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P:\Sales\FlowForm\"/>
    </mc:Choice>
  </mc:AlternateContent>
  <xr:revisionPtr revIDLastSave="0" documentId="13_ncr:1_{B9B51B11-DF50-42C1-97DF-226A6BC77041}" xr6:coauthVersionLast="47" xr6:coauthVersionMax="47" xr10:uidLastSave="{00000000-0000-0000-0000-000000000000}"/>
  <workbookProtection workbookAlgorithmName="SHA-512" workbookHashValue="QqYPbBVahU2txt/qZaCj5daws1Z5xr3/silzmJixIArcPXskjPGWCX+3bF565u2CF1yNz7uD1LDYTSZCR090sg==" workbookSaltValue="JTUFLaW3JfxThTgTQK0vHw==" workbookSpinCount="100000" lockStructure="1"/>
  <bookViews>
    <workbookView xWindow="-28920" yWindow="-120" windowWidth="29040" windowHeight="15990" tabRatio="715" activeTab="12" xr2:uid="{69C02D8B-4905-4997-808D-BEA52A6ADA71}"/>
  </bookViews>
  <sheets>
    <sheet name="All Skus" sheetId="16" r:id="rId1"/>
    <sheet name="Audi" sheetId="1" r:id="rId2"/>
    <sheet name="BMW" sheetId="2" r:id="rId3"/>
    <sheet name="Dodge" sheetId="13" r:id="rId4"/>
    <sheet name="Ford" sheetId="5" r:id="rId5"/>
    <sheet name="GM" sheetId="3" r:id="rId6"/>
    <sheet name="Land Rover" sheetId="18" r:id="rId7"/>
    <sheet name="Mercedes" sheetId="4" r:id="rId8"/>
    <sheet name="Porsche" sheetId="6" r:id="rId9"/>
    <sheet name="Tesla" sheetId="8" r:id="rId10"/>
    <sheet name="VW" sheetId="7" r:id="rId11"/>
    <sheet name="Misc" sheetId="14" r:id="rId12"/>
    <sheet name="FT1 Truck" sheetId="23" r:id="rId13"/>
    <sheet name="Potential Sku's" sheetId="20" state="hidden" r:id="rId14"/>
    <sheet name="Export" sheetId="10" state="hidden" r:id="rId15"/>
    <sheet name="Allocated" sheetId="19" state="hidden" r:id="rId16"/>
    <sheet name="Old Fitments" sheetId="22" state="hidden" r:id="rId17"/>
    <sheet name="Discontinued" sheetId="15" state="hidden" r:id="rId18"/>
    <sheet name="DATA" sheetId="9" state="hidden" r:id="rId19"/>
    <sheet name="ALL" sheetId="11" state="hidden" r:id="rId20"/>
    <sheet name="FF10 FF11 21_22 Skus" sheetId="17" state="hidden" r:id="rId21"/>
    <sheet name="Old Sku's" sheetId="12" state="hidden" r:id="rId22"/>
  </sheets>
  <definedNames>
    <definedName name="_xlnm._FilterDatabase" localSheetId="19" hidden="1">ALL!$A$1:$AD$1634</definedName>
    <definedName name="_xlnm._FilterDatabase" localSheetId="0" hidden="1">'All Skus'!$A$1:$K$377</definedName>
    <definedName name="_xlnm._FilterDatabase" localSheetId="15" hidden="1">Allocated!$A$1:$F$1</definedName>
    <definedName name="_xlnm._FilterDatabase" localSheetId="1" hidden="1">Audi!$A$1:$AC$617</definedName>
    <definedName name="_xlnm._FilterDatabase" localSheetId="2" hidden="1">BMW!$A$1:$AD$137</definedName>
    <definedName name="_xlnm._FilterDatabase" localSheetId="17" hidden="1">Discontinued!$A$1:$I$155</definedName>
    <definedName name="_xlnm._FilterDatabase" localSheetId="3" hidden="1">Dodge!$A$1:$AC$9</definedName>
    <definedName name="_xlnm._FilterDatabase" localSheetId="14" hidden="1">Export!$A$1:$E$952</definedName>
    <definedName name="_xlnm._FilterDatabase" localSheetId="20" hidden="1">'FF10 FF11 21_22 Skus'!$A$1:$J$145</definedName>
    <definedName name="_xlnm._FilterDatabase" localSheetId="4" hidden="1">Ford!$A$1:$AC$17</definedName>
    <definedName name="_xlnm._FilterDatabase" localSheetId="12" hidden="1">'FT1 Truck'!$A$1:$AD$89</definedName>
    <definedName name="_xlnm._FilterDatabase" localSheetId="5" hidden="1">GM!$A$1:$AC$24</definedName>
    <definedName name="_xlnm._FilterDatabase" localSheetId="6" hidden="1">'Land Rover'!$A$1:$AC$17</definedName>
    <definedName name="_xlnm._FilterDatabase" localSheetId="7" hidden="1">Mercedes!$A$1:$AC$215</definedName>
    <definedName name="_xlnm._FilterDatabase" localSheetId="11" hidden="1">Misc!$A$1:$AD$100</definedName>
    <definedName name="_xlnm._FilterDatabase" localSheetId="16" hidden="1">'Old Fitments'!$A$1:$AE$343</definedName>
    <definedName name="_xlnm._FilterDatabase" localSheetId="21" hidden="1">'Old Sku''s'!$A$1:$A$101</definedName>
    <definedName name="_xlnm._FilterDatabase" localSheetId="8" hidden="1">Porsche!$A$1:$AC$115</definedName>
    <definedName name="_xlnm._FilterDatabase" localSheetId="13" hidden="1">'Potential Sku''s'!$A$1:$AD$25</definedName>
    <definedName name="_xlnm._FilterDatabase" localSheetId="9" hidden="1">Tesla!$A$1:$AC$19</definedName>
    <definedName name="_xlnm._FilterDatabase" localSheetId="10" hidden="1">VW!$A$1:$AC$142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5" i="23" l="1"/>
  <c r="W25" i="23"/>
  <c r="V25" i="23"/>
  <c r="U25" i="23"/>
  <c r="T25" i="23"/>
  <c r="S25" i="23"/>
  <c r="R25" i="23" a="1"/>
  <c r="R25" i="23" s="1"/>
  <c r="P25" i="23"/>
  <c r="M25" i="23"/>
  <c r="L25" i="23"/>
  <c r="K25" i="23"/>
  <c r="J25" i="23"/>
  <c r="I25" i="23"/>
  <c r="H25" i="23"/>
  <c r="G25" i="23" a="1"/>
  <c r="G25" i="23" s="1"/>
  <c r="E25" i="23"/>
  <c r="D25" i="23"/>
  <c r="X24" i="23"/>
  <c r="W24" i="23"/>
  <c r="V24" i="23"/>
  <c r="U24" i="23"/>
  <c r="T24" i="23"/>
  <c r="S24" i="23"/>
  <c r="R24" i="23" a="1"/>
  <c r="R24" i="23" s="1"/>
  <c r="P24" i="23"/>
  <c r="M24" i="23"/>
  <c r="L24" i="23"/>
  <c r="K24" i="23"/>
  <c r="J24" i="23"/>
  <c r="I24" i="23"/>
  <c r="H24" i="23"/>
  <c r="G24" i="23" a="1"/>
  <c r="G24" i="23" s="1"/>
  <c r="E24" i="23"/>
  <c r="D24" i="23"/>
  <c r="X23" i="23"/>
  <c r="W23" i="23"/>
  <c r="V23" i="23"/>
  <c r="U23" i="23"/>
  <c r="T23" i="23"/>
  <c r="S23" i="23"/>
  <c r="R23" i="23"/>
  <c r="R23" i="23" a="1"/>
  <c r="P23" i="23"/>
  <c r="M23" i="23"/>
  <c r="L23" i="23"/>
  <c r="K23" i="23"/>
  <c r="J23" i="23"/>
  <c r="I23" i="23"/>
  <c r="H23" i="23"/>
  <c r="G23" i="23" a="1"/>
  <c r="G23" i="23" s="1"/>
  <c r="E23" i="23"/>
  <c r="D23" i="23"/>
  <c r="X22" i="23"/>
  <c r="W22" i="23"/>
  <c r="V22" i="23"/>
  <c r="U22" i="23"/>
  <c r="T22" i="23"/>
  <c r="S22" i="23"/>
  <c r="R22" i="23" a="1"/>
  <c r="R22" i="23" s="1"/>
  <c r="P22" i="23"/>
  <c r="M22" i="23"/>
  <c r="L22" i="23"/>
  <c r="K22" i="23"/>
  <c r="J22" i="23"/>
  <c r="I22" i="23"/>
  <c r="H22" i="23"/>
  <c r="G22" i="23"/>
  <c r="G22" i="23" a="1"/>
  <c r="E22" i="23"/>
  <c r="D22" i="23"/>
  <c r="X45" i="23"/>
  <c r="W45" i="23"/>
  <c r="V45" i="23"/>
  <c r="U45" i="23"/>
  <c r="T45" i="23"/>
  <c r="S45" i="23"/>
  <c r="R45" i="23" a="1"/>
  <c r="R45" i="23" s="1"/>
  <c r="P45" i="23"/>
  <c r="M45" i="23"/>
  <c r="L45" i="23"/>
  <c r="K45" i="23"/>
  <c r="J45" i="23"/>
  <c r="I45" i="23"/>
  <c r="H45" i="23"/>
  <c r="G45" i="23" a="1"/>
  <c r="G45" i="23" s="1"/>
  <c r="E45" i="23"/>
  <c r="D45" i="23"/>
  <c r="X44" i="23"/>
  <c r="W44" i="23"/>
  <c r="V44" i="23"/>
  <c r="U44" i="23"/>
  <c r="T44" i="23"/>
  <c r="S44" i="23"/>
  <c r="R44" i="23" a="1"/>
  <c r="R44" i="23" s="1"/>
  <c r="P44" i="23"/>
  <c r="M44" i="23"/>
  <c r="L44" i="23"/>
  <c r="K44" i="23"/>
  <c r="J44" i="23"/>
  <c r="I44" i="23"/>
  <c r="H44" i="23"/>
  <c r="G44" i="23" a="1"/>
  <c r="G44" i="23" s="1"/>
  <c r="E44" i="23"/>
  <c r="D44" i="23"/>
  <c r="X43" i="23"/>
  <c r="W43" i="23"/>
  <c r="V43" i="23"/>
  <c r="U43" i="23"/>
  <c r="T43" i="23"/>
  <c r="S43" i="23"/>
  <c r="R43" i="23" a="1"/>
  <c r="R43" i="23" s="1"/>
  <c r="P43" i="23"/>
  <c r="M43" i="23"/>
  <c r="L43" i="23"/>
  <c r="K43" i="23"/>
  <c r="J43" i="23"/>
  <c r="I43" i="23"/>
  <c r="H43" i="23"/>
  <c r="G43" i="23" a="1"/>
  <c r="G43" i="23" s="1"/>
  <c r="E43" i="23"/>
  <c r="D43" i="23"/>
  <c r="X42" i="23"/>
  <c r="W42" i="23"/>
  <c r="V42" i="23"/>
  <c r="U42" i="23"/>
  <c r="T42" i="23"/>
  <c r="S42" i="23"/>
  <c r="R42" i="23" a="1"/>
  <c r="R42" i="23" s="1"/>
  <c r="P42" i="23"/>
  <c r="M42" i="23"/>
  <c r="L42" i="23"/>
  <c r="K42" i="23"/>
  <c r="J42" i="23"/>
  <c r="I42" i="23"/>
  <c r="H42" i="23"/>
  <c r="G42" i="23" a="1"/>
  <c r="G42" i="23" s="1"/>
  <c r="E42" i="23"/>
  <c r="D42" i="23"/>
  <c r="X89" i="23"/>
  <c r="W89" i="23"/>
  <c r="V89" i="23"/>
  <c r="U89" i="23"/>
  <c r="T89" i="23"/>
  <c r="S89" i="23"/>
  <c r="R89" i="23" a="1"/>
  <c r="R89" i="23" s="1"/>
  <c r="P89" i="23"/>
  <c r="M89" i="23"/>
  <c r="L89" i="23"/>
  <c r="K89" i="23"/>
  <c r="J89" i="23"/>
  <c r="I89" i="23"/>
  <c r="H89" i="23"/>
  <c r="G89" i="23" a="1"/>
  <c r="G89" i="23" s="1"/>
  <c r="E89" i="23"/>
  <c r="D89" i="23"/>
  <c r="X88" i="23"/>
  <c r="W88" i="23"/>
  <c r="V88" i="23"/>
  <c r="U88" i="23"/>
  <c r="T88" i="23"/>
  <c r="S88" i="23"/>
  <c r="R88" i="23" a="1"/>
  <c r="R88" i="23" s="1"/>
  <c r="P88" i="23"/>
  <c r="M88" i="23"/>
  <c r="L88" i="23"/>
  <c r="K88" i="23"/>
  <c r="J88" i="23"/>
  <c r="I88" i="23"/>
  <c r="H88" i="23"/>
  <c r="G88" i="23" a="1"/>
  <c r="G88" i="23" s="1"/>
  <c r="E88" i="23"/>
  <c r="D88" i="23"/>
  <c r="X87" i="23"/>
  <c r="W87" i="23"/>
  <c r="V87" i="23"/>
  <c r="U87" i="23"/>
  <c r="T87" i="23"/>
  <c r="S87" i="23"/>
  <c r="R87" i="23" a="1"/>
  <c r="R87" i="23" s="1"/>
  <c r="P87" i="23"/>
  <c r="M87" i="23"/>
  <c r="L87" i="23"/>
  <c r="K87" i="23"/>
  <c r="J87" i="23"/>
  <c r="I87" i="23"/>
  <c r="H87" i="23"/>
  <c r="G87" i="23" a="1"/>
  <c r="G87" i="23" s="1"/>
  <c r="E87" i="23"/>
  <c r="D87" i="23"/>
  <c r="X86" i="23"/>
  <c r="W86" i="23"/>
  <c r="V86" i="23"/>
  <c r="U86" i="23"/>
  <c r="T86" i="23"/>
  <c r="S86" i="23"/>
  <c r="R86" i="23" a="1"/>
  <c r="R86" i="23" s="1"/>
  <c r="P86" i="23"/>
  <c r="M86" i="23"/>
  <c r="L86" i="23"/>
  <c r="K86" i="23"/>
  <c r="J86" i="23"/>
  <c r="I86" i="23"/>
  <c r="H86" i="23"/>
  <c r="G86" i="23" a="1"/>
  <c r="G86" i="23" s="1"/>
  <c r="E86" i="23"/>
  <c r="D86" i="23"/>
  <c r="X85" i="23"/>
  <c r="W85" i="23"/>
  <c r="V85" i="23"/>
  <c r="U85" i="23"/>
  <c r="T85" i="23"/>
  <c r="S85" i="23"/>
  <c r="R85" i="23" a="1"/>
  <c r="R85" i="23" s="1"/>
  <c r="P85" i="23"/>
  <c r="M85" i="23"/>
  <c r="L85" i="23"/>
  <c r="K85" i="23"/>
  <c r="J85" i="23"/>
  <c r="I85" i="23"/>
  <c r="H85" i="23"/>
  <c r="G85" i="23" a="1"/>
  <c r="G85" i="23" s="1"/>
  <c r="E85" i="23"/>
  <c r="D85" i="23"/>
  <c r="X84" i="23"/>
  <c r="W84" i="23"/>
  <c r="V84" i="23"/>
  <c r="U84" i="23"/>
  <c r="T84" i="23"/>
  <c r="S84" i="23"/>
  <c r="R84" i="23" a="1"/>
  <c r="R84" i="23" s="1"/>
  <c r="P84" i="23"/>
  <c r="M84" i="23"/>
  <c r="L84" i="23"/>
  <c r="K84" i="23"/>
  <c r="J84" i="23"/>
  <c r="I84" i="23"/>
  <c r="H84" i="23"/>
  <c r="G84" i="23" a="1"/>
  <c r="G84" i="23" s="1"/>
  <c r="E84" i="23"/>
  <c r="D84" i="23"/>
  <c r="X83" i="23"/>
  <c r="W83" i="23"/>
  <c r="V83" i="23"/>
  <c r="U83" i="23"/>
  <c r="T83" i="23"/>
  <c r="S83" i="23"/>
  <c r="R83" i="23" a="1"/>
  <c r="R83" i="23" s="1"/>
  <c r="P83" i="23"/>
  <c r="M83" i="23"/>
  <c r="L83" i="23"/>
  <c r="K83" i="23"/>
  <c r="J83" i="23"/>
  <c r="I83" i="23"/>
  <c r="H83" i="23"/>
  <c r="G83" i="23" a="1"/>
  <c r="G83" i="23" s="1"/>
  <c r="E83" i="23"/>
  <c r="D83" i="23"/>
  <c r="X82" i="23"/>
  <c r="W82" i="23"/>
  <c r="V82" i="23"/>
  <c r="U82" i="23"/>
  <c r="T82" i="23"/>
  <c r="S82" i="23"/>
  <c r="R82" i="23" a="1"/>
  <c r="R82" i="23" s="1"/>
  <c r="P82" i="23"/>
  <c r="M82" i="23"/>
  <c r="L82" i="23"/>
  <c r="K82" i="23"/>
  <c r="J82" i="23"/>
  <c r="I82" i="23"/>
  <c r="H82" i="23"/>
  <c r="G82" i="23" a="1"/>
  <c r="G82" i="23" s="1"/>
  <c r="E82" i="23"/>
  <c r="D82" i="23"/>
  <c r="X73" i="23"/>
  <c r="W73" i="23"/>
  <c r="V73" i="23"/>
  <c r="U73" i="23"/>
  <c r="T73" i="23"/>
  <c r="S73" i="23"/>
  <c r="R73" i="23" a="1"/>
  <c r="R73" i="23" s="1"/>
  <c r="P73" i="23"/>
  <c r="M73" i="23"/>
  <c r="L73" i="23"/>
  <c r="K73" i="23"/>
  <c r="J73" i="23"/>
  <c r="I73" i="23"/>
  <c r="H73" i="23"/>
  <c r="G73" i="23" a="1"/>
  <c r="G73" i="23" s="1"/>
  <c r="E73" i="23"/>
  <c r="D73" i="23"/>
  <c r="X72" i="23"/>
  <c r="W72" i="23"/>
  <c r="V72" i="23"/>
  <c r="U72" i="23"/>
  <c r="T72" i="23"/>
  <c r="S72" i="23"/>
  <c r="R72" i="23" a="1"/>
  <c r="R72" i="23" s="1"/>
  <c r="P72" i="23"/>
  <c r="M72" i="23"/>
  <c r="L72" i="23"/>
  <c r="K72" i="23"/>
  <c r="J72" i="23"/>
  <c r="I72" i="23"/>
  <c r="H72" i="23"/>
  <c r="G72" i="23" a="1"/>
  <c r="G72" i="23" s="1"/>
  <c r="E72" i="23"/>
  <c r="D72" i="23"/>
  <c r="X71" i="23"/>
  <c r="W71" i="23"/>
  <c r="V71" i="23"/>
  <c r="U71" i="23"/>
  <c r="T71" i="23"/>
  <c r="S71" i="23"/>
  <c r="R71" i="23" a="1"/>
  <c r="R71" i="23" s="1"/>
  <c r="P71" i="23"/>
  <c r="M71" i="23"/>
  <c r="L71" i="23"/>
  <c r="K71" i="23"/>
  <c r="J71" i="23"/>
  <c r="I71" i="23"/>
  <c r="H71" i="23"/>
  <c r="G71" i="23" a="1"/>
  <c r="G71" i="23" s="1"/>
  <c r="E71" i="23"/>
  <c r="D71" i="23"/>
  <c r="X70" i="23"/>
  <c r="W70" i="23"/>
  <c r="V70" i="23"/>
  <c r="U70" i="23"/>
  <c r="T70" i="23"/>
  <c r="S70" i="23"/>
  <c r="R70" i="23" a="1"/>
  <c r="R70" i="23" s="1"/>
  <c r="P70" i="23"/>
  <c r="M70" i="23"/>
  <c r="L70" i="23"/>
  <c r="K70" i="23"/>
  <c r="J70" i="23"/>
  <c r="I70" i="23"/>
  <c r="H70" i="23"/>
  <c r="G70" i="23" a="1"/>
  <c r="G70" i="23" s="1"/>
  <c r="E70" i="23"/>
  <c r="D70" i="23"/>
  <c r="X77" i="23"/>
  <c r="W77" i="23"/>
  <c r="V77" i="23"/>
  <c r="U77" i="23"/>
  <c r="T77" i="23"/>
  <c r="S77" i="23"/>
  <c r="R77" i="23" a="1"/>
  <c r="R77" i="23" s="1"/>
  <c r="P77" i="23"/>
  <c r="M77" i="23"/>
  <c r="L77" i="23"/>
  <c r="K77" i="23"/>
  <c r="J77" i="23"/>
  <c r="I77" i="23"/>
  <c r="H77" i="23"/>
  <c r="G77" i="23" a="1"/>
  <c r="G77" i="23" s="1"/>
  <c r="E77" i="23"/>
  <c r="D77" i="23"/>
  <c r="X76" i="23"/>
  <c r="W76" i="23"/>
  <c r="V76" i="23"/>
  <c r="U76" i="23"/>
  <c r="T76" i="23"/>
  <c r="S76" i="23"/>
  <c r="R76" i="23" a="1"/>
  <c r="R76" i="23" s="1"/>
  <c r="P76" i="23"/>
  <c r="M76" i="23"/>
  <c r="L76" i="23"/>
  <c r="K76" i="23"/>
  <c r="J76" i="23"/>
  <c r="I76" i="23"/>
  <c r="H76" i="23"/>
  <c r="G76" i="23" a="1"/>
  <c r="G76" i="23" s="1"/>
  <c r="E76" i="23"/>
  <c r="D76" i="23"/>
  <c r="X75" i="23"/>
  <c r="W75" i="23"/>
  <c r="V75" i="23"/>
  <c r="U75" i="23"/>
  <c r="T75" i="23"/>
  <c r="S75" i="23"/>
  <c r="R75" i="23" a="1"/>
  <c r="R75" i="23" s="1"/>
  <c r="P75" i="23"/>
  <c r="M75" i="23"/>
  <c r="L75" i="23"/>
  <c r="K75" i="23"/>
  <c r="J75" i="23"/>
  <c r="I75" i="23"/>
  <c r="H75" i="23"/>
  <c r="G75" i="23" a="1"/>
  <c r="G75" i="23" s="1"/>
  <c r="E75" i="23"/>
  <c r="D75" i="23"/>
  <c r="X74" i="23"/>
  <c r="W74" i="23"/>
  <c r="V74" i="23"/>
  <c r="U74" i="23"/>
  <c r="T74" i="23"/>
  <c r="S74" i="23"/>
  <c r="R74" i="23" a="1"/>
  <c r="R74" i="23" s="1"/>
  <c r="P74" i="23"/>
  <c r="M74" i="23"/>
  <c r="L74" i="23"/>
  <c r="K74" i="23"/>
  <c r="J74" i="23"/>
  <c r="I74" i="23"/>
  <c r="H74" i="23"/>
  <c r="G74" i="23" a="1"/>
  <c r="G74" i="23" s="1"/>
  <c r="E74" i="23"/>
  <c r="D74" i="23"/>
  <c r="X61" i="23"/>
  <c r="W61" i="23"/>
  <c r="V61" i="23"/>
  <c r="U61" i="23"/>
  <c r="T61" i="23"/>
  <c r="S61" i="23"/>
  <c r="R61" i="23" a="1"/>
  <c r="R61" i="23" s="1"/>
  <c r="P61" i="23"/>
  <c r="M61" i="23"/>
  <c r="L61" i="23"/>
  <c r="K61" i="23"/>
  <c r="J61" i="23"/>
  <c r="I61" i="23"/>
  <c r="H61" i="23"/>
  <c r="G61" i="23" a="1"/>
  <c r="G61" i="23" s="1"/>
  <c r="E61" i="23"/>
  <c r="D61" i="23"/>
  <c r="X60" i="23"/>
  <c r="W60" i="23"/>
  <c r="V60" i="23"/>
  <c r="U60" i="23"/>
  <c r="T60" i="23"/>
  <c r="S60" i="23"/>
  <c r="R60" i="23" a="1"/>
  <c r="R60" i="23" s="1"/>
  <c r="P60" i="23"/>
  <c r="M60" i="23"/>
  <c r="L60" i="23"/>
  <c r="K60" i="23"/>
  <c r="J60" i="23"/>
  <c r="I60" i="23"/>
  <c r="H60" i="23"/>
  <c r="G60" i="23" a="1"/>
  <c r="G60" i="23" s="1"/>
  <c r="E60" i="23"/>
  <c r="D60" i="23"/>
  <c r="X59" i="23"/>
  <c r="W59" i="23"/>
  <c r="V59" i="23"/>
  <c r="U59" i="23"/>
  <c r="T59" i="23"/>
  <c r="S59" i="23"/>
  <c r="R59" i="23" a="1"/>
  <c r="R59" i="23" s="1"/>
  <c r="P59" i="23"/>
  <c r="M59" i="23"/>
  <c r="L59" i="23"/>
  <c r="K59" i="23"/>
  <c r="J59" i="23"/>
  <c r="I59" i="23"/>
  <c r="H59" i="23"/>
  <c r="G59" i="23" a="1"/>
  <c r="G59" i="23" s="1"/>
  <c r="E59" i="23"/>
  <c r="D59" i="23"/>
  <c r="X58" i="23"/>
  <c r="W58" i="23"/>
  <c r="V58" i="23"/>
  <c r="U58" i="23"/>
  <c r="T58" i="23"/>
  <c r="S58" i="23"/>
  <c r="R58" i="23" a="1"/>
  <c r="R58" i="23" s="1"/>
  <c r="P58" i="23"/>
  <c r="M58" i="23"/>
  <c r="L58" i="23"/>
  <c r="K58" i="23"/>
  <c r="J58" i="23"/>
  <c r="I58" i="23"/>
  <c r="H58" i="23"/>
  <c r="G58" i="23" a="1"/>
  <c r="G58" i="23" s="1"/>
  <c r="E58" i="23"/>
  <c r="D58" i="23"/>
  <c r="X41" i="23"/>
  <c r="W41" i="23"/>
  <c r="V41" i="23"/>
  <c r="U41" i="23"/>
  <c r="T41" i="23"/>
  <c r="S41" i="23"/>
  <c r="R41" i="23" a="1"/>
  <c r="R41" i="23" s="1"/>
  <c r="P41" i="23"/>
  <c r="M41" i="23"/>
  <c r="L41" i="23"/>
  <c r="K41" i="23"/>
  <c r="J41" i="23"/>
  <c r="I41" i="23"/>
  <c r="H41" i="23"/>
  <c r="G41" i="23" a="1"/>
  <c r="G41" i="23" s="1"/>
  <c r="E41" i="23"/>
  <c r="D41" i="23"/>
  <c r="X40" i="23"/>
  <c r="W40" i="23"/>
  <c r="V40" i="23"/>
  <c r="U40" i="23"/>
  <c r="T40" i="23"/>
  <c r="S40" i="23"/>
  <c r="R40" i="23" a="1"/>
  <c r="R40" i="23" s="1"/>
  <c r="P40" i="23"/>
  <c r="M40" i="23"/>
  <c r="L40" i="23"/>
  <c r="K40" i="23"/>
  <c r="J40" i="23"/>
  <c r="I40" i="23"/>
  <c r="H40" i="23"/>
  <c r="G40" i="23" a="1"/>
  <c r="G40" i="23" s="1"/>
  <c r="E40" i="23"/>
  <c r="D40" i="23"/>
  <c r="X39" i="23"/>
  <c r="W39" i="23"/>
  <c r="V39" i="23"/>
  <c r="U39" i="23"/>
  <c r="T39" i="23"/>
  <c r="S39" i="23"/>
  <c r="R39" i="23" a="1"/>
  <c r="R39" i="23" s="1"/>
  <c r="P39" i="23"/>
  <c r="M39" i="23"/>
  <c r="L39" i="23"/>
  <c r="K39" i="23"/>
  <c r="J39" i="23"/>
  <c r="I39" i="23"/>
  <c r="H39" i="23"/>
  <c r="G39" i="23" a="1"/>
  <c r="G39" i="23" s="1"/>
  <c r="E39" i="23"/>
  <c r="D39" i="23"/>
  <c r="X38" i="23"/>
  <c r="W38" i="23"/>
  <c r="V38" i="23"/>
  <c r="U38" i="23"/>
  <c r="T38" i="23"/>
  <c r="S38" i="23"/>
  <c r="R38" i="23" a="1"/>
  <c r="R38" i="23" s="1"/>
  <c r="P38" i="23"/>
  <c r="M38" i="23"/>
  <c r="L38" i="23"/>
  <c r="K38" i="23"/>
  <c r="J38" i="23"/>
  <c r="I38" i="23"/>
  <c r="H38" i="23"/>
  <c r="G38" i="23" a="1"/>
  <c r="G38" i="23" s="1"/>
  <c r="E38" i="23"/>
  <c r="D38" i="23"/>
  <c r="X37" i="23"/>
  <c r="W37" i="23"/>
  <c r="V37" i="23"/>
  <c r="U37" i="23"/>
  <c r="T37" i="23"/>
  <c r="S37" i="23"/>
  <c r="R37" i="23" a="1"/>
  <c r="R37" i="23" s="1"/>
  <c r="P37" i="23"/>
  <c r="M37" i="23"/>
  <c r="L37" i="23"/>
  <c r="K37" i="23"/>
  <c r="J37" i="23"/>
  <c r="I37" i="23"/>
  <c r="H37" i="23"/>
  <c r="G37" i="23" a="1"/>
  <c r="G37" i="23" s="1"/>
  <c r="E37" i="23"/>
  <c r="D37" i="23"/>
  <c r="X36" i="23"/>
  <c r="W36" i="23"/>
  <c r="V36" i="23"/>
  <c r="U36" i="23"/>
  <c r="T36" i="23"/>
  <c r="S36" i="23"/>
  <c r="R36" i="23" a="1"/>
  <c r="R36" i="23" s="1"/>
  <c r="P36" i="23"/>
  <c r="M36" i="23"/>
  <c r="L36" i="23"/>
  <c r="K36" i="23"/>
  <c r="J36" i="23"/>
  <c r="I36" i="23"/>
  <c r="H36" i="23"/>
  <c r="G36" i="23" a="1"/>
  <c r="G36" i="23" s="1"/>
  <c r="E36" i="23"/>
  <c r="D36" i="23"/>
  <c r="X35" i="23"/>
  <c r="W35" i="23"/>
  <c r="V35" i="23"/>
  <c r="U35" i="23"/>
  <c r="T35" i="23"/>
  <c r="S35" i="23"/>
  <c r="R35" i="23" a="1"/>
  <c r="R35" i="23" s="1"/>
  <c r="P35" i="23"/>
  <c r="M35" i="23"/>
  <c r="L35" i="23"/>
  <c r="K35" i="23"/>
  <c r="J35" i="23"/>
  <c r="I35" i="23"/>
  <c r="H35" i="23"/>
  <c r="G35" i="23" a="1"/>
  <c r="G35" i="23" s="1"/>
  <c r="E35" i="23"/>
  <c r="D35" i="23"/>
  <c r="X34" i="23"/>
  <c r="W34" i="23"/>
  <c r="V34" i="23"/>
  <c r="U34" i="23"/>
  <c r="T34" i="23"/>
  <c r="S34" i="23"/>
  <c r="R34" i="23" a="1"/>
  <c r="R34" i="23" s="1"/>
  <c r="P34" i="23"/>
  <c r="M34" i="23"/>
  <c r="L34" i="23"/>
  <c r="K34" i="23"/>
  <c r="J34" i="23"/>
  <c r="I34" i="23"/>
  <c r="H34" i="23"/>
  <c r="G34" i="23" a="1"/>
  <c r="G34" i="23" s="1"/>
  <c r="E34" i="23"/>
  <c r="D34" i="23"/>
  <c r="X33" i="23"/>
  <c r="W33" i="23"/>
  <c r="V33" i="23"/>
  <c r="U33" i="23"/>
  <c r="T33" i="23"/>
  <c r="S33" i="23"/>
  <c r="R33" i="23" a="1"/>
  <c r="R33" i="23" s="1"/>
  <c r="P33" i="23"/>
  <c r="M33" i="23"/>
  <c r="L33" i="23"/>
  <c r="K33" i="23"/>
  <c r="J33" i="23"/>
  <c r="I33" i="23"/>
  <c r="H33" i="23"/>
  <c r="G33" i="23" a="1"/>
  <c r="G33" i="23" s="1"/>
  <c r="E33" i="23"/>
  <c r="D33" i="23"/>
  <c r="X32" i="23"/>
  <c r="W32" i="23"/>
  <c r="V32" i="23"/>
  <c r="U32" i="23"/>
  <c r="T32" i="23"/>
  <c r="S32" i="23"/>
  <c r="R32" i="23" a="1"/>
  <c r="R32" i="23" s="1"/>
  <c r="P32" i="23"/>
  <c r="M32" i="23"/>
  <c r="L32" i="23"/>
  <c r="K32" i="23"/>
  <c r="J32" i="23"/>
  <c r="I32" i="23"/>
  <c r="H32" i="23"/>
  <c r="G32" i="23" a="1"/>
  <c r="G32" i="23" s="1"/>
  <c r="E32" i="23"/>
  <c r="D32" i="23"/>
  <c r="X31" i="23"/>
  <c r="W31" i="23"/>
  <c r="V31" i="23"/>
  <c r="U31" i="23"/>
  <c r="T31" i="23"/>
  <c r="S31" i="23"/>
  <c r="R31" i="23" a="1"/>
  <c r="R31" i="23" s="1"/>
  <c r="P31" i="23"/>
  <c r="M31" i="23"/>
  <c r="L31" i="23"/>
  <c r="K31" i="23"/>
  <c r="J31" i="23"/>
  <c r="I31" i="23"/>
  <c r="H31" i="23"/>
  <c r="G31" i="23" a="1"/>
  <c r="G31" i="23" s="1"/>
  <c r="E31" i="23"/>
  <c r="D31" i="23"/>
  <c r="X30" i="23"/>
  <c r="W30" i="23"/>
  <c r="V30" i="23"/>
  <c r="U30" i="23"/>
  <c r="T30" i="23"/>
  <c r="S30" i="23"/>
  <c r="R30" i="23" a="1"/>
  <c r="R30" i="23" s="1"/>
  <c r="P30" i="23"/>
  <c r="M30" i="23"/>
  <c r="L30" i="23"/>
  <c r="K30" i="23"/>
  <c r="J30" i="23"/>
  <c r="I30" i="23"/>
  <c r="H30" i="23"/>
  <c r="G30" i="23" a="1"/>
  <c r="G30" i="23" s="1"/>
  <c r="E30" i="23"/>
  <c r="D30" i="23"/>
  <c r="D46" i="23"/>
  <c r="E46" i="23"/>
  <c r="G46" i="23" a="1"/>
  <c r="G46" i="23" s="1"/>
  <c r="H46" i="23"/>
  <c r="I46" i="23"/>
  <c r="J46" i="23"/>
  <c r="K46" i="23"/>
  <c r="L46" i="23"/>
  <c r="M46" i="23"/>
  <c r="P46" i="23"/>
  <c r="R46" i="23" a="1"/>
  <c r="R46" i="23" s="1"/>
  <c r="S46" i="23"/>
  <c r="T46" i="23"/>
  <c r="U46" i="23"/>
  <c r="V46" i="23"/>
  <c r="W46" i="23"/>
  <c r="X46" i="23"/>
  <c r="D47" i="23"/>
  <c r="E47" i="23"/>
  <c r="G47" i="23" a="1"/>
  <c r="G47" i="23" s="1"/>
  <c r="H47" i="23"/>
  <c r="I47" i="23"/>
  <c r="J47" i="23"/>
  <c r="K47" i="23"/>
  <c r="L47" i="23"/>
  <c r="M47" i="23"/>
  <c r="P47" i="23"/>
  <c r="R47" i="23" a="1"/>
  <c r="R47" i="23" s="1"/>
  <c r="S47" i="23"/>
  <c r="T47" i="23"/>
  <c r="U47" i="23"/>
  <c r="V47" i="23"/>
  <c r="W47" i="23"/>
  <c r="X47" i="23"/>
  <c r="D48" i="23"/>
  <c r="E48" i="23"/>
  <c r="G48" i="23" a="1"/>
  <c r="G48" i="23" s="1"/>
  <c r="H48" i="23"/>
  <c r="I48" i="23"/>
  <c r="J48" i="23"/>
  <c r="K48" i="23"/>
  <c r="L48" i="23"/>
  <c r="M48" i="23"/>
  <c r="P48" i="23"/>
  <c r="R48" i="23" a="1"/>
  <c r="R48" i="23" s="1"/>
  <c r="S48" i="23"/>
  <c r="T48" i="23"/>
  <c r="U48" i="23"/>
  <c r="V48" i="23"/>
  <c r="W48" i="23"/>
  <c r="X48" i="23"/>
  <c r="D49" i="23"/>
  <c r="E49" i="23"/>
  <c r="G49" i="23" a="1"/>
  <c r="G49" i="23" s="1"/>
  <c r="H49" i="23"/>
  <c r="I49" i="23"/>
  <c r="J49" i="23"/>
  <c r="K49" i="23"/>
  <c r="L49" i="23"/>
  <c r="M49" i="23"/>
  <c r="P49" i="23"/>
  <c r="R49" i="23" a="1"/>
  <c r="R49" i="23" s="1"/>
  <c r="S49" i="23"/>
  <c r="T49" i="23"/>
  <c r="U49" i="23"/>
  <c r="V49" i="23"/>
  <c r="W49" i="23"/>
  <c r="X49" i="23"/>
  <c r="X17" i="23"/>
  <c r="W17" i="23"/>
  <c r="V17" i="23"/>
  <c r="U17" i="23"/>
  <c r="T17" i="23"/>
  <c r="S17" i="23"/>
  <c r="R17" i="23" a="1"/>
  <c r="R17" i="23" s="1"/>
  <c r="P17" i="23"/>
  <c r="M17" i="23"/>
  <c r="L17" i="23"/>
  <c r="K17" i="23"/>
  <c r="J17" i="23"/>
  <c r="I17" i="23"/>
  <c r="H17" i="23"/>
  <c r="G17" i="23" a="1"/>
  <c r="G17" i="23" s="1"/>
  <c r="E17" i="23"/>
  <c r="D17" i="23"/>
  <c r="X16" i="23"/>
  <c r="W16" i="23"/>
  <c r="V16" i="23"/>
  <c r="U16" i="23"/>
  <c r="T16" i="23"/>
  <c r="S16" i="23"/>
  <c r="R16" i="23" a="1"/>
  <c r="R16" i="23" s="1"/>
  <c r="P16" i="23"/>
  <c r="M16" i="23"/>
  <c r="L16" i="23"/>
  <c r="K16" i="23"/>
  <c r="J16" i="23"/>
  <c r="I16" i="23"/>
  <c r="H16" i="23"/>
  <c r="G16" i="23" a="1"/>
  <c r="G16" i="23" s="1"/>
  <c r="E16" i="23"/>
  <c r="D16" i="23"/>
  <c r="X15" i="23"/>
  <c r="W15" i="23"/>
  <c r="V15" i="23"/>
  <c r="U15" i="23"/>
  <c r="T15" i="23"/>
  <c r="S15" i="23"/>
  <c r="R15" i="23" a="1"/>
  <c r="R15" i="23" s="1"/>
  <c r="P15" i="23"/>
  <c r="M15" i="23"/>
  <c r="L15" i="23"/>
  <c r="K15" i="23"/>
  <c r="J15" i="23"/>
  <c r="I15" i="23"/>
  <c r="H15" i="23"/>
  <c r="G15" i="23" a="1"/>
  <c r="G15" i="23" s="1"/>
  <c r="E15" i="23"/>
  <c r="D15" i="23"/>
  <c r="X14" i="23"/>
  <c r="W14" i="23"/>
  <c r="V14" i="23"/>
  <c r="U14" i="23"/>
  <c r="T14" i="23"/>
  <c r="S14" i="23"/>
  <c r="R14" i="23" a="1"/>
  <c r="R14" i="23" s="1"/>
  <c r="P14" i="23"/>
  <c r="M14" i="23"/>
  <c r="L14" i="23"/>
  <c r="K14" i="23"/>
  <c r="J14" i="23"/>
  <c r="I14" i="23"/>
  <c r="H14" i="23"/>
  <c r="G14" i="23" a="1"/>
  <c r="G14" i="23" s="1"/>
  <c r="E14" i="23"/>
  <c r="D14" i="23"/>
  <c r="X13" i="23"/>
  <c r="W13" i="23"/>
  <c r="V13" i="23"/>
  <c r="U13" i="23"/>
  <c r="T13" i="23"/>
  <c r="S13" i="23"/>
  <c r="R13" i="23" a="1"/>
  <c r="R13" i="23" s="1"/>
  <c r="P13" i="23"/>
  <c r="M13" i="23"/>
  <c r="L13" i="23"/>
  <c r="K13" i="23"/>
  <c r="J13" i="23"/>
  <c r="I13" i="23"/>
  <c r="H13" i="23"/>
  <c r="G13" i="23" a="1"/>
  <c r="G13" i="23" s="1"/>
  <c r="E13" i="23"/>
  <c r="D13" i="23"/>
  <c r="X12" i="23"/>
  <c r="W12" i="23"/>
  <c r="V12" i="23"/>
  <c r="U12" i="23"/>
  <c r="T12" i="23"/>
  <c r="S12" i="23"/>
  <c r="R12" i="23" a="1"/>
  <c r="R12" i="23" s="1"/>
  <c r="P12" i="23"/>
  <c r="M12" i="23"/>
  <c r="L12" i="23"/>
  <c r="K12" i="23"/>
  <c r="J12" i="23"/>
  <c r="I12" i="23"/>
  <c r="H12" i="23"/>
  <c r="G12" i="23" a="1"/>
  <c r="G12" i="23" s="1"/>
  <c r="E12" i="23"/>
  <c r="D12" i="23"/>
  <c r="X11" i="23"/>
  <c r="W11" i="23"/>
  <c r="V11" i="23"/>
  <c r="U11" i="23"/>
  <c r="T11" i="23"/>
  <c r="S11" i="23"/>
  <c r="R11" i="23" a="1"/>
  <c r="R11" i="23" s="1"/>
  <c r="P11" i="23"/>
  <c r="M11" i="23"/>
  <c r="L11" i="23"/>
  <c r="K11" i="23"/>
  <c r="J11" i="23"/>
  <c r="I11" i="23"/>
  <c r="H11" i="23"/>
  <c r="G11" i="23" a="1"/>
  <c r="G11" i="23" s="1"/>
  <c r="E11" i="23"/>
  <c r="D11" i="23"/>
  <c r="X10" i="23"/>
  <c r="W10" i="23"/>
  <c r="V10" i="23"/>
  <c r="U10" i="23"/>
  <c r="T10" i="23"/>
  <c r="S10" i="23"/>
  <c r="R10" i="23" a="1"/>
  <c r="R10" i="23" s="1"/>
  <c r="P10" i="23"/>
  <c r="M10" i="23"/>
  <c r="L10" i="23"/>
  <c r="K10" i="23"/>
  <c r="J10" i="23"/>
  <c r="I10" i="23"/>
  <c r="H10" i="23"/>
  <c r="G10" i="23" a="1"/>
  <c r="G10" i="23" s="1"/>
  <c r="E10" i="23"/>
  <c r="D10" i="23"/>
  <c r="X9" i="23"/>
  <c r="W9" i="23"/>
  <c r="V9" i="23"/>
  <c r="U9" i="23"/>
  <c r="T9" i="23"/>
  <c r="S9" i="23"/>
  <c r="R9" i="23" a="1"/>
  <c r="R9" i="23" s="1"/>
  <c r="P9" i="23"/>
  <c r="M9" i="23"/>
  <c r="L9" i="23"/>
  <c r="K9" i="23"/>
  <c r="J9" i="23"/>
  <c r="I9" i="23"/>
  <c r="H9" i="23"/>
  <c r="G9" i="23" a="1"/>
  <c r="G9" i="23" s="1"/>
  <c r="E9" i="23"/>
  <c r="D9" i="23"/>
  <c r="X8" i="23"/>
  <c r="W8" i="23"/>
  <c r="V8" i="23"/>
  <c r="U8" i="23"/>
  <c r="T8" i="23"/>
  <c r="S8" i="23"/>
  <c r="R8" i="23" a="1"/>
  <c r="R8" i="23" s="1"/>
  <c r="P8" i="23"/>
  <c r="M8" i="23"/>
  <c r="L8" i="23"/>
  <c r="K8" i="23"/>
  <c r="J8" i="23"/>
  <c r="I8" i="23"/>
  <c r="H8" i="23"/>
  <c r="G8" i="23" a="1"/>
  <c r="G8" i="23" s="1"/>
  <c r="E8" i="23"/>
  <c r="D8" i="23"/>
  <c r="X7" i="23"/>
  <c r="W7" i="23"/>
  <c r="V7" i="23"/>
  <c r="U7" i="23"/>
  <c r="T7" i="23"/>
  <c r="S7" i="23"/>
  <c r="R7" i="23" a="1"/>
  <c r="R7" i="23" s="1"/>
  <c r="P7" i="23"/>
  <c r="M7" i="23"/>
  <c r="L7" i="23"/>
  <c r="K7" i="23"/>
  <c r="J7" i="23"/>
  <c r="I7" i="23"/>
  <c r="H7" i="23"/>
  <c r="G7" i="23" a="1"/>
  <c r="G7" i="23" s="1"/>
  <c r="E7" i="23"/>
  <c r="D7" i="23"/>
  <c r="X6" i="23"/>
  <c r="W6" i="23"/>
  <c r="V6" i="23"/>
  <c r="U6" i="23"/>
  <c r="T6" i="23"/>
  <c r="S6" i="23"/>
  <c r="R6" i="23" a="1"/>
  <c r="R6" i="23" s="1"/>
  <c r="P6" i="23"/>
  <c r="M6" i="23"/>
  <c r="L6" i="23"/>
  <c r="K6" i="23"/>
  <c r="J6" i="23"/>
  <c r="I6" i="23"/>
  <c r="H6" i="23"/>
  <c r="G6" i="23" a="1"/>
  <c r="G6" i="23" s="1"/>
  <c r="E6" i="23"/>
  <c r="D6" i="23"/>
  <c r="D18" i="23"/>
  <c r="E18" i="23"/>
  <c r="G18" i="23" a="1"/>
  <c r="G18" i="23" s="1"/>
  <c r="H18" i="23"/>
  <c r="I18" i="23"/>
  <c r="J18" i="23"/>
  <c r="K18" i="23"/>
  <c r="L18" i="23"/>
  <c r="M18" i="23"/>
  <c r="P18" i="23"/>
  <c r="R18" i="23" a="1"/>
  <c r="R18" i="23" s="1"/>
  <c r="S18" i="23"/>
  <c r="T18" i="23"/>
  <c r="U18" i="23"/>
  <c r="V18" i="23"/>
  <c r="W18" i="23"/>
  <c r="X18" i="23"/>
  <c r="D19" i="23"/>
  <c r="E19" i="23"/>
  <c r="G19" i="23" a="1"/>
  <c r="G19" i="23" s="1"/>
  <c r="H19" i="23"/>
  <c r="I19" i="23"/>
  <c r="J19" i="23"/>
  <c r="K19" i="23"/>
  <c r="L19" i="23"/>
  <c r="M19" i="23"/>
  <c r="P19" i="23"/>
  <c r="R19" i="23" a="1"/>
  <c r="R19" i="23" s="1"/>
  <c r="S19" i="23"/>
  <c r="T19" i="23"/>
  <c r="U19" i="23"/>
  <c r="V19" i="23"/>
  <c r="W19" i="23"/>
  <c r="X19" i="23"/>
  <c r="D20" i="23"/>
  <c r="E20" i="23"/>
  <c r="G20" i="23" a="1"/>
  <c r="G20" i="23" s="1"/>
  <c r="H20" i="23"/>
  <c r="I20" i="23"/>
  <c r="J20" i="23"/>
  <c r="K20" i="23"/>
  <c r="L20" i="23"/>
  <c r="M20" i="23"/>
  <c r="P20" i="23"/>
  <c r="R20" i="23" a="1"/>
  <c r="R20" i="23" s="1"/>
  <c r="S20" i="23"/>
  <c r="T20" i="23"/>
  <c r="U20" i="23"/>
  <c r="V20" i="23"/>
  <c r="W20" i="23"/>
  <c r="X20" i="23"/>
  <c r="D21" i="23"/>
  <c r="E21" i="23"/>
  <c r="G21" i="23" a="1"/>
  <c r="G21" i="23" s="1"/>
  <c r="H21" i="23"/>
  <c r="I21" i="23"/>
  <c r="J21" i="23"/>
  <c r="K21" i="23"/>
  <c r="L21" i="23"/>
  <c r="M21" i="23"/>
  <c r="P21" i="23"/>
  <c r="R21" i="23" a="1"/>
  <c r="R21" i="23" s="1"/>
  <c r="S21" i="23"/>
  <c r="T21" i="23"/>
  <c r="U21" i="23"/>
  <c r="V21" i="23"/>
  <c r="W21" i="23"/>
  <c r="X21" i="23"/>
  <c r="X81" i="23"/>
  <c r="W81" i="23"/>
  <c r="V81" i="23"/>
  <c r="U81" i="23"/>
  <c r="T81" i="23"/>
  <c r="S81" i="23"/>
  <c r="R81" i="23" a="1"/>
  <c r="R81" i="23" s="1"/>
  <c r="P81" i="23"/>
  <c r="M81" i="23"/>
  <c r="L81" i="23"/>
  <c r="K81" i="23"/>
  <c r="J81" i="23"/>
  <c r="I81" i="23"/>
  <c r="H81" i="23"/>
  <c r="G81" i="23" a="1"/>
  <c r="G81" i="23" s="1"/>
  <c r="E81" i="23"/>
  <c r="D81" i="23"/>
  <c r="X80" i="23"/>
  <c r="W80" i="23"/>
  <c r="V80" i="23"/>
  <c r="U80" i="23"/>
  <c r="T80" i="23"/>
  <c r="S80" i="23"/>
  <c r="R80" i="23" a="1"/>
  <c r="R80" i="23" s="1"/>
  <c r="P80" i="23"/>
  <c r="M80" i="23"/>
  <c r="L80" i="23"/>
  <c r="K80" i="23"/>
  <c r="J80" i="23"/>
  <c r="I80" i="23"/>
  <c r="H80" i="23"/>
  <c r="G80" i="23" a="1"/>
  <c r="G80" i="23" s="1"/>
  <c r="E80" i="23"/>
  <c r="D80" i="23"/>
  <c r="X79" i="23"/>
  <c r="W79" i="23"/>
  <c r="V79" i="23"/>
  <c r="U79" i="23"/>
  <c r="T79" i="23"/>
  <c r="S79" i="23"/>
  <c r="R79" i="23" a="1"/>
  <c r="R79" i="23" s="1"/>
  <c r="P79" i="23"/>
  <c r="M79" i="23"/>
  <c r="L79" i="23"/>
  <c r="K79" i="23"/>
  <c r="J79" i="23"/>
  <c r="I79" i="23"/>
  <c r="H79" i="23"/>
  <c r="G79" i="23" a="1"/>
  <c r="G79" i="23" s="1"/>
  <c r="E79" i="23"/>
  <c r="D79" i="23"/>
  <c r="X78" i="23"/>
  <c r="W78" i="23"/>
  <c r="V78" i="23"/>
  <c r="U78" i="23"/>
  <c r="T78" i="23"/>
  <c r="S78" i="23"/>
  <c r="R78" i="23" a="1"/>
  <c r="R78" i="23" s="1"/>
  <c r="P78" i="23"/>
  <c r="M78" i="23"/>
  <c r="L78" i="23"/>
  <c r="K78" i="23"/>
  <c r="J78" i="23"/>
  <c r="I78" i="23"/>
  <c r="H78" i="23"/>
  <c r="G78" i="23" a="1"/>
  <c r="G78" i="23" s="1"/>
  <c r="E78" i="23"/>
  <c r="D78" i="23"/>
  <c r="X69" i="23"/>
  <c r="W69" i="23"/>
  <c r="V69" i="23"/>
  <c r="U69" i="23"/>
  <c r="T69" i="23"/>
  <c r="S69" i="23"/>
  <c r="R69" i="23" a="1"/>
  <c r="R69" i="23" s="1"/>
  <c r="P69" i="23"/>
  <c r="M69" i="23"/>
  <c r="L69" i="23"/>
  <c r="K69" i="23"/>
  <c r="J69" i="23"/>
  <c r="I69" i="23"/>
  <c r="H69" i="23"/>
  <c r="G69" i="23" a="1"/>
  <c r="G69" i="23" s="1"/>
  <c r="E69" i="23"/>
  <c r="D69" i="23"/>
  <c r="X68" i="23"/>
  <c r="W68" i="23"/>
  <c r="V68" i="23"/>
  <c r="U68" i="23"/>
  <c r="T68" i="23"/>
  <c r="S68" i="23"/>
  <c r="R68" i="23" a="1"/>
  <c r="R68" i="23" s="1"/>
  <c r="P68" i="23"/>
  <c r="M68" i="23"/>
  <c r="L68" i="23"/>
  <c r="K68" i="23"/>
  <c r="J68" i="23"/>
  <c r="I68" i="23"/>
  <c r="H68" i="23"/>
  <c r="G68" i="23" a="1"/>
  <c r="G68" i="23" s="1"/>
  <c r="E68" i="23"/>
  <c r="D68" i="23"/>
  <c r="X67" i="23"/>
  <c r="W67" i="23"/>
  <c r="V67" i="23"/>
  <c r="U67" i="23"/>
  <c r="T67" i="23"/>
  <c r="S67" i="23"/>
  <c r="R67" i="23" a="1"/>
  <c r="R67" i="23" s="1"/>
  <c r="P67" i="23"/>
  <c r="M67" i="23"/>
  <c r="L67" i="23"/>
  <c r="K67" i="23"/>
  <c r="J67" i="23"/>
  <c r="I67" i="23"/>
  <c r="H67" i="23"/>
  <c r="G67" i="23" a="1"/>
  <c r="G67" i="23" s="1"/>
  <c r="E67" i="23"/>
  <c r="D67" i="23"/>
  <c r="X66" i="23"/>
  <c r="W66" i="23"/>
  <c r="V66" i="23"/>
  <c r="U66" i="23"/>
  <c r="T66" i="23"/>
  <c r="S66" i="23"/>
  <c r="R66" i="23" a="1"/>
  <c r="R66" i="23" s="1"/>
  <c r="P66" i="23"/>
  <c r="M66" i="23"/>
  <c r="L66" i="23"/>
  <c r="K66" i="23"/>
  <c r="J66" i="23"/>
  <c r="I66" i="23"/>
  <c r="H66" i="23"/>
  <c r="G66" i="23" a="1"/>
  <c r="G66" i="23" s="1"/>
  <c r="E66" i="23"/>
  <c r="D66" i="23"/>
  <c r="X65" i="23"/>
  <c r="W65" i="23"/>
  <c r="V65" i="23"/>
  <c r="U65" i="23"/>
  <c r="T65" i="23"/>
  <c r="S65" i="23"/>
  <c r="R65" i="23" a="1"/>
  <c r="R65" i="23" s="1"/>
  <c r="P65" i="23"/>
  <c r="M65" i="23"/>
  <c r="L65" i="23"/>
  <c r="K65" i="23"/>
  <c r="J65" i="23"/>
  <c r="I65" i="23"/>
  <c r="H65" i="23"/>
  <c r="G65" i="23" a="1"/>
  <c r="G65" i="23" s="1"/>
  <c r="E65" i="23"/>
  <c r="D65" i="23"/>
  <c r="X64" i="23"/>
  <c r="W64" i="23"/>
  <c r="V64" i="23"/>
  <c r="U64" i="23"/>
  <c r="T64" i="23"/>
  <c r="S64" i="23"/>
  <c r="R64" i="23" a="1"/>
  <c r="R64" i="23" s="1"/>
  <c r="P64" i="23"/>
  <c r="M64" i="23"/>
  <c r="L64" i="23"/>
  <c r="K64" i="23"/>
  <c r="J64" i="23"/>
  <c r="I64" i="23"/>
  <c r="H64" i="23"/>
  <c r="G64" i="23" a="1"/>
  <c r="G64" i="23" s="1"/>
  <c r="E64" i="23"/>
  <c r="D64" i="23"/>
  <c r="X63" i="23"/>
  <c r="W63" i="23"/>
  <c r="V63" i="23"/>
  <c r="U63" i="23"/>
  <c r="T63" i="23"/>
  <c r="S63" i="23"/>
  <c r="R63" i="23" a="1"/>
  <c r="R63" i="23" s="1"/>
  <c r="P63" i="23"/>
  <c r="M63" i="23"/>
  <c r="L63" i="23"/>
  <c r="K63" i="23"/>
  <c r="J63" i="23"/>
  <c r="I63" i="23"/>
  <c r="H63" i="23"/>
  <c r="G63" i="23" a="1"/>
  <c r="G63" i="23" s="1"/>
  <c r="E63" i="23"/>
  <c r="D63" i="23"/>
  <c r="X62" i="23"/>
  <c r="W62" i="23"/>
  <c r="V62" i="23"/>
  <c r="U62" i="23"/>
  <c r="T62" i="23"/>
  <c r="S62" i="23"/>
  <c r="R62" i="23" a="1"/>
  <c r="R62" i="23" s="1"/>
  <c r="P62" i="23"/>
  <c r="M62" i="23"/>
  <c r="L62" i="23"/>
  <c r="K62" i="23"/>
  <c r="J62" i="23"/>
  <c r="I62" i="23"/>
  <c r="H62" i="23"/>
  <c r="G62" i="23" a="1"/>
  <c r="G62" i="23" s="1"/>
  <c r="E62" i="23"/>
  <c r="D62" i="23"/>
  <c r="X5" i="23"/>
  <c r="W5" i="23"/>
  <c r="V5" i="23"/>
  <c r="U5" i="23"/>
  <c r="T5" i="23"/>
  <c r="S5" i="23"/>
  <c r="R5" i="23" a="1"/>
  <c r="R5" i="23" s="1"/>
  <c r="P5" i="23"/>
  <c r="M5" i="23"/>
  <c r="L5" i="23"/>
  <c r="K5" i="23"/>
  <c r="J5" i="23"/>
  <c r="I5" i="23"/>
  <c r="H5" i="23"/>
  <c r="G5" i="23" a="1"/>
  <c r="G5" i="23" s="1"/>
  <c r="E5" i="23"/>
  <c r="D5" i="23"/>
  <c r="X4" i="23"/>
  <c r="W4" i="23"/>
  <c r="V4" i="23"/>
  <c r="U4" i="23"/>
  <c r="T4" i="23"/>
  <c r="S4" i="23"/>
  <c r="R4" i="23" a="1"/>
  <c r="R4" i="23" s="1"/>
  <c r="P4" i="23"/>
  <c r="M4" i="23"/>
  <c r="L4" i="23"/>
  <c r="K4" i="23"/>
  <c r="J4" i="23"/>
  <c r="I4" i="23"/>
  <c r="H4" i="23"/>
  <c r="G4" i="23" a="1"/>
  <c r="G4" i="23" s="1"/>
  <c r="E4" i="23"/>
  <c r="D4" i="23"/>
  <c r="X3" i="23"/>
  <c r="W3" i="23"/>
  <c r="V3" i="23"/>
  <c r="U3" i="23"/>
  <c r="T3" i="23"/>
  <c r="S3" i="23"/>
  <c r="R3" i="23" a="1"/>
  <c r="R3" i="23" s="1"/>
  <c r="P3" i="23"/>
  <c r="M3" i="23"/>
  <c r="L3" i="23"/>
  <c r="K3" i="23"/>
  <c r="J3" i="23"/>
  <c r="I3" i="23"/>
  <c r="H3" i="23"/>
  <c r="G3" i="23" a="1"/>
  <c r="G3" i="23" s="1"/>
  <c r="E3" i="23"/>
  <c r="D3" i="23"/>
  <c r="X2" i="23"/>
  <c r="W2" i="23"/>
  <c r="V2" i="23"/>
  <c r="U2" i="23"/>
  <c r="T2" i="23"/>
  <c r="S2" i="23"/>
  <c r="R2" i="23" a="1"/>
  <c r="R2" i="23" s="1"/>
  <c r="P2" i="23"/>
  <c r="M2" i="23"/>
  <c r="L2" i="23"/>
  <c r="K2" i="23"/>
  <c r="J2" i="23"/>
  <c r="I2" i="23"/>
  <c r="H2" i="23"/>
  <c r="G2" i="23" a="1"/>
  <c r="G2" i="23" s="1"/>
  <c r="E2" i="23"/>
  <c r="D2" i="23"/>
  <c r="X57" i="23"/>
  <c r="W57" i="23"/>
  <c r="V57" i="23"/>
  <c r="U57" i="23"/>
  <c r="T57" i="23"/>
  <c r="S57" i="23"/>
  <c r="R57" i="23" a="1"/>
  <c r="R57" i="23" s="1"/>
  <c r="P57" i="23"/>
  <c r="M57" i="23"/>
  <c r="L57" i="23"/>
  <c r="K57" i="23"/>
  <c r="J57" i="23"/>
  <c r="I57" i="23"/>
  <c r="H57" i="23"/>
  <c r="G57" i="23" a="1"/>
  <c r="G57" i="23" s="1"/>
  <c r="E57" i="23"/>
  <c r="D57" i="23"/>
  <c r="X56" i="23"/>
  <c r="W56" i="23"/>
  <c r="V56" i="23"/>
  <c r="U56" i="23"/>
  <c r="T56" i="23"/>
  <c r="S56" i="23"/>
  <c r="R56" i="23" a="1"/>
  <c r="R56" i="23" s="1"/>
  <c r="P56" i="23"/>
  <c r="M56" i="23"/>
  <c r="L56" i="23"/>
  <c r="K56" i="23"/>
  <c r="J56" i="23"/>
  <c r="I56" i="23"/>
  <c r="H56" i="23"/>
  <c r="G56" i="23" a="1"/>
  <c r="G56" i="23" s="1"/>
  <c r="E56" i="23"/>
  <c r="D56" i="23"/>
  <c r="X55" i="23"/>
  <c r="W55" i="23"/>
  <c r="V55" i="23"/>
  <c r="U55" i="23"/>
  <c r="T55" i="23"/>
  <c r="S55" i="23"/>
  <c r="R55" i="23" a="1"/>
  <c r="R55" i="23" s="1"/>
  <c r="P55" i="23"/>
  <c r="M55" i="23"/>
  <c r="L55" i="23"/>
  <c r="K55" i="23"/>
  <c r="J55" i="23"/>
  <c r="I55" i="23"/>
  <c r="H55" i="23"/>
  <c r="G55" i="23" a="1"/>
  <c r="G55" i="23" s="1"/>
  <c r="E55" i="23"/>
  <c r="D55" i="23"/>
  <c r="X54" i="23"/>
  <c r="W54" i="23"/>
  <c r="V54" i="23"/>
  <c r="U54" i="23"/>
  <c r="T54" i="23"/>
  <c r="S54" i="23"/>
  <c r="R54" i="23" a="1"/>
  <c r="R54" i="23" s="1"/>
  <c r="P54" i="23"/>
  <c r="M54" i="23"/>
  <c r="L54" i="23"/>
  <c r="K54" i="23"/>
  <c r="J54" i="23"/>
  <c r="I54" i="23"/>
  <c r="H54" i="23"/>
  <c r="G54" i="23" a="1"/>
  <c r="G54" i="23" s="1"/>
  <c r="E54" i="23"/>
  <c r="D54" i="23"/>
  <c r="W50" i="23"/>
  <c r="W51" i="23"/>
  <c r="W26" i="23"/>
  <c r="W27" i="23"/>
  <c r="W52" i="23"/>
  <c r="W53" i="23"/>
  <c r="W28" i="23"/>
  <c r="W29" i="23"/>
  <c r="L50" i="23"/>
  <c r="L51" i="23"/>
  <c r="L26" i="23"/>
  <c r="L27" i="23"/>
  <c r="L52" i="23"/>
  <c r="L53" i="23"/>
  <c r="L28" i="23"/>
  <c r="L29" i="23"/>
  <c r="V50" i="23"/>
  <c r="V51" i="23"/>
  <c r="V26" i="23"/>
  <c r="V27" i="23"/>
  <c r="V52" i="23"/>
  <c r="V53" i="23"/>
  <c r="V28" i="23"/>
  <c r="V29" i="23"/>
  <c r="K50" i="23"/>
  <c r="K51" i="23"/>
  <c r="K26" i="23"/>
  <c r="K27" i="23"/>
  <c r="K52" i="23"/>
  <c r="K53" i="23"/>
  <c r="K28" i="23"/>
  <c r="K29" i="23"/>
  <c r="R50" i="23" a="1"/>
  <c r="R50" i="23" s="1"/>
  <c r="S50" i="23"/>
  <c r="T50" i="23"/>
  <c r="U50" i="23"/>
  <c r="X50" i="23"/>
  <c r="R51" i="23" a="1"/>
  <c r="R51" i="23" s="1"/>
  <c r="S51" i="23"/>
  <c r="T51" i="23"/>
  <c r="U51" i="23"/>
  <c r="X51" i="23"/>
  <c r="R26" i="23" a="1"/>
  <c r="R26" i="23" s="1"/>
  <c r="S26" i="23"/>
  <c r="T26" i="23"/>
  <c r="U26" i="23"/>
  <c r="X26" i="23"/>
  <c r="R27" i="23" a="1"/>
  <c r="R27" i="23" s="1"/>
  <c r="S27" i="23"/>
  <c r="T27" i="23"/>
  <c r="U27" i="23"/>
  <c r="X27" i="23"/>
  <c r="R52" i="23" a="1"/>
  <c r="R52" i="23" s="1"/>
  <c r="S52" i="23"/>
  <c r="T52" i="23"/>
  <c r="U52" i="23"/>
  <c r="X52" i="23"/>
  <c r="R53" i="23" a="1"/>
  <c r="R53" i="23" s="1"/>
  <c r="S53" i="23"/>
  <c r="T53" i="23"/>
  <c r="U53" i="23"/>
  <c r="X53" i="23"/>
  <c r="R28" i="23" a="1"/>
  <c r="R28" i="23" s="1"/>
  <c r="S28" i="23"/>
  <c r="T28" i="23"/>
  <c r="U28" i="23"/>
  <c r="X28" i="23"/>
  <c r="R29" i="23" a="1"/>
  <c r="R29" i="23" s="1"/>
  <c r="S29" i="23"/>
  <c r="T29" i="23"/>
  <c r="U29" i="23"/>
  <c r="X29" i="23"/>
  <c r="P50" i="23"/>
  <c r="P51" i="23"/>
  <c r="P26" i="23"/>
  <c r="P27" i="23"/>
  <c r="P52" i="23"/>
  <c r="P53" i="23"/>
  <c r="P28" i="23"/>
  <c r="P29" i="23"/>
  <c r="G50" i="23" a="1"/>
  <c r="G50" i="23" s="1"/>
  <c r="H50" i="23"/>
  <c r="I50" i="23"/>
  <c r="J50" i="23"/>
  <c r="M50" i="23"/>
  <c r="G51" i="23" a="1"/>
  <c r="G51" i="23" s="1"/>
  <c r="H51" i="23"/>
  <c r="I51" i="23"/>
  <c r="J51" i="23"/>
  <c r="M51" i="23"/>
  <c r="G26" i="23" a="1"/>
  <c r="G26" i="23" s="1"/>
  <c r="H26" i="23"/>
  <c r="I26" i="23"/>
  <c r="J26" i="23"/>
  <c r="M26" i="23"/>
  <c r="G27" i="23" a="1"/>
  <c r="G27" i="23" s="1"/>
  <c r="H27" i="23"/>
  <c r="I27" i="23"/>
  <c r="J27" i="23"/>
  <c r="M27" i="23"/>
  <c r="G52" i="23" a="1"/>
  <c r="G52" i="23" s="1"/>
  <c r="H52" i="23"/>
  <c r="I52" i="23"/>
  <c r="J52" i="23"/>
  <c r="M52" i="23"/>
  <c r="G53" i="23" a="1"/>
  <c r="G53" i="23" s="1"/>
  <c r="H53" i="23"/>
  <c r="I53" i="23"/>
  <c r="J53" i="23"/>
  <c r="M53" i="23"/>
  <c r="G28" i="23" a="1"/>
  <c r="G28" i="23" s="1"/>
  <c r="H28" i="23"/>
  <c r="I28" i="23"/>
  <c r="J28" i="23"/>
  <c r="M28" i="23"/>
  <c r="G29" i="23" a="1"/>
  <c r="G29" i="23" s="1"/>
  <c r="H29" i="23"/>
  <c r="I29" i="23"/>
  <c r="J29" i="23"/>
  <c r="M29" i="23"/>
  <c r="E50" i="23"/>
  <c r="E51" i="23"/>
  <c r="E26" i="23"/>
  <c r="E27" i="23"/>
  <c r="E52" i="23"/>
  <c r="E53" i="23"/>
  <c r="E28" i="23"/>
  <c r="E29" i="23"/>
  <c r="D50" i="23"/>
  <c r="D51" i="23"/>
  <c r="D26" i="23"/>
  <c r="D27" i="23"/>
  <c r="D52" i="23"/>
  <c r="D53" i="23"/>
  <c r="D28" i="23"/>
  <c r="D29" i="23"/>
  <c r="X366" i="22" l="1"/>
  <c r="W366" i="22"/>
  <c r="V366" i="22"/>
  <c r="U366" i="22"/>
  <c r="T366" i="22"/>
  <c r="S366" i="22"/>
  <c r="P366" i="22"/>
  <c r="M366" i="22"/>
  <c r="L366" i="22"/>
  <c r="K366" i="22"/>
  <c r="J366" i="22"/>
  <c r="I366" i="22"/>
  <c r="H366" i="22"/>
  <c r="E366" i="22"/>
  <c r="D366" i="22"/>
  <c r="X365" i="22"/>
  <c r="W365" i="22"/>
  <c r="V365" i="22"/>
  <c r="U365" i="22"/>
  <c r="T365" i="22"/>
  <c r="S365" i="22"/>
  <c r="P365" i="22"/>
  <c r="M365" i="22"/>
  <c r="L365" i="22"/>
  <c r="K365" i="22"/>
  <c r="J365" i="22"/>
  <c r="I365" i="22"/>
  <c r="H365" i="22"/>
  <c r="E365" i="22"/>
  <c r="D365" i="22"/>
  <c r="X364" i="22"/>
  <c r="W364" i="22"/>
  <c r="V364" i="22"/>
  <c r="U364" i="22"/>
  <c r="T364" i="22"/>
  <c r="S364" i="22"/>
  <c r="P364" i="22"/>
  <c r="M364" i="22"/>
  <c r="L364" i="22"/>
  <c r="K364" i="22"/>
  <c r="J364" i="22"/>
  <c r="I364" i="22"/>
  <c r="H364" i="22"/>
  <c r="E364" i="22"/>
  <c r="D364" i="22"/>
  <c r="X363" i="22"/>
  <c r="W363" i="22"/>
  <c r="V363" i="22"/>
  <c r="U363" i="22"/>
  <c r="T363" i="22"/>
  <c r="S363" i="22"/>
  <c r="P363" i="22"/>
  <c r="M363" i="22"/>
  <c r="L363" i="22"/>
  <c r="K363" i="22"/>
  <c r="J363" i="22"/>
  <c r="I363" i="22"/>
  <c r="H363" i="22"/>
  <c r="E363" i="22"/>
  <c r="D363" i="22"/>
  <c r="X362" i="22"/>
  <c r="W362" i="22"/>
  <c r="V362" i="22"/>
  <c r="U362" i="22"/>
  <c r="T362" i="22"/>
  <c r="S362" i="22"/>
  <c r="P362" i="22"/>
  <c r="M362" i="22"/>
  <c r="L362" i="22"/>
  <c r="K362" i="22"/>
  <c r="J362" i="22"/>
  <c r="I362" i="22"/>
  <c r="H362" i="22"/>
  <c r="E362" i="22"/>
  <c r="D362" i="22"/>
  <c r="X361" i="22"/>
  <c r="W361" i="22"/>
  <c r="V361" i="22"/>
  <c r="U361" i="22"/>
  <c r="T361" i="22"/>
  <c r="S361" i="22"/>
  <c r="P361" i="22"/>
  <c r="M361" i="22"/>
  <c r="L361" i="22"/>
  <c r="K361" i="22"/>
  <c r="J361" i="22"/>
  <c r="I361" i="22"/>
  <c r="H361" i="22"/>
  <c r="E361" i="22"/>
  <c r="D361" i="22"/>
  <c r="X360" i="22"/>
  <c r="W360" i="22"/>
  <c r="V360" i="22"/>
  <c r="U360" i="22"/>
  <c r="T360" i="22"/>
  <c r="S360" i="22"/>
  <c r="P360" i="22"/>
  <c r="M360" i="22"/>
  <c r="L360" i="22"/>
  <c r="K360" i="22"/>
  <c r="J360" i="22"/>
  <c r="I360" i="22"/>
  <c r="H360" i="22"/>
  <c r="E360" i="22"/>
  <c r="D360" i="22"/>
  <c r="X359" i="22"/>
  <c r="W359" i="22"/>
  <c r="V359" i="22"/>
  <c r="U359" i="22"/>
  <c r="T359" i="22"/>
  <c r="S359" i="22"/>
  <c r="P359" i="22"/>
  <c r="M359" i="22"/>
  <c r="L359" i="22"/>
  <c r="K359" i="22"/>
  <c r="J359" i="22"/>
  <c r="I359" i="22"/>
  <c r="H359" i="22"/>
  <c r="E359" i="22"/>
  <c r="D359" i="22"/>
  <c r="W8" i="13"/>
  <c r="V8" i="13"/>
  <c r="U8" i="13"/>
  <c r="T8" i="13"/>
  <c r="S8" i="13"/>
  <c r="R8" i="13"/>
  <c r="O8" i="13"/>
  <c r="L8" i="13"/>
  <c r="K8" i="13"/>
  <c r="J8" i="13"/>
  <c r="I8" i="13"/>
  <c r="H8" i="13"/>
  <c r="G8" i="13"/>
  <c r="D8" i="13"/>
  <c r="C8" i="13"/>
  <c r="W7" i="13"/>
  <c r="V7" i="13"/>
  <c r="U7" i="13"/>
  <c r="T7" i="13"/>
  <c r="S7" i="13"/>
  <c r="R7" i="13"/>
  <c r="O7" i="13"/>
  <c r="L7" i="13"/>
  <c r="K7" i="13"/>
  <c r="J7" i="13"/>
  <c r="I7" i="13"/>
  <c r="H7" i="13"/>
  <c r="G7" i="13"/>
  <c r="D7" i="13"/>
  <c r="C7" i="13"/>
  <c r="W6" i="13"/>
  <c r="V6" i="13"/>
  <c r="U6" i="13"/>
  <c r="T6" i="13"/>
  <c r="S6" i="13"/>
  <c r="R6" i="13"/>
  <c r="O6" i="13"/>
  <c r="L6" i="13"/>
  <c r="K6" i="13"/>
  <c r="J6" i="13"/>
  <c r="I6" i="13"/>
  <c r="H6" i="13"/>
  <c r="G6" i="13"/>
  <c r="D6" i="13"/>
  <c r="C6" i="13"/>
  <c r="W5" i="13"/>
  <c r="V5" i="13"/>
  <c r="U5" i="13"/>
  <c r="T5" i="13"/>
  <c r="S5" i="13"/>
  <c r="R5" i="13"/>
  <c r="O5" i="13"/>
  <c r="L5" i="13"/>
  <c r="K5" i="13"/>
  <c r="J5" i="13"/>
  <c r="I5" i="13"/>
  <c r="H5" i="13"/>
  <c r="G5" i="13"/>
  <c r="D5" i="13"/>
  <c r="C5" i="13"/>
  <c r="W4" i="13"/>
  <c r="V4" i="13"/>
  <c r="U4" i="13"/>
  <c r="T4" i="13"/>
  <c r="S4" i="13"/>
  <c r="R4" i="13"/>
  <c r="O4" i="13"/>
  <c r="L4" i="13"/>
  <c r="K4" i="13"/>
  <c r="J4" i="13"/>
  <c r="I4" i="13"/>
  <c r="H4" i="13"/>
  <c r="G4" i="13"/>
  <c r="D4" i="13"/>
  <c r="C4" i="13"/>
  <c r="W3" i="13"/>
  <c r="V3" i="13"/>
  <c r="U3" i="13"/>
  <c r="T3" i="13"/>
  <c r="S3" i="13"/>
  <c r="R3" i="13"/>
  <c r="O3" i="13"/>
  <c r="L3" i="13"/>
  <c r="K3" i="13"/>
  <c r="J3" i="13"/>
  <c r="I3" i="13"/>
  <c r="H3" i="13"/>
  <c r="G3" i="13"/>
  <c r="D3" i="13"/>
  <c r="C3" i="13"/>
  <c r="R573" i="1" l="1"/>
  <c r="S573" i="1"/>
  <c r="T573" i="1"/>
  <c r="U573" i="1"/>
  <c r="V573" i="1"/>
  <c r="W573" i="1"/>
  <c r="R574" i="1"/>
  <c r="S574" i="1"/>
  <c r="T574" i="1"/>
  <c r="U574" i="1"/>
  <c r="V574" i="1"/>
  <c r="W574" i="1"/>
  <c r="R575" i="1"/>
  <c r="S575" i="1"/>
  <c r="T575" i="1"/>
  <c r="U575" i="1"/>
  <c r="V575" i="1"/>
  <c r="W575" i="1"/>
  <c r="R576" i="1"/>
  <c r="S576" i="1"/>
  <c r="T576" i="1"/>
  <c r="U576" i="1"/>
  <c r="V576" i="1"/>
  <c r="W576" i="1"/>
  <c r="R577" i="1"/>
  <c r="S577" i="1"/>
  <c r="T577" i="1"/>
  <c r="U577" i="1"/>
  <c r="V577" i="1"/>
  <c r="W577" i="1"/>
  <c r="R578" i="1"/>
  <c r="S578" i="1"/>
  <c r="T578" i="1"/>
  <c r="U578" i="1"/>
  <c r="V578" i="1"/>
  <c r="W578" i="1"/>
  <c r="O573" i="1"/>
  <c r="O574" i="1"/>
  <c r="O575" i="1"/>
  <c r="O576" i="1"/>
  <c r="O577" i="1"/>
  <c r="O578" i="1"/>
  <c r="G573" i="1"/>
  <c r="H573" i="1"/>
  <c r="I573" i="1"/>
  <c r="J573" i="1"/>
  <c r="K573" i="1"/>
  <c r="L573" i="1"/>
  <c r="G574" i="1"/>
  <c r="H574" i="1"/>
  <c r="I574" i="1"/>
  <c r="J574" i="1"/>
  <c r="K574" i="1"/>
  <c r="L574" i="1"/>
  <c r="G575" i="1"/>
  <c r="H575" i="1"/>
  <c r="I575" i="1"/>
  <c r="J575" i="1"/>
  <c r="K575" i="1"/>
  <c r="L575" i="1"/>
  <c r="G576" i="1"/>
  <c r="H576" i="1"/>
  <c r="I576" i="1"/>
  <c r="J576" i="1"/>
  <c r="K576" i="1"/>
  <c r="L576" i="1"/>
  <c r="G577" i="1"/>
  <c r="H577" i="1"/>
  <c r="I577" i="1"/>
  <c r="J577" i="1"/>
  <c r="K577" i="1"/>
  <c r="L577" i="1"/>
  <c r="G578" i="1"/>
  <c r="H578" i="1"/>
  <c r="I578" i="1"/>
  <c r="J578" i="1"/>
  <c r="K578" i="1"/>
  <c r="L578" i="1"/>
  <c r="C573" i="1"/>
  <c r="C574" i="1"/>
  <c r="C575" i="1"/>
  <c r="C576" i="1"/>
  <c r="C577" i="1"/>
  <c r="C578" i="1"/>
  <c r="W218" i="1"/>
  <c r="V218" i="1"/>
  <c r="U218" i="1"/>
  <c r="T218" i="1"/>
  <c r="S218" i="1"/>
  <c r="R218" i="1"/>
  <c r="O218" i="1"/>
  <c r="L218" i="1"/>
  <c r="K218" i="1"/>
  <c r="J218" i="1"/>
  <c r="I218" i="1"/>
  <c r="H218" i="1"/>
  <c r="G218" i="1"/>
  <c r="D218" i="1"/>
  <c r="C218" i="1"/>
  <c r="W217" i="1"/>
  <c r="V217" i="1"/>
  <c r="U217" i="1"/>
  <c r="T217" i="1"/>
  <c r="S217" i="1"/>
  <c r="R217" i="1"/>
  <c r="O217" i="1"/>
  <c r="L217" i="1"/>
  <c r="K217" i="1"/>
  <c r="J217" i="1"/>
  <c r="I217" i="1"/>
  <c r="H217" i="1"/>
  <c r="G217" i="1"/>
  <c r="D217" i="1"/>
  <c r="C217" i="1"/>
  <c r="W216" i="1"/>
  <c r="V216" i="1"/>
  <c r="U216" i="1"/>
  <c r="T216" i="1"/>
  <c r="S216" i="1"/>
  <c r="R216" i="1"/>
  <c r="O216" i="1"/>
  <c r="L216" i="1"/>
  <c r="K216" i="1"/>
  <c r="J216" i="1"/>
  <c r="I216" i="1"/>
  <c r="H216" i="1"/>
  <c r="G216" i="1"/>
  <c r="D216" i="1"/>
  <c r="C216" i="1"/>
  <c r="W215" i="1"/>
  <c r="V215" i="1"/>
  <c r="U215" i="1"/>
  <c r="T215" i="1"/>
  <c r="S215" i="1"/>
  <c r="R215" i="1"/>
  <c r="O215" i="1"/>
  <c r="L215" i="1"/>
  <c r="K215" i="1"/>
  <c r="J215" i="1"/>
  <c r="I215" i="1"/>
  <c r="H215" i="1"/>
  <c r="G215" i="1"/>
  <c r="D215" i="1"/>
  <c r="C215" i="1"/>
  <c r="W214" i="1"/>
  <c r="V214" i="1"/>
  <c r="U214" i="1"/>
  <c r="T214" i="1"/>
  <c r="S214" i="1"/>
  <c r="R214" i="1"/>
  <c r="O214" i="1"/>
  <c r="L214" i="1"/>
  <c r="K214" i="1"/>
  <c r="J214" i="1"/>
  <c r="I214" i="1"/>
  <c r="H214" i="1"/>
  <c r="G214" i="1"/>
  <c r="D214" i="1"/>
  <c r="C214" i="1"/>
  <c r="W213" i="1"/>
  <c r="V213" i="1"/>
  <c r="U213" i="1"/>
  <c r="T213" i="1"/>
  <c r="S213" i="1"/>
  <c r="R213" i="1"/>
  <c r="O213" i="1"/>
  <c r="L213" i="1"/>
  <c r="K213" i="1"/>
  <c r="J213" i="1"/>
  <c r="I213" i="1"/>
  <c r="H213" i="1"/>
  <c r="G213" i="1"/>
  <c r="D213" i="1"/>
  <c r="C213" i="1"/>
  <c r="W212" i="1"/>
  <c r="V212" i="1"/>
  <c r="U212" i="1"/>
  <c r="T212" i="1"/>
  <c r="S212" i="1"/>
  <c r="R212" i="1"/>
  <c r="O212" i="1"/>
  <c r="L212" i="1"/>
  <c r="K212" i="1"/>
  <c r="J212" i="1"/>
  <c r="I212" i="1"/>
  <c r="H212" i="1"/>
  <c r="G212" i="1"/>
  <c r="D212" i="1"/>
  <c r="C212" i="1"/>
  <c r="W211" i="1"/>
  <c r="V211" i="1"/>
  <c r="U211" i="1"/>
  <c r="T211" i="1"/>
  <c r="S211" i="1"/>
  <c r="R211" i="1"/>
  <c r="O211" i="1"/>
  <c r="L211" i="1"/>
  <c r="K211" i="1"/>
  <c r="J211" i="1"/>
  <c r="I211" i="1"/>
  <c r="H211" i="1"/>
  <c r="G211" i="1"/>
  <c r="D211" i="1"/>
  <c r="C211" i="1"/>
  <c r="W210" i="1"/>
  <c r="V210" i="1"/>
  <c r="U210" i="1"/>
  <c r="T210" i="1"/>
  <c r="S210" i="1"/>
  <c r="R210" i="1"/>
  <c r="O210" i="1"/>
  <c r="L210" i="1"/>
  <c r="K210" i="1"/>
  <c r="J210" i="1"/>
  <c r="I210" i="1"/>
  <c r="H210" i="1"/>
  <c r="G210" i="1"/>
  <c r="D210" i="1"/>
  <c r="C210" i="1"/>
  <c r="W209" i="1"/>
  <c r="V209" i="1"/>
  <c r="U209" i="1"/>
  <c r="T209" i="1"/>
  <c r="S209" i="1"/>
  <c r="R209" i="1"/>
  <c r="O209" i="1"/>
  <c r="L209" i="1"/>
  <c r="K209" i="1"/>
  <c r="J209" i="1"/>
  <c r="I209" i="1"/>
  <c r="H209" i="1"/>
  <c r="G209" i="1"/>
  <c r="D209" i="1"/>
  <c r="C209" i="1"/>
  <c r="W208" i="1"/>
  <c r="V208" i="1"/>
  <c r="U208" i="1"/>
  <c r="T208" i="1"/>
  <c r="S208" i="1"/>
  <c r="R208" i="1"/>
  <c r="O208" i="1"/>
  <c r="L208" i="1"/>
  <c r="K208" i="1"/>
  <c r="J208" i="1"/>
  <c r="I208" i="1"/>
  <c r="H208" i="1"/>
  <c r="G208" i="1"/>
  <c r="D208" i="1"/>
  <c r="C208" i="1"/>
  <c r="W207" i="1"/>
  <c r="V207" i="1"/>
  <c r="U207" i="1"/>
  <c r="T207" i="1"/>
  <c r="S207" i="1"/>
  <c r="R207" i="1"/>
  <c r="O207" i="1"/>
  <c r="L207" i="1"/>
  <c r="K207" i="1"/>
  <c r="J207" i="1"/>
  <c r="I207" i="1"/>
  <c r="H207" i="1"/>
  <c r="G207" i="1"/>
  <c r="D207" i="1"/>
  <c r="C207" i="1"/>
  <c r="R17" i="2"/>
  <c r="S17" i="2"/>
  <c r="T17" i="2"/>
  <c r="U17" i="2"/>
  <c r="V17" i="2"/>
  <c r="W17" i="2"/>
  <c r="R18" i="2"/>
  <c r="S18" i="2"/>
  <c r="T18" i="2"/>
  <c r="U18" i="2"/>
  <c r="V18" i="2"/>
  <c r="W18" i="2"/>
  <c r="O17" i="2"/>
  <c r="O18" i="2"/>
  <c r="G17" i="2"/>
  <c r="H17" i="2"/>
  <c r="I17" i="2"/>
  <c r="J17" i="2"/>
  <c r="K17" i="2"/>
  <c r="L17" i="2"/>
  <c r="G18" i="2"/>
  <c r="H18" i="2"/>
  <c r="I18" i="2"/>
  <c r="J18" i="2"/>
  <c r="K18" i="2"/>
  <c r="L18" i="2"/>
  <c r="C17" i="2"/>
  <c r="D17" i="2"/>
  <c r="C18" i="2"/>
  <c r="D18" i="2"/>
  <c r="R98" i="4"/>
  <c r="S98" i="4"/>
  <c r="T98" i="4"/>
  <c r="U98" i="4"/>
  <c r="V98" i="4"/>
  <c r="W98" i="4"/>
  <c r="R99" i="4"/>
  <c r="S99" i="4"/>
  <c r="T99" i="4"/>
  <c r="U99" i="4"/>
  <c r="V99" i="4"/>
  <c r="W99" i="4"/>
  <c r="R100" i="4"/>
  <c r="S100" i="4"/>
  <c r="T100" i="4"/>
  <c r="U100" i="4"/>
  <c r="V100" i="4"/>
  <c r="W100" i="4"/>
  <c r="R101" i="4"/>
  <c r="S101" i="4"/>
  <c r="T101" i="4"/>
  <c r="U101" i="4"/>
  <c r="V101" i="4"/>
  <c r="W101" i="4"/>
  <c r="R102" i="4"/>
  <c r="S102" i="4"/>
  <c r="T102" i="4"/>
  <c r="U102" i="4"/>
  <c r="V102" i="4"/>
  <c r="W102" i="4"/>
  <c r="O98" i="4"/>
  <c r="O99" i="4"/>
  <c r="O100" i="4"/>
  <c r="O101" i="4"/>
  <c r="O102" i="4"/>
  <c r="G98" i="4"/>
  <c r="H98" i="4"/>
  <c r="I98" i="4"/>
  <c r="J98" i="4"/>
  <c r="K98" i="4"/>
  <c r="L98" i="4"/>
  <c r="G99" i="4"/>
  <c r="H99" i="4"/>
  <c r="I99" i="4"/>
  <c r="J99" i="4"/>
  <c r="K99" i="4"/>
  <c r="L99" i="4"/>
  <c r="G100" i="4"/>
  <c r="H100" i="4"/>
  <c r="I100" i="4"/>
  <c r="J100" i="4"/>
  <c r="K100" i="4"/>
  <c r="L100" i="4"/>
  <c r="G101" i="4"/>
  <c r="H101" i="4"/>
  <c r="I101" i="4"/>
  <c r="J101" i="4"/>
  <c r="K101" i="4"/>
  <c r="L101" i="4"/>
  <c r="G102" i="4"/>
  <c r="H102" i="4"/>
  <c r="I102" i="4"/>
  <c r="J102" i="4"/>
  <c r="K102" i="4"/>
  <c r="L102" i="4"/>
  <c r="D98" i="4"/>
  <c r="D99" i="4"/>
  <c r="D100" i="4"/>
  <c r="D101" i="4"/>
  <c r="D102" i="4"/>
  <c r="C98" i="4"/>
  <c r="C99" i="4"/>
  <c r="C100" i="4"/>
  <c r="C101" i="4"/>
  <c r="C102" i="4"/>
  <c r="X348" i="22"/>
  <c r="W348" i="22"/>
  <c r="V348" i="22"/>
  <c r="U348" i="22"/>
  <c r="T348" i="22"/>
  <c r="S348" i="22"/>
  <c r="P348" i="22"/>
  <c r="M348" i="22"/>
  <c r="L348" i="22"/>
  <c r="K348" i="22"/>
  <c r="J348" i="22"/>
  <c r="I348" i="22"/>
  <c r="H348" i="22"/>
  <c r="E348" i="22"/>
  <c r="D348" i="22"/>
  <c r="X347" i="22"/>
  <c r="W347" i="22"/>
  <c r="V347" i="22"/>
  <c r="U347" i="22"/>
  <c r="T347" i="22"/>
  <c r="S347" i="22"/>
  <c r="P347" i="22"/>
  <c r="M347" i="22"/>
  <c r="L347" i="22"/>
  <c r="K347" i="22"/>
  <c r="J347" i="22"/>
  <c r="I347" i="22"/>
  <c r="H347" i="22"/>
  <c r="E347" i="22"/>
  <c r="D347" i="22"/>
  <c r="X346" i="22"/>
  <c r="W346" i="22"/>
  <c r="V346" i="22"/>
  <c r="U346" i="22"/>
  <c r="T346" i="22"/>
  <c r="S346" i="22"/>
  <c r="P346" i="22"/>
  <c r="M346" i="22"/>
  <c r="L346" i="22"/>
  <c r="K346" i="22"/>
  <c r="J346" i="22"/>
  <c r="I346" i="22"/>
  <c r="H346" i="22"/>
  <c r="E346" i="22"/>
  <c r="D346" i="22"/>
  <c r="X345" i="22"/>
  <c r="W345" i="22"/>
  <c r="V345" i="22"/>
  <c r="U345" i="22"/>
  <c r="T345" i="22"/>
  <c r="S345" i="22"/>
  <c r="P345" i="22"/>
  <c r="M345" i="22"/>
  <c r="L345" i="22"/>
  <c r="K345" i="22"/>
  <c r="J345" i="22"/>
  <c r="I345" i="22"/>
  <c r="H345" i="22"/>
  <c r="E345" i="22"/>
  <c r="D345" i="22"/>
  <c r="X344" i="22"/>
  <c r="W344" i="22"/>
  <c r="V344" i="22"/>
  <c r="U344" i="22"/>
  <c r="T344" i="22"/>
  <c r="S344" i="22"/>
  <c r="P344" i="22"/>
  <c r="M344" i="22"/>
  <c r="L344" i="22"/>
  <c r="K344" i="22"/>
  <c r="J344" i="22"/>
  <c r="I344" i="22"/>
  <c r="H344" i="22"/>
  <c r="E344" i="22"/>
  <c r="D344" i="22"/>
  <c r="D204" i="16" l="1" a="1"/>
  <c r="D204" i="16" s="1"/>
  <c r="E204" i="16"/>
  <c r="F204" i="16"/>
  <c r="G204" i="16"/>
  <c r="H204" i="16"/>
  <c r="I204" i="16"/>
  <c r="J204" i="16"/>
  <c r="A204" i="16"/>
  <c r="B204" i="16"/>
  <c r="X334" i="22"/>
  <c r="W334" i="22"/>
  <c r="V334" i="22"/>
  <c r="U334" i="22"/>
  <c r="T334" i="22"/>
  <c r="S334" i="22"/>
  <c r="P334" i="22"/>
  <c r="M334" i="22"/>
  <c r="L334" i="22"/>
  <c r="K334" i="22"/>
  <c r="J334" i="22"/>
  <c r="I334" i="22"/>
  <c r="H334" i="22"/>
  <c r="E334" i="22"/>
  <c r="D334" i="22"/>
  <c r="X333" i="22"/>
  <c r="W333" i="22"/>
  <c r="V333" i="22"/>
  <c r="U333" i="22"/>
  <c r="T333" i="22"/>
  <c r="S333" i="22"/>
  <c r="P333" i="22"/>
  <c r="M333" i="22"/>
  <c r="L333" i="22"/>
  <c r="K333" i="22"/>
  <c r="J333" i="22"/>
  <c r="I333" i="22"/>
  <c r="H333" i="22"/>
  <c r="E333" i="22"/>
  <c r="D333" i="22"/>
  <c r="X328" i="22"/>
  <c r="W328" i="22"/>
  <c r="V328" i="22"/>
  <c r="U328" i="22"/>
  <c r="T328" i="22"/>
  <c r="S328" i="22"/>
  <c r="P328" i="22"/>
  <c r="M328" i="22"/>
  <c r="L328" i="22"/>
  <c r="K328" i="22"/>
  <c r="J328" i="22"/>
  <c r="I328" i="22"/>
  <c r="H328" i="22"/>
  <c r="E328" i="22"/>
  <c r="D328" i="22"/>
  <c r="X327" i="22"/>
  <c r="W327" i="22"/>
  <c r="V327" i="22"/>
  <c r="U327" i="22"/>
  <c r="T327" i="22"/>
  <c r="S327" i="22"/>
  <c r="P327" i="22"/>
  <c r="M327" i="22"/>
  <c r="L327" i="22"/>
  <c r="K327" i="22"/>
  <c r="J327" i="22"/>
  <c r="I327" i="22"/>
  <c r="H327" i="22"/>
  <c r="E327" i="22"/>
  <c r="D327" i="22"/>
  <c r="X318" i="22"/>
  <c r="W318" i="22"/>
  <c r="V318" i="22"/>
  <c r="U318" i="22"/>
  <c r="T318" i="22"/>
  <c r="S318" i="22"/>
  <c r="P318" i="22"/>
  <c r="M318" i="22"/>
  <c r="L318" i="22"/>
  <c r="K318" i="22"/>
  <c r="J318" i="22"/>
  <c r="I318" i="22"/>
  <c r="H318" i="22"/>
  <c r="E318" i="22"/>
  <c r="D318" i="22"/>
  <c r="X283" i="22"/>
  <c r="W283" i="22"/>
  <c r="V283" i="22"/>
  <c r="U283" i="22"/>
  <c r="T283" i="22"/>
  <c r="S283" i="22"/>
  <c r="P283" i="22"/>
  <c r="M283" i="22"/>
  <c r="L283" i="22"/>
  <c r="K283" i="22"/>
  <c r="J283" i="22"/>
  <c r="I283" i="22"/>
  <c r="H283" i="22"/>
  <c r="E283" i="22"/>
  <c r="D283" i="22"/>
  <c r="X282" i="22"/>
  <c r="W282" i="22"/>
  <c r="V282" i="22"/>
  <c r="U282" i="22"/>
  <c r="T282" i="22"/>
  <c r="S282" i="22"/>
  <c r="P282" i="22"/>
  <c r="M282" i="22"/>
  <c r="L282" i="22"/>
  <c r="K282" i="22"/>
  <c r="J282" i="22"/>
  <c r="I282" i="22"/>
  <c r="H282" i="22"/>
  <c r="E282" i="22"/>
  <c r="D282" i="22"/>
  <c r="X281" i="22"/>
  <c r="W281" i="22"/>
  <c r="V281" i="22"/>
  <c r="U281" i="22"/>
  <c r="T281" i="22"/>
  <c r="S281" i="22"/>
  <c r="P281" i="22"/>
  <c r="M281" i="22"/>
  <c r="L281" i="22"/>
  <c r="K281" i="22"/>
  <c r="J281" i="22"/>
  <c r="I281" i="22"/>
  <c r="H281" i="22"/>
  <c r="E281" i="22"/>
  <c r="D281" i="22"/>
  <c r="X280" i="22"/>
  <c r="W280" i="22"/>
  <c r="V280" i="22"/>
  <c r="U280" i="22"/>
  <c r="T280" i="22"/>
  <c r="S280" i="22"/>
  <c r="P280" i="22"/>
  <c r="M280" i="22"/>
  <c r="L280" i="22"/>
  <c r="K280" i="22"/>
  <c r="J280" i="22"/>
  <c r="I280" i="22"/>
  <c r="H280" i="22"/>
  <c r="E280" i="22"/>
  <c r="D280" i="22"/>
  <c r="X279" i="22"/>
  <c r="W279" i="22"/>
  <c r="V279" i="22"/>
  <c r="U279" i="22"/>
  <c r="T279" i="22"/>
  <c r="S279" i="22"/>
  <c r="P279" i="22"/>
  <c r="M279" i="22"/>
  <c r="L279" i="22"/>
  <c r="K279" i="22"/>
  <c r="J279" i="22"/>
  <c r="I279" i="22"/>
  <c r="H279" i="22"/>
  <c r="E279" i="22"/>
  <c r="D279" i="22"/>
  <c r="X278" i="22"/>
  <c r="W278" i="22"/>
  <c r="V278" i="22"/>
  <c r="U278" i="22"/>
  <c r="T278" i="22"/>
  <c r="S278" i="22"/>
  <c r="P278" i="22"/>
  <c r="M278" i="22"/>
  <c r="L278" i="22"/>
  <c r="K278" i="22"/>
  <c r="J278" i="22"/>
  <c r="I278" i="22"/>
  <c r="H278" i="22"/>
  <c r="E278" i="22"/>
  <c r="D278" i="22"/>
  <c r="X277" i="22"/>
  <c r="W277" i="22"/>
  <c r="V277" i="22"/>
  <c r="U277" i="22"/>
  <c r="T277" i="22"/>
  <c r="S277" i="22"/>
  <c r="P277" i="22"/>
  <c r="M277" i="22"/>
  <c r="L277" i="22"/>
  <c r="K277" i="22"/>
  <c r="J277" i="22"/>
  <c r="I277" i="22"/>
  <c r="H277" i="22"/>
  <c r="E277" i="22"/>
  <c r="D277" i="22"/>
  <c r="X276" i="22"/>
  <c r="W276" i="22"/>
  <c r="V276" i="22"/>
  <c r="U276" i="22"/>
  <c r="T276" i="22"/>
  <c r="S276" i="22"/>
  <c r="P276" i="22"/>
  <c r="M276" i="22"/>
  <c r="L276" i="22"/>
  <c r="K276" i="22"/>
  <c r="J276" i="22"/>
  <c r="I276" i="22"/>
  <c r="H276" i="22"/>
  <c r="E276" i="22"/>
  <c r="D276" i="22"/>
  <c r="X275" i="22"/>
  <c r="W275" i="22"/>
  <c r="V275" i="22"/>
  <c r="U275" i="22"/>
  <c r="T275" i="22"/>
  <c r="S275" i="22"/>
  <c r="P275" i="22"/>
  <c r="M275" i="22"/>
  <c r="L275" i="22"/>
  <c r="K275" i="22"/>
  <c r="J275" i="22"/>
  <c r="I275" i="22"/>
  <c r="H275" i="22"/>
  <c r="E275" i="22"/>
  <c r="D275" i="22"/>
  <c r="X274" i="22"/>
  <c r="W274" i="22"/>
  <c r="V274" i="22"/>
  <c r="U274" i="22"/>
  <c r="T274" i="22"/>
  <c r="S274" i="22"/>
  <c r="P274" i="22"/>
  <c r="M274" i="22"/>
  <c r="L274" i="22"/>
  <c r="K274" i="22"/>
  <c r="J274" i="22"/>
  <c r="I274" i="22"/>
  <c r="H274" i="22"/>
  <c r="E274" i="22"/>
  <c r="D274" i="22"/>
  <c r="X273" i="22"/>
  <c r="W273" i="22"/>
  <c r="V273" i="22"/>
  <c r="U273" i="22"/>
  <c r="T273" i="22"/>
  <c r="S273" i="22"/>
  <c r="P273" i="22"/>
  <c r="M273" i="22"/>
  <c r="L273" i="22"/>
  <c r="K273" i="22"/>
  <c r="J273" i="22"/>
  <c r="I273" i="22"/>
  <c r="H273" i="22"/>
  <c r="E273" i="22"/>
  <c r="D273" i="22"/>
  <c r="X272" i="22"/>
  <c r="W272" i="22"/>
  <c r="V272" i="22"/>
  <c r="U272" i="22"/>
  <c r="T272" i="22"/>
  <c r="S272" i="22"/>
  <c r="P272" i="22"/>
  <c r="M272" i="22"/>
  <c r="L272" i="22"/>
  <c r="K272" i="22"/>
  <c r="J272" i="22"/>
  <c r="I272" i="22"/>
  <c r="H272" i="22"/>
  <c r="E272" i="22"/>
  <c r="D272" i="22"/>
  <c r="X268" i="22"/>
  <c r="W268" i="22"/>
  <c r="V268" i="22"/>
  <c r="U268" i="22"/>
  <c r="T268" i="22"/>
  <c r="S268" i="22"/>
  <c r="P268" i="22"/>
  <c r="M268" i="22"/>
  <c r="L268" i="22"/>
  <c r="K268" i="22"/>
  <c r="J268" i="22"/>
  <c r="I268" i="22"/>
  <c r="H268" i="22"/>
  <c r="E268" i="22"/>
  <c r="D268" i="22"/>
  <c r="X267" i="22"/>
  <c r="W267" i="22"/>
  <c r="V267" i="22"/>
  <c r="U267" i="22"/>
  <c r="T267" i="22"/>
  <c r="S267" i="22"/>
  <c r="P267" i="22"/>
  <c r="M267" i="22"/>
  <c r="L267" i="22"/>
  <c r="K267" i="22"/>
  <c r="J267" i="22"/>
  <c r="I267" i="22"/>
  <c r="H267" i="22"/>
  <c r="E267" i="22"/>
  <c r="D267" i="22"/>
  <c r="X245" i="22"/>
  <c r="W245" i="22"/>
  <c r="V245" i="22"/>
  <c r="U245" i="22"/>
  <c r="T245" i="22"/>
  <c r="S245" i="22"/>
  <c r="P245" i="22"/>
  <c r="M245" i="22"/>
  <c r="L245" i="22"/>
  <c r="K245" i="22"/>
  <c r="J245" i="22"/>
  <c r="I245" i="22"/>
  <c r="H245" i="22"/>
  <c r="E245" i="22"/>
  <c r="D245" i="22"/>
  <c r="X244" i="22"/>
  <c r="W244" i="22"/>
  <c r="V244" i="22"/>
  <c r="U244" i="22"/>
  <c r="T244" i="22"/>
  <c r="S244" i="22"/>
  <c r="P244" i="22"/>
  <c r="M244" i="22"/>
  <c r="L244" i="22"/>
  <c r="K244" i="22"/>
  <c r="J244" i="22"/>
  <c r="I244" i="22"/>
  <c r="H244" i="22"/>
  <c r="E244" i="22"/>
  <c r="D244" i="22"/>
  <c r="X243" i="22"/>
  <c r="W243" i="22"/>
  <c r="V243" i="22"/>
  <c r="U243" i="22"/>
  <c r="T243" i="22"/>
  <c r="S243" i="22"/>
  <c r="P243" i="22"/>
  <c r="M243" i="22"/>
  <c r="L243" i="22"/>
  <c r="K243" i="22"/>
  <c r="J243" i="22"/>
  <c r="I243" i="22"/>
  <c r="H243" i="22"/>
  <c r="E243" i="22"/>
  <c r="D243" i="22"/>
  <c r="X242" i="22"/>
  <c r="W242" i="22"/>
  <c r="V242" i="22"/>
  <c r="U242" i="22"/>
  <c r="T242" i="22"/>
  <c r="S242" i="22"/>
  <c r="P242" i="22"/>
  <c r="M242" i="22"/>
  <c r="L242" i="22"/>
  <c r="K242" i="22"/>
  <c r="J242" i="22"/>
  <c r="I242" i="22"/>
  <c r="H242" i="22"/>
  <c r="E242" i="22"/>
  <c r="D242" i="22"/>
  <c r="X235" i="22"/>
  <c r="W235" i="22"/>
  <c r="V235" i="22"/>
  <c r="U235" i="22"/>
  <c r="T235" i="22"/>
  <c r="S235" i="22"/>
  <c r="P235" i="22"/>
  <c r="M235" i="22"/>
  <c r="L235" i="22"/>
  <c r="K235" i="22"/>
  <c r="J235" i="22"/>
  <c r="I235" i="22"/>
  <c r="H235" i="22"/>
  <c r="E235" i="22"/>
  <c r="D235" i="22"/>
  <c r="X234" i="22"/>
  <c r="W234" i="22"/>
  <c r="V234" i="22"/>
  <c r="U234" i="22"/>
  <c r="T234" i="22"/>
  <c r="S234" i="22"/>
  <c r="P234" i="22"/>
  <c r="M234" i="22"/>
  <c r="L234" i="22"/>
  <c r="K234" i="22"/>
  <c r="J234" i="22"/>
  <c r="I234" i="22"/>
  <c r="H234" i="22"/>
  <c r="E234" i="22"/>
  <c r="D234" i="22"/>
  <c r="X233" i="22"/>
  <c r="W233" i="22"/>
  <c r="V233" i="22"/>
  <c r="U233" i="22"/>
  <c r="T233" i="22"/>
  <c r="S233" i="22"/>
  <c r="P233" i="22"/>
  <c r="M233" i="22"/>
  <c r="L233" i="22"/>
  <c r="K233" i="22"/>
  <c r="J233" i="22"/>
  <c r="I233" i="22"/>
  <c r="H233" i="22"/>
  <c r="E233" i="22"/>
  <c r="D233" i="22"/>
  <c r="X232" i="22"/>
  <c r="W232" i="22"/>
  <c r="V232" i="22"/>
  <c r="U232" i="22"/>
  <c r="T232" i="22"/>
  <c r="S232" i="22"/>
  <c r="P232" i="22"/>
  <c r="M232" i="22"/>
  <c r="L232" i="22"/>
  <c r="K232" i="22"/>
  <c r="J232" i="22"/>
  <c r="I232" i="22"/>
  <c r="H232" i="22"/>
  <c r="E232" i="22"/>
  <c r="D232" i="22"/>
  <c r="X231" i="22"/>
  <c r="W231" i="22"/>
  <c r="V231" i="22"/>
  <c r="U231" i="22"/>
  <c r="T231" i="22"/>
  <c r="S231" i="22"/>
  <c r="P231" i="22"/>
  <c r="M231" i="22"/>
  <c r="L231" i="22"/>
  <c r="K231" i="22"/>
  <c r="J231" i="22"/>
  <c r="I231" i="22"/>
  <c r="H231" i="22"/>
  <c r="E231" i="22"/>
  <c r="D231" i="22"/>
  <c r="X207" i="22"/>
  <c r="W207" i="22"/>
  <c r="V207" i="22"/>
  <c r="U207" i="22"/>
  <c r="T207" i="22"/>
  <c r="S207" i="22"/>
  <c r="P207" i="22"/>
  <c r="M207" i="22"/>
  <c r="L207" i="22"/>
  <c r="K207" i="22"/>
  <c r="J207" i="22"/>
  <c r="I207" i="22"/>
  <c r="H207" i="22"/>
  <c r="E207" i="22"/>
  <c r="D207" i="22"/>
  <c r="X206" i="22"/>
  <c r="W206" i="22"/>
  <c r="V206" i="22"/>
  <c r="U206" i="22"/>
  <c r="T206" i="22"/>
  <c r="S206" i="22"/>
  <c r="P206" i="22"/>
  <c r="M206" i="22"/>
  <c r="L206" i="22"/>
  <c r="K206" i="22"/>
  <c r="J206" i="22"/>
  <c r="I206" i="22"/>
  <c r="H206" i="22"/>
  <c r="E206" i="22"/>
  <c r="D206" i="22"/>
  <c r="X197" i="22"/>
  <c r="W197" i="22"/>
  <c r="V197" i="22"/>
  <c r="U197" i="22"/>
  <c r="T197" i="22"/>
  <c r="S197" i="22"/>
  <c r="P197" i="22"/>
  <c r="M197" i="22"/>
  <c r="L197" i="22"/>
  <c r="K197" i="22"/>
  <c r="J197" i="22"/>
  <c r="I197" i="22"/>
  <c r="H197" i="22"/>
  <c r="E197" i="22"/>
  <c r="D197" i="22"/>
  <c r="X187" i="22"/>
  <c r="W187" i="22"/>
  <c r="V187" i="22"/>
  <c r="U187" i="22"/>
  <c r="T187" i="22"/>
  <c r="S187" i="22"/>
  <c r="P187" i="22"/>
  <c r="M187" i="22"/>
  <c r="L187" i="22"/>
  <c r="K187" i="22"/>
  <c r="J187" i="22"/>
  <c r="I187" i="22"/>
  <c r="H187" i="22"/>
  <c r="E187" i="22"/>
  <c r="D187" i="22"/>
  <c r="X180" i="22"/>
  <c r="W180" i="22"/>
  <c r="V180" i="22"/>
  <c r="U180" i="22"/>
  <c r="T180" i="22"/>
  <c r="S180" i="22"/>
  <c r="P180" i="22"/>
  <c r="M180" i="22"/>
  <c r="L180" i="22"/>
  <c r="K180" i="22"/>
  <c r="J180" i="22"/>
  <c r="I180" i="22"/>
  <c r="H180" i="22"/>
  <c r="E180" i="22"/>
  <c r="D180" i="22"/>
  <c r="X179" i="22"/>
  <c r="W179" i="22"/>
  <c r="V179" i="22"/>
  <c r="U179" i="22"/>
  <c r="T179" i="22"/>
  <c r="S179" i="22"/>
  <c r="P179" i="22"/>
  <c r="M179" i="22"/>
  <c r="L179" i="22"/>
  <c r="K179" i="22"/>
  <c r="J179" i="22"/>
  <c r="I179" i="22"/>
  <c r="H179" i="22"/>
  <c r="E179" i="22"/>
  <c r="D179" i="22"/>
  <c r="X178" i="22"/>
  <c r="W178" i="22"/>
  <c r="V178" i="22"/>
  <c r="U178" i="22"/>
  <c r="T178" i="22"/>
  <c r="S178" i="22"/>
  <c r="P178" i="22"/>
  <c r="M178" i="22"/>
  <c r="L178" i="22"/>
  <c r="K178" i="22"/>
  <c r="J178" i="22"/>
  <c r="I178" i="22"/>
  <c r="H178" i="22"/>
  <c r="E178" i="22"/>
  <c r="D178" i="22"/>
  <c r="X177" i="22"/>
  <c r="W177" i="22"/>
  <c r="V177" i="22"/>
  <c r="U177" i="22"/>
  <c r="T177" i="22"/>
  <c r="S177" i="22"/>
  <c r="P177" i="22"/>
  <c r="M177" i="22"/>
  <c r="L177" i="22"/>
  <c r="K177" i="22"/>
  <c r="J177" i="22"/>
  <c r="I177" i="22"/>
  <c r="H177" i="22"/>
  <c r="E177" i="22"/>
  <c r="D177" i="22"/>
  <c r="X176" i="22"/>
  <c r="W176" i="22"/>
  <c r="V176" i="22"/>
  <c r="U176" i="22"/>
  <c r="T176" i="22"/>
  <c r="S176" i="22"/>
  <c r="P176" i="22"/>
  <c r="M176" i="22"/>
  <c r="L176" i="22"/>
  <c r="K176" i="22"/>
  <c r="J176" i="22"/>
  <c r="I176" i="22"/>
  <c r="H176" i="22"/>
  <c r="E176" i="22"/>
  <c r="D176" i="22"/>
  <c r="X175" i="22"/>
  <c r="W175" i="22"/>
  <c r="V175" i="22"/>
  <c r="U175" i="22"/>
  <c r="T175" i="22"/>
  <c r="S175" i="22"/>
  <c r="P175" i="22"/>
  <c r="M175" i="22"/>
  <c r="L175" i="22"/>
  <c r="K175" i="22"/>
  <c r="J175" i="22"/>
  <c r="I175" i="22"/>
  <c r="H175" i="22"/>
  <c r="E175" i="22"/>
  <c r="D175" i="22"/>
  <c r="X174" i="22"/>
  <c r="W174" i="22"/>
  <c r="V174" i="22"/>
  <c r="U174" i="22"/>
  <c r="T174" i="22"/>
  <c r="S174" i="22"/>
  <c r="P174" i="22"/>
  <c r="M174" i="22"/>
  <c r="L174" i="22"/>
  <c r="K174" i="22"/>
  <c r="J174" i="22"/>
  <c r="I174" i="22"/>
  <c r="H174" i="22"/>
  <c r="E174" i="22"/>
  <c r="D174" i="22"/>
  <c r="X173" i="22"/>
  <c r="W173" i="22"/>
  <c r="V173" i="22"/>
  <c r="U173" i="22"/>
  <c r="T173" i="22"/>
  <c r="S173" i="22"/>
  <c r="P173" i="22"/>
  <c r="M173" i="22"/>
  <c r="L173" i="22"/>
  <c r="K173" i="22"/>
  <c r="J173" i="22"/>
  <c r="I173" i="22"/>
  <c r="H173" i="22"/>
  <c r="E173" i="22"/>
  <c r="D173" i="22"/>
  <c r="X172" i="22"/>
  <c r="W172" i="22"/>
  <c r="V172" i="22"/>
  <c r="U172" i="22"/>
  <c r="T172" i="22"/>
  <c r="S172" i="22"/>
  <c r="P172" i="22"/>
  <c r="M172" i="22"/>
  <c r="L172" i="22"/>
  <c r="K172" i="22"/>
  <c r="J172" i="22"/>
  <c r="I172" i="22"/>
  <c r="H172" i="22"/>
  <c r="E172" i="22"/>
  <c r="D172" i="22"/>
  <c r="X66" i="22"/>
  <c r="W66" i="22"/>
  <c r="V66" i="22"/>
  <c r="U66" i="22"/>
  <c r="T66" i="22"/>
  <c r="S66" i="22"/>
  <c r="P66" i="22"/>
  <c r="M66" i="22"/>
  <c r="L66" i="22"/>
  <c r="K66" i="22"/>
  <c r="J66" i="22"/>
  <c r="I66" i="22"/>
  <c r="H66" i="22"/>
  <c r="E66" i="22"/>
  <c r="D66" i="22"/>
  <c r="X65" i="22"/>
  <c r="W65" i="22"/>
  <c r="V65" i="22"/>
  <c r="U65" i="22"/>
  <c r="T65" i="22"/>
  <c r="S65" i="22"/>
  <c r="P65" i="22"/>
  <c r="M65" i="22"/>
  <c r="L65" i="22"/>
  <c r="K65" i="22"/>
  <c r="J65" i="22"/>
  <c r="I65" i="22"/>
  <c r="H65" i="22"/>
  <c r="E65" i="22"/>
  <c r="D65" i="22"/>
  <c r="X64" i="22"/>
  <c r="W64" i="22"/>
  <c r="V64" i="22"/>
  <c r="U64" i="22"/>
  <c r="T64" i="22"/>
  <c r="S64" i="22"/>
  <c r="P64" i="22"/>
  <c r="M64" i="22"/>
  <c r="L64" i="22"/>
  <c r="K64" i="22"/>
  <c r="J64" i="22"/>
  <c r="I64" i="22"/>
  <c r="H64" i="22"/>
  <c r="E64" i="22"/>
  <c r="D64" i="22"/>
  <c r="X63" i="22"/>
  <c r="W63" i="22"/>
  <c r="V63" i="22"/>
  <c r="U63" i="22"/>
  <c r="T63" i="22"/>
  <c r="S63" i="22"/>
  <c r="P63" i="22"/>
  <c r="M63" i="22"/>
  <c r="L63" i="22"/>
  <c r="K63" i="22"/>
  <c r="J63" i="22"/>
  <c r="I63" i="22"/>
  <c r="H63" i="22"/>
  <c r="E63" i="22"/>
  <c r="D63" i="22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C66" i="1"/>
  <c r="D66" i="1"/>
  <c r="G66" i="1"/>
  <c r="H66" i="1"/>
  <c r="I66" i="1"/>
  <c r="J66" i="1"/>
  <c r="K66" i="1"/>
  <c r="L66" i="1"/>
  <c r="O66" i="1"/>
  <c r="R66" i="1"/>
  <c r="S66" i="1"/>
  <c r="T66" i="1"/>
  <c r="U66" i="1"/>
  <c r="V66" i="1"/>
  <c r="W66" i="1"/>
  <c r="C67" i="1"/>
  <c r="D67" i="1"/>
  <c r="G67" i="1"/>
  <c r="H67" i="1"/>
  <c r="I67" i="1"/>
  <c r="J67" i="1"/>
  <c r="K67" i="1"/>
  <c r="L67" i="1"/>
  <c r="O67" i="1"/>
  <c r="R67" i="1"/>
  <c r="S67" i="1"/>
  <c r="T67" i="1"/>
  <c r="U67" i="1"/>
  <c r="V67" i="1"/>
  <c r="W67" i="1"/>
  <c r="C68" i="1"/>
  <c r="D68" i="1"/>
  <c r="G68" i="1"/>
  <c r="H68" i="1"/>
  <c r="I68" i="1"/>
  <c r="J68" i="1"/>
  <c r="K68" i="1"/>
  <c r="L68" i="1"/>
  <c r="O68" i="1"/>
  <c r="R68" i="1"/>
  <c r="S68" i="1"/>
  <c r="T68" i="1"/>
  <c r="U68" i="1"/>
  <c r="V68" i="1"/>
  <c r="W68" i="1"/>
  <c r="C69" i="1"/>
  <c r="D69" i="1"/>
  <c r="G69" i="1"/>
  <c r="H69" i="1"/>
  <c r="I69" i="1"/>
  <c r="J69" i="1"/>
  <c r="K69" i="1"/>
  <c r="L69" i="1"/>
  <c r="O69" i="1"/>
  <c r="R69" i="1"/>
  <c r="S69" i="1"/>
  <c r="T69" i="1"/>
  <c r="U69" i="1"/>
  <c r="V69" i="1"/>
  <c r="W69" i="1"/>
  <c r="C70" i="1"/>
  <c r="D70" i="1"/>
  <c r="G70" i="1"/>
  <c r="H70" i="1"/>
  <c r="I70" i="1"/>
  <c r="J70" i="1"/>
  <c r="K70" i="1"/>
  <c r="L70" i="1"/>
  <c r="O70" i="1"/>
  <c r="R70" i="1"/>
  <c r="S70" i="1"/>
  <c r="T70" i="1"/>
  <c r="U70" i="1"/>
  <c r="V70" i="1"/>
  <c r="W70" i="1"/>
  <c r="C71" i="1"/>
  <c r="D71" i="1"/>
  <c r="G71" i="1"/>
  <c r="H71" i="1"/>
  <c r="I71" i="1"/>
  <c r="J71" i="1"/>
  <c r="K71" i="1"/>
  <c r="L71" i="1"/>
  <c r="O71" i="1"/>
  <c r="R71" i="1"/>
  <c r="S71" i="1"/>
  <c r="T71" i="1"/>
  <c r="U71" i="1"/>
  <c r="V71" i="1"/>
  <c r="W71" i="1"/>
  <c r="C72" i="1"/>
  <c r="D72" i="1"/>
  <c r="G72" i="1"/>
  <c r="H72" i="1"/>
  <c r="I72" i="1"/>
  <c r="J72" i="1"/>
  <c r="K72" i="1"/>
  <c r="L72" i="1"/>
  <c r="O72" i="1"/>
  <c r="R72" i="1"/>
  <c r="S72" i="1"/>
  <c r="T72" i="1"/>
  <c r="U72" i="1"/>
  <c r="V72" i="1"/>
  <c r="W72" i="1"/>
  <c r="C73" i="1"/>
  <c r="D73" i="1"/>
  <c r="G73" i="1"/>
  <c r="H73" i="1"/>
  <c r="I73" i="1"/>
  <c r="J73" i="1"/>
  <c r="K73" i="1"/>
  <c r="L73" i="1"/>
  <c r="O73" i="1"/>
  <c r="R73" i="1"/>
  <c r="S73" i="1"/>
  <c r="T73" i="1"/>
  <c r="U73" i="1"/>
  <c r="V73" i="1"/>
  <c r="W73" i="1"/>
  <c r="C74" i="1"/>
  <c r="D74" i="1"/>
  <c r="G74" i="1"/>
  <c r="H74" i="1"/>
  <c r="I74" i="1"/>
  <c r="J74" i="1"/>
  <c r="K74" i="1"/>
  <c r="L74" i="1"/>
  <c r="O74" i="1"/>
  <c r="R74" i="1"/>
  <c r="S74" i="1"/>
  <c r="T74" i="1"/>
  <c r="U74" i="1"/>
  <c r="V74" i="1"/>
  <c r="W74" i="1"/>
  <c r="C75" i="1"/>
  <c r="D75" i="1"/>
  <c r="G75" i="1"/>
  <c r="H75" i="1"/>
  <c r="I75" i="1"/>
  <c r="J75" i="1"/>
  <c r="K75" i="1"/>
  <c r="L75" i="1"/>
  <c r="O75" i="1"/>
  <c r="R75" i="1"/>
  <c r="S75" i="1"/>
  <c r="T75" i="1"/>
  <c r="U75" i="1"/>
  <c r="V75" i="1"/>
  <c r="W75" i="1"/>
  <c r="C76" i="1"/>
  <c r="D76" i="1"/>
  <c r="G76" i="1"/>
  <c r="H76" i="1"/>
  <c r="I76" i="1"/>
  <c r="J76" i="1"/>
  <c r="K76" i="1"/>
  <c r="L76" i="1"/>
  <c r="O76" i="1"/>
  <c r="R76" i="1"/>
  <c r="S76" i="1"/>
  <c r="T76" i="1"/>
  <c r="U76" i="1"/>
  <c r="V76" i="1"/>
  <c r="W76" i="1"/>
  <c r="C77" i="1"/>
  <c r="D77" i="1"/>
  <c r="G77" i="1"/>
  <c r="H77" i="1"/>
  <c r="I77" i="1"/>
  <c r="J77" i="1"/>
  <c r="K77" i="1"/>
  <c r="L77" i="1"/>
  <c r="O77" i="1"/>
  <c r="R77" i="1"/>
  <c r="S77" i="1"/>
  <c r="T77" i="1"/>
  <c r="U77" i="1"/>
  <c r="V77" i="1"/>
  <c r="W77" i="1"/>
  <c r="C78" i="1"/>
  <c r="D78" i="1"/>
  <c r="G78" i="1"/>
  <c r="H78" i="1"/>
  <c r="I78" i="1"/>
  <c r="J78" i="1"/>
  <c r="K78" i="1"/>
  <c r="L78" i="1"/>
  <c r="O78" i="1"/>
  <c r="R78" i="1"/>
  <c r="S78" i="1"/>
  <c r="T78" i="1"/>
  <c r="U78" i="1"/>
  <c r="V78" i="1"/>
  <c r="W78" i="1"/>
  <c r="C79" i="1"/>
  <c r="D79" i="1"/>
  <c r="G79" i="1"/>
  <c r="H79" i="1"/>
  <c r="I79" i="1"/>
  <c r="J79" i="1"/>
  <c r="K79" i="1"/>
  <c r="L79" i="1"/>
  <c r="O79" i="1"/>
  <c r="R79" i="1"/>
  <c r="S79" i="1"/>
  <c r="T79" i="1"/>
  <c r="U79" i="1"/>
  <c r="V79" i="1"/>
  <c r="W79" i="1"/>
  <c r="C80" i="1"/>
  <c r="D80" i="1"/>
  <c r="G80" i="1"/>
  <c r="H80" i="1"/>
  <c r="I80" i="1"/>
  <c r="J80" i="1"/>
  <c r="K80" i="1"/>
  <c r="L80" i="1"/>
  <c r="O80" i="1"/>
  <c r="R80" i="1"/>
  <c r="S80" i="1"/>
  <c r="T80" i="1"/>
  <c r="U80" i="1"/>
  <c r="V80" i="1"/>
  <c r="W80" i="1"/>
  <c r="C81" i="1"/>
  <c r="D81" i="1"/>
  <c r="G81" i="1"/>
  <c r="H81" i="1"/>
  <c r="I81" i="1"/>
  <c r="J81" i="1"/>
  <c r="K81" i="1"/>
  <c r="L81" i="1"/>
  <c r="O81" i="1"/>
  <c r="R81" i="1"/>
  <c r="S81" i="1"/>
  <c r="T81" i="1"/>
  <c r="U81" i="1"/>
  <c r="V81" i="1"/>
  <c r="W81" i="1"/>
  <c r="C82" i="1"/>
  <c r="D82" i="1"/>
  <c r="G82" i="1"/>
  <c r="H82" i="1"/>
  <c r="I82" i="1"/>
  <c r="J82" i="1"/>
  <c r="K82" i="1"/>
  <c r="L82" i="1"/>
  <c r="O82" i="1"/>
  <c r="R82" i="1"/>
  <c r="S82" i="1"/>
  <c r="T82" i="1"/>
  <c r="U82" i="1"/>
  <c r="V82" i="1"/>
  <c r="W82" i="1"/>
  <c r="C83" i="1"/>
  <c r="D83" i="1"/>
  <c r="G83" i="1"/>
  <c r="H83" i="1"/>
  <c r="I83" i="1"/>
  <c r="J83" i="1"/>
  <c r="K83" i="1"/>
  <c r="L83" i="1"/>
  <c r="O83" i="1"/>
  <c r="R83" i="1"/>
  <c r="S83" i="1"/>
  <c r="T83" i="1"/>
  <c r="U83" i="1"/>
  <c r="V83" i="1"/>
  <c r="W83" i="1"/>
  <c r="C84" i="1"/>
  <c r="D84" i="1"/>
  <c r="G84" i="1"/>
  <c r="H84" i="1"/>
  <c r="I84" i="1"/>
  <c r="J84" i="1"/>
  <c r="K84" i="1"/>
  <c r="L84" i="1"/>
  <c r="O84" i="1"/>
  <c r="R84" i="1"/>
  <c r="S84" i="1"/>
  <c r="T84" i="1"/>
  <c r="U84" i="1"/>
  <c r="V84" i="1"/>
  <c r="W84" i="1"/>
  <c r="C85" i="1"/>
  <c r="D85" i="1"/>
  <c r="G85" i="1"/>
  <c r="H85" i="1"/>
  <c r="I85" i="1"/>
  <c r="J85" i="1"/>
  <c r="K85" i="1"/>
  <c r="L85" i="1"/>
  <c r="O85" i="1"/>
  <c r="R85" i="1"/>
  <c r="S85" i="1"/>
  <c r="T85" i="1"/>
  <c r="U85" i="1"/>
  <c r="V85" i="1"/>
  <c r="W85" i="1"/>
  <c r="C86" i="1"/>
  <c r="D86" i="1"/>
  <c r="G86" i="1"/>
  <c r="H86" i="1"/>
  <c r="I86" i="1"/>
  <c r="J86" i="1"/>
  <c r="K86" i="1"/>
  <c r="L86" i="1"/>
  <c r="O86" i="1"/>
  <c r="R86" i="1"/>
  <c r="S86" i="1"/>
  <c r="T86" i="1"/>
  <c r="U86" i="1"/>
  <c r="V86" i="1"/>
  <c r="W86" i="1"/>
  <c r="C87" i="1"/>
  <c r="G87" i="1"/>
  <c r="H87" i="1"/>
  <c r="I87" i="1"/>
  <c r="J87" i="1"/>
  <c r="K87" i="1"/>
  <c r="L87" i="1"/>
  <c r="O87" i="1"/>
  <c r="R87" i="1"/>
  <c r="S87" i="1"/>
  <c r="T87" i="1"/>
  <c r="U87" i="1"/>
  <c r="V87" i="1"/>
  <c r="W87" i="1"/>
  <c r="C88" i="1"/>
  <c r="G88" i="1"/>
  <c r="H88" i="1"/>
  <c r="I88" i="1"/>
  <c r="J88" i="1"/>
  <c r="K88" i="1"/>
  <c r="L88" i="1"/>
  <c r="O88" i="1"/>
  <c r="R88" i="1"/>
  <c r="S88" i="1"/>
  <c r="T88" i="1"/>
  <c r="U88" i="1"/>
  <c r="V88" i="1"/>
  <c r="W88" i="1"/>
  <c r="C89" i="1"/>
  <c r="G89" i="1"/>
  <c r="H89" i="1"/>
  <c r="I89" i="1"/>
  <c r="J89" i="1"/>
  <c r="K89" i="1"/>
  <c r="L89" i="1"/>
  <c r="O89" i="1"/>
  <c r="R89" i="1"/>
  <c r="S89" i="1"/>
  <c r="T89" i="1"/>
  <c r="U89" i="1"/>
  <c r="V89" i="1"/>
  <c r="W89" i="1"/>
  <c r="C90" i="1"/>
  <c r="G90" i="1"/>
  <c r="H90" i="1"/>
  <c r="I90" i="1"/>
  <c r="J90" i="1"/>
  <c r="K90" i="1"/>
  <c r="L90" i="1"/>
  <c r="O90" i="1"/>
  <c r="R90" i="1"/>
  <c r="S90" i="1"/>
  <c r="T90" i="1"/>
  <c r="U90" i="1"/>
  <c r="V90" i="1"/>
  <c r="W90" i="1"/>
  <c r="C91" i="1"/>
  <c r="D91" i="1"/>
  <c r="G91" i="1"/>
  <c r="H91" i="1"/>
  <c r="I91" i="1"/>
  <c r="J91" i="1"/>
  <c r="K91" i="1"/>
  <c r="L91" i="1"/>
  <c r="O91" i="1"/>
  <c r="R91" i="1"/>
  <c r="S91" i="1"/>
  <c r="T91" i="1"/>
  <c r="U91" i="1"/>
  <c r="V91" i="1"/>
  <c r="W91" i="1"/>
  <c r="C92" i="1"/>
  <c r="D92" i="1"/>
  <c r="G92" i="1"/>
  <c r="H92" i="1"/>
  <c r="I92" i="1"/>
  <c r="J92" i="1"/>
  <c r="K92" i="1"/>
  <c r="L92" i="1"/>
  <c r="O92" i="1"/>
  <c r="R92" i="1"/>
  <c r="S92" i="1"/>
  <c r="T92" i="1"/>
  <c r="U92" i="1"/>
  <c r="V92" i="1"/>
  <c r="W92" i="1"/>
  <c r="C93" i="1"/>
  <c r="D93" i="1"/>
  <c r="G93" i="1"/>
  <c r="H93" i="1"/>
  <c r="I93" i="1"/>
  <c r="J93" i="1"/>
  <c r="K93" i="1"/>
  <c r="L93" i="1"/>
  <c r="O93" i="1"/>
  <c r="R93" i="1"/>
  <c r="S93" i="1"/>
  <c r="T93" i="1"/>
  <c r="U93" i="1"/>
  <c r="V93" i="1"/>
  <c r="W93" i="1"/>
  <c r="C94" i="1"/>
  <c r="D94" i="1"/>
  <c r="G94" i="1"/>
  <c r="H94" i="1"/>
  <c r="I94" i="1"/>
  <c r="J94" i="1"/>
  <c r="K94" i="1"/>
  <c r="L94" i="1"/>
  <c r="O94" i="1"/>
  <c r="R94" i="1"/>
  <c r="S94" i="1"/>
  <c r="T94" i="1"/>
  <c r="U94" i="1"/>
  <c r="V94" i="1"/>
  <c r="W94" i="1"/>
  <c r="C95" i="1"/>
  <c r="D95" i="1"/>
  <c r="G95" i="1"/>
  <c r="H95" i="1"/>
  <c r="I95" i="1"/>
  <c r="J95" i="1"/>
  <c r="K95" i="1"/>
  <c r="L95" i="1"/>
  <c r="O95" i="1"/>
  <c r="R95" i="1"/>
  <c r="S95" i="1"/>
  <c r="T95" i="1"/>
  <c r="U95" i="1"/>
  <c r="V95" i="1"/>
  <c r="W95" i="1"/>
  <c r="C96" i="1"/>
  <c r="D96" i="1"/>
  <c r="G96" i="1"/>
  <c r="H96" i="1"/>
  <c r="I96" i="1"/>
  <c r="J96" i="1"/>
  <c r="K96" i="1"/>
  <c r="L96" i="1"/>
  <c r="O96" i="1"/>
  <c r="R96" i="1"/>
  <c r="S96" i="1"/>
  <c r="T96" i="1"/>
  <c r="U96" i="1"/>
  <c r="V96" i="1"/>
  <c r="W96" i="1"/>
  <c r="C97" i="1"/>
  <c r="D97" i="1"/>
  <c r="G97" i="1"/>
  <c r="H97" i="1"/>
  <c r="I97" i="1"/>
  <c r="J97" i="1"/>
  <c r="K97" i="1"/>
  <c r="L97" i="1"/>
  <c r="O97" i="1"/>
  <c r="R97" i="1"/>
  <c r="S97" i="1"/>
  <c r="T97" i="1"/>
  <c r="U97" i="1"/>
  <c r="V97" i="1"/>
  <c r="W97" i="1"/>
  <c r="C98" i="1"/>
  <c r="D98" i="1"/>
  <c r="G98" i="1"/>
  <c r="H98" i="1"/>
  <c r="I98" i="1"/>
  <c r="J98" i="1"/>
  <c r="K98" i="1"/>
  <c r="L98" i="1"/>
  <c r="O98" i="1"/>
  <c r="R98" i="1"/>
  <c r="S98" i="1"/>
  <c r="T98" i="1"/>
  <c r="U98" i="1"/>
  <c r="V98" i="1"/>
  <c r="W98" i="1"/>
  <c r="C99" i="1"/>
  <c r="D99" i="1"/>
  <c r="G99" i="1"/>
  <c r="H99" i="1"/>
  <c r="I99" i="1"/>
  <c r="J99" i="1"/>
  <c r="K99" i="1"/>
  <c r="L99" i="1"/>
  <c r="O99" i="1"/>
  <c r="R99" i="1"/>
  <c r="S99" i="1"/>
  <c r="T99" i="1"/>
  <c r="U99" i="1"/>
  <c r="V99" i="1"/>
  <c r="W99" i="1"/>
  <c r="C100" i="1"/>
  <c r="D100" i="1"/>
  <c r="G100" i="1"/>
  <c r="H100" i="1"/>
  <c r="I100" i="1"/>
  <c r="J100" i="1"/>
  <c r="K100" i="1"/>
  <c r="L100" i="1"/>
  <c r="O100" i="1"/>
  <c r="R100" i="1"/>
  <c r="S100" i="1"/>
  <c r="T100" i="1"/>
  <c r="U100" i="1"/>
  <c r="V100" i="1"/>
  <c r="W100" i="1"/>
  <c r="C101" i="1"/>
  <c r="D101" i="1"/>
  <c r="G101" i="1"/>
  <c r="H101" i="1"/>
  <c r="I101" i="1"/>
  <c r="J101" i="1"/>
  <c r="K101" i="1"/>
  <c r="L101" i="1"/>
  <c r="O101" i="1"/>
  <c r="R101" i="1"/>
  <c r="S101" i="1"/>
  <c r="T101" i="1"/>
  <c r="U101" i="1"/>
  <c r="V101" i="1"/>
  <c r="W101" i="1"/>
  <c r="C102" i="1"/>
  <c r="D102" i="1"/>
  <c r="G102" i="1"/>
  <c r="H102" i="1"/>
  <c r="I102" i="1"/>
  <c r="J102" i="1"/>
  <c r="K102" i="1"/>
  <c r="L102" i="1"/>
  <c r="O102" i="1"/>
  <c r="R102" i="1"/>
  <c r="S102" i="1"/>
  <c r="T102" i="1"/>
  <c r="U102" i="1"/>
  <c r="V102" i="1"/>
  <c r="W102" i="1"/>
  <c r="C103" i="1"/>
  <c r="D103" i="1"/>
  <c r="G103" i="1"/>
  <c r="H103" i="1"/>
  <c r="I103" i="1"/>
  <c r="J103" i="1"/>
  <c r="K103" i="1"/>
  <c r="L103" i="1"/>
  <c r="O103" i="1"/>
  <c r="R103" i="1"/>
  <c r="S103" i="1"/>
  <c r="T103" i="1"/>
  <c r="U103" i="1"/>
  <c r="V103" i="1"/>
  <c r="W103" i="1"/>
  <c r="C104" i="1"/>
  <c r="D104" i="1"/>
  <c r="G104" i="1"/>
  <c r="H104" i="1"/>
  <c r="I104" i="1"/>
  <c r="J104" i="1"/>
  <c r="K104" i="1"/>
  <c r="L104" i="1"/>
  <c r="O104" i="1"/>
  <c r="R104" i="1"/>
  <c r="S104" i="1"/>
  <c r="T104" i="1"/>
  <c r="U104" i="1"/>
  <c r="V104" i="1"/>
  <c r="W104" i="1"/>
  <c r="C105" i="1"/>
  <c r="D105" i="1"/>
  <c r="G105" i="1"/>
  <c r="H105" i="1"/>
  <c r="I105" i="1"/>
  <c r="J105" i="1"/>
  <c r="K105" i="1"/>
  <c r="L105" i="1"/>
  <c r="O105" i="1"/>
  <c r="R105" i="1"/>
  <c r="S105" i="1"/>
  <c r="T105" i="1"/>
  <c r="U105" i="1"/>
  <c r="V105" i="1"/>
  <c r="W105" i="1"/>
  <c r="C106" i="1"/>
  <c r="D106" i="1"/>
  <c r="G106" i="1"/>
  <c r="H106" i="1"/>
  <c r="I106" i="1"/>
  <c r="J106" i="1"/>
  <c r="K106" i="1"/>
  <c r="L106" i="1"/>
  <c r="O106" i="1"/>
  <c r="R106" i="1"/>
  <c r="S106" i="1"/>
  <c r="T106" i="1"/>
  <c r="U106" i="1"/>
  <c r="V106" i="1"/>
  <c r="W106" i="1"/>
  <c r="C107" i="1"/>
  <c r="D107" i="1"/>
  <c r="G107" i="1"/>
  <c r="H107" i="1"/>
  <c r="I107" i="1"/>
  <c r="J107" i="1"/>
  <c r="K107" i="1"/>
  <c r="L107" i="1"/>
  <c r="O107" i="1"/>
  <c r="R107" i="1"/>
  <c r="S107" i="1"/>
  <c r="T107" i="1"/>
  <c r="U107" i="1"/>
  <c r="V107" i="1"/>
  <c r="W107" i="1"/>
  <c r="C108" i="1"/>
  <c r="D108" i="1"/>
  <c r="G108" i="1"/>
  <c r="H108" i="1"/>
  <c r="I108" i="1"/>
  <c r="J108" i="1"/>
  <c r="K108" i="1"/>
  <c r="L108" i="1"/>
  <c r="O108" i="1"/>
  <c r="R108" i="1"/>
  <c r="S108" i="1"/>
  <c r="T108" i="1"/>
  <c r="U108" i="1"/>
  <c r="V108" i="1"/>
  <c r="W108" i="1"/>
  <c r="C109" i="1"/>
  <c r="D109" i="1"/>
  <c r="G109" i="1"/>
  <c r="H109" i="1"/>
  <c r="I109" i="1"/>
  <c r="J109" i="1"/>
  <c r="K109" i="1"/>
  <c r="L109" i="1"/>
  <c r="O109" i="1"/>
  <c r="R109" i="1"/>
  <c r="S109" i="1"/>
  <c r="T109" i="1"/>
  <c r="U109" i="1"/>
  <c r="V109" i="1"/>
  <c r="W109" i="1"/>
  <c r="C110" i="1"/>
  <c r="D110" i="1"/>
  <c r="G110" i="1"/>
  <c r="H110" i="1"/>
  <c r="I110" i="1"/>
  <c r="J110" i="1"/>
  <c r="K110" i="1"/>
  <c r="L110" i="1"/>
  <c r="O110" i="1"/>
  <c r="R110" i="1"/>
  <c r="S110" i="1"/>
  <c r="T110" i="1"/>
  <c r="U110" i="1"/>
  <c r="V110" i="1"/>
  <c r="W110" i="1"/>
  <c r="C111" i="1"/>
  <c r="D111" i="1"/>
  <c r="G111" i="1"/>
  <c r="H111" i="1"/>
  <c r="I111" i="1"/>
  <c r="J111" i="1"/>
  <c r="K111" i="1"/>
  <c r="L111" i="1"/>
  <c r="O111" i="1"/>
  <c r="R111" i="1"/>
  <c r="S111" i="1"/>
  <c r="T111" i="1"/>
  <c r="U111" i="1"/>
  <c r="V111" i="1"/>
  <c r="W111" i="1"/>
  <c r="C112" i="1"/>
  <c r="D112" i="1"/>
  <c r="G112" i="1"/>
  <c r="H112" i="1"/>
  <c r="I112" i="1"/>
  <c r="J112" i="1"/>
  <c r="K112" i="1"/>
  <c r="L112" i="1"/>
  <c r="O112" i="1"/>
  <c r="R112" i="1"/>
  <c r="S112" i="1"/>
  <c r="T112" i="1"/>
  <c r="U112" i="1"/>
  <c r="V112" i="1"/>
  <c r="W112" i="1"/>
  <c r="C113" i="1"/>
  <c r="D113" i="1"/>
  <c r="G113" i="1"/>
  <c r="H113" i="1"/>
  <c r="I113" i="1"/>
  <c r="J113" i="1"/>
  <c r="K113" i="1"/>
  <c r="L113" i="1"/>
  <c r="O113" i="1"/>
  <c r="R113" i="1"/>
  <c r="S113" i="1"/>
  <c r="T113" i="1"/>
  <c r="U113" i="1"/>
  <c r="V113" i="1"/>
  <c r="W113" i="1"/>
  <c r="C114" i="1"/>
  <c r="D114" i="1"/>
  <c r="G114" i="1"/>
  <c r="H114" i="1"/>
  <c r="I114" i="1"/>
  <c r="J114" i="1"/>
  <c r="K114" i="1"/>
  <c r="L114" i="1"/>
  <c r="O114" i="1"/>
  <c r="R114" i="1"/>
  <c r="S114" i="1"/>
  <c r="T114" i="1"/>
  <c r="U114" i="1"/>
  <c r="V114" i="1"/>
  <c r="W114" i="1"/>
  <c r="C115" i="1"/>
  <c r="D115" i="1"/>
  <c r="G115" i="1"/>
  <c r="H115" i="1"/>
  <c r="I115" i="1"/>
  <c r="J115" i="1"/>
  <c r="K115" i="1"/>
  <c r="L115" i="1"/>
  <c r="O115" i="1"/>
  <c r="R115" i="1"/>
  <c r="S115" i="1"/>
  <c r="T115" i="1"/>
  <c r="U115" i="1"/>
  <c r="V115" i="1"/>
  <c r="W115" i="1"/>
  <c r="C116" i="1"/>
  <c r="D116" i="1"/>
  <c r="G116" i="1"/>
  <c r="H116" i="1"/>
  <c r="I116" i="1"/>
  <c r="J116" i="1"/>
  <c r="K116" i="1"/>
  <c r="L116" i="1"/>
  <c r="O116" i="1"/>
  <c r="R116" i="1"/>
  <c r="S116" i="1"/>
  <c r="T116" i="1"/>
  <c r="U116" i="1"/>
  <c r="V116" i="1"/>
  <c r="W116" i="1"/>
  <c r="C117" i="1"/>
  <c r="D117" i="1"/>
  <c r="G117" i="1"/>
  <c r="H117" i="1"/>
  <c r="I117" i="1"/>
  <c r="J117" i="1"/>
  <c r="K117" i="1"/>
  <c r="L117" i="1"/>
  <c r="O117" i="1"/>
  <c r="R117" i="1"/>
  <c r="S117" i="1"/>
  <c r="T117" i="1"/>
  <c r="U117" i="1"/>
  <c r="V117" i="1"/>
  <c r="W117" i="1"/>
  <c r="C118" i="1"/>
  <c r="D118" i="1"/>
  <c r="G118" i="1"/>
  <c r="H118" i="1"/>
  <c r="I118" i="1"/>
  <c r="J118" i="1"/>
  <c r="K118" i="1"/>
  <c r="L118" i="1"/>
  <c r="O118" i="1"/>
  <c r="R118" i="1"/>
  <c r="S118" i="1"/>
  <c r="T118" i="1"/>
  <c r="U118" i="1"/>
  <c r="V118" i="1"/>
  <c r="W118" i="1"/>
  <c r="C119" i="1"/>
  <c r="D119" i="1"/>
  <c r="G119" i="1"/>
  <c r="H119" i="1"/>
  <c r="I119" i="1"/>
  <c r="J119" i="1"/>
  <c r="K119" i="1"/>
  <c r="L119" i="1"/>
  <c r="O119" i="1"/>
  <c r="R119" i="1"/>
  <c r="S119" i="1"/>
  <c r="T119" i="1"/>
  <c r="U119" i="1"/>
  <c r="V119" i="1"/>
  <c r="W119" i="1"/>
  <c r="C120" i="1"/>
  <c r="D120" i="1"/>
  <c r="G120" i="1"/>
  <c r="H120" i="1"/>
  <c r="I120" i="1"/>
  <c r="J120" i="1"/>
  <c r="K120" i="1"/>
  <c r="L120" i="1"/>
  <c r="O120" i="1"/>
  <c r="R120" i="1"/>
  <c r="S120" i="1"/>
  <c r="T120" i="1"/>
  <c r="U120" i="1"/>
  <c r="V120" i="1"/>
  <c r="W120" i="1"/>
  <c r="C121" i="1"/>
  <c r="D121" i="1"/>
  <c r="G121" i="1"/>
  <c r="H121" i="1"/>
  <c r="I121" i="1"/>
  <c r="J121" i="1"/>
  <c r="K121" i="1"/>
  <c r="L121" i="1"/>
  <c r="O121" i="1"/>
  <c r="R121" i="1"/>
  <c r="S121" i="1"/>
  <c r="T121" i="1"/>
  <c r="U121" i="1"/>
  <c r="V121" i="1"/>
  <c r="W121" i="1"/>
  <c r="C122" i="1"/>
  <c r="D122" i="1"/>
  <c r="G122" i="1"/>
  <c r="H122" i="1"/>
  <c r="I122" i="1"/>
  <c r="J122" i="1"/>
  <c r="K122" i="1"/>
  <c r="L122" i="1"/>
  <c r="O122" i="1"/>
  <c r="R122" i="1"/>
  <c r="S122" i="1"/>
  <c r="T122" i="1"/>
  <c r="U122" i="1"/>
  <c r="V122" i="1"/>
  <c r="W122" i="1"/>
  <c r="C123" i="1"/>
  <c r="D123" i="1"/>
  <c r="G123" i="1"/>
  <c r="H123" i="1"/>
  <c r="I123" i="1"/>
  <c r="J123" i="1"/>
  <c r="K123" i="1"/>
  <c r="L123" i="1"/>
  <c r="O123" i="1"/>
  <c r="R123" i="1"/>
  <c r="S123" i="1"/>
  <c r="T123" i="1"/>
  <c r="U123" i="1"/>
  <c r="V123" i="1"/>
  <c r="W123" i="1"/>
  <c r="C124" i="1"/>
  <c r="D124" i="1"/>
  <c r="G124" i="1"/>
  <c r="H124" i="1"/>
  <c r="I124" i="1"/>
  <c r="J124" i="1"/>
  <c r="K124" i="1"/>
  <c r="L124" i="1"/>
  <c r="O124" i="1"/>
  <c r="R124" i="1"/>
  <c r="S124" i="1"/>
  <c r="T124" i="1"/>
  <c r="U124" i="1"/>
  <c r="V124" i="1"/>
  <c r="W124" i="1"/>
  <c r="C125" i="1"/>
  <c r="D125" i="1"/>
  <c r="G125" i="1"/>
  <c r="H125" i="1"/>
  <c r="I125" i="1"/>
  <c r="J125" i="1"/>
  <c r="K125" i="1"/>
  <c r="L125" i="1"/>
  <c r="O125" i="1"/>
  <c r="R125" i="1"/>
  <c r="S125" i="1"/>
  <c r="T125" i="1"/>
  <c r="U125" i="1"/>
  <c r="V125" i="1"/>
  <c r="W125" i="1"/>
  <c r="C126" i="1"/>
  <c r="G126" i="1"/>
  <c r="H126" i="1"/>
  <c r="I126" i="1"/>
  <c r="J126" i="1"/>
  <c r="K126" i="1"/>
  <c r="L126" i="1"/>
  <c r="O126" i="1"/>
  <c r="R126" i="1"/>
  <c r="S126" i="1"/>
  <c r="T126" i="1"/>
  <c r="U126" i="1"/>
  <c r="V126" i="1"/>
  <c r="W126" i="1"/>
  <c r="C127" i="1"/>
  <c r="D127" i="1"/>
  <c r="G127" i="1"/>
  <c r="H127" i="1"/>
  <c r="I127" i="1"/>
  <c r="J127" i="1"/>
  <c r="K127" i="1"/>
  <c r="L127" i="1"/>
  <c r="O127" i="1"/>
  <c r="R127" i="1"/>
  <c r="S127" i="1"/>
  <c r="T127" i="1"/>
  <c r="U127" i="1"/>
  <c r="V127" i="1"/>
  <c r="W127" i="1"/>
  <c r="C128" i="1"/>
  <c r="D128" i="1"/>
  <c r="G128" i="1"/>
  <c r="H128" i="1"/>
  <c r="I128" i="1"/>
  <c r="J128" i="1"/>
  <c r="K128" i="1"/>
  <c r="L128" i="1"/>
  <c r="O128" i="1"/>
  <c r="R128" i="1"/>
  <c r="S128" i="1"/>
  <c r="T128" i="1"/>
  <c r="U128" i="1"/>
  <c r="V128" i="1"/>
  <c r="W128" i="1"/>
  <c r="C129" i="1"/>
  <c r="D129" i="1"/>
  <c r="G129" i="1"/>
  <c r="H129" i="1"/>
  <c r="I129" i="1"/>
  <c r="J129" i="1"/>
  <c r="K129" i="1"/>
  <c r="L129" i="1"/>
  <c r="O129" i="1"/>
  <c r="R129" i="1"/>
  <c r="S129" i="1"/>
  <c r="T129" i="1"/>
  <c r="U129" i="1"/>
  <c r="V129" i="1"/>
  <c r="W129" i="1"/>
  <c r="C130" i="1"/>
  <c r="D130" i="1"/>
  <c r="G130" i="1"/>
  <c r="H130" i="1"/>
  <c r="I130" i="1"/>
  <c r="J130" i="1"/>
  <c r="K130" i="1"/>
  <c r="L130" i="1"/>
  <c r="O130" i="1"/>
  <c r="R130" i="1"/>
  <c r="S130" i="1"/>
  <c r="T130" i="1"/>
  <c r="U130" i="1"/>
  <c r="V130" i="1"/>
  <c r="W130" i="1"/>
  <c r="C131" i="1"/>
  <c r="D131" i="1"/>
  <c r="G131" i="1"/>
  <c r="H131" i="1"/>
  <c r="I131" i="1"/>
  <c r="J131" i="1"/>
  <c r="K131" i="1"/>
  <c r="L131" i="1"/>
  <c r="O131" i="1"/>
  <c r="R131" i="1"/>
  <c r="S131" i="1"/>
  <c r="T131" i="1"/>
  <c r="U131" i="1"/>
  <c r="V131" i="1"/>
  <c r="W131" i="1"/>
  <c r="C132" i="1"/>
  <c r="D132" i="1"/>
  <c r="G132" i="1"/>
  <c r="H132" i="1"/>
  <c r="I132" i="1"/>
  <c r="J132" i="1"/>
  <c r="K132" i="1"/>
  <c r="L132" i="1"/>
  <c r="O132" i="1"/>
  <c r="R132" i="1"/>
  <c r="S132" i="1"/>
  <c r="T132" i="1"/>
  <c r="U132" i="1"/>
  <c r="V132" i="1"/>
  <c r="W132" i="1"/>
  <c r="C133" i="1"/>
  <c r="D133" i="1"/>
  <c r="G133" i="1"/>
  <c r="H133" i="1"/>
  <c r="I133" i="1"/>
  <c r="J133" i="1"/>
  <c r="K133" i="1"/>
  <c r="L133" i="1"/>
  <c r="O133" i="1"/>
  <c r="R133" i="1"/>
  <c r="S133" i="1"/>
  <c r="T133" i="1"/>
  <c r="U133" i="1"/>
  <c r="V133" i="1"/>
  <c r="W133" i="1"/>
  <c r="C134" i="1"/>
  <c r="D134" i="1"/>
  <c r="G134" i="1"/>
  <c r="H134" i="1"/>
  <c r="I134" i="1"/>
  <c r="J134" i="1"/>
  <c r="K134" i="1"/>
  <c r="L134" i="1"/>
  <c r="O134" i="1"/>
  <c r="R134" i="1"/>
  <c r="S134" i="1"/>
  <c r="T134" i="1"/>
  <c r="U134" i="1"/>
  <c r="V134" i="1"/>
  <c r="W134" i="1"/>
  <c r="C135" i="1"/>
  <c r="D135" i="1"/>
  <c r="G135" i="1"/>
  <c r="H135" i="1"/>
  <c r="I135" i="1"/>
  <c r="J135" i="1"/>
  <c r="K135" i="1"/>
  <c r="L135" i="1"/>
  <c r="O135" i="1"/>
  <c r="R135" i="1"/>
  <c r="S135" i="1"/>
  <c r="T135" i="1"/>
  <c r="U135" i="1"/>
  <c r="V135" i="1"/>
  <c r="W135" i="1"/>
  <c r="C136" i="1"/>
  <c r="D136" i="1"/>
  <c r="G136" i="1"/>
  <c r="H136" i="1"/>
  <c r="I136" i="1"/>
  <c r="J136" i="1"/>
  <c r="K136" i="1"/>
  <c r="L136" i="1"/>
  <c r="O136" i="1"/>
  <c r="R136" i="1"/>
  <c r="S136" i="1"/>
  <c r="T136" i="1"/>
  <c r="U136" i="1"/>
  <c r="V136" i="1"/>
  <c r="W136" i="1"/>
  <c r="C137" i="1"/>
  <c r="D137" i="1"/>
  <c r="G137" i="1"/>
  <c r="H137" i="1"/>
  <c r="I137" i="1"/>
  <c r="J137" i="1"/>
  <c r="K137" i="1"/>
  <c r="L137" i="1"/>
  <c r="O137" i="1"/>
  <c r="R137" i="1"/>
  <c r="S137" i="1"/>
  <c r="T137" i="1"/>
  <c r="U137" i="1"/>
  <c r="V137" i="1"/>
  <c r="W137" i="1"/>
  <c r="C138" i="1"/>
  <c r="G138" i="1"/>
  <c r="H138" i="1"/>
  <c r="I138" i="1"/>
  <c r="J138" i="1"/>
  <c r="K138" i="1"/>
  <c r="L138" i="1"/>
  <c r="O138" i="1"/>
  <c r="R138" i="1"/>
  <c r="S138" i="1"/>
  <c r="T138" i="1"/>
  <c r="U138" i="1"/>
  <c r="V138" i="1"/>
  <c r="W138" i="1"/>
  <c r="C139" i="1"/>
  <c r="G139" i="1"/>
  <c r="H139" i="1"/>
  <c r="I139" i="1"/>
  <c r="J139" i="1"/>
  <c r="K139" i="1"/>
  <c r="L139" i="1"/>
  <c r="O139" i="1"/>
  <c r="R139" i="1"/>
  <c r="S139" i="1"/>
  <c r="T139" i="1"/>
  <c r="U139" i="1"/>
  <c r="V139" i="1"/>
  <c r="W139" i="1"/>
  <c r="C140" i="1"/>
  <c r="D140" i="1"/>
  <c r="G140" i="1"/>
  <c r="H140" i="1"/>
  <c r="I140" i="1"/>
  <c r="J140" i="1"/>
  <c r="K140" i="1"/>
  <c r="L140" i="1"/>
  <c r="O140" i="1"/>
  <c r="R140" i="1"/>
  <c r="S140" i="1"/>
  <c r="T140" i="1"/>
  <c r="U140" i="1"/>
  <c r="V140" i="1"/>
  <c r="W140" i="1"/>
  <c r="C141" i="1"/>
  <c r="D141" i="1"/>
  <c r="G141" i="1"/>
  <c r="H141" i="1"/>
  <c r="I141" i="1"/>
  <c r="J141" i="1"/>
  <c r="K141" i="1"/>
  <c r="L141" i="1"/>
  <c r="O141" i="1"/>
  <c r="R141" i="1"/>
  <c r="S141" i="1"/>
  <c r="T141" i="1"/>
  <c r="U141" i="1"/>
  <c r="V141" i="1"/>
  <c r="W141" i="1"/>
  <c r="C142" i="1"/>
  <c r="D142" i="1"/>
  <c r="G142" i="1"/>
  <c r="H142" i="1"/>
  <c r="I142" i="1"/>
  <c r="J142" i="1"/>
  <c r="K142" i="1"/>
  <c r="L142" i="1"/>
  <c r="O142" i="1"/>
  <c r="R142" i="1"/>
  <c r="S142" i="1"/>
  <c r="T142" i="1"/>
  <c r="U142" i="1"/>
  <c r="V142" i="1"/>
  <c r="W142" i="1"/>
  <c r="C143" i="1"/>
  <c r="D143" i="1"/>
  <c r="G143" i="1"/>
  <c r="H143" i="1"/>
  <c r="I143" i="1"/>
  <c r="J143" i="1"/>
  <c r="K143" i="1"/>
  <c r="L143" i="1"/>
  <c r="O143" i="1"/>
  <c r="R143" i="1"/>
  <c r="S143" i="1"/>
  <c r="T143" i="1"/>
  <c r="U143" i="1"/>
  <c r="V143" i="1"/>
  <c r="W143" i="1"/>
  <c r="C144" i="1"/>
  <c r="D144" i="1"/>
  <c r="G144" i="1"/>
  <c r="H144" i="1"/>
  <c r="I144" i="1"/>
  <c r="J144" i="1"/>
  <c r="K144" i="1"/>
  <c r="L144" i="1"/>
  <c r="O144" i="1"/>
  <c r="R144" i="1"/>
  <c r="S144" i="1"/>
  <c r="T144" i="1"/>
  <c r="U144" i="1"/>
  <c r="V144" i="1"/>
  <c r="W144" i="1"/>
  <c r="C145" i="1"/>
  <c r="D145" i="1"/>
  <c r="G145" i="1"/>
  <c r="H145" i="1"/>
  <c r="I145" i="1"/>
  <c r="J145" i="1"/>
  <c r="K145" i="1"/>
  <c r="L145" i="1"/>
  <c r="O145" i="1"/>
  <c r="R145" i="1"/>
  <c r="S145" i="1"/>
  <c r="T145" i="1"/>
  <c r="U145" i="1"/>
  <c r="V145" i="1"/>
  <c r="W145" i="1"/>
  <c r="C146" i="1"/>
  <c r="D146" i="1"/>
  <c r="G146" i="1"/>
  <c r="H146" i="1"/>
  <c r="I146" i="1"/>
  <c r="J146" i="1"/>
  <c r="K146" i="1"/>
  <c r="L146" i="1"/>
  <c r="O146" i="1"/>
  <c r="R146" i="1"/>
  <c r="S146" i="1"/>
  <c r="T146" i="1"/>
  <c r="U146" i="1"/>
  <c r="V146" i="1"/>
  <c r="W146" i="1"/>
  <c r="C147" i="1"/>
  <c r="D147" i="1"/>
  <c r="G147" i="1"/>
  <c r="H147" i="1"/>
  <c r="I147" i="1"/>
  <c r="J147" i="1"/>
  <c r="K147" i="1"/>
  <c r="L147" i="1"/>
  <c r="O147" i="1"/>
  <c r="R147" i="1"/>
  <c r="S147" i="1"/>
  <c r="T147" i="1"/>
  <c r="U147" i="1"/>
  <c r="V147" i="1"/>
  <c r="W147" i="1"/>
  <c r="C148" i="1"/>
  <c r="G148" i="1"/>
  <c r="H148" i="1"/>
  <c r="I148" i="1"/>
  <c r="J148" i="1"/>
  <c r="K148" i="1"/>
  <c r="L148" i="1"/>
  <c r="O148" i="1"/>
  <c r="R148" i="1"/>
  <c r="S148" i="1"/>
  <c r="T148" i="1"/>
  <c r="U148" i="1"/>
  <c r="V148" i="1"/>
  <c r="W148" i="1"/>
  <c r="C149" i="1"/>
  <c r="G149" i="1"/>
  <c r="H149" i="1"/>
  <c r="I149" i="1"/>
  <c r="J149" i="1"/>
  <c r="K149" i="1"/>
  <c r="L149" i="1"/>
  <c r="O149" i="1"/>
  <c r="R149" i="1"/>
  <c r="S149" i="1"/>
  <c r="T149" i="1"/>
  <c r="U149" i="1"/>
  <c r="V149" i="1"/>
  <c r="W149" i="1"/>
  <c r="C150" i="1"/>
  <c r="D150" i="1"/>
  <c r="G150" i="1"/>
  <c r="H150" i="1"/>
  <c r="I150" i="1"/>
  <c r="J150" i="1"/>
  <c r="K150" i="1"/>
  <c r="L150" i="1"/>
  <c r="O150" i="1"/>
  <c r="R150" i="1"/>
  <c r="S150" i="1"/>
  <c r="T150" i="1"/>
  <c r="U150" i="1"/>
  <c r="V150" i="1"/>
  <c r="W150" i="1"/>
  <c r="C151" i="1"/>
  <c r="D151" i="1"/>
  <c r="G151" i="1"/>
  <c r="H151" i="1"/>
  <c r="I151" i="1"/>
  <c r="J151" i="1"/>
  <c r="K151" i="1"/>
  <c r="L151" i="1"/>
  <c r="O151" i="1"/>
  <c r="R151" i="1"/>
  <c r="S151" i="1"/>
  <c r="T151" i="1"/>
  <c r="U151" i="1"/>
  <c r="V151" i="1"/>
  <c r="W151" i="1"/>
  <c r="C152" i="1"/>
  <c r="D152" i="1"/>
  <c r="G152" i="1"/>
  <c r="H152" i="1"/>
  <c r="I152" i="1"/>
  <c r="J152" i="1"/>
  <c r="K152" i="1"/>
  <c r="L152" i="1"/>
  <c r="O152" i="1"/>
  <c r="R152" i="1"/>
  <c r="S152" i="1"/>
  <c r="T152" i="1"/>
  <c r="U152" i="1"/>
  <c r="V152" i="1"/>
  <c r="W152" i="1"/>
  <c r="C153" i="1"/>
  <c r="D153" i="1"/>
  <c r="G153" i="1"/>
  <c r="H153" i="1"/>
  <c r="I153" i="1"/>
  <c r="J153" i="1"/>
  <c r="K153" i="1"/>
  <c r="L153" i="1"/>
  <c r="O153" i="1"/>
  <c r="R153" i="1"/>
  <c r="S153" i="1"/>
  <c r="T153" i="1"/>
  <c r="U153" i="1"/>
  <c r="V153" i="1"/>
  <c r="W153" i="1"/>
  <c r="C154" i="1"/>
  <c r="D154" i="1"/>
  <c r="G154" i="1"/>
  <c r="H154" i="1"/>
  <c r="I154" i="1"/>
  <c r="J154" i="1"/>
  <c r="K154" i="1"/>
  <c r="L154" i="1"/>
  <c r="O154" i="1"/>
  <c r="R154" i="1"/>
  <c r="S154" i="1"/>
  <c r="T154" i="1"/>
  <c r="U154" i="1"/>
  <c r="V154" i="1"/>
  <c r="W154" i="1"/>
  <c r="C155" i="1"/>
  <c r="D155" i="1"/>
  <c r="G155" i="1"/>
  <c r="H155" i="1"/>
  <c r="I155" i="1"/>
  <c r="J155" i="1"/>
  <c r="K155" i="1"/>
  <c r="L155" i="1"/>
  <c r="O155" i="1"/>
  <c r="R155" i="1"/>
  <c r="S155" i="1"/>
  <c r="T155" i="1"/>
  <c r="U155" i="1"/>
  <c r="V155" i="1"/>
  <c r="W155" i="1"/>
  <c r="C156" i="1"/>
  <c r="D156" i="1"/>
  <c r="G156" i="1"/>
  <c r="H156" i="1"/>
  <c r="I156" i="1"/>
  <c r="J156" i="1"/>
  <c r="K156" i="1"/>
  <c r="L156" i="1"/>
  <c r="O156" i="1"/>
  <c r="R156" i="1"/>
  <c r="S156" i="1"/>
  <c r="T156" i="1"/>
  <c r="U156" i="1"/>
  <c r="V156" i="1"/>
  <c r="W156" i="1"/>
  <c r="C157" i="1"/>
  <c r="D157" i="1"/>
  <c r="G157" i="1"/>
  <c r="H157" i="1"/>
  <c r="I157" i="1"/>
  <c r="J157" i="1"/>
  <c r="K157" i="1"/>
  <c r="L157" i="1"/>
  <c r="O157" i="1"/>
  <c r="R157" i="1"/>
  <c r="S157" i="1"/>
  <c r="T157" i="1"/>
  <c r="U157" i="1"/>
  <c r="V157" i="1"/>
  <c r="W157" i="1"/>
  <c r="C158" i="1"/>
  <c r="D158" i="1"/>
  <c r="G158" i="1"/>
  <c r="H158" i="1"/>
  <c r="I158" i="1"/>
  <c r="J158" i="1"/>
  <c r="K158" i="1"/>
  <c r="L158" i="1"/>
  <c r="O158" i="1"/>
  <c r="R158" i="1"/>
  <c r="S158" i="1"/>
  <c r="T158" i="1"/>
  <c r="U158" i="1"/>
  <c r="V158" i="1"/>
  <c r="W158" i="1"/>
  <c r="C159" i="1"/>
  <c r="D159" i="1"/>
  <c r="G159" i="1"/>
  <c r="H159" i="1"/>
  <c r="I159" i="1"/>
  <c r="J159" i="1"/>
  <c r="K159" i="1"/>
  <c r="L159" i="1"/>
  <c r="O159" i="1"/>
  <c r="R159" i="1"/>
  <c r="S159" i="1"/>
  <c r="T159" i="1"/>
  <c r="U159" i="1"/>
  <c r="V159" i="1"/>
  <c r="W159" i="1"/>
  <c r="C160" i="1"/>
  <c r="G160" i="1"/>
  <c r="H160" i="1"/>
  <c r="I160" i="1"/>
  <c r="J160" i="1"/>
  <c r="K160" i="1"/>
  <c r="L160" i="1"/>
  <c r="O160" i="1"/>
  <c r="R160" i="1"/>
  <c r="S160" i="1"/>
  <c r="T160" i="1"/>
  <c r="U160" i="1"/>
  <c r="V160" i="1"/>
  <c r="W160" i="1"/>
  <c r="C161" i="1"/>
  <c r="G161" i="1"/>
  <c r="H161" i="1"/>
  <c r="I161" i="1"/>
  <c r="J161" i="1"/>
  <c r="K161" i="1"/>
  <c r="L161" i="1"/>
  <c r="O161" i="1"/>
  <c r="R161" i="1"/>
  <c r="S161" i="1"/>
  <c r="T161" i="1"/>
  <c r="U161" i="1"/>
  <c r="V161" i="1"/>
  <c r="W161" i="1"/>
  <c r="C162" i="1"/>
  <c r="G162" i="1"/>
  <c r="H162" i="1"/>
  <c r="I162" i="1"/>
  <c r="J162" i="1"/>
  <c r="K162" i="1"/>
  <c r="L162" i="1"/>
  <c r="O162" i="1"/>
  <c r="R162" i="1"/>
  <c r="S162" i="1"/>
  <c r="T162" i="1"/>
  <c r="U162" i="1"/>
  <c r="V162" i="1"/>
  <c r="W162" i="1"/>
  <c r="C163" i="1"/>
  <c r="G163" i="1"/>
  <c r="H163" i="1"/>
  <c r="I163" i="1"/>
  <c r="J163" i="1"/>
  <c r="K163" i="1"/>
  <c r="L163" i="1"/>
  <c r="O163" i="1"/>
  <c r="R163" i="1"/>
  <c r="S163" i="1"/>
  <c r="T163" i="1"/>
  <c r="U163" i="1"/>
  <c r="V163" i="1"/>
  <c r="W163" i="1"/>
  <c r="C164" i="1"/>
  <c r="D164" i="1"/>
  <c r="G164" i="1"/>
  <c r="H164" i="1"/>
  <c r="I164" i="1"/>
  <c r="J164" i="1"/>
  <c r="K164" i="1"/>
  <c r="L164" i="1"/>
  <c r="O164" i="1"/>
  <c r="R164" i="1"/>
  <c r="S164" i="1"/>
  <c r="T164" i="1"/>
  <c r="U164" i="1"/>
  <c r="V164" i="1"/>
  <c r="W164" i="1"/>
  <c r="C165" i="1"/>
  <c r="D165" i="1"/>
  <c r="G165" i="1"/>
  <c r="H165" i="1"/>
  <c r="I165" i="1"/>
  <c r="J165" i="1"/>
  <c r="K165" i="1"/>
  <c r="L165" i="1"/>
  <c r="O165" i="1"/>
  <c r="R165" i="1"/>
  <c r="S165" i="1"/>
  <c r="T165" i="1"/>
  <c r="U165" i="1"/>
  <c r="V165" i="1"/>
  <c r="W165" i="1"/>
  <c r="C166" i="1"/>
  <c r="D166" i="1"/>
  <c r="G166" i="1"/>
  <c r="H166" i="1"/>
  <c r="I166" i="1"/>
  <c r="J166" i="1"/>
  <c r="K166" i="1"/>
  <c r="L166" i="1"/>
  <c r="O166" i="1"/>
  <c r="R166" i="1"/>
  <c r="S166" i="1"/>
  <c r="T166" i="1"/>
  <c r="U166" i="1"/>
  <c r="V166" i="1"/>
  <c r="W166" i="1"/>
  <c r="C167" i="1"/>
  <c r="D167" i="1"/>
  <c r="G167" i="1"/>
  <c r="H167" i="1"/>
  <c r="I167" i="1"/>
  <c r="J167" i="1"/>
  <c r="K167" i="1"/>
  <c r="L167" i="1"/>
  <c r="O167" i="1"/>
  <c r="R167" i="1"/>
  <c r="S167" i="1"/>
  <c r="T167" i="1"/>
  <c r="U167" i="1"/>
  <c r="V167" i="1"/>
  <c r="W167" i="1"/>
  <c r="C168" i="1"/>
  <c r="D168" i="1"/>
  <c r="G168" i="1"/>
  <c r="H168" i="1"/>
  <c r="I168" i="1"/>
  <c r="J168" i="1"/>
  <c r="K168" i="1"/>
  <c r="L168" i="1"/>
  <c r="O168" i="1"/>
  <c r="R168" i="1"/>
  <c r="S168" i="1"/>
  <c r="T168" i="1"/>
  <c r="U168" i="1"/>
  <c r="V168" i="1"/>
  <c r="W168" i="1"/>
  <c r="C169" i="1"/>
  <c r="D169" i="1"/>
  <c r="G169" i="1"/>
  <c r="H169" i="1"/>
  <c r="I169" i="1"/>
  <c r="J169" i="1"/>
  <c r="K169" i="1"/>
  <c r="L169" i="1"/>
  <c r="O169" i="1"/>
  <c r="R169" i="1"/>
  <c r="S169" i="1"/>
  <c r="T169" i="1"/>
  <c r="U169" i="1"/>
  <c r="V169" i="1"/>
  <c r="W169" i="1"/>
  <c r="C170" i="1"/>
  <c r="D170" i="1"/>
  <c r="G170" i="1"/>
  <c r="H170" i="1"/>
  <c r="I170" i="1"/>
  <c r="J170" i="1"/>
  <c r="K170" i="1"/>
  <c r="L170" i="1"/>
  <c r="O170" i="1"/>
  <c r="R170" i="1"/>
  <c r="S170" i="1"/>
  <c r="T170" i="1"/>
  <c r="U170" i="1"/>
  <c r="V170" i="1"/>
  <c r="W170" i="1"/>
  <c r="C171" i="1"/>
  <c r="D171" i="1"/>
  <c r="G171" i="1"/>
  <c r="H171" i="1"/>
  <c r="I171" i="1"/>
  <c r="J171" i="1"/>
  <c r="K171" i="1"/>
  <c r="L171" i="1"/>
  <c r="O171" i="1"/>
  <c r="R171" i="1"/>
  <c r="S171" i="1"/>
  <c r="T171" i="1"/>
  <c r="U171" i="1"/>
  <c r="V171" i="1"/>
  <c r="W171" i="1"/>
  <c r="C172" i="1"/>
  <c r="D172" i="1"/>
  <c r="G172" i="1"/>
  <c r="H172" i="1"/>
  <c r="I172" i="1"/>
  <c r="J172" i="1"/>
  <c r="K172" i="1"/>
  <c r="L172" i="1"/>
  <c r="O172" i="1"/>
  <c r="R172" i="1"/>
  <c r="S172" i="1"/>
  <c r="T172" i="1"/>
  <c r="U172" i="1"/>
  <c r="V172" i="1"/>
  <c r="W172" i="1"/>
  <c r="C173" i="1"/>
  <c r="D173" i="1"/>
  <c r="G173" i="1"/>
  <c r="H173" i="1"/>
  <c r="I173" i="1"/>
  <c r="J173" i="1"/>
  <c r="K173" i="1"/>
  <c r="L173" i="1"/>
  <c r="O173" i="1"/>
  <c r="R173" i="1"/>
  <c r="S173" i="1"/>
  <c r="T173" i="1"/>
  <c r="U173" i="1"/>
  <c r="V173" i="1"/>
  <c r="W173" i="1"/>
  <c r="C174" i="1"/>
  <c r="D174" i="1"/>
  <c r="G174" i="1"/>
  <c r="H174" i="1"/>
  <c r="I174" i="1"/>
  <c r="J174" i="1"/>
  <c r="K174" i="1"/>
  <c r="L174" i="1"/>
  <c r="O174" i="1"/>
  <c r="R174" i="1"/>
  <c r="S174" i="1"/>
  <c r="T174" i="1"/>
  <c r="U174" i="1"/>
  <c r="V174" i="1"/>
  <c r="W174" i="1"/>
  <c r="C175" i="1"/>
  <c r="D175" i="1"/>
  <c r="G175" i="1"/>
  <c r="H175" i="1"/>
  <c r="I175" i="1"/>
  <c r="J175" i="1"/>
  <c r="K175" i="1"/>
  <c r="L175" i="1"/>
  <c r="O175" i="1"/>
  <c r="R175" i="1"/>
  <c r="S175" i="1"/>
  <c r="T175" i="1"/>
  <c r="U175" i="1"/>
  <c r="V175" i="1"/>
  <c r="W175" i="1"/>
  <c r="C176" i="1"/>
  <c r="D176" i="1"/>
  <c r="G176" i="1"/>
  <c r="H176" i="1"/>
  <c r="I176" i="1"/>
  <c r="J176" i="1"/>
  <c r="K176" i="1"/>
  <c r="L176" i="1"/>
  <c r="O176" i="1"/>
  <c r="R176" i="1"/>
  <c r="S176" i="1"/>
  <c r="T176" i="1"/>
  <c r="U176" i="1"/>
  <c r="V176" i="1"/>
  <c r="W176" i="1"/>
  <c r="C177" i="1"/>
  <c r="D177" i="1"/>
  <c r="G177" i="1"/>
  <c r="H177" i="1"/>
  <c r="I177" i="1"/>
  <c r="J177" i="1"/>
  <c r="K177" i="1"/>
  <c r="L177" i="1"/>
  <c r="O177" i="1"/>
  <c r="R177" i="1"/>
  <c r="S177" i="1"/>
  <c r="T177" i="1"/>
  <c r="U177" i="1"/>
  <c r="V177" i="1"/>
  <c r="W177" i="1"/>
  <c r="C178" i="1"/>
  <c r="D178" i="1"/>
  <c r="G178" i="1"/>
  <c r="H178" i="1"/>
  <c r="I178" i="1"/>
  <c r="J178" i="1"/>
  <c r="K178" i="1"/>
  <c r="L178" i="1"/>
  <c r="O178" i="1"/>
  <c r="R178" i="1"/>
  <c r="S178" i="1"/>
  <c r="T178" i="1"/>
  <c r="U178" i="1"/>
  <c r="V178" i="1"/>
  <c r="W178" i="1"/>
  <c r="C179" i="1"/>
  <c r="D179" i="1"/>
  <c r="G179" i="1"/>
  <c r="H179" i="1"/>
  <c r="I179" i="1"/>
  <c r="J179" i="1"/>
  <c r="K179" i="1"/>
  <c r="L179" i="1"/>
  <c r="O179" i="1"/>
  <c r="R179" i="1"/>
  <c r="S179" i="1"/>
  <c r="T179" i="1"/>
  <c r="U179" i="1"/>
  <c r="V179" i="1"/>
  <c r="W179" i="1"/>
  <c r="C180" i="1"/>
  <c r="D180" i="1"/>
  <c r="G180" i="1"/>
  <c r="H180" i="1"/>
  <c r="I180" i="1"/>
  <c r="J180" i="1"/>
  <c r="K180" i="1"/>
  <c r="L180" i="1"/>
  <c r="O180" i="1"/>
  <c r="R180" i="1"/>
  <c r="S180" i="1"/>
  <c r="T180" i="1"/>
  <c r="U180" i="1"/>
  <c r="V180" i="1"/>
  <c r="W180" i="1"/>
  <c r="C181" i="1"/>
  <c r="D181" i="1"/>
  <c r="G181" i="1"/>
  <c r="H181" i="1"/>
  <c r="I181" i="1"/>
  <c r="J181" i="1"/>
  <c r="K181" i="1"/>
  <c r="L181" i="1"/>
  <c r="O181" i="1"/>
  <c r="R181" i="1"/>
  <c r="S181" i="1"/>
  <c r="T181" i="1"/>
  <c r="U181" i="1"/>
  <c r="V181" i="1"/>
  <c r="W181" i="1"/>
  <c r="C182" i="1"/>
  <c r="D182" i="1"/>
  <c r="G182" i="1"/>
  <c r="H182" i="1"/>
  <c r="I182" i="1"/>
  <c r="J182" i="1"/>
  <c r="K182" i="1"/>
  <c r="L182" i="1"/>
  <c r="O182" i="1"/>
  <c r="R182" i="1"/>
  <c r="S182" i="1"/>
  <c r="T182" i="1"/>
  <c r="U182" i="1"/>
  <c r="V182" i="1"/>
  <c r="W182" i="1"/>
  <c r="C183" i="1"/>
  <c r="D183" i="1"/>
  <c r="G183" i="1"/>
  <c r="H183" i="1"/>
  <c r="I183" i="1"/>
  <c r="J183" i="1"/>
  <c r="K183" i="1"/>
  <c r="L183" i="1"/>
  <c r="O183" i="1"/>
  <c r="R183" i="1"/>
  <c r="S183" i="1"/>
  <c r="T183" i="1"/>
  <c r="U183" i="1"/>
  <c r="V183" i="1"/>
  <c r="W183" i="1"/>
  <c r="C184" i="1"/>
  <c r="D184" i="1"/>
  <c r="G184" i="1"/>
  <c r="H184" i="1"/>
  <c r="I184" i="1"/>
  <c r="J184" i="1"/>
  <c r="K184" i="1"/>
  <c r="L184" i="1"/>
  <c r="O184" i="1"/>
  <c r="R184" i="1"/>
  <c r="S184" i="1"/>
  <c r="T184" i="1"/>
  <c r="U184" i="1"/>
  <c r="V184" i="1"/>
  <c r="W184" i="1"/>
  <c r="C185" i="1"/>
  <c r="D185" i="1"/>
  <c r="G185" i="1"/>
  <c r="H185" i="1"/>
  <c r="I185" i="1"/>
  <c r="J185" i="1"/>
  <c r="K185" i="1"/>
  <c r="L185" i="1"/>
  <c r="O185" i="1"/>
  <c r="R185" i="1"/>
  <c r="S185" i="1"/>
  <c r="T185" i="1"/>
  <c r="U185" i="1"/>
  <c r="V185" i="1"/>
  <c r="W185" i="1"/>
  <c r="C186" i="1"/>
  <c r="D186" i="1"/>
  <c r="G186" i="1"/>
  <c r="H186" i="1"/>
  <c r="I186" i="1"/>
  <c r="J186" i="1"/>
  <c r="K186" i="1"/>
  <c r="L186" i="1"/>
  <c r="O186" i="1"/>
  <c r="R186" i="1"/>
  <c r="S186" i="1"/>
  <c r="T186" i="1"/>
  <c r="U186" i="1"/>
  <c r="V186" i="1"/>
  <c r="W186" i="1"/>
  <c r="C187" i="1"/>
  <c r="D187" i="1"/>
  <c r="G187" i="1"/>
  <c r="H187" i="1"/>
  <c r="I187" i="1"/>
  <c r="J187" i="1"/>
  <c r="K187" i="1"/>
  <c r="L187" i="1"/>
  <c r="O187" i="1"/>
  <c r="R187" i="1"/>
  <c r="S187" i="1"/>
  <c r="T187" i="1"/>
  <c r="U187" i="1"/>
  <c r="V187" i="1"/>
  <c r="W187" i="1"/>
  <c r="C188" i="1"/>
  <c r="D188" i="1"/>
  <c r="G188" i="1"/>
  <c r="H188" i="1"/>
  <c r="I188" i="1"/>
  <c r="J188" i="1"/>
  <c r="K188" i="1"/>
  <c r="L188" i="1"/>
  <c r="O188" i="1"/>
  <c r="R188" i="1"/>
  <c r="S188" i="1"/>
  <c r="T188" i="1"/>
  <c r="U188" i="1"/>
  <c r="V188" i="1"/>
  <c r="W188" i="1"/>
  <c r="C189" i="1"/>
  <c r="D189" i="1"/>
  <c r="G189" i="1"/>
  <c r="H189" i="1"/>
  <c r="I189" i="1"/>
  <c r="J189" i="1"/>
  <c r="K189" i="1"/>
  <c r="L189" i="1"/>
  <c r="O189" i="1"/>
  <c r="R189" i="1"/>
  <c r="S189" i="1"/>
  <c r="T189" i="1"/>
  <c r="U189" i="1"/>
  <c r="V189" i="1"/>
  <c r="W189" i="1"/>
  <c r="C190" i="1"/>
  <c r="D190" i="1"/>
  <c r="G190" i="1"/>
  <c r="H190" i="1"/>
  <c r="I190" i="1"/>
  <c r="J190" i="1"/>
  <c r="K190" i="1"/>
  <c r="L190" i="1"/>
  <c r="O190" i="1"/>
  <c r="R190" i="1"/>
  <c r="S190" i="1"/>
  <c r="T190" i="1"/>
  <c r="U190" i="1"/>
  <c r="V190" i="1"/>
  <c r="W190" i="1"/>
  <c r="C191" i="1"/>
  <c r="D191" i="1"/>
  <c r="G191" i="1"/>
  <c r="H191" i="1"/>
  <c r="I191" i="1"/>
  <c r="J191" i="1"/>
  <c r="K191" i="1"/>
  <c r="L191" i="1"/>
  <c r="O191" i="1"/>
  <c r="R191" i="1"/>
  <c r="S191" i="1"/>
  <c r="T191" i="1"/>
  <c r="U191" i="1"/>
  <c r="V191" i="1"/>
  <c r="W191" i="1"/>
  <c r="C192" i="1"/>
  <c r="D192" i="1"/>
  <c r="G192" i="1"/>
  <c r="H192" i="1"/>
  <c r="I192" i="1"/>
  <c r="J192" i="1"/>
  <c r="K192" i="1"/>
  <c r="L192" i="1"/>
  <c r="O192" i="1"/>
  <c r="R192" i="1"/>
  <c r="S192" i="1"/>
  <c r="T192" i="1"/>
  <c r="U192" i="1"/>
  <c r="V192" i="1"/>
  <c r="W192" i="1"/>
  <c r="C193" i="1"/>
  <c r="G193" i="1"/>
  <c r="H193" i="1"/>
  <c r="I193" i="1"/>
  <c r="J193" i="1"/>
  <c r="K193" i="1"/>
  <c r="L193" i="1"/>
  <c r="O193" i="1"/>
  <c r="R193" i="1"/>
  <c r="S193" i="1"/>
  <c r="T193" i="1"/>
  <c r="U193" i="1"/>
  <c r="V193" i="1"/>
  <c r="W193" i="1"/>
  <c r="C194" i="1"/>
  <c r="G194" i="1"/>
  <c r="H194" i="1"/>
  <c r="I194" i="1"/>
  <c r="J194" i="1"/>
  <c r="K194" i="1"/>
  <c r="L194" i="1"/>
  <c r="O194" i="1"/>
  <c r="R194" i="1"/>
  <c r="S194" i="1"/>
  <c r="T194" i="1"/>
  <c r="U194" i="1"/>
  <c r="V194" i="1"/>
  <c r="W194" i="1"/>
  <c r="C195" i="1"/>
  <c r="G195" i="1"/>
  <c r="H195" i="1"/>
  <c r="I195" i="1"/>
  <c r="J195" i="1"/>
  <c r="K195" i="1"/>
  <c r="L195" i="1"/>
  <c r="O195" i="1"/>
  <c r="R195" i="1"/>
  <c r="S195" i="1"/>
  <c r="T195" i="1"/>
  <c r="U195" i="1"/>
  <c r="V195" i="1"/>
  <c r="W195" i="1"/>
  <c r="C196" i="1"/>
  <c r="G196" i="1"/>
  <c r="H196" i="1"/>
  <c r="I196" i="1"/>
  <c r="J196" i="1"/>
  <c r="K196" i="1"/>
  <c r="L196" i="1"/>
  <c r="O196" i="1"/>
  <c r="R196" i="1"/>
  <c r="S196" i="1"/>
  <c r="T196" i="1"/>
  <c r="U196" i="1"/>
  <c r="V196" i="1"/>
  <c r="W196" i="1"/>
  <c r="C197" i="1"/>
  <c r="G197" i="1"/>
  <c r="H197" i="1"/>
  <c r="I197" i="1"/>
  <c r="J197" i="1"/>
  <c r="K197" i="1"/>
  <c r="L197" i="1"/>
  <c r="O197" i="1"/>
  <c r="R197" i="1"/>
  <c r="S197" i="1"/>
  <c r="T197" i="1"/>
  <c r="U197" i="1"/>
  <c r="V197" i="1"/>
  <c r="W197" i="1"/>
  <c r="C198" i="1"/>
  <c r="G198" i="1"/>
  <c r="H198" i="1"/>
  <c r="I198" i="1"/>
  <c r="J198" i="1"/>
  <c r="K198" i="1"/>
  <c r="L198" i="1"/>
  <c r="O198" i="1"/>
  <c r="R198" i="1"/>
  <c r="S198" i="1"/>
  <c r="T198" i="1"/>
  <c r="U198" i="1"/>
  <c r="V198" i="1"/>
  <c r="W198" i="1"/>
  <c r="C199" i="1"/>
  <c r="G199" i="1"/>
  <c r="H199" i="1"/>
  <c r="I199" i="1"/>
  <c r="J199" i="1"/>
  <c r="K199" i="1"/>
  <c r="L199" i="1"/>
  <c r="O199" i="1"/>
  <c r="R199" i="1"/>
  <c r="S199" i="1"/>
  <c r="T199" i="1"/>
  <c r="U199" i="1"/>
  <c r="V199" i="1"/>
  <c r="W199" i="1"/>
  <c r="C200" i="1"/>
  <c r="G200" i="1"/>
  <c r="H200" i="1"/>
  <c r="I200" i="1"/>
  <c r="J200" i="1"/>
  <c r="K200" i="1"/>
  <c r="L200" i="1"/>
  <c r="O200" i="1"/>
  <c r="R200" i="1"/>
  <c r="S200" i="1"/>
  <c r="T200" i="1"/>
  <c r="U200" i="1"/>
  <c r="V200" i="1"/>
  <c r="W200" i="1"/>
  <c r="C201" i="1"/>
  <c r="G201" i="1"/>
  <c r="H201" i="1"/>
  <c r="I201" i="1"/>
  <c r="J201" i="1"/>
  <c r="K201" i="1"/>
  <c r="L201" i="1"/>
  <c r="O201" i="1"/>
  <c r="R201" i="1"/>
  <c r="S201" i="1"/>
  <c r="T201" i="1"/>
  <c r="U201" i="1"/>
  <c r="V201" i="1"/>
  <c r="W201" i="1"/>
  <c r="C202" i="1"/>
  <c r="G202" i="1"/>
  <c r="H202" i="1"/>
  <c r="I202" i="1"/>
  <c r="J202" i="1"/>
  <c r="K202" i="1"/>
  <c r="L202" i="1"/>
  <c r="O202" i="1"/>
  <c r="R202" i="1"/>
  <c r="S202" i="1"/>
  <c r="T202" i="1"/>
  <c r="U202" i="1"/>
  <c r="V202" i="1"/>
  <c r="W202" i="1"/>
  <c r="C203" i="1"/>
  <c r="G203" i="1"/>
  <c r="H203" i="1"/>
  <c r="I203" i="1"/>
  <c r="J203" i="1"/>
  <c r="K203" i="1"/>
  <c r="L203" i="1"/>
  <c r="O203" i="1"/>
  <c r="R203" i="1"/>
  <c r="S203" i="1"/>
  <c r="T203" i="1"/>
  <c r="U203" i="1"/>
  <c r="V203" i="1"/>
  <c r="W203" i="1"/>
  <c r="C204" i="1"/>
  <c r="G204" i="1"/>
  <c r="H204" i="1"/>
  <c r="I204" i="1"/>
  <c r="J204" i="1"/>
  <c r="K204" i="1"/>
  <c r="L204" i="1"/>
  <c r="O204" i="1"/>
  <c r="R204" i="1"/>
  <c r="S204" i="1"/>
  <c r="T204" i="1"/>
  <c r="U204" i="1"/>
  <c r="V204" i="1"/>
  <c r="W204" i="1"/>
  <c r="C205" i="1"/>
  <c r="G205" i="1"/>
  <c r="H205" i="1"/>
  <c r="I205" i="1"/>
  <c r="J205" i="1"/>
  <c r="K205" i="1"/>
  <c r="L205" i="1"/>
  <c r="O205" i="1"/>
  <c r="R205" i="1"/>
  <c r="S205" i="1"/>
  <c r="T205" i="1"/>
  <c r="U205" i="1"/>
  <c r="V205" i="1"/>
  <c r="W205" i="1"/>
  <c r="C206" i="1"/>
  <c r="G206" i="1"/>
  <c r="H206" i="1"/>
  <c r="I206" i="1"/>
  <c r="J206" i="1"/>
  <c r="K206" i="1"/>
  <c r="L206" i="1"/>
  <c r="O206" i="1"/>
  <c r="R206" i="1"/>
  <c r="S206" i="1"/>
  <c r="T206" i="1"/>
  <c r="U206" i="1"/>
  <c r="V206" i="1"/>
  <c r="W206" i="1"/>
  <c r="C219" i="1"/>
  <c r="D219" i="1"/>
  <c r="G219" i="1"/>
  <c r="H219" i="1"/>
  <c r="I219" i="1"/>
  <c r="J219" i="1"/>
  <c r="K219" i="1"/>
  <c r="L219" i="1"/>
  <c r="O219" i="1"/>
  <c r="R219" i="1"/>
  <c r="S219" i="1"/>
  <c r="T219" i="1"/>
  <c r="U219" i="1"/>
  <c r="V219" i="1"/>
  <c r="W219" i="1"/>
  <c r="C220" i="1"/>
  <c r="D220" i="1"/>
  <c r="G220" i="1"/>
  <c r="H220" i="1"/>
  <c r="I220" i="1"/>
  <c r="J220" i="1"/>
  <c r="K220" i="1"/>
  <c r="L220" i="1"/>
  <c r="O220" i="1"/>
  <c r="R220" i="1"/>
  <c r="S220" i="1"/>
  <c r="T220" i="1"/>
  <c r="U220" i="1"/>
  <c r="V220" i="1"/>
  <c r="W220" i="1"/>
  <c r="C221" i="1"/>
  <c r="D221" i="1"/>
  <c r="G221" i="1"/>
  <c r="H221" i="1"/>
  <c r="I221" i="1"/>
  <c r="J221" i="1"/>
  <c r="K221" i="1"/>
  <c r="L221" i="1"/>
  <c r="O221" i="1"/>
  <c r="R221" i="1"/>
  <c r="S221" i="1"/>
  <c r="T221" i="1"/>
  <c r="U221" i="1"/>
  <c r="V221" i="1"/>
  <c r="W221" i="1"/>
  <c r="C222" i="1"/>
  <c r="D222" i="1"/>
  <c r="G222" i="1"/>
  <c r="H222" i="1"/>
  <c r="I222" i="1"/>
  <c r="J222" i="1"/>
  <c r="K222" i="1"/>
  <c r="L222" i="1"/>
  <c r="O222" i="1"/>
  <c r="R222" i="1"/>
  <c r="S222" i="1"/>
  <c r="T222" i="1"/>
  <c r="U222" i="1"/>
  <c r="V222" i="1"/>
  <c r="W222" i="1"/>
  <c r="C223" i="1"/>
  <c r="D223" i="1"/>
  <c r="G223" i="1"/>
  <c r="H223" i="1"/>
  <c r="I223" i="1"/>
  <c r="J223" i="1"/>
  <c r="K223" i="1"/>
  <c r="L223" i="1"/>
  <c r="O223" i="1"/>
  <c r="R223" i="1"/>
  <c r="S223" i="1"/>
  <c r="T223" i="1"/>
  <c r="U223" i="1"/>
  <c r="V223" i="1"/>
  <c r="W223" i="1"/>
  <c r="C224" i="1"/>
  <c r="D224" i="1"/>
  <c r="G224" i="1"/>
  <c r="H224" i="1"/>
  <c r="I224" i="1"/>
  <c r="J224" i="1"/>
  <c r="K224" i="1"/>
  <c r="L224" i="1"/>
  <c r="O224" i="1"/>
  <c r="R224" i="1"/>
  <c r="S224" i="1"/>
  <c r="T224" i="1"/>
  <c r="U224" i="1"/>
  <c r="V224" i="1"/>
  <c r="W224" i="1"/>
  <c r="C225" i="1"/>
  <c r="D225" i="1"/>
  <c r="G225" i="1"/>
  <c r="H225" i="1"/>
  <c r="I225" i="1"/>
  <c r="J225" i="1"/>
  <c r="K225" i="1"/>
  <c r="L225" i="1"/>
  <c r="O225" i="1"/>
  <c r="R225" i="1"/>
  <c r="S225" i="1"/>
  <c r="T225" i="1"/>
  <c r="U225" i="1"/>
  <c r="V225" i="1"/>
  <c r="W225" i="1"/>
  <c r="C226" i="1"/>
  <c r="D226" i="1"/>
  <c r="G226" i="1"/>
  <c r="H226" i="1"/>
  <c r="I226" i="1"/>
  <c r="J226" i="1"/>
  <c r="K226" i="1"/>
  <c r="L226" i="1"/>
  <c r="O226" i="1"/>
  <c r="R226" i="1"/>
  <c r="S226" i="1"/>
  <c r="T226" i="1"/>
  <c r="U226" i="1"/>
  <c r="V226" i="1"/>
  <c r="W226" i="1"/>
  <c r="C227" i="1"/>
  <c r="D227" i="1"/>
  <c r="G227" i="1"/>
  <c r="H227" i="1"/>
  <c r="I227" i="1"/>
  <c r="J227" i="1"/>
  <c r="K227" i="1"/>
  <c r="L227" i="1"/>
  <c r="O227" i="1"/>
  <c r="R227" i="1"/>
  <c r="S227" i="1"/>
  <c r="T227" i="1"/>
  <c r="U227" i="1"/>
  <c r="V227" i="1"/>
  <c r="W227" i="1"/>
  <c r="C228" i="1"/>
  <c r="D228" i="1"/>
  <c r="G228" i="1"/>
  <c r="H228" i="1"/>
  <c r="I228" i="1"/>
  <c r="J228" i="1"/>
  <c r="K228" i="1"/>
  <c r="L228" i="1"/>
  <c r="O228" i="1"/>
  <c r="R228" i="1"/>
  <c r="S228" i="1"/>
  <c r="T228" i="1"/>
  <c r="U228" i="1"/>
  <c r="V228" i="1"/>
  <c r="W228" i="1"/>
  <c r="C229" i="1"/>
  <c r="D229" i="1"/>
  <c r="G229" i="1"/>
  <c r="H229" i="1"/>
  <c r="I229" i="1"/>
  <c r="J229" i="1"/>
  <c r="K229" i="1"/>
  <c r="L229" i="1"/>
  <c r="O229" i="1"/>
  <c r="R229" i="1"/>
  <c r="S229" i="1"/>
  <c r="T229" i="1"/>
  <c r="U229" i="1"/>
  <c r="V229" i="1"/>
  <c r="W229" i="1"/>
  <c r="C230" i="1"/>
  <c r="D230" i="1"/>
  <c r="G230" i="1"/>
  <c r="H230" i="1"/>
  <c r="I230" i="1"/>
  <c r="J230" i="1"/>
  <c r="K230" i="1"/>
  <c r="L230" i="1"/>
  <c r="O230" i="1"/>
  <c r="R230" i="1"/>
  <c r="S230" i="1"/>
  <c r="T230" i="1"/>
  <c r="U230" i="1"/>
  <c r="V230" i="1"/>
  <c r="W230" i="1"/>
  <c r="C231" i="1"/>
  <c r="D231" i="1"/>
  <c r="G231" i="1"/>
  <c r="H231" i="1"/>
  <c r="I231" i="1"/>
  <c r="J231" i="1"/>
  <c r="K231" i="1"/>
  <c r="L231" i="1"/>
  <c r="O231" i="1"/>
  <c r="R231" i="1"/>
  <c r="S231" i="1"/>
  <c r="T231" i="1"/>
  <c r="U231" i="1"/>
  <c r="V231" i="1"/>
  <c r="W231" i="1"/>
  <c r="C232" i="1"/>
  <c r="D232" i="1"/>
  <c r="G232" i="1"/>
  <c r="H232" i="1"/>
  <c r="I232" i="1"/>
  <c r="J232" i="1"/>
  <c r="K232" i="1"/>
  <c r="L232" i="1"/>
  <c r="O232" i="1"/>
  <c r="R232" i="1"/>
  <c r="S232" i="1"/>
  <c r="T232" i="1"/>
  <c r="U232" i="1"/>
  <c r="V232" i="1"/>
  <c r="W232" i="1"/>
  <c r="C233" i="1"/>
  <c r="D233" i="1"/>
  <c r="G233" i="1"/>
  <c r="H233" i="1"/>
  <c r="I233" i="1"/>
  <c r="J233" i="1"/>
  <c r="K233" i="1"/>
  <c r="L233" i="1"/>
  <c r="O233" i="1"/>
  <c r="R233" i="1"/>
  <c r="S233" i="1"/>
  <c r="T233" i="1"/>
  <c r="U233" i="1"/>
  <c r="V233" i="1"/>
  <c r="W233" i="1"/>
  <c r="C234" i="1"/>
  <c r="D234" i="1"/>
  <c r="G234" i="1"/>
  <c r="H234" i="1"/>
  <c r="I234" i="1"/>
  <c r="J234" i="1"/>
  <c r="K234" i="1"/>
  <c r="L234" i="1"/>
  <c r="O234" i="1"/>
  <c r="R234" i="1"/>
  <c r="S234" i="1"/>
  <c r="T234" i="1"/>
  <c r="U234" i="1"/>
  <c r="V234" i="1"/>
  <c r="W234" i="1"/>
  <c r="C235" i="1"/>
  <c r="D235" i="1"/>
  <c r="G235" i="1"/>
  <c r="H235" i="1"/>
  <c r="I235" i="1"/>
  <c r="J235" i="1"/>
  <c r="K235" i="1"/>
  <c r="L235" i="1"/>
  <c r="O235" i="1"/>
  <c r="R235" i="1"/>
  <c r="S235" i="1"/>
  <c r="T235" i="1"/>
  <c r="U235" i="1"/>
  <c r="V235" i="1"/>
  <c r="W235" i="1"/>
  <c r="C236" i="1"/>
  <c r="D236" i="1"/>
  <c r="G236" i="1"/>
  <c r="H236" i="1"/>
  <c r="I236" i="1"/>
  <c r="J236" i="1"/>
  <c r="K236" i="1"/>
  <c r="L236" i="1"/>
  <c r="O236" i="1"/>
  <c r="R236" i="1"/>
  <c r="S236" i="1"/>
  <c r="T236" i="1"/>
  <c r="U236" i="1"/>
  <c r="V236" i="1"/>
  <c r="W236" i="1"/>
  <c r="C237" i="1"/>
  <c r="D237" i="1"/>
  <c r="G237" i="1"/>
  <c r="H237" i="1"/>
  <c r="I237" i="1"/>
  <c r="J237" i="1"/>
  <c r="K237" i="1"/>
  <c r="L237" i="1"/>
  <c r="O237" i="1"/>
  <c r="R237" i="1"/>
  <c r="S237" i="1"/>
  <c r="T237" i="1"/>
  <c r="U237" i="1"/>
  <c r="V237" i="1"/>
  <c r="W237" i="1"/>
  <c r="C238" i="1"/>
  <c r="D238" i="1"/>
  <c r="G238" i="1"/>
  <c r="H238" i="1"/>
  <c r="I238" i="1"/>
  <c r="J238" i="1"/>
  <c r="K238" i="1"/>
  <c r="L238" i="1"/>
  <c r="O238" i="1"/>
  <c r="R238" i="1"/>
  <c r="S238" i="1"/>
  <c r="T238" i="1"/>
  <c r="U238" i="1"/>
  <c r="V238" i="1"/>
  <c r="W238" i="1"/>
  <c r="C239" i="1"/>
  <c r="G239" i="1"/>
  <c r="H239" i="1"/>
  <c r="I239" i="1"/>
  <c r="J239" i="1"/>
  <c r="K239" i="1"/>
  <c r="L239" i="1"/>
  <c r="O239" i="1"/>
  <c r="R239" i="1"/>
  <c r="S239" i="1"/>
  <c r="T239" i="1"/>
  <c r="U239" i="1"/>
  <c r="V239" i="1"/>
  <c r="W239" i="1"/>
  <c r="C240" i="1"/>
  <c r="G240" i="1"/>
  <c r="H240" i="1"/>
  <c r="I240" i="1"/>
  <c r="J240" i="1"/>
  <c r="K240" i="1"/>
  <c r="L240" i="1"/>
  <c r="O240" i="1"/>
  <c r="R240" i="1"/>
  <c r="S240" i="1"/>
  <c r="T240" i="1"/>
  <c r="U240" i="1"/>
  <c r="V240" i="1"/>
  <c r="W240" i="1"/>
  <c r="C241" i="1"/>
  <c r="D241" i="1"/>
  <c r="G241" i="1"/>
  <c r="H241" i="1"/>
  <c r="I241" i="1"/>
  <c r="J241" i="1"/>
  <c r="K241" i="1"/>
  <c r="L241" i="1"/>
  <c r="O241" i="1"/>
  <c r="R241" i="1"/>
  <c r="S241" i="1"/>
  <c r="T241" i="1"/>
  <c r="U241" i="1"/>
  <c r="V241" i="1"/>
  <c r="W241" i="1"/>
  <c r="C242" i="1"/>
  <c r="D242" i="1"/>
  <c r="G242" i="1"/>
  <c r="H242" i="1"/>
  <c r="I242" i="1"/>
  <c r="J242" i="1"/>
  <c r="K242" i="1"/>
  <c r="L242" i="1"/>
  <c r="O242" i="1"/>
  <c r="R242" i="1"/>
  <c r="S242" i="1"/>
  <c r="T242" i="1"/>
  <c r="U242" i="1"/>
  <c r="V242" i="1"/>
  <c r="W242" i="1"/>
  <c r="C243" i="1"/>
  <c r="D243" i="1"/>
  <c r="G243" i="1"/>
  <c r="H243" i="1"/>
  <c r="I243" i="1"/>
  <c r="J243" i="1"/>
  <c r="K243" i="1"/>
  <c r="L243" i="1"/>
  <c r="O243" i="1"/>
  <c r="R243" i="1"/>
  <c r="S243" i="1"/>
  <c r="T243" i="1"/>
  <c r="U243" i="1"/>
  <c r="V243" i="1"/>
  <c r="W243" i="1"/>
  <c r="C244" i="1"/>
  <c r="D244" i="1"/>
  <c r="G244" i="1"/>
  <c r="H244" i="1"/>
  <c r="I244" i="1"/>
  <c r="J244" i="1"/>
  <c r="K244" i="1"/>
  <c r="L244" i="1"/>
  <c r="O244" i="1"/>
  <c r="R244" i="1"/>
  <c r="S244" i="1"/>
  <c r="T244" i="1"/>
  <c r="U244" i="1"/>
  <c r="V244" i="1"/>
  <c r="W244" i="1"/>
  <c r="C245" i="1"/>
  <c r="D245" i="1"/>
  <c r="G245" i="1"/>
  <c r="H245" i="1"/>
  <c r="I245" i="1"/>
  <c r="J245" i="1"/>
  <c r="K245" i="1"/>
  <c r="L245" i="1"/>
  <c r="O245" i="1"/>
  <c r="R245" i="1"/>
  <c r="S245" i="1"/>
  <c r="T245" i="1"/>
  <c r="U245" i="1"/>
  <c r="V245" i="1"/>
  <c r="W245" i="1"/>
  <c r="C246" i="1"/>
  <c r="D246" i="1"/>
  <c r="G246" i="1"/>
  <c r="H246" i="1"/>
  <c r="I246" i="1"/>
  <c r="J246" i="1"/>
  <c r="K246" i="1"/>
  <c r="L246" i="1"/>
  <c r="O246" i="1"/>
  <c r="R246" i="1"/>
  <c r="S246" i="1"/>
  <c r="T246" i="1"/>
  <c r="U246" i="1"/>
  <c r="V246" i="1"/>
  <c r="W246" i="1"/>
  <c r="C247" i="1"/>
  <c r="D247" i="1"/>
  <c r="G247" i="1"/>
  <c r="H247" i="1"/>
  <c r="I247" i="1"/>
  <c r="J247" i="1"/>
  <c r="K247" i="1"/>
  <c r="L247" i="1"/>
  <c r="O247" i="1"/>
  <c r="R247" i="1"/>
  <c r="S247" i="1"/>
  <c r="T247" i="1"/>
  <c r="U247" i="1"/>
  <c r="V247" i="1"/>
  <c r="W247" i="1"/>
  <c r="C248" i="1"/>
  <c r="D248" i="1"/>
  <c r="G248" i="1"/>
  <c r="H248" i="1"/>
  <c r="I248" i="1"/>
  <c r="J248" i="1"/>
  <c r="K248" i="1"/>
  <c r="L248" i="1"/>
  <c r="O248" i="1"/>
  <c r="R248" i="1"/>
  <c r="S248" i="1"/>
  <c r="T248" i="1"/>
  <c r="U248" i="1"/>
  <c r="V248" i="1"/>
  <c r="W248" i="1"/>
  <c r="C249" i="1"/>
  <c r="D249" i="1"/>
  <c r="G249" i="1"/>
  <c r="H249" i="1"/>
  <c r="I249" i="1"/>
  <c r="J249" i="1"/>
  <c r="K249" i="1"/>
  <c r="L249" i="1"/>
  <c r="O249" i="1"/>
  <c r="R249" i="1"/>
  <c r="S249" i="1"/>
  <c r="T249" i="1"/>
  <c r="U249" i="1"/>
  <c r="V249" i="1"/>
  <c r="W249" i="1"/>
  <c r="C250" i="1"/>
  <c r="D250" i="1"/>
  <c r="G250" i="1"/>
  <c r="H250" i="1"/>
  <c r="I250" i="1"/>
  <c r="J250" i="1"/>
  <c r="K250" i="1"/>
  <c r="L250" i="1"/>
  <c r="O250" i="1"/>
  <c r="R250" i="1"/>
  <c r="S250" i="1"/>
  <c r="T250" i="1"/>
  <c r="U250" i="1"/>
  <c r="V250" i="1"/>
  <c r="W250" i="1"/>
  <c r="C251" i="1"/>
  <c r="D251" i="1"/>
  <c r="G251" i="1"/>
  <c r="H251" i="1"/>
  <c r="I251" i="1"/>
  <c r="J251" i="1"/>
  <c r="K251" i="1"/>
  <c r="L251" i="1"/>
  <c r="O251" i="1"/>
  <c r="R251" i="1"/>
  <c r="S251" i="1"/>
  <c r="T251" i="1"/>
  <c r="U251" i="1"/>
  <c r="V251" i="1"/>
  <c r="W251" i="1"/>
  <c r="C252" i="1"/>
  <c r="D252" i="1"/>
  <c r="G252" i="1"/>
  <c r="H252" i="1"/>
  <c r="I252" i="1"/>
  <c r="J252" i="1"/>
  <c r="K252" i="1"/>
  <c r="L252" i="1"/>
  <c r="O252" i="1"/>
  <c r="R252" i="1"/>
  <c r="S252" i="1"/>
  <c r="T252" i="1"/>
  <c r="U252" i="1"/>
  <c r="V252" i="1"/>
  <c r="W252" i="1"/>
  <c r="C253" i="1"/>
  <c r="D253" i="1"/>
  <c r="G253" i="1"/>
  <c r="H253" i="1"/>
  <c r="I253" i="1"/>
  <c r="J253" i="1"/>
  <c r="K253" i="1"/>
  <c r="L253" i="1"/>
  <c r="O253" i="1"/>
  <c r="R253" i="1"/>
  <c r="S253" i="1"/>
  <c r="T253" i="1"/>
  <c r="U253" i="1"/>
  <c r="V253" i="1"/>
  <c r="W253" i="1"/>
  <c r="C254" i="1"/>
  <c r="D254" i="1"/>
  <c r="G254" i="1"/>
  <c r="H254" i="1"/>
  <c r="I254" i="1"/>
  <c r="J254" i="1"/>
  <c r="K254" i="1"/>
  <c r="L254" i="1"/>
  <c r="O254" i="1"/>
  <c r="R254" i="1"/>
  <c r="S254" i="1"/>
  <c r="T254" i="1"/>
  <c r="U254" i="1"/>
  <c r="V254" i="1"/>
  <c r="W254" i="1"/>
  <c r="C255" i="1"/>
  <c r="D255" i="1"/>
  <c r="G255" i="1"/>
  <c r="H255" i="1"/>
  <c r="I255" i="1"/>
  <c r="J255" i="1"/>
  <c r="K255" i="1"/>
  <c r="L255" i="1"/>
  <c r="O255" i="1"/>
  <c r="R255" i="1"/>
  <c r="S255" i="1"/>
  <c r="T255" i="1"/>
  <c r="U255" i="1"/>
  <c r="V255" i="1"/>
  <c r="W255" i="1"/>
  <c r="C256" i="1"/>
  <c r="D256" i="1"/>
  <c r="G256" i="1"/>
  <c r="H256" i="1"/>
  <c r="I256" i="1"/>
  <c r="J256" i="1"/>
  <c r="K256" i="1"/>
  <c r="L256" i="1"/>
  <c r="O256" i="1"/>
  <c r="R256" i="1"/>
  <c r="S256" i="1"/>
  <c r="T256" i="1"/>
  <c r="U256" i="1"/>
  <c r="V256" i="1"/>
  <c r="W256" i="1"/>
  <c r="C257" i="1"/>
  <c r="D257" i="1"/>
  <c r="G257" i="1"/>
  <c r="H257" i="1"/>
  <c r="I257" i="1"/>
  <c r="J257" i="1"/>
  <c r="K257" i="1"/>
  <c r="L257" i="1"/>
  <c r="O257" i="1"/>
  <c r="R257" i="1"/>
  <c r="S257" i="1"/>
  <c r="T257" i="1"/>
  <c r="U257" i="1"/>
  <c r="V257" i="1"/>
  <c r="W257" i="1"/>
  <c r="C258" i="1"/>
  <c r="D258" i="1"/>
  <c r="G258" i="1"/>
  <c r="H258" i="1"/>
  <c r="I258" i="1"/>
  <c r="J258" i="1"/>
  <c r="K258" i="1"/>
  <c r="L258" i="1"/>
  <c r="O258" i="1"/>
  <c r="R258" i="1"/>
  <c r="S258" i="1"/>
  <c r="T258" i="1"/>
  <c r="U258" i="1"/>
  <c r="V258" i="1"/>
  <c r="W258" i="1"/>
  <c r="C259" i="1"/>
  <c r="D259" i="1"/>
  <c r="G259" i="1"/>
  <c r="H259" i="1"/>
  <c r="I259" i="1"/>
  <c r="J259" i="1"/>
  <c r="K259" i="1"/>
  <c r="L259" i="1"/>
  <c r="O259" i="1"/>
  <c r="R259" i="1"/>
  <c r="S259" i="1"/>
  <c r="T259" i="1"/>
  <c r="U259" i="1"/>
  <c r="V259" i="1"/>
  <c r="W259" i="1"/>
  <c r="C260" i="1"/>
  <c r="D260" i="1"/>
  <c r="G260" i="1"/>
  <c r="H260" i="1"/>
  <c r="I260" i="1"/>
  <c r="J260" i="1"/>
  <c r="K260" i="1"/>
  <c r="L260" i="1"/>
  <c r="O260" i="1"/>
  <c r="R260" i="1"/>
  <c r="S260" i="1"/>
  <c r="T260" i="1"/>
  <c r="U260" i="1"/>
  <c r="V260" i="1"/>
  <c r="W260" i="1"/>
  <c r="C261" i="1"/>
  <c r="D261" i="1"/>
  <c r="G261" i="1"/>
  <c r="H261" i="1"/>
  <c r="I261" i="1"/>
  <c r="J261" i="1"/>
  <c r="K261" i="1"/>
  <c r="L261" i="1"/>
  <c r="O261" i="1"/>
  <c r="R261" i="1"/>
  <c r="S261" i="1"/>
  <c r="T261" i="1"/>
  <c r="U261" i="1"/>
  <c r="V261" i="1"/>
  <c r="W261" i="1"/>
  <c r="C262" i="1"/>
  <c r="D262" i="1"/>
  <c r="G262" i="1"/>
  <c r="H262" i="1"/>
  <c r="I262" i="1"/>
  <c r="J262" i="1"/>
  <c r="K262" i="1"/>
  <c r="L262" i="1"/>
  <c r="O262" i="1"/>
  <c r="R262" i="1"/>
  <c r="S262" i="1"/>
  <c r="T262" i="1"/>
  <c r="U262" i="1"/>
  <c r="V262" i="1"/>
  <c r="W262" i="1"/>
  <c r="C263" i="1"/>
  <c r="D263" i="1"/>
  <c r="G263" i="1"/>
  <c r="H263" i="1"/>
  <c r="I263" i="1"/>
  <c r="J263" i="1"/>
  <c r="K263" i="1"/>
  <c r="L263" i="1"/>
  <c r="O263" i="1"/>
  <c r="R263" i="1"/>
  <c r="S263" i="1"/>
  <c r="T263" i="1"/>
  <c r="U263" i="1"/>
  <c r="V263" i="1"/>
  <c r="W263" i="1"/>
  <c r="C264" i="1"/>
  <c r="D264" i="1"/>
  <c r="G264" i="1"/>
  <c r="H264" i="1"/>
  <c r="I264" i="1"/>
  <c r="J264" i="1"/>
  <c r="K264" i="1"/>
  <c r="L264" i="1"/>
  <c r="O264" i="1"/>
  <c r="R264" i="1"/>
  <c r="S264" i="1"/>
  <c r="T264" i="1"/>
  <c r="U264" i="1"/>
  <c r="V264" i="1"/>
  <c r="W264" i="1"/>
  <c r="C265" i="1"/>
  <c r="D265" i="1"/>
  <c r="G265" i="1"/>
  <c r="H265" i="1"/>
  <c r="I265" i="1"/>
  <c r="J265" i="1"/>
  <c r="K265" i="1"/>
  <c r="L265" i="1"/>
  <c r="O265" i="1"/>
  <c r="R265" i="1"/>
  <c r="S265" i="1"/>
  <c r="T265" i="1"/>
  <c r="U265" i="1"/>
  <c r="V265" i="1"/>
  <c r="W265" i="1"/>
  <c r="C266" i="1"/>
  <c r="D266" i="1"/>
  <c r="G266" i="1"/>
  <c r="H266" i="1"/>
  <c r="I266" i="1"/>
  <c r="J266" i="1"/>
  <c r="K266" i="1"/>
  <c r="L266" i="1"/>
  <c r="O266" i="1"/>
  <c r="R266" i="1"/>
  <c r="S266" i="1"/>
  <c r="T266" i="1"/>
  <c r="U266" i="1"/>
  <c r="V266" i="1"/>
  <c r="W266" i="1"/>
  <c r="C267" i="1"/>
  <c r="D267" i="1"/>
  <c r="G267" i="1"/>
  <c r="H267" i="1"/>
  <c r="I267" i="1"/>
  <c r="J267" i="1"/>
  <c r="K267" i="1"/>
  <c r="L267" i="1"/>
  <c r="O267" i="1"/>
  <c r="R267" i="1"/>
  <c r="S267" i="1"/>
  <c r="T267" i="1"/>
  <c r="U267" i="1"/>
  <c r="V267" i="1"/>
  <c r="W267" i="1"/>
  <c r="C268" i="1"/>
  <c r="D268" i="1"/>
  <c r="G268" i="1"/>
  <c r="H268" i="1"/>
  <c r="I268" i="1"/>
  <c r="J268" i="1"/>
  <c r="K268" i="1"/>
  <c r="L268" i="1"/>
  <c r="O268" i="1"/>
  <c r="R268" i="1"/>
  <c r="S268" i="1"/>
  <c r="T268" i="1"/>
  <c r="U268" i="1"/>
  <c r="V268" i="1"/>
  <c r="W268" i="1"/>
  <c r="C269" i="1"/>
  <c r="D269" i="1"/>
  <c r="G269" i="1"/>
  <c r="H269" i="1"/>
  <c r="I269" i="1"/>
  <c r="J269" i="1"/>
  <c r="K269" i="1"/>
  <c r="L269" i="1"/>
  <c r="O269" i="1"/>
  <c r="R269" i="1"/>
  <c r="S269" i="1"/>
  <c r="T269" i="1"/>
  <c r="U269" i="1"/>
  <c r="V269" i="1"/>
  <c r="W269" i="1"/>
  <c r="C270" i="1"/>
  <c r="D270" i="1"/>
  <c r="G270" i="1"/>
  <c r="H270" i="1"/>
  <c r="I270" i="1"/>
  <c r="J270" i="1"/>
  <c r="K270" i="1"/>
  <c r="L270" i="1"/>
  <c r="O270" i="1"/>
  <c r="R270" i="1"/>
  <c r="S270" i="1"/>
  <c r="T270" i="1"/>
  <c r="U270" i="1"/>
  <c r="V270" i="1"/>
  <c r="W270" i="1"/>
  <c r="C271" i="1"/>
  <c r="D271" i="1"/>
  <c r="G271" i="1"/>
  <c r="H271" i="1"/>
  <c r="I271" i="1"/>
  <c r="J271" i="1"/>
  <c r="K271" i="1"/>
  <c r="L271" i="1"/>
  <c r="O271" i="1"/>
  <c r="R271" i="1"/>
  <c r="S271" i="1"/>
  <c r="T271" i="1"/>
  <c r="U271" i="1"/>
  <c r="V271" i="1"/>
  <c r="W271" i="1"/>
  <c r="C272" i="1"/>
  <c r="G272" i="1"/>
  <c r="H272" i="1"/>
  <c r="I272" i="1"/>
  <c r="J272" i="1"/>
  <c r="K272" i="1"/>
  <c r="L272" i="1"/>
  <c r="O272" i="1"/>
  <c r="R272" i="1"/>
  <c r="S272" i="1"/>
  <c r="T272" i="1"/>
  <c r="U272" i="1"/>
  <c r="V272" i="1"/>
  <c r="W272" i="1"/>
  <c r="C273" i="1"/>
  <c r="D273" i="1"/>
  <c r="G273" i="1"/>
  <c r="H273" i="1"/>
  <c r="I273" i="1"/>
  <c r="J273" i="1"/>
  <c r="K273" i="1"/>
  <c r="L273" i="1"/>
  <c r="O273" i="1"/>
  <c r="R273" i="1"/>
  <c r="S273" i="1"/>
  <c r="T273" i="1"/>
  <c r="U273" i="1"/>
  <c r="V273" i="1"/>
  <c r="W273" i="1"/>
  <c r="C274" i="1"/>
  <c r="D274" i="1"/>
  <c r="G274" i="1"/>
  <c r="H274" i="1"/>
  <c r="I274" i="1"/>
  <c r="J274" i="1"/>
  <c r="K274" i="1"/>
  <c r="L274" i="1"/>
  <c r="O274" i="1"/>
  <c r="R274" i="1"/>
  <c r="S274" i="1"/>
  <c r="T274" i="1"/>
  <c r="U274" i="1"/>
  <c r="V274" i="1"/>
  <c r="W274" i="1"/>
  <c r="C275" i="1"/>
  <c r="D275" i="1"/>
  <c r="G275" i="1"/>
  <c r="H275" i="1"/>
  <c r="I275" i="1"/>
  <c r="J275" i="1"/>
  <c r="K275" i="1"/>
  <c r="L275" i="1"/>
  <c r="O275" i="1"/>
  <c r="R275" i="1"/>
  <c r="S275" i="1"/>
  <c r="T275" i="1"/>
  <c r="U275" i="1"/>
  <c r="V275" i="1"/>
  <c r="W275" i="1"/>
  <c r="C276" i="1"/>
  <c r="D276" i="1"/>
  <c r="G276" i="1"/>
  <c r="H276" i="1"/>
  <c r="I276" i="1"/>
  <c r="J276" i="1"/>
  <c r="K276" i="1"/>
  <c r="L276" i="1"/>
  <c r="O276" i="1"/>
  <c r="R276" i="1"/>
  <c r="S276" i="1"/>
  <c r="T276" i="1"/>
  <c r="U276" i="1"/>
  <c r="V276" i="1"/>
  <c r="W276" i="1"/>
  <c r="C277" i="1"/>
  <c r="D277" i="1"/>
  <c r="G277" i="1"/>
  <c r="H277" i="1"/>
  <c r="I277" i="1"/>
  <c r="J277" i="1"/>
  <c r="K277" i="1"/>
  <c r="L277" i="1"/>
  <c r="O277" i="1"/>
  <c r="R277" i="1"/>
  <c r="S277" i="1"/>
  <c r="T277" i="1"/>
  <c r="U277" i="1"/>
  <c r="V277" i="1"/>
  <c r="W277" i="1"/>
  <c r="C278" i="1"/>
  <c r="D278" i="1"/>
  <c r="G278" i="1"/>
  <c r="H278" i="1"/>
  <c r="I278" i="1"/>
  <c r="J278" i="1"/>
  <c r="K278" i="1"/>
  <c r="L278" i="1"/>
  <c r="O278" i="1"/>
  <c r="R278" i="1"/>
  <c r="S278" i="1"/>
  <c r="T278" i="1"/>
  <c r="U278" i="1"/>
  <c r="V278" i="1"/>
  <c r="W278" i="1"/>
  <c r="C279" i="1"/>
  <c r="D279" i="1"/>
  <c r="G279" i="1"/>
  <c r="H279" i="1"/>
  <c r="I279" i="1"/>
  <c r="J279" i="1"/>
  <c r="K279" i="1"/>
  <c r="L279" i="1"/>
  <c r="O279" i="1"/>
  <c r="R279" i="1"/>
  <c r="S279" i="1"/>
  <c r="T279" i="1"/>
  <c r="U279" i="1"/>
  <c r="V279" i="1"/>
  <c r="W279" i="1"/>
  <c r="C280" i="1"/>
  <c r="D280" i="1"/>
  <c r="G280" i="1"/>
  <c r="H280" i="1"/>
  <c r="I280" i="1"/>
  <c r="J280" i="1"/>
  <c r="K280" i="1"/>
  <c r="L280" i="1"/>
  <c r="O280" i="1"/>
  <c r="R280" i="1"/>
  <c r="S280" i="1"/>
  <c r="T280" i="1"/>
  <c r="U280" i="1"/>
  <c r="V280" i="1"/>
  <c r="W280" i="1"/>
  <c r="C281" i="1"/>
  <c r="D281" i="1"/>
  <c r="G281" i="1"/>
  <c r="H281" i="1"/>
  <c r="I281" i="1"/>
  <c r="J281" i="1"/>
  <c r="K281" i="1"/>
  <c r="L281" i="1"/>
  <c r="O281" i="1"/>
  <c r="R281" i="1"/>
  <c r="S281" i="1"/>
  <c r="T281" i="1"/>
  <c r="U281" i="1"/>
  <c r="V281" i="1"/>
  <c r="W281" i="1"/>
  <c r="C282" i="1"/>
  <c r="D282" i="1"/>
  <c r="G282" i="1"/>
  <c r="H282" i="1"/>
  <c r="I282" i="1"/>
  <c r="J282" i="1"/>
  <c r="K282" i="1"/>
  <c r="L282" i="1"/>
  <c r="O282" i="1"/>
  <c r="R282" i="1"/>
  <c r="S282" i="1"/>
  <c r="T282" i="1"/>
  <c r="U282" i="1"/>
  <c r="V282" i="1"/>
  <c r="W282" i="1"/>
  <c r="C283" i="1"/>
  <c r="D283" i="1"/>
  <c r="G283" i="1"/>
  <c r="H283" i="1"/>
  <c r="I283" i="1"/>
  <c r="J283" i="1"/>
  <c r="K283" i="1"/>
  <c r="L283" i="1"/>
  <c r="O283" i="1"/>
  <c r="R283" i="1"/>
  <c r="S283" i="1"/>
  <c r="T283" i="1"/>
  <c r="U283" i="1"/>
  <c r="V283" i="1"/>
  <c r="W283" i="1"/>
  <c r="C284" i="1"/>
  <c r="D284" i="1"/>
  <c r="G284" i="1"/>
  <c r="H284" i="1"/>
  <c r="I284" i="1"/>
  <c r="J284" i="1"/>
  <c r="K284" i="1"/>
  <c r="L284" i="1"/>
  <c r="O284" i="1"/>
  <c r="R284" i="1"/>
  <c r="S284" i="1"/>
  <c r="T284" i="1"/>
  <c r="U284" i="1"/>
  <c r="V284" i="1"/>
  <c r="W284" i="1"/>
  <c r="C285" i="1"/>
  <c r="D285" i="1"/>
  <c r="G285" i="1"/>
  <c r="H285" i="1"/>
  <c r="I285" i="1"/>
  <c r="J285" i="1"/>
  <c r="K285" i="1"/>
  <c r="L285" i="1"/>
  <c r="O285" i="1"/>
  <c r="R285" i="1"/>
  <c r="S285" i="1"/>
  <c r="T285" i="1"/>
  <c r="U285" i="1"/>
  <c r="V285" i="1"/>
  <c r="W285" i="1"/>
  <c r="C286" i="1"/>
  <c r="D286" i="1"/>
  <c r="G286" i="1"/>
  <c r="H286" i="1"/>
  <c r="I286" i="1"/>
  <c r="J286" i="1"/>
  <c r="K286" i="1"/>
  <c r="L286" i="1"/>
  <c r="O286" i="1"/>
  <c r="R286" i="1"/>
  <c r="S286" i="1"/>
  <c r="T286" i="1"/>
  <c r="U286" i="1"/>
  <c r="V286" i="1"/>
  <c r="W286" i="1"/>
  <c r="C287" i="1"/>
  <c r="D287" i="1"/>
  <c r="G287" i="1"/>
  <c r="H287" i="1"/>
  <c r="I287" i="1"/>
  <c r="J287" i="1"/>
  <c r="K287" i="1"/>
  <c r="L287" i="1"/>
  <c r="O287" i="1"/>
  <c r="R287" i="1"/>
  <c r="S287" i="1"/>
  <c r="T287" i="1"/>
  <c r="U287" i="1"/>
  <c r="V287" i="1"/>
  <c r="W287" i="1"/>
  <c r="C288" i="1"/>
  <c r="D288" i="1"/>
  <c r="G288" i="1"/>
  <c r="H288" i="1"/>
  <c r="I288" i="1"/>
  <c r="J288" i="1"/>
  <c r="K288" i="1"/>
  <c r="L288" i="1"/>
  <c r="O288" i="1"/>
  <c r="R288" i="1"/>
  <c r="S288" i="1"/>
  <c r="T288" i="1"/>
  <c r="U288" i="1"/>
  <c r="V288" i="1"/>
  <c r="W288" i="1"/>
  <c r="C289" i="1"/>
  <c r="D289" i="1"/>
  <c r="G289" i="1"/>
  <c r="H289" i="1"/>
  <c r="I289" i="1"/>
  <c r="J289" i="1"/>
  <c r="K289" i="1"/>
  <c r="L289" i="1"/>
  <c r="O289" i="1"/>
  <c r="R289" i="1"/>
  <c r="S289" i="1"/>
  <c r="T289" i="1"/>
  <c r="U289" i="1"/>
  <c r="V289" i="1"/>
  <c r="W289" i="1"/>
  <c r="C290" i="1"/>
  <c r="D290" i="1"/>
  <c r="G290" i="1"/>
  <c r="H290" i="1"/>
  <c r="I290" i="1"/>
  <c r="J290" i="1"/>
  <c r="K290" i="1"/>
  <c r="L290" i="1"/>
  <c r="O290" i="1"/>
  <c r="R290" i="1"/>
  <c r="S290" i="1"/>
  <c r="T290" i="1"/>
  <c r="U290" i="1"/>
  <c r="V290" i="1"/>
  <c r="W290" i="1"/>
  <c r="C291" i="1"/>
  <c r="G291" i="1"/>
  <c r="H291" i="1"/>
  <c r="I291" i="1"/>
  <c r="J291" i="1"/>
  <c r="K291" i="1"/>
  <c r="L291" i="1"/>
  <c r="O291" i="1"/>
  <c r="R291" i="1"/>
  <c r="S291" i="1"/>
  <c r="T291" i="1"/>
  <c r="U291" i="1"/>
  <c r="V291" i="1"/>
  <c r="W291" i="1"/>
  <c r="C292" i="1"/>
  <c r="G292" i="1"/>
  <c r="H292" i="1"/>
  <c r="I292" i="1"/>
  <c r="J292" i="1"/>
  <c r="K292" i="1"/>
  <c r="L292" i="1"/>
  <c r="O292" i="1"/>
  <c r="R292" i="1"/>
  <c r="S292" i="1"/>
  <c r="T292" i="1"/>
  <c r="U292" i="1"/>
  <c r="V292" i="1"/>
  <c r="W292" i="1"/>
  <c r="C293" i="1"/>
  <c r="D293" i="1"/>
  <c r="G293" i="1"/>
  <c r="H293" i="1"/>
  <c r="I293" i="1"/>
  <c r="J293" i="1"/>
  <c r="K293" i="1"/>
  <c r="L293" i="1"/>
  <c r="O293" i="1"/>
  <c r="R293" i="1"/>
  <c r="S293" i="1"/>
  <c r="T293" i="1"/>
  <c r="U293" i="1"/>
  <c r="V293" i="1"/>
  <c r="W293" i="1"/>
  <c r="C294" i="1"/>
  <c r="D294" i="1"/>
  <c r="G294" i="1"/>
  <c r="H294" i="1"/>
  <c r="I294" i="1"/>
  <c r="J294" i="1"/>
  <c r="K294" i="1"/>
  <c r="L294" i="1"/>
  <c r="O294" i="1"/>
  <c r="R294" i="1"/>
  <c r="S294" i="1"/>
  <c r="T294" i="1"/>
  <c r="U294" i="1"/>
  <c r="V294" i="1"/>
  <c r="W294" i="1"/>
  <c r="C295" i="1"/>
  <c r="D295" i="1"/>
  <c r="G295" i="1"/>
  <c r="H295" i="1"/>
  <c r="I295" i="1"/>
  <c r="J295" i="1"/>
  <c r="K295" i="1"/>
  <c r="L295" i="1"/>
  <c r="O295" i="1"/>
  <c r="R295" i="1"/>
  <c r="S295" i="1"/>
  <c r="T295" i="1"/>
  <c r="U295" i="1"/>
  <c r="V295" i="1"/>
  <c r="W295" i="1"/>
  <c r="C296" i="1"/>
  <c r="D296" i="1"/>
  <c r="G296" i="1"/>
  <c r="H296" i="1"/>
  <c r="I296" i="1"/>
  <c r="J296" i="1"/>
  <c r="K296" i="1"/>
  <c r="L296" i="1"/>
  <c r="O296" i="1"/>
  <c r="R296" i="1"/>
  <c r="S296" i="1"/>
  <c r="T296" i="1"/>
  <c r="U296" i="1"/>
  <c r="V296" i="1"/>
  <c r="W296" i="1"/>
  <c r="C297" i="1"/>
  <c r="D297" i="1"/>
  <c r="G297" i="1"/>
  <c r="H297" i="1"/>
  <c r="I297" i="1"/>
  <c r="J297" i="1"/>
  <c r="K297" i="1"/>
  <c r="L297" i="1"/>
  <c r="O297" i="1"/>
  <c r="R297" i="1"/>
  <c r="S297" i="1"/>
  <c r="T297" i="1"/>
  <c r="U297" i="1"/>
  <c r="V297" i="1"/>
  <c r="W297" i="1"/>
  <c r="C298" i="1"/>
  <c r="D298" i="1"/>
  <c r="G298" i="1"/>
  <c r="H298" i="1"/>
  <c r="I298" i="1"/>
  <c r="J298" i="1"/>
  <c r="K298" i="1"/>
  <c r="L298" i="1"/>
  <c r="O298" i="1"/>
  <c r="R298" i="1"/>
  <c r="S298" i="1"/>
  <c r="T298" i="1"/>
  <c r="U298" i="1"/>
  <c r="V298" i="1"/>
  <c r="W298" i="1"/>
  <c r="C299" i="1"/>
  <c r="D299" i="1"/>
  <c r="G299" i="1"/>
  <c r="H299" i="1"/>
  <c r="I299" i="1"/>
  <c r="J299" i="1"/>
  <c r="K299" i="1"/>
  <c r="L299" i="1"/>
  <c r="O299" i="1"/>
  <c r="R299" i="1"/>
  <c r="S299" i="1"/>
  <c r="T299" i="1"/>
  <c r="U299" i="1"/>
  <c r="V299" i="1"/>
  <c r="W299" i="1"/>
  <c r="C300" i="1"/>
  <c r="D300" i="1"/>
  <c r="G300" i="1"/>
  <c r="H300" i="1"/>
  <c r="I300" i="1"/>
  <c r="J300" i="1"/>
  <c r="K300" i="1"/>
  <c r="L300" i="1"/>
  <c r="O300" i="1"/>
  <c r="R300" i="1"/>
  <c r="S300" i="1"/>
  <c r="T300" i="1"/>
  <c r="U300" i="1"/>
  <c r="V300" i="1"/>
  <c r="W300" i="1"/>
  <c r="C301" i="1"/>
  <c r="D301" i="1"/>
  <c r="G301" i="1"/>
  <c r="H301" i="1"/>
  <c r="I301" i="1"/>
  <c r="J301" i="1"/>
  <c r="K301" i="1"/>
  <c r="L301" i="1"/>
  <c r="O301" i="1"/>
  <c r="R301" i="1"/>
  <c r="S301" i="1"/>
  <c r="T301" i="1"/>
  <c r="U301" i="1"/>
  <c r="V301" i="1"/>
  <c r="W301" i="1"/>
  <c r="C302" i="1"/>
  <c r="D302" i="1"/>
  <c r="G302" i="1"/>
  <c r="H302" i="1"/>
  <c r="I302" i="1"/>
  <c r="J302" i="1"/>
  <c r="K302" i="1"/>
  <c r="L302" i="1"/>
  <c r="O302" i="1"/>
  <c r="R302" i="1"/>
  <c r="S302" i="1"/>
  <c r="T302" i="1"/>
  <c r="U302" i="1"/>
  <c r="V302" i="1"/>
  <c r="W302" i="1"/>
  <c r="C303" i="1"/>
  <c r="D303" i="1"/>
  <c r="G303" i="1"/>
  <c r="H303" i="1"/>
  <c r="I303" i="1"/>
  <c r="J303" i="1"/>
  <c r="K303" i="1"/>
  <c r="L303" i="1"/>
  <c r="O303" i="1"/>
  <c r="R303" i="1"/>
  <c r="S303" i="1"/>
  <c r="T303" i="1"/>
  <c r="U303" i="1"/>
  <c r="V303" i="1"/>
  <c r="W303" i="1"/>
  <c r="C304" i="1"/>
  <c r="D304" i="1"/>
  <c r="G304" i="1"/>
  <c r="H304" i="1"/>
  <c r="I304" i="1"/>
  <c r="J304" i="1"/>
  <c r="K304" i="1"/>
  <c r="L304" i="1"/>
  <c r="O304" i="1"/>
  <c r="R304" i="1"/>
  <c r="S304" i="1"/>
  <c r="T304" i="1"/>
  <c r="U304" i="1"/>
  <c r="V304" i="1"/>
  <c r="W304" i="1"/>
  <c r="C305" i="1"/>
  <c r="D305" i="1"/>
  <c r="G305" i="1"/>
  <c r="H305" i="1"/>
  <c r="I305" i="1"/>
  <c r="J305" i="1"/>
  <c r="K305" i="1"/>
  <c r="L305" i="1"/>
  <c r="O305" i="1"/>
  <c r="R305" i="1"/>
  <c r="S305" i="1"/>
  <c r="T305" i="1"/>
  <c r="U305" i="1"/>
  <c r="V305" i="1"/>
  <c r="W305" i="1"/>
  <c r="C306" i="1"/>
  <c r="D306" i="1"/>
  <c r="G306" i="1"/>
  <c r="H306" i="1"/>
  <c r="I306" i="1"/>
  <c r="J306" i="1"/>
  <c r="K306" i="1"/>
  <c r="L306" i="1"/>
  <c r="O306" i="1"/>
  <c r="R306" i="1"/>
  <c r="S306" i="1"/>
  <c r="T306" i="1"/>
  <c r="U306" i="1"/>
  <c r="V306" i="1"/>
  <c r="W306" i="1"/>
  <c r="C307" i="1"/>
  <c r="D307" i="1"/>
  <c r="G307" i="1"/>
  <c r="H307" i="1"/>
  <c r="I307" i="1"/>
  <c r="J307" i="1"/>
  <c r="K307" i="1"/>
  <c r="L307" i="1"/>
  <c r="O307" i="1"/>
  <c r="R307" i="1"/>
  <c r="S307" i="1"/>
  <c r="T307" i="1"/>
  <c r="U307" i="1"/>
  <c r="V307" i="1"/>
  <c r="W307" i="1"/>
  <c r="C308" i="1"/>
  <c r="D308" i="1"/>
  <c r="G308" i="1"/>
  <c r="H308" i="1"/>
  <c r="I308" i="1"/>
  <c r="J308" i="1"/>
  <c r="K308" i="1"/>
  <c r="L308" i="1"/>
  <c r="O308" i="1"/>
  <c r="R308" i="1"/>
  <c r="S308" i="1"/>
  <c r="T308" i="1"/>
  <c r="U308" i="1"/>
  <c r="V308" i="1"/>
  <c r="W308" i="1"/>
  <c r="C309" i="1"/>
  <c r="D309" i="1"/>
  <c r="G309" i="1"/>
  <c r="H309" i="1"/>
  <c r="I309" i="1"/>
  <c r="J309" i="1"/>
  <c r="K309" i="1"/>
  <c r="L309" i="1"/>
  <c r="O309" i="1"/>
  <c r="R309" i="1"/>
  <c r="S309" i="1"/>
  <c r="T309" i="1"/>
  <c r="U309" i="1"/>
  <c r="V309" i="1"/>
  <c r="W309" i="1"/>
  <c r="C310" i="1"/>
  <c r="D310" i="1"/>
  <c r="G310" i="1"/>
  <c r="H310" i="1"/>
  <c r="I310" i="1"/>
  <c r="J310" i="1"/>
  <c r="K310" i="1"/>
  <c r="L310" i="1"/>
  <c r="O310" i="1"/>
  <c r="R310" i="1"/>
  <c r="S310" i="1"/>
  <c r="T310" i="1"/>
  <c r="U310" i="1"/>
  <c r="V310" i="1"/>
  <c r="W310" i="1"/>
  <c r="C311" i="1"/>
  <c r="D311" i="1"/>
  <c r="G311" i="1"/>
  <c r="H311" i="1"/>
  <c r="I311" i="1"/>
  <c r="J311" i="1"/>
  <c r="K311" i="1"/>
  <c r="L311" i="1"/>
  <c r="O311" i="1"/>
  <c r="R311" i="1"/>
  <c r="S311" i="1"/>
  <c r="T311" i="1"/>
  <c r="U311" i="1"/>
  <c r="V311" i="1"/>
  <c r="W311" i="1"/>
  <c r="C312" i="1"/>
  <c r="D312" i="1"/>
  <c r="G312" i="1"/>
  <c r="H312" i="1"/>
  <c r="I312" i="1"/>
  <c r="J312" i="1"/>
  <c r="K312" i="1"/>
  <c r="L312" i="1"/>
  <c r="O312" i="1"/>
  <c r="R312" i="1"/>
  <c r="S312" i="1"/>
  <c r="T312" i="1"/>
  <c r="U312" i="1"/>
  <c r="V312" i="1"/>
  <c r="W312" i="1"/>
  <c r="C313" i="1"/>
  <c r="D313" i="1"/>
  <c r="G313" i="1"/>
  <c r="H313" i="1"/>
  <c r="I313" i="1"/>
  <c r="J313" i="1"/>
  <c r="K313" i="1"/>
  <c r="L313" i="1"/>
  <c r="O313" i="1"/>
  <c r="R313" i="1"/>
  <c r="S313" i="1"/>
  <c r="T313" i="1"/>
  <c r="U313" i="1"/>
  <c r="V313" i="1"/>
  <c r="W313" i="1"/>
  <c r="C314" i="1"/>
  <c r="D314" i="1"/>
  <c r="G314" i="1"/>
  <c r="H314" i="1"/>
  <c r="I314" i="1"/>
  <c r="J314" i="1"/>
  <c r="K314" i="1"/>
  <c r="L314" i="1"/>
  <c r="O314" i="1"/>
  <c r="R314" i="1"/>
  <c r="S314" i="1"/>
  <c r="T314" i="1"/>
  <c r="U314" i="1"/>
  <c r="V314" i="1"/>
  <c r="W314" i="1"/>
  <c r="C315" i="1"/>
  <c r="D315" i="1"/>
  <c r="G315" i="1"/>
  <c r="H315" i="1"/>
  <c r="I315" i="1"/>
  <c r="J315" i="1"/>
  <c r="K315" i="1"/>
  <c r="L315" i="1"/>
  <c r="O315" i="1"/>
  <c r="R315" i="1"/>
  <c r="S315" i="1"/>
  <c r="T315" i="1"/>
  <c r="U315" i="1"/>
  <c r="V315" i="1"/>
  <c r="W315" i="1"/>
  <c r="C316" i="1"/>
  <c r="D316" i="1"/>
  <c r="G316" i="1"/>
  <c r="H316" i="1"/>
  <c r="I316" i="1"/>
  <c r="J316" i="1"/>
  <c r="K316" i="1"/>
  <c r="L316" i="1"/>
  <c r="O316" i="1"/>
  <c r="R316" i="1"/>
  <c r="S316" i="1"/>
  <c r="T316" i="1"/>
  <c r="U316" i="1"/>
  <c r="V316" i="1"/>
  <c r="W316" i="1"/>
  <c r="C317" i="1"/>
  <c r="D317" i="1"/>
  <c r="G317" i="1"/>
  <c r="H317" i="1"/>
  <c r="I317" i="1"/>
  <c r="J317" i="1"/>
  <c r="K317" i="1"/>
  <c r="L317" i="1"/>
  <c r="O317" i="1"/>
  <c r="R317" i="1"/>
  <c r="S317" i="1"/>
  <c r="T317" i="1"/>
  <c r="U317" i="1"/>
  <c r="V317" i="1"/>
  <c r="W317" i="1"/>
  <c r="C318" i="1"/>
  <c r="D318" i="1"/>
  <c r="G318" i="1"/>
  <c r="H318" i="1"/>
  <c r="I318" i="1"/>
  <c r="J318" i="1"/>
  <c r="K318" i="1"/>
  <c r="L318" i="1"/>
  <c r="O318" i="1"/>
  <c r="R318" i="1"/>
  <c r="S318" i="1"/>
  <c r="T318" i="1"/>
  <c r="U318" i="1"/>
  <c r="V318" i="1"/>
  <c r="W318" i="1"/>
  <c r="C319" i="1"/>
  <c r="D319" i="1"/>
  <c r="G319" i="1"/>
  <c r="H319" i="1"/>
  <c r="I319" i="1"/>
  <c r="J319" i="1"/>
  <c r="K319" i="1"/>
  <c r="L319" i="1"/>
  <c r="O319" i="1"/>
  <c r="R319" i="1"/>
  <c r="S319" i="1"/>
  <c r="T319" i="1"/>
  <c r="U319" i="1"/>
  <c r="V319" i="1"/>
  <c r="W319" i="1"/>
  <c r="C320" i="1"/>
  <c r="D320" i="1"/>
  <c r="G320" i="1"/>
  <c r="H320" i="1"/>
  <c r="I320" i="1"/>
  <c r="J320" i="1"/>
  <c r="K320" i="1"/>
  <c r="L320" i="1"/>
  <c r="O320" i="1"/>
  <c r="R320" i="1"/>
  <c r="S320" i="1"/>
  <c r="T320" i="1"/>
  <c r="U320" i="1"/>
  <c r="V320" i="1"/>
  <c r="W320" i="1"/>
  <c r="C321" i="1"/>
  <c r="D321" i="1"/>
  <c r="G321" i="1"/>
  <c r="H321" i="1"/>
  <c r="I321" i="1"/>
  <c r="J321" i="1"/>
  <c r="K321" i="1"/>
  <c r="L321" i="1"/>
  <c r="O321" i="1"/>
  <c r="R321" i="1"/>
  <c r="S321" i="1"/>
  <c r="T321" i="1"/>
  <c r="U321" i="1"/>
  <c r="V321" i="1"/>
  <c r="W321" i="1"/>
  <c r="C322" i="1"/>
  <c r="D322" i="1"/>
  <c r="G322" i="1"/>
  <c r="H322" i="1"/>
  <c r="I322" i="1"/>
  <c r="J322" i="1"/>
  <c r="K322" i="1"/>
  <c r="L322" i="1"/>
  <c r="O322" i="1"/>
  <c r="R322" i="1"/>
  <c r="S322" i="1"/>
  <c r="T322" i="1"/>
  <c r="U322" i="1"/>
  <c r="V322" i="1"/>
  <c r="W322" i="1"/>
  <c r="C323" i="1"/>
  <c r="D323" i="1"/>
  <c r="G323" i="1"/>
  <c r="H323" i="1"/>
  <c r="I323" i="1"/>
  <c r="J323" i="1"/>
  <c r="K323" i="1"/>
  <c r="L323" i="1"/>
  <c r="O323" i="1"/>
  <c r="R323" i="1"/>
  <c r="S323" i="1"/>
  <c r="T323" i="1"/>
  <c r="U323" i="1"/>
  <c r="V323" i="1"/>
  <c r="W323" i="1"/>
  <c r="C324" i="1"/>
  <c r="D324" i="1"/>
  <c r="G324" i="1"/>
  <c r="H324" i="1"/>
  <c r="I324" i="1"/>
  <c r="J324" i="1"/>
  <c r="K324" i="1"/>
  <c r="L324" i="1"/>
  <c r="O324" i="1"/>
  <c r="R324" i="1"/>
  <c r="S324" i="1"/>
  <c r="T324" i="1"/>
  <c r="U324" i="1"/>
  <c r="V324" i="1"/>
  <c r="W324" i="1"/>
  <c r="C325" i="1"/>
  <c r="D325" i="1"/>
  <c r="G325" i="1"/>
  <c r="H325" i="1"/>
  <c r="I325" i="1"/>
  <c r="J325" i="1"/>
  <c r="K325" i="1"/>
  <c r="L325" i="1"/>
  <c r="O325" i="1"/>
  <c r="R325" i="1"/>
  <c r="S325" i="1"/>
  <c r="T325" i="1"/>
  <c r="U325" i="1"/>
  <c r="V325" i="1"/>
  <c r="W325" i="1"/>
  <c r="C326" i="1"/>
  <c r="D326" i="1"/>
  <c r="G326" i="1"/>
  <c r="H326" i="1"/>
  <c r="I326" i="1"/>
  <c r="J326" i="1"/>
  <c r="K326" i="1"/>
  <c r="L326" i="1"/>
  <c r="O326" i="1"/>
  <c r="R326" i="1"/>
  <c r="S326" i="1"/>
  <c r="T326" i="1"/>
  <c r="U326" i="1"/>
  <c r="V326" i="1"/>
  <c r="W326" i="1"/>
  <c r="C327" i="1"/>
  <c r="D327" i="1"/>
  <c r="G327" i="1"/>
  <c r="H327" i="1"/>
  <c r="I327" i="1"/>
  <c r="J327" i="1"/>
  <c r="K327" i="1"/>
  <c r="L327" i="1"/>
  <c r="O327" i="1"/>
  <c r="R327" i="1"/>
  <c r="S327" i="1"/>
  <c r="T327" i="1"/>
  <c r="U327" i="1"/>
  <c r="V327" i="1"/>
  <c r="W327" i="1"/>
  <c r="C328" i="1"/>
  <c r="D328" i="1"/>
  <c r="G328" i="1"/>
  <c r="H328" i="1"/>
  <c r="I328" i="1"/>
  <c r="J328" i="1"/>
  <c r="K328" i="1"/>
  <c r="L328" i="1"/>
  <c r="O328" i="1"/>
  <c r="R328" i="1"/>
  <c r="S328" i="1"/>
  <c r="T328" i="1"/>
  <c r="U328" i="1"/>
  <c r="V328" i="1"/>
  <c r="W328" i="1"/>
  <c r="C329" i="1"/>
  <c r="D329" i="1"/>
  <c r="G329" i="1"/>
  <c r="H329" i="1"/>
  <c r="I329" i="1"/>
  <c r="J329" i="1"/>
  <c r="K329" i="1"/>
  <c r="L329" i="1"/>
  <c r="O329" i="1"/>
  <c r="R329" i="1"/>
  <c r="S329" i="1"/>
  <c r="T329" i="1"/>
  <c r="U329" i="1"/>
  <c r="V329" i="1"/>
  <c r="W329" i="1"/>
  <c r="C330" i="1"/>
  <c r="D330" i="1"/>
  <c r="G330" i="1"/>
  <c r="H330" i="1"/>
  <c r="I330" i="1"/>
  <c r="J330" i="1"/>
  <c r="K330" i="1"/>
  <c r="L330" i="1"/>
  <c r="O330" i="1"/>
  <c r="R330" i="1"/>
  <c r="S330" i="1"/>
  <c r="T330" i="1"/>
  <c r="U330" i="1"/>
  <c r="V330" i="1"/>
  <c r="W330" i="1"/>
  <c r="C331" i="1"/>
  <c r="D331" i="1"/>
  <c r="G331" i="1"/>
  <c r="H331" i="1"/>
  <c r="I331" i="1"/>
  <c r="J331" i="1"/>
  <c r="K331" i="1"/>
  <c r="L331" i="1"/>
  <c r="O331" i="1"/>
  <c r="R331" i="1"/>
  <c r="S331" i="1"/>
  <c r="T331" i="1"/>
  <c r="U331" i="1"/>
  <c r="V331" i="1"/>
  <c r="W331" i="1"/>
  <c r="C332" i="1"/>
  <c r="G332" i="1"/>
  <c r="H332" i="1"/>
  <c r="I332" i="1"/>
  <c r="J332" i="1"/>
  <c r="K332" i="1"/>
  <c r="L332" i="1"/>
  <c r="O332" i="1"/>
  <c r="R332" i="1"/>
  <c r="S332" i="1"/>
  <c r="T332" i="1"/>
  <c r="U332" i="1"/>
  <c r="V332" i="1"/>
  <c r="W332" i="1"/>
  <c r="C333" i="1"/>
  <c r="G333" i="1"/>
  <c r="H333" i="1"/>
  <c r="I333" i="1"/>
  <c r="J333" i="1"/>
  <c r="K333" i="1"/>
  <c r="L333" i="1"/>
  <c r="O333" i="1"/>
  <c r="R333" i="1"/>
  <c r="S333" i="1"/>
  <c r="T333" i="1"/>
  <c r="U333" i="1"/>
  <c r="V333" i="1"/>
  <c r="W333" i="1"/>
  <c r="C334" i="1"/>
  <c r="G334" i="1"/>
  <c r="H334" i="1"/>
  <c r="I334" i="1"/>
  <c r="J334" i="1"/>
  <c r="K334" i="1"/>
  <c r="L334" i="1"/>
  <c r="O334" i="1"/>
  <c r="R334" i="1"/>
  <c r="S334" i="1"/>
  <c r="T334" i="1"/>
  <c r="U334" i="1"/>
  <c r="V334" i="1"/>
  <c r="W334" i="1"/>
  <c r="C335" i="1"/>
  <c r="G335" i="1"/>
  <c r="H335" i="1"/>
  <c r="I335" i="1"/>
  <c r="J335" i="1"/>
  <c r="K335" i="1"/>
  <c r="L335" i="1"/>
  <c r="O335" i="1"/>
  <c r="R335" i="1"/>
  <c r="S335" i="1"/>
  <c r="T335" i="1"/>
  <c r="U335" i="1"/>
  <c r="V335" i="1"/>
  <c r="W335" i="1"/>
  <c r="C336" i="1"/>
  <c r="G336" i="1"/>
  <c r="H336" i="1"/>
  <c r="I336" i="1"/>
  <c r="J336" i="1"/>
  <c r="K336" i="1"/>
  <c r="L336" i="1"/>
  <c r="O336" i="1"/>
  <c r="R336" i="1"/>
  <c r="S336" i="1"/>
  <c r="T336" i="1"/>
  <c r="U336" i="1"/>
  <c r="V336" i="1"/>
  <c r="W336" i="1"/>
  <c r="C337" i="1"/>
  <c r="G337" i="1"/>
  <c r="H337" i="1"/>
  <c r="I337" i="1"/>
  <c r="J337" i="1"/>
  <c r="K337" i="1"/>
  <c r="L337" i="1"/>
  <c r="O337" i="1"/>
  <c r="R337" i="1"/>
  <c r="S337" i="1"/>
  <c r="T337" i="1"/>
  <c r="U337" i="1"/>
  <c r="V337" i="1"/>
  <c r="W337" i="1"/>
  <c r="C338" i="1"/>
  <c r="D338" i="1"/>
  <c r="G338" i="1"/>
  <c r="H338" i="1"/>
  <c r="I338" i="1"/>
  <c r="J338" i="1"/>
  <c r="K338" i="1"/>
  <c r="L338" i="1"/>
  <c r="O338" i="1"/>
  <c r="R338" i="1"/>
  <c r="S338" i="1"/>
  <c r="T338" i="1"/>
  <c r="U338" i="1"/>
  <c r="V338" i="1"/>
  <c r="W338" i="1"/>
  <c r="C339" i="1"/>
  <c r="D339" i="1"/>
  <c r="G339" i="1"/>
  <c r="H339" i="1"/>
  <c r="I339" i="1"/>
  <c r="J339" i="1"/>
  <c r="K339" i="1"/>
  <c r="L339" i="1"/>
  <c r="O339" i="1"/>
  <c r="R339" i="1"/>
  <c r="S339" i="1"/>
  <c r="T339" i="1"/>
  <c r="U339" i="1"/>
  <c r="V339" i="1"/>
  <c r="W339" i="1"/>
  <c r="C340" i="1"/>
  <c r="D340" i="1"/>
  <c r="G340" i="1"/>
  <c r="H340" i="1"/>
  <c r="I340" i="1"/>
  <c r="J340" i="1"/>
  <c r="K340" i="1"/>
  <c r="L340" i="1"/>
  <c r="O340" i="1"/>
  <c r="R340" i="1"/>
  <c r="S340" i="1"/>
  <c r="T340" i="1"/>
  <c r="U340" i="1"/>
  <c r="V340" i="1"/>
  <c r="W340" i="1"/>
  <c r="C341" i="1"/>
  <c r="D341" i="1"/>
  <c r="G341" i="1"/>
  <c r="H341" i="1"/>
  <c r="I341" i="1"/>
  <c r="J341" i="1"/>
  <c r="K341" i="1"/>
  <c r="L341" i="1"/>
  <c r="O341" i="1"/>
  <c r="R341" i="1"/>
  <c r="S341" i="1"/>
  <c r="T341" i="1"/>
  <c r="U341" i="1"/>
  <c r="V341" i="1"/>
  <c r="W341" i="1"/>
  <c r="C342" i="1"/>
  <c r="D342" i="1"/>
  <c r="G342" i="1"/>
  <c r="H342" i="1"/>
  <c r="I342" i="1"/>
  <c r="J342" i="1"/>
  <c r="K342" i="1"/>
  <c r="L342" i="1"/>
  <c r="O342" i="1"/>
  <c r="R342" i="1"/>
  <c r="S342" i="1"/>
  <c r="T342" i="1"/>
  <c r="U342" i="1"/>
  <c r="V342" i="1"/>
  <c r="W342" i="1"/>
  <c r="C343" i="1"/>
  <c r="D343" i="1"/>
  <c r="G343" i="1"/>
  <c r="H343" i="1"/>
  <c r="I343" i="1"/>
  <c r="J343" i="1"/>
  <c r="K343" i="1"/>
  <c r="L343" i="1"/>
  <c r="O343" i="1"/>
  <c r="R343" i="1"/>
  <c r="S343" i="1"/>
  <c r="T343" i="1"/>
  <c r="U343" i="1"/>
  <c r="V343" i="1"/>
  <c r="W343" i="1"/>
  <c r="C344" i="1"/>
  <c r="D344" i="1"/>
  <c r="G344" i="1"/>
  <c r="H344" i="1"/>
  <c r="I344" i="1"/>
  <c r="J344" i="1"/>
  <c r="K344" i="1"/>
  <c r="L344" i="1"/>
  <c r="O344" i="1"/>
  <c r="R344" i="1"/>
  <c r="S344" i="1"/>
  <c r="T344" i="1"/>
  <c r="U344" i="1"/>
  <c r="V344" i="1"/>
  <c r="W344" i="1"/>
  <c r="C345" i="1"/>
  <c r="D345" i="1"/>
  <c r="G345" i="1"/>
  <c r="H345" i="1"/>
  <c r="I345" i="1"/>
  <c r="J345" i="1"/>
  <c r="K345" i="1"/>
  <c r="L345" i="1"/>
  <c r="O345" i="1"/>
  <c r="R345" i="1"/>
  <c r="S345" i="1"/>
  <c r="T345" i="1"/>
  <c r="U345" i="1"/>
  <c r="V345" i="1"/>
  <c r="W345" i="1"/>
  <c r="C346" i="1"/>
  <c r="D346" i="1"/>
  <c r="G346" i="1"/>
  <c r="H346" i="1"/>
  <c r="I346" i="1"/>
  <c r="J346" i="1"/>
  <c r="K346" i="1"/>
  <c r="L346" i="1"/>
  <c r="O346" i="1"/>
  <c r="R346" i="1"/>
  <c r="S346" i="1"/>
  <c r="T346" i="1"/>
  <c r="U346" i="1"/>
  <c r="V346" i="1"/>
  <c r="W346" i="1"/>
  <c r="C347" i="1"/>
  <c r="D347" i="1"/>
  <c r="G347" i="1"/>
  <c r="H347" i="1"/>
  <c r="I347" i="1"/>
  <c r="J347" i="1"/>
  <c r="K347" i="1"/>
  <c r="L347" i="1"/>
  <c r="O347" i="1"/>
  <c r="R347" i="1"/>
  <c r="S347" i="1"/>
  <c r="T347" i="1"/>
  <c r="U347" i="1"/>
  <c r="V347" i="1"/>
  <c r="W347" i="1"/>
  <c r="C348" i="1"/>
  <c r="D348" i="1"/>
  <c r="G348" i="1"/>
  <c r="H348" i="1"/>
  <c r="I348" i="1"/>
  <c r="J348" i="1"/>
  <c r="K348" i="1"/>
  <c r="L348" i="1"/>
  <c r="O348" i="1"/>
  <c r="R348" i="1"/>
  <c r="S348" i="1"/>
  <c r="T348" i="1"/>
  <c r="U348" i="1"/>
  <c r="V348" i="1"/>
  <c r="W348" i="1"/>
  <c r="C349" i="1"/>
  <c r="D349" i="1"/>
  <c r="G349" i="1"/>
  <c r="H349" i="1"/>
  <c r="I349" i="1"/>
  <c r="J349" i="1"/>
  <c r="K349" i="1"/>
  <c r="L349" i="1"/>
  <c r="O349" i="1"/>
  <c r="R349" i="1"/>
  <c r="S349" i="1"/>
  <c r="T349" i="1"/>
  <c r="U349" i="1"/>
  <c r="V349" i="1"/>
  <c r="W349" i="1"/>
  <c r="C350" i="1"/>
  <c r="D350" i="1"/>
  <c r="G350" i="1"/>
  <c r="H350" i="1"/>
  <c r="I350" i="1"/>
  <c r="J350" i="1"/>
  <c r="K350" i="1"/>
  <c r="L350" i="1"/>
  <c r="O350" i="1"/>
  <c r="R350" i="1"/>
  <c r="S350" i="1"/>
  <c r="T350" i="1"/>
  <c r="U350" i="1"/>
  <c r="V350" i="1"/>
  <c r="W350" i="1"/>
  <c r="C351" i="1"/>
  <c r="D351" i="1"/>
  <c r="G351" i="1"/>
  <c r="H351" i="1"/>
  <c r="I351" i="1"/>
  <c r="J351" i="1"/>
  <c r="K351" i="1"/>
  <c r="L351" i="1"/>
  <c r="O351" i="1"/>
  <c r="R351" i="1"/>
  <c r="S351" i="1"/>
  <c r="T351" i="1"/>
  <c r="U351" i="1"/>
  <c r="V351" i="1"/>
  <c r="W351" i="1"/>
  <c r="C352" i="1"/>
  <c r="D352" i="1"/>
  <c r="G352" i="1"/>
  <c r="H352" i="1"/>
  <c r="I352" i="1"/>
  <c r="J352" i="1"/>
  <c r="K352" i="1"/>
  <c r="L352" i="1"/>
  <c r="O352" i="1"/>
  <c r="R352" i="1"/>
  <c r="S352" i="1"/>
  <c r="T352" i="1"/>
  <c r="U352" i="1"/>
  <c r="V352" i="1"/>
  <c r="W352" i="1"/>
  <c r="C353" i="1"/>
  <c r="D353" i="1"/>
  <c r="G353" i="1"/>
  <c r="H353" i="1"/>
  <c r="I353" i="1"/>
  <c r="J353" i="1"/>
  <c r="K353" i="1"/>
  <c r="L353" i="1"/>
  <c r="O353" i="1"/>
  <c r="R353" i="1"/>
  <c r="S353" i="1"/>
  <c r="T353" i="1"/>
  <c r="U353" i="1"/>
  <c r="V353" i="1"/>
  <c r="W353" i="1"/>
  <c r="C354" i="1"/>
  <c r="D354" i="1"/>
  <c r="G354" i="1"/>
  <c r="H354" i="1"/>
  <c r="I354" i="1"/>
  <c r="J354" i="1"/>
  <c r="K354" i="1"/>
  <c r="L354" i="1"/>
  <c r="O354" i="1"/>
  <c r="R354" i="1"/>
  <c r="S354" i="1"/>
  <c r="T354" i="1"/>
  <c r="U354" i="1"/>
  <c r="V354" i="1"/>
  <c r="W354" i="1"/>
  <c r="C355" i="1"/>
  <c r="D355" i="1"/>
  <c r="G355" i="1"/>
  <c r="H355" i="1"/>
  <c r="I355" i="1"/>
  <c r="J355" i="1"/>
  <c r="K355" i="1"/>
  <c r="L355" i="1"/>
  <c r="O355" i="1"/>
  <c r="R355" i="1"/>
  <c r="S355" i="1"/>
  <c r="T355" i="1"/>
  <c r="U355" i="1"/>
  <c r="V355" i="1"/>
  <c r="W355" i="1"/>
  <c r="C356" i="1"/>
  <c r="D356" i="1"/>
  <c r="G356" i="1"/>
  <c r="H356" i="1"/>
  <c r="I356" i="1"/>
  <c r="J356" i="1"/>
  <c r="K356" i="1"/>
  <c r="L356" i="1"/>
  <c r="O356" i="1"/>
  <c r="R356" i="1"/>
  <c r="S356" i="1"/>
  <c r="T356" i="1"/>
  <c r="U356" i="1"/>
  <c r="V356" i="1"/>
  <c r="W356" i="1"/>
  <c r="C357" i="1"/>
  <c r="D357" i="1"/>
  <c r="G357" i="1"/>
  <c r="H357" i="1"/>
  <c r="I357" i="1"/>
  <c r="J357" i="1"/>
  <c r="K357" i="1"/>
  <c r="L357" i="1"/>
  <c r="O357" i="1"/>
  <c r="R357" i="1"/>
  <c r="S357" i="1"/>
  <c r="T357" i="1"/>
  <c r="U357" i="1"/>
  <c r="V357" i="1"/>
  <c r="W357" i="1"/>
  <c r="C358" i="1"/>
  <c r="D358" i="1"/>
  <c r="G358" i="1"/>
  <c r="H358" i="1"/>
  <c r="I358" i="1"/>
  <c r="J358" i="1"/>
  <c r="K358" i="1"/>
  <c r="L358" i="1"/>
  <c r="O358" i="1"/>
  <c r="R358" i="1"/>
  <c r="S358" i="1"/>
  <c r="T358" i="1"/>
  <c r="U358" i="1"/>
  <c r="V358" i="1"/>
  <c r="W358" i="1"/>
  <c r="C359" i="1"/>
  <c r="D359" i="1"/>
  <c r="G359" i="1"/>
  <c r="H359" i="1"/>
  <c r="I359" i="1"/>
  <c r="J359" i="1"/>
  <c r="K359" i="1"/>
  <c r="L359" i="1"/>
  <c r="O359" i="1"/>
  <c r="R359" i="1"/>
  <c r="S359" i="1"/>
  <c r="T359" i="1"/>
  <c r="U359" i="1"/>
  <c r="V359" i="1"/>
  <c r="W359" i="1"/>
  <c r="C360" i="1"/>
  <c r="D360" i="1"/>
  <c r="G360" i="1"/>
  <c r="H360" i="1"/>
  <c r="I360" i="1"/>
  <c r="J360" i="1"/>
  <c r="K360" i="1"/>
  <c r="L360" i="1"/>
  <c r="O360" i="1"/>
  <c r="R360" i="1"/>
  <c r="S360" i="1"/>
  <c r="T360" i="1"/>
  <c r="U360" i="1"/>
  <c r="V360" i="1"/>
  <c r="W360" i="1"/>
  <c r="C361" i="1"/>
  <c r="D361" i="1"/>
  <c r="G361" i="1"/>
  <c r="H361" i="1"/>
  <c r="I361" i="1"/>
  <c r="J361" i="1"/>
  <c r="K361" i="1"/>
  <c r="L361" i="1"/>
  <c r="O361" i="1"/>
  <c r="R361" i="1"/>
  <c r="S361" i="1"/>
  <c r="T361" i="1"/>
  <c r="U361" i="1"/>
  <c r="V361" i="1"/>
  <c r="W361" i="1"/>
  <c r="C362" i="1"/>
  <c r="D362" i="1"/>
  <c r="G362" i="1"/>
  <c r="H362" i="1"/>
  <c r="I362" i="1"/>
  <c r="J362" i="1"/>
  <c r="K362" i="1"/>
  <c r="L362" i="1"/>
  <c r="O362" i="1"/>
  <c r="R362" i="1"/>
  <c r="S362" i="1"/>
  <c r="T362" i="1"/>
  <c r="U362" i="1"/>
  <c r="V362" i="1"/>
  <c r="W362" i="1"/>
  <c r="C363" i="1"/>
  <c r="G363" i="1"/>
  <c r="H363" i="1"/>
  <c r="I363" i="1"/>
  <c r="J363" i="1"/>
  <c r="K363" i="1"/>
  <c r="L363" i="1"/>
  <c r="O363" i="1"/>
  <c r="R363" i="1"/>
  <c r="S363" i="1"/>
  <c r="T363" i="1"/>
  <c r="U363" i="1"/>
  <c r="V363" i="1"/>
  <c r="W363" i="1"/>
  <c r="C364" i="1"/>
  <c r="G364" i="1"/>
  <c r="H364" i="1"/>
  <c r="I364" i="1"/>
  <c r="J364" i="1"/>
  <c r="K364" i="1"/>
  <c r="L364" i="1"/>
  <c r="O364" i="1"/>
  <c r="R364" i="1"/>
  <c r="S364" i="1"/>
  <c r="T364" i="1"/>
  <c r="U364" i="1"/>
  <c r="V364" i="1"/>
  <c r="W364" i="1"/>
  <c r="C365" i="1"/>
  <c r="D365" i="1"/>
  <c r="G365" i="1"/>
  <c r="H365" i="1"/>
  <c r="I365" i="1"/>
  <c r="J365" i="1"/>
  <c r="K365" i="1"/>
  <c r="L365" i="1"/>
  <c r="O365" i="1"/>
  <c r="R365" i="1"/>
  <c r="S365" i="1"/>
  <c r="T365" i="1"/>
  <c r="U365" i="1"/>
  <c r="V365" i="1"/>
  <c r="W365" i="1"/>
  <c r="C366" i="1"/>
  <c r="D366" i="1"/>
  <c r="G366" i="1"/>
  <c r="H366" i="1"/>
  <c r="I366" i="1"/>
  <c r="J366" i="1"/>
  <c r="K366" i="1"/>
  <c r="L366" i="1"/>
  <c r="O366" i="1"/>
  <c r="R366" i="1"/>
  <c r="S366" i="1"/>
  <c r="T366" i="1"/>
  <c r="U366" i="1"/>
  <c r="V366" i="1"/>
  <c r="W366" i="1"/>
  <c r="C367" i="1"/>
  <c r="D367" i="1"/>
  <c r="G367" i="1"/>
  <c r="H367" i="1"/>
  <c r="I367" i="1"/>
  <c r="J367" i="1"/>
  <c r="K367" i="1"/>
  <c r="L367" i="1"/>
  <c r="O367" i="1"/>
  <c r="R367" i="1"/>
  <c r="S367" i="1"/>
  <c r="T367" i="1"/>
  <c r="U367" i="1"/>
  <c r="V367" i="1"/>
  <c r="W367" i="1"/>
  <c r="C368" i="1"/>
  <c r="D368" i="1"/>
  <c r="G368" i="1"/>
  <c r="H368" i="1"/>
  <c r="I368" i="1"/>
  <c r="J368" i="1"/>
  <c r="K368" i="1"/>
  <c r="L368" i="1"/>
  <c r="O368" i="1"/>
  <c r="R368" i="1"/>
  <c r="S368" i="1"/>
  <c r="T368" i="1"/>
  <c r="U368" i="1"/>
  <c r="V368" i="1"/>
  <c r="W368" i="1"/>
  <c r="C369" i="1"/>
  <c r="D369" i="1"/>
  <c r="G369" i="1"/>
  <c r="H369" i="1"/>
  <c r="I369" i="1"/>
  <c r="J369" i="1"/>
  <c r="K369" i="1"/>
  <c r="L369" i="1"/>
  <c r="O369" i="1"/>
  <c r="R369" i="1"/>
  <c r="S369" i="1"/>
  <c r="T369" i="1"/>
  <c r="U369" i="1"/>
  <c r="V369" i="1"/>
  <c r="W369" i="1"/>
  <c r="C370" i="1"/>
  <c r="D370" i="1"/>
  <c r="G370" i="1"/>
  <c r="H370" i="1"/>
  <c r="I370" i="1"/>
  <c r="J370" i="1"/>
  <c r="K370" i="1"/>
  <c r="L370" i="1"/>
  <c r="O370" i="1"/>
  <c r="R370" i="1"/>
  <c r="S370" i="1"/>
  <c r="T370" i="1"/>
  <c r="U370" i="1"/>
  <c r="V370" i="1"/>
  <c r="W370" i="1"/>
  <c r="C371" i="1"/>
  <c r="D371" i="1"/>
  <c r="G371" i="1"/>
  <c r="H371" i="1"/>
  <c r="I371" i="1"/>
  <c r="J371" i="1"/>
  <c r="K371" i="1"/>
  <c r="L371" i="1"/>
  <c r="O371" i="1"/>
  <c r="R371" i="1"/>
  <c r="S371" i="1"/>
  <c r="T371" i="1"/>
  <c r="U371" i="1"/>
  <c r="V371" i="1"/>
  <c r="W371" i="1"/>
  <c r="C372" i="1"/>
  <c r="D372" i="1"/>
  <c r="G372" i="1"/>
  <c r="H372" i="1"/>
  <c r="I372" i="1"/>
  <c r="J372" i="1"/>
  <c r="K372" i="1"/>
  <c r="L372" i="1"/>
  <c r="O372" i="1"/>
  <c r="R372" i="1"/>
  <c r="S372" i="1"/>
  <c r="T372" i="1"/>
  <c r="U372" i="1"/>
  <c r="V372" i="1"/>
  <c r="W372" i="1"/>
  <c r="C373" i="1"/>
  <c r="D373" i="1"/>
  <c r="G373" i="1"/>
  <c r="H373" i="1"/>
  <c r="I373" i="1"/>
  <c r="J373" i="1"/>
  <c r="K373" i="1"/>
  <c r="L373" i="1"/>
  <c r="O373" i="1"/>
  <c r="R373" i="1"/>
  <c r="S373" i="1"/>
  <c r="T373" i="1"/>
  <c r="U373" i="1"/>
  <c r="V373" i="1"/>
  <c r="W373" i="1"/>
  <c r="C374" i="1"/>
  <c r="D374" i="1"/>
  <c r="G374" i="1"/>
  <c r="H374" i="1"/>
  <c r="I374" i="1"/>
  <c r="J374" i="1"/>
  <c r="K374" i="1"/>
  <c r="L374" i="1"/>
  <c r="O374" i="1"/>
  <c r="R374" i="1"/>
  <c r="S374" i="1"/>
  <c r="T374" i="1"/>
  <c r="U374" i="1"/>
  <c r="V374" i="1"/>
  <c r="W374" i="1"/>
  <c r="C375" i="1"/>
  <c r="D375" i="1"/>
  <c r="G375" i="1"/>
  <c r="H375" i="1"/>
  <c r="I375" i="1"/>
  <c r="J375" i="1"/>
  <c r="K375" i="1"/>
  <c r="L375" i="1"/>
  <c r="O375" i="1"/>
  <c r="R375" i="1"/>
  <c r="S375" i="1"/>
  <c r="T375" i="1"/>
  <c r="U375" i="1"/>
  <c r="V375" i="1"/>
  <c r="W375" i="1"/>
  <c r="C376" i="1"/>
  <c r="D376" i="1"/>
  <c r="G376" i="1"/>
  <c r="H376" i="1"/>
  <c r="I376" i="1"/>
  <c r="J376" i="1"/>
  <c r="K376" i="1"/>
  <c r="L376" i="1"/>
  <c r="O376" i="1"/>
  <c r="R376" i="1"/>
  <c r="S376" i="1"/>
  <c r="T376" i="1"/>
  <c r="U376" i="1"/>
  <c r="V376" i="1"/>
  <c r="W376" i="1"/>
  <c r="C377" i="1"/>
  <c r="D377" i="1"/>
  <c r="G377" i="1"/>
  <c r="H377" i="1"/>
  <c r="I377" i="1"/>
  <c r="J377" i="1"/>
  <c r="K377" i="1"/>
  <c r="L377" i="1"/>
  <c r="O377" i="1"/>
  <c r="R377" i="1"/>
  <c r="S377" i="1"/>
  <c r="T377" i="1"/>
  <c r="U377" i="1"/>
  <c r="V377" i="1"/>
  <c r="W377" i="1"/>
  <c r="C378" i="1"/>
  <c r="D378" i="1"/>
  <c r="G378" i="1"/>
  <c r="H378" i="1"/>
  <c r="I378" i="1"/>
  <c r="J378" i="1"/>
  <c r="K378" i="1"/>
  <c r="L378" i="1"/>
  <c r="O378" i="1"/>
  <c r="R378" i="1"/>
  <c r="S378" i="1"/>
  <c r="T378" i="1"/>
  <c r="U378" i="1"/>
  <c r="V378" i="1"/>
  <c r="W378" i="1"/>
  <c r="C379" i="1"/>
  <c r="D379" i="1"/>
  <c r="G379" i="1"/>
  <c r="H379" i="1"/>
  <c r="I379" i="1"/>
  <c r="J379" i="1"/>
  <c r="K379" i="1"/>
  <c r="L379" i="1"/>
  <c r="O379" i="1"/>
  <c r="R379" i="1"/>
  <c r="S379" i="1"/>
  <c r="T379" i="1"/>
  <c r="U379" i="1"/>
  <c r="V379" i="1"/>
  <c r="W379" i="1"/>
  <c r="C380" i="1"/>
  <c r="D380" i="1"/>
  <c r="G380" i="1"/>
  <c r="H380" i="1"/>
  <c r="I380" i="1"/>
  <c r="J380" i="1"/>
  <c r="K380" i="1"/>
  <c r="L380" i="1"/>
  <c r="O380" i="1"/>
  <c r="R380" i="1"/>
  <c r="S380" i="1"/>
  <c r="T380" i="1"/>
  <c r="U380" i="1"/>
  <c r="V380" i="1"/>
  <c r="W380" i="1"/>
  <c r="C381" i="1"/>
  <c r="D381" i="1"/>
  <c r="G381" i="1"/>
  <c r="H381" i="1"/>
  <c r="I381" i="1"/>
  <c r="J381" i="1"/>
  <c r="K381" i="1"/>
  <c r="L381" i="1"/>
  <c r="O381" i="1"/>
  <c r="R381" i="1"/>
  <c r="S381" i="1"/>
  <c r="T381" i="1"/>
  <c r="U381" i="1"/>
  <c r="V381" i="1"/>
  <c r="W381" i="1"/>
  <c r="C382" i="1"/>
  <c r="D382" i="1"/>
  <c r="G382" i="1"/>
  <c r="H382" i="1"/>
  <c r="I382" i="1"/>
  <c r="J382" i="1"/>
  <c r="K382" i="1"/>
  <c r="L382" i="1"/>
  <c r="O382" i="1"/>
  <c r="R382" i="1"/>
  <c r="S382" i="1"/>
  <c r="T382" i="1"/>
  <c r="U382" i="1"/>
  <c r="V382" i="1"/>
  <c r="W382" i="1"/>
  <c r="C383" i="1"/>
  <c r="D383" i="1"/>
  <c r="G383" i="1"/>
  <c r="H383" i="1"/>
  <c r="I383" i="1"/>
  <c r="J383" i="1"/>
  <c r="K383" i="1"/>
  <c r="L383" i="1"/>
  <c r="O383" i="1"/>
  <c r="R383" i="1"/>
  <c r="S383" i="1"/>
  <c r="T383" i="1"/>
  <c r="U383" i="1"/>
  <c r="V383" i="1"/>
  <c r="W383" i="1"/>
  <c r="C384" i="1"/>
  <c r="D384" i="1"/>
  <c r="G384" i="1"/>
  <c r="H384" i="1"/>
  <c r="I384" i="1"/>
  <c r="J384" i="1"/>
  <c r="K384" i="1"/>
  <c r="L384" i="1"/>
  <c r="O384" i="1"/>
  <c r="R384" i="1"/>
  <c r="S384" i="1"/>
  <c r="T384" i="1"/>
  <c r="U384" i="1"/>
  <c r="V384" i="1"/>
  <c r="W384" i="1"/>
  <c r="C385" i="1"/>
  <c r="D385" i="1"/>
  <c r="G385" i="1"/>
  <c r="H385" i="1"/>
  <c r="I385" i="1"/>
  <c r="J385" i="1"/>
  <c r="K385" i="1"/>
  <c r="L385" i="1"/>
  <c r="O385" i="1"/>
  <c r="R385" i="1"/>
  <c r="S385" i="1"/>
  <c r="T385" i="1"/>
  <c r="U385" i="1"/>
  <c r="V385" i="1"/>
  <c r="W385" i="1"/>
  <c r="C386" i="1"/>
  <c r="D386" i="1"/>
  <c r="G386" i="1"/>
  <c r="H386" i="1"/>
  <c r="I386" i="1"/>
  <c r="J386" i="1"/>
  <c r="K386" i="1"/>
  <c r="L386" i="1"/>
  <c r="O386" i="1"/>
  <c r="R386" i="1"/>
  <c r="S386" i="1"/>
  <c r="T386" i="1"/>
  <c r="U386" i="1"/>
  <c r="V386" i="1"/>
  <c r="W386" i="1"/>
  <c r="C387" i="1"/>
  <c r="D387" i="1"/>
  <c r="G387" i="1"/>
  <c r="H387" i="1"/>
  <c r="I387" i="1"/>
  <c r="J387" i="1"/>
  <c r="K387" i="1"/>
  <c r="L387" i="1"/>
  <c r="O387" i="1"/>
  <c r="R387" i="1"/>
  <c r="S387" i="1"/>
  <c r="T387" i="1"/>
  <c r="U387" i="1"/>
  <c r="V387" i="1"/>
  <c r="W387" i="1"/>
  <c r="C388" i="1"/>
  <c r="D388" i="1"/>
  <c r="G388" i="1"/>
  <c r="H388" i="1"/>
  <c r="I388" i="1"/>
  <c r="J388" i="1"/>
  <c r="K388" i="1"/>
  <c r="L388" i="1"/>
  <c r="O388" i="1"/>
  <c r="R388" i="1"/>
  <c r="S388" i="1"/>
  <c r="T388" i="1"/>
  <c r="U388" i="1"/>
  <c r="V388" i="1"/>
  <c r="W388" i="1"/>
  <c r="C389" i="1"/>
  <c r="D389" i="1"/>
  <c r="G389" i="1"/>
  <c r="H389" i="1"/>
  <c r="I389" i="1"/>
  <c r="J389" i="1"/>
  <c r="K389" i="1"/>
  <c r="L389" i="1"/>
  <c r="O389" i="1"/>
  <c r="R389" i="1"/>
  <c r="S389" i="1"/>
  <c r="T389" i="1"/>
  <c r="U389" i="1"/>
  <c r="V389" i="1"/>
  <c r="W389" i="1"/>
  <c r="C390" i="1"/>
  <c r="D390" i="1"/>
  <c r="G390" i="1"/>
  <c r="H390" i="1"/>
  <c r="I390" i="1"/>
  <c r="J390" i="1"/>
  <c r="K390" i="1"/>
  <c r="L390" i="1"/>
  <c r="O390" i="1"/>
  <c r="R390" i="1"/>
  <c r="S390" i="1"/>
  <c r="T390" i="1"/>
  <c r="U390" i="1"/>
  <c r="V390" i="1"/>
  <c r="W390" i="1"/>
  <c r="C391" i="1"/>
  <c r="D391" i="1"/>
  <c r="G391" i="1"/>
  <c r="H391" i="1"/>
  <c r="I391" i="1"/>
  <c r="J391" i="1"/>
  <c r="K391" i="1"/>
  <c r="L391" i="1"/>
  <c r="O391" i="1"/>
  <c r="R391" i="1"/>
  <c r="S391" i="1"/>
  <c r="T391" i="1"/>
  <c r="U391" i="1"/>
  <c r="V391" i="1"/>
  <c r="W391" i="1"/>
  <c r="C392" i="1"/>
  <c r="D392" i="1"/>
  <c r="G392" i="1"/>
  <c r="H392" i="1"/>
  <c r="I392" i="1"/>
  <c r="J392" i="1"/>
  <c r="K392" i="1"/>
  <c r="L392" i="1"/>
  <c r="O392" i="1"/>
  <c r="R392" i="1"/>
  <c r="S392" i="1"/>
  <c r="T392" i="1"/>
  <c r="U392" i="1"/>
  <c r="V392" i="1"/>
  <c r="W392" i="1"/>
  <c r="C393" i="1"/>
  <c r="D393" i="1"/>
  <c r="G393" i="1"/>
  <c r="H393" i="1"/>
  <c r="I393" i="1"/>
  <c r="J393" i="1"/>
  <c r="K393" i="1"/>
  <c r="L393" i="1"/>
  <c r="O393" i="1"/>
  <c r="R393" i="1"/>
  <c r="S393" i="1"/>
  <c r="T393" i="1"/>
  <c r="U393" i="1"/>
  <c r="V393" i="1"/>
  <c r="W393" i="1"/>
  <c r="C394" i="1"/>
  <c r="D394" i="1"/>
  <c r="G394" i="1"/>
  <c r="H394" i="1"/>
  <c r="I394" i="1"/>
  <c r="J394" i="1"/>
  <c r="K394" i="1"/>
  <c r="L394" i="1"/>
  <c r="O394" i="1"/>
  <c r="R394" i="1"/>
  <c r="S394" i="1"/>
  <c r="T394" i="1"/>
  <c r="U394" i="1"/>
  <c r="V394" i="1"/>
  <c r="W394" i="1"/>
  <c r="C395" i="1"/>
  <c r="D395" i="1"/>
  <c r="G395" i="1"/>
  <c r="H395" i="1"/>
  <c r="I395" i="1"/>
  <c r="J395" i="1"/>
  <c r="K395" i="1"/>
  <c r="L395" i="1"/>
  <c r="O395" i="1"/>
  <c r="R395" i="1"/>
  <c r="S395" i="1"/>
  <c r="T395" i="1"/>
  <c r="U395" i="1"/>
  <c r="V395" i="1"/>
  <c r="W395" i="1"/>
  <c r="C396" i="1"/>
  <c r="D396" i="1"/>
  <c r="G396" i="1"/>
  <c r="H396" i="1"/>
  <c r="I396" i="1"/>
  <c r="J396" i="1"/>
  <c r="K396" i="1"/>
  <c r="L396" i="1"/>
  <c r="O396" i="1"/>
  <c r="R396" i="1"/>
  <c r="S396" i="1"/>
  <c r="T396" i="1"/>
  <c r="U396" i="1"/>
  <c r="V396" i="1"/>
  <c r="W396" i="1"/>
  <c r="C397" i="1"/>
  <c r="D397" i="1"/>
  <c r="G397" i="1"/>
  <c r="H397" i="1"/>
  <c r="I397" i="1"/>
  <c r="J397" i="1"/>
  <c r="K397" i="1"/>
  <c r="L397" i="1"/>
  <c r="O397" i="1"/>
  <c r="R397" i="1"/>
  <c r="S397" i="1"/>
  <c r="T397" i="1"/>
  <c r="U397" i="1"/>
  <c r="V397" i="1"/>
  <c r="W397" i="1"/>
  <c r="C398" i="1"/>
  <c r="D398" i="1"/>
  <c r="G398" i="1"/>
  <c r="H398" i="1"/>
  <c r="I398" i="1"/>
  <c r="J398" i="1"/>
  <c r="K398" i="1"/>
  <c r="L398" i="1"/>
  <c r="O398" i="1"/>
  <c r="R398" i="1"/>
  <c r="S398" i="1"/>
  <c r="T398" i="1"/>
  <c r="U398" i="1"/>
  <c r="V398" i="1"/>
  <c r="W398" i="1"/>
  <c r="C399" i="1"/>
  <c r="D399" i="1"/>
  <c r="G399" i="1"/>
  <c r="H399" i="1"/>
  <c r="I399" i="1"/>
  <c r="J399" i="1"/>
  <c r="K399" i="1"/>
  <c r="L399" i="1"/>
  <c r="O399" i="1"/>
  <c r="R399" i="1"/>
  <c r="S399" i="1"/>
  <c r="T399" i="1"/>
  <c r="U399" i="1"/>
  <c r="V399" i="1"/>
  <c r="W399" i="1"/>
  <c r="C400" i="1"/>
  <c r="D400" i="1"/>
  <c r="G400" i="1"/>
  <c r="H400" i="1"/>
  <c r="I400" i="1"/>
  <c r="J400" i="1"/>
  <c r="K400" i="1"/>
  <c r="L400" i="1"/>
  <c r="O400" i="1"/>
  <c r="R400" i="1"/>
  <c r="S400" i="1"/>
  <c r="T400" i="1"/>
  <c r="U400" i="1"/>
  <c r="V400" i="1"/>
  <c r="W400" i="1"/>
  <c r="C401" i="1"/>
  <c r="D401" i="1"/>
  <c r="G401" i="1"/>
  <c r="H401" i="1"/>
  <c r="I401" i="1"/>
  <c r="J401" i="1"/>
  <c r="K401" i="1"/>
  <c r="L401" i="1"/>
  <c r="O401" i="1"/>
  <c r="R401" i="1"/>
  <c r="S401" i="1"/>
  <c r="T401" i="1"/>
  <c r="U401" i="1"/>
  <c r="V401" i="1"/>
  <c r="W401" i="1"/>
  <c r="C402" i="1"/>
  <c r="D402" i="1"/>
  <c r="G402" i="1"/>
  <c r="H402" i="1"/>
  <c r="I402" i="1"/>
  <c r="J402" i="1"/>
  <c r="K402" i="1"/>
  <c r="L402" i="1"/>
  <c r="O402" i="1"/>
  <c r="R402" i="1"/>
  <c r="S402" i="1"/>
  <c r="T402" i="1"/>
  <c r="U402" i="1"/>
  <c r="V402" i="1"/>
  <c r="W402" i="1"/>
  <c r="C403" i="1"/>
  <c r="D403" i="1"/>
  <c r="G403" i="1"/>
  <c r="H403" i="1"/>
  <c r="I403" i="1"/>
  <c r="J403" i="1"/>
  <c r="K403" i="1"/>
  <c r="L403" i="1"/>
  <c r="O403" i="1"/>
  <c r="R403" i="1"/>
  <c r="S403" i="1"/>
  <c r="T403" i="1"/>
  <c r="U403" i="1"/>
  <c r="V403" i="1"/>
  <c r="W403" i="1"/>
  <c r="C404" i="1"/>
  <c r="D404" i="1"/>
  <c r="G404" i="1"/>
  <c r="H404" i="1"/>
  <c r="I404" i="1"/>
  <c r="J404" i="1"/>
  <c r="K404" i="1"/>
  <c r="L404" i="1"/>
  <c r="O404" i="1"/>
  <c r="R404" i="1"/>
  <c r="S404" i="1"/>
  <c r="T404" i="1"/>
  <c r="U404" i="1"/>
  <c r="V404" i="1"/>
  <c r="W404" i="1"/>
  <c r="C405" i="1"/>
  <c r="D405" i="1"/>
  <c r="G405" i="1"/>
  <c r="H405" i="1"/>
  <c r="I405" i="1"/>
  <c r="J405" i="1"/>
  <c r="K405" i="1"/>
  <c r="L405" i="1"/>
  <c r="O405" i="1"/>
  <c r="R405" i="1"/>
  <c r="S405" i="1"/>
  <c r="T405" i="1"/>
  <c r="U405" i="1"/>
  <c r="V405" i="1"/>
  <c r="W405" i="1"/>
  <c r="C406" i="1"/>
  <c r="D406" i="1"/>
  <c r="G406" i="1"/>
  <c r="H406" i="1"/>
  <c r="I406" i="1"/>
  <c r="J406" i="1"/>
  <c r="K406" i="1"/>
  <c r="L406" i="1"/>
  <c r="O406" i="1"/>
  <c r="R406" i="1"/>
  <c r="S406" i="1"/>
  <c r="T406" i="1"/>
  <c r="U406" i="1"/>
  <c r="V406" i="1"/>
  <c r="W406" i="1"/>
  <c r="C407" i="1"/>
  <c r="D407" i="1"/>
  <c r="G407" i="1"/>
  <c r="H407" i="1"/>
  <c r="I407" i="1"/>
  <c r="J407" i="1"/>
  <c r="K407" i="1"/>
  <c r="L407" i="1"/>
  <c r="O407" i="1"/>
  <c r="R407" i="1"/>
  <c r="S407" i="1"/>
  <c r="T407" i="1"/>
  <c r="U407" i="1"/>
  <c r="V407" i="1"/>
  <c r="W407" i="1"/>
  <c r="C408" i="1"/>
  <c r="D408" i="1"/>
  <c r="G408" i="1"/>
  <c r="H408" i="1"/>
  <c r="I408" i="1"/>
  <c r="J408" i="1"/>
  <c r="K408" i="1"/>
  <c r="L408" i="1"/>
  <c r="O408" i="1"/>
  <c r="R408" i="1"/>
  <c r="S408" i="1"/>
  <c r="T408" i="1"/>
  <c r="U408" i="1"/>
  <c r="V408" i="1"/>
  <c r="W408" i="1"/>
  <c r="C409" i="1"/>
  <c r="D409" i="1"/>
  <c r="G409" i="1"/>
  <c r="H409" i="1"/>
  <c r="I409" i="1"/>
  <c r="J409" i="1"/>
  <c r="K409" i="1"/>
  <c r="L409" i="1"/>
  <c r="O409" i="1"/>
  <c r="R409" i="1"/>
  <c r="S409" i="1"/>
  <c r="T409" i="1"/>
  <c r="U409" i="1"/>
  <c r="V409" i="1"/>
  <c r="W409" i="1"/>
  <c r="C410" i="1"/>
  <c r="D410" i="1"/>
  <c r="G410" i="1"/>
  <c r="H410" i="1"/>
  <c r="I410" i="1"/>
  <c r="J410" i="1"/>
  <c r="K410" i="1"/>
  <c r="L410" i="1"/>
  <c r="O410" i="1"/>
  <c r="R410" i="1"/>
  <c r="S410" i="1"/>
  <c r="T410" i="1"/>
  <c r="U410" i="1"/>
  <c r="V410" i="1"/>
  <c r="W410" i="1"/>
  <c r="C411" i="1"/>
  <c r="D411" i="1"/>
  <c r="G411" i="1"/>
  <c r="H411" i="1"/>
  <c r="I411" i="1"/>
  <c r="J411" i="1"/>
  <c r="K411" i="1"/>
  <c r="L411" i="1"/>
  <c r="O411" i="1"/>
  <c r="R411" i="1"/>
  <c r="S411" i="1"/>
  <c r="T411" i="1"/>
  <c r="U411" i="1"/>
  <c r="V411" i="1"/>
  <c r="W411" i="1"/>
  <c r="C412" i="1"/>
  <c r="D412" i="1"/>
  <c r="G412" i="1"/>
  <c r="H412" i="1"/>
  <c r="I412" i="1"/>
  <c r="J412" i="1"/>
  <c r="K412" i="1"/>
  <c r="L412" i="1"/>
  <c r="O412" i="1"/>
  <c r="R412" i="1"/>
  <c r="S412" i="1"/>
  <c r="T412" i="1"/>
  <c r="U412" i="1"/>
  <c r="V412" i="1"/>
  <c r="W412" i="1"/>
  <c r="C413" i="1"/>
  <c r="D413" i="1"/>
  <c r="G413" i="1"/>
  <c r="H413" i="1"/>
  <c r="I413" i="1"/>
  <c r="J413" i="1"/>
  <c r="K413" i="1"/>
  <c r="L413" i="1"/>
  <c r="O413" i="1"/>
  <c r="R413" i="1"/>
  <c r="S413" i="1"/>
  <c r="T413" i="1"/>
  <c r="U413" i="1"/>
  <c r="V413" i="1"/>
  <c r="W413" i="1"/>
  <c r="C414" i="1"/>
  <c r="D414" i="1"/>
  <c r="G414" i="1"/>
  <c r="H414" i="1"/>
  <c r="I414" i="1"/>
  <c r="J414" i="1"/>
  <c r="K414" i="1"/>
  <c r="L414" i="1"/>
  <c r="O414" i="1"/>
  <c r="R414" i="1"/>
  <c r="S414" i="1"/>
  <c r="T414" i="1"/>
  <c r="U414" i="1"/>
  <c r="V414" i="1"/>
  <c r="W414" i="1"/>
  <c r="C415" i="1"/>
  <c r="D415" i="1"/>
  <c r="G415" i="1"/>
  <c r="H415" i="1"/>
  <c r="I415" i="1"/>
  <c r="J415" i="1"/>
  <c r="K415" i="1"/>
  <c r="L415" i="1"/>
  <c r="O415" i="1"/>
  <c r="R415" i="1"/>
  <c r="S415" i="1"/>
  <c r="T415" i="1"/>
  <c r="U415" i="1"/>
  <c r="V415" i="1"/>
  <c r="W415" i="1"/>
  <c r="C416" i="1"/>
  <c r="D416" i="1"/>
  <c r="G416" i="1"/>
  <c r="H416" i="1"/>
  <c r="I416" i="1"/>
  <c r="J416" i="1"/>
  <c r="K416" i="1"/>
  <c r="L416" i="1"/>
  <c r="O416" i="1"/>
  <c r="R416" i="1"/>
  <c r="S416" i="1"/>
  <c r="T416" i="1"/>
  <c r="U416" i="1"/>
  <c r="V416" i="1"/>
  <c r="W416" i="1"/>
  <c r="C417" i="1"/>
  <c r="D417" i="1"/>
  <c r="G417" i="1"/>
  <c r="H417" i="1"/>
  <c r="I417" i="1"/>
  <c r="J417" i="1"/>
  <c r="K417" i="1"/>
  <c r="L417" i="1"/>
  <c r="O417" i="1"/>
  <c r="R417" i="1"/>
  <c r="S417" i="1"/>
  <c r="T417" i="1"/>
  <c r="U417" i="1"/>
  <c r="V417" i="1"/>
  <c r="W417" i="1"/>
  <c r="C418" i="1"/>
  <c r="D418" i="1"/>
  <c r="G418" i="1"/>
  <c r="H418" i="1"/>
  <c r="I418" i="1"/>
  <c r="J418" i="1"/>
  <c r="K418" i="1"/>
  <c r="L418" i="1"/>
  <c r="O418" i="1"/>
  <c r="R418" i="1"/>
  <c r="S418" i="1"/>
  <c r="T418" i="1"/>
  <c r="U418" i="1"/>
  <c r="V418" i="1"/>
  <c r="W418" i="1"/>
  <c r="C419" i="1"/>
  <c r="D419" i="1"/>
  <c r="G419" i="1"/>
  <c r="H419" i="1"/>
  <c r="I419" i="1"/>
  <c r="J419" i="1"/>
  <c r="K419" i="1"/>
  <c r="L419" i="1"/>
  <c r="O419" i="1"/>
  <c r="R419" i="1"/>
  <c r="S419" i="1"/>
  <c r="T419" i="1"/>
  <c r="U419" i="1"/>
  <c r="V419" i="1"/>
  <c r="W419" i="1"/>
  <c r="C420" i="1"/>
  <c r="D420" i="1"/>
  <c r="G420" i="1"/>
  <c r="H420" i="1"/>
  <c r="I420" i="1"/>
  <c r="J420" i="1"/>
  <c r="K420" i="1"/>
  <c r="L420" i="1"/>
  <c r="O420" i="1"/>
  <c r="R420" i="1"/>
  <c r="S420" i="1"/>
  <c r="T420" i="1"/>
  <c r="U420" i="1"/>
  <c r="V420" i="1"/>
  <c r="W420" i="1"/>
  <c r="C421" i="1"/>
  <c r="D421" i="1"/>
  <c r="G421" i="1"/>
  <c r="H421" i="1"/>
  <c r="I421" i="1"/>
  <c r="J421" i="1"/>
  <c r="K421" i="1"/>
  <c r="L421" i="1"/>
  <c r="O421" i="1"/>
  <c r="R421" i="1"/>
  <c r="S421" i="1"/>
  <c r="T421" i="1"/>
  <c r="U421" i="1"/>
  <c r="V421" i="1"/>
  <c r="W421" i="1"/>
  <c r="C422" i="1"/>
  <c r="D422" i="1"/>
  <c r="G422" i="1"/>
  <c r="H422" i="1"/>
  <c r="I422" i="1"/>
  <c r="J422" i="1"/>
  <c r="K422" i="1"/>
  <c r="L422" i="1"/>
  <c r="O422" i="1"/>
  <c r="R422" i="1"/>
  <c r="S422" i="1"/>
  <c r="T422" i="1"/>
  <c r="U422" i="1"/>
  <c r="V422" i="1"/>
  <c r="W422" i="1"/>
  <c r="C423" i="1"/>
  <c r="D423" i="1"/>
  <c r="G423" i="1"/>
  <c r="H423" i="1"/>
  <c r="I423" i="1"/>
  <c r="J423" i="1"/>
  <c r="K423" i="1"/>
  <c r="L423" i="1"/>
  <c r="O423" i="1"/>
  <c r="R423" i="1"/>
  <c r="S423" i="1"/>
  <c r="T423" i="1"/>
  <c r="U423" i="1"/>
  <c r="V423" i="1"/>
  <c r="W423" i="1"/>
  <c r="C424" i="1"/>
  <c r="D424" i="1"/>
  <c r="G424" i="1"/>
  <c r="H424" i="1"/>
  <c r="I424" i="1"/>
  <c r="J424" i="1"/>
  <c r="K424" i="1"/>
  <c r="L424" i="1"/>
  <c r="O424" i="1"/>
  <c r="R424" i="1"/>
  <c r="S424" i="1"/>
  <c r="T424" i="1"/>
  <c r="U424" i="1"/>
  <c r="V424" i="1"/>
  <c r="W424" i="1"/>
  <c r="C425" i="1"/>
  <c r="D425" i="1"/>
  <c r="G425" i="1"/>
  <c r="H425" i="1"/>
  <c r="I425" i="1"/>
  <c r="J425" i="1"/>
  <c r="K425" i="1"/>
  <c r="L425" i="1"/>
  <c r="O425" i="1"/>
  <c r="R425" i="1"/>
  <c r="S425" i="1"/>
  <c r="T425" i="1"/>
  <c r="U425" i="1"/>
  <c r="V425" i="1"/>
  <c r="W425" i="1"/>
  <c r="C426" i="1"/>
  <c r="D426" i="1"/>
  <c r="G426" i="1"/>
  <c r="H426" i="1"/>
  <c r="I426" i="1"/>
  <c r="J426" i="1"/>
  <c r="K426" i="1"/>
  <c r="L426" i="1"/>
  <c r="O426" i="1"/>
  <c r="R426" i="1"/>
  <c r="S426" i="1"/>
  <c r="T426" i="1"/>
  <c r="U426" i="1"/>
  <c r="V426" i="1"/>
  <c r="W426" i="1"/>
  <c r="C427" i="1"/>
  <c r="D427" i="1"/>
  <c r="G427" i="1"/>
  <c r="H427" i="1"/>
  <c r="I427" i="1"/>
  <c r="J427" i="1"/>
  <c r="K427" i="1"/>
  <c r="L427" i="1"/>
  <c r="O427" i="1"/>
  <c r="R427" i="1"/>
  <c r="S427" i="1"/>
  <c r="T427" i="1"/>
  <c r="U427" i="1"/>
  <c r="V427" i="1"/>
  <c r="W427" i="1"/>
  <c r="C428" i="1"/>
  <c r="D428" i="1"/>
  <c r="G428" i="1"/>
  <c r="H428" i="1"/>
  <c r="I428" i="1"/>
  <c r="J428" i="1"/>
  <c r="K428" i="1"/>
  <c r="L428" i="1"/>
  <c r="O428" i="1"/>
  <c r="R428" i="1"/>
  <c r="S428" i="1"/>
  <c r="T428" i="1"/>
  <c r="U428" i="1"/>
  <c r="V428" i="1"/>
  <c r="W428" i="1"/>
  <c r="C429" i="1"/>
  <c r="D429" i="1"/>
  <c r="G429" i="1"/>
  <c r="H429" i="1"/>
  <c r="I429" i="1"/>
  <c r="J429" i="1"/>
  <c r="K429" i="1"/>
  <c r="L429" i="1"/>
  <c r="O429" i="1"/>
  <c r="R429" i="1"/>
  <c r="S429" i="1"/>
  <c r="T429" i="1"/>
  <c r="U429" i="1"/>
  <c r="V429" i="1"/>
  <c r="W429" i="1"/>
  <c r="C430" i="1"/>
  <c r="D430" i="1"/>
  <c r="G430" i="1"/>
  <c r="H430" i="1"/>
  <c r="I430" i="1"/>
  <c r="J430" i="1"/>
  <c r="K430" i="1"/>
  <c r="L430" i="1"/>
  <c r="O430" i="1"/>
  <c r="R430" i="1"/>
  <c r="S430" i="1"/>
  <c r="T430" i="1"/>
  <c r="U430" i="1"/>
  <c r="V430" i="1"/>
  <c r="W430" i="1"/>
  <c r="C431" i="1"/>
  <c r="D431" i="1"/>
  <c r="G431" i="1"/>
  <c r="H431" i="1"/>
  <c r="I431" i="1"/>
  <c r="J431" i="1"/>
  <c r="K431" i="1"/>
  <c r="L431" i="1"/>
  <c r="O431" i="1"/>
  <c r="R431" i="1"/>
  <c r="S431" i="1"/>
  <c r="T431" i="1"/>
  <c r="U431" i="1"/>
  <c r="V431" i="1"/>
  <c r="W431" i="1"/>
  <c r="C432" i="1"/>
  <c r="D432" i="1"/>
  <c r="G432" i="1"/>
  <c r="H432" i="1"/>
  <c r="I432" i="1"/>
  <c r="J432" i="1"/>
  <c r="K432" i="1"/>
  <c r="L432" i="1"/>
  <c r="O432" i="1"/>
  <c r="R432" i="1"/>
  <c r="S432" i="1"/>
  <c r="T432" i="1"/>
  <c r="U432" i="1"/>
  <c r="V432" i="1"/>
  <c r="W432" i="1"/>
  <c r="C433" i="1"/>
  <c r="D433" i="1"/>
  <c r="G433" i="1"/>
  <c r="H433" i="1"/>
  <c r="I433" i="1"/>
  <c r="J433" i="1"/>
  <c r="K433" i="1"/>
  <c r="L433" i="1"/>
  <c r="O433" i="1"/>
  <c r="R433" i="1"/>
  <c r="S433" i="1"/>
  <c r="T433" i="1"/>
  <c r="U433" i="1"/>
  <c r="V433" i="1"/>
  <c r="W433" i="1"/>
  <c r="C434" i="1"/>
  <c r="D434" i="1"/>
  <c r="G434" i="1"/>
  <c r="H434" i="1"/>
  <c r="I434" i="1"/>
  <c r="J434" i="1"/>
  <c r="K434" i="1"/>
  <c r="L434" i="1"/>
  <c r="O434" i="1"/>
  <c r="R434" i="1"/>
  <c r="S434" i="1"/>
  <c r="T434" i="1"/>
  <c r="U434" i="1"/>
  <c r="V434" i="1"/>
  <c r="W434" i="1"/>
  <c r="C435" i="1"/>
  <c r="D435" i="1"/>
  <c r="G435" i="1"/>
  <c r="H435" i="1"/>
  <c r="I435" i="1"/>
  <c r="J435" i="1"/>
  <c r="K435" i="1"/>
  <c r="L435" i="1"/>
  <c r="O435" i="1"/>
  <c r="R435" i="1"/>
  <c r="S435" i="1"/>
  <c r="T435" i="1"/>
  <c r="U435" i="1"/>
  <c r="V435" i="1"/>
  <c r="W435" i="1"/>
  <c r="C436" i="1"/>
  <c r="D436" i="1"/>
  <c r="G436" i="1"/>
  <c r="H436" i="1"/>
  <c r="I436" i="1"/>
  <c r="J436" i="1"/>
  <c r="K436" i="1"/>
  <c r="L436" i="1"/>
  <c r="O436" i="1"/>
  <c r="R436" i="1"/>
  <c r="S436" i="1"/>
  <c r="T436" i="1"/>
  <c r="U436" i="1"/>
  <c r="V436" i="1"/>
  <c r="W436" i="1"/>
  <c r="C437" i="1"/>
  <c r="D437" i="1"/>
  <c r="G437" i="1"/>
  <c r="H437" i="1"/>
  <c r="I437" i="1"/>
  <c r="J437" i="1"/>
  <c r="K437" i="1"/>
  <c r="L437" i="1"/>
  <c r="O437" i="1"/>
  <c r="R437" i="1"/>
  <c r="S437" i="1"/>
  <c r="T437" i="1"/>
  <c r="U437" i="1"/>
  <c r="V437" i="1"/>
  <c r="W437" i="1"/>
  <c r="C438" i="1"/>
  <c r="D438" i="1"/>
  <c r="G438" i="1"/>
  <c r="H438" i="1"/>
  <c r="I438" i="1"/>
  <c r="J438" i="1"/>
  <c r="K438" i="1"/>
  <c r="L438" i="1"/>
  <c r="O438" i="1"/>
  <c r="R438" i="1"/>
  <c r="S438" i="1"/>
  <c r="T438" i="1"/>
  <c r="U438" i="1"/>
  <c r="V438" i="1"/>
  <c r="W438" i="1"/>
  <c r="C439" i="1"/>
  <c r="D439" i="1"/>
  <c r="G439" i="1"/>
  <c r="H439" i="1"/>
  <c r="I439" i="1"/>
  <c r="J439" i="1"/>
  <c r="K439" i="1"/>
  <c r="L439" i="1"/>
  <c r="O439" i="1"/>
  <c r="R439" i="1"/>
  <c r="S439" i="1"/>
  <c r="T439" i="1"/>
  <c r="U439" i="1"/>
  <c r="V439" i="1"/>
  <c r="W439" i="1"/>
  <c r="C440" i="1"/>
  <c r="D440" i="1"/>
  <c r="G440" i="1"/>
  <c r="H440" i="1"/>
  <c r="I440" i="1"/>
  <c r="J440" i="1"/>
  <c r="K440" i="1"/>
  <c r="L440" i="1"/>
  <c r="O440" i="1"/>
  <c r="R440" i="1"/>
  <c r="S440" i="1"/>
  <c r="T440" i="1"/>
  <c r="U440" i="1"/>
  <c r="V440" i="1"/>
  <c r="W440" i="1"/>
  <c r="C441" i="1"/>
  <c r="D441" i="1"/>
  <c r="G441" i="1"/>
  <c r="H441" i="1"/>
  <c r="I441" i="1"/>
  <c r="J441" i="1"/>
  <c r="K441" i="1"/>
  <c r="L441" i="1"/>
  <c r="O441" i="1"/>
  <c r="R441" i="1"/>
  <c r="S441" i="1"/>
  <c r="T441" i="1"/>
  <c r="U441" i="1"/>
  <c r="V441" i="1"/>
  <c r="W441" i="1"/>
  <c r="C442" i="1"/>
  <c r="D442" i="1"/>
  <c r="G442" i="1"/>
  <c r="H442" i="1"/>
  <c r="I442" i="1"/>
  <c r="J442" i="1"/>
  <c r="K442" i="1"/>
  <c r="L442" i="1"/>
  <c r="O442" i="1"/>
  <c r="R442" i="1"/>
  <c r="S442" i="1"/>
  <c r="T442" i="1"/>
  <c r="U442" i="1"/>
  <c r="V442" i="1"/>
  <c r="W442" i="1"/>
  <c r="C443" i="1"/>
  <c r="D443" i="1"/>
  <c r="G443" i="1"/>
  <c r="H443" i="1"/>
  <c r="I443" i="1"/>
  <c r="J443" i="1"/>
  <c r="K443" i="1"/>
  <c r="L443" i="1"/>
  <c r="O443" i="1"/>
  <c r="R443" i="1"/>
  <c r="S443" i="1"/>
  <c r="T443" i="1"/>
  <c r="U443" i="1"/>
  <c r="V443" i="1"/>
  <c r="W443" i="1"/>
  <c r="C444" i="1"/>
  <c r="D444" i="1"/>
  <c r="G444" i="1"/>
  <c r="H444" i="1"/>
  <c r="I444" i="1"/>
  <c r="J444" i="1"/>
  <c r="K444" i="1"/>
  <c r="L444" i="1"/>
  <c r="O444" i="1"/>
  <c r="R444" i="1"/>
  <c r="S444" i="1"/>
  <c r="T444" i="1"/>
  <c r="U444" i="1"/>
  <c r="V444" i="1"/>
  <c r="W444" i="1"/>
  <c r="C445" i="1"/>
  <c r="D445" i="1"/>
  <c r="G445" i="1"/>
  <c r="H445" i="1"/>
  <c r="I445" i="1"/>
  <c r="J445" i="1"/>
  <c r="K445" i="1"/>
  <c r="L445" i="1"/>
  <c r="O445" i="1"/>
  <c r="R445" i="1"/>
  <c r="S445" i="1"/>
  <c r="T445" i="1"/>
  <c r="U445" i="1"/>
  <c r="V445" i="1"/>
  <c r="W445" i="1"/>
  <c r="C446" i="1"/>
  <c r="D446" i="1"/>
  <c r="G446" i="1"/>
  <c r="H446" i="1"/>
  <c r="I446" i="1"/>
  <c r="J446" i="1"/>
  <c r="K446" i="1"/>
  <c r="L446" i="1"/>
  <c r="O446" i="1"/>
  <c r="R446" i="1"/>
  <c r="S446" i="1"/>
  <c r="T446" i="1"/>
  <c r="U446" i="1"/>
  <c r="V446" i="1"/>
  <c r="W446" i="1"/>
  <c r="C447" i="1"/>
  <c r="D447" i="1"/>
  <c r="G447" i="1"/>
  <c r="H447" i="1"/>
  <c r="I447" i="1"/>
  <c r="J447" i="1"/>
  <c r="K447" i="1"/>
  <c r="L447" i="1"/>
  <c r="O447" i="1"/>
  <c r="R447" i="1"/>
  <c r="S447" i="1"/>
  <c r="T447" i="1"/>
  <c r="U447" i="1"/>
  <c r="V447" i="1"/>
  <c r="W447" i="1"/>
  <c r="C448" i="1"/>
  <c r="D448" i="1"/>
  <c r="G448" i="1"/>
  <c r="H448" i="1"/>
  <c r="I448" i="1"/>
  <c r="J448" i="1"/>
  <c r="K448" i="1"/>
  <c r="L448" i="1"/>
  <c r="O448" i="1"/>
  <c r="R448" i="1"/>
  <c r="S448" i="1"/>
  <c r="T448" i="1"/>
  <c r="U448" i="1"/>
  <c r="V448" i="1"/>
  <c r="W448" i="1"/>
  <c r="C449" i="1"/>
  <c r="D449" i="1"/>
  <c r="G449" i="1"/>
  <c r="H449" i="1"/>
  <c r="I449" i="1"/>
  <c r="J449" i="1"/>
  <c r="K449" i="1"/>
  <c r="L449" i="1"/>
  <c r="O449" i="1"/>
  <c r="R449" i="1"/>
  <c r="S449" i="1"/>
  <c r="T449" i="1"/>
  <c r="U449" i="1"/>
  <c r="V449" i="1"/>
  <c r="W449" i="1"/>
  <c r="C450" i="1"/>
  <c r="D450" i="1"/>
  <c r="G450" i="1"/>
  <c r="H450" i="1"/>
  <c r="I450" i="1"/>
  <c r="J450" i="1"/>
  <c r="K450" i="1"/>
  <c r="L450" i="1"/>
  <c r="O450" i="1"/>
  <c r="R450" i="1"/>
  <c r="S450" i="1"/>
  <c r="T450" i="1"/>
  <c r="U450" i="1"/>
  <c r="V450" i="1"/>
  <c r="W450" i="1"/>
  <c r="C451" i="1"/>
  <c r="D451" i="1"/>
  <c r="G451" i="1"/>
  <c r="H451" i="1"/>
  <c r="I451" i="1"/>
  <c r="J451" i="1"/>
  <c r="K451" i="1"/>
  <c r="L451" i="1"/>
  <c r="O451" i="1"/>
  <c r="R451" i="1"/>
  <c r="S451" i="1"/>
  <c r="T451" i="1"/>
  <c r="U451" i="1"/>
  <c r="V451" i="1"/>
  <c r="W451" i="1"/>
  <c r="C452" i="1"/>
  <c r="D452" i="1"/>
  <c r="G452" i="1"/>
  <c r="H452" i="1"/>
  <c r="I452" i="1"/>
  <c r="J452" i="1"/>
  <c r="K452" i="1"/>
  <c r="L452" i="1"/>
  <c r="O452" i="1"/>
  <c r="R452" i="1"/>
  <c r="S452" i="1"/>
  <c r="T452" i="1"/>
  <c r="U452" i="1"/>
  <c r="V452" i="1"/>
  <c r="W452" i="1"/>
  <c r="C453" i="1"/>
  <c r="D453" i="1"/>
  <c r="G453" i="1"/>
  <c r="H453" i="1"/>
  <c r="I453" i="1"/>
  <c r="J453" i="1"/>
  <c r="K453" i="1"/>
  <c r="L453" i="1"/>
  <c r="O453" i="1"/>
  <c r="R453" i="1"/>
  <c r="S453" i="1"/>
  <c r="T453" i="1"/>
  <c r="U453" i="1"/>
  <c r="V453" i="1"/>
  <c r="W453" i="1"/>
  <c r="C454" i="1"/>
  <c r="D454" i="1"/>
  <c r="G454" i="1"/>
  <c r="H454" i="1"/>
  <c r="I454" i="1"/>
  <c r="J454" i="1"/>
  <c r="K454" i="1"/>
  <c r="L454" i="1"/>
  <c r="O454" i="1"/>
  <c r="R454" i="1"/>
  <c r="S454" i="1"/>
  <c r="T454" i="1"/>
  <c r="U454" i="1"/>
  <c r="V454" i="1"/>
  <c r="W454" i="1"/>
  <c r="C455" i="1"/>
  <c r="D455" i="1"/>
  <c r="G455" i="1"/>
  <c r="H455" i="1"/>
  <c r="I455" i="1"/>
  <c r="J455" i="1"/>
  <c r="K455" i="1"/>
  <c r="L455" i="1"/>
  <c r="O455" i="1"/>
  <c r="R455" i="1"/>
  <c r="S455" i="1"/>
  <c r="T455" i="1"/>
  <c r="U455" i="1"/>
  <c r="V455" i="1"/>
  <c r="W455" i="1"/>
  <c r="C456" i="1"/>
  <c r="D456" i="1"/>
  <c r="G456" i="1"/>
  <c r="H456" i="1"/>
  <c r="I456" i="1"/>
  <c r="J456" i="1"/>
  <c r="K456" i="1"/>
  <c r="L456" i="1"/>
  <c r="O456" i="1"/>
  <c r="R456" i="1"/>
  <c r="S456" i="1"/>
  <c r="T456" i="1"/>
  <c r="U456" i="1"/>
  <c r="V456" i="1"/>
  <c r="W456" i="1"/>
  <c r="C457" i="1"/>
  <c r="D457" i="1"/>
  <c r="G457" i="1"/>
  <c r="H457" i="1"/>
  <c r="I457" i="1"/>
  <c r="J457" i="1"/>
  <c r="K457" i="1"/>
  <c r="L457" i="1"/>
  <c r="O457" i="1"/>
  <c r="R457" i="1"/>
  <c r="S457" i="1"/>
  <c r="T457" i="1"/>
  <c r="U457" i="1"/>
  <c r="V457" i="1"/>
  <c r="W457" i="1"/>
  <c r="C458" i="1"/>
  <c r="D458" i="1"/>
  <c r="G458" i="1"/>
  <c r="H458" i="1"/>
  <c r="I458" i="1"/>
  <c r="J458" i="1"/>
  <c r="K458" i="1"/>
  <c r="L458" i="1"/>
  <c r="O458" i="1"/>
  <c r="R458" i="1"/>
  <c r="S458" i="1"/>
  <c r="T458" i="1"/>
  <c r="U458" i="1"/>
  <c r="V458" i="1"/>
  <c r="W458" i="1"/>
  <c r="C459" i="1"/>
  <c r="D459" i="1"/>
  <c r="G459" i="1"/>
  <c r="H459" i="1"/>
  <c r="I459" i="1"/>
  <c r="J459" i="1"/>
  <c r="K459" i="1"/>
  <c r="L459" i="1"/>
  <c r="O459" i="1"/>
  <c r="R459" i="1"/>
  <c r="S459" i="1"/>
  <c r="T459" i="1"/>
  <c r="U459" i="1"/>
  <c r="V459" i="1"/>
  <c r="W459" i="1"/>
  <c r="C460" i="1"/>
  <c r="D460" i="1"/>
  <c r="G460" i="1"/>
  <c r="H460" i="1"/>
  <c r="I460" i="1"/>
  <c r="J460" i="1"/>
  <c r="K460" i="1"/>
  <c r="L460" i="1"/>
  <c r="O460" i="1"/>
  <c r="R460" i="1"/>
  <c r="S460" i="1"/>
  <c r="T460" i="1"/>
  <c r="U460" i="1"/>
  <c r="V460" i="1"/>
  <c r="W460" i="1"/>
  <c r="C461" i="1"/>
  <c r="D461" i="1"/>
  <c r="G461" i="1"/>
  <c r="H461" i="1"/>
  <c r="I461" i="1"/>
  <c r="J461" i="1"/>
  <c r="K461" i="1"/>
  <c r="L461" i="1"/>
  <c r="O461" i="1"/>
  <c r="R461" i="1"/>
  <c r="S461" i="1"/>
  <c r="T461" i="1"/>
  <c r="U461" i="1"/>
  <c r="V461" i="1"/>
  <c r="W461" i="1"/>
  <c r="C462" i="1"/>
  <c r="D462" i="1"/>
  <c r="G462" i="1"/>
  <c r="H462" i="1"/>
  <c r="I462" i="1"/>
  <c r="J462" i="1"/>
  <c r="K462" i="1"/>
  <c r="L462" i="1"/>
  <c r="O462" i="1"/>
  <c r="R462" i="1"/>
  <c r="S462" i="1"/>
  <c r="T462" i="1"/>
  <c r="U462" i="1"/>
  <c r="V462" i="1"/>
  <c r="W462" i="1"/>
  <c r="C463" i="1"/>
  <c r="D463" i="1"/>
  <c r="G463" i="1"/>
  <c r="H463" i="1"/>
  <c r="I463" i="1"/>
  <c r="J463" i="1"/>
  <c r="K463" i="1"/>
  <c r="L463" i="1"/>
  <c r="O463" i="1"/>
  <c r="R463" i="1"/>
  <c r="S463" i="1"/>
  <c r="T463" i="1"/>
  <c r="U463" i="1"/>
  <c r="V463" i="1"/>
  <c r="W463" i="1"/>
  <c r="C464" i="1"/>
  <c r="D464" i="1"/>
  <c r="G464" i="1"/>
  <c r="H464" i="1"/>
  <c r="I464" i="1"/>
  <c r="J464" i="1"/>
  <c r="K464" i="1"/>
  <c r="L464" i="1"/>
  <c r="O464" i="1"/>
  <c r="R464" i="1"/>
  <c r="S464" i="1"/>
  <c r="T464" i="1"/>
  <c r="U464" i="1"/>
  <c r="V464" i="1"/>
  <c r="W464" i="1"/>
  <c r="C465" i="1"/>
  <c r="D465" i="1"/>
  <c r="G465" i="1"/>
  <c r="H465" i="1"/>
  <c r="I465" i="1"/>
  <c r="J465" i="1"/>
  <c r="K465" i="1"/>
  <c r="L465" i="1"/>
  <c r="O465" i="1"/>
  <c r="R465" i="1"/>
  <c r="S465" i="1"/>
  <c r="T465" i="1"/>
  <c r="U465" i="1"/>
  <c r="V465" i="1"/>
  <c r="W465" i="1"/>
  <c r="C466" i="1"/>
  <c r="D466" i="1"/>
  <c r="G466" i="1"/>
  <c r="H466" i="1"/>
  <c r="I466" i="1"/>
  <c r="J466" i="1"/>
  <c r="K466" i="1"/>
  <c r="L466" i="1"/>
  <c r="O466" i="1"/>
  <c r="R466" i="1"/>
  <c r="S466" i="1"/>
  <c r="T466" i="1"/>
  <c r="U466" i="1"/>
  <c r="V466" i="1"/>
  <c r="W466" i="1"/>
  <c r="C467" i="1"/>
  <c r="G467" i="1"/>
  <c r="H467" i="1"/>
  <c r="I467" i="1"/>
  <c r="J467" i="1"/>
  <c r="K467" i="1"/>
  <c r="L467" i="1"/>
  <c r="O467" i="1"/>
  <c r="R467" i="1"/>
  <c r="S467" i="1"/>
  <c r="T467" i="1"/>
  <c r="U467" i="1"/>
  <c r="V467" i="1"/>
  <c r="W467" i="1"/>
  <c r="C468" i="1"/>
  <c r="G468" i="1"/>
  <c r="H468" i="1"/>
  <c r="I468" i="1"/>
  <c r="J468" i="1"/>
  <c r="K468" i="1"/>
  <c r="L468" i="1"/>
  <c r="O468" i="1"/>
  <c r="R468" i="1"/>
  <c r="S468" i="1"/>
  <c r="T468" i="1"/>
  <c r="U468" i="1"/>
  <c r="V468" i="1"/>
  <c r="W468" i="1"/>
  <c r="C469" i="1"/>
  <c r="G469" i="1"/>
  <c r="H469" i="1"/>
  <c r="I469" i="1"/>
  <c r="J469" i="1"/>
  <c r="K469" i="1"/>
  <c r="L469" i="1"/>
  <c r="O469" i="1"/>
  <c r="R469" i="1"/>
  <c r="S469" i="1"/>
  <c r="T469" i="1"/>
  <c r="U469" i="1"/>
  <c r="V469" i="1"/>
  <c r="W469" i="1"/>
  <c r="C470" i="1"/>
  <c r="G470" i="1"/>
  <c r="H470" i="1"/>
  <c r="I470" i="1"/>
  <c r="J470" i="1"/>
  <c r="K470" i="1"/>
  <c r="L470" i="1"/>
  <c r="O470" i="1"/>
  <c r="R470" i="1"/>
  <c r="S470" i="1"/>
  <c r="T470" i="1"/>
  <c r="U470" i="1"/>
  <c r="V470" i="1"/>
  <c r="W470" i="1"/>
  <c r="C471" i="1"/>
  <c r="G471" i="1"/>
  <c r="H471" i="1"/>
  <c r="I471" i="1"/>
  <c r="J471" i="1"/>
  <c r="K471" i="1"/>
  <c r="L471" i="1"/>
  <c r="O471" i="1"/>
  <c r="R471" i="1"/>
  <c r="S471" i="1"/>
  <c r="T471" i="1"/>
  <c r="U471" i="1"/>
  <c r="V471" i="1"/>
  <c r="W471" i="1"/>
  <c r="C472" i="1"/>
  <c r="G472" i="1"/>
  <c r="H472" i="1"/>
  <c r="I472" i="1"/>
  <c r="J472" i="1"/>
  <c r="K472" i="1"/>
  <c r="L472" i="1"/>
  <c r="O472" i="1"/>
  <c r="R472" i="1"/>
  <c r="S472" i="1"/>
  <c r="T472" i="1"/>
  <c r="U472" i="1"/>
  <c r="V472" i="1"/>
  <c r="W472" i="1"/>
  <c r="C473" i="1"/>
  <c r="D473" i="1"/>
  <c r="G473" i="1"/>
  <c r="H473" i="1"/>
  <c r="I473" i="1"/>
  <c r="J473" i="1"/>
  <c r="K473" i="1"/>
  <c r="L473" i="1"/>
  <c r="O473" i="1"/>
  <c r="R473" i="1"/>
  <c r="S473" i="1"/>
  <c r="T473" i="1"/>
  <c r="U473" i="1"/>
  <c r="V473" i="1"/>
  <c r="W473" i="1"/>
  <c r="C474" i="1"/>
  <c r="D474" i="1"/>
  <c r="G474" i="1"/>
  <c r="H474" i="1"/>
  <c r="I474" i="1"/>
  <c r="J474" i="1"/>
  <c r="K474" i="1"/>
  <c r="L474" i="1"/>
  <c r="O474" i="1"/>
  <c r="R474" i="1"/>
  <c r="S474" i="1"/>
  <c r="T474" i="1"/>
  <c r="U474" i="1"/>
  <c r="V474" i="1"/>
  <c r="W474" i="1"/>
  <c r="C475" i="1"/>
  <c r="D475" i="1"/>
  <c r="G475" i="1"/>
  <c r="H475" i="1"/>
  <c r="I475" i="1"/>
  <c r="J475" i="1"/>
  <c r="K475" i="1"/>
  <c r="L475" i="1"/>
  <c r="O475" i="1"/>
  <c r="R475" i="1"/>
  <c r="S475" i="1"/>
  <c r="T475" i="1"/>
  <c r="U475" i="1"/>
  <c r="V475" i="1"/>
  <c r="W475" i="1"/>
  <c r="C476" i="1"/>
  <c r="D476" i="1"/>
  <c r="G476" i="1"/>
  <c r="H476" i="1"/>
  <c r="I476" i="1"/>
  <c r="J476" i="1"/>
  <c r="K476" i="1"/>
  <c r="L476" i="1"/>
  <c r="O476" i="1"/>
  <c r="R476" i="1"/>
  <c r="S476" i="1"/>
  <c r="T476" i="1"/>
  <c r="U476" i="1"/>
  <c r="V476" i="1"/>
  <c r="W476" i="1"/>
  <c r="C477" i="1"/>
  <c r="D477" i="1"/>
  <c r="G477" i="1"/>
  <c r="H477" i="1"/>
  <c r="I477" i="1"/>
  <c r="J477" i="1"/>
  <c r="K477" i="1"/>
  <c r="L477" i="1"/>
  <c r="O477" i="1"/>
  <c r="R477" i="1"/>
  <c r="S477" i="1"/>
  <c r="T477" i="1"/>
  <c r="U477" i="1"/>
  <c r="V477" i="1"/>
  <c r="W477" i="1"/>
  <c r="C478" i="1"/>
  <c r="D478" i="1"/>
  <c r="G478" i="1"/>
  <c r="H478" i="1"/>
  <c r="I478" i="1"/>
  <c r="J478" i="1"/>
  <c r="K478" i="1"/>
  <c r="L478" i="1"/>
  <c r="O478" i="1"/>
  <c r="R478" i="1"/>
  <c r="S478" i="1"/>
  <c r="T478" i="1"/>
  <c r="U478" i="1"/>
  <c r="V478" i="1"/>
  <c r="W478" i="1"/>
  <c r="C479" i="1"/>
  <c r="D479" i="1"/>
  <c r="G479" i="1"/>
  <c r="H479" i="1"/>
  <c r="I479" i="1"/>
  <c r="J479" i="1"/>
  <c r="K479" i="1"/>
  <c r="L479" i="1"/>
  <c r="O479" i="1"/>
  <c r="R479" i="1"/>
  <c r="S479" i="1"/>
  <c r="T479" i="1"/>
  <c r="U479" i="1"/>
  <c r="V479" i="1"/>
  <c r="W479" i="1"/>
  <c r="C480" i="1"/>
  <c r="D480" i="1"/>
  <c r="G480" i="1"/>
  <c r="H480" i="1"/>
  <c r="I480" i="1"/>
  <c r="J480" i="1"/>
  <c r="K480" i="1"/>
  <c r="L480" i="1"/>
  <c r="O480" i="1"/>
  <c r="R480" i="1"/>
  <c r="S480" i="1"/>
  <c r="T480" i="1"/>
  <c r="U480" i="1"/>
  <c r="V480" i="1"/>
  <c r="W480" i="1"/>
  <c r="C481" i="1"/>
  <c r="D481" i="1"/>
  <c r="G481" i="1"/>
  <c r="H481" i="1"/>
  <c r="I481" i="1"/>
  <c r="J481" i="1"/>
  <c r="K481" i="1"/>
  <c r="L481" i="1"/>
  <c r="O481" i="1"/>
  <c r="R481" i="1"/>
  <c r="S481" i="1"/>
  <c r="T481" i="1"/>
  <c r="U481" i="1"/>
  <c r="V481" i="1"/>
  <c r="W481" i="1"/>
  <c r="C482" i="1"/>
  <c r="D482" i="1"/>
  <c r="G482" i="1"/>
  <c r="H482" i="1"/>
  <c r="I482" i="1"/>
  <c r="J482" i="1"/>
  <c r="K482" i="1"/>
  <c r="L482" i="1"/>
  <c r="O482" i="1"/>
  <c r="R482" i="1"/>
  <c r="S482" i="1"/>
  <c r="T482" i="1"/>
  <c r="U482" i="1"/>
  <c r="V482" i="1"/>
  <c r="W482" i="1"/>
  <c r="C483" i="1"/>
  <c r="D483" i="1"/>
  <c r="G483" i="1"/>
  <c r="H483" i="1"/>
  <c r="I483" i="1"/>
  <c r="J483" i="1"/>
  <c r="K483" i="1"/>
  <c r="L483" i="1"/>
  <c r="O483" i="1"/>
  <c r="R483" i="1"/>
  <c r="S483" i="1"/>
  <c r="T483" i="1"/>
  <c r="U483" i="1"/>
  <c r="V483" i="1"/>
  <c r="W483" i="1"/>
  <c r="C484" i="1"/>
  <c r="D484" i="1"/>
  <c r="G484" i="1"/>
  <c r="H484" i="1"/>
  <c r="I484" i="1"/>
  <c r="J484" i="1"/>
  <c r="K484" i="1"/>
  <c r="L484" i="1"/>
  <c r="O484" i="1"/>
  <c r="R484" i="1"/>
  <c r="S484" i="1"/>
  <c r="T484" i="1"/>
  <c r="U484" i="1"/>
  <c r="V484" i="1"/>
  <c r="W484" i="1"/>
  <c r="C485" i="1"/>
  <c r="D485" i="1"/>
  <c r="G485" i="1"/>
  <c r="H485" i="1"/>
  <c r="I485" i="1"/>
  <c r="J485" i="1"/>
  <c r="K485" i="1"/>
  <c r="L485" i="1"/>
  <c r="O485" i="1"/>
  <c r="R485" i="1"/>
  <c r="S485" i="1"/>
  <c r="T485" i="1"/>
  <c r="U485" i="1"/>
  <c r="V485" i="1"/>
  <c r="W485" i="1"/>
  <c r="C486" i="1"/>
  <c r="D486" i="1"/>
  <c r="G486" i="1"/>
  <c r="H486" i="1"/>
  <c r="I486" i="1"/>
  <c r="J486" i="1"/>
  <c r="K486" i="1"/>
  <c r="L486" i="1"/>
  <c r="O486" i="1"/>
  <c r="R486" i="1"/>
  <c r="S486" i="1"/>
  <c r="T486" i="1"/>
  <c r="U486" i="1"/>
  <c r="V486" i="1"/>
  <c r="W486" i="1"/>
  <c r="C487" i="1"/>
  <c r="D487" i="1"/>
  <c r="G487" i="1"/>
  <c r="H487" i="1"/>
  <c r="I487" i="1"/>
  <c r="J487" i="1"/>
  <c r="K487" i="1"/>
  <c r="L487" i="1"/>
  <c r="O487" i="1"/>
  <c r="R487" i="1"/>
  <c r="S487" i="1"/>
  <c r="T487" i="1"/>
  <c r="U487" i="1"/>
  <c r="V487" i="1"/>
  <c r="W487" i="1"/>
  <c r="C488" i="1"/>
  <c r="D488" i="1"/>
  <c r="G488" i="1"/>
  <c r="H488" i="1"/>
  <c r="I488" i="1"/>
  <c r="J488" i="1"/>
  <c r="K488" i="1"/>
  <c r="L488" i="1"/>
  <c r="O488" i="1"/>
  <c r="R488" i="1"/>
  <c r="S488" i="1"/>
  <c r="T488" i="1"/>
  <c r="U488" i="1"/>
  <c r="V488" i="1"/>
  <c r="W488" i="1"/>
  <c r="C489" i="1"/>
  <c r="D489" i="1"/>
  <c r="G489" i="1"/>
  <c r="H489" i="1"/>
  <c r="I489" i="1"/>
  <c r="J489" i="1"/>
  <c r="K489" i="1"/>
  <c r="L489" i="1"/>
  <c r="O489" i="1"/>
  <c r="R489" i="1"/>
  <c r="S489" i="1"/>
  <c r="T489" i="1"/>
  <c r="U489" i="1"/>
  <c r="V489" i="1"/>
  <c r="W489" i="1"/>
  <c r="C490" i="1"/>
  <c r="D490" i="1"/>
  <c r="G490" i="1"/>
  <c r="H490" i="1"/>
  <c r="I490" i="1"/>
  <c r="J490" i="1"/>
  <c r="K490" i="1"/>
  <c r="L490" i="1"/>
  <c r="O490" i="1"/>
  <c r="R490" i="1"/>
  <c r="S490" i="1"/>
  <c r="T490" i="1"/>
  <c r="U490" i="1"/>
  <c r="V490" i="1"/>
  <c r="W490" i="1"/>
  <c r="C491" i="1"/>
  <c r="D491" i="1"/>
  <c r="G491" i="1"/>
  <c r="H491" i="1"/>
  <c r="I491" i="1"/>
  <c r="J491" i="1"/>
  <c r="K491" i="1"/>
  <c r="L491" i="1"/>
  <c r="O491" i="1"/>
  <c r="R491" i="1"/>
  <c r="S491" i="1"/>
  <c r="T491" i="1"/>
  <c r="U491" i="1"/>
  <c r="V491" i="1"/>
  <c r="W491" i="1"/>
  <c r="C492" i="1"/>
  <c r="D492" i="1"/>
  <c r="G492" i="1"/>
  <c r="H492" i="1"/>
  <c r="I492" i="1"/>
  <c r="J492" i="1"/>
  <c r="K492" i="1"/>
  <c r="L492" i="1"/>
  <c r="O492" i="1"/>
  <c r="R492" i="1"/>
  <c r="S492" i="1"/>
  <c r="T492" i="1"/>
  <c r="U492" i="1"/>
  <c r="V492" i="1"/>
  <c r="W492" i="1"/>
  <c r="C493" i="1"/>
  <c r="D493" i="1"/>
  <c r="G493" i="1"/>
  <c r="H493" i="1"/>
  <c r="I493" i="1"/>
  <c r="J493" i="1"/>
  <c r="K493" i="1"/>
  <c r="L493" i="1"/>
  <c r="O493" i="1"/>
  <c r="R493" i="1"/>
  <c r="S493" i="1"/>
  <c r="T493" i="1"/>
  <c r="U493" i="1"/>
  <c r="V493" i="1"/>
  <c r="W493" i="1"/>
  <c r="C494" i="1"/>
  <c r="D494" i="1"/>
  <c r="G494" i="1"/>
  <c r="H494" i="1"/>
  <c r="I494" i="1"/>
  <c r="J494" i="1"/>
  <c r="K494" i="1"/>
  <c r="L494" i="1"/>
  <c r="O494" i="1"/>
  <c r="R494" i="1"/>
  <c r="S494" i="1"/>
  <c r="T494" i="1"/>
  <c r="U494" i="1"/>
  <c r="V494" i="1"/>
  <c r="W494" i="1"/>
  <c r="C495" i="1"/>
  <c r="D495" i="1"/>
  <c r="G495" i="1"/>
  <c r="H495" i="1"/>
  <c r="I495" i="1"/>
  <c r="J495" i="1"/>
  <c r="K495" i="1"/>
  <c r="L495" i="1"/>
  <c r="O495" i="1"/>
  <c r="R495" i="1"/>
  <c r="S495" i="1"/>
  <c r="T495" i="1"/>
  <c r="U495" i="1"/>
  <c r="V495" i="1"/>
  <c r="W495" i="1"/>
  <c r="C496" i="1"/>
  <c r="D496" i="1"/>
  <c r="G496" i="1"/>
  <c r="H496" i="1"/>
  <c r="I496" i="1"/>
  <c r="J496" i="1"/>
  <c r="K496" i="1"/>
  <c r="L496" i="1"/>
  <c r="O496" i="1"/>
  <c r="R496" i="1"/>
  <c r="S496" i="1"/>
  <c r="T496" i="1"/>
  <c r="U496" i="1"/>
  <c r="V496" i="1"/>
  <c r="W496" i="1"/>
  <c r="C497" i="1"/>
  <c r="D497" i="1"/>
  <c r="G497" i="1"/>
  <c r="H497" i="1"/>
  <c r="I497" i="1"/>
  <c r="J497" i="1"/>
  <c r="K497" i="1"/>
  <c r="L497" i="1"/>
  <c r="O497" i="1"/>
  <c r="R497" i="1"/>
  <c r="S497" i="1"/>
  <c r="T497" i="1"/>
  <c r="U497" i="1"/>
  <c r="V497" i="1"/>
  <c r="W497" i="1"/>
  <c r="C498" i="1"/>
  <c r="D498" i="1"/>
  <c r="G498" i="1"/>
  <c r="H498" i="1"/>
  <c r="I498" i="1"/>
  <c r="J498" i="1"/>
  <c r="K498" i="1"/>
  <c r="L498" i="1"/>
  <c r="O498" i="1"/>
  <c r="R498" i="1"/>
  <c r="S498" i="1"/>
  <c r="T498" i="1"/>
  <c r="U498" i="1"/>
  <c r="V498" i="1"/>
  <c r="W498" i="1"/>
  <c r="C499" i="1"/>
  <c r="D499" i="1"/>
  <c r="G499" i="1"/>
  <c r="H499" i="1"/>
  <c r="I499" i="1"/>
  <c r="J499" i="1"/>
  <c r="K499" i="1"/>
  <c r="L499" i="1"/>
  <c r="O499" i="1"/>
  <c r="R499" i="1"/>
  <c r="S499" i="1"/>
  <c r="T499" i="1"/>
  <c r="U499" i="1"/>
  <c r="V499" i="1"/>
  <c r="W499" i="1"/>
  <c r="C500" i="1"/>
  <c r="D500" i="1"/>
  <c r="G500" i="1"/>
  <c r="H500" i="1"/>
  <c r="I500" i="1"/>
  <c r="J500" i="1"/>
  <c r="K500" i="1"/>
  <c r="L500" i="1"/>
  <c r="O500" i="1"/>
  <c r="R500" i="1"/>
  <c r="S500" i="1"/>
  <c r="T500" i="1"/>
  <c r="U500" i="1"/>
  <c r="V500" i="1"/>
  <c r="W500" i="1"/>
  <c r="C501" i="1"/>
  <c r="D501" i="1"/>
  <c r="G501" i="1"/>
  <c r="H501" i="1"/>
  <c r="I501" i="1"/>
  <c r="J501" i="1"/>
  <c r="K501" i="1"/>
  <c r="L501" i="1"/>
  <c r="O501" i="1"/>
  <c r="R501" i="1"/>
  <c r="S501" i="1"/>
  <c r="T501" i="1"/>
  <c r="U501" i="1"/>
  <c r="V501" i="1"/>
  <c r="W501" i="1"/>
  <c r="C502" i="1"/>
  <c r="D502" i="1"/>
  <c r="G502" i="1"/>
  <c r="H502" i="1"/>
  <c r="I502" i="1"/>
  <c r="J502" i="1"/>
  <c r="K502" i="1"/>
  <c r="L502" i="1"/>
  <c r="O502" i="1"/>
  <c r="R502" i="1"/>
  <c r="S502" i="1"/>
  <c r="T502" i="1"/>
  <c r="U502" i="1"/>
  <c r="V502" i="1"/>
  <c r="W502" i="1"/>
  <c r="C503" i="1"/>
  <c r="D503" i="1"/>
  <c r="G503" i="1"/>
  <c r="H503" i="1"/>
  <c r="I503" i="1"/>
  <c r="J503" i="1"/>
  <c r="K503" i="1"/>
  <c r="L503" i="1"/>
  <c r="O503" i="1"/>
  <c r="R503" i="1"/>
  <c r="S503" i="1"/>
  <c r="T503" i="1"/>
  <c r="U503" i="1"/>
  <c r="V503" i="1"/>
  <c r="W503" i="1"/>
  <c r="C504" i="1"/>
  <c r="D504" i="1"/>
  <c r="G504" i="1"/>
  <c r="H504" i="1"/>
  <c r="I504" i="1"/>
  <c r="J504" i="1"/>
  <c r="K504" i="1"/>
  <c r="L504" i="1"/>
  <c r="O504" i="1"/>
  <c r="R504" i="1"/>
  <c r="S504" i="1"/>
  <c r="T504" i="1"/>
  <c r="U504" i="1"/>
  <c r="V504" i="1"/>
  <c r="W504" i="1"/>
  <c r="C505" i="1"/>
  <c r="D505" i="1"/>
  <c r="G505" i="1"/>
  <c r="H505" i="1"/>
  <c r="I505" i="1"/>
  <c r="J505" i="1"/>
  <c r="K505" i="1"/>
  <c r="L505" i="1"/>
  <c r="O505" i="1"/>
  <c r="R505" i="1"/>
  <c r="S505" i="1"/>
  <c r="T505" i="1"/>
  <c r="U505" i="1"/>
  <c r="V505" i="1"/>
  <c r="W505" i="1"/>
  <c r="C506" i="1"/>
  <c r="G506" i="1"/>
  <c r="H506" i="1"/>
  <c r="I506" i="1"/>
  <c r="J506" i="1"/>
  <c r="K506" i="1"/>
  <c r="L506" i="1"/>
  <c r="O506" i="1"/>
  <c r="R506" i="1"/>
  <c r="S506" i="1"/>
  <c r="T506" i="1"/>
  <c r="U506" i="1"/>
  <c r="V506" i="1"/>
  <c r="W506" i="1"/>
  <c r="C507" i="1"/>
  <c r="G507" i="1"/>
  <c r="H507" i="1"/>
  <c r="I507" i="1"/>
  <c r="J507" i="1"/>
  <c r="K507" i="1"/>
  <c r="L507" i="1"/>
  <c r="O507" i="1"/>
  <c r="R507" i="1"/>
  <c r="S507" i="1"/>
  <c r="T507" i="1"/>
  <c r="U507" i="1"/>
  <c r="V507" i="1"/>
  <c r="W507" i="1"/>
  <c r="C508" i="1"/>
  <c r="D508" i="1"/>
  <c r="G508" i="1"/>
  <c r="H508" i="1"/>
  <c r="I508" i="1"/>
  <c r="J508" i="1"/>
  <c r="K508" i="1"/>
  <c r="L508" i="1"/>
  <c r="O508" i="1"/>
  <c r="R508" i="1"/>
  <c r="S508" i="1"/>
  <c r="T508" i="1"/>
  <c r="U508" i="1"/>
  <c r="V508" i="1"/>
  <c r="W508" i="1"/>
  <c r="C509" i="1"/>
  <c r="D509" i="1"/>
  <c r="G509" i="1"/>
  <c r="H509" i="1"/>
  <c r="I509" i="1"/>
  <c r="J509" i="1"/>
  <c r="K509" i="1"/>
  <c r="L509" i="1"/>
  <c r="O509" i="1"/>
  <c r="R509" i="1"/>
  <c r="S509" i="1"/>
  <c r="T509" i="1"/>
  <c r="U509" i="1"/>
  <c r="V509" i="1"/>
  <c r="W509" i="1"/>
  <c r="C510" i="1"/>
  <c r="D510" i="1"/>
  <c r="G510" i="1"/>
  <c r="H510" i="1"/>
  <c r="I510" i="1"/>
  <c r="J510" i="1"/>
  <c r="K510" i="1"/>
  <c r="L510" i="1"/>
  <c r="O510" i="1"/>
  <c r="R510" i="1"/>
  <c r="S510" i="1"/>
  <c r="T510" i="1"/>
  <c r="U510" i="1"/>
  <c r="V510" i="1"/>
  <c r="W510" i="1"/>
  <c r="C511" i="1"/>
  <c r="D511" i="1"/>
  <c r="G511" i="1"/>
  <c r="H511" i="1"/>
  <c r="I511" i="1"/>
  <c r="J511" i="1"/>
  <c r="K511" i="1"/>
  <c r="L511" i="1"/>
  <c r="O511" i="1"/>
  <c r="R511" i="1"/>
  <c r="S511" i="1"/>
  <c r="T511" i="1"/>
  <c r="U511" i="1"/>
  <c r="V511" i="1"/>
  <c r="W511" i="1"/>
  <c r="C512" i="1"/>
  <c r="D512" i="1"/>
  <c r="G512" i="1"/>
  <c r="H512" i="1"/>
  <c r="I512" i="1"/>
  <c r="J512" i="1"/>
  <c r="K512" i="1"/>
  <c r="L512" i="1"/>
  <c r="O512" i="1"/>
  <c r="R512" i="1"/>
  <c r="S512" i="1"/>
  <c r="T512" i="1"/>
  <c r="U512" i="1"/>
  <c r="V512" i="1"/>
  <c r="W512" i="1"/>
  <c r="C513" i="1"/>
  <c r="D513" i="1"/>
  <c r="G513" i="1"/>
  <c r="H513" i="1"/>
  <c r="I513" i="1"/>
  <c r="J513" i="1"/>
  <c r="K513" i="1"/>
  <c r="L513" i="1"/>
  <c r="O513" i="1"/>
  <c r="R513" i="1"/>
  <c r="S513" i="1"/>
  <c r="T513" i="1"/>
  <c r="U513" i="1"/>
  <c r="V513" i="1"/>
  <c r="W513" i="1"/>
  <c r="C514" i="1"/>
  <c r="D514" i="1"/>
  <c r="G514" i="1"/>
  <c r="H514" i="1"/>
  <c r="I514" i="1"/>
  <c r="J514" i="1"/>
  <c r="K514" i="1"/>
  <c r="L514" i="1"/>
  <c r="O514" i="1"/>
  <c r="R514" i="1"/>
  <c r="S514" i="1"/>
  <c r="T514" i="1"/>
  <c r="U514" i="1"/>
  <c r="V514" i="1"/>
  <c r="W514" i="1"/>
  <c r="C515" i="1"/>
  <c r="D515" i="1"/>
  <c r="G515" i="1"/>
  <c r="H515" i="1"/>
  <c r="I515" i="1"/>
  <c r="J515" i="1"/>
  <c r="K515" i="1"/>
  <c r="L515" i="1"/>
  <c r="O515" i="1"/>
  <c r="R515" i="1"/>
  <c r="S515" i="1"/>
  <c r="T515" i="1"/>
  <c r="U515" i="1"/>
  <c r="V515" i="1"/>
  <c r="W515" i="1"/>
  <c r="C516" i="1"/>
  <c r="D516" i="1"/>
  <c r="G516" i="1"/>
  <c r="H516" i="1"/>
  <c r="I516" i="1"/>
  <c r="J516" i="1"/>
  <c r="K516" i="1"/>
  <c r="L516" i="1"/>
  <c r="O516" i="1"/>
  <c r="R516" i="1"/>
  <c r="S516" i="1"/>
  <c r="T516" i="1"/>
  <c r="U516" i="1"/>
  <c r="V516" i="1"/>
  <c r="W516" i="1"/>
  <c r="C517" i="1"/>
  <c r="D517" i="1"/>
  <c r="G517" i="1"/>
  <c r="H517" i="1"/>
  <c r="I517" i="1"/>
  <c r="J517" i="1"/>
  <c r="K517" i="1"/>
  <c r="L517" i="1"/>
  <c r="O517" i="1"/>
  <c r="R517" i="1"/>
  <c r="S517" i="1"/>
  <c r="T517" i="1"/>
  <c r="U517" i="1"/>
  <c r="V517" i="1"/>
  <c r="W517" i="1"/>
  <c r="C518" i="1"/>
  <c r="D518" i="1"/>
  <c r="G518" i="1"/>
  <c r="H518" i="1"/>
  <c r="I518" i="1"/>
  <c r="J518" i="1"/>
  <c r="K518" i="1"/>
  <c r="L518" i="1"/>
  <c r="O518" i="1"/>
  <c r="R518" i="1"/>
  <c r="S518" i="1"/>
  <c r="T518" i="1"/>
  <c r="U518" i="1"/>
  <c r="V518" i="1"/>
  <c r="W518" i="1"/>
  <c r="C519" i="1"/>
  <c r="D519" i="1"/>
  <c r="G519" i="1"/>
  <c r="H519" i="1"/>
  <c r="I519" i="1"/>
  <c r="J519" i="1"/>
  <c r="K519" i="1"/>
  <c r="L519" i="1"/>
  <c r="O519" i="1"/>
  <c r="R519" i="1"/>
  <c r="S519" i="1"/>
  <c r="T519" i="1"/>
  <c r="U519" i="1"/>
  <c r="V519" i="1"/>
  <c r="W519" i="1"/>
  <c r="C520" i="1"/>
  <c r="D520" i="1"/>
  <c r="G520" i="1"/>
  <c r="H520" i="1"/>
  <c r="I520" i="1"/>
  <c r="J520" i="1"/>
  <c r="K520" i="1"/>
  <c r="L520" i="1"/>
  <c r="O520" i="1"/>
  <c r="R520" i="1"/>
  <c r="S520" i="1"/>
  <c r="T520" i="1"/>
  <c r="U520" i="1"/>
  <c r="V520" i="1"/>
  <c r="W520" i="1"/>
  <c r="C521" i="1"/>
  <c r="D521" i="1"/>
  <c r="G521" i="1"/>
  <c r="H521" i="1"/>
  <c r="I521" i="1"/>
  <c r="J521" i="1"/>
  <c r="K521" i="1"/>
  <c r="L521" i="1"/>
  <c r="O521" i="1"/>
  <c r="R521" i="1"/>
  <c r="S521" i="1"/>
  <c r="T521" i="1"/>
  <c r="U521" i="1"/>
  <c r="V521" i="1"/>
  <c r="W521" i="1"/>
  <c r="C522" i="1"/>
  <c r="D522" i="1"/>
  <c r="G522" i="1"/>
  <c r="H522" i="1"/>
  <c r="I522" i="1"/>
  <c r="J522" i="1"/>
  <c r="K522" i="1"/>
  <c r="L522" i="1"/>
  <c r="O522" i="1"/>
  <c r="R522" i="1"/>
  <c r="S522" i="1"/>
  <c r="T522" i="1"/>
  <c r="U522" i="1"/>
  <c r="V522" i="1"/>
  <c r="W522" i="1"/>
  <c r="C523" i="1"/>
  <c r="D523" i="1"/>
  <c r="G523" i="1"/>
  <c r="H523" i="1"/>
  <c r="I523" i="1"/>
  <c r="J523" i="1"/>
  <c r="K523" i="1"/>
  <c r="L523" i="1"/>
  <c r="O523" i="1"/>
  <c r="R523" i="1"/>
  <c r="S523" i="1"/>
  <c r="T523" i="1"/>
  <c r="U523" i="1"/>
  <c r="V523" i="1"/>
  <c r="W523" i="1"/>
  <c r="C524" i="1"/>
  <c r="D524" i="1"/>
  <c r="G524" i="1"/>
  <c r="H524" i="1"/>
  <c r="I524" i="1"/>
  <c r="J524" i="1"/>
  <c r="K524" i="1"/>
  <c r="L524" i="1"/>
  <c r="O524" i="1"/>
  <c r="R524" i="1"/>
  <c r="S524" i="1"/>
  <c r="T524" i="1"/>
  <c r="U524" i="1"/>
  <c r="V524" i="1"/>
  <c r="W524" i="1"/>
  <c r="C525" i="1"/>
  <c r="D525" i="1"/>
  <c r="G525" i="1"/>
  <c r="H525" i="1"/>
  <c r="I525" i="1"/>
  <c r="J525" i="1"/>
  <c r="K525" i="1"/>
  <c r="L525" i="1"/>
  <c r="O525" i="1"/>
  <c r="R525" i="1"/>
  <c r="S525" i="1"/>
  <c r="T525" i="1"/>
  <c r="U525" i="1"/>
  <c r="V525" i="1"/>
  <c r="W525" i="1"/>
  <c r="C526" i="1"/>
  <c r="D526" i="1"/>
  <c r="G526" i="1"/>
  <c r="H526" i="1"/>
  <c r="I526" i="1"/>
  <c r="J526" i="1"/>
  <c r="K526" i="1"/>
  <c r="L526" i="1"/>
  <c r="O526" i="1"/>
  <c r="R526" i="1"/>
  <c r="S526" i="1"/>
  <c r="T526" i="1"/>
  <c r="U526" i="1"/>
  <c r="V526" i="1"/>
  <c r="W526" i="1"/>
  <c r="C527" i="1"/>
  <c r="D527" i="1"/>
  <c r="G527" i="1"/>
  <c r="H527" i="1"/>
  <c r="I527" i="1"/>
  <c r="J527" i="1"/>
  <c r="K527" i="1"/>
  <c r="L527" i="1"/>
  <c r="O527" i="1"/>
  <c r="R527" i="1"/>
  <c r="S527" i="1"/>
  <c r="T527" i="1"/>
  <c r="U527" i="1"/>
  <c r="V527" i="1"/>
  <c r="W527" i="1"/>
  <c r="C528" i="1"/>
  <c r="D528" i="1"/>
  <c r="G528" i="1"/>
  <c r="H528" i="1"/>
  <c r="I528" i="1"/>
  <c r="J528" i="1"/>
  <c r="K528" i="1"/>
  <c r="L528" i="1"/>
  <c r="O528" i="1"/>
  <c r="R528" i="1"/>
  <c r="S528" i="1"/>
  <c r="T528" i="1"/>
  <c r="U528" i="1"/>
  <c r="V528" i="1"/>
  <c r="W528" i="1"/>
  <c r="C529" i="1"/>
  <c r="D529" i="1"/>
  <c r="G529" i="1"/>
  <c r="H529" i="1"/>
  <c r="I529" i="1"/>
  <c r="J529" i="1"/>
  <c r="K529" i="1"/>
  <c r="L529" i="1"/>
  <c r="O529" i="1"/>
  <c r="R529" i="1"/>
  <c r="S529" i="1"/>
  <c r="T529" i="1"/>
  <c r="U529" i="1"/>
  <c r="V529" i="1"/>
  <c r="W529" i="1"/>
  <c r="C530" i="1"/>
  <c r="D530" i="1"/>
  <c r="G530" i="1"/>
  <c r="H530" i="1"/>
  <c r="I530" i="1"/>
  <c r="J530" i="1"/>
  <c r="K530" i="1"/>
  <c r="L530" i="1"/>
  <c r="O530" i="1"/>
  <c r="R530" i="1"/>
  <c r="S530" i="1"/>
  <c r="T530" i="1"/>
  <c r="U530" i="1"/>
  <c r="V530" i="1"/>
  <c r="W530" i="1"/>
  <c r="C531" i="1"/>
  <c r="D531" i="1"/>
  <c r="G531" i="1"/>
  <c r="H531" i="1"/>
  <c r="I531" i="1"/>
  <c r="J531" i="1"/>
  <c r="K531" i="1"/>
  <c r="L531" i="1"/>
  <c r="O531" i="1"/>
  <c r="R531" i="1"/>
  <c r="S531" i="1"/>
  <c r="T531" i="1"/>
  <c r="U531" i="1"/>
  <c r="V531" i="1"/>
  <c r="W531" i="1"/>
  <c r="C532" i="1"/>
  <c r="D532" i="1"/>
  <c r="G532" i="1"/>
  <c r="H532" i="1"/>
  <c r="I532" i="1"/>
  <c r="J532" i="1"/>
  <c r="K532" i="1"/>
  <c r="L532" i="1"/>
  <c r="O532" i="1"/>
  <c r="R532" i="1"/>
  <c r="S532" i="1"/>
  <c r="T532" i="1"/>
  <c r="U532" i="1"/>
  <c r="V532" i="1"/>
  <c r="W532" i="1"/>
  <c r="C533" i="1"/>
  <c r="D533" i="1"/>
  <c r="G533" i="1"/>
  <c r="H533" i="1"/>
  <c r="I533" i="1"/>
  <c r="J533" i="1"/>
  <c r="K533" i="1"/>
  <c r="L533" i="1"/>
  <c r="O533" i="1"/>
  <c r="R533" i="1"/>
  <c r="S533" i="1"/>
  <c r="T533" i="1"/>
  <c r="U533" i="1"/>
  <c r="V533" i="1"/>
  <c r="W533" i="1"/>
  <c r="C534" i="1"/>
  <c r="G534" i="1"/>
  <c r="H534" i="1"/>
  <c r="I534" i="1"/>
  <c r="J534" i="1"/>
  <c r="K534" i="1"/>
  <c r="L534" i="1"/>
  <c r="O534" i="1"/>
  <c r="R534" i="1"/>
  <c r="S534" i="1"/>
  <c r="T534" i="1"/>
  <c r="U534" i="1"/>
  <c r="V534" i="1"/>
  <c r="W534" i="1"/>
  <c r="C535" i="1"/>
  <c r="G535" i="1"/>
  <c r="H535" i="1"/>
  <c r="I535" i="1"/>
  <c r="J535" i="1"/>
  <c r="K535" i="1"/>
  <c r="L535" i="1"/>
  <c r="O535" i="1"/>
  <c r="R535" i="1"/>
  <c r="S535" i="1"/>
  <c r="T535" i="1"/>
  <c r="U535" i="1"/>
  <c r="V535" i="1"/>
  <c r="W535" i="1"/>
  <c r="C536" i="1"/>
  <c r="G536" i="1"/>
  <c r="H536" i="1"/>
  <c r="I536" i="1"/>
  <c r="J536" i="1"/>
  <c r="K536" i="1"/>
  <c r="L536" i="1"/>
  <c r="O536" i="1"/>
  <c r="R536" i="1"/>
  <c r="S536" i="1"/>
  <c r="T536" i="1"/>
  <c r="U536" i="1"/>
  <c r="V536" i="1"/>
  <c r="W536" i="1"/>
  <c r="C537" i="1"/>
  <c r="G537" i="1"/>
  <c r="H537" i="1"/>
  <c r="I537" i="1"/>
  <c r="J537" i="1"/>
  <c r="K537" i="1"/>
  <c r="L537" i="1"/>
  <c r="O537" i="1"/>
  <c r="R537" i="1"/>
  <c r="S537" i="1"/>
  <c r="T537" i="1"/>
  <c r="U537" i="1"/>
  <c r="V537" i="1"/>
  <c r="W537" i="1"/>
  <c r="C538" i="1"/>
  <c r="D538" i="1"/>
  <c r="G538" i="1"/>
  <c r="H538" i="1"/>
  <c r="I538" i="1"/>
  <c r="J538" i="1"/>
  <c r="K538" i="1"/>
  <c r="L538" i="1"/>
  <c r="O538" i="1"/>
  <c r="R538" i="1"/>
  <c r="S538" i="1"/>
  <c r="T538" i="1"/>
  <c r="U538" i="1"/>
  <c r="V538" i="1"/>
  <c r="W538" i="1"/>
  <c r="C539" i="1"/>
  <c r="D539" i="1"/>
  <c r="G539" i="1"/>
  <c r="H539" i="1"/>
  <c r="I539" i="1"/>
  <c r="J539" i="1"/>
  <c r="K539" i="1"/>
  <c r="L539" i="1"/>
  <c r="O539" i="1"/>
  <c r="R539" i="1"/>
  <c r="S539" i="1"/>
  <c r="T539" i="1"/>
  <c r="U539" i="1"/>
  <c r="V539" i="1"/>
  <c r="W539" i="1"/>
  <c r="C540" i="1"/>
  <c r="D540" i="1"/>
  <c r="G540" i="1"/>
  <c r="H540" i="1"/>
  <c r="I540" i="1"/>
  <c r="J540" i="1"/>
  <c r="K540" i="1"/>
  <c r="L540" i="1"/>
  <c r="O540" i="1"/>
  <c r="R540" i="1"/>
  <c r="S540" i="1"/>
  <c r="T540" i="1"/>
  <c r="U540" i="1"/>
  <c r="V540" i="1"/>
  <c r="W540" i="1"/>
  <c r="C541" i="1"/>
  <c r="D541" i="1"/>
  <c r="G541" i="1"/>
  <c r="H541" i="1"/>
  <c r="I541" i="1"/>
  <c r="J541" i="1"/>
  <c r="K541" i="1"/>
  <c r="L541" i="1"/>
  <c r="O541" i="1"/>
  <c r="R541" i="1"/>
  <c r="S541" i="1"/>
  <c r="T541" i="1"/>
  <c r="U541" i="1"/>
  <c r="V541" i="1"/>
  <c r="W541" i="1"/>
  <c r="C542" i="1"/>
  <c r="D542" i="1"/>
  <c r="G542" i="1"/>
  <c r="H542" i="1"/>
  <c r="I542" i="1"/>
  <c r="J542" i="1"/>
  <c r="K542" i="1"/>
  <c r="L542" i="1"/>
  <c r="O542" i="1"/>
  <c r="R542" i="1"/>
  <c r="S542" i="1"/>
  <c r="T542" i="1"/>
  <c r="U542" i="1"/>
  <c r="V542" i="1"/>
  <c r="W542" i="1"/>
  <c r="C543" i="1"/>
  <c r="D543" i="1"/>
  <c r="G543" i="1"/>
  <c r="H543" i="1"/>
  <c r="I543" i="1"/>
  <c r="J543" i="1"/>
  <c r="K543" i="1"/>
  <c r="L543" i="1"/>
  <c r="O543" i="1"/>
  <c r="R543" i="1"/>
  <c r="S543" i="1"/>
  <c r="T543" i="1"/>
  <c r="U543" i="1"/>
  <c r="V543" i="1"/>
  <c r="W543" i="1"/>
  <c r="C544" i="1"/>
  <c r="D544" i="1"/>
  <c r="G544" i="1"/>
  <c r="H544" i="1"/>
  <c r="I544" i="1"/>
  <c r="J544" i="1"/>
  <c r="K544" i="1"/>
  <c r="L544" i="1"/>
  <c r="O544" i="1"/>
  <c r="R544" i="1"/>
  <c r="S544" i="1"/>
  <c r="T544" i="1"/>
  <c r="U544" i="1"/>
  <c r="V544" i="1"/>
  <c r="W544" i="1"/>
  <c r="C545" i="1"/>
  <c r="D545" i="1"/>
  <c r="G545" i="1"/>
  <c r="H545" i="1"/>
  <c r="I545" i="1"/>
  <c r="J545" i="1"/>
  <c r="K545" i="1"/>
  <c r="L545" i="1"/>
  <c r="O545" i="1"/>
  <c r="R545" i="1"/>
  <c r="S545" i="1"/>
  <c r="T545" i="1"/>
  <c r="U545" i="1"/>
  <c r="V545" i="1"/>
  <c r="W545" i="1"/>
  <c r="C546" i="1"/>
  <c r="D546" i="1"/>
  <c r="G546" i="1"/>
  <c r="H546" i="1"/>
  <c r="I546" i="1"/>
  <c r="J546" i="1"/>
  <c r="K546" i="1"/>
  <c r="L546" i="1"/>
  <c r="O546" i="1"/>
  <c r="R546" i="1"/>
  <c r="S546" i="1"/>
  <c r="T546" i="1"/>
  <c r="U546" i="1"/>
  <c r="V546" i="1"/>
  <c r="W546" i="1"/>
  <c r="C547" i="1"/>
  <c r="D547" i="1"/>
  <c r="G547" i="1"/>
  <c r="H547" i="1"/>
  <c r="I547" i="1"/>
  <c r="J547" i="1"/>
  <c r="K547" i="1"/>
  <c r="L547" i="1"/>
  <c r="O547" i="1"/>
  <c r="R547" i="1"/>
  <c r="S547" i="1"/>
  <c r="T547" i="1"/>
  <c r="U547" i="1"/>
  <c r="V547" i="1"/>
  <c r="W547" i="1"/>
  <c r="C548" i="1"/>
  <c r="D548" i="1"/>
  <c r="G548" i="1"/>
  <c r="H548" i="1"/>
  <c r="I548" i="1"/>
  <c r="J548" i="1"/>
  <c r="K548" i="1"/>
  <c r="L548" i="1"/>
  <c r="O548" i="1"/>
  <c r="R548" i="1"/>
  <c r="S548" i="1"/>
  <c r="T548" i="1"/>
  <c r="U548" i="1"/>
  <c r="V548" i="1"/>
  <c r="W548" i="1"/>
  <c r="C549" i="1"/>
  <c r="D549" i="1"/>
  <c r="G549" i="1"/>
  <c r="H549" i="1"/>
  <c r="I549" i="1"/>
  <c r="J549" i="1"/>
  <c r="K549" i="1"/>
  <c r="L549" i="1"/>
  <c r="O549" i="1"/>
  <c r="R549" i="1"/>
  <c r="S549" i="1"/>
  <c r="T549" i="1"/>
  <c r="U549" i="1"/>
  <c r="V549" i="1"/>
  <c r="W549" i="1"/>
  <c r="C550" i="1"/>
  <c r="D550" i="1"/>
  <c r="G550" i="1"/>
  <c r="H550" i="1"/>
  <c r="I550" i="1"/>
  <c r="J550" i="1"/>
  <c r="K550" i="1"/>
  <c r="L550" i="1"/>
  <c r="O550" i="1"/>
  <c r="R550" i="1"/>
  <c r="S550" i="1"/>
  <c r="T550" i="1"/>
  <c r="U550" i="1"/>
  <c r="V550" i="1"/>
  <c r="W550" i="1"/>
  <c r="X3" i="22"/>
  <c r="W3" i="22"/>
  <c r="V3" i="22"/>
  <c r="U3" i="22"/>
  <c r="T3" i="22"/>
  <c r="S3" i="22"/>
  <c r="P3" i="22"/>
  <c r="M3" i="22"/>
  <c r="L3" i="22"/>
  <c r="K3" i="22"/>
  <c r="J3" i="22"/>
  <c r="I3" i="22"/>
  <c r="H3" i="22"/>
  <c r="E3" i="22"/>
  <c r="D3" i="22"/>
  <c r="X2" i="22"/>
  <c r="W2" i="22"/>
  <c r="V2" i="22"/>
  <c r="U2" i="22"/>
  <c r="T2" i="22"/>
  <c r="S2" i="22"/>
  <c r="P2" i="22"/>
  <c r="M2" i="22"/>
  <c r="L2" i="22"/>
  <c r="K2" i="22"/>
  <c r="J2" i="22"/>
  <c r="I2" i="22"/>
  <c r="H2" i="22"/>
  <c r="E2" i="22"/>
  <c r="D2" i="22"/>
  <c r="D90" i="16" a="1"/>
  <c r="D90" i="16" s="1"/>
  <c r="E90" i="16"/>
  <c r="F90" i="16"/>
  <c r="G90" i="16"/>
  <c r="H90" i="16"/>
  <c r="I90" i="16"/>
  <c r="J90" i="16"/>
  <c r="A90" i="16"/>
  <c r="B90" i="16"/>
  <c r="G134" i="2"/>
  <c r="H134" i="2"/>
  <c r="I134" i="2"/>
  <c r="J134" i="2"/>
  <c r="K134" i="2"/>
  <c r="L134" i="2"/>
  <c r="G135" i="2"/>
  <c r="H135" i="2"/>
  <c r="I135" i="2"/>
  <c r="J135" i="2"/>
  <c r="K135" i="2"/>
  <c r="L135" i="2"/>
  <c r="G136" i="2"/>
  <c r="H136" i="2"/>
  <c r="I136" i="2"/>
  <c r="J136" i="2"/>
  <c r="K136" i="2"/>
  <c r="L136" i="2"/>
  <c r="G137" i="2"/>
  <c r="H137" i="2"/>
  <c r="I137" i="2"/>
  <c r="J137" i="2"/>
  <c r="K137" i="2"/>
  <c r="L137" i="2"/>
  <c r="C134" i="2"/>
  <c r="D134" i="2"/>
  <c r="C135" i="2"/>
  <c r="D135" i="2"/>
  <c r="C136" i="2"/>
  <c r="D136" i="2"/>
  <c r="C137" i="2"/>
  <c r="D137" i="2"/>
  <c r="R134" i="2"/>
  <c r="S134" i="2"/>
  <c r="T134" i="2"/>
  <c r="U134" i="2"/>
  <c r="V134" i="2"/>
  <c r="W134" i="2"/>
  <c r="R135" i="2"/>
  <c r="S135" i="2"/>
  <c r="T135" i="2"/>
  <c r="U135" i="2"/>
  <c r="V135" i="2"/>
  <c r="W135" i="2"/>
  <c r="R136" i="2"/>
  <c r="S136" i="2"/>
  <c r="T136" i="2"/>
  <c r="U136" i="2"/>
  <c r="V136" i="2"/>
  <c r="W136" i="2"/>
  <c r="R137" i="2"/>
  <c r="S137" i="2"/>
  <c r="T137" i="2"/>
  <c r="U137" i="2"/>
  <c r="V137" i="2"/>
  <c r="W137" i="2"/>
  <c r="O134" i="2"/>
  <c r="O135" i="2"/>
  <c r="O136" i="2"/>
  <c r="O137" i="2"/>
  <c r="R110" i="6"/>
  <c r="S110" i="6"/>
  <c r="T110" i="6"/>
  <c r="U110" i="6"/>
  <c r="V110" i="6"/>
  <c r="W110" i="6"/>
  <c r="R111" i="6"/>
  <c r="S111" i="6"/>
  <c r="T111" i="6"/>
  <c r="U111" i="6"/>
  <c r="V111" i="6"/>
  <c r="W111" i="6"/>
  <c r="R112" i="6"/>
  <c r="S112" i="6"/>
  <c r="T112" i="6"/>
  <c r="U112" i="6"/>
  <c r="V112" i="6"/>
  <c r="W112" i="6"/>
  <c r="R113" i="6"/>
  <c r="S113" i="6"/>
  <c r="T113" i="6"/>
  <c r="U113" i="6"/>
  <c r="V113" i="6"/>
  <c r="W113" i="6"/>
  <c r="R114" i="6"/>
  <c r="S114" i="6"/>
  <c r="T114" i="6"/>
  <c r="U114" i="6"/>
  <c r="V114" i="6"/>
  <c r="W114" i="6"/>
  <c r="R115" i="6"/>
  <c r="S115" i="6"/>
  <c r="T115" i="6"/>
  <c r="U115" i="6"/>
  <c r="V115" i="6"/>
  <c r="W115" i="6"/>
  <c r="O110" i="6"/>
  <c r="O111" i="6"/>
  <c r="O112" i="6"/>
  <c r="O113" i="6"/>
  <c r="O114" i="6"/>
  <c r="O115" i="6"/>
  <c r="G110" i="6"/>
  <c r="H110" i="6"/>
  <c r="I110" i="6"/>
  <c r="J110" i="6"/>
  <c r="K110" i="6"/>
  <c r="L110" i="6"/>
  <c r="G111" i="6"/>
  <c r="H111" i="6"/>
  <c r="I111" i="6"/>
  <c r="J111" i="6"/>
  <c r="K111" i="6"/>
  <c r="L111" i="6"/>
  <c r="G112" i="6"/>
  <c r="H112" i="6"/>
  <c r="I112" i="6"/>
  <c r="J112" i="6"/>
  <c r="K112" i="6"/>
  <c r="L112" i="6"/>
  <c r="G113" i="6"/>
  <c r="H113" i="6"/>
  <c r="I113" i="6"/>
  <c r="J113" i="6"/>
  <c r="K113" i="6"/>
  <c r="L113" i="6"/>
  <c r="G114" i="6"/>
  <c r="H114" i="6"/>
  <c r="I114" i="6"/>
  <c r="J114" i="6"/>
  <c r="K114" i="6"/>
  <c r="L114" i="6"/>
  <c r="G115" i="6"/>
  <c r="H115" i="6"/>
  <c r="I115" i="6"/>
  <c r="J115" i="6"/>
  <c r="K115" i="6"/>
  <c r="L115" i="6"/>
  <c r="C110" i="6"/>
  <c r="D110" i="6"/>
  <c r="C111" i="6"/>
  <c r="D111" i="6"/>
  <c r="C112" i="6"/>
  <c r="D112" i="6"/>
  <c r="C113" i="6"/>
  <c r="D113" i="6"/>
  <c r="C114" i="6"/>
  <c r="D114" i="6"/>
  <c r="C115" i="6"/>
  <c r="D115" i="6"/>
  <c r="C86" i="6"/>
  <c r="D86" i="6"/>
  <c r="R28" i="6" l="1"/>
  <c r="S28" i="6"/>
  <c r="T28" i="6"/>
  <c r="U28" i="6"/>
  <c r="V28" i="6"/>
  <c r="W28" i="6"/>
  <c r="R26" i="6"/>
  <c r="S26" i="6"/>
  <c r="T26" i="6"/>
  <c r="U26" i="6"/>
  <c r="V26" i="6"/>
  <c r="W26" i="6"/>
  <c r="R27" i="6"/>
  <c r="S27" i="6"/>
  <c r="T27" i="6"/>
  <c r="U27" i="6"/>
  <c r="V27" i="6"/>
  <c r="W27" i="6"/>
  <c r="R52" i="6"/>
  <c r="S52" i="6"/>
  <c r="T52" i="6"/>
  <c r="U52" i="6"/>
  <c r="V52" i="6"/>
  <c r="W52" i="6"/>
  <c r="R50" i="6"/>
  <c r="S50" i="6"/>
  <c r="T50" i="6"/>
  <c r="U50" i="6"/>
  <c r="V50" i="6"/>
  <c r="W50" i="6"/>
  <c r="R51" i="6"/>
  <c r="S51" i="6"/>
  <c r="T51" i="6"/>
  <c r="U51" i="6"/>
  <c r="V51" i="6"/>
  <c r="W51" i="6"/>
  <c r="R65" i="6"/>
  <c r="S65" i="6"/>
  <c r="T65" i="6"/>
  <c r="U65" i="6"/>
  <c r="V65" i="6"/>
  <c r="W65" i="6"/>
  <c r="R63" i="6"/>
  <c r="S63" i="6"/>
  <c r="T63" i="6"/>
  <c r="U63" i="6"/>
  <c r="V63" i="6"/>
  <c r="W63" i="6"/>
  <c r="R64" i="6"/>
  <c r="S64" i="6"/>
  <c r="T64" i="6"/>
  <c r="U64" i="6"/>
  <c r="V64" i="6"/>
  <c r="W64" i="6"/>
  <c r="O28" i="6"/>
  <c r="O26" i="6"/>
  <c r="O27" i="6"/>
  <c r="O52" i="6"/>
  <c r="O50" i="6"/>
  <c r="O51" i="6"/>
  <c r="O65" i="6"/>
  <c r="O63" i="6"/>
  <c r="O64" i="6"/>
  <c r="G28" i="6"/>
  <c r="H28" i="6"/>
  <c r="I28" i="6"/>
  <c r="J28" i="6"/>
  <c r="K28" i="6"/>
  <c r="L28" i="6"/>
  <c r="G26" i="6"/>
  <c r="H26" i="6"/>
  <c r="I26" i="6"/>
  <c r="J26" i="6"/>
  <c r="K26" i="6"/>
  <c r="L26" i="6"/>
  <c r="G27" i="6"/>
  <c r="H27" i="6"/>
  <c r="I27" i="6"/>
  <c r="J27" i="6"/>
  <c r="K27" i="6"/>
  <c r="L27" i="6"/>
  <c r="G52" i="6"/>
  <c r="H52" i="6"/>
  <c r="I52" i="6"/>
  <c r="J52" i="6"/>
  <c r="K52" i="6"/>
  <c r="L52" i="6"/>
  <c r="G50" i="6"/>
  <c r="H50" i="6"/>
  <c r="I50" i="6"/>
  <c r="J50" i="6"/>
  <c r="K50" i="6"/>
  <c r="L50" i="6"/>
  <c r="G51" i="6"/>
  <c r="H51" i="6"/>
  <c r="I51" i="6"/>
  <c r="J51" i="6"/>
  <c r="K51" i="6"/>
  <c r="L51" i="6"/>
  <c r="G65" i="6"/>
  <c r="H65" i="6"/>
  <c r="I65" i="6"/>
  <c r="J65" i="6"/>
  <c r="K65" i="6"/>
  <c r="L65" i="6"/>
  <c r="G63" i="6"/>
  <c r="H63" i="6"/>
  <c r="I63" i="6"/>
  <c r="J63" i="6"/>
  <c r="K63" i="6"/>
  <c r="L63" i="6"/>
  <c r="G64" i="6"/>
  <c r="H64" i="6"/>
  <c r="I64" i="6"/>
  <c r="J64" i="6"/>
  <c r="K64" i="6"/>
  <c r="L64" i="6"/>
  <c r="C28" i="6"/>
  <c r="D28" i="6"/>
  <c r="C26" i="6"/>
  <c r="D26" i="6"/>
  <c r="C27" i="6"/>
  <c r="D27" i="6"/>
  <c r="C52" i="6"/>
  <c r="D52" i="6"/>
  <c r="C50" i="6"/>
  <c r="D50" i="6"/>
  <c r="C51" i="6"/>
  <c r="D51" i="6"/>
  <c r="C65" i="6"/>
  <c r="D65" i="6"/>
  <c r="C63" i="6"/>
  <c r="D63" i="6"/>
  <c r="C64" i="6"/>
  <c r="D64" i="6"/>
  <c r="R42" i="6"/>
  <c r="S42" i="6"/>
  <c r="T42" i="6"/>
  <c r="U42" i="6"/>
  <c r="V42" i="6"/>
  <c r="W42" i="6"/>
  <c r="R43" i="6"/>
  <c r="S43" i="6"/>
  <c r="T43" i="6"/>
  <c r="U43" i="6"/>
  <c r="V43" i="6"/>
  <c r="W43" i="6"/>
  <c r="R70" i="6"/>
  <c r="S70" i="6"/>
  <c r="T70" i="6"/>
  <c r="U70" i="6"/>
  <c r="V70" i="6"/>
  <c r="W70" i="6"/>
  <c r="R71" i="6"/>
  <c r="S71" i="6"/>
  <c r="T71" i="6"/>
  <c r="U71" i="6"/>
  <c r="V71" i="6"/>
  <c r="W71" i="6"/>
  <c r="O42" i="6"/>
  <c r="O43" i="6"/>
  <c r="O70" i="6"/>
  <c r="O71" i="6"/>
  <c r="G42" i="6"/>
  <c r="H42" i="6"/>
  <c r="I42" i="6"/>
  <c r="J42" i="6"/>
  <c r="K42" i="6"/>
  <c r="L42" i="6"/>
  <c r="G43" i="6"/>
  <c r="H43" i="6"/>
  <c r="I43" i="6"/>
  <c r="J43" i="6"/>
  <c r="K43" i="6"/>
  <c r="L43" i="6"/>
  <c r="G70" i="6"/>
  <c r="H70" i="6"/>
  <c r="I70" i="6"/>
  <c r="J70" i="6"/>
  <c r="K70" i="6"/>
  <c r="L70" i="6"/>
  <c r="G71" i="6"/>
  <c r="H71" i="6"/>
  <c r="I71" i="6"/>
  <c r="J71" i="6"/>
  <c r="K71" i="6"/>
  <c r="L71" i="6"/>
  <c r="C42" i="6"/>
  <c r="D42" i="6"/>
  <c r="C43" i="6"/>
  <c r="D43" i="6"/>
  <c r="C70" i="6"/>
  <c r="D70" i="6"/>
  <c r="C71" i="6"/>
  <c r="D71" i="6"/>
  <c r="R129" i="2"/>
  <c r="S129" i="2"/>
  <c r="T129" i="2"/>
  <c r="U129" i="2"/>
  <c r="V129" i="2"/>
  <c r="W129" i="2"/>
  <c r="R130" i="2"/>
  <c r="S130" i="2"/>
  <c r="T130" i="2"/>
  <c r="U130" i="2"/>
  <c r="V130" i="2"/>
  <c r="W130" i="2"/>
  <c r="R131" i="2"/>
  <c r="S131" i="2"/>
  <c r="T131" i="2"/>
  <c r="U131" i="2"/>
  <c r="V131" i="2"/>
  <c r="W131" i="2"/>
  <c r="R132" i="2"/>
  <c r="S132" i="2"/>
  <c r="T132" i="2"/>
  <c r="U132" i="2"/>
  <c r="V132" i="2"/>
  <c r="W132" i="2"/>
  <c r="R133" i="2"/>
  <c r="S133" i="2"/>
  <c r="T133" i="2"/>
  <c r="U133" i="2"/>
  <c r="V133" i="2"/>
  <c r="W133" i="2"/>
  <c r="O129" i="2"/>
  <c r="O130" i="2"/>
  <c r="O131" i="2"/>
  <c r="O132" i="2"/>
  <c r="O133" i="2"/>
  <c r="G129" i="2"/>
  <c r="H129" i="2"/>
  <c r="I129" i="2"/>
  <c r="J129" i="2"/>
  <c r="K129" i="2"/>
  <c r="L129" i="2"/>
  <c r="G130" i="2"/>
  <c r="H130" i="2"/>
  <c r="I130" i="2"/>
  <c r="J130" i="2"/>
  <c r="K130" i="2"/>
  <c r="L130" i="2"/>
  <c r="G131" i="2"/>
  <c r="H131" i="2"/>
  <c r="I131" i="2"/>
  <c r="J131" i="2"/>
  <c r="K131" i="2"/>
  <c r="L131" i="2"/>
  <c r="G132" i="2"/>
  <c r="H132" i="2"/>
  <c r="I132" i="2"/>
  <c r="J132" i="2"/>
  <c r="K132" i="2"/>
  <c r="L132" i="2"/>
  <c r="G133" i="2"/>
  <c r="H133" i="2"/>
  <c r="I133" i="2"/>
  <c r="J133" i="2"/>
  <c r="K133" i="2"/>
  <c r="L133" i="2"/>
  <c r="C129" i="2"/>
  <c r="D129" i="2"/>
  <c r="C130" i="2"/>
  <c r="D130" i="2"/>
  <c r="C131" i="2"/>
  <c r="D131" i="2"/>
  <c r="C132" i="2"/>
  <c r="D132" i="2"/>
  <c r="C133" i="2"/>
  <c r="D133" i="2"/>
  <c r="C41" i="2"/>
  <c r="D41" i="2"/>
  <c r="R12" i="18"/>
  <c r="S12" i="18"/>
  <c r="T12" i="18"/>
  <c r="U12" i="18"/>
  <c r="V12" i="18"/>
  <c r="W12" i="18"/>
  <c r="R13" i="18"/>
  <c r="S13" i="18"/>
  <c r="T13" i="18"/>
  <c r="U13" i="18"/>
  <c r="V13" i="18"/>
  <c r="W13" i="18"/>
  <c r="R14" i="18"/>
  <c r="S14" i="18"/>
  <c r="T14" i="18"/>
  <c r="U14" i="18"/>
  <c r="V14" i="18"/>
  <c r="W14" i="18"/>
  <c r="R15" i="18"/>
  <c r="S15" i="18"/>
  <c r="T15" i="18"/>
  <c r="U15" i="18"/>
  <c r="V15" i="18"/>
  <c r="W15" i="18"/>
  <c r="R16" i="18"/>
  <c r="S16" i="18"/>
  <c r="T16" i="18"/>
  <c r="U16" i="18"/>
  <c r="V16" i="18"/>
  <c r="W16" i="18"/>
  <c r="R17" i="18"/>
  <c r="S17" i="18"/>
  <c r="T17" i="18"/>
  <c r="U17" i="18"/>
  <c r="V17" i="18"/>
  <c r="W17" i="18"/>
  <c r="O12" i="18"/>
  <c r="O13" i="18"/>
  <c r="O14" i="18"/>
  <c r="O15" i="18"/>
  <c r="O16" i="18"/>
  <c r="O17" i="18"/>
  <c r="G12" i="18"/>
  <c r="H12" i="18"/>
  <c r="I12" i="18"/>
  <c r="J12" i="18"/>
  <c r="K12" i="18"/>
  <c r="L12" i="18"/>
  <c r="G13" i="18"/>
  <c r="H13" i="18"/>
  <c r="I13" i="18"/>
  <c r="J13" i="18"/>
  <c r="K13" i="18"/>
  <c r="L13" i="18"/>
  <c r="G14" i="18"/>
  <c r="H14" i="18"/>
  <c r="I14" i="18"/>
  <c r="J14" i="18"/>
  <c r="K14" i="18"/>
  <c r="L14" i="18"/>
  <c r="G15" i="18"/>
  <c r="H15" i="18"/>
  <c r="I15" i="18"/>
  <c r="J15" i="18"/>
  <c r="K15" i="18"/>
  <c r="L15" i="18"/>
  <c r="G16" i="18"/>
  <c r="H16" i="18"/>
  <c r="I16" i="18"/>
  <c r="J16" i="18"/>
  <c r="K16" i="18"/>
  <c r="L16" i="18"/>
  <c r="G17" i="18"/>
  <c r="H17" i="18"/>
  <c r="I17" i="18"/>
  <c r="J17" i="18"/>
  <c r="K17" i="18"/>
  <c r="L17" i="18"/>
  <c r="C12" i="18"/>
  <c r="D12" i="18"/>
  <c r="C13" i="18"/>
  <c r="D13" i="18"/>
  <c r="C14" i="18"/>
  <c r="D14" i="18"/>
  <c r="C15" i="18"/>
  <c r="D15" i="18"/>
  <c r="C16" i="18"/>
  <c r="D16" i="18"/>
  <c r="C17" i="18"/>
  <c r="D17" i="18"/>
  <c r="R62" i="2"/>
  <c r="S62" i="2"/>
  <c r="T62" i="2"/>
  <c r="U62" i="2"/>
  <c r="V62" i="2"/>
  <c r="W62" i="2"/>
  <c r="O62" i="2"/>
  <c r="G62" i="2"/>
  <c r="H62" i="2"/>
  <c r="I62" i="2"/>
  <c r="J62" i="2"/>
  <c r="K62" i="2"/>
  <c r="L62" i="2"/>
  <c r="C62" i="2"/>
  <c r="D62" i="2"/>
  <c r="O61" i="2"/>
  <c r="O60" i="2"/>
  <c r="O63" i="2"/>
  <c r="O64" i="2"/>
  <c r="O65" i="2"/>
  <c r="O125" i="2"/>
  <c r="R125" i="2"/>
  <c r="S125" i="2"/>
  <c r="T125" i="2"/>
  <c r="U125" i="2"/>
  <c r="V125" i="2"/>
  <c r="W125" i="2"/>
  <c r="R126" i="2"/>
  <c r="S126" i="2"/>
  <c r="T126" i="2"/>
  <c r="U126" i="2"/>
  <c r="V126" i="2"/>
  <c r="W126" i="2"/>
  <c r="R127" i="2"/>
  <c r="S127" i="2"/>
  <c r="T127" i="2"/>
  <c r="U127" i="2"/>
  <c r="V127" i="2"/>
  <c r="W127" i="2"/>
  <c r="R128" i="2"/>
  <c r="S128" i="2"/>
  <c r="T128" i="2"/>
  <c r="U128" i="2"/>
  <c r="V128" i="2"/>
  <c r="W128" i="2"/>
  <c r="O126" i="2"/>
  <c r="O127" i="2"/>
  <c r="O128" i="2"/>
  <c r="G125" i="2"/>
  <c r="H125" i="2"/>
  <c r="I125" i="2"/>
  <c r="J125" i="2"/>
  <c r="K125" i="2"/>
  <c r="L125" i="2"/>
  <c r="G126" i="2"/>
  <c r="H126" i="2"/>
  <c r="I126" i="2"/>
  <c r="J126" i="2"/>
  <c r="K126" i="2"/>
  <c r="L126" i="2"/>
  <c r="G127" i="2"/>
  <c r="H127" i="2"/>
  <c r="I127" i="2"/>
  <c r="J127" i="2"/>
  <c r="K127" i="2"/>
  <c r="L127" i="2"/>
  <c r="G128" i="2"/>
  <c r="H128" i="2"/>
  <c r="I128" i="2"/>
  <c r="J128" i="2"/>
  <c r="K128" i="2"/>
  <c r="L128" i="2"/>
  <c r="C125" i="2"/>
  <c r="D125" i="2"/>
  <c r="C126" i="2"/>
  <c r="D126" i="2"/>
  <c r="C127" i="2"/>
  <c r="D127" i="2"/>
  <c r="C128" i="2"/>
  <c r="D128" i="2"/>
  <c r="R210" i="4"/>
  <c r="S210" i="4"/>
  <c r="T210" i="4"/>
  <c r="U210" i="4"/>
  <c r="V210" i="4"/>
  <c r="W210" i="4"/>
  <c r="R211" i="4"/>
  <c r="S211" i="4"/>
  <c r="T211" i="4"/>
  <c r="U211" i="4"/>
  <c r="V211" i="4"/>
  <c r="W211" i="4"/>
  <c r="R212" i="4"/>
  <c r="S212" i="4"/>
  <c r="T212" i="4"/>
  <c r="U212" i="4"/>
  <c r="V212" i="4"/>
  <c r="W212" i="4"/>
  <c r="R213" i="4"/>
  <c r="S213" i="4"/>
  <c r="T213" i="4"/>
  <c r="U213" i="4"/>
  <c r="V213" i="4"/>
  <c r="W213" i="4"/>
  <c r="R214" i="4"/>
  <c r="S214" i="4"/>
  <c r="T214" i="4"/>
  <c r="U214" i="4"/>
  <c r="V214" i="4"/>
  <c r="W214" i="4"/>
  <c r="R215" i="4"/>
  <c r="S215" i="4"/>
  <c r="T215" i="4"/>
  <c r="U215" i="4"/>
  <c r="V215" i="4"/>
  <c r="W215" i="4"/>
  <c r="O210" i="4"/>
  <c r="O211" i="4"/>
  <c r="O212" i="4"/>
  <c r="O213" i="4"/>
  <c r="O214" i="4"/>
  <c r="O215" i="4"/>
  <c r="G210" i="4"/>
  <c r="H210" i="4"/>
  <c r="I210" i="4"/>
  <c r="J210" i="4"/>
  <c r="K210" i="4"/>
  <c r="L210" i="4"/>
  <c r="G211" i="4"/>
  <c r="H211" i="4"/>
  <c r="I211" i="4"/>
  <c r="J211" i="4"/>
  <c r="K211" i="4"/>
  <c r="L211" i="4"/>
  <c r="G212" i="4"/>
  <c r="H212" i="4"/>
  <c r="I212" i="4"/>
  <c r="J212" i="4"/>
  <c r="K212" i="4"/>
  <c r="L212" i="4"/>
  <c r="G213" i="4"/>
  <c r="H213" i="4"/>
  <c r="I213" i="4"/>
  <c r="J213" i="4"/>
  <c r="K213" i="4"/>
  <c r="L213" i="4"/>
  <c r="G214" i="4"/>
  <c r="H214" i="4"/>
  <c r="I214" i="4"/>
  <c r="J214" i="4"/>
  <c r="K214" i="4"/>
  <c r="L214" i="4"/>
  <c r="G215" i="4"/>
  <c r="H215" i="4"/>
  <c r="I215" i="4"/>
  <c r="J215" i="4"/>
  <c r="K215" i="4"/>
  <c r="L215" i="4"/>
  <c r="D210" i="4"/>
  <c r="D211" i="4"/>
  <c r="D212" i="4"/>
  <c r="D213" i="4"/>
  <c r="D214" i="4"/>
  <c r="D215" i="4"/>
  <c r="C210" i="4"/>
  <c r="C211" i="4"/>
  <c r="C212" i="4"/>
  <c r="C213" i="4"/>
  <c r="C214" i="4"/>
  <c r="C215" i="4"/>
  <c r="O110" i="2" l="1"/>
  <c r="D69" i="16" l="1" a="1"/>
  <c r="D69" i="16" s="1"/>
  <c r="E69" i="16"/>
  <c r="F69" i="16"/>
  <c r="G69" i="16"/>
  <c r="H69" i="16"/>
  <c r="I69" i="16"/>
  <c r="J69" i="16"/>
  <c r="D124" i="16" a="1"/>
  <c r="D124" i="16" s="1"/>
  <c r="E124" i="16"/>
  <c r="F124" i="16"/>
  <c r="G124" i="16"/>
  <c r="H124" i="16"/>
  <c r="I124" i="16"/>
  <c r="J124" i="16"/>
  <c r="D98" i="16" a="1"/>
  <c r="D98" i="16" s="1"/>
  <c r="E98" i="16"/>
  <c r="F98" i="16"/>
  <c r="G98" i="16"/>
  <c r="H98" i="16"/>
  <c r="I98" i="16"/>
  <c r="J98" i="16"/>
  <c r="A69" i="16"/>
  <c r="B69" i="16"/>
  <c r="A124" i="16"/>
  <c r="B124" i="16"/>
  <c r="A98" i="16"/>
  <c r="B98" i="16"/>
  <c r="W94" i="6" l="1"/>
  <c r="R17" i="8" l="1"/>
  <c r="S17" i="8"/>
  <c r="T17" i="8"/>
  <c r="U17" i="8"/>
  <c r="V17" i="8"/>
  <c r="W17" i="8"/>
  <c r="R18" i="8"/>
  <c r="S18" i="8"/>
  <c r="T18" i="8"/>
  <c r="U18" i="8"/>
  <c r="V18" i="8"/>
  <c r="W18" i="8"/>
  <c r="R19" i="8"/>
  <c r="S19" i="8"/>
  <c r="T19" i="8"/>
  <c r="U19" i="8"/>
  <c r="V19" i="8"/>
  <c r="W19" i="8"/>
  <c r="O17" i="8"/>
  <c r="O18" i="8"/>
  <c r="O19" i="8"/>
  <c r="G17" i="8"/>
  <c r="H17" i="8"/>
  <c r="I17" i="8"/>
  <c r="J17" i="8"/>
  <c r="K17" i="8"/>
  <c r="L17" i="8"/>
  <c r="G18" i="8"/>
  <c r="H18" i="8"/>
  <c r="I18" i="8"/>
  <c r="J18" i="8"/>
  <c r="K18" i="8"/>
  <c r="L18" i="8"/>
  <c r="G19" i="8"/>
  <c r="H19" i="8"/>
  <c r="I19" i="8"/>
  <c r="J19" i="8"/>
  <c r="K19" i="8"/>
  <c r="L19" i="8"/>
  <c r="C17" i="8"/>
  <c r="D17" i="8"/>
  <c r="C18" i="8"/>
  <c r="D18" i="8"/>
  <c r="C19" i="8"/>
  <c r="D19" i="8"/>
  <c r="X31" i="20"/>
  <c r="W31" i="20"/>
  <c r="V31" i="20"/>
  <c r="U31" i="20"/>
  <c r="T31" i="20"/>
  <c r="S31" i="20"/>
  <c r="P31" i="20"/>
  <c r="M31" i="20"/>
  <c r="L31" i="20"/>
  <c r="K31" i="20"/>
  <c r="J31" i="20"/>
  <c r="I31" i="20"/>
  <c r="H31" i="20"/>
  <c r="E31" i="20"/>
  <c r="D31" i="20"/>
  <c r="X30" i="20"/>
  <c r="W30" i="20"/>
  <c r="V30" i="20"/>
  <c r="U30" i="20"/>
  <c r="T30" i="20"/>
  <c r="S30" i="20"/>
  <c r="P30" i="20"/>
  <c r="M30" i="20"/>
  <c r="L30" i="20"/>
  <c r="K30" i="20"/>
  <c r="J30" i="20"/>
  <c r="I30" i="20"/>
  <c r="H30" i="20"/>
  <c r="E30" i="20"/>
  <c r="D30" i="20"/>
  <c r="X29" i="20"/>
  <c r="W29" i="20"/>
  <c r="V29" i="20"/>
  <c r="U29" i="20"/>
  <c r="T29" i="20"/>
  <c r="S29" i="20"/>
  <c r="P29" i="20"/>
  <c r="M29" i="20"/>
  <c r="L29" i="20"/>
  <c r="K29" i="20"/>
  <c r="J29" i="20"/>
  <c r="I29" i="20"/>
  <c r="H29" i="20"/>
  <c r="E29" i="20"/>
  <c r="D29" i="20"/>
  <c r="X28" i="20"/>
  <c r="W28" i="20"/>
  <c r="V28" i="20"/>
  <c r="U28" i="20"/>
  <c r="T28" i="20"/>
  <c r="S28" i="20"/>
  <c r="P28" i="20"/>
  <c r="M28" i="20"/>
  <c r="L28" i="20"/>
  <c r="K28" i="20"/>
  <c r="J28" i="20"/>
  <c r="I28" i="20"/>
  <c r="H28" i="20"/>
  <c r="E28" i="20"/>
  <c r="D28" i="20"/>
  <c r="X27" i="20"/>
  <c r="W27" i="20"/>
  <c r="V27" i="20"/>
  <c r="U27" i="20"/>
  <c r="T27" i="20"/>
  <c r="S27" i="20"/>
  <c r="P27" i="20"/>
  <c r="M27" i="20"/>
  <c r="L27" i="20"/>
  <c r="K27" i="20"/>
  <c r="J27" i="20"/>
  <c r="I27" i="20"/>
  <c r="H27" i="20"/>
  <c r="E27" i="20"/>
  <c r="D27" i="20"/>
  <c r="X26" i="20"/>
  <c r="W26" i="20"/>
  <c r="V26" i="20"/>
  <c r="U26" i="20"/>
  <c r="T26" i="20"/>
  <c r="S26" i="20"/>
  <c r="P26" i="20"/>
  <c r="M26" i="20"/>
  <c r="L26" i="20"/>
  <c r="K26" i="20"/>
  <c r="J26" i="20"/>
  <c r="I26" i="20"/>
  <c r="H26" i="20"/>
  <c r="E26" i="20"/>
  <c r="D26" i="20"/>
  <c r="R89" i="6"/>
  <c r="S89" i="6"/>
  <c r="T89" i="6"/>
  <c r="U89" i="6"/>
  <c r="V89" i="6"/>
  <c r="W89" i="6"/>
  <c r="R74" i="6"/>
  <c r="S74" i="6"/>
  <c r="T74" i="6"/>
  <c r="U74" i="6"/>
  <c r="V74" i="6"/>
  <c r="W74" i="6"/>
  <c r="R94" i="6"/>
  <c r="S94" i="6"/>
  <c r="T94" i="6"/>
  <c r="U94" i="6"/>
  <c r="V94" i="6"/>
  <c r="O89" i="6"/>
  <c r="O74" i="6"/>
  <c r="O94" i="6"/>
  <c r="G89" i="6"/>
  <c r="H89" i="6"/>
  <c r="I89" i="6"/>
  <c r="J89" i="6"/>
  <c r="K89" i="6"/>
  <c r="L89" i="6"/>
  <c r="G74" i="6"/>
  <c r="H74" i="6"/>
  <c r="I74" i="6"/>
  <c r="J74" i="6"/>
  <c r="K74" i="6"/>
  <c r="L74" i="6"/>
  <c r="G94" i="6"/>
  <c r="H94" i="6"/>
  <c r="I94" i="6"/>
  <c r="J94" i="6"/>
  <c r="K94" i="6"/>
  <c r="L94" i="6"/>
  <c r="C89" i="6"/>
  <c r="D89" i="6"/>
  <c r="C74" i="6"/>
  <c r="D74" i="6"/>
  <c r="C94" i="6"/>
  <c r="D94" i="6"/>
  <c r="X25" i="20" l="1"/>
  <c r="W25" i="20"/>
  <c r="V25" i="20"/>
  <c r="U25" i="20"/>
  <c r="T25" i="20"/>
  <c r="S25" i="20"/>
  <c r="P25" i="20"/>
  <c r="M25" i="20"/>
  <c r="L25" i="20"/>
  <c r="K25" i="20"/>
  <c r="J25" i="20"/>
  <c r="I25" i="20"/>
  <c r="H25" i="20"/>
  <c r="E25" i="20"/>
  <c r="D25" i="20"/>
  <c r="X24" i="20"/>
  <c r="W24" i="20"/>
  <c r="V24" i="20"/>
  <c r="U24" i="20"/>
  <c r="T24" i="20"/>
  <c r="S24" i="20"/>
  <c r="P24" i="20"/>
  <c r="M24" i="20"/>
  <c r="L24" i="20"/>
  <c r="K24" i="20"/>
  <c r="J24" i="20"/>
  <c r="I24" i="20"/>
  <c r="H24" i="20"/>
  <c r="E24" i="20"/>
  <c r="D24" i="20"/>
  <c r="X23" i="20"/>
  <c r="W23" i="20"/>
  <c r="V23" i="20"/>
  <c r="U23" i="20"/>
  <c r="T23" i="20"/>
  <c r="S23" i="20"/>
  <c r="P23" i="20"/>
  <c r="M23" i="20"/>
  <c r="L23" i="20"/>
  <c r="K23" i="20"/>
  <c r="J23" i="20"/>
  <c r="I23" i="20"/>
  <c r="H23" i="20"/>
  <c r="E23" i="20"/>
  <c r="D23" i="20"/>
  <c r="X22" i="20"/>
  <c r="W22" i="20"/>
  <c r="V22" i="20"/>
  <c r="U22" i="20"/>
  <c r="T22" i="20"/>
  <c r="S22" i="20"/>
  <c r="P22" i="20"/>
  <c r="M22" i="20"/>
  <c r="L22" i="20"/>
  <c r="K22" i="20"/>
  <c r="J22" i="20"/>
  <c r="I22" i="20"/>
  <c r="H22" i="20"/>
  <c r="E22" i="20"/>
  <c r="D22" i="20"/>
  <c r="X21" i="20"/>
  <c r="W21" i="20"/>
  <c r="V21" i="20"/>
  <c r="U21" i="20"/>
  <c r="T21" i="20"/>
  <c r="S21" i="20"/>
  <c r="P21" i="20"/>
  <c r="M21" i="20"/>
  <c r="L21" i="20"/>
  <c r="K21" i="20"/>
  <c r="J21" i="20"/>
  <c r="I21" i="20"/>
  <c r="H21" i="20"/>
  <c r="E21" i="20"/>
  <c r="D21" i="20"/>
  <c r="X20" i="20"/>
  <c r="W20" i="20"/>
  <c r="V20" i="20"/>
  <c r="U20" i="20"/>
  <c r="T20" i="20"/>
  <c r="S20" i="20"/>
  <c r="P20" i="20"/>
  <c r="M20" i="20"/>
  <c r="L20" i="20"/>
  <c r="K20" i="20"/>
  <c r="J20" i="20"/>
  <c r="I20" i="20"/>
  <c r="H20" i="20"/>
  <c r="E20" i="20"/>
  <c r="D20" i="20"/>
  <c r="X19" i="20"/>
  <c r="W19" i="20"/>
  <c r="V19" i="20"/>
  <c r="U19" i="20"/>
  <c r="T19" i="20"/>
  <c r="S19" i="20"/>
  <c r="P19" i="20"/>
  <c r="M19" i="20"/>
  <c r="L19" i="20"/>
  <c r="K19" i="20"/>
  <c r="J19" i="20"/>
  <c r="I19" i="20"/>
  <c r="H19" i="20"/>
  <c r="E19" i="20"/>
  <c r="D19" i="20"/>
  <c r="X18" i="20"/>
  <c r="W18" i="20"/>
  <c r="V18" i="20"/>
  <c r="U18" i="20"/>
  <c r="T18" i="20"/>
  <c r="S18" i="20"/>
  <c r="P18" i="20"/>
  <c r="M18" i="20"/>
  <c r="L18" i="20"/>
  <c r="K18" i="20"/>
  <c r="J18" i="20"/>
  <c r="I18" i="20"/>
  <c r="H18" i="20"/>
  <c r="E18" i="20"/>
  <c r="D18" i="20"/>
  <c r="X17" i="20"/>
  <c r="W17" i="20"/>
  <c r="V17" i="20"/>
  <c r="U17" i="20"/>
  <c r="T17" i="20"/>
  <c r="S17" i="20"/>
  <c r="P17" i="20"/>
  <c r="M17" i="20"/>
  <c r="L17" i="20"/>
  <c r="K17" i="20"/>
  <c r="J17" i="20"/>
  <c r="I17" i="20"/>
  <c r="H17" i="20"/>
  <c r="E17" i="20"/>
  <c r="D17" i="20"/>
  <c r="X16" i="20"/>
  <c r="W16" i="20"/>
  <c r="V16" i="20"/>
  <c r="U16" i="20"/>
  <c r="T16" i="20"/>
  <c r="S16" i="20"/>
  <c r="P16" i="20"/>
  <c r="M16" i="20"/>
  <c r="L16" i="20"/>
  <c r="K16" i="20"/>
  <c r="J16" i="20"/>
  <c r="I16" i="20"/>
  <c r="H16" i="20"/>
  <c r="E16" i="20"/>
  <c r="D16" i="20"/>
  <c r="X15" i="20"/>
  <c r="W15" i="20"/>
  <c r="V15" i="20"/>
  <c r="U15" i="20"/>
  <c r="T15" i="20"/>
  <c r="S15" i="20"/>
  <c r="P15" i="20"/>
  <c r="M15" i="20"/>
  <c r="L15" i="20"/>
  <c r="K15" i="20"/>
  <c r="J15" i="20"/>
  <c r="I15" i="20"/>
  <c r="H15" i="20"/>
  <c r="E15" i="20"/>
  <c r="D15" i="20"/>
  <c r="X14" i="20"/>
  <c r="W14" i="20"/>
  <c r="V14" i="20"/>
  <c r="U14" i="20"/>
  <c r="T14" i="20"/>
  <c r="S14" i="20"/>
  <c r="P14" i="20"/>
  <c r="M14" i="20"/>
  <c r="L14" i="20"/>
  <c r="K14" i="20"/>
  <c r="J14" i="20"/>
  <c r="I14" i="20"/>
  <c r="H14" i="20"/>
  <c r="E14" i="20"/>
  <c r="D14" i="20"/>
  <c r="W570" i="1" l="1"/>
  <c r="V570" i="1"/>
  <c r="U570" i="1"/>
  <c r="T570" i="1"/>
  <c r="S570" i="1"/>
  <c r="R570" i="1"/>
  <c r="O570" i="1"/>
  <c r="L570" i="1"/>
  <c r="K570" i="1"/>
  <c r="J570" i="1"/>
  <c r="I570" i="1"/>
  <c r="H570" i="1"/>
  <c r="G570" i="1"/>
  <c r="C570" i="1"/>
  <c r="W569" i="1"/>
  <c r="V569" i="1"/>
  <c r="U569" i="1"/>
  <c r="T569" i="1"/>
  <c r="S569" i="1"/>
  <c r="R569" i="1"/>
  <c r="O569" i="1"/>
  <c r="L569" i="1"/>
  <c r="K569" i="1"/>
  <c r="J569" i="1"/>
  <c r="I569" i="1"/>
  <c r="H569" i="1"/>
  <c r="G569" i="1"/>
  <c r="C569" i="1"/>
  <c r="W565" i="1"/>
  <c r="V565" i="1"/>
  <c r="U565" i="1"/>
  <c r="T565" i="1"/>
  <c r="S565" i="1"/>
  <c r="R565" i="1"/>
  <c r="O565" i="1"/>
  <c r="L565" i="1"/>
  <c r="K565" i="1"/>
  <c r="J565" i="1"/>
  <c r="I565" i="1"/>
  <c r="H565" i="1"/>
  <c r="G565" i="1"/>
  <c r="D565" i="1"/>
  <c r="C565" i="1"/>
  <c r="W564" i="1"/>
  <c r="V564" i="1"/>
  <c r="U564" i="1"/>
  <c r="T564" i="1"/>
  <c r="S564" i="1"/>
  <c r="R564" i="1"/>
  <c r="O564" i="1"/>
  <c r="L564" i="1"/>
  <c r="K564" i="1"/>
  <c r="J564" i="1"/>
  <c r="I564" i="1"/>
  <c r="H564" i="1"/>
  <c r="G564" i="1"/>
  <c r="D564" i="1"/>
  <c r="C564" i="1"/>
  <c r="W563" i="1"/>
  <c r="V563" i="1"/>
  <c r="U563" i="1"/>
  <c r="T563" i="1"/>
  <c r="S563" i="1"/>
  <c r="R563" i="1"/>
  <c r="O563" i="1"/>
  <c r="L563" i="1"/>
  <c r="K563" i="1"/>
  <c r="J563" i="1"/>
  <c r="I563" i="1"/>
  <c r="H563" i="1"/>
  <c r="G563" i="1"/>
  <c r="D563" i="1"/>
  <c r="C563" i="1"/>
  <c r="W560" i="1"/>
  <c r="V560" i="1"/>
  <c r="U560" i="1"/>
  <c r="T560" i="1"/>
  <c r="S560" i="1"/>
  <c r="R560" i="1"/>
  <c r="O560" i="1"/>
  <c r="L560" i="1"/>
  <c r="K560" i="1"/>
  <c r="J560" i="1"/>
  <c r="I560" i="1"/>
  <c r="H560" i="1"/>
  <c r="G560" i="1"/>
  <c r="D560" i="1"/>
  <c r="C560" i="1"/>
  <c r="W559" i="1"/>
  <c r="V559" i="1"/>
  <c r="U559" i="1"/>
  <c r="T559" i="1"/>
  <c r="S559" i="1"/>
  <c r="R559" i="1"/>
  <c r="O559" i="1"/>
  <c r="L559" i="1"/>
  <c r="K559" i="1"/>
  <c r="J559" i="1"/>
  <c r="I559" i="1"/>
  <c r="H559" i="1"/>
  <c r="G559" i="1"/>
  <c r="D559" i="1"/>
  <c r="C559" i="1"/>
  <c r="W556" i="1"/>
  <c r="V556" i="1"/>
  <c r="U556" i="1"/>
  <c r="T556" i="1"/>
  <c r="S556" i="1"/>
  <c r="R556" i="1"/>
  <c r="O556" i="1"/>
  <c r="L556" i="1"/>
  <c r="K556" i="1"/>
  <c r="J556" i="1"/>
  <c r="I556" i="1"/>
  <c r="H556" i="1"/>
  <c r="G556" i="1"/>
  <c r="D556" i="1"/>
  <c r="C556" i="1"/>
  <c r="W555" i="1"/>
  <c r="V555" i="1"/>
  <c r="U555" i="1"/>
  <c r="T555" i="1"/>
  <c r="S555" i="1"/>
  <c r="R555" i="1"/>
  <c r="O555" i="1"/>
  <c r="L555" i="1"/>
  <c r="K555" i="1"/>
  <c r="J555" i="1"/>
  <c r="I555" i="1"/>
  <c r="H555" i="1"/>
  <c r="G555" i="1"/>
  <c r="D555" i="1"/>
  <c r="C555" i="1"/>
  <c r="W552" i="1"/>
  <c r="V552" i="1"/>
  <c r="U552" i="1"/>
  <c r="T552" i="1"/>
  <c r="S552" i="1"/>
  <c r="R552" i="1"/>
  <c r="O552" i="1"/>
  <c r="L552" i="1"/>
  <c r="K552" i="1"/>
  <c r="J552" i="1"/>
  <c r="I552" i="1"/>
  <c r="H552" i="1"/>
  <c r="G552" i="1"/>
  <c r="D552" i="1"/>
  <c r="C552" i="1"/>
  <c r="W551" i="1"/>
  <c r="V551" i="1"/>
  <c r="U551" i="1"/>
  <c r="T551" i="1"/>
  <c r="S551" i="1"/>
  <c r="R551" i="1"/>
  <c r="O551" i="1"/>
  <c r="L551" i="1"/>
  <c r="K551" i="1"/>
  <c r="J551" i="1"/>
  <c r="I551" i="1"/>
  <c r="H551" i="1"/>
  <c r="G551" i="1"/>
  <c r="D551" i="1"/>
  <c r="C551" i="1"/>
  <c r="C88" i="2" l="1"/>
  <c r="D88" i="2"/>
  <c r="G88" i="2"/>
  <c r="H88" i="2"/>
  <c r="I88" i="2"/>
  <c r="J88" i="2"/>
  <c r="K88" i="2"/>
  <c r="L88" i="2"/>
  <c r="O88" i="2"/>
  <c r="R88" i="2"/>
  <c r="S88" i="2"/>
  <c r="T88" i="2"/>
  <c r="U88" i="2"/>
  <c r="V88" i="2"/>
  <c r="W88" i="2"/>
  <c r="S53" i="14" l="1"/>
  <c r="T53" i="14"/>
  <c r="U53" i="14"/>
  <c r="V53" i="14"/>
  <c r="W53" i="14"/>
  <c r="X53" i="14"/>
  <c r="S54" i="14"/>
  <c r="T54" i="14"/>
  <c r="U54" i="14"/>
  <c r="V54" i="14"/>
  <c r="W54" i="14"/>
  <c r="X54" i="14"/>
  <c r="S55" i="14"/>
  <c r="T55" i="14"/>
  <c r="U55" i="14"/>
  <c r="V55" i="14"/>
  <c r="W55" i="14"/>
  <c r="X55" i="14"/>
  <c r="S56" i="14"/>
  <c r="T56" i="14"/>
  <c r="U56" i="14"/>
  <c r="V56" i="14"/>
  <c r="W56" i="14"/>
  <c r="X56" i="14"/>
  <c r="S57" i="14"/>
  <c r="T57" i="14"/>
  <c r="U57" i="14"/>
  <c r="V57" i="14"/>
  <c r="W57" i="14"/>
  <c r="X57" i="14"/>
  <c r="S58" i="14"/>
  <c r="T58" i="14"/>
  <c r="U58" i="14"/>
  <c r="V58" i="14"/>
  <c r="W58" i="14"/>
  <c r="X58" i="14"/>
  <c r="P53" i="14"/>
  <c r="P54" i="14"/>
  <c r="P55" i="14"/>
  <c r="P56" i="14"/>
  <c r="P57" i="14"/>
  <c r="P58" i="14"/>
  <c r="H53" i="14"/>
  <c r="I53" i="14"/>
  <c r="J53" i="14"/>
  <c r="K53" i="14"/>
  <c r="L53" i="14"/>
  <c r="M53" i="14"/>
  <c r="H54" i="14"/>
  <c r="I54" i="14"/>
  <c r="J54" i="14"/>
  <c r="K54" i="14"/>
  <c r="L54" i="14"/>
  <c r="M54" i="14"/>
  <c r="H55" i="14"/>
  <c r="I55" i="14"/>
  <c r="J55" i="14"/>
  <c r="K55" i="14"/>
  <c r="L55" i="14"/>
  <c r="M55" i="14"/>
  <c r="H56" i="14"/>
  <c r="I56" i="14"/>
  <c r="J56" i="14"/>
  <c r="K56" i="14"/>
  <c r="L56" i="14"/>
  <c r="M56" i="14"/>
  <c r="H57" i="14"/>
  <c r="I57" i="14"/>
  <c r="J57" i="14"/>
  <c r="K57" i="14"/>
  <c r="L57" i="14"/>
  <c r="M57" i="14"/>
  <c r="H58" i="14"/>
  <c r="I58" i="14"/>
  <c r="J58" i="14"/>
  <c r="K58" i="14"/>
  <c r="L58" i="14"/>
  <c r="M58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S79" i="14"/>
  <c r="T79" i="14"/>
  <c r="U79" i="14"/>
  <c r="V79" i="14"/>
  <c r="W79" i="14"/>
  <c r="X79" i="14"/>
  <c r="S80" i="14"/>
  <c r="T80" i="14"/>
  <c r="U80" i="14"/>
  <c r="V80" i="14"/>
  <c r="W80" i="14"/>
  <c r="X80" i="14"/>
  <c r="S81" i="14"/>
  <c r="T81" i="14"/>
  <c r="U81" i="14"/>
  <c r="V81" i="14"/>
  <c r="W81" i="14"/>
  <c r="X81" i="14"/>
  <c r="S82" i="14"/>
  <c r="T82" i="14"/>
  <c r="U82" i="14"/>
  <c r="V82" i="14"/>
  <c r="W82" i="14"/>
  <c r="X82" i="14"/>
  <c r="P79" i="14"/>
  <c r="P80" i="14"/>
  <c r="P81" i="14"/>
  <c r="P82" i="14"/>
  <c r="H79" i="14"/>
  <c r="I79" i="14"/>
  <c r="J79" i="14"/>
  <c r="K79" i="14"/>
  <c r="L79" i="14"/>
  <c r="M79" i="14"/>
  <c r="H80" i="14"/>
  <c r="I80" i="14"/>
  <c r="J80" i="14"/>
  <c r="K80" i="14"/>
  <c r="L80" i="14"/>
  <c r="M80" i="14"/>
  <c r="H81" i="14"/>
  <c r="I81" i="14"/>
  <c r="J81" i="14"/>
  <c r="K81" i="14"/>
  <c r="L81" i="14"/>
  <c r="M81" i="14"/>
  <c r="H82" i="14"/>
  <c r="I82" i="14"/>
  <c r="J82" i="14"/>
  <c r="K82" i="14"/>
  <c r="L82" i="14"/>
  <c r="M82" i="14"/>
  <c r="D79" i="14"/>
  <c r="E79" i="14"/>
  <c r="D80" i="14"/>
  <c r="E80" i="14"/>
  <c r="D81" i="14"/>
  <c r="E81" i="14"/>
  <c r="D82" i="14"/>
  <c r="E82" i="14"/>
  <c r="X13" i="20" l="1"/>
  <c r="W13" i="20"/>
  <c r="V13" i="20"/>
  <c r="U13" i="20"/>
  <c r="T13" i="20"/>
  <c r="S13" i="20"/>
  <c r="P13" i="20"/>
  <c r="M13" i="20"/>
  <c r="L13" i="20"/>
  <c r="K13" i="20"/>
  <c r="J13" i="20"/>
  <c r="I13" i="20"/>
  <c r="H13" i="20"/>
  <c r="E13" i="20"/>
  <c r="D13" i="20"/>
  <c r="X12" i="20"/>
  <c r="W12" i="20"/>
  <c r="V12" i="20"/>
  <c r="U12" i="20"/>
  <c r="T12" i="20"/>
  <c r="S12" i="20"/>
  <c r="P12" i="20"/>
  <c r="M12" i="20"/>
  <c r="L12" i="20"/>
  <c r="K12" i="20"/>
  <c r="J12" i="20"/>
  <c r="I12" i="20"/>
  <c r="H12" i="20"/>
  <c r="E12" i="20"/>
  <c r="D12" i="20"/>
  <c r="X11" i="20"/>
  <c r="W11" i="20"/>
  <c r="V11" i="20"/>
  <c r="U11" i="20"/>
  <c r="T11" i="20"/>
  <c r="S11" i="20"/>
  <c r="P11" i="20"/>
  <c r="M11" i="20"/>
  <c r="L11" i="20"/>
  <c r="K11" i="20"/>
  <c r="J11" i="20"/>
  <c r="I11" i="20"/>
  <c r="H11" i="20"/>
  <c r="E11" i="20"/>
  <c r="D11" i="20"/>
  <c r="X10" i="20"/>
  <c r="W10" i="20"/>
  <c r="V10" i="20"/>
  <c r="U10" i="20"/>
  <c r="T10" i="20"/>
  <c r="S10" i="20"/>
  <c r="P10" i="20"/>
  <c r="M10" i="20"/>
  <c r="L10" i="20"/>
  <c r="K10" i="20"/>
  <c r="J10" i="20"/>
  <c r="I10" i="20"/>
  <c r="H10" i="20"/>
  <c r="E10" i="20"/>
  <c r="D10" i="20"/>
  <c r="X9" i="20"/>
  <c r="W9" i="20"/>
  <c r="V9" i="20"/>
  <c r="U9" i="20"/>
  <c r="T9" i="20"/>
  <c r="S9" i="20"/>
  <c r="P9" i="20"/>
  <c r="M9" i="20"/>
  <c r="L9" i="20"/>
  <c r="K9" i="20"/>
  <c r="J9" i="20"/>
  <c r="I9" i="20"/>
  <c r="H9" i="20"/>
  <c r="E9" i="20"/>
  <c r="D9" i="20"/>
  <c r="X8" i="20"/>
  <c r="W8" i="20"/>
  <c r="V8" i="20"/>
  <c r="U8" i="20"/>
  <c r="T8" i="20"/>
  <c r="S8" i="20"/>
  <c r="P8" i="20"/>
  <c r="M8" i="20"/>
  <c r="L8" i="20"/>
  <c r="K8" i="20"/>
  <c r="J8" i="20"/>
  <c r="I8" i="20"/>
  <c r="H8" i="20"/>
  <c r="E8" i="20"/>
  <c r="D8" i="20"/>
  <c r="X7" i="20"/>
  <c r="W7" i="20"/>
  <c r="V7" i="20"/>
  <c r="U7" i="20"/>
  <c r="T7" i="20"/>
  <c r="S7" i="20"/>
  <c r="P7" i="20"/>
  <c r="M7" i="20"/>
  <c r="L7" i="20"/>
  <c r="K7" i="20"/>
  <c r="J7" i="20"/>
  <c r="I7" i="20"/>
  <c r="H7" i="20"/>
  <c r="E7" i="20"/>
  <c r="D7" i="20"/>
  <c r="X6" i="20"/>
  <c r="W6" i="20"/>
  <c r="V6" i="20"/>
  <c r="U6" i="20"/>
  <c r="T6" i="20"/>
  <c r="S6" i="20"/>
  <c r="P6" i="20"/>
  <c r="M6" i="20"/>
  <c r="L6" i="20"/>
  <c r="K6" i="20"/>
  <c r="J6" i="20"/>
  <c r="I6" i="20"/>
  <c r="H6" i="20"/>
  <c r="E6" i="20"/>
  <c r="D6" i="20"/>
  <c r="X5" i="20"/>
  <c r="W5" i="20"/>
  <c r="V5" i="20"/>
  <c r="U5" i="20"/>
  <c r="T5" i="20"/>
  <c r="S5" i="20"/>
  <c r="P5" i="20"/>
  <c r="M5" i="20"/>
  <c r="L5" i="20"/>
  <c r="K5" i="20"/>
  <c r="J5" i="20"/>
  <c r="I5" i="20"/>
  <c r="H5" i="20"/>
  <c r="E5" i="20"/>
  <c r="D5" i="20"/>
  <c r="X4" i="20"/>
  <c r="W4" i="20"/>
  <c r="V4" i="20"/>
  <c r="U4" i="20"/>
  <c r="T4" i="20"/>
  <c r="S4" i="20"/>
  <c r="P4" i="20"/>
  <c r="M4" i="20"/>
  <c r="L4" i="20"/>
  <c r="K4" i="20"/>
  <c r="J4" i="20"/>
  <c r="I4" i="20"/>
  <c r="H4" i="20"/>
  <c r="E4" i="20"/>
  <c r="D4" i="20"/>
  <c r="X3" i="20"/>
  <c r="W3" i="20"/>
  <c r="V3" i="20"/>
  <c r="U3" i="20"/>
  <c r="T3" i="20"/>
  <c r="S3" i="20"/>
  <c r="P3" i="20"/>
  <c r="M3" i="20"/>
  <c r="L3" i="20"/>
  <c r="K3" i="20"/>
  <c r="J3" i="20"/>
  <c r="I3" i="20"/>
  <c r="H3" i="20"/>
  <c r="E3" i="20"/>
  <c r="D3" i="20"/>
  <c r="X2" i="20"/>
  <c r="W2" i="20"/>
  <c r="V2" i="20"/>
  <c r="U2" i="20"/>
  <c r="T2" i="20"/>
  <c r="S2" i="20"/>
  <c r="P2" i="20"/>
  <c r="M2" i="20"/>
  <c r="L2" i="20"/>
  <c r="K2" i="20"/>
  <c r="J2" i="20"/>
  <c r="I2" i="20"/>
  <c r="H2" i="20"/>
  <c r="E2" i="20"/>
  <c r="D2" i="20"/>
  <c r="D61" i="16" l="1" a="1"/>
  <c r="D61" i="16" s="1"/>
  <c r="D62" i="16" a="1"/>
  <c r="D62" i="16" s="1"/>
  <c r="D73" i="16" a="1"/>
  <c r="D73" i="16" s="1"/>
  <c r="D74" i="16" a="1"/>
  <c r="D74" i="16" s="1"/>
  <c r="D89" i="16" a="1"/>
  <c r="D89" i="16" s="1"/>
  <c r="D238" i="16" a="1"/>
  <c r="D238" i="16" s="1"/>
  <c r="D114" i="16" a="1"/>
  <c r="D114" i="16" s="1"/>
  <c r="D237" i="16" a="1"/>
  <c r="D237" i="16" s="1"/>
  <c r="D162" i="16" a="1"/>
  <c r="D162" i="16" s="1"/>
  <c r="D115" i="16" a="1"/>
  <c r="D115" i="16" s="1"/>
  <c r="D240" i="16" a="1"/>
  <c r="D240" i="16" s="1"/>
  <c r="D166" i="16" a="1"/>
  <c r="D166" i="16" s="1"/>
  <c r="D239" i="16" a="1"/>
  <c r="D239" i="16" s="1"/>
  <c r="D167" i="16" a="1"/>
  <c r="D167" i="16" s="1"/>
  <c r="D181" i="16" a="1"/>
  <c r="D181" i="16" s="1"/>
  <c r="D169" i="16" a="1"/>
  <c r="D169" i="16" s="1"/>
  <c r="D170" i="16" a="1"/>
  <c r="D170" i="16" s="1"/>
  <c r="D183" i="16" a="1"/>
  <c r="D183" i="16" s="1"/>
  <c r="D184" i="16" a="1"/>
  <c r="D184" i="16" s="1"/>
  <c r="D185" i="16" a="1"/>
  <c r="D185" i="16" s="1"/>
  <c r="D196" i="16" a="1"/>
  <c r="D196" i="16" s="1"/>
  <c r="D215" i="16" a="1"/>
  <c r="D215" i="16" s="1"/>
  <c r="D197" i="16" a="1"/>
  <c r="D197" i="16" s="1"/>
  <c r="D214" i="16" a="1"/>
  <c r="D214" i="16" s="1"/>
  <c r="D87" i="16" a="1"/>
  <c r="D87" i="16" s="1"/>
  <c r="D29" i="16" a="1"/>
  <c r="D29" i="16" s="1"/>
  <c r="D26" i="16" a="1"/>
  <c r="D26" i="16" s="1"/>
  <c r="D39" i="16" a="1"/>
  <c r="D39" i="16" s="1"/>
  <c r="D47" i="16" a="1"/>
  <c r="D47" i="16" s="1"/>
  <c r="D27" i="16" a="1"/>
  <c r="D27" i="16" s="1"/>
  <c r="D46" i="16" a="1"/>
  <c r="D46" i="16" s="1"/>
  <c r="D38" i="16" a="1"/>
  <c r="D38" i="16" s="1"/>
  <c r="D253" i="16" a="1"/>
  <c r="D253" i="16" s="1"/>
  <c r="D40" i="16" a="1"/>
  <c r="D40" i="16" s="1"/>
  <c r="D254" i="16" a="1"/>
  <c r="D254" i="16" s="1"/>
  <c r="D41" i="16" a="1"/>
  <c r="D41" i="16" s="1"/>
  <c r="D48" i="16" a="1"/>
  <c r="D48" i="16" s="1"/>
  <c r="D36" i="16" a="1"/>
  <c r="D36" i="16" s="1"/>
  <c r="D43" i="16" a="1"/>
  <c r="D43" i="16" s="1"/>
  <c r="D44" i="16" a="1"/>
  <c r="D44" i="16" s="1"/>
  <c r="D37" i="16" a="1"/>
  <c r="D37" i="16" s="1"/>
  <c r="D34" i="16" a="1"/>
  <c r="D34" i="16" s="1"/>
  <c r="D33" i="16" a="1"/>
  <c r="D33" i="16" s="1"/>
  <c r="D139" i="16" a="1"/>
  <c r="D139" i="16" s="1"/>
  <c r="D140" i="16" a="1"/>
  <c r="D140" i="16" s="1"/>
  <c r="D187" i="16" a="1"/>
  <c r="D187" i="16" s="1"/>
  <c r="D217" i="16" a="1"/>
  <c r="D217" i="16" s="1"/>
  <c r="D216" i="16" a="1"/>
  <c r="D216" i="16" s="1"/>
  <c r="D186" i="16" a="1"/>
  <c r="D186" i="16" s="1"/>
  <c r="D163" i="16" a="1"/>
  <c r="D163" i="16" s="1"/>
  <c r="D164" i="16" a="1"/>
  <c r="D164" i="16" s="1"/>
  <c r="D293" i="16" a="1"/>
  <c r="D293" i="16" s="1"/>
  <c r="D168" i="16" a="1"/>
  <c r="D168" i="16" s="1"/>
  <c r="D294" i="16" a="1"/>
  <c r="D294" i="16" s="1"/>
  <c r="D198" i="16" a="1"/>
  <c r="D198" i="16" s="1"/>
  <c r="D160" i="16" a="1"/>
  <c r="D160" i="16" s="1"/>
  <c r="D264" i="16" a="1"/>
  <c r="D264" i="16" s="1"/>
  <c r="D161" i="16" a="1"/>
  <c r="D161" i="16" s="1"/>
  <c r="D249" i="16" a="1"/>
  <c r="D249" i="16" s="1"/>
  <c r="D179" i="16" a="1"/>
  <c r="D179" i="16" s="1"/>
  <c r="D100" i="16" a="1"/>
  <c r="D100" i="16" s="1"/>
  <c r="D180" i="16" a="1"/>
  <c r="D180" i="16" s="1"/>
  <c r="D30" i="16" a="1"/>
  <c r="D30" i="16" s="1"/>
  <c r="D212" i="16" a="1"/>
  <c r="D212" i="16" s="1"/>
  <c r="D31" i="16" a="1"/>
  <c r="D31" i="16" s="1"/>
  <c r="D103" i="16" a="1"/>
  <c r="D103" i="16" s="1"/>
  <c r="D127" i="16" a="1"/>
  <c r="D127" i="16" s="1"/>
  <c r="D126" i="16" a="1"/>
  <c r="D126" i="16" s="1"/>
  <c r="D125" i="16" a="1"/>
  <c r="D125" i="16" s="1"/>
  <c r="D71" i="16" a="1"/>
  <c r="D71" i="16" s="1"/>
  <c r="D9" i="16" a="1"/>
  <c r="D9" i="16" s="1"/>
  <c r="D6" i="16" a="1"/>
  <c r="D6" i="16" s="1"/>
  <c r="D72" i="16" a="1"/>
  <c r="D72" i="16" s="1"/>
  <c r="D7" i="16" a="1"/>
  <c r="D7" i="16" s="1"/>
  <c r="D54" i="16" a="1"/>
  <c r="D54" i="16" s="1"/>
  <c r="D2" i="16" a="1"/>
  <c r="D2" i="16" s="1"/>
  <c r="D11" i="16" a="1"/>
  <c r="D11" i="16" s="1"/>
  <c r="D5" i="16" a="1"/>
  <c r="D5" i="16" s="1"/>
  <c r="D3" i="16" a="1"/>
  <c r="D3" i="16" s="1"/>
  <c r="D4" i="16" a="1"/>
  <c r="D4" i="16" s="1"/>
  <c r="D13" i="16" a="1"/>
  <c r="D13" i="16" s="1"/>
  <c r="D14" i="16" a="1"/>
  <c r="D14" i="16" s="1"/>
  <c r="D12" i="16" a="1"/>
  <c r="D12" i="16" s="1"/>
  <c r="D220" i="16" a="1"/>
  <c r="D220" i="16" s="1"/>
  <c r="D213" i="16" a="1"/>
  <c r="D213" i="16" s="1"/>
  <c r="D49" i="16" a="1"/>
  <c r="D49" i="16" s="1"/>
  <c r="D66" i="16" a="1"/>
  <c r="D66" i="16" s="1"/>
  <c r="D58" i="16" a="1"/>
  <c r="D58" i="16" s="1"/>
  <c r="D67" i="16" a="1"/>
  <c r="D67" i="16" s="1"/>
  <c r="D75" i="16" a="1"/>
  <c r="D75" i="16" s="1"/>
  <c r="D68" i="16" a="1"/>
  <c r="D68" i="16" s="1"/>
  <c r="D231" i="16" a="1"/>
  <c r="D231" i="16" s="1"/>
  <c r="D290" i="16" a="1"/>
  <c r="D290" i="16" s="1"/>
  <c r="D232" i="16" a="1"/>
  <c r="D232" i="16" s="1"/>
  <c r="D291" i="16" a="1"/>
  <c r="D291" i="16" s="1"/>
  <c r="D292" i="16" a="1"/>
  <c r="D292" i="16" s="1"/>
  <c r="D132" i="16" a="1"/>
  <c r="D132" i="16" s="1"/>
  <c r="D153" i="16" a="1"/>
  <c r="D153" i="16" s="1"/>
  <c r="D233" i="16" a="1"/>
  <c r="D233" i="16" s="1"/>
  <c r="D133" i="16" a="1"/>
  <c r="D133" i="16" s="1"/>
  <c r="D154" i="16" a="1"/>
  <c r="D154" i="16" s="1"/>
  <c r="D129" i="16" a="1"/>
  <c r="D129" i="16" s="1"/>
  <c r="D155" i="16" a="1"/>
  <c r="D155" i="16" s="1"/>
  <c r="D130" i="16" a="1"/>
  <c r="D130" i="16" s="1"/>
  <c r="D270" i="16" a="1"/>
  <c r="D270" i="16" s="1"/>
  <c r="D131" i="16" a="1"/>
  <c r="D131" i="16" s="1"/>
  <c r="D271" i="16" a="1"/>
  <c r="D271" i="16" s="1"/>
  <c r="D272" i="16" a="1"/>
  <c r="D272" i="16" s="1"/>
  <c r="D306" i="16" a="1"/>
  <c r="D306" i="16" s="1"/>
  <c r="D319" i="16" a="1"/>
  <c r="D319" i="16" s="1"/>
  <c r="D322" i="16" a="1"/>
  <c r="D322" i="16" s="1"/>
  <c r="D305" i="16" a="1"/>
  <c r="D305" i="16" s="1"/>
  <c r="D308" i="16" a="1"/>
  <c r="D308" i="16" s="1"/>
  <c r="D321" i="16" a="1"/>
  <c r="D321" i="16" s="1"/>
  <c r="D323" i="16" a="1"/>
  <c r="D323" i="16" s="1"/>
  <c r="D307" i="16" a="1"/>
  <c r="D307" i="16" s="1"/>
  <c r="D320" i="16" a="1"/>
  <c r="D320" i="16" s="1"/>
  <c r="D309" i="16" a="1"/>
  <c r="D309" i="16" s="1"/>
  <c r="D156" i="16" a="1"/>
  <c r="D156" i="16" s="1"/>
  <c r="D157" i="16" a="1"/>
  <c r="D157" i="16" s="1"/>
  <c r="D158" i="16" a="1"/>
  <c r="D158" i="16" s="1"/>
  <c r="D267" i="16" a="1"/>
  <c r="D267" i="16" s="1"/>
  <c r="D268" i="16" a="1"/>
  <c r="D268" i="16" s="1"/>
  <c r="D269" i="16" a="1"/>
  <c r="D269" i="16" s="1"/>
  <c r="D55" i="16" a="1"/>
  <c r="D55" i="16" s="1"/>
  <c r="D56" i="16" a="1"/>
  <c r="D56" i="16" s="1"/>
  <c r="D112" i="16" a="1"/>
  <c r="D112" i="16" s="1"/>
  <c r="D113" i="16" a="1"/>
  <c r="D113" i="16" s="1"/>
  <c r="D111" i="16" a="1"/>
  <c r="D111" i="16" s="1"/>
  <c r="D81" i="16" a="1"/>
  <c r="D81" i="16" s="1"/>
  <c r="D83" i="16" a="1"/>
  <c r="D83" i="16" s="1"/>
  <c r="D86" i="16" a="1"/>
  <c r="D86" i="16" s="1"/>
  <c r="D82" i="16" a="1"/>
  <c r="D82" i="16" s="1"/>
  <c r="D84" i="16" a="1"/>
  <c r="D84" i="16" s="1"/>
  <c r="D85" i="16" a="1"/>
  <c r="D85" i="16" s="1"/>
  <c r="D16" i="16" a="1"/>
  <c r="D16" i="16" s="1"/>
  <c r="D18" i="16" a="1"/>
  <c r="D18" i="16" s="1"/>
  <c r="D23" i="16" a="1"/>
  <c r="D23" i="16" s="1"/>
  <c r="D19" i="16" a="1"/>
  <c r="D19" i="16" s="1"/>
  <c r="D21" i="16" a="1"/>
  <c r="D21" i="16" s="1"/>
  <c r="D79" i="16" a="1"/>
  <c r="D79" i="16" s="1"/>
  <c r="D17" i="16" a="1"/>
  <c r="D17" i="16" s="1"/>
  <c r="D20" i="16" a="1"/>
  <c r="D20" i="16" s="1"/>
  <c r="D78" i="16" a="1"/>
  <c r="D78" i="16" s="1"/>
  <c r="D24" i="16" a="1"/>
  <c r="D24" i="16" s="1"/>
  <c r="D25" i="16" a="1"/>
  <c r="D25" i="16" s="1"/>
  <c r="D122" i="16" a="1"/>
  <c r="D122" i="16" s="1"/>
  <c r="D80" i="16" a="1"/>
  <c r="D80" i="16" s="1"/>
  <c r="D93" i="16" a="1"/>
  <c r="D93" i="16" s="1"/>
  <c r="D118" i="16" a="1"/>
  <c r="D118" i="16" s="1"/>
  <c r="D365" i="16" a="1"/>
  <c r="D365" i="16" s="1"/>
  <c r="D367" i="16" a="1"/>
  <c r="D367" i="16" s="1"/>
  <c r="D360" i="16" a="1"/>
  <c r="D360" i="16" s="1"/>
  <c r="D364" i="16" a="1"/>
  <c r="D364" i="16" s="1"/>
  <c r="D368" i="16" a="1"/>
  <c r="D368" i="16" s="1"/>
  <c r="D361" i="16" a="1"/>
  <c r="D361" i="16" s="1"/>
  <c r="D143" i="16" a="1"/>
  <c r="D143" i="16" s="1"/>
  <c r="D366" i="16" a="1"/>
  <c r="D366" i="16" s="1"/>
  <c r="D369" i="16" a="1"/>
  <c r="D369" i="16" s="1"/>
  <c r="D362" i="16" a="1"/>
  <c r="D362" i="16" s="1"/>
  <c r="D203" i="16" a="1"/>
  <c r="D203" i="16" s="1"/>
  <c r="D370" i="16" a="1"/>
  <c r="D370" i="16" s="1"/>
  <c r="D363" i="16" a="1"/>
  <c r="D363" i="16" s="1"/>
  <c r="D284" i="16" a="1"/>
  <c r="D284" i="16" s="1"/>
  <c r="D147" i="16" a="1"/>
  <c r="D147" i="16" s="1"/>
  <c r="D206" i="16" a="1"/>
  <c r="D206" i="16" s="1"/>
  <c r="D345" i="16" a="1"/>
  <c r="D345" i="16" s="1"/>
  <c r="D346" i="16" a="1"/>
  <c r="D346" i="16" s="1"/>
  <c r="D278" i="16" a="1"/>
  <c r="D278" i="16" s="1"/>
  <c r="D210" i="16" a="1"/>
  <c r="D210" i="16" s="1"/>
  <c r="D324" i="16" a="1"/>
  <c r="D324" i="16" s="1"/>
  <c r="D347" i="16" a="1"/>
  <c r="D347" i="16" s="1"/>
  <c r="D279" i="16" a="1"/>
  <c r="D279" i="16" s="1"/>
  <c r="D211" i="16" a="1"/>
  <c r="D211" i="16" s="1"/>
  <c r="D325" i="16" a="1"/>
  <c r="D325" i="16" s="1"/>
  <c r="D326" i="16" a="1"/>
  <c r="D326" i="16" s="1"/>
  <c r="D311" i="16" a="1"/>
  <c r="D311" i="16" s="1"/>
  <c r="D312" i="16" a="1"/>
  <c r="D312" i="16" s="1"/>
  <c r="D310" i="16" a="1"/>
  <c r="D310" i="16" s="1"/>
  <c r="D348" i="16" a="1"/>
  <c r="D348" i="16" s="1"/>
  <c r="D349" i="16" a="1"/>
  <c r="D349" i="16" s="1"/>
  <c r="D350" i="16" a="1"/>
  <c r="D350" i="16" s="1"/>
  <c r="D276" i="16" a="1"/>
  <c r="D276" i="16" s="1"/>
  <c r="D377" i="16" a="1"/>
  <c r="D377" i="16" s="1"/>
  <c r="D108" i="16" a="1"/>
  <c r="D108" i="16" s="1"/>
  <c r="D277" i="16" a="1"/>
  <c r="D277" i="16" s="1"/>
  <c r="D107" i="16" a="1"/>
  <c r="D107" i="16" s="1"/>
  <c r="D275" i="16" a="1"/>
  <c r="D275" i="16" s="1"/>
  <c r="D259" i="16" a="1"/>
  <c r="D259" i="16" s="1"/>
  <c r="D261" i="16" a="1"/>
  <c r="D261" i="16" s="1"/>
  <c r="D263" i="16" a="1"/>
  <c r="D263" i="16" s="1"/>
  <c r="D262" i="16" a="1"/>
  <c r="D262" i="16" s="1"/>
  <c r="D260" i="16" a="1"/>
  <c r="D260" i="16" s="1"/>
  <c r="D265" i="16" a="1"/>
  <c r="D265" i="16" s="1"/>
  <c r="D266" i="16" a="1"/>
  <c r="D266" i="16" s="1"/>
  <c r="D151" i="16" a="1"/>
  <c r="D151" i="16" s="1"/>
  <c r="D152" i="16" a="1"/>
  <c r="D152" i="16" s="1"/>
  <c r="D302" i="16" a="1"/>
  <c r="D302" i="16" s="1"/>
  <c r="D303" i="16" a="1"/>
  <c r="D303" i="16" s="1"/>
  <c r="D304" i="16" a="1"/>
  <c r="D304" i="16" s="1"/>
  <c r="D51" i="16" a="1"/>
  <c r="D51" i="16" s="1"/>
  <c r="D52" i="16" a="1"/>
  <c r="D52" i="16" s="1"/>
  <c r="D235" i="16" a="1"/>
  <c r="D235" i="16" s="1"/>
  <c r="D106" i="16" a="1"/>
  <c r="D106" i="16" s="1"/>
  <c r="D313" i="16" a="1"/>
  <c r="D313" i="16" s="1"/>
  <c r="D314" i="16" a="1"/>
  <c r="D314" i="16" s="1"/>
  <c r="D236" i="16" a="1"/>
  <c r="D236" i="16" s="1"/>
  <c r="D104" i="16" a="1"/>
  <c r="D104" i="16" s="1"/>
  <c r="D224" i="16" a="1"/>
  <c r="D224" i="16" s="1"/>
  <c r="D225" i="16" a="1"/>
  <c r="D225" i="16" s="1"/>
  <c r="D315" i="16" a="1"/>
  <c r="D315" i="16" s="1"/>
  <c r="D105" i="16" a="1"/>
  <c r="D105" i="16" s="1"/>
  <c r="D226" i="16" a="1"/>
  <c r="D226" i="16" s="1"/>
  <c r="D234" i="16" a="1"/>
  <c r="D234" i="16" s="1"/>
  <c r="D22" i="16" a="1"/>
  <c r="D22" i="16" s="1"/>
  <c r="D59" i="16" a="1"/>
  <c r="D59" i="16" s="1"/>
  <c r="D289" i="16" a="1"/>
  <c r="D289" i="16" s="1"/>
  <c r="D171" i="16" a="1"/>
  <c r="D171" i="16" s="1"/>
  <c r="D60" i="16" a="1"/>
  <c r="D60" i="16" s="1"/>
  <c r="D159" i="16" a="1"/>
  <c r="D159" i="16" s="1"/>
  <c r="D64" i="16" a="1"/>
  <c r="D64" i="16" s="1"/>
  <c r="D65" i="16" a="1"/>
  <c r="D65" i="16" s="1"/>
  <c r="D91" i="16" a="1"/>
  <c r="D91" i="16" s="1"/>
  <c r="D92" i="16" a="1"/>
  <c r="D92" i="16" s="1"/>
  <c r="D116" i="16" a="1"/>
  <c r="D116" i="16" s="1"/>
  <c r="D273" i="16" a="1"/>
  <c r="D273" i="16" s="1"/>
  <c r="D295" i="16" a="1"/>
  <c r="D295" i="16" s="1"/>
  <c r="D117" i="16" a="1"/>
  <c r="D117" i="16" s="1"/>
  <c r="D274" i="16" a="1"/>
  <c r="D274" i="16" s="1"/>
  <c r="D296" i="16" a="1"/>
  <c r="D296" i="16" s="1"/>
  <c r="D57" i="16" a="1"/>
  <c r="D57" i="16" s="1"/>
  <c r="D102" i="16" a="1"/>
  <c r="D102" i="16" s="1"/>
  <c r="D142" i="16" a="1"/>
  <c r="D142" i="16" s="1"/>
  <c r="D101" i="16" a="1"/>
  <c r="D101" i="16" s="1"/>
  <c r="D141" i="16" a="1"/>
  <c r="D141" i="16" s="1"/>
  <c r="D219" i="16" a="1"/>
  <c r="D219" i="16" s="1"/>
  <c r="D76" i="16" a="1"/>
  <c r="D76" i="16" s="1"/>
  <c r="D255" i="16" a="1"/>
  <c r="D255" i="16" s="1"/>
  <c r="D250" i="16" a="1"/>
  <c r="D250" i="16" s="1"/>
  <c r="D77" i="16" a="1"/>
  <c r="D77" i="16" s="1"/>
  <c r="D63" i="16" a="1"/>
  <c r="D63" i="16" s="1"/>
  <c r="D172" i="16" a="1"/>
  <c r="D172" i="16" s="1"/>
  <c r="D109" i="16" a="1"/>
  <c r="D109" i="16" s="1"/>
  <c r="D182" i="16" a="1"/>
  <c r="D182" i="16" s="1"/>
  <c r="D188" i="16" a="1"/>
  <c r="D188" i="16" s="1"/>
  <c r="D110" i="16" a="1"/>
  <c r="D110" i="16" s="1"/>
  <c r="D241" i="16" a="1"/>
  <c r="D241" i="16" s="1"/>
  <c r="D128" i="16" a="1"/>
  <c r="D128" i="16" s="1"/>
  <c r="D228" i="16" a="1"/>
  <c r="D228" i="16" s="1"/>
  <c r="D35" i="16" a="1"/>
  <c r="D35" i="16" s="1"/>
  <c r="D42" i="16" a="1"/>
  <c r="D42" i="16" s="1"/>
  <c r="D227" i="16" a="1"/>
  <c r="D227" i="16" s="1"/>
  <c r="D28" i="16" a="1"/>
  <c r="D28" i="16" s="1"/>
  <c r="D45" i="16" a="1"/>
  <c r="D45" i="16" s="1"/>
  <c r="D218" i="16" a="1"/>
  <c r="D218" i="16" s="1"/>
  <c r="D15" i="16" a="1"/>
  <c r="D15" i="16" s="1"/>
  <c r="D318" i="16" a="1"/>
  <c r="D318" i="16" s="1"/>
  <c r="D8" i="16" a="1"/>
  <c r="D8" i="16" s="1"/>
  <c r="D32" i="16" a="1"/>
  <c r="D32" i="16" s="1"/>
  <c r="D299" i="16" a="1"/>
  <c r="D299" i="16" s="1"/>
  <c r="D50" i="16" a="1"/>
  <c r="D50" i="16" s="1"/>
  <c r="D10" i="16" a="1"/>
  <c r="D10" i="16" s="1"/>
  <c r="D316" i="16" a="1"/>
  <c r="D316" i="16" s="1"/>
  <c r="D300" i="16" a="1"/>
  <c r="D300" i="16" s="1"/>
  <c r="D88" i="16" a="1"/>
  <c r="D88" i="16" s="1"/>
  <c r="D317" i="16" a="1"/>
  <c r="D317" i="16" s="1"/>
  <c r="D301" i="16" a="1"/>
  <c r="D301" i="16" s="1"/>
  <c r="D256" i="16" a="1"/>
  <c r="D256" i="16" s="1"/>
  <c r="D257" i="16" a="1"/>
  <c r="D257" i="16" s="1"/>
  <c r="D258" i="16" a="1"/>
  <c r="D258" i="16" s="1"/>
  <c r="D94" i="16" a="1"/>
  <c r="D94" i="16" s="1"/>
  <c r="D95" i="16" a="1"/>
  <c r="D95" i="16" s="1"/>
  <c r="D119" i="16" a="1"/>
  <c r="D119" i="16" s="1"/>
  <c r="D135" i="16" a="1"/>
  <c r="D135" i="16" s="1"/>
  <c r="D96" i="16" a="1"/>
  <c r="D96" i="16" s="1"/>
  <c r="D120" i="16" a="1"/>
  <c r="D120" i="16" s="1"/>
  <c r="D282" i="16" a="1"/>
  <c r="D282" i="16" s="1"/>
  <c r="D136" i="16" a="1"/>
  <c r="D136" i="16" s="1"/>
  <c r="D121" i="16" a="1"/>
  <c r="D121" i="16" s="1"/>
  <c r="D283" i="16" a="1"/>
  <c r="D283" i="16" s="1"/>
  <c r="D191" i="16" a="1"/>
  <c r="D191" i="16" s="1"/>
  <c r="D192" i="16" a="1"/>
  <c r="D192" i="16" s="1"/>
  <c r="D333" i="16" a="1"/>
  <c r="D333" i="16" s="1"/>
  <c r="D335" i="16" a="1"/>
  <c r="D335" i="16" s="1"/>
  <c r="D193" i="16" a="1"/>
  <c r="D193" i="16" s="1"/>
  <c r="D334" i="16" a="1"/>
  <c r="D334" i="16" s="1"/>
  <c r="D339" i="16" a="1"/>
  <c r="D339" i="16" s="1"/>
  <c r="D340" i="16" a="1"/>
  <c r="D340" i="16" s="1"/>
  <c r="D341" i="16" a="1"/>
  <c r="D341" i="16" s="1"/>
  <c r="D244" i="16" a="1"/>
  <c r="D244" i="16" s="1"/>
  <c r="D245" i="16" a="1"/>
  <c r="D245" i="16" s="1"/>
  <c r="D371" i="16" a="1"/>
  <c r="D371" i="16" s="1"/>
  <c r="D246" i="16" a="1"/>
  <c r="D246" i="16" s="1"/>
  <c r="D174" i="16" a="1"/>
  <c r="D174" i="16" s="1"/>
  <c r="D372" i="16" a="1"/>
  <c r="D372" i="16" s="1"/>
  <c r="D144" i="16" a="1"/>
  <c r="D144" i="16" s="1"/>
  <c r="D175" i="16" a="1"/>
  <c r="D175" i="16" s="1"/>
  <c r="D373" i="16" a="1"/>
  <c r="D373" i="16" s="1"/>
  <c r="D145" i="16" a="1"/>
  <c r="D145" i="16" s="1"/>
  <c r="D176" i="16" a="1"/>
  <c r="D176" i="16" s="1"/>
  <c r="D327" i="16" a="1"/>
  <c r="D327" i="16" s="1"/>
  <c r="D146" i="16" a="1"/>
  <c r="D146" i="16" s="1"/>
  <c r="D205" i="16" a="1"/>
  <c r="D205" i="16" s="1"/>
  <c r="D328" i="16" a="1"/>
  <c r="D328" i="16" s="1"/>
  <c r="D329" i="16" a="1"/>
  <c r="D329" i="16" s="1"/>
  <c r="D351" i="16" a="1"/>
  <c r="D351" i="16" s="1"/>
  <c r="D352" i="16" a="1"/>
  <c r="D352" i="16" s="1"/>
  <c r="D355" i="16" a="1"/>
  <c r="D355" i="16" s="1"/>
  <c r="D70" i="16" a="1"/>
  <c r="D70" i="16" s="1"/>
  <c r="D99" i="16" a="1"/>
  <c r="D99" i="16" s="1"/>
  <c r="D356" i="16" a="1"/>
  <c r="D356" i="16" s="1"/>
  <c r="D97" i="16" a="1"/>
  <c r="D97" i="16" s="1"/>
  <c r="D123" i="16" a="1"/>
  <c r="D123" i="16" s="1"/>
  <c r="D285" i="16" a="1"/>
  <c r="D285" i="16" s="1"/>
  <c r="D286" i="16" a="1"/>
  <c r="D286" i="16" s="1"/>
  <c r="D137" i="16" a="1"/>
  <c r="D137" i="16" s="1"/>
  <c r="D138" i="16" a="1"/>
  <c r="D138" i="16" s="1"/>
  <c r="D195" i="16" a="1"/>
  <c r="D195" i="16" s="1"/>
  <c r="D337" i="16" a="1"/>
  <c r="D337" i="16" s="1"/>
  <c r="D194" i="16" a="1"/>
  <c r="D194" i="16" s="1"/>
  <c r="D336" i="16" a="1"/>
  <c r="D336" i="16" s="1"/>
  <c r="D338" i="16" a="1"/>
  <c r="D338" i="16" s="1"/>
  <c r="D342" i="16" a="1"/>
  <c r="D342" i="16" s="1"/>
  <c r="D343" i="16" a="1"/>
  <c r="D343" i="16" s="1"/>
  <c r="D344" i="16" a="1"/>
  <c r="D344" i="16" s="1"/>
  <c r="D247" i="16" a="1"/>
  <c r="D247" i="16" s="1"/>
  <c r="D177" i="16" a="1"/>
  <c r="D177" i="16" s="1"/>
  <c r="D221" i="16" a="1"/>
  <c r="D221" i="16" s="1"/>
  <c r="D248" i="16" a="1"/>
  <c r="D248" i="16" s="1"/>
  <c r="D148" i="16" a="1"/>
  <c r="D148" i="16" s="1"/>
  <c r="D178" i="16" a="1"/>
  <c r="D178" i="16" s="1"/>
  <c r="D207" i="16" a="1"/>
  <c r="D207" i="16" s="1"/>
  <c r="D222" i="16" a="1"/>
  <c r="D222" i="16" s="1"/>
  <c r="D223" i="16" a="1"/>
  <c r="D223" i="16" s="1"/>
  <c r="D149" i="16" a="1"/>
  <c r="D149" i="16" s="1"/>
  <c r="D208" i="16" a="1"/>
  <c r="D208" i="16" s="1"/>
  <c r="D374" i="16" a="1"/>
  <c r="D374" i="16" s="1"/>
  <c r="D150" i="16" a="1"/>
  <c r="D150" i="16" s="1"/>
  <c r="D209" i="16" a="1"/>
  <c r="D209" i="16" s="1"/>
  <c r="D375" i="16" a="1"/>
  <c r="D375" i="16" s="1"/>
  <c r="D376" i="16" a="1"/>
  <c r="D376" i="16" s="1"/>
  <c r="D331" i="16" a="1"/>
  <c r="D331" i="16" s="1"/>
  <c r="D353" i="16" a="1"/>
  <c r="D353" i="16" s="1"/>
  <c r="D330" i="16" a="1"/>
  <c r="D330" i="16" s="1"/>
  <c r="D332" i="16" a="1"/>
  <c r="D332" i="16" s="1"/>
  <c r="D354" i="16" a="1"/>
  <c r="D354" i="16" s="1"/>
  <c r="D357" i="16" a="1"/>
  <c r="D357" i="16" s="1"/>
  <c r="D358" i="16" a="1"/>
  <c r="D358" i="16" s="1"/>
  <c r="D359" i="16" a="1"/>
  <c r="D359" i="16" s="1"/>
  <c r="D242" i="16" a="1"/>
  <c r="D242" i="16" s="1"/>
  <c r="D297" i="16" a="1"/>
  <c r="D297" i="16" s="1"/>
  <c r="D251" i="16" a="1"/>
  <c r="D251" i="16" s="1"/>
  <c r="D173" i="16" a="1"/>
  <c r="D173" i="16" s="1"/>
  <c r="D287" i="16" a="1"/>
  <c r="D287" i="16" s="1"/>
  <c r="D229" i="16" a="1"/>
  <c r="D229" i="16" s="1"/>
  <c r="D280" i="16" a="1"/>
  <c r="D280" i="16" s="1"/>
  <c r="D201" i="16" a="1"/>
  <c r="D201" i="16" s="1"/>
  <c r="D199" i="16" a="1"/>
  <c r="D199" i="16" s="1"/>
  <c r="D189" i="16" a="1"/>
  <c r="D189" i="16" s="1"/>
  <c r="D288" i="16" a="1"/>
  <c r="D288" i="16" s="1"/>
  <c r="D298" i="16" a="1"/>
  <c r="D298" i="16" s="1"/>
  <c r="D134" i="16" a="1"/>
  <c r="D134" i="16" s="1"/>
  <c r="D281" i="16" a="1"/>
  <c r="D281" i="16" s="1"/>
  <c r="D165" i="16" a="1"/>
  <c r="D165" i="16" s="1"/>
  <c r="D190" i="16" a="1"/>
  <c r="D190" i="16" s="1"/>
  <c r="D202" i="16" a="1"/>
  <c r="D202" i="16" s="1"/>
  <c r="D243" i="16" a="1"/>
  <c r="D243" i="16" s="1"/>
  <c r="D200" i="16" a="1"/>
  <c r="D200" i="16" s="1"/>
  <c r="D230" i="16" a="1"/>
  <c r="D230" i="16" s="1"/>
  <c r="D252" i="16" a="1"/>
  <c r="D252" i="16" s="1"/>
  <c r="D53" i="16" a="1"/>
  <c r="D53" i="16" s="1"/>
  <c r="R363" i="22" l="1" a="1"/>
  <c r="R363" i="22" s="1"/>
  <c r="G366" i="22" a="1"/>
  <c r="G366" i="22" s="1"/>
  <c r="R366" i="22" a="1"/>
  <c r="R366" i="22" s="1"/>
  <c r="G365" i="22" a="1"/>
  <c r="G365" i="22" s="1"/>
  <c r="R365" i="22" a="1"/>
  <c r="R365" i="22" s="1"/>
  <c r="G364" i="22" a="1"/>
  <c r="G364" i="22" s="1"/>
  <c r="G363" i="22" a="1"/>
  <c r="G363" i="22" s="1"/>
  <c r="R364" i="22" a="1"/>
  <c r="R364" i="22" s="1"/>
  <c r="G359" i="22" a="1"/>
  <c r="G359" i="22" s="1"/>
  <c r="Q5" i="13" a="1"/>
  <c r="Q5" i="13" s="1"/>
  <c r="G361" i="22" a="1"/>
  <c r="G361" i="22" s="1"/>
  <c r="R359" i="22" a="1"/>
  <c r="R359" i="22" s="1"/>
  <c r="F6" i="13" a="1"/>
  <c r="F6" i="13" s="1"/>
  <c r="F3" i="13" a="1"/>
  <c r="F3" i="13" s="1"/>
  <c r="Q8" i="13" a="1"/>
  <c r="Q8" i="13" s="1"/>
  <c r="F8" i="13" a="1"/>
  <c r="F8" i="13" s="1"/>
  <c r="F5" i="13" a="1"/>
  <c r="F5" i="13" s="1"/>
  <c r="R362" i="22" a="1"/>
  <c r="R362" i="22" s="1"/>
  <c r="Q7" i="13" a="1"/>
  <c r="Q7" i="13" s="1"/>
  <c r="F7" i="13" a="1"/>
  <c r="F7" i="13" s="1"/>
  <c r="Q4" i="13" a="1"/>
  <c r="Q4" i="13" s="1"/>
  <c r="F4" i="13" a="1"/>
  <c r="F4" i="13" s="1"/>
  <c r="G362" i="22" a="1"/>
  <c r="G362" i="22" s="1"/>
  <c r="Q6" i="13" a="1"/>
  <c r="Q6" i="13" s="1"/>
  <c r="Q3" i="13" a="1"/>
  <c r="Q3" i="13" s="1"/>
  <c r="G360" i="22" a="1"/>
  <c r="G360" i="22" s="1"/>
  <c r="R360" i="22" a="1"/>
  <c r="R360" i="22" s="1"/>
  <c r="R361" i="22" a="1"/>
  <c r="R361" i="22" s="1"/>
  <c r="Q573" i="1" a="1"/>
  <c r="Q573" i="1" s="1"/>
  <c r="Q577" i="1" a="1"/>
  <c r="Q577" i="1" s="1"/>
  <c r="F573" i="1" a="1"/>
  <c r="F573" i="1" s="1"/>
  <c r="F577" i="1" a="1"/>
  <c r="F577" i="1" s="1"/>
  <c r="Q576" i="1" a="1"/>
  <c r="Q576" i="1" s="1"/>
  <c r="F576" i="1" a="1"/>
  <c r="F576" i="1" s="1"/>
  <c r="Q575" i="1" a="1"/>
  <c r="Q575" i="1" s="1"/>
  <c r="F575" i="1" a="1"/>
  <c r="F575" i="1" s="1"/>
  <c r="Q574" i="1" a="1"/>
  <c r="Q574" i="1" s="1"/>
  <c r="Q578" i="1" a="1"/>
  <c r="Q578" i="1" s="1"/>
  <c r="F574" i="1" a="1"/>
  <c r="F574" i="1" s="1"/>
  <c r="F578" i="1" a="1"/>
  <c r="F578" i="1" s="1"/>
  <c r="Q217" i="1" a="1"/>
  <c r="Q217" i="1" s="1"/>
  <c r="F217" i="1" a="1"/>
  <c r="F217" i="1" s="1"/>
  <c r="Q214" i="1" a="1"/>
  <c r="Q214" i="1" s="1"/>
  <c r="F214" i="1" a="1"/>
  <c r="F214" i="1" s="1"/>
  <c r="Q210" i="1" a="1"/>
  <c r="Q210" i="1" s="1"/>
  <c r="F210" i="1" a="1"/>
  <c r="F210" i="1" s="1"/>
  <c r="Q211" i="1" a="1"/>
  <c r="Q211" i="1" s="1"/>
  <c r="F211" i="1" a="1"/>
  <c r="F211" i="1" s="1"/>
  <c r="F207" i="1" a="1"/>
  <c r="F207" i="1" s="1"/>
  <c r="Q216" i="1" a="1"/>
  <c r="Q216" i="1" s="1"/>
  <c r="F216" i="1" a="1"/>
  <c r="F216" i="1" s="1"/>
  <c r="Q213" i="1" a="1"/>
  <c r="Q213" i="1" s="1"/>
  <c r="F213" i="1" a="1"/>
  <c r="F213" i="1" s="1"/>
  <c r="Q209" i="1" a="1"/>
  <c r="Q209" i="1" s="1"/>
  <c r="F209" i="1" a="1"/>
  <c r="F209" i="1" s="1"/>
  <c r="Q218" i="1" a="1"/>
  <c r="Q218" i="1" s="1"/>
  <c r="F218" i="1" a="1"/>
  <c r="F218" i="1" s="1"/>
  <c r="Q215" i="1" a="1"/>
  <c r="Q215" i="1" s="1"/>
  <c r="Q212" i="1" a="1"/>
  <c r="Q212" i="1" s="1"/>
  <c r="F212" i="1" a="1"/>
  <c r="F212" i="1" s="1"/>
  <c r="Q208" i="1" a="1"/>
  <c r="Q208" i="1" s="1"/>
  <c r="F208" i="1" a="1"/>
  <c r="F208" i="1" s="1"/>
  <c r="F215" i="1" a="1"/>
  <c r="F215" i="1" s="1"/>
  <c r="Q207" i="1" a="1"/>
  <c r="Q207" i="1" s="1"/>
  <c r="Q17" i="2" a="1"/>
  <c r="Q17" i="2" s="1"/>
  <c r="F18" i="2" a="1"/>
  <c r="F18" i="2" s="1"/>
  <c r="F17" i="2" a="1"/>
  <c r="F17" i="2" s="1"/>
  <c r="Q18" i="2" a="1"/>
  <c r="Q18" i="2" s="1"/>
  <c r="Q98" i="4" a="1"/>
  <c r="Q98" i="4" s="1"/>
  <c r="Q102" i="4" a="1"/>
  <c r="Q102" i="4" s="1"/>
  <c r="F100" i="4" a="1"/>
  <c r="F100" i="4" s="1"/>
  <c r="F98" i="4" a="1"/>
  <c r="F98" i="4" s="1"/>
  <c r="Q99" i="4" a="1"/>
  <c r="Q99" i="4" s="1"/>
  <c r="Q101" i="4" a="1"/>
  <c r="Q101" i="4" s="1"/>
  <c r="F101" i="4" a="1"/>
  <c r="F101" i="4" s="1"/>
  <c r="Q100" i="4" a="1"/>
  <c r="Q100" i="4" s="1"/>
  <c r="F102" i="4" a="1"/>
  <c r="F102" i="4" s="1"/>
  <c r="F99" i="4" a="1"/>
  <c r="F99" i="4" s="1"/>
  <c r="R347" i="22" a="1"/>
  <c r="R347" i="22" s="1"/>
  <c r="G347" i="22" a="1"/>
  <c r="G347" i="22" s="1"/>
  <c r="G346" i="22" a="1"/>
  <c r="G346" i="22" s="1"/>
  <c r="R344" i="22" a="1"/>
  <c r="R344" i="22" s="1"/>
  <c r="G348" i="22" a="1"/>
  <c r="G348" i="22" s="1"/>
  <c r="R348" i="22" a="1"/>
  <c r="R348" i="22" s="1"/>
  <c r="R345" i="22" a="1"/>
  <c r="R345" i="22" s="1"/>
  <c r="R346" i="22" a="1"/>
  <c r="R346" i="22" s="1"/>
  <c r="G344" i="22" a="1"/>
  <c r="G344" i="22" s="1"/>
  <c r="G345" i="22" a="1"/>
  <c r="G345" i="22" s="1"/>
  <c r="R333" i="22" a="1"/>
  <c r="R333" i="22" s="1"/>
  <c r="R327" i="22" a="1"/>
  <c r="R327" i="22" s="1"/>
  <c r="G327" i="22" a="1"/>
  <c r="G327" i="22" s="1"/>
  <c r="R282" i="22" a="1"/>
  <c r="R282" i="22" s="1"/>
  <c r="G282" i="22" a="1"/>
  <c r="G282" i="22" s="1"/>
  <c r="G279" i="22" a="1"/>
  <c r="G279" i="22" s="1"/>
  <c r="R276" i="22" a="1"/>
  <c r="R276" i="22" s="1"/>
  <c r="G276" i="22" a="1"/>
  <c r="G276" i="22" s="1"/>
  <c r="R273" i="22" a="1"/>
  <c r="R273" i="22" s="1"/>
  <c r="R267" i="22" a="1"/>
  <c r="R267" i="22" s="1"/>
  <c r="G267" i="22" a="1"/>
  <c r="G267" i="22" s="1"/>
  <c r="R243" i="22" a="1"/>
  <c r="R243" i="22" s="1"/>
  <c r="G243" i="22" a="1"/>
  <c r="G243" i="22" s="1"/>
  <c r="R234" i="22" a="1"/>
  <c r="R234" i="22" s="1"/>
  <c r="G234" i="22" a="1"/>
  <c r="G234" i="22" s="1"/>
  <c r="R231" i="22" a="1"/>
  <c r="R231" i="22" s="1"/>
  <c r="G231" i="22" a="1"/>
  <c r="G231" i="22" s="1"/>
  <c r="R197" i="22" a="1"/>
  <c r="R197" i="22" s="1"/>
  <c r="G180" i="22" a="1"/>
  <c r="G180" i="22" s="1"/>
  <c r="R174" i="22" a="1"/>
  <c r="R174" i="22" s="1"/>
  <c r="G174" i="22" a="1"/>
  <c r="G174" i="22" s="1"/>
  <c r="G172" i="22" a="1"/>
  <c r="G172" i="22" s="1"/>
  <c r="G328" i="22" a="1"/>
  <c r="G328" i="22" s="1"/>
  <c r="R283" i="22" a="1"/>
  <c r="R283" i="22" s="1"/>
  <c r="R279" i="22" a="1"/>
  <c r="R279" i="22" s="1"/>
  <c r="G277" i="22" a="1"/>
  <c r="G277" i="22" s="1"/>
  <c r="R268" i="22" a="1"/>
  <c r="R268" i="22" s="1"/>
  <c r="R232" i="22" a="1"/>
  <c r="R232" i="22" s="1"/>
  <c r="G206" i="22" a="1"/>
  <c r="G206" i="22" s="1"/>
  <c r="G177" i="22" a="1"/>
  <c r="G177" i="22" s="1"/>
  <c r="R172" i="22" a="1"/>
  <c r="R172" i="22" s="1"/>
  <c r="G333" i="22" a="1"/>
  <c r="G333" i="22" s="1"/>
  <c r="R318" i="22" a="1"/>
  <c r="R318" i="22" s="1"/>
  <c r="R281" i="22" a="1"/>
  <c r="R281" i="22" s="1"/>
  <c r="G281" i="22" a="1"/>
  <c r="G281" i="22" s="1"/>
  <c r="R278" i="22" a="1"/>
  <c r="R278" i="22" s="1"/>
  <c r="G278" i="22" a="1"/>
  <c r="G278" i="22" s="1"/>
  <c r="R275" i="22" a="1"/>
  <c r="R275" i="22" s="1"/>
  <c r="G273" i="22" a="1"/>
  <c r="G273" i="22" s="1"/>
  <c r="R245" i="22" a="1"/>
  <c r="R245" i="22" s="1"/>
  <c r="G245" i="22" a="1"/>
  <c r="G245" i="22" s="1"/>
  <c r="R242" i="22" a="1"/>
  <c r="R242" i="22" s="1"/>
  <c r="G242" i="22" a="1"/>
  <c r="G242" i="22" s="1"/>
  <c r="R207" i="22" a="1"/>
  <c r="R207" i="22" s="1"/>
  <c r="G197" i="22" a="1"/>
  <c r="G197" i="22" s="1"/>
  <c r="R179" i="22" a="1"/>
  <c r="R179" i="22" s="1"/>
  <c r="G179" i="22" a="1"/>
  <c r="G179" i="22" s="1"/>
  <c r="R176" i="22" a="1"/>
  <c r="R176" i="22" s="1"/>
  <c r="R173" i="22" a="1"/>
  <c r="R173" i="22" s="1"/>
  <c r="G173" i="22" a="1"/>
  <c r="G173" i="22" s="1"/>
  <c r="R66" i="22" a="1"/>
  <c r="R66" i="22" s="1"/>
  <c r="G66" i="22" a="1"/>
  <c r="G66" i="22" s="1"/>
  <c r="R63" i="22" a="1"/>
  <c r="R63" i="22" s="1"/>
  <c r="G274" i="22" a="1"/>
  <c r="G274" i="22" s="1"/>
  <c r="G235" i="22" a="1"/>
  <c r="G235" i="22" s="1"/>
  <c r="R206" i="22" a="1"/>
  <c r="R206" i="22" s="1"/>
  <c r="R177" i="22" a="1"/>
  <c r="R177" i="22" s="1"/>
  <c r="G175" i="22" a="1"/>
  <c r="G175" i="22" s="1"/>
  <c r="G64" i="22" a="1"/>
  <c r="G64" i="22" s="1"/>
  <c r="R334" i="22" a="1"/>
  <c r="R334" i="22" s="1"/>
  <c r="R328" i="22" a="1"/>
  <c r="R328" i="22" s="1"/>
  <c r="G318" i="22" a="1"/>
  <c r="G318" i="22" s="1"/>
  <c r="R280" i="22" a="1"/>
  <c r="R280" i="22" s="1"/>
  <c r="G280" i="22" a="1"/>
  <c r="G280" i="22" s="1"/>
  <c r="G275" i="22" a="1"/>
  <c r="G275" i="22" s="1"/>
  <c r="R272" i="22" a="1"/>
  <c r="R272" i="22" s="1"/>
  <c r="G272" i="22" a="1"/>
  <c r="G272" i="22" s="1"/>
  <c r="R244" i="22" a="1"/>
  <c r="R244" i="22" s="1"/>
  <c r="G244" i="22" a="1"/>
  <c r="G244" i="22" s="1"/>
  <c r="R235" i="22" a="1"/>
  <c r="R235" i="22" s="1"/>
  <c r="R233" i="22" a="1"/>
  <c r="R233" i="22" s="1"/>
  <c r="G233" i="22" a="1"/>
  <c r="G233" i="22" s="1"/>
  <c r="G207" i="22" a="1"/>
  <c r="G207" i="22" s="1"/>
  <c r="R187" i="22" a="1"/>
  <c r="R187" i="22" s="1"/>
  <c r="G187" i="22" a="1"/>
  <c r="G187" i="22" s="1"/>
  <c r="R178" i="22" a="1"/>
  <c r="R178" i="22" s="1"/>
  <c r="G178" i="22" a="1"/>
  <c r="G178" i="22" s="1"/>
  <c r="G176" i="22" a="1"/>
  <c r="G176" i="22" s="1"/>
  <c r="R65" i="22" a="1"/>
  <c r="R65" i="22" s="1"/>
  <c r="G65" i="22" a="1"/>
  <c r="G65" i="22" s="1"/>
  <c r="G63" i="22" a="1"/>
  <c r="G63" i="22" s="1"/>
  <c r="G334" i="22" a="1"/>
  <c r="G334" i="22" s="1"/>
  <c r="G283" i="22" a="1"/>
  <c r="G283" i="22" s="1"/>
  <c r="R277" i="22" a="1"/>
  <c r="R277" i="22" s="1"/>
  <c r="R274" i="22" a="1"/>
  <c r="R274" i="22" s="1"/>
  <c r="G268" i="22" a="1"/>
  <c r="G268" i="22" s="1"/>
  <c r="G232" i="22" a="1"/>
  <c r="G232" i="22" s="1"/>
  <c r="R180" i="22" a="1"/>
  <c r="R180" i="22" s="1"/>
  <c r="R175" i="22" a="1"/>
  <c r="R175" i="22" s="1"/>
  <c r="R64" i="22" a="1"/>
  <c r="R64" i="22" s="1"/>
  <c r="F67" i="1" a="1"/>
  <c r="F67" i="1" s="1"/>
  <c r="Q67" i="1" a="1"/>
  <c r="Q67" i="1" s="1"/>
  <c r="F71" i="1" a="1"/>
  <c r="F71" i="1" s="1"/>
  <c r="Q71" i="1" a="1"/>
  <c r="Q71" i="1" s="1"/>
  <c r="F75" i="1" a="1"/>
  <c r="F75" i="1" s="1"/>
  <c r="Q75" i="1" a="1"/>
  <c r="Q75" i="1" s="1"/>
  <c r="F79" i="1" a="1"/>
  <c r="F79" i="1" s="1"/>
  <c r="Q79" i="1" a="1"/>
  <c r="Q79" i="1" s="1"/>
  <c r="F83" i="1" a="1"/>
  <c r="F83" i="1" s="1"/>
  <c r="Q83" i="1" a="1"/>
  <c r="Q83" i="1" s="1"/>
  <c r="F91" i="1" a="1"/>
  <c r="F91" i="1" s="1"/>
  <c r="Q91" i="1" a="1"/>
  <c r="Q91" i="1" s="1"/>
  <c r="F95" i="1" a="1"/>
  <c r="F95" i="1" s="1"/>
  <c r="Q95" i="1" a="1"/>
  <c r="Q95" i="1" s="1"/>
  <c r="F99" i="1" a="1"/>
  <c r="F99" i="1" s="1"/>
  <c r="Q99" i="1" a="1"/>
  <c r="Q99" i="1" s="1"/>
  <c r="F103" i="1" a="1"/>
  <c r="F103" i="1" s="1"/>
  <c r="Q103" i="1" a="1"/>
  <c r="Q103" i="1" s="1"/>
  <c r="F107" i="1" a="1"/>
  <c r="F107" i="1" s="1"/>
  <c r="Q107" i="1" a="1"/>
  <c r="Q107" i="1" s="1"/>
  <c r="F111" i="1" a="1"/>
  <c r="F111" i="1" s="1"/>
  <c r="Q111" i="1" a="1"/>
  <c r="Q111" i="1" s="1"/>
  <c r="F115" i="1" a="1"/>
  <c r="F115" i="1" s="1"/>
  <c r="Q115" i="1" a="1"/>
  <c r="Q115" i="1" s="1"/>
  <c r="F119" i="1" a="1"/>
  <c r="F119" i="1" s="1"/>
  <c r="Q119" i="1" a="1"/>
  <c r="Q119" i="1" s="1"/>
  <c r="F123" i="1" a="1"/>
  <c r="F123" i="1" s="1"/>
  <c r="Q123" i="1" a="1"/>
  <c r="Q123" i="1" s="1"/>
  <c r="F130" i="1" a="1"/>
  <c r="F130" i="1" s="1"/>
  <c r="Q130" i="1" a="1"/>
  <c r="Q130" i="1" s="1"/>
  <c r="F134" i="1" a="1"/>
  <c r="F134" i="1" s="1"/>
  <c r="Q134" i="1" a="1"/>
  <c r="Q134" i="1" s="1"/>
  <c r="F140" i="1" a="1"/>
  <c r="F140" i="1" s="1"/>
  <c r="Q140" i="1" a="1"/>
  <c r="Q140" i="1" s="1"/>
  <c r="F144" i="1" a="1"/>
  <c r="F144" i="1" s="1"/>
  <c r="Q144" i="1" a="1"/>
  <c r="Q144" i="1" s="1"/>
  <c r="F150" i="1" a="1"/>
  <c r="F150" i="1" s="1"/>
  <c r="Q150" i="1" a="1"/>
  <c r="Q150" i="1" s="1"/>
  <c r="F154" i="1" a="1"/>
  <c r="F154" i="1" s="1"/>
  <c r="Q154" i="1" a="1"/>
  <c r="Q154" i="1" s="1"/>
  <c r="F158" i="1" a="1"/>
  <c r="F158" i="1" s="1"/>
  <c r="Q158" i="1" a="1"/>
  <c r="Q158" i="1" s="1"/>
  <c r="F166" i="1" a="1"/>
  <c r="F166" i="1" s="1"/>
  <c r="Q166" i="1" a="1"/>
  <c r="Q166" i="1" s="1"/>
  <c r="F170" i="1" a="1"/>
  <c r="F170" i="1" s="1"/>
  <c r="Q170" i="1" a="1"/>
  <c r="Q170" i="1" s="1"/>
  <c r="F174" i="1" a="1"/>
  <c r="F174" i="1" s="1"/>
  <c r="Q174" i="1" a="1"/>
  <c r="Q174" i="1" s="1"/>
  <c r="F178" i="1" a="1"/>
  <c r="F178" i="1" s="1"/>
  <c r="Q178" i="1" a="1"/>
  <c r="Q178" i="1" s="1"/>
  <c r="F182" i="1" a="1"/>
  <c r="F182" i="1" s="1"/>
  <c r="Q182" i="1" a="1"/>
  <c r="Q182" i="1" s="1"/>
  <c r="F186" i="1" a="1"/>
  <c r="F186" i="1" s="1"/>
  <c r="Q186" i="1" a="1"/>
  <c r="Q186" i="1" s="1"/>
  <c r="F190" i="1" a="1"/>
  <c r="F190" i="1" s="1"/>
  <c r="Q190" i="1" a="1"/>
  <c r="Q190" i="1" s="1"/>
  <c r="F68" i="1" a="1"/>
  <c r="F68" i="1" s="1"/>
  <c r="Q68" i="1" a="1"/>
  <c r="Q68" i="1" s="1"/>
  <c r="F72" i="1" a="1"/>
  <c r="F72" i="1" s="1"/>
  <c r="Q72" i="1" a="1"/>
  <c r="Q72" i="1" s="1"/>
  <c r="F76" i="1" a="1"/>
  <c r="F76" i="1" s="1"/>
  <c r="Q76" i="1" a="1"/>
  <c r="Q76" i="1" s="1"/>
  <c r="F80" i="1" a="1"/>
  <c r="F80" i="1" s="1"/>
  <c r="Q80" i="1" a="1"/>
  <c r="Q80" i="1" s="1"/>
  <c r="F84" i="1" a="1"/>
  <c r="F84" i="1" s="1"/>
  <c r="Q84" i="1" a="1"/>
  <c r="Q84" i="1" s="1"/>
  <c r="F92" i="1" a="1"/>
  <c r="F92" i="1" s="1"/>
  <c r="Q92" i="1" a="1"/>
  <c r="Q92" i="1" s="1"/>
  <c r="F96" i="1" a="1"/>
  <c r="F96" i="1" s="1"/>
  <c r="Q96" i="1" a="1"/>
  <c r="Q96" i="1" s="1"/>
  <c r="F100" i="1" a="1"/>
  <c r="F100" i="1" s="1"/>
  <c r="Q100" i="1" a="1"/>
  <c r="Q100" i="1" s="1"/>
  <c r="F104" i="1" a="1"/>
  <c r="F104" i="1" s="1"/>
  <c r="Q104" i="1" a="1"/>
  <c r="Q104" i="1" s="1"/>
  <c r="F108" i="1" a="1"/>
  <c r="F108" i="1" s="1"/>
  <c r="Q108" i="1" a="1"/>
  <c r="Q108" i="1" s="1"/>
  <c r="F112" i="1" a="1"/>
  <c r="F112" i="1" s="1"/>
  <c r="Q112" i="1" a="1"/>
  <c r="Q112" i="1" s="1"/>
  <c r="F116" i="1" a="1"/>
  <c r="F116" i="1" s="1"/>
  <c r="Q116" i="1" a="1"/>
  <c r="Q116" i="1" s="1"/>
  <c r="F120" i="1" a="1"/>
  <c r="F120" i="1" s="1"/>
  <c r="Q120" i="1" a="1"/>
  <c r="Q120" i="1" s="1"/>
  <c r="F124" i="1" a="1"/>
  <c r="F124" i="1" s="1"/>
  <c r="Q124" i="1" a="1"/>
  <c r="Q124" i="1" s="1"/>
  <c r="F127" i="1" a="1"/>
  <c r="F127" i="1" s="1"/>
  <c r="Q127" i="1" a="1"/>
  <c r="Q127" i="1" s="1"/>
  <c r="F131" i="1" a="1"/>
  <c r="F131" i="1" s="1"/>
  <c r="Q131" i="1" a="1"/>
  <c r="Q131" i="1" s="1"/>
  <c r="F135" i="1" a="1"/>
  <c r="F135" i="1" s="1"/>
  <c r="Q135" i="1" a="1"/>
  <c r="Q135" i="1" s="1"/>
  <c r="F141" i="1" a="1"/>
  <c r="F141" i="1" s="1"/>
  <c r="Q141" i="1" a="1"/>
  <c r="Q141" i="1" s="1"/>
  <c r="F145" i="1" a="1"/>
  <c r="F145" i="1" s="1"/>
  <c r="Q145" i="1" a="1"/>
  <c r="Q145" i="1" s="1"/>
  <c r="F151" i="1" a="1"/>
  <c r="F151" i="1" s="1"/>
  <c r="Q151" i="1" a="1"/>
  <c r="Q151" i="1" s="1"/>
  <c r="F155" i="1" a="1"/>
  <c r="F155" i="1" s="1"/>
  <c r="Q155" i="1" a="1"/>
  <c r="Q155" i="1" s="1"/>
  <c r="F159" i="1" a="1"/>
  <c r="F159" i="1" s="1"/>
  <c r="Q159" i="1" a="1"/>
  <c r="Q159" i="1" s="1"/>
  <c r="F160" i="1" a="1"/>
  <c r="F160" i="1" s="1"/>
  <c r="Q160" i="1" a="1"/>
  <c r="Q160" i="1" s="1"/>
  <c r="F161" i="1" a="1"/>
  <c r="F161" i="1" s="1"/>
  <c r="Q161" i="1" a="1"/>
  <c r="Q161" i="1" s="1"/>
  <c r="F162" i="1" a="1"/>
  <c r="F162" i="1" s="1"/>
  <c r="Q162" i="1" a="1"/>
  <c r="Q162" i="1" s="1"/>
  <c r="F163" i="1" a="1"/>
  <c r="F163" i="1" s="1"/>
  <c r="Q163" i="1" a="1"/>
  <c r="Q163" i="1" s="1"/>
  <c r="F167" i="1" a="1"/>
  <c r="F167" i="1" s="1"/>
  <c r="Q167" i="1" a="1"/>
  <c r="Q167" i="1" s="1"/>
  <c r="F171" i="1" a="1"/>
  <c r="F171" i="1" s="1"/>
  <c r="Q171" i="1" a="1"/>
  <c r="Q171" i="1" s="1"/>
  <c r="F175" i="1" a="1"/>
  <c r="F175" i="1" s="1"/>
  <c r="Q175" i="1" a="1"/>
  <c r="Q175" i="1" s="1"/>
  <c r="F179" i="1" a="1"/>
  <c r="F179" i="1" s="1"/>
  <c r="Q179" i="1" a="1"/>
  <c r="Q179" i="1" s="1"/>
  <c r="F183" i="1" a="1"/>
  <c r="F183" i="1" s="1"/>
  <c r="Q183" i="1" a="1"/>
  <c r="Q183" i="1" s="1"/>
  <c r="F187" i="1" a="1"/>
  <c r="F187" i="1" s="1"/>
  <c r="Q187" i="1" a="1"/>
  <c r="Q187" i="1" s="1"/>
  <c r="F191" i="1" a="1"/>
  <c r="F191" i="1" s="1"/>
  <c r="Q191" i="1" a="1"/>
  <c r="Q191" i="1" s="1"/>
  <c r="F219" i="1" a="1"/>
  <c r="F219" i="1" s="1"/>
  <c r="Q219" i="1" a="1"/>
  <c r="Q219" i="1" s="1"/>
  <c r="F223" i="1" a="1"/>
  <c r="F223" i="1" s="1"/>
  <c r="Q223" i="1" a="1"/>
  <c r="Q223" i="1" s="1"/>
  <c r="F227" i="1" a="1"/>
  <c r="F227" i="1" s="1"/>
  <c r="Q227" i="1" a="1"/>
  <c r="Q227" i="1" s="1"/>
  <c r="F231" i="1" a="1"/>
  <c r="F231" i="1" s="1"/>
  <c r="Q231" i="1" a="1"/>
  <c r="Q231" i="1" s="1"/>
  <c r="F235" i="1" a="1"/>
  <c r="F235" i="1" s="1"/>
  <c r="Q235" i="1" a="1"/>
  <c r="Q235" i="1" s="1"/>
  <c r="F241" i="1" a="1"/>
  <c r="F241" i="1" s="1"/>
  <c r="Q241" i="1" a="1"/>
  <c r="Q241" i="1" s="1"/>
  <c r="F245" i="1" a="1"/>
  <c r="F245" i="1" s="1"/>
  <c r="Q245" i="1" a="1"/>
  <c r="Q245" i="1" s="1"/>
  <c r="F249" i="1" a="1"/>
  <c r="F249" i="1" s="1"/>
  <c r="F69" i="1" a="1"/>
  <c r="F69" i="1" s="1"/>
  <c r="Q69" i="1" a="1"/>
  <c r="Q69" i="1" s="1"/>
  <c r="F73" i="1" a="1"/>
  <c r="F73" i="1" s="1"/>
  <c r="Q73" i="1" a="1"/>
  <c r="Q73" i="1" s="1"/>
  <c r="F77" i="1" a="1"/>
  <c r="F77" i="1" s="1"/>
  <c r="Q77" i="1" a="1"/>
  <c r="Q77" i="1" s="1"/>
  <c r="F81" i="1" a="1"/>
  <c r="F81" i="1" s="1"/>
  <c r="Q81" i="1" a="1"/>
  <c r="Q81" i="1" s="1"/>
  <c r="F85" i="1" a="1"/>
  <c r="F85" i="1" s="1"/>
  <c r="Q85" i="1" a="1"/>
  <c r="Q85" i="1" s="1"/>
  <c r="F93" i="1" a="1"/>
  <c r="F93" i="1" s="1"/>
  <c r="Q93" i="1" a="1"/>
  <c r="Q93" i="1" s="1"/>
  <c r="F97" i="1" a="1"/>
  <c r="F97" i="1" s="1"/>
  <c r="Q97" i="1" a="1"/>
  <c r="Q97" i="1" s="1"/>
  <c r="F101" i="1" a="1"/>
  <c r="F101" i="1" s="1"/>
  <c r="Q101" i="1" a="1"/>
  <c r="Q101" i="1" s="1"/>
  <c r="F105" i="1" a="1"/>
  <c r="F105" i="1" s="1"/>
  <c r="Q105" i="1" a="1"/>
  <c r="Q105" i="1" s="1"/>
  <c r="F109" i="1" a="1"/>
  <c r="F109" i="1" s="1"/>
  <c r="Q109" i="1" a="1"/>
  <c r="Q109" i="1" s="1"/>
  <c r="F113" i="1" a="1"/>
  <c r="F113" i="1" s="1"/>
  <c r="Q113" i="1" a="1"/>
  <c r="Q113" i="1" s="1"/>
  <c r="F117" i="1" a="1"/>
  <c r="F117" i="1" s="1"/>
  <c r="Q117" i="1" a="1"/>
  <c r="Q117" i="1" s="1"/>
  <c r="F121" i="1" a="1"/>
  <c r="F121" i="1" s="1"/>
  <c r="Q121" i="1" a="1"/>
  <c r="Q121" i="1" s="1"/>
  <c r="F125" i="1" a="1"/>
  <c r="F125" i="1" s="1"/>
  <c r="Q125" i="1" a="1"/>
  <c r="Q125" i="1" s="1"/>
  <c r="F126" i="1" a="1"/>
  <c r="F126" i="1" s="1"/>
  <c r="Q126" i="1" a="1"/>
  <c r="Q126" i="1" s="1"/>
  <c r="F128" i="1" a="1"/>
  <c r="F128" i="1" s="1"/>
  <c r="Q128" i="1" a="1"/>
  <c r="Q128" i="1" s="1"/>
  <c r="F132" i="1" a="1"/>
  <c r="F132" i="1" s="1"/>
  <c r="Q132" i="1" a="1"/>
  <c r="Q132" i="1" s="1"/>
  <c r="F136" i="1" a="1"/>
  <c r="F136" i="1" s="1"/>
  <c r="Q136" i="1" a="1"/>
  <c r="Q136" i="1" s="1"/>
  <c r="F142" i="1" a="1"/>
  <c r="F142" i="1" s="1"/>
  <c r="Q142" i="1" a="1"/>
  <c r="Q142" i="1" s="1"/>
  <c r="F146" i="1" a="1"/>
  <c r="F146" i="1" s="1"/>
  <c r="Q146" i="1" a="1"/>
  <c r="Q146" i="1" s="1"/>
  <c r="F152" i="1" a="1"/>
  <c r="F152" i="1" s="1"/>
  <c r="Q152" i="1" a="1"/>
  <c r="Q152" i="1" s="1"/>
  <c r="F156" i="1" a="1"/>
  <c r="F156" i="1" s="1"/>
  <c r="Q156" i="1" a="1"/>
  <c r="Q156" i="1" s="1"/>
  <c r="F164" i="1" a="1"/>
  <c r="F164" i="1" s="1"/>
  <c r="Q164" i="1" a="1"/>
  <c r="Q164" i="1" s="1"/>
  <c r="F168" i="1" a="1"/>
  <c r="F168" i="1" s="1"/>
  <c r="Q168" i="1" a="1"/>
  <c r="Q168" i="1" s="1"/>
  <c r="F172" i="1" a="1"/>
  <c r="F172" i="1" s="1"/>
  <c r="Q172" i="1" a="1"/>
  <c r="Q172" i="1" s="1"/>
  <c r="F176" i="1" a="1"/>
  <c r="F176" i="1" s="1"/>
  <c r="Q176" i="1" a="1"/>
  <c r="Q176" i="1" s="1"/>
  <c r="F180" i="1" a="1"/>
  <c r="F180" i="1" s="1"/>
  <c r="Q180" i="1" a="1"/>
  <c r="Q180" i="1" s="1"/>
  <c r="F184" i="1" a="1"/>
  <c r="F184" i="1" s="1"/>
  <c r="Q184" i="1" a="1"/>
  <c r="Q184" i="1" s="1"/>
  <c r="F188" i="1" a="1"/>
  <c r="F188" i="1" s="1"/>
  <c r="Q188" i="1" a="1"/>
  <c r="Q188" i="1" s="1"/>
  <c r="F192" i="1" a="1"/>
  <c r="F192" i="1" s="1"/>
  <c r="Q192" i="1" a="1"/>
  <c r="Q192" i="1" s="1"/>
  <c r="F193" i="1" a="1"/>
  <c r="F193" i="1" s="1"/>
  <c r="Q193" i="1" a="1"/>
  <c r="Q193" i="1" s="1"/>
  <c r="F194" i="1" a="1"/>
  <c r="F194" i="1" s="1"/>
  <c r="Q194" i="1" a="1"/>
  <c r="Q194" i="1" s="1"/>
  <c r="F195" i="1" a="1"/>
  <c r="F195" i="1" s="1"/>
  <c r="Q195" i="1" a="1"/>
  <c r="Q195" i="1" s="1"/>
  <c r="F196" i="1" a="1"/>
  <c r="F196" i="1" s="1"/>
  <c r="Q196" i="1" a="1"/>
  <c r="Q196" i="1" s="1"/>
  <c r="F197" i="1" a="1"/>
  <c r="F197" i="1" s="1"/>
  <c r="Q197" i="1" a="1"/>
  <c r="Q197" i="1" s="1"/>
  <c r="F198" i="1" a="1"/>
  <c r="F198" i="1" s="1"/>
  <c r="Q198" i="1" a="1"/>
  <c r="Q198" i="1" s="1"/>
  <c r="F199" i="1" a="1"/>
  <c r="F199" i="1" s="1"/>
  <c r="Q199" i="1" a="1"/>
  <c r="Q199" i="1" s="1"/>
  <c r="F200" i="1" a="1"/>
  <c r="F200" i="1" s="1"/>
  <c r="Q200" i="1" a="1"/>
  <c r="Q200" i="1" s="1"/>
  <c r="F201" i="1" a="1"/>
  <c r="F201" i="1" s="1"/>
  <c r="Q201" i="1" a="1"/>
  <c r="Q201" i="1" s="1"/>
  <c r="F202" i="1" a="1"/>
  <c r="F202" i="1" s="1"/>
  <c r="F220" i="1" a="1"/>
  <c r="F220" i="1" s="1"/>
  <c r="Q220" i="1" a="1"/>
  <c r="Q220" i="1" s="1"/>
  <c r="F226" i="1" a="1"/>
  <c r="F226" i="1" s="1"/>
  <c r="Q226" i="1" a="1"/>
  <c r="Q226" i="1" s="1"/>
  <c r="F228" i="1" a="1"/>
  <c r="F228" i="1" s="1"/>
  <c r="Q228" i="1" a="1"/>
  <c r="Q228" i="1" s="1"/>
  <c r="F234" i="1" a="1"/>
  <c r="F234" i="1" s="1"/>
  <c r="Q234" i="1" a="1"/>
  <c r="Q234" i="1" s="1"/>
  <c r="F236" i="1" a="1"/>
  <c r="F236" i="1" s="1"/>
  <c r="Q236" i="1" a="1"/>
  <c r="Q236" i="1" s="1"/>
  <c r="F244" i="1" a="1"/>
  <c r="F244" i="1" s="1"/>
  <c r="Q244" i="1" a="1"/>
  <c r="Q244" i="1" s="1"/>
  <c r="F246" i="1" a="1"/>
  <c r="F246" i="1" s="1"/>
  <c r="Q246" i="1" a="1"/>
  <c r="Q246" i="1" s="1"/>
  <c r="F251" i="1" a="1"/>
  <c r="F251" i="1" s="1"/>
  <c r="Q251" i="1" a="1"/>
  <c r="Q251" i="1" s="1"/>
  <c r="F255" i="1" a="1"/>
  <c r="F255" i="1" s="1"/>
  <c r="Q255" i="1" a="1"/>
  <c r="Q255" i="1" s="1"/>
  <c r="F259" i="1" a="1"/>
  <c r="F259" i="1" s="1"/>
  <c r="Q259" i="1" a="1"/>
  <c r="Q259" i="1" s="1"/>
  <c r="F263" i="1" a="1"/>
  <c r="F263" i="1" s="1"/>
  <c r="Q263" i="1" a="1"/>
  <c r="Q263" i="1" s="1"/>
  <c r="F267" i="1" a="1"/>
  <c r="F267" i="1" s="1"/>
  <c r="Q267" i="1" a="1"/>
  <c r="Q267" i="1" s="1"/>
  <c r="F271" i="1" a="1"/>
  <c r="F271" i="1" s="1"/>
  <c r="Q271" i="1" a="1"/>
  <c r="Q271" i="1" s="1"/>
  <c r="F272" i="1" a="1"/>
  <c r="F272" i="1" s="1"/>
  <c r="Q272" i="1" a="1"/>
  <c r="Q272" i="1" s="1"/>
  <c r="F276" i="1" a="1"/>
  <c r="F276" i="1" s="1"/>
  <c r="Q276" i="1" a="1"/>
  <c r="Q276" i="1" s="1"/>
  <c r="F280" i="1" a="1"/>
  <c r="F280" i="1" s="1"/>
  <c r="Q280" i="1" a="1"/>
  <c r="Q280" i="1" s="1"/>
  <c r="F284" i="1" a="1"/>
  <c r="F284" i="1" s="1"/>
  <c r="Q284" i="1" a="1"/>
  <c r="Q284" i="1" s="1"/>
  <c r="F288" i="1" a="1"/>
  <c r="F288" i="1" s="1"/>
  <c r="Q288" i="1" a="1"/>
  <c r="Q288" i="1" s="1"/>
  <c r="F294" i="1" a="1"/>
  <c r="F294" i="1" s="1"/>
  <c r="Q294" i="1" a="1"/>
  <c r="Q294" i="1" s="1"/>
  <c r="F298" i="1" a="1"/>
  <c r="F298" i="1" s="1"/>
  <c r="Q298" i="1" a="1"/>
  <c r="Q298" i="1" s="1"/>
  <c r="F301" i="1" a="1"/>
  <c r="F301" i="1" s="1"/>
  <c r="Q301" i="1" a="1"/>
  <c r="Q301" i="1" s="1"/>
  <c r="F305" i="1" a="1"/>
  <c r="F305" i="1" s="1"/>
  <c r="Q305" i="1" a="1"/>
  <c r="Q305" i="1" s="1"/>
  <c r="F309" i="1" a="1"/>
  <c r="F309" i="1" s="1"/>
  <c r="Q309" i="1" a="1"/>
  <c r="Q309" i="1" s="1"/>
  <c r="F313" i="1" a="1"/>
  <c r="F313" i="1" s="1"/>
  <c r="Q313" i="1" a="1"/>
  <c r="Q313" i="1" s="1"/>
  <c r="F317" i="1" a="1"/>
  <c r="F317" i="1" s="1"/>
  <c r="Q317" i="1" a="1"/>
  <c r="Q317" i="1" s="1"/>
  <c r="F321" i="1" a="1"/>
  <c r="F321" i="1" s="1"/>
  <c r="Q321" i="1" a="1"/>
  <c r="Q321" i="1" s="1"/>
  <c r="F325" i="1" a="1"/>
  <c r="F325" i="1" s="1"/>
  <c r="Q325" i="1" a="1"/>
  <c r="Q325" i="1" s="1"/>
  <c r="F329" i="1" a="1"/>
  <c r="F329" i="1" s="1"/>
  <c r="Q329" i="1" a="1"/>
  <c r="Q329" i="1" s="1"/>
  <c r="F339" i="1" a="1"/>
  <c r="F339" i="1" s="1"/>
  <c r="Q339" i="1" a="1"/>
  <c r="Q339" i="1" s="1"/>
  <c r="F343" i="1" a="1"/>
  <c r="F343" i="1" s="1"/>
  <c r="Q343" i="1" a="1"/>
  <c r="Q343" i="1" s="1"/>
  <c r="F347" i="1" a="1"/>
  <c r="F347" i="1" s="1"/>
  <c r="Q347" i="1" a="1"/>
  <c r="Q347" i="1" s="1"/>
  <c r="F351" i="1" a="1"/>
  <c r="F351" i="1" s="1"/>
  <c r="Q351" i="1" a="1"/>
  <c r="Q351" i="1" s="1"/>
  <c r="F355" i="1" a="1"/>
  <c r="F355" i="1" s="1"/>
  <c r="Q355" i="1" a="1"/>
  <c r="Q355" i="1" s="1"/>
  <c r="F359" i="1" a="1"/>
  <c r="F359" i="1" s="1"/>
  <c r="Q359" i="1" a="1"/>
  <c r="Q359" i="1" s="1"/>
  <c r="F365" i="1" a="1"/>
  <c r="F365" i="1" s="1"/>
  <c r="Q365" i="1" a="1"/>
  <c r="Q365" i="1" s="1"/>
  <c r="F70" i="1" a="1"/>
  <c r="F70" i="1" s="1"/>
  <c r="Q70" i="1" a="1"/>
  <c r="Q70" i="1" s="1"/>
  <c r="F78" i="1" a="1"/>
  <c r="F78" i="1" s="1"/>
  <c r="Q78" i="1" a="1"/>
  <c r="Q78" i="1" s="1"/>
  <c r="F86" i="1" a="1"/>
  <c r="F86" i="1" s="1"/>
  <c r="Q86" i="1" a="1"/>
  <c r="Q86" i="1" s="1"/>
  <c r="F87" i="1" a="1"/>
  <c r="F87" i="1" s="1"/>
  <c r="Q87" i="1" a="1"/>
  <c r="Q87" i="1" s="1"/>
  <c r="F88" i="1" a="1"/>
  <c r="F88" i="1" s="1"/>
  <c r="Q88" i="1" a="1"/>
  <c r="Q88" i="1" s="1"/>
  <c r="F89" i="1" a="1"/>
  <c r="F89" i="1" s="1"/>
  <c r="Q89" i="1" a="1"/>
  <c r="Q89" i="1" s="1"/>
  <c r="F90" i="1" a="1"/>
  <c r="F90" i="1" s="1"/>
  <c r="Q90" i="1" a="1"/>
  <c r="Q90" i="1" s="1"/>
  <c r="F98" i="1" a="1"/>
  <c r="F98" i="1" s="1"/>
  <c r="Q98" i="1" a="1"/>
  <c r="Q98" i="1" s="1"/>
  <c r="F106" i="1" a="1"/>
  <c r="F106" i="1" s="1"/>
  <c r="Q106" i="1" a="1"/>
  <c r="Q106" i="1" s="1"/>
  <c r="F114" i="1" a="1"/>
  <c r="F114" i="1" s="1"/>
  <c r="Q114" i="1" a="1"/>
  <c r="Q114" i="1" s="1"/>
  <c r="F122" i="1" a="1"/>
  <c r="F122" i="1" s="1"/>
  <c r="Q122" i="1" a="1"/>
  <c r="Q122" i="1" s="1"/>
  <c r="F133" i="1" a="1"/>
  <c r="F133" i="1" s="1"/>
  <c r="Q133" i="1" a="1"/>
  <c r="Q133" i="1" s="1"/>
  <c r="F143" i="1" a="1"/>
  <c r="F143" i="1" s="1"/>
  <c r="Q143" i="1" a="1"/>
  <c r="Q143" i="1" s="1"/>
  <c r="F153" i="1" a="1"/>
  <c r="F153" i="1" s="1"/>
  <c r="Q153" i="1" a="1"/>
  <c r="Q153" i="1" s="1"/>
  <c r="F165" i="1" a="1"/>
  <c r="F165" i="1" s="1"/>
  <c r="Q165" i="1" a="1"/>
  <c r="Q165" i="1" s="1"/>
  <c r="F173" i="1" a="1"/>
  <c r="F173" i="1" s="1"/>
  <c r="Q173" i="1" a="1"/>
  <c r="Q173" i="1" s="1"/>
  <c r="F181" i="1" a="1"/>
  <c r="F181" i="1" s="1"/>
  <c r="Q181" i="1" a="1"/>
  <c r="Q181" i="1" s="1"/>
  <c r="F189" i="1" a="1"/>
  <c r="F189" i="1" s="1"/>
  <c r="Q189" i="1" a="1"/>
  <c r="Q189" i="1" s="1"/>
  <c r="F221" i="1" a="1"/>
  <c r="F221" i="1" s="1"/>
  <c r="Q221" i="1" a="1"/>
  <c r="Q221" i="1" s="1"/>
  <c r="F229" i="1" a="1"/>
  <c r="F229" i="1" s="1"/>
  <c r="Q229" i="1" a="1"/>
  <c r="Q229" i="1" s="1"/>
  <c r="F237" i="1" a="1"/>
  <c r="F237" i="1" s="1"/>
  <c r="Q237" i="1" a="1"/>
  <c r="Q237" i="1" s="1"/>
  <c r="F247" i="1" a="1"/>
  <c r="F247" i="1" s="1"/>
  <c r="Q247" i="1" a="1"/>
  <c r="Q247" i="1" s="1"/>
  <c r="F252" i="1" a="1"/>
  <c r="F252" i="1" s="1"/>
  <c r="Q252" i="1" a="1"/>
  <c r="Q252" i="1" s="1"/>
  <c r="F256" i="1" a="1"/>
  <c r="F256" i="1" s="1"/>
  <c r="Q256" i="1" a="1"/>
  <c r="Q256" i="1" s="1"/>
  <c r="F260" i="1" a="1"/>
  <c r="F260" i="1" s="1"/>
  <c r="Q260" i="1" a="1"/>
  <c r="Q260" i="1" s="1"/>
  <c r="F264" i="1" a="1"/>
  <c r="F264" i="1" s="1"/>
  <c r="Q264" i="1" a="1"/>
  <c r="Q264" i="1" s="1"/>
  <c r="F268" i="1" a="1"/>
  <c r="F268" i="1" s="1"/>
  <c r="Q268" i="1" a="1"/>
  <c r="Q268" i="1" s="1"/>
  <c r="F273" i="1" a="1"/>
  <c r="F273" i="1" s="1"/>
  <c r="Q273" i="1" a="1"/>
  <c r="Q273" i="1" s="1"/>
  <c r="F277" i="1" a="1"/>
  <c r="F277" i="1" s="1"/>
  <c r="Q277" i="1" a="1"/>
  <c r="Q277" i="1" s="1"/>
  <c r="F281" i="1" a="1"/>
  <c r="F281" i="1" s="1"/>
  <c r="Q281" i="1" a="1"/>
  <c r="Q281" i="1" s="1"/>
  <c r="F285" i="1" a="1"/>
  <c r="F285" i="1" s="1"/>
  <c r="Q285" i="1" a="1"/>
  <c r="Q285" i="1" s="1"/>
  <c r="F289" i="1" a="1"/>
  <c r="F289" i="1" s="1"/>
  <c r="Q289" i="1" a="1"/>
  <c r="Q289" i="1" s="1"/>
  <c r="F295" i="1" a="1"/>
  <c r="F295" i="1" s="1"/>
  <c r="Q295" i="1" a="1"/>
  <c r="Q295" i="1" s="1"/>
  <c r="F299" i="1" a="1"/>
  <c r="F299" i="1" s="1"/>
  <c r="Q299" i="1" a="1"/>
  <c r="Q299" i="1" s="1"/>
  <c r="F302" i="1" a="1"/>
  <c r="F302" i="1" s="1"/>
  <c r="Q302" i="1" a="1"/>
  <c r="Q302" i="1" s="1"/>
  <c r="F306" i="1" a="1"/>
  <c r="F306" i="1" s="1"/>
  <c r="Q306" i="1" a="1"/>
  <c r="Q306" i="1" s="1"/>
  <c r="F310" i="1" a="1"/>
  <c r="F310" i="1" s="1"/>
  <c r="Q310" i="1" a="1"/>
  <c r="Q310" i="1" s="1"/>
  <c r="F314" i="1" a="1"/>
  <c r="F314" i="1" s="1"/>
  <c r="Q314" i="1" a="1"/>
  <c r="Q314" i="1" s="1"/>
  <c r="F318" i="1" a="1"/>
  <c r="F318" i="1" s="1"/>
  <c r="Q318" i="1" a="1"/>
  <c r="Q318" i="1" s="1"/>
  <c r="F322" i="1" a="1"/>
  <c r="F322" i="1" s="1"/>
  <c r="Q322" i="1" a="1"/>
  <c r="Q322" i="1" s="1"/>
  <c r="F326" i="1" a="1"/>
  <c r="F326" i="1" s="1"/>
  <c r="Q326" i="1" a="1"/>
  <c r="Q326" i="1" s="1"/>
  <c r="F330" i="1" a="1"/>
  <c r="F330" i="1" s="1"/>
  <c r="Q330" i="1" a="1"/>
  <c r="Q330" i="1" s="1"/>
  <c r="F340" i="1" a="1"/>
  <c r="F340" i="1" s="1"/>
  <c r="Q340" i="1" a="1"/>
  <c r="Q340" i="1" s="1"/>
  <c r="F344" i="1" a="1"/>
  <c r="F344" i="1" s="1"/>
  <c r="Q344" i="1" a="1"/>
  <c r="Q344" i="1" s="1"/>
  <c r="F348" i="1" a="1"/>
  <c r="F348" i="1" s="1"/>
  <c r="Q348" i="1" a="1"/>
  <c r="Q348" i="1" s="1"/>
  <c r="F352" i="1" a="1"/>
  <c r="F352" i="1" s="1"/>
  <c r="Q352" i="1" a="1"/>
  <c r="Q352" i="1" s="1"/>
  <c r="F356" i="1" a="1"/>
  <c r="F356" i="1" s="1"/>
  <c r="Q356" i="1" a="1"/>
  <c r="Q356" i="1" s="1"/>
  <c r="F360" i="1" a="1"/>
  <c r="F360" i="1" s="1"/>
  <c r="Q360" i="1" a="1"/>
  <c r="Q360" i="1" s="1"/>
  <c r="F366" i="1" a="1"/>
  <c r="F366" i="1" s="1"/>
  <c r="Q366" i="1" a="1"/>
  <c r="Q366" i="1" s="1"/>
  <c r="F370" i="1" a="1"/>
  <c r="F370" i="1" s="1"/>
  <c r="F222" i="1" a="1"/>
  <c r="F222" i="1" s="1"/>
  <c r="Q222" i="1" a="1"/>
  <c r="Q222" i="1" s="1"/>
  <c r="F224" i="1" a="1"/>
  <c r="F224" i="1" s="1"/>
  <c r="Q224" i="1" a="1"/>
  <c r="Q224" i="1" s="1"/>
  <c r="F230" i="1" a="1"/>
  <c r="F230" i="1" s="1"/>
  <c r="Q230" i="1" a="1"/>
  <c r="Q230" i="1" s="1"/>
  <c r="F232" i="1" a="1"/>
  <c r="F232" i="1" s="1"/>
  <c r="Q232" i="1" a="1"/>
  <c r="Q232" i="1" s="1"/>
  <c r="F238" i="1" a="1"/>
  <c r="F238" i="1" s="1"/>
  <c r="Q238" i="1" a="1"/>
  <c r="Q238" i="1" s="1"/>
  <c r="F239" i="1" a="1"/>
  <c r="F239" i="1" s="1"/>
  <c r="Q239" i="1" a="1"/>
  <c r="Q239" i="1" s="1"/>
  <c r="F240" i="1" a="1"/>
  <c r="F240" i="1" s="1"/>
  <c r="Q240" i="1" a="1"/>
  <c r="Q240" i="1" s="1"/>
  <c r="F242" i="1" a="1"/>
  <c r="F242" i="1" s="1"/>
  <c r="Q242" i="1" a="1"/>
  <c r="Q242" i="1" s="1"/>
  <c r="F248" i="1" a="1"/>
  <c r="F248" i="1" s="1"/>
  <c r="Q248" i="1" a="1"/>
  <c r="Q248" i="1" s="1"/>
  <c r="Q249" i="1" a="1"/>
  <c r="Q249" i="1" s="1"/>
  <c r="F253" i="1" a="1"/>
  <c r="F253" i="1" s="1"/>
  <c r="Q253" i="1" a="1"/>
  <c r="Q253" i="1" s="1"/>
  <c r="F257" i="1" a="1"/>
  <c r="F257" i="1" s="1"/>
  <c r="Q257" i="1" a="1"/>
  <c r="Q257" i="1" s="1"/>
  <c r="F261" i="1" a="1"/>
  <c r="F261" i="1" s="1"/>
  <c r="Q261" i="1" a="1"/>
  <c r="Q261" i="1" s="1"/>
  <c r="F265" i="1" a="1"/>
  <c r="F265" i="1" s="1"/>
  <c r="Q265" i="1" a="1"/>
  <c r="Q265" i="1" s="1"/>
  <c r="F269" i="1" a="1"/>
  <c r="F269" i="1" s="1"/>
  <c r="Q269" i="1" a="1"/>
  <c r="Q269" i="1" s="1"/>
  <c r="F274" i="1" a="1"/>
  <c r="F274" i="1" s="1"/>
  <c r="Q274" i="1" a="1"/>
  <c r="Q274" i="1" s="1"/>
  <c r="F278" i="1" a="1"/>
  <c r="F278" i="1" s="1"/>
  <c r="Q278" i="1" a="1"/>
  <c r="Q278" i="1" s="1"/>
  <c r="F282" i="1" a="1"/>
  <c r="F282" i="1" s="1"/>
  <c r="Q282" i="1" a="1"/>
  <c r="Q282" i="1" s="1"/>
  <c r="F286" i="1" a="1"/>
  <c r="F286" i="1" s="1"/>
  <c r="Q286" i="1" a="1"/>
  <c r="Q286" i="1" s="1"/>
  <c r="F290" i="1" a="1"/>
  <c r="F290" i="1" s="1"/>
  <c r="Q290" i="1" a="1"/>
  <c r="Q290" i="1" s="1"/>
  <c r="F291" i="1" a="1"/>
  <c r="F291" i="1" s="1"/>
  <c r="Q291" i="1" a="1"/>
  <c r="Q291" i="1" s="1"/>
  <c r="F292" i="1" a="1"/>
  <c r="F292" i="1" s="1"/>
  <c r="Q292" i="1" a="1"/>
  <c r="Q292" i="1" s="1"/>
  <c r="F296" i="1" a="1"/>
  <c r="F296" i="1" s="1"/>
  <c r="Q296" i="1" a="1"/>
  <c r="Q296" i="1" s="1"/>
  <c r="F303" i="1" a="1"/>
  <c r="F303" i="1" s="1"/>
  <c r="Q303" i="1" a="1"/>
  <c r="Q303" i="1" s="1"/>
  <c r="F307" i="1" a="1"/>
  <c r="F307" i="1" s="1"/>
  <c r="Q307" i="1" a="1"/>
  <c r="Q307" i="1" s="1"/>
  <c r="F311" i="1" a="1"/>
  <c r="F311" i="1" s="1"/>
  <c r="Q311" i="1" a="1"/>
  <c r="Q311" i="1" s="1"/>
  <c r="F315" i="1" a="1"/>
  <c r="F315" i="1" s="1"/>
  <c r="Q315" i="1" a="1"/>
  <c r="Q315" i="1" s="1"/>
  <c r="F319" i="1" a="1"/>
  <c r="F319" i="1" s="1"/>
  <c r="Q319" i="1" a="1"/>
  <c r="Q319" i="1" s="1"/>
  <c r="F323" i="1" a="1"/>
  <c r="F323" i="1" s="1"/>
  <c r="Q323" i="1" a="1"/>
  <c r="Q323" i="1" s="1"/>
  <c r="F327" i="1" a="1"/>
  <c r="F327" i="1" s="1"/>
  <c r="Q327" i="1" a="1"/>
  <c r="Q327" i="1" s="1"/>
  <c r="F331" i="1" a="1"/>
  <c r="F331" i="1" s="1"/>
  <c r="Q331" i="1" a="1"/>
  <c r="Q331" i="1" s="1"/>
  <c r="F332" i="1" a="1"/>
  <c r="F332" i="1" s="1"/>
  <c r="Q332" i="1" a="1"/>
  <c r="Q332" i="1" s="1"/>
  <c r="F333" i="1" a="1"/>
  <c r="F333" i="1" s="1"/>
  <c r="Q333" i="1" a="1"/>
  <c r="Q333" i="1" s="1"/>
  <c r="F334" i="1" a="1"/>
  <c r="F334" i="1" s="1"/>
  <c r="Q334" i="1" a="1"/>
  <c r="Q334" i="1" s="1"/>
  <c r="F335" i="1" a="1"/>
  <c r="F335" i="1" s="1"/>
  <c r="Q335" i="1" a="1"/>
  <c r="Q335" i="1" s="1"/>
  <c r="F336" i="1" a="1"/>
  <c r="F336" i="1" s="1"/>
  <c r="F233" i="1" a="1"/>
  <c r="F233" i="1" s="1"/>
  <c r="Q233" i="1" a="1"/>
  <c r="Q233" i="1" s="1"/>
  <c r="F371" i="1" a="1"/>
  <c r="F371" i="1" s="1"/>
  <c r="Q371" i="1" a="1"/>
  <c r="Q371" i="1" s="1"/>
  <c r="F375" i="1" a="1"/>
  <c r="F375" i="1" s="1"/>
  <c r="Q375" i="1" a="1"/>
  <c r="Q375" i="1" s="1"/>
  <c r="F379" i="1" a="1"/>
  <c r="F379" i="1" s="1"/>
  <c r="Q379" i="1" a="1"/>
  <c r="Q379" i="1" s="1"/>
  <c r="F383" i="1" a="1"/>
  <c r="F383" i="1" s="1"/>
  <c r="Q383" i="1" a="1"/>
  <c r="Q383" i="1" s="1"/>
  <c r="F387" i="1" a="1"/>
  <c r="F387" i="1" s="1"/>
  <c r="Q387" i="1" a="1"/>
  <c r="Q387" i="1" s="1"/>
  <c r="F391" i="1" a="1"/>
  <c r="F391" i="1" s="1"/>
  <c r="Q391" i="1" a="1"/>
  <c r="Q391" i="1" s="1"/>
  <c r="F395" i="1" a="1"/>
  <c r="F395" i="1" s="1"/>
  <c r="Q395" i="1" a="1"/>
  <c r="Q395" i="1" s="1"/>
  <c r="F399" i="1" a="1"/>
  <c r="F399" i="1" s="1"/>
  <c r="Q399" i="1" a="1"/>
  <c r="Q399" i="1" s="1"/>
  <c r="F403" i="1" a="1"/>
  <c r="F403" i="1" s="1"/>
  <c r="Q403" i="1" a="1"/>
  <c r="Q403" i="1" s="1"/>
  <c r="F407" i="1" a="1"/>
  <c r="F407" i="1" s="1"/>
  <c r="Q407" i="1" a="1"/>
  <c r="Q407" i="1" s="1"/>
  <c r="F411" i="1" a="1"/>
  <c r="F411" i="1" s="1"/>
  <c r="Q411" i="1" a="1"/>
  <c r="Q411" i="1" s="1"/>
  <c r="F415" i="1" a="1"/>
  <c r="F415" i="1" s="1"/>
  <c r="Q415" i="1" a="1"/>
  <c r="Q415" i="1" s="1"/>
  <c r="F419" i="1" a="1"/>
  <c r="F419" i="1" s="1"/>
  <c r="Q419" i="1" a="1"/>
  <c r="Q419" i="1" s="1"/>
  <c r="F423" i="1" a="1"/>
  <c r="F423" i="1" s="1"/>
  <c r="Q423" i="1" a="1"/>
  <c r="Q423" i="1" s="1"/>
  <c r="F427" i="1" a="1"/>
  <c r="F427" i="1" s="1"/>
  <c r="Q427" i="1" a="1"/>
  <c r="Q427" i="1" s="1"/>
  <c r="F431" i="1" a="1"/>
  <c r="F431" i="1" s="1"/>
  <c r="Q431" i="1" a="1"/>
  <c r="Q431" i="1" s="1"/>
  <c r="F435" i="1" a="1"/>
  <c r="F435" i="1" s="1"/>
  <c r="Q435" i="1" a="1"/>
  <c r="Q435" i="1" s="1"/>
  <c r="F439" i="1" a="1"/>
  <c r="F439" i="1" s="1"/>
  <c r="Q439" i="1" a="1"/>
  <c r="Q439" i="1" s="1"/>
  <c r="F443" i="1" a="1"/>
  <c r="F443" i="1" s="1"/>
  <c r="Q443" i="1" a="1"/>
  <c r="Q443" i="1" s="1"/>
  <c r="F447" i="1" a="1"/>
  <c r="F447" i="1" s="1"/>
  <c r="Q447" i="1" a="1"/>
  <c r="Q447" i="1" s="1"/>
  <c r="F451" i="1" a="1"/>
  <c r="F451" i="1" s="1"/>
  <c r="Q451" i="1" a="1"/>
  <c r="Q451" i="1" s="1"/>
  <c r="F455" i="1" a="1"/>
  <c r="F455" i="1" s="1"/>
  <c r="Q455" i="1" a="1"/>
  <c r="Q455" i="1" s="1"/>
  <c r="F459" i="1" a="1"/>
  <c r="F459" i="1" s="1"/>
  <c r="Q459" i="1" a="1"/>
  <c r="Q459" i="1" s="1"/>
  <c r="F463" i="1" a="1"/>
  <c r="F463" i="1" s="1"/>
  <c r="Q463" i="1" a="1"/>
  <c r="Q463" i="1" s="1"/>
  <c r="F473" i="1" a="1"/>
  <c r="F473" i="1" s="1"/>
  <c r="Q473" i="1" a="1"/>
  <c r="Q473" i="1" s="1"/>
  <c r="F477" i="1" a="1"/>
  <c r="F477" i="1" s="1"/>
  <c r="Q477" i="1" a="1"/>
  <c r="Q477" i="1" s="1"/>
  <c r="F481" i="1" a="1"/>
  <c r="F481" i="1" s="1"/>
  <c r="Q481" i="1" a="1"/>
  <c r="Q481" i="1" s="1"/>
  <c r="F485" i="1" a="1"/>
  <c r="F485" i="1" s="1"/>
  <c r="Q485" i="1" a="1"/>
  <c r="Q485" i="1" s="1"/>
  <c r="F489" i="1" a="1"/>
  <c r="F489" i="1" s="1"/>
  <c r="Q489" i="1" a="1"/>
  <c r="Q489" i="1" s="1"/>
  <c r="F493" i="1" a="1"/>
  <c r="F493" i="1" s="1"/>
  <c r="Q493" i="1" a="1"/>
  <c r="Q493" i="1" s="1"/>
  <c r="F497" i="1" a="1"/>
  <c r="F497" i="1" s="1"/>
  <c r="Q497" i="1" a="1"/>
  <c r="Q497" i="1" s="1"/>
  <c r="F501" i="1" a="1"/>
  <c r="F501" i="1" s="1"/>
  <c r="Q501" i="1" a="1"/>
  <c r="Q501" i="1" s="1"/>
  <c r="F505" i="1" a="1"/>
  <c r="F505" i="1" s="1"/>
  <c r="Q505" i="1" a="1"/>
  <c r="Q505" i="1" s="1"/>
  <c r="F506" i="1" a="1"/>
  <c r="F506" i="1" s="1"/>
  <c r="Q506" i="1" a="1"/>
  <c r="Q506" i="1" s="1"/>
  <c r="F507" i="1" a="1"/>
  <c r="F507" i="1" s="1"/>
  <c r="Q507" i="1" a="1"/>
  <c r="Q507" i="1" s="1"/>
  <c r="F511" i="1" a="1"/>
  <c r="F511" i="1" s="1"/>
  <c r="Q511" i="1" a="1"/>
  <c r="Q511" i="1" s="1"/>
  <c r="F515" i="1" a="1"/>
  <c r="F515" i="1" s="1"/>
  <c r="Q515" i="1" a="1"/>
  <c r="Q515" i="1" s="1"/>
  <c r="F519" i="1" a="1"/>
  <c r="F519" i="1" s="1"/>
  <c r="Q519" i="1" a="1"/>
  <c r="Q519" i="1" s="1"/>
  <c r="F523" i="1" a="1"/>
  <c r="F523" i="1" s="1"/>
  <c r="Q523" i="1" a="1"/>
  <c r="Q523" i="1" s="1"/>
  <c r="F527" i="1" a="1"/>
  <c r="F527" i="1" s="1"/>
  <c r="Q527" i="1" a="1"/>
  <c r="Q527" i="1" s="1"/>
  <c r="F531" i="1" a="1"/>
  <c r="F531" i="1" s="1"/>
  <c r="Q531" i="1" a="1"/>
  <c r="Q531" i="1" s="1"/>
  <c r="F539" i="1" a="1"/>
  <c r="F539" i="1" s="1"/>
  <c r="Q539" i="1" a="1"/>
  <c r="Q539" i="1" s="1"/>
  <c r="F543" i="1" a="1"/>
  <c r="F543" i="1" s="1"/>
  <c r="Q543" i="1" a="1"/>
  <c r="Q543" i="1" s="1"/>
  <c r="F547" i="1" a="1"/>
  <c r="F547" i="1" s="1"/>
  <c r="F74" i="1" a="1"/>
  <c r="F74" i="1" s="1"/>
  <c r="Q74" i="1" a="1"/>
  <c r="Q74" i="1" s="1"/>
  <c r="F94" i="1" a="1"/>
  <c r="F94" i="1" s="1"/>
  <c r="Q94" i="1" a="1"/>
  <c r="Q94" i="1" s="1"/>
  <c r="F110" i="1" a="1"/>
  <c r="F110" i="1" s="1"/>
  <c r="Q110" i="1" a="1"/>
  <c r="Q110" i="1" s="1"/>
  <c r="F137" i="1" a="1"/>
  <c r="F137" i="1" s="1"/>
  <c r="Q137" i="1" a="1"/>
  <c r="Q137" i="1" s="1"/>
  <c r="F138" i="1" a="1"/>
  <c r="F138" i="1" s="1"/>
  <c r="Q138" i="1" a="1"/>
  <c r="Q138" i="1" s="1"/>
  <c r="F139" i="1" a="1"/>
  <c r="F139" i="1" s="1"/>
  <c r="Q139" i="1" a="1"/>
  <c r="Q139" i="1" s="1"/>
  <c r="F157" i="1" a="1"/>
  <c r="F157" i="1" s="1"/>
  <c r="Q157" i="1" a="1"/>
  <c r="Q157" i="1" s="1"/>
  <c r="F177" i="1" a="1"/>
  <c r="F177" i="1" s="1"/>
  <c r="Q177" i="1" a="1"/>
  <c r="Q177" i="1" s="1"/>
  <c r="Q202" i="1" a="1"/>
  <c r="Q202" i="1" s="1"/>
  <c r="F203" i="1" a="1"/>
  <c r="F203" i="1" s="1"/>
  <c r="Q203" i="1" a="1"/>
  <c r="Q203" i="1" s="1"/>
  <c r="F204" i="1" a="1"/>
  <c r="F204" i="1" s="1"/>
  <c r="Q204" i="1" a="1"/>
  <c r="Q204" i="1" s="1"/>
  <c r="F205" i="1" a="1"/>
  <c r="F205" i="1" s="1"/>
  <c r="Q205" i="1" a="1"/>
  <c r="Q205" i="1" s="1"/>
  <c r="F206" i="1" a="1"/>
  <c r="F206" i="1" s="1"/>
  <c r="Q206" i="1" a="1"/>
  <c r="Q206" i="1" s="1"/>
  <c r="F250" i="1" a="1"/>
  <c r="F250" i="1" s="1"/>
  <c r="Q250" i="1" a="1"/>
  <c r="Q250" i="1" s="1"/>
  <c r="F258" i="1" a="1"/>
  <c r="F258" i="1" s="1"/>
  <c r="Q258" i="1" a="1"/>
  <c r="Q258" i="1" s="1"/>
  <c r="F266" i="1" a="1"/>
  <c r="F266" i="1" s="1"/>
  <c r="Q266" i="1" a="1"/>
  <c r="Q266" i="1" s="1"/>
  <c r="F279" i="1" a="1"/>
  <c r="F279" i="1" s="1"/>
  <c r="Q279" i="1" a="1"/>
  <c r="Q279" i="1" s="1"/>
  <c r="F287" i="1" a="1"/>
  <c r="F287" i="1" s="1"/>
  <c r="Q287" i="1" a="1"/>
  <c r="Q287" i="1" s="1"/>
  <c r="F297" i="1" a="1"/>
  <c r="F297" i="1" s="1"/>
  <c r="Q297" i="1" a="1"/>
  <c r="Q297" i="1" s="1"/>
  <c r="F304" i="1" a="1"/>
  <c r="F304" i="1" s="1"/>
  <c r="Q304" i="1" a="1"/>
  <c r="Q304" i="1" s="1"/>
  <c r="F312" i="1" a="1"/>
  <c r="F312" i="1" s="1"/>
  <c r="Q312" i="1" a="1"/>
  <c r="Q312" i="1" s="1"/>
  <c r="F320" i="1" a="1"/>
  <c r="F320" i="1" s="1"/>
  <c r="Q320" i="1" a="1"/>
  <c r="Q320" i="1" s="1"/>
  <c r="F328" i="1" a="1"/>
  <c r="F328" i="1" s="1"/>
  <c r="Q328" i="1" a="1"/>
  <c r="Q328" i="1" s="1"/>
  <c r="Q336" i="1" a="1"/>
  <c r="Q336" i="1" s="1"/>
  <c r="F337" i="1" a="1"/>
  <c r="F337" i="1" s="1"/>
  <c r="Q337" i="1" a="1"/>
  <c r="Q337" i="1" s="1"/>
  <c r="F341" i="1" a="1"/>
  <c r="F341" i="1" s="1"/>
  <c r="Q341" i="1" a="1"/>
  <c r="Q341" i="1" s="1"/>
  <c r="F345" i="1" a="1"/>
  <c r="F345" i="1" s="1"/>
  <c r="Q345" i="1" a="1"/>
  <c r="Q345" i="1" s="1"/>
  <c r="F349" i="1" a="1"/>
  <c r="F349" i="1" s="1"/>
  <c r="Q349" i="1" a="1"/>
  <c r="Q349" i="1" s="1"/>
  <c r="F353" i="1" a="1"/>
  <c r="F353" i="1" s="1"/>
  <c r="Q353" i="1" a="1"/>
  <c r="Q353" i="1" s="1"/>
  <c r="F357" i="1" a="1"/>
  <c r="F357" i="1" s="1"/>
  <c r="F225" i="1" a="1"/>
  <c r="F225" i="1" s="1"/>
  <c r="Q225" i="1" a="1"/>
  <c r="Q225" i="1" s="1"/>
  <c r="F243" i="1" a="1"/>
  <c r="F243" i="1" s="1"/>
  <c r="Q243" i="1" a="1"/>
  <c r="Q243" i="1" s="1"/>
  <c r="F338" i="1" a="1"/>
  <c r="F338" i="1" s="1"/>
  <c r="Q338" i="1" a="1"/>
  <c r="Q338" i="1" s="1"/>
  <c r="F342" i="1" a="1"/>
  <c r="F342" i="1" s="1"/>
  <c r="Q342" i="1" a="1"/>
  <c r="Q342" i="1" s="1"/>
  <c r="F346" i="1" a="1"/>
  <c r="F346" i="1" s="1"/>
  <c r="Q346" i="1" a="1"/>
  <c r="Q346" i="1" s="1"/>
  <c r="F350" i="1" a="1"/>
  <c r="F350" i="1" s="1"/>
  <c r="Q350" i="1" a="1"/>
  <c r="Q350" i="1" s="1"/>
  <c r="F354" i="1" a="1"/>
  <c r="F354" i="1" s="1"/>
  <c r="Q354" i="1" a="1"/>
  <c r="Q354" i="1" s="1"/>
  <c r="F358" i="1" a="1"/>
  <c r="F358" i="1" s="1"/>
  <c r="Q358" i="1" a="1"/>
  <c r="Q358" i="1" s="1"/>
  <c r="F362" i="1" a="1"/>
  <c r="F362" i="1" s="1"/>
  <c r="Q362" i="1" a="1"/>
  <c r="Q362" i="1" s="1"/>
  <c r="F363" i="1" a="1"/>
  <c r="F363" i="1" s="1"/>
  <c r="Q363" i="1" a="1"/>
  <c r="Q363" i="1" s="1"/>
  <c r="F364" i="1" a="1"/>
  <c r="F364" i="1" s="1"/>
  <c r="Q364" i="1" a="1"/>
  <c r="Q364" i="1" s="1"/>
  <c r="F368" i="1" a="1"/>
  <c r="F368" i="1" s="1"/>
  <c r="Q368" i="1" a="1"/>
  <c r="Q368" i="1" s="1"/>
  <c r="F373" i="1" a="1"/>
  <c r="F373" i="1" s="1"/>
  <c r="Q373" i="1" a="1"/>
  <c r="Q373" i="1" s="1"/>
  <c r="F377" i="1" a="1"/>
  <c r="F377" i="1" s="1"/>
  <c r="Q377" i="1" a="1"/>
  <c r="Q377" i="1" s="1"/>
  <c r="F381" i="1" a="1"/>
  <c r="F381" i="1" s="1"/>
  <c r="Q381" i="1" a="1"/>
  <c r="Q381" i="1" s="1"/>
  <c r="F385" i="1" a="1"/>
  <c r="F385" i="1" s="1"/>
  <c r="Q385" i="1" a="1"/>
  <c r="Q385" i="1" s="1"/>
  <c r="F389" i="1" a="1"/>
  <c r="F389" i="1" s="1"/>
  <c r="Q389" i="1" a="1"/>
  <c r="Q389" i="1" s="1"/>
  <c r="F393" i="1" a="1"/>
  <c r="F393" i="1" s="1"/>
  <c r="Q393" i="1" a="1"/>
  <c r="Q393" i="1" s="1"/>
  <c r="F397" i="1" a="1"/>
  <c r="F397" i="1" s="1"/>
  <c r="Q397" i="1" a="1"/>
  <c r="Q397" i="1" s="1"/>
  <c r="F401" i="1" a="1"/>
  <c r="F401" i="1" s="1"/>
  <c r="Q401" i="1" a="1"/>
  <c r="Q401" i="1" s="1"/>
  <c r="F405" i="1" a="1"/>
  <c r="F405" i="1" s="1"/>
  <c r="Q405" i="1" a="1"/>
  <c r="Q405" i="1" s="1"/>
  <c r="F409" i="1" a="1"/>
  <c r="F409" i="1" s="1"/>
  <c r="Q409" i="1" a="1"/>
  <c r="Q409" i="1" s="1"/>
  <c r="F413" i="1" a="1"/>
  <c r="F413" i="1" s="1"/>
  <c r="Q413" i="1" a="1"/>
  <c r="Q413" i="1" s="1"/>
  <c r="F417" i="1" a="1"/>
  <c r="F417" i="1" s="1"/>
  <c r="Q417" i="1" a="1"/>
  <c r="Q417" i="1" s="1"/>
  <c r="F421" i="1" a="1"/>
  <c r="F421" i="1" s="1"/>
  <c r="Q421" i="1" a="1"/>
  <c r="Q421" i="1" s="1"/>
  <c r="F425" i="1" a="1"/>
  <c r="F425" i="1" s="1"/>
  <c r="Q425" i="1" a="1"/>
  <c r="Q425" i="1" s="1"/>
  <c r="F429" i="1" a="1"/>
  <c r="F429" i="1" s="1"/>
  <c r="Q429" i="1" a="1"/>
  <c r="Q429" i="1" s="1"/>
  <c r="F433" i="1" a="1"/>
  <c r="F433" i="1" s="1"/>
  <c r="Q433" i="1" a="1"/>
  <c r="Q433" i="1" s="1"/>
  <c r="F437" i="1" a="1"/>
  <c r="F437" i="1" s="1"/>
  <c r="Q437" i="1" a="1"/>
  <c r="Q437" i="1" s="1"/>
  <c r="F441" i="1" a="1"/>
  <c r="F441" i="1" s="1"/>
  <c r="Q441" i="1" a="1"/>
  <c r="Q441" i="1" s="1"/>
  <c r="F445" i="1" a="1"/>
  <c r="F445" i="1" s="1"/>
  <c r="Q445" i="1" a="1"/>
  <c r="Q445" i="1" s="1"/>
  <c r="F449" i="1" a="1"/>
  <c r="F449" i="1" s="1"/>
  <c r="Q449" i="1" a="1"/>
  <c r="Q449" i="1" s="1"/>
  <c r="F453" i="1" a="1"/>
  <c r="F453" i="1" s="1"/>
  <c r="Q453" i="1" a="1"/>
  <c r="Q453" i="1" s="1"/>
  <c r="F457" i="1" a="1"/>
  <c r="F457" i="1" s="1"/>
  <c r="Q457" i="1" a="1"/>
  <c r="Q457" i="1" s="1"/>
  <c r="F461" i="1" a="1"/>
  <c r="F461" i="1" s="1"/>
  <c r="Q461" i="1" a="1"/>
  <c r="Q461" i="1" s="1"/>
  <c r="F465" i="1" a="1"/>
  <c r="F465" i="1" s="1"/>
  <c r="Q465" i="1" a="1"/>
  <c r="Q465" i="1" s="1"/>
  <c r="F475" i="1" a="1"/>
  <c r="F475" i="1" s="1"/>
  <c r="Q475" i="1" a="1"/>
  <c r="Q475" i="1" s="1"/>
  <c r="F479" i="1" a="1"/>
  <c r="F479" i="1" s="1"/>
  <c r="Q479" i="1" a="1"/>
  <c r="Q479" i="1" s="1"/>
  <c r="F483" i="1" a="1"/>
  <c r="F483" i="1" s="1"/>
  <c r="Q483" i="1" a="1"/>
  <c r="Q483" i="1" s="1"/>
  <c r="F487" i="1" a="1"/>
  <c r="F487" i="1" s="1"/>
  <c r="Q487" i="1" a="1"/>
  <c r="Q487" i="1" s="1"/>
  <c r="F491" i="1" a="1"/>
  <c r="F491" i="1" s="1"/>
  <c r="Q491" i="1" a="1"/>
  <c r="Q491" i="1" s="1"/>
  <c r="F495" i="1" a="1"/>
  <c r="F495" i="1" s="1"/>
  <c r="F66" i="1" a="1"/>
  <c r="F66" i="1" s="1"/>
  <c r="Q66" i="1" a="1"/>
  <c r="Q66" i="1" s="1"/>
  <c r="F82" i="1" a="1"/>
  <c r="F82" i="1" s="1"/>
  <c r="Q82" i="1" a="1"/>
  <c r="Q82" i="1" s="1"/>
  <c r="F102" i="1" a="1"/>
  <c r="F102" i="1" s="1"/>
  <c r="Q102" i="1" a="1"/>
  <c r="Q102" i="1" s="1"/>
  <c r="F118" i="1" a="1"/>
  <c r="F118" i="1" s="1"/>
  <c r="Q118" i="1" a="1"/>
  <c r="Q118" i="1" s="1"/>
  <c r="F129" i="1" a="1"/>
  <c r="F129" i="1" s="1"/>
  <c r="Q129" i="1" a="1"/>
  <c r="Q129" i="1" s="1"/>
  <c r="F147" i="1" a="1"/>
  <c r="F147" i="1" s="1"/>
  <c r="Q147" i="1" a="1"/>
  <c r="Q147" i="1" s="1"/>
  <c r="F148" i="1" a="1"/>
  <c r="F148" i="1" s="1"/>
  <c r="Q148" i="1" a="1"/>
  <c r="Q148" i="1" s="1"/>
  <c r="F149" i="1" a="1"/>
  <c r="F149" i="1" s="1"/>
  <c r="Q149" i="1" a="1"/>
  <c r="Q149" i="1" s="1"/>
  <c r="F169" i="1" a="1"/>
  <c r="F169" i="1" s="1"/>
  <c r="Q169" i="1" a="1"/>
  <c r="Q169" i="1" s="1"/>
  <c r="F185" i="1" a="1"/>
  <c r="F185" i="1" s="1"/>
  <c r="Q185" i="1" a="1"/>
  <c r="Q185" i="1" s="1"/>
  <c r="F254" i="1" a="1"/>
  <c r="F254" i="1" s="1"/>
  <c r="Q254" i="1" a="1"/>
  <c r="Q254" i="1" s="1"/>
  <c r="F262" i="1" a="1"/>
  <c r="F262" i="1" s="1"/>
  <c r="Q262" i="1" a="1"/>
  <c r="Q262" i="1" s="1"/>
  <c r="F270" i="1" a="1"/>
  <c r="F270" i="1" s="1"/>
  <c r="Q270" i="1" a="1"/>
  <c r="Q270" i="1" s="1"/>
  <c r="F275" i="1" a="1"/>
  <c r="F275" i="1" s="1"/>
  <c r="Q275" i="1" a="1"/>
  <c r="Q275" i="1" s="1"/>
  <c r="F283" i="1" a="1"/>
  <c r="F283" i="1" s="1"/>
  <c r="Q283" i="1" a="1"/>
  <c r="Q283" i="1" s="1"/>
  <c r="F293" i="1" a="1"/>
  <c r="F293" i="1" s="1"/>
  <c r="Q293" i="1" a="1"/>
  <c r="Q293" i="1" s="1"/>
  <c r="F300" i="1" a="1"/>
  <c r="F300" i="1" s="1"/>
  <c r="Q300" i="1" a="1"/>
  <c r="Q300" i="1" s="1"/>
  <c r="F308" i="1" a="1"/>
  <c r="F308" i="1" s="1"/>
  <c r="Q308" i="1" a="1"/>
  <c r="Q308" i="1" s="1"/>
  <c r="F316" i="1" a="1"/>
  <c r="F316" i="1" s="1"/>
  <c r="Q316" i="1" a="1"/>
  <c r="Q316" i="1" s="1"/>
  <c r="F324" i="1" a="1"/>
  <c r="F324" i="1" s="1"/>
  <c r="Q324" i="1" a="1"/>
  <c r="Q324" i="1" s="1"/>
  <c r="F369" i="1" a="1"/>
  <c r="F369" i="1" s="1"/>
  <c r="Q369" i="1" a="1"/>
  <c r="Q369" i="1" s="1"/>
  <c r="Q370" i="1" a="1"/>
  <c r="Q370" i="1" s="1"/>
  <c r="F374" i="1" a="1"/>
  <c r="F374" i="1" s="1"/>
  <c r="Q374" i="1" a="1"/>
  <c r="Q374" i="1" s="1"/>
  <c r="F378" i="1" a="1"/>
  <c r="F378" i="1" s="1"/>
  <c r="Q378" i="1" a="1"/>
  <c r="Q378" i="1" s="1"/>
  <c r="F382" i="1" a="1"/>
  <c r="F382" i="1" s="1"/>
  <c r="Q382" i="1" a="1"/>
  <c r="Q382" i="1" s="1"/>
  <c r="F386" i="1" a="1"/>
  <c r="F386" i="1" s="1"/>
  <c r="Q386" i="1" a="1"/>
  <c r="Q386" i="1" s="1"/>
  <c r="F390" i="1" a="1"/>
  <c r="F390" i="1" s="1"/>
  <c r="Q390" i="1" a="1"/>
  <c r="Q390" i="1" s="1"/>
  <c r="F394" i="1" a="1"/>
  <c r="F394" i="1" s="1"/>
  <c r="Q394" i="1" a="1"/>
  <c r="Q394" i="1" s="1"/>
  <c r="F398" i="1" a="1"/>
  <c r="F398" i="1" s="1"/>
  <c r="Q398" i="1" a="1"/>
  <c r="Q398" i="1" s="1"/>
  <c r="F402" i="1" a="1"/>
  <c r="F402" i="1" s="1"/>
  <c r="Q402" i="1" a="1"/>
  <c r="Q402" i="1" s="1"/>
  <c r="F406" i="1" a="1"/>
  <c r="F406" i="1" s="1"/>
  <c r="Q406" i="1" a="1"/>
  <c r="Q406" i="1" s="1"/>
  <c r="F410" i="1" a="1"/>
  <c r="F410" i="1" s="1"/>
  <c r="Q410" i="1" a="1"/>
  <c r="Q410" i="1" s="1"/>
  <c r="F414" i="1" a="1"/>
  <c r="F414" i="1" s="1"/>
  <c r="Q357" i="1" a="1"/>
  <c r="Q357" i="1" s="1"/>
  <c r="F367" i="1" a="1"/>
  <c r="F367" i="1" s="1"/>
  <c r="Q367" i="1" a="1"/>
  <c r="Q367" i="1" s="1"/>
  <c r="F499" i="1" a="1"/>
  <c r="F499" i="1" s="1"/>
  <c r="Q499" i="1" a="1"/>
  <c r="Q499" i="1" s="1"/>
  <c r="F509" i="1" a="1"/>
  <c r="F509" i="1" s="1"/>
  <c r="Q509" i="1" a="1"/>
  <c r="Q509" i="1" s="1"/>
  <c r="F517" i="1" a="1"/>
  <c r="F517" i="1" s="1"/>
  <c r="Q517" i="1" a="1"/>
  <c r="Q517" i="1" s="1"/>
  <c r="F525" i="1" a="1"/>
  <c r="F525" i="1" s="1"/>
  <c r="Q525" i="1" a="1"/>
  <c r="Q525" i="1" s="1"/>
  <c r="F533" i="1" a="1"/>
  <c r="F533" i="1" s="1"/>
  <c r="Q533" i="1" a="1"/>
  <c r="Q533" i="1" s="1"/>
  <c r="F534" i="1" a="1"/>
  <c r="F534" i="1" s="1"/>
  <c r="Q534" i="1" a="1"/>
  <c r="Q534" i="1" s="1"/>
  <c r="F535" i="1" a="1"/>
  <c r="F535" i="1" s="1"/>
  <c r="Q535" i="1" a="1"/>
  <c r="Q535" i="1" s="1"/>
  <c r="F536" i="1" a="1"/>
  <c r="F536" i="1" s="1"/>
  <c r="Q536" i="1" a="1"/>
  <c r="Q536" i="1" s="1"/>
  <c r="F537" i="1" a="1"/>
  <c r="F537" i="1" s="1"/>
  <c r="Q537" i="1" a="1"/>
  <c r="Q537" i="1" s="1"/>
  <c r="F545" i="1" a="1"/>
  <c r="F545" i="1" s="1"/>
  <c r="Q545" i="1" a="1"/>
  <c r="Q545" i="1" s="1"/>
  <c r="F550" i="1" a="1"/>
  <c r="F550" i="1" s="1"/>
  <c r="Q550" i="1" a="1"/>
  <c r="Q550" i="1" s="1"/>
  <c r="Q510" i="1" a="1"/>
  <c r="Q510" i="1" s="1"/>
  <c r="F512" i="1" a="1"/>
  <c r="F512" i="1" s="1"/>
  <c r="Q512" i="1" a="1"/>
  <c r="Q512" i="1" s="1"/>
  <c r="F518" i="1" a="1"/>
  <c r="F518" i="1" s="1"/>
  <c r="Q518" i="1" a="1"/>
  <c r="Q518" i="1" s="1"/>
  <c r="F520" i="1" a="1"/>
  <c r="F520" i="1" s="1"/>
  <c r="Q520" i="1" a="1"/>
  <c r="Q520" i="1" s="1"/>
  <c r="F526" i="1" a="1"/>
  <c r="F526" i="1" s="1"/>
  <c r="Q526" i="1" a="1"/>
  <c r="Q526" i="1" s="1"/>
  <c r="F528" i="1" a="1"/>
  <c r="F528" i="1" s="1"/>
  <c r="Q528" i="1" a="1"/>
  <c r="Q528" i="1" s="1"/>
  <c r="Q538" i="1" a="1"/>
  <c r="Q538" i="1" s="1"/>
  <c r="Q540" i="1" a="1"/>
  <c r="Q540" i="1" s="1"/>
  <c r="Q546" i="1" a="1"/>
  <c r="Q546" i="1" s="1"/>
  <c r="R3" i="22" a="1"/>
  <c r="R3" i="22" s="1"/>
  <c r="Q460" i="1" a="1"/>
  <c r="Q460" i="1" s="1"/>
  <c r="F464" i="1" a="1"/>
  <c r="F464" i="1" s="1"/>
  <c r="Q466" i="1" a="1"/>
  <c r="Q466" i="1" s="1"/>
  <c r="F468" i="1" a="1"/>
  <c r="F468" i="1" s="1"/>
  <c r="Q469" i="1" a="1"/>
  <c r="Q469" i="1" s="1"/>
  <c r="F471" i="1" a="1"/>
  <c r="F471" i="1" s="1"/>
  <c r="Q472" i="1" a="1"/>
  <c r="Q472" i="1" s="1"/>
  <c r="F476" i="1" a="1"/>
  <c r="F476" i="1" s="1"/>
  <c r="Q478" i="1" a="1"/>
  <c r="Q478" i="1" s="1"/>
  <c r="F482" i="1" a="1"/>
  <c r="F482" i="1" s="1"/>
  <c r="Q484" i="1" a="1"/>
  <c r="Q484" i="1" s="1"/>
  <c r="F488" i="1" a="1"/>
  <c r="F488" i="1" s="1"/>
  <c r="Q490" i="1" a="1"/>
  <c r="Q490" i="1" s="1"/>
  <c r="F494" i="1" a="1"/>
  <c r="F494" i="1" s="1"/>
  <c r="F503" i="1" a="1"/>
  <c r="F503" i="1" s="1"/>
  <c r="Q513" i="1" a="1"/>
  <c r="Q513" i="1" s="1"/>
  <c r="F529" i="1" a="1"/>
  <c r="F529" i="1" s="1"/>
  <c r="F548" i="1" a="1"/>
  <c r="F548" i="1" s="1"/>
  <c r="G2" i="22" a="1"/>
  <c r="G2" i="22" s="1"/>
  <c r="F372" i="1" a="1"/>
  <c r="F372" i="1" s="1"/>
  <c r="Q372" i="1" a="1"/>
  <c r="Q372" i="1" s="1"/>
  <c r="F380" i="1" a="1"/>
  <c r="F380" i="1" s="1"/>
  <c r="Q380" i="1" a="1"/>
  <c r="Q380" i="1" s="1"/>
  <c r="F384" i="1" a="1"/>
  <c r="F384" i="1" s="1"/>
  <c r="Q384" i="1" a="1"/>
  <c r="Q384" i="1" s="1"/>
  <c r="F392" i="1" a="1"/>
  <c r="F392" i="1" s="1"/>
  <c r="Q392" i="1" a="1"/>
  <c r="Q392" i="1" s="1"/>
  <c r="F400" i="1" a="1"/>
  <c r="F400" i="1" s="1"/>
  <c r="Q400" i="1" a="1"/>
  <c r="Q400" i="1" s="1"/>
  <c r="F408" i="1" a="1"/>
  <c r="F408" i="1" s="1"/>
  <c r="Q408" i="1" a="1"/>
  <c r="Q408" i="1" s="1"/>
  <c r="F500" i="1" a="1"/>
  <c r="F500" i="1" s="1"/>
  <c r="Q500" i="1" a="1"/>
  <c r="Q500" i="1" s="1"/>
  <c r="F502" i="1" a="1"/>
  <c r="F502" i="1" s="1"/>
  <c r="Q502" i="1" a="1"/>
  <c r="Q502" i="1" s="1"/>
  <c r="F510" i="1" a="1"/>
  <c r="F510" i="1" s="1"/>
  <c r="F361" i="1" a="1"/>
  <c r="F361" i="1" s="1"/>
  <c r="Q361" i="1" a="1"/>
  <c r="Q361" i="1" s="1"/>
  <c r="Q414" i="1" a="1"/>
  <c r="Q414" i="1" s="1"/>
  <c r="F416" i="1" a="1"/>
  <c r="F416" i="1" s="1"/>
  <c r="Q416" i="1" a="1"/>
  <c r="Q416" i="1" s="1"/>
  <c r="F418" i="1" a="1"/>
  <c r="F418" i="1" s="1"/>
  <c r="Q418" i="1" a="1"/>
  <c r="Q418" i="1" s="1"/>
  <c r="F420" i="1" a="1"/>
  <c r="F420" i="1" s="1"/>
  <c r="Q420" i="1" a="1"/>
  <c r="Q420" i="1" s="1"/>
  <c r="F422" i="1" a="1"/>
  <c r="F422" i="1" s="1"/>
  <c r="Q422" i="1" a="1"/>
  <c r="Q422" i="1" s="1"/>
  <c r="F424" i="1" a="1"/>
  <c r="F424" i="1" s="1"/>
  <c r="Q424" i="1" a="1"/>
  <c r="Q424" i="1" s="1"/>
  <c r="F426" i="1" a="1"/>
  <c r="F426" i="1" s="1"/>
  <c r="Q426" i="1" a="1"/>
  <c r="Q426" i="1" s="1"/>
  <c r="F428" i="1" a="1"/>
  <c r="F428" i="1" s="1"/>
  <c r="Q428" i="1" a="1"/>
  <c r="Q428" i="1" s="1"/>
  <c r="F430" i="1" a="1"/>
  <c r="F430" i="1" s="1"/>
  <c r="Q430" i="1" a="1"/>
  <c r="Q430" i="1" s="1"/>
  <c r="F432" i="1" a="1"/>
  <c r="F432" i="1" s="1"/>
  <c r="Q432" i="1" a="1"/>
  <c r="Q432" i="1" s="1"/>
  <c r="F434" i="1" a="1"/>
  <c r="F434" i="1" s="1"/>
  <c r="Q434" i="1" a="1"/>
  <c r="Q434" i="1" s="1"/>
  <c r="F436" i="1" a="1"/>
  <c r="F436" i="1" s="1"/>
  <c r="Q436" i="1" a="1"/>
  <c r="Q436" i="1" s="1"/>
  <c r="F438" i="1" a="1"/>
  <c r="F438" i="1" s="1"/>
  <c r="Q438" i="1" a="1"/>
  <c r="Q438" i="1" s="1"/>
  <c r="F440" i="1" a="1"/>
  <c r="F440" i="1" s="1"/>
  <c r="Q440" i="1" a="1"/>
  <c r="Q440" i="1" s="1"/>
  <c r="F442" i="1" a="1"/>
  <c r="F442" i="1" s="1"/>
  <c r="Q442" i="1" a="1"/>
  <c r="Q442" i="1" s="1"/>
  <c r="F444" i="1" a="1"/>
  <c r="F444" i="1" s="1"/>
  <c r="Q444" i="1" a="1"/>
  <c r="Q444" i="1" s="1"/>
  <c r="F446" i="1" a="1"/>
  <c r="F446" i="1" s="1"/>
  <c r="Q446" i="1" a="1"/>
  <c r="Q446" i="1" s="1"/>
  <c r="F448" i="1" a="1"/>
  <c r="F448" i="1" s="1"/>
  <c r="Q448" i="1" a="1"/>
  <c r="Q448" i="1" s="1"/>
  <c r="F450" i="1" a="1"/>
  <c r="F450" i="1" s="1"/>
  <c r="Q450" i="1" a="1"/>
  <c r="Q450" i="1" s="1"/>
  <c r="F452" i="1" a="1"/>
  <c r="F452" i="1" s="1"/>
  <c r="Q452" i="1" a="1"/>
  <c r="Q452" i="1" s="1"/>
  <c r="F454" i="1" a="1"/>
  <c r="F454" i="1" s="1"/>
  <c r="F456" i="1" a="1"/>
  <c r="F456" i="1" s="1"/>
  <c r="F458" i="1" a="1"/>
  <c r="F458" i="1" s="1"/>
  <c r="F460" i="1" a="1"/>
  <c r="F460" i="1" s="1"/>
  <c r="Q462" i="1" a="1"/>
  <c r="Q462" i="1" s="1"/>
  <c r="F466" i="1" a="1"/>
  <c r="F466" i="1" s="1"/>
  <c r="Q467" i="1" a="1"/>
  <c r="Q467" i="1" s="1"/>
  <c r="Q468" i="1" a="1"/>
  <c r="Q468" i="1" s="1"/>
  <c r="F470" i="1" a="1"/>
  <c r="F470" i="1" s="1"/>
  <c r="Q471" i="1" a="1"/>
  <c r="Q471" i="1" s="1"/>
  <c r="F474" i="1" a="1"/>
  <c r="F474" i="1" s="1"/>
  <c r="Q476" i="1" a="1"/>
  <c r="Q476" i="1" s="1"/>
  <c r="F480" i="1" a="1"/>
  <c r="F480" i="1" s="1"/>
  <c r="Q482" i="1" a="1"/>
  <c r="Q482" i="1" s="1"/>
  <c r="F486" i="1" a="1"/>
  <c r="F486" i="1" s="1"/>
  <c r="Q488" i="1" a="1"/>
  <c r="Q488" i="1" s="1"/>
  <c r="F492" i="1" a="1"/>
  <c r="F492" i="1" s="1"/>
  <c r="Q494" i="1" a="1"/>
  <c r="Q494" i="1" s="1"/>
  <c r="Q503" i="1" a="1"/>
  <c r="Q503" i="1" s="1"/>
  <c r="F521" i="1" a="1"/>
  <c r="F521" i="1" s="1"/>
  <c r="Q529" i="1" a="1"/>
  <c r="Q529" i="1" s="1"/>
  <c r="Q541" i="1" a="1"/>
  <c r="Q541" i="1" s="1"/>
  <c r="R2" i="22" a="1"/>
  <c r="R2" i="22" s="1"/>
  <c r="F376" i="1" a="1"/>
  <c r="F376" i="1" s="1"/>
  <c r="Q376" i="1" a="1"/>
  <c r="Q376" i="1" s="1"/>
  <c r="F388" i="1" a="1"/>
  <c r="F388" i="1" s="1"/>
  <c r="Q388" i="1" a="1"/>
  <c r="Q388" i="1" s="1"/>
  <c r="F396" i="1" a="1"/>
  <c r="F396" i="1" s="1"/>
  <c r="Q396" i="1" a="1"/>
  <c r="Q396" i="1" s="1"/>
  <c r="F404" i="1" a="1"/>
  <c r="F404" i="1" s="1"/>
  <c r="Q404" i="1" a="1"/>
  <c r="Q404" i="1" s="1"/>
  <c r="F412" i="1" a="1"/>
  <c r="F412" i="1" s="1"/>
  <c r="Q412" i="1" a="1"/>
  <c r="Q412" i="1" s="1"/>
  <c r="F496" i="1" a="1"/>
  <c r="F496" i="1" s="1"/>
  <c r="Q496" i="1" a="1"/>
  <c r="Q496" i="1" s="1"/>
  <c r="F498" i="1" a="1"/>
  <c r="F498" i="1" s="1"/>
  <c r="Q498" i="1" a="1"/>
  <c r="Q498" i="1" s="1"/>
  <c r="F504" i="1" a="1"/>
  <c r="F504" i="1" s="1"/>
  <c r="Q504" i="1" a="1"/>
  <c r="Q504" i="1" s="1"/>
  <c r="F508" i="1" a="1"/>
  <c r="F508" i="1" s="1"/>
  <c r="Q508" i="1" a="1"/>
  <c r="Q508" i="1" s="1"/>
  <c r="F514" i="1" a="1"/>
  <c r="F514" i="1" s="1"/>
  <c r="Q514" i="1" a="1"/>
  <c r="Q514" i="1" s="1"/>
  <c r="F516" i="1" a="1"/>
  <c r="F516" i="1" s="1"/>
  <c r="Q516" i="1" a="1"/>
  <c r="Q516" i="1" s="1"/>
  <c r="F522" i="1" a="1"/>
  <c r="F522" i="1" s="1"/>
  <c r="Q522" i="1" a="1"/>
  <c r="Q522" i="1" s="1"/>
  <c r="F524" i="1" a="1"/>
  <c r="F524" i="1" s="1"/>
  <c r="Q524" i="1" a="1"/>
  <c r="Q524" i="1" s="1"/>
  <c r="F530" i="1" a="1"/>
  <c r="F530" i="1" s="1"/>
  <c r="Q530" i="1" a="1"/>
  <c r="Q530" i="1" s="1"/>
  <c r="F532" i="1" a="1"/>
  <c r="F532" i="1" s="1"/>
  <c r="Q532" i="1" a="1"/>
  <c r="Q532" i="1" s="1"/>
  <c r="F542" i="1" a="1"/>
  <c r="F542" i="1" s="1"/>
  <c r="Q542" i="1" a="1"/>
  <c r="Q542" i="1" s="1"/>
  <c r="F544" i="1" a="1"/>
  <c r="F544" i="1" s="1"/>
  <c r="Q544" i="1" a="1"/>
  <c r="Q544" i="1" s="1"/>
  <c r="F549" i="1" a="1"/>
  <c r="F549" i="1" s="1"/>
  <c r="Q549" i="1" a="1"/>
  <c r="Q549" i="1" s="1"/>
  <c r="F538" i="1" a="1"/>
  <c r="F538" i="1" s="1"/>
  <c r="F540" i="1" a="1"/>
  <c r="F540" i="1" s="1"/>
  <c r="F546" i="1" a="1"/>
  <c r="F546" i="1" s="1"/>
  <c r="Q547" i="1" a="1"/>
  <c r="Q547" i="1" s="1"/>
  <c r="G3" i="22" a="1"/>
  <c r="G3" i="22" s="1"/>
  <c r="Q454" i="1" a="1"/>
  <c r="Q454" i="1" s="1"/>
  <c r="Q456" i="1" a="1"/>
  <c r="Q456" i="1" s="1"/>
  <c r="Q458" i="1" a="1"/>
  <c r="Q458" i="1" s="1"/>
  <c r="F462" i="1" a="1"/>
  <c r="F462" i="1" s="1"/>
  <c r="Q464" i="1" a="1"/>
  <c r="Q464" i="1" s="1"/>
  <c r="F467" i="1" a="1"/>
  <c r="F467" i="1" s="1"/>
  <c r="F469" i="1" a="1"/>
  <c r="F469" i="1" s="1"/>
  <c r="Q470" i="1" a="1"/>
  <c r="Q470" i="1" s="1"/>
  <c r="F472" i="1" a="1"/>
  <c r="F472" i="1" s="1"/>
  <c r="Q474" i="1" a="1"/>
  <c r="Q474" i="1" s="1"/>
  <c r="F478" i="1" a="1"/>
  <c r="F478" i="1" s="1"/>
  <c r="Q480" i="1" a="1"/>
  <c r="Q480" i="1" s="1"/>
  <c r="F484" i="1" a="1"/>
  <c r="F484" i="1" s="1"/>
  <c r="Q486" i="1" a="1"/>
  <c r="Q486" i="1" s="1"/>
  <c r="F490" i="1" a="1"/>
  <c r="F490" i="1" s="1"/>
  <c r="Q492" i="1" a="1"/>
  <c r="Q492" i="1" s="1"/>
  <c r="Q495" i="1" a="1"/>
  <c r="Q495" i="1" s="1"/>
  <c r="F513" i="1" a="1"/>
  <c r="F513" i="1" s="1"/>
  <c r="Q521" i="1" a="1"/>
  <c r="Q521" i="1" s="1"/>
  <c r="F541" i="1" a="1"/>
  <c r="F541" i="1" s="1"/>
  <c r="Q548" i="1" a="1"/>
  <c r="Q548" i="1" s="1"/>
  <c r="F134" i="2" a="1"/>
  <c r="F134" i="2" s="1"/>
  <c r="F136" i="2" a="1"/>
  <c r="F136" i="2" s="1"/>
  <c r="Q135" i="2" a="1"/>
  <c r="Q135" i="2" s="1"/>
  <c r="Q113" i="6" a="1"/>
  <c r="Q113" i="6" s="1"/>
  <c r="F113" i="6" a="1"/>
  <c r="F113" i="6" s="1"/>
  <c r="Q110" i="6" a="1"/>
  <c r="Q110" i="6" s="1"/>
  <c r="F114" i="6" a="1"/>
  <c r="F114" i="6" s="1"/>
  <c r="Q137" i="2" a="1"/>
  <c r="Q137" i="2" s="1"/>
  <c r="Q112" i="6" a="1"/>
  <c r="Q112" i="6" s="1"/>
  <c r="F112" i="6" a="1"/>
  <c r="F112" i="6" s="1"/>
  <c r="F115" i="6" a="1"/>
  <c r="F115" i="6" s="1"/>
  <c r="F110" i="6" a="1"/>
  <c r="F110" i="6" s="1"/>
  <c r="F135" i="2" a="1"/>
  <c r="F135" i="2" s="1"/>
  <c r="Q134" i="2" a="1"/>
  <c r="Q134" i="2" s="1"/>
  <c r="Q136" i="2" a="1"/>
  <c r="Q136" i="2" s="1"/>
  <c r="Q111" i="6" a="1"/>
  <c r="Q111" i="6" s="1"/>
  <c r="Q115" i="6" a="1"/>
  <c r="Q115" i="6" s="1"/>
  <c r="F111" i="6" a="1"/>
  <c r="F111" i="6" s="1"/>
  <c r="F137" i="2" a="1"/>
  <c r="F137" i="2" s="1"/>
  <c r="Q114" i="6" a="1"/>
  <c r="Q114" i="6" s="1"/>
  <c r="Q28" i="6" a="1"/>
  <c r="Q28" i="6" s="1"/>
  <c r="Q50" i="6" a="1"/>
  <c r="Q50" i="6" s="1"/>
  <c r="Q64" i="6" a="1"/>
  <c r="Q64" i="6" s="1"/>
  <c r="F28" i="6" a="1"/>
  <c r="F28" i="6" s="1"/>
  <c r="F50" i="6" a="1"/>
  <c r="F50" i="6" s="1"/>
  <c r="F64" i="6" a="1"/>
  <c r="F64" i="6" s="1"/>
  <c r="Q42" i="6" a="1"/>
  <c r="Q42" i="6" s="1"/>
  <c r="Q71" i="6" a="1"/>
  <c r="Q71" i="6" s="1"/>
  <c r="F42" i="6" a="1"/>
  <c r="F42" i="6" s="1"/>
  <c r="F71" i="6" a="1"/>
  <c r="F71" i="6" s="1"/>
  <c r="Q129" i="2" a="1"/>
  <c r="Q129" i="2" s="1"/>
  <c r="Q132" i="2" a="1"/>
  <c r="Q132" i="2" s="1"/>
  <c r="F131" i="2" a="1"/>
  <c r="F131" i="2" s="1"/>
  <c r="Q130" i="2" a="1"/>
  <c r="Q130" i="2" s="1"/>
  <c r="Q51" i="6" a="1"/>
  <c r="Q51" i="6" s="1"/>
  <c r="F51" i="6" a="1"/>
  <c r="F51" i="6" s="1"/>
  <c r="F43" i="6" a="1"/>
  <c r="F43" i="6" s="1"/>
  <c r="F129" i="2" a="1"/>
  <c r="F129" i="2" s="1"/>
  <c r="Q52" i="6" a="1"/>
  <c r="Q52" i="6" s="1"/>
  <c r="Q63" i="6" a="1"/>
  <c r="Q63" i="6" s="1"/>
  <c r="F52" i="6" a="1"/>
  <c r="F52" i="6" s="1"/>
  <c r="F63" i="6" a="1"/>
  <c r="F63" i="6" s="1"/>
  <c r="Q70" i="6" a="1"/>
  <c r="Q70" i="6" s="1"/>
  <c r="F70" i="6" a="1"/>
  <c r="F70" i="6" s="1"/>
  <c r="F130" i="2" a="1"/>
  <c r="F130" i="2" s="1"/>
  <c r="Q133" i="2" a="1"/>
  <c r="Q133" i="2" s="1"/>
  <c r="F133" i="2" a="1"/>
  <c r="F133" i="2" s="1"/>
  <c r="F26" i="6" a="1"/>
  <c r="F26" i="6" s="1"/>
  <c r="Q43" i="6" a="1"/>
  <c r="Q43" i="6" s="1"/>
  <c r="Q27" i="6" a="1"/>
  <c r="Q27" i="6" s="1"/>
  <c r="Q65" i="6" a="1"/>
  <c r="Q65" i="6" s="1"/>
  <c r="F27" i="6" a="1"/>
  <c r="F27" i="6" s="1"/>
  <c r="F65" i="6" a="1"/>
  <c r="F65" i="6" s="1"/>
  <c r="F132" i="2" a="1"/>
  <c r="F132" i="2" s="1"/>
  <c r="Q26" i="6" a="1"/>
  <c r="Q26" i="6" s="1"/>
  <c r="Q131" i="2" a="1"/>
  <c r="Q131" i="2" s="1"/>
  <c r="Q12" i="18" a="1"/>
  <c r="Q12" i="18" s="1"/>
  <c r="Q16" i="18" a="1"/>
  <c r="Q16" i="18" s="1"/>
  <c r="F12" i="18" a="1"/>
  <c r="F12" i="18" s="1"/>
  <c r="F16" i="18" a="1"/>
  <c r="F16" i="18" s="1"/>
  <c r="Q15" i="18" a="1"/>
  <c r="Q15" i="18" s="1"/>
  <c r="F15" i="18" a="1"/>
  <c r="F15" i="18" s="1"/>
  <c r="Q14" i="18" a="1"/>
  <c r="Q14" i="18" s="1"/>
  <c r="F14" i="18" a="1"/>
  <c r="F14" i="18" s="1"/>
  <c r="Q13" i="18" a="1"/>
  <c r="Q13" i="18" s="1"/>
  <c r="Q17" i="18" a="1"/>
  <c r="Q17" i="18" s="1"/>
  <c r="F13" i="18" a="1"/>
  <c r="F13" i="18" s="1"/>
  <c r="F17" i="18" a="1"/>
  <c r="F17" i="18" s="1"/>
  <c r="F126" i="2" a="1"/>
  <c r="F126" i="2" s="1"/>
  <c r="Q210" i="4" a="1"/>
  <c r="Q210" i="4" s="1"/>
  <c r="Q214" i="4" a="1"/>
  <c r="Q214" i="4" s="1"/>
  <c r="F210" i="4" a="1"/>
  <c r="F210" i="4" s="1"/>
  <c r="F214" i="4" a="1"/>
  <c r="F214" i="4" s="1"/>
  <c r="Q126" i="2" a="1"/>
  <c r="Q126" i="2" s="1"/>
  <c r="F128" i="2" a="1"/>
  <c r="F128" i="2" s="1"/>
  <c r="F213" i="4" a="1"/>
  <c r="F213" i="4" s="1"/>
  <c r="F125" i="2" a="1"/>
  <c r="F125" i="2" s="1"/>
  <c r="Q212" i="4" a="1"/>
  <c r="Q212" i="4" s="1"/>
  <c r="Q62" i="2" a="1"/>
  <c r="Q62" i="2" s="1"/>
  <c r="F62" i="2" a="1"/>
  <c r="F62" i="2" s="1"/>
  <c r="Q125" i="2" a="1"/>
  <c r="Q125" i="2" s="1"/>
  <c r="Q211" i="4" a="1"/>
  <c r="Q211" i="4" s="1"/>
  <c r="F215" i="4" a="1"/>
  <c r="F215" i="4" s="1"/>
  <c r="Q213" i="4" a="1"/>
  <c r="Q213" i="4" s="1"/>
  <c r="Q128" i="2" a="1"/>
  <c r="Q128" i="2" s="1"/>
  <c r="F127" i="2" a="1"/>
  <c r="F127" i="2" s="1"/>
  <c r="F212" i="4" a="1"/>
  <c r="F212" i="4" s="1"/>
  <c r="Q215" i="4" a="1"/>
  <c r="Q215" i="4" s="1"/>
  <c r="Q127" i="2" a="1"/>
  <c r="Q127" i="2" s="1"/>
  <c r="F211" i="4" a="1"/>
  <c r="F211" i="4" s="1"/>
  <c r="Q19" i="8" a="1"/>
  <c r="Q19" i="8" s="1"/>
  <c r="F19" i="8" a="1"/>
  <c r="F19" i="8" s="1"/>
  <c r="R30" i="20" a="1"/>
  <c r="R30" i="20" s="1"/>
  <c r="G30" i="20" a="1"/>
  <c r="G30" i="20" s="1"/>
  <c r="G28" i="20" a="1"/>
  <c r="G28" i="20" s="1"/>
  <c r="Q89" i="6" a="1"/>
  <c r="Q89" i="6" s="1"/>
  <c r="Q74" i="6" a="1"/>
  <c r="Q74" i="6" s="1"/>
  <c r="F94" i="6" a="1"/>
  <c r="F94" i="6" s="1"/>
  <c r="Q17" i="8" a="1"/>
  <c r="Q17" i="8" s="1"/>
  <c r="Q18" i="8" a="1"/>
  <c r="Q18" i="8" s="1"/>
  <c r="F18" i="8" a="1"/>
  <c r="F18" i="8" s="1"/>
  <c r="R29" i="20" a="1"/>
  <c r="R29" i="20" s="1"/>
  <c r="G29" i="20" a="1"/>
  <c r="G29" i="20" s="1"/>
  <c r="R27" i="20" a="1"/>
  <c r="R27" i="20" s="1"/>
  <c r="G27" i="20" a="1"/>
  <c r="G27" i="20" s="1"/>
  <c r="R31" i="20" a="1"/>
  <c r="R31" i="20" s="1"/>
  <c r="G31" i="20" a="1"/>
  <c r="G31" i="20" s="1"/>
  <c r="R28" i="20" a="1"/>
  <c r="R28" i="20" s="1"/>
  <c r="R26" i="20" a="1"/>
  <c r="R26" i="20" s="1"/>
  <c r="G26" i="20" a="1"/>
  <c r="G26" i="20" s="1"/>
  <c r="F89" i="6" a="1"/>
  <c r="F89" i="6" s="1"/>
  <c r="F74" i="6" a="1"/>
  <c r="F74" i="6" s="1"/>
  <c r="F17" i="8" a="1"/>
  <c r="F17" i="8" s="1"/>
  <c r="Q94" i="6" a="1"/>
  <c r="Q94" i="6" s="1"/>
  <c r="R24" i="20" a="1"/>
  <c r="R24" i="20" s="1"/>
  <c r="G24" i="20" a="1"/>
  <c r="G24" i="20" s="1"/>
  <c r="R21" i="20" a="1"/>
  <c r="R21" i="20" s="1"/>
  <c r="G21" i="20" a="1"/>
  <c r="G21" i="20" s="1"/>
  <c r="R18" i="20" a="1"/>
  <c r="R18" i="20" s="1"/>
  <c r="G15" i="20" a="1"/>
  <c r="G15" i="20" s="1"/>
  <c r="G20" i="20" a="1"/>
  <c r="G20" i="20" s="1"/>
  <c r="R14" i="20" a="1"/>
  <c r="R14" i="20" s="1"/>
  <c r="R23" i="20" a="1"/>
  <c r="R23" i="20" s="1"/>
  <c r="R19" i="20" a="1"/>
  <c r="R19" i="20" s="1"/>
  <c r="R16" i="20" a="1"/>
  <c r="R16" i="20" s="1"/>
  <c r="G16" i="20" a="1"/>
  <c r="G16" i="20" s="1"/>
  <c r="R22" i="20" a="1"/>
  <c r="R22" i="20" s="1"/>
  <c r="G19" i="20" a="1"/>
  <c r="G19" i="20" s="1"/>
  <c r="G18" i="20" a="1"/>
  <c r="G18" i="20" s="1"/>
  <c r="R20" i="20" a="1"/>
  <c r="R20" i="20" s="1"/>
  <c r="G17" i="20" a="1"/>
  <c r="G17" i="20" s="1"/>
  <c r="G14" i="20" a="1"/>
  <c r="G14" i="20" s="1"/>
  <c r="R25" i="20" a="1"/>
  <c r="R25" i="20" s="1"/>
  <c r="G25" i="20" a="1"/>
  <c r="G25" i="20" s="1"/>
  <c r="G22" i="20" a="1"/>
  <c r="G22" i="20" s="1"/>
  <c r="R15" i="20" a="1"/>
  <c r="R15" i="20" s="1"/>
  <c r="G23" i="20" a="1"/>
  <c r="G23" i="20" s="1"/>
  <c r="R17" i="20" a="1"/>
  <c r="R17" i="20" s="1"/>
  <c r="Q569" i="1" a="1"/>
  <c r="Q569" i="1" s="1"/>
  <c r="F569" i="1" a="1"/>
  <c r="F569" i="1" s="1"/>
  <c r="F564" i="1" a="1"/>
  <c r="F564" i="1" s="1"/>
  <c r="Q555" i="1" a="1"/>
  <c r="Q555" i="1" s="1"/>
  <c r="F552" i="1" a="1"/>
  <c r="F552" i="1" s="1"/>
  <c r="Q560" i="1" a="1"/>
  <c r="Q560" i="1" s="1"/>
  <c r="Q565" i="1" a="1"/>
  <c r="Q565" i="1" s="1"/>
  <c r="Q563" i="1" a="1"/>
  <c r="Q563" i="1" s="1"/>
  <c r="F563" i="1" a="1"/>
  <c r="F563" i="1" s="1"/>
  <c r="Q559" i="1" a="1"/>
  <c r="Q559" i="1" s="1"/>
  <c r="F555" i="1" a="1"/>
  <c r="F555" i="1" s="1"/>
  <c r="Q551" i="1" a="1"/>
  <c r="Q551" i="1" s="1"/>
  <c r="F570" i="1" a="1"/>
  <c r="F570" i="1" s="1"/>
  <c r="Q570" i="1" a="1"/>
  <c r="Q570" i="1" s="1"/>
  <c r="F565" i="1" a="1"/>
  <c r="F565" i="1" s="1"/>
  <c r="F559" i="1" a="1"/>
  <c r="F559" i="1" s="1"/>
  <c r="Q556" i="1" a="1"/>
  <c r="Q556" i="1" s="1"/>
  <c r="F556" i="1" a="1"/>
  <c r="F556" i="1" s="1"/>
  <c r="F551" i="1" a="1"/>
  <c r="F551" i="1" s="1"/>
  <c r="Q564" i="1" a="1"/>
  <c r="Q564" i="1" s="1"/>
  <c r="Q552" i="1" a="1"/>
  <c r="Q552" i="1" s="1"/>
  <c r="F560" i="1" a="1"/>
  <c r="F560" i="1" s="1"/>
  <c r="F88" i="2" a="1"/>
  <c r="F88" i="2" s="1"/>
  <c r="Q88" i="2" a="1"/>
  <c r="Q88" i="2" s="1"/>
  <c r="R53" i="14" a="1"/>
  <c r="R53" i="14" s="1"/>
  <c r="R57" i="14" a="1"/>
  <c r="R57" i="14" s="1"/>
  <c r="G53" i="14" a="1"/>
  <c r="G53" i="14" s="1"/>
  <c r="G57" i="14" a="1"/>
  <c r="G57" i="14" s="1"/>
  <c r="G80" i="14" a="1"/>
  <c r="G80" i="14" s="1"/>
  <c r="G55" i="14" a="1"/>
  <c r="G55" i="14" s="1"/>
  <c r="R82" i="14" a="1"/>
  <c r="R82" i="14" s="1"/>
  <c r="R54" i="14" a="1"/>
  <c r="R54" i="14" s="1"/>
  <c r="G58" i="14" a="1"/>
  <c r="G58" i="14" s="1"/>
  <c r="R56" i="14" a="1"/>
  <c r="R56" i="14" s="1"/>
  <c r="G56" i="14" a="1"/>
  <c r="G56" i="14" s="1"/>
  <c r="R80" i="14" a="1"/>
  <c r="R80" i="14" s="1"/>
  <c r="R79" i="14" a="1"/>
  <c r="R79" i="14" s="1"/>
  <c r="G82" i="14" a="1"/>
  <c r="G82" i="14" s="1"/>
  <c r="R58" i="14" a="1"/>
  <c r="R58" i="14" s="1"/>
  <c r="R81" i="14" a="1"/>
  <c r="R81" i="14" s="1"/>
  <c r="R55" i="14" a="1"/>
  <c r="R55" i="14" s="1"/>
  <c r="G79" i="14" a="1"/>
  <c r="G79" i="14" s="1"/>
  <c r="G54" i="14" a="1"/>
  <c r="G54" i="14" s="1"/>
  <c r="G81" i="14" a="1"/>
  <c r="G81" i="14" s="1"/>
  <c r="R12" i="20" a="1"/>
  <c r="R12" i="20" s="1"/>
  <c r="G12" i="20" a="1"/>
  <c r="G12" i="20" s="1"/>
  <c r="R10" i="20" a="1"/>
  <c r="R10" i="20" s="1"/>
  <c r="R8" i="20" a="1"/>
  <c r="R8" i="20" s="1"/>
  <c r="G8" i="20" a="1"/>
  <c r="G8" i="20" s="1"/>
  <c r="R6" i="20" a="1"/>
  <c r="R6" i="20" s="1"/>
  <c r="R4" i="20" a="1"/>
  <c r="R4" i="20" s="1"/>
  <c r="G10" i="20" a="1"/>
  <c r="G10" i="20" s="1"/>
  <c r="G6" i="20" a="1"/>
  <c r="G6" i="20" s="1"/>
  <c r="G2" i="20" a="1"/>
  <c r="G2" i="20" s="1"/>
  <c r="R9" i="20" a="1"/>
  <c r="R9" i="20" s="1"/>
  <c r="G7" i="20" a="1"/>
  <c r="G7" i="20" s="1"/>
  <c r="R5" i="20" a="1"/>
  <c r="R5" i="20" s="1"/>
  <c r="G3" i="20" a="1"/>
  <c r="G3" i="20" s="1"/>
  <c r="G9" i="20" a="1"/>
  <c r="G9" i="20" s="1"/>
  <c r="G5" i="20" a="1"/>
  <c r="G5" i="20" s="1"/>
  <c r="R2" i="20" a="1"/>
  <c r="R2" i="20" s="1"/>
  <c r="R13" i="20" a="1"/>
  <c r="R13" i="20" s="1"/>
  <c r="R11" i="20" a="1"/>
  <c r="R11" i="20" s="1"/>
  <c r="G11" i="20" a="1"/>
  <c r="G11" i="20" s="1"/>
  <c r="R7" i="20" a="1"/>
  <c r="R7" i="20" s="1"/>
  <c r="R3" i="20" a="1"/>
  <c r="R3" i="20" s="1"/>
  <c r="G13" i="20" a="1"/>
  <c r="G13" i="20" s="1"/>
  <c r="G4" i="20" a="1"/>
  <c r="G4" i="20" s="1"/>
  <c r="U114" i="2"/>
  <c r="V114" i="2"/>
  <c r="W114" i="2"/>
  <c r="U115" i="2"/>
  <c r="V115" i="2"/>
  <c r="W115" i="2"/>
  <c r="U116" i="2"/>
  <c r="V116" i="2"/>
  <c r="W116" i="2"/>
  <c r="U117" i="2"/>
  <c r="V117" i="2"/>
  <c r="W117" i="2"/>
  <c r="T115" i="2"/>
  <c r="T116" i="2"/>
  <c r="T117" i="2"/>
  <c r="R114" i="2"/>
  <c r="S114" i="2"/>
  <c r="R115" i="2"/>
  <c r="S115" i="2"/>
  <c r="R116" i="2"/>
  <c r="S116" i="2"/>
  <c r="R117" i="2"/>
  <c r="S117" i="2"/>
  <c r="O114" i="2"/>
  <c r="O115" i="2"/>
  <c r="O116" i="2"/>
  <c r="O117" i="2"/>
  <c r="J114" i="2"/>
  <c r="K114" i="2"/>
  <c r="L114" i="2"/>
  <c r="J115" i="2"/>
  <c r="K115" i="2"/>
  <c r="L115" i="2"/>
  <c r="J116" i="2"/>
  <c r="K116" i="2"/>
  <c r="L116" i="2"/>
  <c r="J117" i="2"/>
  <c r="K117" i="2"/>
  <c r="L117" i="2"/>
  <c r="I115" i="2"/>
  <c r="I116" i="2"/>
  <c r="I117" i="2"/>
  <c r="G114" i="2"/>
  <c r="H114" i="2"/>
  <c r="G115" i="2"/>
  <c r="H115" i="2"/>
  <c r="G116" i="2"/>
  <c r="H116" i="2"/>
  <c r="G117" i="2"/>
  <c r="H117" i="2"/>
  <c r="C114" i="2"/>
  <c r="D114" i="2"/>
  <c r="C115" i="2"/>
  <c r="D115" i="2"/>
  <c r="C116" i="2"/>
  <c r="D116" i="2"/>
  <c r="C117" i="2"/>
  <c r="D117" i="2"/>
  <c r="T114" i="2"/>
  <c r="I114" i="2"/>
  <c r="S27" i="14"/>
  <c r="T27" i="14"/>
  <c r="U27" i="14"/>
  <c r="V27" i="14"/>
  <c r="W27" i="14"/>
  <c r="X27" i="14"/>
  <c r="S28" i="14"/>
  <c r="T28" i="14"/>
  <c r="U28" i="14"/>
  <c r="V28" i="14"/>
  <c r="W28" i="14"/>
  <c r="X28" i="14"/>
  <c r="P27" i="14"/>
  <c r="P28" i="14"/>
  <c r="H27" i="14"/>
  <c r="I27" i="14"/>
  <c r="J27" i="14"/>
  <c r="K27" i="14"/>
  <c r="L27" i="14"/>
  <c r="M27" i="14"/>
  <c r="H28" i="14"/>
  <c r="I28" i="14"/>
  <c r="J28" i="14"/>
  <c r="K28" i="14"/>
  <c r="L28" i="14"/>
  <c r="M28" i="14"/>
  <c r="D27" i="14"/>
  <c r="E27" i="14"/>
  <c r="D28" i="14"/>
  <c r="E28" i="14"/>
  <c r="S25" i="14"/>
  <c r="T25" i="14"/>
  <c r="U25" i="14"/>
  <c r="V25" i="14"/>
  <c r="W25" i="14"/>
  <c r="X25" i="14"/>
  <c r="S26" i="14"/>
  <c r="T26" i="14"/>
  <c r="U26" i="14"/>
  <c r="V26" i="14"/>
  <c r="W26" i="14"/>
  <c r="X26" i="14"/>
  <c r="P25" i="14"/>
  <c r="P26" i="14"/>
  <c r="K25" i="14"/>
  <c r="L25" i="14"/>
  <c r="M25" i="14"/>
  <c r="K26" i="14"/>
  <c r="L26" i="14"/>
  <c r="M26" i="14"/>
  <c r="J26" i="14"/>
  <c r="H25" i="14"/>
  <c r="I25" i="14"/>
  <c r="H26" i="14"/>
  <c r="I26" i="14"/>
  <c r="D25" i="14"/>
  <c r="E25" i="14"/>
  <c r="D26" i="14"/>
  <c r="E26" i="14"/>
  <c r="J25" i="14"/>
  <c r="E230" i="16" l="1"/>
  <c r="F230" i="16"/>
  <c r="G230" i="16"/>
  <c r="H230" i="16"/>
  <c r="I230" i="16"/>
  <c r="J230" i="16"/>
  <c r="E252" i="16"/>
  <c r="F252" i="16"/>
  <c r="G252" i="16"/>
  <c r="H252" i="16"/>
  <c r="I252" i="16"/>
  <c r="J252" i="16"/>
  <c r="A230" i="16"/>
  <c r="B230" i="16"/>
  <c r="A252" i="16"/>
  <c r="B252" i="16"/>
  <c r="Q115" i="2" l="1" a="1"/>
  <c r="Q115" i="2" s="1"/>
  <c r="Q117" i="2" a="1"/>
  <c r="Q117" i="2" s="1"/>
  <c r="F116" i="2" a="1"/>
  <c r="F116" i="2" s="1"/>
  <c r="R26" i="14" a="1"/>
  <c r="R26" i="14" s="1"/>
  <c r="Q114" i="2" a="1"/>
  <c r="Q114" i="2" s="1"/>
  <c r="G26" i="14" a="1"/>
  <c r="G26" i="14" s="1"/>
  <c r="F114" i="2" a="1"/>
  <c r="F114" i="2" s="1"/>
  <c r="R27" i="14" a="1"/>
  <c r="R27" i="14" s="1"/>
  <c r="G25" i="14" a="1"/>
  <c r="G25" i="14" s="1"/>
  <c r="Q116" i="2" a="1"/>
  <c r="Q116" i="2" s="1"/>
  <c r="F115" i="2" a="1"/>
  <c r="F115" i="2" s="1"/>
  <c r="F117" i="2" a="1"/>
  <c r="F117" i="2" s="1"/>
  <c r="R28" i="14" a="1"/>
  <c r="R28" i="14" s="1"/>
  <c r="G28" i="14" a="1"/>
  <c r="G28" i="14" s="1"/>
  <c r="R25" i="14" a="1"/>
  <c r="R25" i="14" s="1"/>
  <c r="G27" i="14" a="1"/>
  <c r="G27" i="14" s="1"/>
  <c r="J3" i="15" a="1"/>
  <c r="J3" i="15" s="1"/>
  <c r="J7" i="15" a="1"/>
  <c r="J7" i="15" s="1"/>
  <c r="J11" i="15" a="1"/>
  <c r="J11" i="15" s="1"/>
  <c r="J15" i="15" a="1"/>
  <c r="J15" i="15" s="1"/>
  <c r="J18" i="15" a="1"/>
  <c r="J18" i="15" s="1"/>
  <c r="J22" i="15" a="1"/>
  <c r="J22" i="15" s="1"/>
  <c r="J26" i="15" a="1"/>
  <c r="J26" i="15" s="1"/>
  <c r="J33" i="15" a="1"/>
  <c r="J33" i="15" s="1"/>
  <c r="J37" i="15" a="1"/>
  <c r="J37" i="15" s="1"/>
  <c r="J41" i="15" a="1"/>
  <c r="J41" i="15" s="1"/>
  <c r="J44" i="15" a="1"/>
  <c r="J44" i="15" s="1"/>
  <c r="J48" i="15" a="1"/>
  <c r="J48" i="15" s="1"/>
  <c r="J52" i="15" a="1"/>
  <c r="J52" i="15" s="1"/>
  <c r="J56" i="15" a="1"/>
  <c r="J56" i="15" s="1"/>
  <c r="J59" i="15" a="1"/>
  <c r="J59" i="15" s="1"/>
  <c r="J63" i="15" a="1"/>
  <c r="J63" i="15" s="1"/>
  <c r="J67" i="15" a="1"/>
  <c r="J67" i="15" s="1"/>
  <c r="J71" i="15" a="1"/>
  <c r="J71" i="15" s="1"/>
  <c r="J74" i="15" a="1"/>
  <c r="J74" i="15" s="1"/>
  <c r="J78" i="15" a="1"/>
  <c r="J78" i="15" s="1"/>
  <c r="J82" i="15" a="1"/>
  <c r="J82" i="15" s="1"/>
  <c r="J89" i="15" a="1"/>
  <c r="J89" i="15" s="1"/>
  <c r="J93" i="15" a="1"/>
  <c r="J93" i="15" s="1"/>
  <c r="J97" i="15" a="1"/>
  <c r="J97" i="15" s="1"/>
  <c r="J100" i="15" a="1"/>
  <c r="J100" i="15" s="1"/>
  <c r="J104" i="15" a="1"/>
  <c r="J104" i="15" s="1"/>
  <c r="J108" i="15" a="1"/>
  <c r="J108" i="15" s="1"/>
  <c r="J112" i="15" a="1"/>
  <c r="J112" i="15" s="1"/>
  <c r="J115" i="15" a="1"/>
  <c r="J115" i="15" s="1"/>
  <c r="J119" i="15" a="1"/>
  <c r="J119" i="15" s="1"/>
  <c r="J123" i="15" a="1"/>
  <c r="J123" i="15" s="1"/>
  <c r="J127" i="15" a="1"/>
  <c r="J127" i="15" s="1"/>
  <c r="J130" i="15" a="1"/>
  <c r="J130" i="15" s="1"/>
  <c r="J134" i="15" a="1"/>
  <c r="J134" i="15" s="1"/>
  <c r="J138" i="15" a="1"/>
  <c r="J138" i="15" s="1"/>
  <c r="J145" i="15" a="1"/>
  <c r="J145" i="15" s="1"/>
  <c r="J149" i="15" a="1"/>
  <c r="J149" i="15" s="1"/>
  <c r="J153" i="15" a="1"/>
  <c r="J153" i="15" s="1"/>
  <c r="J156" i="15" a="1"/>
  <c r="J156" i="15" s="1"/>
  <c r="G2" i="14" a="1"/>
  <c r="G2" i="14" s="1"/>
  <c r="G6" i="14" a="1"/>
  <c r="G6" i="14" s="1"/>
  <c r="G10" i="14" a="1"/>
  <c r="G10" i="14" s="1"/>
  <c r="G12" i="14" a="1"/>
  <c r="G12" i="14" s="1"/>
  <c r="G17" i="14" a="1"/>
  <c r="G17" i="14" s="1"/>
  <c r="G20" i="14" a="1"/>
  <c r="G20" i="14" s="1"/>
  <c r="G24" i="14" a="1"/>
  <c r="G24" i="14" s="1"/>
  <c r="G31" i="14" a="1"/>
  <c r="G31" i="14" s="1"/>
  <c r="G37" i="14" a="1"/>
  <c r="G37" i="14" s="1"/>
  <c r="G43" i="14" a="1"/>
  <c r="G43" i="14" s="1"/>
  <c r="G48" i="14" a="1"/>
  <c r="G48" i="14" s="1"/>
  <c r="G52" i="14" a="1"/>
  <c r="G52" i="14" s="1"/>
  <c r="G59" i="14" a="1"/>
  <c r="G59" i="14" s="1"/>
  <c r="G63" i="14" a="1"/>
  <c r="G63" i="14" s="1"/>
  <c r="J4" i="15" a="1"/>
  <c r="J4" i="15" s="1"/>
  <c r="J8" i="15" a="1"/>
  <c r="J8" i="15" s="1"/>
  <c r="J12" i="15" a="1"/>
  <c r="J12" i="15" s="1"/>
  <c r="J19" i="15" a="1"/>
  <c r="J19" i="15" s="1"/>
  <c r="J23" i="15" a="1"/>
  <c r="J23" i="15" s="1"/>
  <c r="J27" i="15" a="1"/>
  <c r="J27" i="15" s="1"/>
  <c r="J30" i="15" a="1"/>
  <c r="J30" i="15" s="1"/>
  <c r="J34" i="15" a="1"/>
  <c r="J34" i="15" s="1"/>
  <c r="J38" i="15" a="1"/>
  <c r="J38" i="15" s="1"/>
  <c r="J42" i="15" a="1"/>
  <c r="J42" i="15" s="1"/>
  <c r="J45" i="15" a="1"/>
  <c r="J45" i="15" s="1"/>
  <c r="J49" i="15" a="1"/>
  <c r="J49" i="15" s="1"/>
  <c r="J53" i="15" a="1"/>
  <c r="J53" i="15" s="1"/>
  <c r="J57" i="15" a="1"/>
  <c r="J57" i="15" s="1"/>
  <c r="J60" i="15" a="1"/>
  <c r="J60" i="15" s="1"/>
  <c r="J64" i="15" a="1"/>
  <c r="J64" i="15" s="1"/>
  <c r="J68" i="15" a="1"/>
  <c r="J68" i="15" s="1"/>
  <c r="J75" i="15" a="1"/>
  <c r="J75" i="15" s="1"/>
  <c r="J79" i="15" a="1"/>
  <c r="J79" i="15" s="1"/>
  <c r="J83" i="15" a="1"/>
  <c r="J83" i="15" s="1"/>
  <c r="J86" i="15" a="1"/>
  <c r="J86" i="15" s="1"/>
  <c r="J90" i="15" a="1"/>
  <c r="J90" i="15" s="1"/>
  <c r="J94" i="15" a="1"/>
  <c r="J94" i="15" s="1"/>
  <c r="J98" i="15" a="1"/>
  <c r="J98" i="15" s="1"/>
  <c r="J101" i="15" a="1"/>
  <c r="J101" i="15" s="1"/>
  <c r="J105" i="15" a="1"/>
  <c r="J105" i="15" s="1"/>
  <c r="J109" i="15" a="1"/>
  <c r="J109" i="15" s="1"/>
  <c r="J113" i="15" a="1"/>
  <c r="J113" i="15" s="1"/>
  <c r="J116" i="15" a="1"/>
  <c r="J116" i="15" s="1"/>
  <c r="J120" i="15" a="1"/>
  <c r="J120" i="15" s="1"/>
  <c r="J124" i="15" a="1"/>
  <c r="J124" i="15" s="1"/>
  <c r="J131" i="15" a="1"/>
  <c r="J131" i="15" s="1"/>
  <c r="J135" i="15" a="1"/>
  <c r="J135" i="15" s="1"/>
  <c r="J139" i="15" a="1"/>
  <c r="J139" i="15" s="1"/>
  <c r="J142" i="15" a="1"/>
  <c r="J142" i="15" s="1"/>
  <c r="J146" i="15" a="1"/>
  <c r="J146" i="15" s="1"/>
  <c r="J150" i="15" a="1"/>
  <c r="J150" i="15" s="1"/>
  <c r="J154" i="15" a="1"/>
  <c r="J154" i="15" s="1"/>
  <c r="J157" i="15" a="1"/>
  <c r="J157" i="15" s="1"/>
  <c r="G3" i="14" a="1"/>
  <c r="G3" i="14" s="1"/>
  <c r="G15" i="14" a="1"/>
  <c r="G15" i="14" s="1"/>
  <c r="G18" i="14" a="1"/>
  <c r="G18" i="14" s="1"/>
  <c r="G21" i="14" a="1"/>
  <c r="G21" i="14" s="1"/>
  <c r="G29" i="14" a="1"/>
  <c r="G29" i="14" s="1"/>
  <c r="G33" i="14" a="1"/>
  <c r="G33" i="14" s="1"/>
  <c r="G35" i="14" a="1"/>
  <c r="G35" i="14" s="1"/>
  <c r="G39" i="14" a="1"/>
  <c r="G39" i="14" s="1"/>
  <c r="G41" i="14" a="1"/>
  <c r="G41" i="14" s="1"/>
  <c r="G45" i="14" a="1"/>
  <c r="G45" i="14" s="1"/>
  <c r="G60" i="14" a="1"/>
  <c r="G60" i="14" s="1"/>
  <c r="G64" i="14" a="1"/>
  <c r="G64" i="14" s="1"/>
  <c r="G68" i="14" a="1"/>
  <c r="G68" i="14" s="1"/>
  <c r="G70" i="14" a="1"/>
  <c r="G70" i="14" s="1"/>
  <c r="G74" i="14" a="1"/>
  <c r="G74" i="14" s="1"/>
  <c r="G78" i="14" a="1"/>
  <c r="G78" i="14" s="1"/>
  <c r="G83" i="14" a="1"/>
  <c r="G83" i="14" s="1"/>
  <c r="G89" i="14" a="1"/>
  <c r="G89" i="14" s="1"/>
  <c r="G94" i="14" a="1"/>
  <c r="G94" i="14" s="1"/>
  <c r="G97" i="14" a="1"/>
  <c r="G97" i="14" s="1"/>
  <c r="R4" i="14" a="1"/>
  <c r="R4" i="14" s="1"/>
  <c r="R7" i="14" a="1"/>
  <c r="R7" i="14" s="1"/>
  <c r="J5" i="15" a="1"/>
  <c r="J5" i="15" s="1"/>
  <c r="J9" i="15" a="1"/>
  <c r="J9" i="15" s="1"/>
  <c r="J13" i="15" a="1"/>
  <c r="J13" i="15" s="1"/>
  <c r="J16" i="15" a="1"/>
  <c r="J16" i="15" s="1"/>
  <c r="J20" i="15" a="1"/>
  <c r="J20" i="15" s="1"/>
  <c r="J24" i="15" a="1"/>
  <c r="J24" i="15" s="1"/>
  <c r="J28" i="15" a="1"/>
  <c r="J28" i="15" s="1"/>
  <c r="J31" i="15" a="1"/>
  <c r="J31" i="15" s="1"/>
  <c r="J35" i="15" a="1"/>
  <c r="J35" i="15" s="1"/>
  <c r="J39" i="15" a="1"/>
  <c r="J39" i="15" s="1"/>
  <c r="J43" i="15" a="1"/>
  <c r="J43" i="15" s="1"/>
  <c r="J46" i="15" a="1"/>
  <c r="J46" i="15" s="1"/>
  <c r="J50" i="15" a="1"/>
  <c r="J50" i="15" s="1"/>
  <c r="J54" i="15" a="1"/>
  <c r="J54" i="15" s="1"/>
  <c r="J61" i="15" a="1"/>
  <c r="J61" i="15" s="1"/>
  <c r="J65" i="15" a="1"/>
  <c r="J65" i="15" s="1"/>
  <c r="J69" i="15" a="1"/>
  <c r="J69" i="15" s="1"/>
  <c r="J72" i="15" a="1"/>
  <c r="J72" i="15" s="1"/>
  <c r="J76" i="15" a="1"/>
  <c r="J76" i="15" s="1"/>
  <c r="J80" i="15" a="1"/>
  <c r="J80" i="15" s="1"/>
  <c r="J84" i="15" a="1"/>
  <c r="J84" i="15" s="1"/>
  <c r="J87" i="15" a="1"/>
  <c r="J87" i="15" s="1"/>
  <c r="J91" i="15" a="1"/>
  <c r="J91" i="15" s="1"/>
  <c r="J95" i="15" a="1"/>
  <c r="J95" i="15" s="1"/>
  <c r="J99" i="15" a="1"/>
  <c r="J99" i="15" s="1"/>
  <c r="J102" i="15" a="1"/>
  <c r="J102" i="15" s="1"/>
  <c r="J106" i="15" a="1"/>
  <c r="J106" i="15" s="1"/>
  <c r="J110" i="15" a="1"/>
  <c r="J110" i="15" s="1"/>
  <c r="J117" i="15" a="1"/>
  <c r="J117" i="15" s="1"/>
  <c r="J121" i="15" a="1"/>
  <c r="J121" i="15" s="1"/>
  <c r="J125" i="15" a="1"/>
  <c r="J125" i="15" s="1"/>
  <c r="J128" i="15" a="1"/>
  <c r="J128" i="15" s="1"/>
  <c r="J132" i="15" a="1"/>
  <c r="J132" i="15" s="1"/>
  <c r="J136" i="15" a="1"/>
  <c r="J136" i="15" s="1"/>
  <c r="J140" i="15" a="1"/>
  <c r="J140" i="15" s="1"/>
  <c r="J143" i="15" a="1"/>
  <c r="J143" i="15" s="1"/>
  <c r="J147" i="15" a="1"/>
  <c r="J147" i="15" s="1"/>
  <c r="J151" i="15" a="1"/>
  <c r="J151" i="15" s="1"/>
  <c r="J155" i="15" a="1"/>
  <c r="J155" i="15" s="1"/>
  <c r="J2" i="15" a="1"/>
  <c r="J2" i="15" s="1"/>
  <c r="G4" i="14" a="1"/>
  <c r="G4" i="14" s="1"/>
  <c r="G7" i="14" a="1"/>
  <c r="G7" i="14" s="1"/>
  <c r="J6" i="15" a="1"/>
  <c r="J6" i="15" s="1"/>
  <c r="J10" i="15" a="1"/>
  <c r="J10" i="15" s="1"/>
  <c r="J14" i="15" a="1"/>
  <c r="J14" i="15" s="1"/>
  <c r="J17" i="15" a="1"/>
  <c r="J17" i="15" s="1"/>
  <c r="J21" i="15" a="1"/>
  <c r="J21" i="15" s="1"/>
  <c r="J25" i="15" a="1"/>
  <c r="J25" i="15" s="1"/>
  <c r="J29" i="15" a="1"/>
  <c r="J29" i="15" s="1"/>
  <c r="J32" i="15" a="1"/>
  <c r="J32" i="15" s="1"/>
  <c r="J36" i="15" a="1"/>
  <c r="J36" i="15" s="1"/>
  <c r="J40" i="15" a="1"/>
  <c r="J40" i="15" s="1"/>
  <c r="J47" i="15" a="1"/>
  <c r="J47" i="15" s="1"/>
  <c r="J51" i="15" a="1"/>
  <c r="J51" i="15" s="1"/>
  <c r="J55" i="15" a="1"/>
  <c r="J55" i="15" s="1"/>
  <c r="J58" i="15" a="1"/>
  <c r="J58" i="15" s="1"/>
  <c r="J62" i="15" a="1"/>
  <c r="J62" i="15" s="1"/>
  <c r="J66" i="15" a="1"/>
  <c r="J66" i="15" s="1"/>
  <c r="J70" i="15" a="1"/>
  <c r="J70" i="15" s="1"/>
  <c r="J73" i="15" a="1"/>
  <c r="J73" i="15" s="1"/>
  <c r="J77" i="15" a="1"/>
  <c r="J77" i="15" s="1"/>
  <c r="J81" i="15" a="1"/>
  <c r="J81" i="15" s="1"/>
  <c r="J85" i="15" a="1"/>
  <c r="J85" i="15" s="1"/>
  <c r="J88" i="15" a="1"/>
  <c r="J88" i="15" s="1"/>
  <c r="J92" i="15" a="1"/>
  <c r="J92" i="15" s="1"/>
  <c r="J96" i="15" a="1"/>
  <c r="J96" i="15" s="1"/>
  <c r="J103" i="15" a="1"/>
  <c r="J103" i="15" s="1"/>
  <c r="J107" i="15" a="1"/>
  <c r="J107" i="15" s="1"/>
  <c r="J111" i="15" a="1"/>
  <c r="J111" i="15" s="1"/>
  <c r="J114" i="15" a="1"/>
  <c r="J114" i="15" s="1"/>
  <c r="J118" i="15" a="1"/>
  <c r="J118" i="15" s="1"/>
  <c r="J122" i="15" a="1"/>
  <c r="J122" i="15" s="1"/>
  <c r="J126" i="15" a="1"/>
  <c r="J126" i="15" s="1"/>
  <c r="J129" i="15" a="1"/>
  <c r="J129" i="15" s="1"/>
  <c r="J133" i="15" a="1"/>
  <c r="J133" i="15" s="1"/>
  <c r="J137" i="15" a="1"/>
  <c r="J137" i="15" s="1"/>
  <c r="J141" i="15" a="1"/>
  <c r="J141" i="15" s="1"/>
  <c r="J144" i="15" a="1"/>
  <c r="J144" i="15" s="1"/>
  <c r="J148" i="15" a="1"/>
  <c r="J148" i="15" s="1"/>
  <c r="J152" i="15" a="1"/>
  <c r="J152" i="15" s="1"/>
  <c r="G5" i="14" a="1"/>
  <c r="G5" i="14" s="1"/>
  <c r="G9" i="14" a="1"/>
  <c r="G9" i="14" s="1"/>
  <c r="G11" i="14" a="1"/>
  <c r="G11" i="14" s="1"/>
  <c r="G14" i="14" a="1"/>
  <c r="G14" i="14" s="1"/>
  <c r="G19" i="14" a="1"/>
  <c r="G19" i="14" s="1"/>
  <c r="G23" i="14" a="1"/>
  <c r="G23" i="14" s="1"/>
  <c r="G47" i="14" a="1"/>
  <c r="G47" i="14" s="1"/>
  <c r="G51" i="14" a="1"/>
  <c r="G51" i="14" s="1"/>
  <c r="G62" i="14" a="1"/>
  <c r="G62" i="14" s="1"/>
  <c r="G66" i="14" a="1"/>
  <c r="G66" i="14" s="1"/>
  <c r="G72" i="14" a="1"/>
  <c r="G72" i="14" s="1"/>
  <c r="G76" i="14" a="1"/>
  <c r="G76" i="14" s="1"/>
  <c r="G88" i="14" a="1"/>
  <c r="G88" i="14" s="1"/>
  <c r="G85" i="14" a="1"/>
  <c r="G85" i="14" s="1"/>
  <c r="G92" i="14" a="1"/>
  <c r="G92" i="14" s="1"/>
  <c r="G95" i="14" a="1"/>
  <c r="G95" i="14" s="1"/>
  <c r="G99" i="14" a="1"/>
  <c r="G99" i="14" s="1"/>
  <c r="R2" i="14" a="1"/>
  <c r="R2" i="14" s="1"/>
  <c r="R6" i="14" a="1"/>
  <c r="R6" i="14" s="1"/>
  <c r="R10" i="14" a="1"/>
  <c r="R10" i="14" s="1"/>
  <c r="R11" i="14" a="1"/>
  <c r="R11" i="14" s="1"/>
  <c r="R14" i="14" a="1"/>
  <c r="R14" i="14" s="1"/>
  <c r="G13" i="14" a="1"/>
  <c r="G13" i="14" s="1"/>
  <c r="G34" i="14" a="1"/>
  <c r="G34" i="14" s="1"/>
  <c r="G49" i="14" a="1"/>
  <c r="G49" i="14" s="1"/>
  <c r="G67" i="14" a="1"/>
  <c r="G67" i="14" s="1"/>
  <c r="G73" i="14" a="1"/>
  <c r="G73" i="14" s="1"/>
  <c r="G86" i="14" a="1"/>
  <c r="G86" i="14" s="1"/>
  <c r="G96" i="14" a="1"/>
  <c r="G96" i="14" s="1"/>
  <c r="R3" i="14" a="1"/>
  <c r="R3" i="14" s="1"/>
  <c r="R12" i="14" a="1"/>
  <c r="R12" i="14" s="1"/>
  <c r="R19" i="14" a="1"/>
  <c r="R19" i="14" s="1"/>
  <c r="R23" i="14" a="1"/>
  <c r="R23" i="14" s="1"/>
  <c r="R30" i="14" a="1"/>
  <c r="R30" i="14" s="1"/>
  <c r="R34" i="14" a="1"/>
  <c r="R34" i="14" s="1"/>
  <c r="R35" i="14" a="1"/>
  <c r="R35" i="14" s="1"/>
  <c r="R39" i="14" a="1"/>
  <c r="R39" i="14" s="1"/>
  <c r="R43" i="14" a="1"/>
  <c r="R43" i="14" s="1"/>
  <c r="R48" i="14" a="1"/>
  <c r="R48" i="14" s="1"/>
  <c r="R51" i="14" a="1"/>
  <c r="R51" i="14" s="1"/>
  <c r="R62" i="14" a="1"/>
  <c r="R62" i="14" s="1"/>
  <c r="R66" i="14" a="1"/>
  <c r="R66" i="14" s="1"/>
  <c r="R71" i="14" a="1"/>
  <c r="R71" i="14" s="1"/>
  <c r="R75" i="14" a="1"/>
  <c r="R75" i="14" s="1"/>
  <c r="R86" i="14" a="1"/>
  <c r="R86" i="14" s="1"/>
  <c r="R93" i="14" a="1"/>
  <c r="R93" i="14" s="1"/>
  <c r="R96" i="14" a="1"/>
  <c r="R96" i="14" s="1"/>
  <c r="R99" i="14" a="1"/>
  <c r="R99" i="14" s="1"/>
  <c r="Q4" i="7" a="1"/>
  <c r="Q4" i="7" s="1"/>
  <c r="Q8" i="7" a="1"/>
  <c r="Q8" i="7" s="1"/>
  <c r="Q12" i="7" a="1"/>
  <c r="Q12" i="7" s="1"/>
  <c r="Q19" i="7" a="1"/>
  <c r="Q19" i="7" s="1"/>
  <c r="Q23" i="7" a="1"/>
  <c r="Q23" i="7" s="1"/>
  <c r="Q27" i="7" a="1"/>
  <c r="Q27" i="7" s="1"/>
  <c r="Q30" i="7" a="1"/>
  <c r="Q30" i="7" s="1"/>
  <c r="Q32" i="7" a="1"/>
  <c r="Q32" i="7" s="1"/>
  <c r="Q36" i="7" a="1"/>
  <c r="Q36" i="7" s="1"/>
  <c r="Q40" i="7" a="1"/>
  <c r="Q40" i="7" s="1"/>
  <c r="Q45" i="7" a="1"/>
  <c r="Q45" i="7" s="1"/>
  <c r="Q49" i="7" a="1"/>
  <c r="Q49" i="7" s="1"/>
  <c r="Q54" i="7" a="1"/>
  <c r="Q54" i="7" s="1"/>
  <c r="Q58" i="7" a="1"/>
  <c r="Q58" i="7" s="1"/>
  <c r="Q67" i="7" a="1"/>
  <c r="Q67" i="7" s="1"/>
  <c r="Q71" i="7" a="1"/>
  <c r="Q71" i="7" s="1"/>
  <c r="Q73" i="7" a="1"/>
  <c r="Q73" i="7" s="1"/>
  <c r="Q76" i="7" a="1"/>
  <c r="Q76" i="7" s="1"/>
  <c r="Q80" i="7" a="1"/>
  <c r="Q80" i="7" s="1"/>
  <c r="Q82" i="7" a="1"/>
  <c r="Q82" i="7" s="1"/>
  <c r="Q86" i="7" a="1"/>
  <c r="Q86" i="7" s="1"/>
  <c r="Q89" i="7" a="1"/>
  <c r="Q89" i="7" s="1"/>
  <c r="Q95" i="7" a="1"/>
  <c r="Q95" i="7" s="1"/>
  <c r="Q99" i="7" a="1"/>
  <c r="Q99" i="7" s="1"/>
  <c r="Q104" i="7" a="1"/>
  <c r="Q104" i="7" s="1"/>
  <c r="Q108" i="7" a="1"/>
  <c r="Q108" i="7" s="1"/>
  <c r="Q114" i="7" a="1"/>
  <c r="Q114" i="7" s="1"/>
  <c r="Q118" i="7" a="1"/>
  <c r="Q118" i="7" s="1"/>
  <c r="Q122" i="7" a="1"/>
  <c r="Q122" i="7" s="1"/>
  <c r="Q126" i="7" a="1"/>
  <c r="Q126" i="7" s="1"/>
  <c r="Q130" i="7" a="1"/>
  <c r="Q130" i="7" s="1"/>
  <c r="G22" i="14" a="1"/>
  <c r="G22" i="14" s="1"/>
  <c r="G42" i="14" a="1"/>
  <c r="G42" i="14" s="1"/>
  <c r="G75" i="14" a="1"/>
  <c r="G75" i="14" s="1"/>
  <c r="G87" i="14" a="1"/>
  <c r="G87" i="14" s="1"/>
  <c r="G90" i="14" a="1"/>
  <c r="G90" i="14" s="1"/>
  <c r="G98" i="14" a="1"/>
  <c r="G98" i="14" s="1"/>
  <c r="R9" i="14" a="1"/>
  <c r="R9" i="14" s="1"/>
  <c r="R13" i="14" a="1"/>
  <c r="R13" i="14" s="1"/>
  <c r="R17" i="14" a="1"/>
  <c r="R17" i="14" s="1"/>
  <c r="R20" i="14" a="1"/>
  <c r="R20" i="14" s="1"/>
  <c r="R24" i="14" a="1"/>
  <c r="R24" i="14" s="1"/>
  <c r="R36" i="14" a="1"/>
  <c r="R36" i="14" s="1"/>
  <c r="R40" i="14" a="1"/>
  <c r="R40" i="14" s="1"/>
  <c r="R41" i="14" a="1"/>
  <c r="R41" i="14" s="1"/>
  <c r="R45" i="14" a="1"/>
  <c r="R45" i="14" s="1"/>
  <c r="R52" i="14" a="1"/>
  <c r="R52" i="14" s="1"/>
  <c r="R59" i="14" a="1"/>
  <c r="R59" i="14" s="1"/>
  <c r="R63" i="14" a="1"/>
  <c r="R63" i="14" s="1"/>
  <c r="R67" i="14" a="1"/>
  <c r="R67" i="14" s="1"/>
  <c r="R72" i="14" a="1"/>
  <c r="R72" i="14" s="1"/>
  <c r="R76" i="14" a="1"/>
  <c r="R76" i="14" s="1"/>
  <c r="R87" i="14" a="1"/>
  <c r="R87" i="14" s="1"/>
  <c r="R83" i="14" a="1"/>
  <c r="R83" i="14" s="1"/>
  <c r="R89" i="14" a="1"/>
  <c r="R89" i="14" s="1"/>
  <c r="G16" i="14" a="1"/>
  <c r="G16" i="14" s="1"/>
  <c r="G36" i="14" a="1"/>
  <c r="G36" i="14" s="1"/>
  <c r="G46" i="14" a="1"/>
  <c r="G46" i="14" s="1"/>
  <c r="G61" i="14" a="1"/>
  <c r="G61" i="14" s="1"/>
  <c r="G69" i="14" a="1"/>
  <c r="G69" i="14" s="1"/>
  <c r="G77" i="14" a="1"/>
  <c r="G77" i="14" s="1"/>
  <c r="G91" i="14" a="1"/>
  <c r="G91" i="14" s="1"/>
  <c r="G93" i="14" a="1"/>
  <c r="G93" i="14" s="1"/>
  <c r="G100" i="14" a="1"/>
  <c r="G100" i="14" s="1"/>
  <c r="R15" i="14" a="1"/>
  <c r="R15" i="14" s="1"/>
  <c r="R18" i="14" a="1"/>
  <c r="R18" i="14" s="1"/>
  <c r="R21" i="14" a="1"/>
  <c r="R21" i="14" s="1"/>
  <c r="R31" i="14" a="1"/>
  <c r="R31" i="14" s="1"/>
  <c r="R42" i="14" a="1"/>
  <c r="R42" i="14" s="1"/>
  <c r="R46" i="14" a="1"/>
  <c r="R46" i="14" s="1"/>
  <c r="R49" i="14" a="1"/>
  <c r="R49" i="14" s="1"/>
  <c r="R60" i="14" a="1"/>
  <c r="R60" i="14" s="1"/>
  <c r="R64" i="14" a="1"/>
  <c r="R64" i="14" s="1"/>
  <c r="R69" i="14" a="1"/>
  <c r="R69" i="14" s="1"/>
  <c r="R73" i="14" a="1"/>
  <c r="R73" i="14" s="1"/>
  <c r="R77" i="14" a="1"/>
  <c r="R77" i="14" s="1"/>
  <c r="R88" i="14" a="1"/>
  <c r="R88" i="14" s="1"/>
  <c r="R84" i="14" a="1"/>
  <c r="R84" i="14" s="1"/>
  <c r="R90" i="14" a="1"/>
  <c r="R90" i="14" s="1"/>
  <c r="R98" i="14" a="1"/>
  <c r="R98" i="14" s="1"/>
  <c r="Q6" i="7" a="1"/>
  <c r="Q6" i="7" s="1"/>
  <c r="Q10" i="7" a="1"/>
  <c r="Q10" i="7" s="1"/>
  <c r="Q14" i="7" a="1"/>
  <c r="Q14" i="7" s="1"/>
  <c r="Q17" i="7" a="1"/>
  <c r="Q17" i="7" s="1"/>
  <c r="Q21" i="7" a="1"/>
  <c r="Q21" i="7" s="1"/>
  <c r="Q25" i="7" a="1"/>
  <c r="Q25" i="7" s="1"/>
  <c r="Q29" i="7" a="1"/>
  <c r="Q29" i="7" s="1"/>
  <c r="Q34" i="7" a="1"/>
  <c r="Q34" i="7" s="1"/>
  <c r="Q38" i="7" a="1"/>
  <c r="Q38" i="7" s="1"/>
  <c r="Q43" i="7" a="1"/>
  <c r="Q43" i="7" s="1"/>
  <c r="Q47" i="7" a="1"/>
  <c r="Q47" i="7" s="1"/>
  <c r="Q51" i="7" a="1"/>
  <c r="Q51" i="7" s="1"/>
  <c r="Q52" i="7" a="1"/>
  <c r="Q52" i="7" s="1"/>
  <c r="Q56" i="7" a="1"/>
  <c r="Q56" i="7" s="1"/>
  <c r="Q60" i="7" a="1"/>
  <c r="Q60" i="7" s="1"/>
  <c r="Q62" i="7" a="1"/>
  <c r="Q62" i="7" s="1"/>
  <c r="Q65" i="7" a="1"/>
  <c r="Q65" i="7" s="1"/>
  <c r="Q69" i="7" a="1"/>
  <c r="Q69" i="7" s="1"/>
  <c r="Q75" i="7" a="1"/>
  <c r="Q75" i="7" s="1"/>
  <c r="Q78" i="7" a="1"/>
  <c r="Q78" i="7" s="1"/>
  <c r="Q84" i="7" a="1"/>
  <c r="Q84" i="7" s="1"/>
  <c r="Q91" i="7" a="1"/>
  <c r="Q91" i="7" s="1"/>
  <c r="Q93" i="7" a="1"/>
  <c r="Q93" i="7" s="1"/>
  <c r="Q97" i="7" a="1"/>
  <c r="Q97" i="7" s="1"/>
  <c r="Q100" i="7" a="1"/>
  <c r="Q100" i="7" s="1"/>
  <c r="Q102" i="7" a="1"/>
  <c r="Q102" i="7" s="1"/>
  <c r="Q106" i="7" a="1"/>
  <c r="Q106" i="7" s="1"/>
  <c r="Q110" i="7" a="1"/>
  <c r="Q110" i="7" s="1"/>
  <c r="Q112" i="7" a="1"/>
  <c r="Q112" i="7" s="1"/>
  <c r="Q116" i="7" a="1"/>
  <c r="Q116" i="7" s="1"/>
  <c r="Q120" i="7" a="1"/>
  <c r="Q120" i="7" s="1"/>
  <c r="Q124" i="7" a="1"/>
  <c r="Q124" i="7" s="1"/>
  <c r="Q128" i="7" a="1"/>
  <c r="Q128" i="7" s="1"/>
  <c r="Q132" i="7" a="1"/>
  <c r="Q132" i="7" s="1"/>
  <c r="G30" i="14" a="1"/>
  <c r="G30" i="14" s="1"/>
  <c r="G40" i="14" a="1"/>
  <c r="G40" i="14" s="1"/>
  <c r="G65" i="14" a="1"/>
  <c r="G65" i="14" s="1"/>
  <c r="G71" i="14" a="1"/>
  <c r="G71" i="14" s="1"/>
  <c r="G84" i="14" a="1"/>
  <c r="G84" i="14" s="1"/>
  <c r="R5" i="14" a="1"/>
  <c r="R5" i="14" s="1"/>
  <c r="R16" i="14" a="1"/>
  <c r="R16" i="14" s="1"/>
  <c r="R22" i="14" a="1"/>
  <c r="R22" i="14" s="1"/>
  <c r="R29" i="14" a="1"/>
  <c r="R29" i="14" s="1"/>
  <c r="R33" i="14" a="1"/>
  <c r="R33" i="14" s="1"/>
  <c r="R37" i="14" a="1"/>
  <c r="R37" i="14" s="1"/>
  <c r="R47" i="14" a="1"/>
  <c r="R47" i="14" s="1"/>
  <c r="R61" i="14" a="1"/>
  <c r="R61" i="14" s="1"/>
  <c r="R65" i="14" a="1"/>
  <c r="R65" i="14" s="1"/>
  <c r="R68" i="14" a="1"/>
  <c r="R68" i="14" s="1"/>
  <c r="R70" i="14" a="1"/>
  <c r="R70" i="14" s="1"/>
  <c r="R74" i="14" a="1"/>
  <c r="R74" i="14" s="1"/>
  <c r="R78" i="14" a="1"/>
  <c r="R78" i="14" s="1"/>
  <c r="R94" i="14" a="1"/>
  <c r="R94" i="14" s="1"/>
  <c r="R100" i="14" a="1"/>
  <c r="R100" i="14" s="1"/>
  <c r="Q9" i="7" a="1"/>
  <c r="Q9" i="7" s="1"/>
  <c r="Q16" i="7" a="1"/>
  <c r="Q16" i="7" s="1"/>
  <c r="Q24" i="7" a="1"/>
  <c r="Q24" i="7" s="1"/>
  <c r="Q31" i="7" a="1"/>
  <c r="Q31" i="7" s="1"/>
  <c r="Q37" i="7" a="1"/>
  <c r="Q37" i="7" s="1"/>
  <c r="Q42" i="7" a="1"/>
  <c r="Q42" i="7" s="1"/>
  <c r="Q50" i="7" a="1"/>
  <c r="Q50" i="7" s="1"/>
  <c r="Q55" i="7" a="1"/>
  <c r="Q55" i="7" s="1"/>
  <c r="Q68" i="7" a="1"/>
  <c r="Q68" i="7" s="1"/>
  <c r="Q74" i="7" a="1"/>
  <c r="Q74" i="7" s="1"/>
  <c r="Q81" i="7" a="1"/>
  <c r="Q81" i="7" s="1"/>
  <c r="Q87" i="7" a="1"/>
  <c r="Q87" i="7" s="1"/>
  <c r="Q92" i="7" a="1"/>
  <c r="Q92" i="7" s="1"/>
  <c r="Q105" i="7" a="1"/>
  <c r="Q105" i="7" s="1"/>
  <c r="Q119" i="7" a="1"/>
  <c r="Q119" i="7" s="1"/>
  <c r="Q127" i="7" a="1"/>
  <c r="Q127" i="7" s="1"/>
  <c r="Q134" i="7" a="1"/>
  <c r="Q134" i="7" s="1"/>
  <c r="Q138" i="7" a="1"/>
  <c r="Q138" i="7" s="1"/>
  <c r="Q4" i="8" a="1"/>
  <c r="Q4" i="8" s="1"/>
  <c r="Q8" i="8" a="1"/>
  <c r="Q8" i="8" s="1"/>
  <c r="Q12" i="8" a="1"/>
  <c r="Q12" i="8" s="1"/>
  <c r="Q4" i="6" a="1"/>
  <c r="Q4" i="6" s="1"/>
  <c r="Q6" i="6" a="1"/>
  <c r="Q6" i="6" s="1"/>
  <c r="Q12" i="6" a="1"/>
  <c r="Q12" i="6" s="1"/>
  <c r="Q17" i="6" a="1"/>
  <c r="Q17" i="6" s="1"/>
  <c r="Q18" i="6" a="1"/>
  <c r="Q18" i="6" s="1"/>
  <c r="Q22" i="6" a="1"/>
  <c r="Q22" i="6" s="1"/>
  <c r="Q31" i="6" a="1"/>
  <c r="Q31" i="6" s="1"/>
  <c r="Q33" i="6" a="1"/>
  <c r="Q33" i="6" s="1"/>
  <c r="Q37" i="6" a="1"/>
  <c r="Q37" i="6" s="1"/>
  <c r="Q41" i="6" a="1"/>
  <c r="Q41" i="6" s="1"/>
  <c r="Q44" i="6" a="1"/>
  <c r="Q44" i="6" s="1"/>
  <c r="Q48" i="6" a="1"/>
  <c r="Q48" i="6" s="1"/>
  <c r="Q53" i="6" a="1"/>
  <c r="Q53" i="6" s="1"/>
  <c r="Q62" i="6" a="1"/>
  <c r="Q62" i="6" s="1"/>
  <c r="Q67" i="6" a="1"/>
  <c r="Q67" i="6" s="1"/>
  <c r="Q72" i="6" a="1"/>
  <c r="Q72" i="6" s="1"/>
  <c r="Q73" i="6" a="1"/>
  <c r="Q73" i="6" s="1"/>
  <c r="Q76" i="6" a="1"/>
  <c r="Q76" i="6" s="1"/>
  <c r="Q78" i="6" a="1"/>
  <c r="Q78" i="6" s="1"/>
  <c r="Q80" i="6" a="1"/>
  <c r="Q80" i="6" s="1"/>
  <c r="Q83" i="6" a="1"/>
  <c r="Q83" i="6" s="1"/>
  <c r="Q87" i="6" a="1"/>
  <c r="Q87" i="6" s="1"/>
  <c r="Q90" i="6" a="1"/>
  <c r="Q90" i="6" s="1"/>
  <c r="Q92" i="6" a="1"/>
  <c r="Q92" i="6" s="1"/>
  <c r="Q93" i="6" a="1"/>
  <c r="Q93" i="6" s="1"/>
  <c r="Q97" i="6" a="1"/>
  <c r="Q97" i="6" s="1"/>
  <c r="Q101" i="6" a="1"/>
  <c r="Q101" i="6" s="1"/>
  <c r="Q104" i="6" a="1"/>
  <c r="Q104" i="6" s="1"/>
  <c r="Q108" i="6" a="1"/>
  <c r="Q108" i="6" s="1"/>
  <c r="Q3" i="6" a="1"/>
  <c r="Q3" i="6" s="1"/>
  <c r="Q6" i="4" a="1"/>
  <c r="Q6" i="4" s="1"/>
  <c r="Q12" i="4" a="1"/>
  <c r="Q12" i="4" s="1"/>
  <c r="Q15" i="4" a="1"/>
  <c r="Q15" i="4" s="1"/>
  <c r="Q19" i="4" a="1"/>
  <c r="Q19" i="4" s="1"/>
  <c r="Q22" i="4" a="1"/>
  <c r="Q22" i="4" s="1"/>
  <c r="Q26" i="4" a="1"/>
  <c r="Q26" i="4" s="1"/>
  <c r="Q29" i="4" a="1"/>
  <c r="Q29" i="4" s="1"/>
  <c r="Q33" i="4" a="1"/>
  <c r="Q33" i="4" s="1"/>
  <c r="Q37" i="4" a="1"/>
  <c r="Q37" i="4" s="1"/>
  <c r="R91" i="14" a="1"/>
  <c r="R91" i="14" s="1"/>
  <c r="R95" i="14" a="1"/>
  <c r="R95" i="14" s="1"/>
  <c r="Q3" i="7" a="1"/>
  <c r="Q3" i="7" s="1"/>
  <c r="Q11" i="7" a="1"/>
  <c r="Q11" i="7" s="1"/>
  <c r="Q18" i="7" a="1"/>
  <c r="Q18" i="7" s="1"/>
  <c r="Q26" i="7" a="1"/>
  <c r="Q26" i="7" s="1"/>
  <c r="Q39" i="7" a="1"/>
  <c r="Q39" i="7" s="1"/>
  <c r="Q44" i="7" a="1"/>
  <c r="Q44" i="7" s="1"/>
  <c r="Q57" i="7" a="1"/>
  <c r="Q57" i="7" s="1"/>
  <c r="Q63" i="7" a="1"/>
  <c r="Q63" i="7" s="1"/>
  <c r="Q70" i="7" a="1"/>
  <c r="Q70" i="7" s="1"/>
  <c r="Q88" i="7" a="1"/>
  <c r="Q88" i="7" s="1"/>
  <c r="Q94" i="7" a="1"/>
  <c r="Q94" i="7" s="1"/>
  <c r="Q101" i="7" a="1"/>
  <c r="Q101" i="7" s="1"/>
  <c r="Q107" i="7" a="1"/>
  <c r="Q107" i="7" s="1"/>
  <c r="Q113" i="7" a="1"/>
  <c r="Q113" i="7" s="1"/>
  <c r="Q121" i="7" a="1"/>
  <c r="Q121" i="7" s="1"/>
  <c r="Q129" i="7" a="1"/>
  <c r="Q129" i="7" s="1"/>
  <c r="Q135" i="7" a="1"/>
  <c r="Q135" i="7" s="1"/>
  <c r="Q139" i="7" a="1"/>
  <c r="Q139" i="7" s="1"/>
  <c r="Q141" i="7" a="1"/>
  <c r="Q141" i="7" s="1"/>
  <c r="Q5" i="8" a="1"/>
  <c r="Q5" i="8" s="1"/>
  <c r="Q9" i="8" a="1"/>
  <c r="Q9" i="8" s="1"/>
  <c r="Q13" i="8" a="1"/>
  <c r="Q13" i="8" s="1"/>
  <c r="Q14" i="8" a="1"/>
  <c r="Q14" i="8" s="1"/>
  <c r="Q2" i="8" a="1"/>
  <c r="Q2" i="8" s="1"/>
  <c r="Q9" i="6" a="1"/>
  <c r="Q9" i="6" s="1"/>
  <c r="Q10" i="6" a="1"/>
  <c r="Q10" i="6" s="1"/>
  <c r="Q13" i="6" a="1"/>
  <c r="Q13" i="6" s="1"/>
  <c r="Q16" i="6" a="1"/>
  <c r="Q16" i="6" s="1"/>
  <c r="Q21" i="6" a="1"/>
  <c r="Q21" i="6" s="1"/>
  <c r="Q25" i="6" a="1"/>
  <c r="Q25" i="6" s="1"/>
  <c r="Q30" i="6" a="1"/>
  <c r="Q30" i="6" s="1"/>
  <c r="Q36" i="6" a="1"/>
  <c r="Q36" i="6" s="1"/>
  <c r="Q47" i="6" a="1"/>
  <c r="Q47" i="6" s="1"/>
  <c r="Q56" i="6" a="1"/>
  <c r="Q56" i="6" s="1"/>
  <c r="Q57" i="6" a="1"/>
  <c r="Q57" i="6" s="1"/>
  <c r="Q61" i="6" a="1"/>
  <c r="Q61" i="6" s="1"/>
  <c r="Q66" i="6" a="1"/>
  <c r="Q66" i="6" s="1"/>
  <c r="Q75" i="6" a="1"/>
  <c r="Q75" i="6" s="1"/>
  <c r="Q77" i="6" a="1"/>
  <c r="Q77" i="6" s="1"/>
  <c r="Q79" i="6" a="1"/>
  <c r="Q79" i="6" s="1"/>
  <c r="Q81" i="6" a="1"/>
  <c r="Q81" i="6" s="1"/>
  <c r="Q84" i="6" a="1"/>
  <c r="Q84" i="6" s="1"/>
  <c r="Q96" i="6" a="1"/>
  <c r="Q96" i="6" s="1"/>
  <c r="Q100" i="6" a="1"/>
  <c r="Q100" i="6" s="1"/>
  <c r="Q103" i="6" a="1"/>
  <c r="Q103" i="6" s="1"/>
  <c r="Q106" i="6" a="1"/>
  <c r="Q106" i="6" s="1"/>
  <c r="Q107" i="6" a="1"/>
  <c r="Q107" i="6" s="1"/>
  <c r="Q3" i="4" a="1"/>
  <c r="Q3" i="4" s="1"/>
  <c r="Q7" i="4" a="1"/>
  <c r="Q7" i="4" s="1"/>
  <c r="Q13" i="4" a="1"/>
  <c r="Q13" i="4" s="1"/>
  <c r="Q16" i="4" a="1"/>
  <c r="Q16" i="4" s="1"/>
  <c r="Q20" i="4" a="1"/>
  <c r="Q20" i="4" s="1"/>
  <c r="Q23" i="4" a="1"/>
  <c r="Q23" i="4" s="1"/>
  <c r="Q27" i="4" a="1"/>
  <c r="Q27" i="4" s="1"/>
  <c r="Q30" i="4" a="1"/>
  <c r="Q30" i="4" s="1"/>
  <c r="Q34" i="4" a="1"/>
  <c r="Q34" i="4" s="1"/>
  <c r="Q44" i="4" a="1"/>
  <c r="Q44" i="4" s="1"/>
  <c r="Q47" i="4" a="1"/>
  <c r="Q47" i="4" s="1"/>
  <c r="Q51" i="4" a="1"/>
  <c r="Q51" i="4" s="1"/>
  <c r="Q54" i="4" a="1"/>
  <c r="Q54" i="4" s="1"/>
  <c r="Q57" i="4" a="1"/>
  <c r="Q57" i="4" s="1"/>
  <c r="R85" i="14" a="1"/>
  <c r="R85" i="14" s="1"/>
  <c r="R97" i="14" a="1"/>
  <c r="R97" i="14" s="1"/>
  <c r="Q5" i="7" a="1"/>
  <c r="Q5" i="7" s="1"/>
  <c r="Q13" i="7" a="1"/>
  <c r="Q13" i="7" s="1"/>
  <c r="Q20" i="7" a="1"/>
  <c r="Q20" i="7" s="1"/>
  <c r="Q28" i="7" a="1"/>
  <c r="Q28" i="7" s="1"/>
  <c r="Q33" i="7" a="1"/>
  <c r="Q33" i="7" s="1"/>
  <c r="Q41" i="7" a="1"/>
  <c r="Q41" i="7" s="1"/>
  <c r="Q46" i="7" a="1"/>
  <c r="Q46" i="7" s="1"/>
  <c r="Q59" i="7" a="1"/>
  <c r="Q59" i="7" s="1"/>
  <c r="Q64" i="7" a="1"/>
  <c r="Q64" i="7" s="1"/>
  <c r="Q77" i="7" a="1"/>
  <c r="Q77" i="7" s="1"/>
  <c r="Q83" i="7" a="1"/>
  <c r="Q83" i="7" s="1"/>
  <c r="Q90" i="7" a="1"/>
  <c r="Q90" i="7" s="1"/>
  <c r="Q96" i="7" a="1"/>
  <c r="Q96" i="7" s="1"/>
  <c r="Q109" i="7" a="1"/>
  <c r="Q109" i="7" s="1"/>
  <c r="Q115" i="7" a="1"/>
  <c r="Q115" i="7" s="1"/>
  <c r="Q123" i="7" a="1"/>
  <c r="Q123" i="7" s="1"/>
  <c r="Q131" i="7" a="1"/>
  <c r="Q131" i="7" s="1"/>
  <c r="Q136" i="7" a="1"/>
  <c r="Q136" i="7" s="1"/>
  <c r="Q140" i="7" a="1"/>
  <c r="Q140" i="7" s="1"/>
  <c r="Q142" i="7" a="1"/>
  <c r="Q142" i="7" s="1"/>
  <c r="Q2" i="7" a="1"/>
  <c r="Q2" i="7" s="1"/>
  <c r="Q6" i="8" a="1"/>
  <c r="Q6" i="8" s="1"/>
  <c r="Q10" i="8" a="1"/>
  <c r="Q10" i="8" s="1"/>
  <c r="Q15" i="8" a="1"/>
  <c r="Q15" i="8" s="1"/>
  <c r="Q2" i="6" a="1"/>
  <c r="Q2" i="6" s="1"/>
  <c r="Q8" i="6" a="1"/>
  <c r="Q8" i="6" s="1"/>
  <c r="Q11" i="6" a="1"/>
  <c r="Q11" i="6" s="1"/>
  <c r="Q15" i="6" a="1"/>
  <c r="Q15" i="6" s="1"/>
  <c r="Q19" i="6" a="1"/>
  <c r="Q19" i="6" s="1"/>
  <c r="Q20" i="6" a="1"/>
  <c r="Q20" i="6" s="1"/>
  <c r="Q24" i="6" a="1"/>
  <c r="Q24" i="6" s="1"/>
  <c r="Q29" i="6" a="1"/>
  <c r="Q29" i="6" s="1"/>
  <c r="Q34" i="6" a="1"/>
  <c r="Q34" i="6" s="1"/>
  <c r="Q39" i="6" a="1"/>
  <c r="Q39" i="6" s="1"/>
  <c r="Q40" i="6" a="1"/>
  <c r="Q40" i="6" s="1"/>
  <c r="Q46" i="6" a="1"/>
  <c r="Q46" i="6" s="1"/>
  <c r="Q55" i="6" a="1"/>
  <c r="Q55" i="6" s="1"/>
  <c r="Q60" i="6" a="1"/>
  <c r="Q60" i="6" s="1"/>
  <c r="Q69" i="6" a="1"/>
  <c r="Q69" i="6" s="1"/>
  <c r="Q85" i="6" a="1"/>
  <c r="Q85" i="6" s="1"/>
  <c r="Q95" i="6" a="1"/>
  <c r="Q95" i="6" s="1"/>
  <c r="Q99" i="6" a="1"/>
  <c r="Q99" i="6" s="1"/>
  <c r="Q105" i="6" a="1"/>
  <c r="Q105" i="6" s="1"/>
  <c r="Q4" i="4" a="1"/>
  <c r="Q4" i="4" s="1"/>
  <c r="Q8" i="4" a="1"/>
  <c r="Q8" i="4" s="1"/>
  <c r="Q10" i="4" a="1"/>
  <c r="Q10" i="4" s="1"/>
  <c r="Q14" i="4" a="1"/>
  <c r="Q14" i="4" s="1"/>
  <c r="Q17" i="4" a="1"/>
  <c r="Q17" i="4" s="1"/>
  <c r="Q24" i="4" a="1"/>
  <c r="Q24" i="4" s="1"/>
  <c r="Q31" i="4" a="1"/>
  <c r="Q31" i="4" s="1"/>
  <c r="Q35" i="4" a="1"/>
  <c r="Q35" i="4" s="1"/>
  <c r="Q38" i="4" a="1"/>
  <c r="Q38" i="4" s="1"/>
  <c r="Q41" i="4" a="1"/>
  <c r="Q41" i="4" s="1"/>
  <c r="Q45" i="4" a="1"/>
  <c r="Q45" i="4" s="1"/>
  <c r="Q48" i="4" a="1"/>
  <c r="Q48" i="4" s="1"/>
  <c r="Q52" i="4" a="1"/>
  <c r="Q52" i="4" s="1"/>
  <c r="R92" i="14" a="1"/>
  <c r="R92" i="14" s="1"/>
  <c r="Q7" i="7" a="1"/>
  <c r="Q7" i="7" s="1"/>
  <c r="Q15" i="7" a="1"/>
  <c r="Q15" i="7" s="1"/>
  <c r="Q22" i="7" a="1"/>
  <c r="Q22" i="7" s="1"/>
  <c r="Q35" i="7" a="1"/>
  <c r="Q35" i="7" s="1"/>
  <c r="Q48" i="7" a="1"/>
  <c r="Q48" i="7" s="1"/>
  <c r="Q53" i="7" a="1"/>
  <c r="Q53" i="7" s="1"/>
  <c r="Q61" i="7" a="1"/>
  <c r="Q61" i="7" s="1"/>
  <c r="Q66" i="7" a="1"/>
  <c r="Q66" i="7" s="1"/>
  <c r="Q72" i="7" a="1"/>
  <c r="Q72" i="7" s="1"/>
  <c r="Q79" i="7" a="1"/>
  <c r="Q79" i="7" s="1"/>
  <c r="Q85" i="7" a="1"/>
  <c r="Q85" i="7" s="1"/>
  <c r="Q98" i="7" a="1"/>
  <c r="Q98" i="7" s="1"/>
  <c r="Q103" i="7" a="1"/>
  <c r="Q103" i="7" s="1"/>
  <c r="Q111" i="7" a="1"/>
  <c r="Q111" i="7" s="1"/>
  <c r="Q117" i="7" a="1"/>
  <c r="Q117" i="7" s="1"/>
  <c r="Q125" i="7" a="1"/>
  <c r="Q125" i="7" s="1"/>
  <c r="Q133" i="7" a="1"/>
  <c r="Q133" i="7" s="1"/>
  <c r="Q137" i="7" a="1"/>
  <c r="Q137" i="7" s="1"/>
  <c r="Q3" i="8" a="1"/>
  <c r="Q3" i="8" s="1"/>
  <c r="Q7" i="8" a="1"/>
  <c r="Q7" i="8" s="1"/>
  <c r="Q11" i="8" a="1"/>
  <c r="Q11" i="8" s="1"/>
  <c r="Q16" i="8" a="1"/>
  <c r="Q16" i="8" s="1"/>
  <c r="Q5" i="6" a="1"/>
  <c r="Q5" i="6" s="1"/>
  <c r="Q7" i="6" a="1"/>
  <c r="Q7" i="6" s="1"/>
  <c r="Q14" i="6" a="1"/>
  <c r="Q14" i="6" s="1"/>
  <c r="Q23" i="6" a="1"/>
  <c r="Q23" i="6" s="1"/>
  <c r="Q32" i="6" a="1"/>
  <c r="Q32" i="6" s="1"/>
  <c r="Q35" i="6" a="1"/>
  <c r="Q35" i="6" s="1"/>
  <c r="Q38" i="6" a="1"/>
  <c r="Q38" i="6" s="1"/>
  <c r="Q45" i="6" a="1"/>
  <c r="Q45" i="6" s="1"/>
  <c r="Q49" i="6" a="1"/>
  <c r="Q49" i="6" s="1"/>
  <c r="Q54" i="6" a="1"/>
  <c r="Q54" i="6" s="1"/>
  <c r="Q58" i="6" a="1"/>
  <c r="Q58" i="6" s="1"/>
  <c r="Q59" i="6" a="1"/>
  <c r="Q59" i="6" s="1"/>
  <c r="Q68" i="6" a="1"/>
  <c r="Q68" i="6" s="1"/>
  <c r="Q82" i="6" a="1"/>
  <c r="Q82" i="6" s="1"/>
  <c r="Q86" i="6" a="1"/>
  <c r="Q86" i="6" s="1"/>
  <c r="Q88" i="6" a="1"/>
  <c r="Q88" i="6" s="1"/>
  <c r="Q91" i="6" a="1"/>
  <c r="Q91" i="6" s="1"/>
  <c r="Q98" i="6" a="1"/>
  <c r="Q98" i="6" s="1"/>
  <c r="Q102" i="6" a="1"/>
  <c r="Q102" i="6" s="1"/>
  <c r="Q109" i="6" a="1"/>
  <c r="Q109" i="6" s="1"/>
  <c r="Q5" i="4" a="1"/>
  <c r="Q5" i="4" s="1"/>
  <c r="Q9" i="4" a="1"/>
  <c r="Q9" i="4" s="1"/>
  <c r="Q11" i="4" a="1"/>
  <c r="Q11" i="4" s="1"/>
  <c r="Q18" i="4" a="1"/>
  <c r="Q18" i="4" s="1"/>
  <c r="Q21" i="4" a="1"/>
  <c r="Q21" i="4" s="1"/>
  <c r="Q25" i="4" a="1"/>
  <c r="Q25" i="4" s="1"/>
  <c r="Q28" i="4" a="1"/>
  <c r="Q28" i="4" s="1"/>
  <c r="Q32" i="4" a="1"/>
  <c r="Q32" i="4" s="1"/>
  <c r="Q36" i="4" a="1"/>
  <c r="Q36" i="4" s="1"/>
  <c r="Q39" i="4" a="1"/>
  <c r="Q39" i="4" s="1"/>
  <c r="Q42" i="4" a="1"/>
  <c r="Q42" i="4" s="1"/>
  <c r="Q46" i="4" a="1"/>
  <c r="Q46" i="4" s="1"/>
  <c r="Q40" i="4" a="1"/>
  <c r="Q40" i="4" s="1"/>
  <c r="Q50" i="4" a="1"/>
  <c r="Q50" i="4" s="1"/>
  <c r="Q60" i="4" a="1"/>
  <c r="Q60" i="4" s="1"/>
  <c r="Q65" i="4" a="1"/>
  <c r="Q65" i="4" s="1"/>
  <c r="Q69" i="4" a="1"/>
  <c r="Q69" i="4" s="1"/>
  <c r="Q73" i="4" a="1"/>
  <c r="Q73" i="4" s="1"/>
  <c r="Q75" i="4" a="1"/>
  <c r="Q75" i="4" s="1"/>
  <c r="Q78" i="4" a="1"/>
  <c r="Q78" i="4" s="1"/>
  <c r="Q82" i="4" a="1"/>
  <c r="Q82" i="4" s="1"/>
  <c r="Q86" i="4" a="1"/>
  <c r="Q86" i="4" s="1"/>
  <c r="Q90" i="4" a="1"/>
  <c r="Q90" i="4" s="1"/>
  <c r="Q93" i="4" a="1"/>
  <c r="Q93" i="4" s="1"/>
  <c r="Q97" i="4" a="1"/>
  <c r="Q97" i="4" s="1"/>
  <c r="Q108" i="4" a="1"/>
  <c r="Q108" i="4" s="1"/>
  <c r="Q112" i="4" a="1"/>
  <c r="Q112" i="4" s="1"/>
  <c r="Q116" i="4" a="1"/>
  <c r="Q116" i="4" s="1"/>
  <c r="Q119" i="4" a="1"/>
  <c r="Q119" i="4" s="1"/>
  <c r="Q121" i="4" a="1"/>
  <c r="Q121" i="4" s="1"/>
  <c r="Q125" i="4" a="1"/>
  <c r="Q125" i="4" s="1"/>
  <c r="Q131" i="4" a="1"/>
  <c r="Q131" i="4" s="1"/>
  <c r="Q135" i="4" a="1"/>
  <c r="Q135" i="4" s="1"/>
  <c r="Q137" i="4" a="1"/>
  <c r="Q137" i="4" s="1"/>
  <c r="Q141" i="4" a="1"/>
  <c r="Q141" i="4" s="1"/>
  <c r="Q144" i="4" a="1"/>
  <c r="Q144" i="4" s="1"/>
  <c r="Q148" i="4" a="1"/>
  <c r="Q148" i="4" s="1"/>
  <c r="Q155" i="4" a="1"/>
  <c r="Q155" i="4" s="1"/>
  <c r="Q159" i="4" a="1"/>
  <c r="Q159" i="4" s="1"/>
  <c r="Q166" i="4" a="1"/>
  <c r="Q166" i="4" s="1"/>
  <c r="Q170" i="4" a="1"/>
  <c r="Q170" i="4" s="1"/>
  <c r="Q173" i="4" a="1"/>
  <c r="Q173" i="4" s="1"/>
  <c r="Q177" i="4" a="1"/>
  <c r="Q177" i="4" s="1"/>
  <c r="Q181" i="4" a="1"/>
  <c r="Q181" i="4" s="1"/>
  <c r="Q184" i="4" a="1"/>
  <c r="Q184" i="4" s="1"/>
  <c r="Q188" i="4" a="1"/>
  <c r="Q188" i="4" s="1"/>
  <c r="Q192" i="4" a="1"/>
  <c r="Q192" i="4" s="1"/>
  <c r="Q199" i="4" a="1"/>
  <c r="Q199" i="4" s="1"/>
  <c r="Q203" i="4" a="1"/>
  <c r="Q203" i="4" s="1"/>
  <c r="Q208" i="4" a="1"/>
  <c r="Q208" i="4" s="1"/>
  <c r="Q4" i="18" a="1"/>
  <c r="Q4" i="18" s="1"/>
  <c r="Q11" i="18" a="1"/>
  <c r="Q11" i="18" s="1"/>
  <c r="Q4" i="3" a="1"/>
  <c r="Q4" i="3" s="1"/>
  <c r="Q8" i="3" a="1"/>
  <c r="Q8" i="3" s="1"/>
  <c r="Q13" i="3" a="1"/>
  <c r="Q13" i="3" s="1"/>
  <c r="Q20" i="3" a="1"/>
  <c r="Q20" i="3" s="1"/>
  <c r="Q5" i="5" a="1"/>
  <c r="Q5" i="5" s="1"/>
  <c r="Q9" i="5" a="1"/>
  <c r="Q9" i="5" s="1"/>
  <c r="Q13" i="5" a="1"/>
  <c r="Q13" i="5" s="1"/>
  <c r="Q17" i="5" a="1"/>
  <c r="Q17" i="5" s="1"/>
  <c r="Q4" i="2" a="1"/>
  <c r="Q4" i="2" s="1"/>
  <c r="Q6" i="2" a="1"/>
  <c r="Q6" i="2" s="1"/>
  <c r="Q9" i="2" a="1"/>
  <c r="Q9" i="2" s="1"/>
  <c r="Q43" i="4" a="1"/>
  <c r="Q43" i="4" s="1"/>
  <c r="Q53" i="4" a="1"/>
  <c r="Q53" i="4" s="1"/>
  <c r="Q56" i="4" a="1"/>
  <c r="Q56" i="4" s="1"/>
  <c r="Q61" i="4" a="1"/>
  <c r="Q61" i="4" s="1"/>
  <c r="Q66" i="4" a="1"/>
  <c r="Q66" i="4" s="1"/>
  <c r="Q70" i="4" a="1"/>
  <c r="Q70" i="4" s="1"/>
  <c r="Q76" i="4" a="1"/>
  <c r="Q76" i="4" s="1"/>
  <c r="Q79" i="4" a="1"/>
  <c r="Q79" i="4" s="1"/>
  <c r="Q83" i="4" a="1"/>
  <c r="Q83" i="4" s="1"/>
  <c r="Q87" i="4" a="1"/>
  <c r="Q87" i="4" s="1"/>
  <c r="Q94" i="4" a="1"/>
  <c r="Q94" i="4" s="1"/>
  <c r="Q105" i="4" a="1"/>
  <c r="Q105" i="4" s="1"/>
  <c r="Q109" i="4" a="1"/>
  <c r="Q109" i="4" s="1"/>
  <c r="Q113" i="4" a="1"/>
  <c r="Q113" i="4" s="1"/>
  <c r="Q117" i="4" a="1"/>
  <c r="Q117" i="4" s="1"/>
  <c r="Q122" i="4" a="1"/>
  <c r="Q122" i="4" s="1"/>
  <c r="Q126" i="4" a="1"/>
  <c r="Q126" i="4" s="1"/>
  <c r="Q129" i="4" a="1"/>
  <c r="Q129" i="4" s="1"/>
  <c r="Q132" i="4" a="1"/>
  <c r="Q132" i="4" s="1"/>
  <c r="Q136" i="4" a="1"/>
  <c r="Q136" i="4" s="1"/>
  <c r="Q138" i="4" a="1"/>
  <c r="Q138" i="4" s="1"/>
  <c r="Q145" i="4" a="1"/>
  <c r="Q145" i="4" s="1"/>
  <c r="Q149" i="4" a="1"/>
  <c r="Q149" i="4" s="1"/>
  <c r="Q152" i="4" a="1"/>
  <c r="Q152" i="4" s="1"/>
  <c r="Q156" i="4" a="1"/>
  <c r="Q156" i="4" s="1"/>
  <c r="Q160" i="4" a="1"/>
  <c r="Q160" i="4" s="1"/>
  <c r="Q163" i="4" a="1"/>
  <c r="Q163" i="4" s="1"/>
  <c r="Q167" i="4" a="1"/>
  <c r="Q167" i="4" s="1"/>
  <c r="Q171" i="4" a="1"/>
  <c r="Q171" i="4" s="1"/>
  <c r="Q174" i="4" a="1"/>
  <c r="Q174" i="4" s="1"/>
  <c r="Q178" i="4" a="1"/>
  <c r="Q178" i="4" s="1"/>
  <c r="Q185" i="4" a="1"/>
  <c r="Q185" i="4" s="1"/>
  <c r="Q189" i="4" a="1"/>
  <c r="Q189" i="4" s="1"/>
  <c r="Q193" i="4" a="1"/>
  <c r="Q193" i="4" s="1"/>
  <c r="Q196" i="4" a="1"/>
  <c r="Q196" i="4" s="1"/>
  <c r="Q200" i="4" a="1"/>
  <c r="Q200" i="4" s="1"/>
  <c r="Q204" i="4" a="1"/>
  <c r="Q204" i="4" s="1"/>
  <c r="Q209" i="4" a="1"/>
  <c r="Q209" i="4" s="1"/>
  <c r="Q2" i="4" a="1"/>
  <c r="Q2" i="4" s="1"/>
  <c r="Q5" i="18" a="1"/>
  <c r="Q5" i="18" s="1"/>
  <c r="Q8" i="18" a="1"/>
  <c r="Q8" i="18" s="1"/>
  <c r="Q2" i="18" a="1"/>
  <c r="Q2" i="18" s="1"/>
  <c r="Q5" i="3" a="1"/>
  <c r="Q5" i="3" s="1"/>
  <c r="Q14" i="3" a="1"/>
  <c r="Q14" i="3" s="1"/>
  <c r="Q16" i="3" a="1"/>
  <c r="Q16" i="3" s="1"/>
  <c r="Q21" i="3" a="1"/>
  <c r="Q21" i="3" s="1"/>
  <c r="Q2" i="3" a="1"/>
  <c r="Q2" i="3" s="1"/>
  <c r="Q6" i="5" a="1"/>
  <c r="Q6" i="5" s="1"/>
  <c r="Q10" i="5" a="1"/>
  <c r="Q10" i="5" s="1"/>
  <c r="Q14" i="5" a="1"/>
  <c r="Q14" i="5" s="1"/>
  <c r="Q2" i="5" a="1"/>
  <c r="Q2" i="5" s="1"/>
  <c r="Q9" i="13" a="1"/>
  <c r="Q9" i="13" s="1"/>
  <c r="Q2" i="2" a="1"/>
  <c r="Q2" i="2" s="1"/>
  <c r="Q10" i="2" a="1"/>
  <c r="Q10" i="2" s="1"/>
  <c r="Q13" i="2" a="1"/>
  <c r="Q13" i="2" s="1"/>
  <c r="Q16" i="2" a="1"/>
  <c r="Q16" i="2" s="1"/>
  <c r="Q19" i="2" a="1"/>
  <c r="Q19" i="2" s="1"/>
  <c r="Q22" i="2" a="1"/>
  <c r="Q22" i="2" s="1"/>
  <c r="Q23" i="2" a="1"/>
  <c r="Q23" i="2" s="1"/>
  <c r="Q26" i="2" a="1"/>
  <c r="Q26" i="2" s="1"/>
  <c r="Q35" i="2" a="1"/>
  <c r="Q35" i="2" s="1"/>
  <c r="Q38" i="2" a="1"/>
  <c r="Q38" i="2" s="1"/>
  <c r="Q41" i="2" a="1"/>
  <c r="Q41" i="2" s="1"/>
  <c r="Q46" i="2" a="1"/>
  <c r="Q46" i="2" s="1"/>
  <c r="Q48" i="2" a="1"/>
  <c r="Q48" i="2" s="1"/>
  <c r="Q51" i="2" a="1"/>
  <c r="Q51" i="2" s="1"/>
  <c r="Q55" i="2" a="1"/>
  <c r="Q55" i="2" s="1"/>
  <c r="Q57" i="2" a="1"/>
  <c r="Q57" i="2" s="1"/>
  <c r="Q58" i="4" a="1"/>
  <c r="Q58" i="4" s="1"/>
  <c r="Q62" i="4" a="1"/>
  <c r="Q62" i="4" s="1"/>
  <c r="Q64" i="4" a="1"/>
  <c r="Q64" i="4" s="1"/>
  <c r="Q67" i="4" a="1"/>
  <c r="Q67" i="4" s="1"/>
  <c r="Q71" i="4" a="1"/>
  <c r="Q71" i="4" s="1"/>
  <c r="Q80" i="4" a="1"/>
  <c r="Q80" i="4" s="1"/>
  <c r="Q84" i="4" a="1"/>
  <c r="Q84" i="4" s="1"/>
  <c r="Q88" i="4" a="1"/>
  <c r="Q88" i="4" s="1"/>
  <c r="Q91" i="4" a="1"/>
  <c r="Q91" i="4" s="1"/>
  <c r="Q95" i="4" a="1"/>
  <c r="Q95" i="4" s="1"/>
  <c r="Q103" i="4" a="1"/>
  <c r="Q103" i="4" s="1"/>
  <c r="Q106" i="4" a="1"/>
  <c r="Q106" i="4" s="1"/>
  <c r="Q110" i="4" a="1"/>
  <c r="Q110" i="4" s="1"/>
  <c r="Q114" i="4" a="1"/>
  <c r="Q114" i="4" s="1"/>
  <c r="Q118" i="4" a="1"/>
  <c r="Q118" i="4" s="1"/>
  <c r="Q123" i="4" a="1"/>
  <c r="Q123" i="4" s="1"/>
  <c r="Q127" i="4" a="1"/>
  <c r="Q127" i="4" s="1"/>
  <c r="Q133" i="4" a="1"/>
  <c r="Q133" i="4" s="1"/>
  <c r="Q139" i="4" a="1"/>
  <c r="Q139" i="4" s="1"/>
  <c r="Q142" i="4" a="1"/>
  <c r="Q142" i="4" s="1"/>
  <c r="Q146" i="4" a="1"/>
  <c r="Q146" i="4" s="1"/>
  <c r="Q150" i="4" a="1"/>
  <c r="Q150" i="4" s="1"/>
  <c r="Q153" i="4" a="1"/>
  <c r="Q153" i="4" s="1"/>
  <c r="Q157" i="4" a="1"/>
  <c r="Q157" i="4" s="1"/>
  <c r="Q161" i="4" a="1"/>
  <c r="Q161" i="4" s="1"/>
  <c r="Q164" i="4" a="1"/>
  <c r="Q164" i="4" s="1"/>
  <c r="Q168" i="4" a="1"/>
  <c r="Q168" i="4" s="1"/>
  <c r="Q172" i="4" a="1"/>
  <c r="Q172" i="4" s="1"/>
  <c r="Q175" i="4" a="1"/>
  <c r="Q175" i="4" s="1"/>
  <c r="Q179" i="4" a="1"/>
  <c r="Q179" i="4" s="1"/>
  <c r="Q182" i="4" a="1"/>
  <c r="Q182" i="4" s="1"/>
  <c r="Q186" i="4" a="1"/>
  <c r="Q186" i="4" s="1"/>
  <c r="Q190" i="4" a="1"/>
  <c r="Q190" i="4" s="1"/>
  <c r="Q194" i="4" a="1"/>
  <c r="Q194" i="4" s="1"/>
  <c r="Q197" i="4" a="1"/>
  <c r="Q197" i="4" s="1"/>
  <c r="Q201" i="4" a="1"/>
  <c r="Q201" i="4" s="1"/>
  <c r="Q205" i="4" a="1"/>
  <c r="Q205" i="4" s="1"/>
  <c r="Q6" i="18" a="1"/>
  <c r="Q6" i="18" s="1"/>
  <c r="Q9" i="18" a="1"/>
  <c r="Q9" i="18" s="1"/>
  <c r="Q6" i="3" a="1"/>
  <c r="Q6" i="3" s="1"/>
  <c r="Q11" i="3" a="1"/>
  <c r="Q11" i="3" s="1"/>
  <c r="Q15" i="3" a="1"/>
  <c r="Q15" i="3" s="1"/>
  <c r="Q17" i="3" a="1"/>
  <c r="Q17" i="3" s="1"/>
  <c r="Q18" i="3" a="1"/>
  <c r="Q18" i="3" s="1"/>
  <c r="Q22" i="3" a="1"/>
  <c r="Q22" i="3" s="1"/>
  <c r="Q3" i="5" a="1"/>
  <c r="Q3" i="5" s="1"/>
  <c r="Q7" i="5" a="1"/>
  <c r="Q7" i="5" s="1"/>
  <c r="Q11" i="5" a="1"/>
  <c r="Q11" i="5" s="1"/>
  <c r="Q15" i="5" a="1"/>
  <c r="Q15" i="5" s="1"/>
  <c r="Q2" i="13" a="1"/>
  <c r="Q2" i="13" s="1"/>
  <c r="Q7" i="2" a="1"/>
  <c r="Q7" i="2" s="1"/>
  <c r="Q8" i="2" a="1"/>
  <c r="Q8" i="2" s="1"/>
  <c r="Q11" i="2" a="1"/>
  <c r="Q11" i="2" s="1"/>
  <c r="Q14" i="2" a="1"/>
  <c r="Q14" i="2" s="1"/>
  <c r="Q20" i="2" a="1"/>
  <c r="Q20" i="2" s="1"/>
  <c r="Q27" i="2" a="1"/>
  <c r="Q27" i="2" s="1"/>
  <c r="Q31" i="2" a="1"/>
  <c r="Q31" i="2" s="1"/>
  <c r="Q39" i="2" a="1"/>
  <c r="Q39" i="2" s="1"/>
  <c r="Q43" i="2" a="1"/>
  <c r="Q43" i="2" s="1"/>
  <c r="Q49" i="4" a="1"/>
  <c r="Q49" i="4" s="1"/>
  <c r="Q55" i="4" a="1"/>
  <c r="Q55" i="4" s="1"/>
  <c r="Q59" i="4" a="1"/>
  <c r="Q59" i="4" s="1"/>
  <c r="Q63" i="4" a="1"/>
  <c r="Q63" i="4" s="1"/>
  <c r="Q68" i="4" a="1"/>
  <c r="Q68" i="4" s="1"/>
  <c r="Q72" i="4" a="1"/>
  <c r="Q72" i="4" s="1"/>
  <c r="Q74" i="4" a="1"/>
  <c r="Q74" i="4" s="1"/>
  <c r="Q77" i="4" a="1"/>
  <c r="Q77" i="4" s="1"/>
  <c r="Q81" i="4" a="1"/>
  <c r="Q81" i="4" s="1"/>
  <c r="Q85" i="4" a="1"/>
  <c r="Q85" i="4" s="1"/>
  <c r="Q89" i="4" a="1"/>
  <c r="Q89" i="4" s="1"/>
  <c r="Q92" i="4" a="1"/>
  <c r="Q92" i="4" s="1"/>
  <c r="Q96" i="4" a="1"/>
  <c r="Q96" i="4" s="1"/>
  <c r="Q104" i="4" a="1"/>
  <c r="Q104" i="4" s="1"/>
  <c r="Q107" i="4" a="1"/>
  <c r="Q107" i="4" s="1"/>
  <c r="Q111" i="4" a="1"/>
  <c r="Q111" i="4" s="1"/>
  <c r="Q115" i="4" a="1"/>
  <c r="Q115" i="4" s="1"/>
  <c r="Q120" i="4" a="1"/>
  <c r="Q120" i="4" s="1"/>
  <c r="Q124" i="4" a="1"/>
  <c r="Q124" i="4" s="1"/>
  <c r="Q128" i="4" a="1"/>
  <c r="Q128" i="4" s="1"/>
  <c r="Q130" i="4" a="1"/>
  <c r="Q130" i="4" s="1"/>
  <c r="Q134" i="4" a="1"/>
  <c r="Q134" i="4" s="1"/>
  <c r="Q140" i="4" a="1"/>
  <c r="Q140" i="4" s="1"/>
  <c r="Q143" i="4" a="1"/>
  <c r="Q143" i="4" s="1"/>
  <c r="Q147" i="4" a="1"/>
  <c r="Q147" i="4" s="1"/>
  <c r="Q151" i="4" a="1"/>
  <c r="Q151" i="4" s="1"/>
  <c r="Q154" i="4" a="1"/>
  <c r="Q154" i="4" s="1"/>
  <c r="Q158" i="4" a="1"/>
  <c r="Q158" i="4" s="1"/>
  <c r="Q162" i="4" a="1"/>
  <c r="Q162" i="4" s="1"/>
  <c r="Q165" i="4" a="1"/>
  <c r="Q165" i="4" s="1"/>
  <c r="Q169" i="4" a="1"/>
  <c r="Q169" i="4" s="1"/>
  <c r="Q176" i="4" a="1"/>
  <c r="Q176" i="4" s="1"/>
  <c r="Q180" i="4" a="1"/>
  <c r="Q180" i="4" s="1"/>
  <c r="Q183" i="4" a="1"/>
  <c r="Q183" i="4" s="1"/>
  <c r="Q187" i="4" a="1"/>
  <c r="Q187" i="4" s="1"/>
  <c r="Q191" i="4" a="1"/>
  <c r="Q191" i="4" s="1"/>
  <c r="Q195" i="4" a="1"/>
  <c r="Q195" i="4" s="1"/>
  <c r="Q198" i="4" a="1"/>
  <c r="Q198" i="4" s="1"/>
  <c r="Q202" i="4" a="1"/>
  <c r="Q202" i="4" s="1"/>
  <c r="Q206" i="4" a="1"/>
  <c r="Q206" i="4" s="1"/>
  <c r="Q207" i="4" a="1"/>
  <c r="Q207" i="4" s="1"/>
  <c r="Q3" i="18" a="1"/>
  <c r="Q3" i="18" s="1"/>
  <c r="Q7" i="18" a="1"/>
  <c r="Q7" i="18" s="1"/>
  <c r="Q10" i="18" a="1"/>
  <c r="Q10" i="18" s="1"/>
  <c r="Q3" i="3" a="1"/>
  <c r="Q3" i="3" s="1"/>
  <c r="Q7" i="3" a="1"/>
  <c r="Q7" i="3" s="1"/>
  <c r="Q9" i="3" a="1"/>
  <c r="Q9" i="3" s="1"/>
  <c r="Q10" i="3" a="1"/>
  <c r="Q10" i="3" s="1"/>
  <c r="Q12" i="3" a="1"/>
  <c r="Q12" i="3" s="1"/>
  <c r="Q19" i="3" a="1"/>
  <c r="Q19" i="3" s="1"/>
  <c r="Q23" i="3" a="1"/>
  <c r="Q23" i="3" s="1"/>
  <c r="Q24" i="3" a="1"/>
  <c r="Q24" i="3" s="1"/>
  <c r="Q4" i="5" a="1"/>
  <c r="Q4" i="5" s="1"/>
  <c r="Q8" i="5" a="1"/>
  <c r="Q8" i="5" s="1"/>
  <c r="Q12" i="5" a="1"/>
  <c r="Q12" i="5" s="1"/>
  <c r="Q16" i="5" a="1"/>
  <c r="Q16" i="5" s="1"/>
  <c r="Q3" i="2" a="1"/>
  <c r="Q3" i="2" s="1"/>
  <c r="Q5" i="2" a="1"/>
  <c r="Q5" i="2" s="1"/>
  <c r="Q12" i="2" a="1"/>
  <c r="Q12" i="2" s="1"/>
  <c r="Q25" i="2" a="1"/>
  <c r="Q25" i="2" s="1"/>
  <c r="Q28" i="2" a="1"/>
  <c r="Q28" i="2" s="1"/>
  <c r="Q32" i="2" a="1"/>
  <c r="Q32" i="2" s="1"/>
  <c r="Q33" i="2" a="1"/>
  <c r="Q33" i="2" s="1"/>
  <c r="Q36" i="2" a="1"/>
  <c r="Q36" i="2" s="1"/>
  <c r="Q40" i="2" a="1"/>
  <c r="Q40" i="2" s="1"/>
  <c r="Q44" i="2" a="1"/>
  <c r="Q44" i="2" s="1"/>
  <c r="Q50" i="2" a="1"/>
  <c r="Q50" i="2" s="1"/>
  <c r="Q53" i="2" a="1"/>
  <c r="Q53" i="2" s="1"/>
  <c r="Q56" i="2" a="1"/>
  <c r="Q56" i="2" s="1"/>
  <c r="Q58" i="2" a="1"/>
  <c r="Q58" i="2" s="1"/>
  <c r="Q61" i="2" a="1"/>
  <c r="Q61" i="2" s="1"/>
  <c r="Q24" i="2" a="1"/>
  <c r="Q24" i="2" s="1"/>
  <c r="Q42" i="2" a="1"/>
  <c r="Q42" i="2" s="1"/>
  <c r="Q49" i="2" a="1"/>
  <c r="Q49" i="2" s="1"/>
  <c r="Q52" i="2" a="1"/>
  <c r="Q52" i="2" s="1"/>
  <c r="Q64" i="2" a="1"/>
  <c r="Q64" i="2" s="1"/>
  <c r="Q68" i="2" a="1"/>
  <c r="Q68" i="2" s="1"/>
  <c r="Q71" i="2" a="1"/>
  <c r="Q71" i="2" s="1"/>
  <c r="Q74" i="2" a="1"/>
  <c r="Q74" i="2" s="1"/>
  <c r="Q78" i="2" a="1"/>
  <c r="Q78" i="2" s="1"/>
  <c r="Q85" i="2" a="1"/>
  <c r="Q85" i="2" s="1"/>
  <c r="Q86" i="2" a="1"/>
  <c r="Q86" i="2" s="1"/>
  <c r="Q91" i="2" a="1"/>
  <c r="Q91" i="2" s="1"/>
  <c r="Q95" i="2" a="1"/>
  <c r="Q95" i="2" s="1"/>
  <c r="Q99" i="2" a="1"/>
  <c r="Q99" i="2" s="1"/>
  <c r="Q103" i="2" a="1"/>
  <c r="Q103" i="2" s="1"/>
  <c r="Q106" i="2" a="1"/>
  <c r="Q106" i="2" s="1"/>
  <c r="Q110" i="2" a="1"/>
  <c r="Q110" i="2" s="1"/>
  <c r="Q112" i="2" a="1"/>
  <c r="Q112" i="2" s="1"/>
  <c r="Q118" i="2" a="1"/>
  <c r="Q118" i="2" s="1"/>
  <c r="Q122" i="2" a="1"/>
  <c r="Q122" i="2" s="1"/>
  <c r="Q6" i="1" a="1"/>
  <c r="Q6" i="1" s="1"/>
  <c r="Q12" i="1" a="1"/>
  <c r="Q12" i="1" s="1"/>
  <c r="Q15" i="1" a="1"/>
  <c r="Q15" i="1" s="1"/>
  <c r="Q19" i="1" a="1"/>
  <c r="Q19" i="1" s="1"/>
  <c r="Q23" i="1" a="1"/>
  <c r="Q23" i="1" s="1"/>
  <c r="Q27" i="1" a="1"/>
  <c r="Q27" i="1" s="1"/>
  <c r="Q30" i="1" a="1"/>
  <c r="Q30" i="1" s="1"/>
  <c r="Q34" i="1" a="1"/>
  <c r="Q34" i="1" s="1"/>
  <c r="Q38" i="1" a="1"/>
  <c r="Q38" i="1" s="1"/>
  <c r="Q42" i="1" a="1"/>
  <c r="Q42" i="1" s="1"/>
  <c r="Q45" i="1" a="1"/>
  <c r="Q45" i="1" s="1"/>
  <c r="Q49" i="1" a="1"/>
  <c r="Q49" i="1" s="1"/>
  <c r="Q53" i="1" a="1"/>
  <c r="Q53" i="1" s="1"/>
  <c r="Q62" i="1" a="1"/>
  <c r="Q62" i="1" s="1"/>
  <c r="Q59" i="1" a="1"/>
  <c r="Q59" i="1" s="1"/>
  <c r="Q21" i="2" a="1"/>
  <c r="Q21" i="2" s="1"/>
  <c r="Q34" i="2" a="1"/>
  <c r="Q34" i="2" s="1"/>
  <c r="Q45" i="2" a="1"/>
  <c r="Q45" i="2" s="1"/>
  <c r="Q54" i="2" a="1"/>
  <c r="Q54" i="2" s="1"/>
  <c r="Q59" i="2" a="1"/>
  <c r="Q59" i="2" s="1"/>
  <c r="Q65" i="2" a="1"/>
  <c r="Q65" i="2" s="1"/>
  <c r="Q72" i="2" a="1"/>
  <c r="Q72" i="2" s="1"/>
  <c r="Q75" i="2" a="1"/>
  <c r="Q75" i="2" s="1"/>
  <c r="Q79" i="2" a="1"/>
  <c r="Q79" i="2" s="1"/>
  <c r="Q87" i="2" a="1"/>
  <c r="Q87" i="2" s="1"/>
  <c r="Q92" i="2" a="1"/>
  <c r="Q92" i="2" s="1"/>
  <c r="Q96" i="2" a="1"/>
  <c r="Q96" i="2" s="1"/>
  <c r="Q100" i="2" a="1"/>
  <c r="Q100" i="2" s="1"/>
  <c r="Q104" i="2" a="1"/>
  <c r="Q104" i="2" s="1"/>
  <c r="Q107" i="2" a="1"/>
  <c r="Q107" i="2" s="1"/>
  <c r="Q113" i="2" a="1"/>
  <c r="Q113" i="2" s="1"/>
  <c r="Q119" i="2" a="1"/>
  <c r="Q119" i="2" s="1"/>
  <c r="Q123" i="2" a="1"/>
  <c r="Q123" i="2" s="1"/>
  <c r="Q3" i="1" a="1"/>
  <c r="Q3" i="1" s="1"/>
  <c r="Q7" i="1" a="1"/>
  <c r="Q7" i="1" s="1"/>
  <c r="Q13" i="1" a="1"/>
  <c r="Q13" i="1" s="1"/>
  <c r="Q16" i="1" a="1"/>
  <c r="Q16" i="1" s="1"/>
  <c r="Q20" i="1" a="1"/>
  <c r="Q20" i="1" s="1"/>
  <c r="Q24" i="1" a="1"/>
  <c r="Q24" i="1" s="1"/>
  <c r="Q28" i="1" a="1"/>
  <c r="Q28" i="1" s="1"/>
  <c r="Q31" i="1" a="1"/>
  <c r="Q31" i="1" s="1"/>
  <c r="Q35" i="1" a="1"/>
  <c r="Q35" i="1" s="1"/>
  <c r="Q39" i="1" a="1"/>
  <c r="Q39" i="1" s="1"/>
  <c r="Q46" i="1" a="1"/>
  <c r="Q46" i="1" s="1"/>
  <c r="Q50" i="1" a="1"/>
  <c r="Q50" i="1" s="1"/>
  <c r="Q54" i="1" a="1"/>
  <c r="Q54" i="1" s="1"/>
  <c r="Q57" i="1" a="1"/>
  <c r="Q57" i="1" s="1"/>
  <c r="Q63" i="1" a="1"/>
  <c r="Q63" i="1" s="1"/>
  <c r="Q64" i="1" a="1"/>
  <c r="Q64" i="1" s="1"/>
  <c r="Q15" i="2" a="1"/>
  <c r="Q15" i="2" s="1"/>
  <c r="Q29" i="2" a="1"/>
  <c r="Q29" i="2" s="1"/>
  <c r="Q37" i="2" a="1"/>
  <c r="Q37" i="2" s="1"/>
  <c r="Q60" i="2" a="1"/>
  <c r="Q60" i="2" s="1"/>
  <c r="Q67" i="2" a="1"/>
  <c r="Q67" i="2" s="1"/>
  <c r="Q69" i="2" a="1"/>
  <c r="Q69" i="2" s="1"/>
  <c r="Q76" i="2" a="1"/>
  <c r="Q76" i="2" s="1"/>
  <c r="Q80" i="2" a="1"/>
  <c r="Q80" i="2" s="1"/>
  <c r="Q83" i="2" a="1"/>
  <c r="Q83" i="2" s="1"/>
  <c r="Q89" i="2" a="1"/>
  <c r="Q89" i="2" s="1"/>
  <c r="Q93" i="2" a="1"/>
  <c r="Q93" i="2" s="1"/>
  <c r="Q97" i="2" a="1"/>
  <c r="Q97" i="2" s="1"/>
  <c r="Q101" i="2" a="1"/>
  <c r="Q101" i="2" s="1"/>
  <c r="Q108" i="2" a="1"/>
  <c r="Q108" i="2" s="1"/>
  <c r="Q111" i="2" a="1"/>
  <c r="Q111" i="2" s="1"/>
  <c r="Q120" i="2" a="1"/>
  <c r="Q120" i="2" s="1"/>
  <c r="Q124" i="2" a="1"/>
  <c r="Q124" i="2" s="1"/>
  <c r="Q4" i="1" a="1"/>
  <c r="Q4" i="1" s="1"/>
  <c r="Q8" i="1" a="1"/>
  <c r="Q8" i="1" s="1"/>
  <c r="Q10" i="1" a="1"/>
  <c r="Q10" i="1" s="1"/>
  <c r="Q14" i="1" a="1"/>
  <c r="Q14" i="1" s="1"/>
  <c r="Q17" i="1" a="1"/>
  <c r="Q17" i="1" s="1"/>
  <c r="Q21" i="1" a="1"/>
  <c r="Q21" i="1" s="1"/>
  <c r="Q25" i="1" a="1"/>
  <c r="Q25" i="1" s="1"/>
  <c r="Q32" i="1" a="1"/>
  <c r="Q32" i="1" s="1"/>
  <c r="Q36" i="1" a="1"/>
  <c r="Q36" i="1" s="1"/>
  <c r="Q40" i="1" a="1"/>
  <c r="Q40" i="1" s="1"/>
  <c r="Q43" i="1" a="1"/>
  <c r="Q43" i="1" s="1"/>
  <c r="Q47" i="1" a="1"/>
  <c r="Q47" i="1" s="1"/>
  <c r="Q51" i="1" a="1"/>
  <c r="Q51" i="1" s="1"/>
  <c r="Q55" i="1" a="1"/>
  <c r="Q55" i="1" s="1"/>
  <c r="Q60" i="1" a="1"/>
  <c r="Q60" i="1" s="1"/>
  <c r="Q65" i="1" a="1"/>
  <c r="Q65" i="1" s="1"/>
  <c r="Q30" i="2" a="1"/>
  <c r="Q30" i="2" s="1"/>
  <c r="Q47" i="2" a="1"/>
  <c r="Q47" i="2" s="1"/>
  <c r="Q63" i="2" a="1"/>
  <c r="Q63" i="2" s="1"/>
  <c r="Q66" i="2" a="1"/>
  <c r="Q66" i="2" s="1"/>
  <c r="Q70" i="2" a="1"/>
  <c r="Q70" i="2" s="1"/>
  <c r="Q73" i="2" a="1"/>
  <c r="Q73" i="2" s="1"/>
  <c r="Q77" i="2" a="1"/>
  <c r="Q77" i="2" s="1"/>
  <c r="Q81" i="2" a="1"/>
  <c r="Q81" i="2" s="1"/>
  <c r="Q82" i="2" a="1"/>
  <c r="Q82" i="2" s="1"/>
  <c r="Q84" i="2" a="1"/>
  <c r="Q84" i="2" s="1"/>
  <c r="Q90" i="2" a="1"/>
  <c r="Q90" i="2" s="1"/>
  <c r="Q94" i="2" a="1"/>
  <c r="Q94" i="2" s="1"/>
  <c r="Q98" i="2" a="1"/>
  <c r="Q98" i="2" s="1"/>
  <c r="Q102" i="2" a="1"/>
  <c r="Q102" i="2" s="1"/>
  <c r="Q105" i="2" a="1"/>
  <c r="Q105" i="2" s="1"/>
  <c r="Q109" i="2" a="1"/>
  <c r="Q109" i="2" s="1"/>
  <c r="Q121" i="2" a="1"/>
  <c r="Q121" i="2" s="1"/>
  <c r="Q5" i="1" a="1"/>
  <c r="Q5" i="1" s="1"/>
  <c r="Q9" i="1" a="1"/>
  <c r="Q9" i="1" s="1"/>
  <c r="Q11" i="1" a="1"/>
  <c r="Q11" i="1" s="1"/>
  <c r="Q18" i="1" a="1"/>
  <c r="Q18" i="1" s="1"/>
  <c r="Q22" i="1" a="1"/>
  <c r="Q22" i="1" s="1"/>
  <c r="Q26" i="1" a="1"/>
  <c r="Q26" i="1" s="1"/>
  <c r="Q29" i="1" a="1"/>
  <c r="Q29" i="1" s="1"/>
  <c r="Q33" i="1" a="1"/>
  <c r="Q33" i="1" s="1"/>
  <c r="Q37" i="1" a="1"/>
  <c r="Q37" i="1" s="1"/>
  <c r="Q41" i="1" a="1"/>
  <c r="Q41" i="1" s="1"/>
  <c r="Q44" i="1" a="1"/>
  <c r="Q44" i="1" s="1"/>
  <c r="Q48" i="1" a="1"/>
  <c r="Q48" i="1" s="1"/>
  <c r="Q52" i="1" a="1"/>
  <c r="Q52" i="1" s="1"/>
  <c r="Q56" i="1" a="1"/>
  <c r="Q56" i="1" s="1"/>
  <c r="Q61" i="1" a="1"/>
  <c r="Q61" i="1" s="1"/>
  <c r="Q58" i="1" a="1"/>
  <c r="Q58" i="1" s="1"/>
  <c r="Q557" i="1" a="1"/>
  <c r="Q557" i="1" s="1"/>
  <c r="Q562" i="1" a="1"/>
  <c r="Q562" i="1" s="1"/>
  <c r="Q571" i="1" a="1"/>
  <c r="Q571" i="1" s="1"/>
  <c r="Q580" i="1" a="1"/>
  <c r="Q580" i="1" s="1"/>
  <c r="Q584" i="1" a="1"/>
  <c r="Q584" i="1" s="1"/>
  <c r="Q588" i="1" a="1"/>
  <c r="Q588" i="1" s="1"/>
  <c r="Q592" i="1" a="1"/>
  <c r="Q592" i="1" s="1"/>
  <c r="Q595" i="1" a="1"/>
  <c r="Q595" i="1" s="1"/>
  <c r="Q599" i="1" a="1"/>
  <c r="Q599" i="1" s="1"/>
  <c r="Q603" i="1" a="1"/>
  <c r="Q603" i="1" s="1"/>
  <c r="Q612" i="1" a="1"/>
  <c r="Q612" i="1" s="1"/>
  <c r="Q616" i="1" a="1"/>
  <c r="Q616" i="1" s="1"/>
  <c r="F5" i="7" a="1"/>
  <c r="F5" i="7" s="1"/>
  <c r="F9" i="7" a="1"/>
  <c r="F9" i="7" s="1"/>
  <c r="F13" i="7" a="1"/>
  <c r="F13" i="7" s="1"/>
  <c r="F16" i="7" a="1"/>
  <c r="F16" i="7" s="1"/>
  <c r="F19" i="7" a="1"/>
  <c r="F19" i="7" s="1"/>
  <c r="F23" i="7" a="1"/>
  <c r="F23" i="7" s="1"/>
  <c r="F27" i="7" a="1"/>
  <c r="F27" i="7" s="1"/>
  <c r="F30" i="7" a="1"/>
  <c r="F30" i="7" s="1"/>
  <c r="F35" i="7" a="1"/>
  <c r="F35" i="7" s="1"/>
  <c r="F39" i="7" a="1"/>
  <c r="F39" i="7" s="1"/>
  <c r="F44" i="7" a="1"/>
  <c r="F44" i="7" s="1"/>
  <c r="F48" i="7" a="1"/>
  <c r="F48" i="7" s="1"/>
  <c r="F53" i="7" a="1"/>
  <c r="F53" i="7" s="1"/>
  <c r="F57" i="7" a="1"/>
  <c r="F57" i="7" s="1"/>
  <c r="F61" i="7" a="1"/>
  <c r="F61" i="7" s="1"/>
  <c r="F63" i="7" a="1"/>
  <c r="F63" i="7" s="1"/>
  <c r="F67" i="7" a="1"/>
  <c r="F67" i="7" s="1"/>
  <c r="F71" i="7" a="1"/>
  <c r="F71" i="7" s="1"/>
  <c r="F73" i="7" a="1"/>
  <c r="F73" i="7" s="1"/>
  <c r="F77" i="7" a="1"/>
  <c r="F77" i="7" s="1"/>
  <c r="F81" i="7" a="1"/>
  <c r="F81" i="7" s="1"/>
  <c r="F83" i="7" a="1"/>
  <c r="F83" i="7" s="1"/>
  <c r="F87" i="7" a="1"/>
  <c r="F87" i="7" s="1"/>
  <c r="F91" i="7" a="1"/>
  <c r="F91" i="7" s="1"/>
  <c r="F93" i="7" a="1"/>
  <c r="F93" i="7" s="1"/>
  <c r="F97" i="7" a="1"/>
  <c r="F97" i="7" s="1"/>
  <c r="F101" i="7" a="1"/>
  <c r="F101" i="7" s="1"/>
  <c r="F103" i="7" a="1"/>
  <c r="F103" i="7" s="1"/>
  <c r="F107" i="7" a="1"/>
  <c r="F107" i="7" s="1"/>
  <c r="F111" i="7" a="1"/>
  <c r="F111" i="7" s="1"/>
  <c r="F113" i="7" a="1"/>
  <c r="F113" i="7" s="1"/>
  <c r="F117" i="7" a="1"/>
  <c r="F117" i="7" s="1"/>
  <c r="F121" i="7" a="1"/>
  <c r="F121" i="7" s="1"/>
  <c r="F125" i="7" a="1"/>
  <c r="F125" i="7" s="1"/>
  <c r="F129" i="7" a="1"/>
  <c r="F129" i="7" s="1"/>
  <c r="F133" i="7" a="1"/>
  <c r="F133" i="7" s="1"/>
  <c r="F137" i="7" a="1"/>
  <c r="F137" i="7" s="1"/>
  <c r="F3" i="8" a="1"/>
  <c r="F3" i="8" s="1"/>
  <c r="F7" i="8" a="1"/>
  <c r="F7" i="8" s="1"/>
  <c r="F11" i="8" a="1"/>
  <c r="F11" i="8" s="1"/>
  <c r="F16" i="8" a="1"/>
  <c r="F16" i="8" s="1"/>
  <c r="F5" i="6" a="1"/>
  <c r="F5" i="6" s="1"/>
  <c r="F7" i="6" a="1"/>
  <c r="F7" i="6" s="1"/>
  <c r="F12" i="6" a="1"/>
  <c r="F12" i="6" s="1"/>
  <c r="F17" i="6" a="1"/>
  <c r="F17" i="6" s="1"/>
  <c r="F18" i="6" a="1"/>
  <c r="F18" i="6" s="1"/>
  <c r="F22" i="6" a="1"/>
  <c r="F22" i="6" s="1"/>
  <c r="F31" i="6" a="1"/>
  <c r="F31" i="6" s="1"/>
  <c r="F33" i="6" a="1"/>
  <c r="F33" i="6" s="1"/>
  <c r="F37" i="6" a="1"/>
  <c r="F37" i="6" s="1"/>
  <c r="F44" i="6" a="1"/>
  <c r="F44" i="6" s="1"/>
  <c r="F48" i="6" a="1"/>
  <c r="F48" i="6" s="1"/>
  <c r="F53" i="6" a="1"/>
  <c r="F53" i="6" s="1"/>
  <c r="F58" i="6" a="1"/>
  <c r="F58" i="6" s="1"/>
  <c r="F62" i="6" a="1"/>
  <c r="F62" i="6" s="1"/>
  <c r="F67" i="6" a="1"/>
  <c r="F67" i="6" s="1"/>
  <c r="F72" i="6" a="1"/>
  <c r="F72" i="6" s="1"/>
  <c r="F75" i="6" a="1"/>
  <c r="F75" i="6" s="1"/>
  <c r="F77" i="6" a="1"/>
  <c r="F77" i="6" s="1"/>
  <c r="F79" i="6" a="1"/>
  <c r="F79" i="6" s="1"/>
  <c r="F81" i="6" a="1"/>
  <c r="F81" i="6" s="1"/>
  <c r="F85" i="6" a="1"/>
  <c r="F85" i="6" s="1"/>
  <c r="F98" i="6" a="1"/>
  <c r="F98" i="6" s="1"/>
  <c r="F102" i="6" a="1"/>
  <c r="F102" i="6" s="1"/>
  <c r="F109" i="6" a="1"/>
  <c r="F109" i="6" s="1"/>
  <c r="F5" i="4" a="1"/>
  <c r="F5" i="4" s="1"/>
  <c r="F9" i="4" a="1"/>
  <c r="F9" i="4" s="1"/>
  <c r="F11" i="4" a="1"/>
  <c r="F11" i="4" s="1"/>
  <c r="F18" i="4" a="1"/>
  <c r="F18" i="4" s="1"/>
  <c r="F21" i="4" a="1"/>
  <c r="F21" i="4" s="1"/>
  <c r="F25" i="4" a="1"/>
  <c r="F25" i="4" s="1"/>
  <c r="F28" i="4" a="1"/>
  <c r="F28" i="4" s="1"/>
  <c r="F32" i="4" a="1"/>
  <c r="F32" i="4" s="1"/>
  <c r="F36" i="4" a="1"/>
  <c r="F36" i="4" s="1"/>
  <c r="F39" i="4" a="1"/>
  <c r="F39" i="4" s="1"/>
  <c r="F42" i="4" a="1"/>
  <c r="F42" i="4" s="1"/>
  <c r="F46" i="4" a="1"/>
  <c r="F46" i="4" s="1"/>
  <c r="F49" i="4" a="1"/>
  <c r="F49" i="4" s="1"/>
  <c r="F53" i="4" a="1"/>
  <c r="F53" i="4" s="1"/>
  <c r="F59" i="4" a="1"/>
  <c r="F59" i="4" s="1"/>
  <c r="F63" i="4" a="1"/>
  <c r="F63" i="4" s="1"/>
  <c r="F68" i="4" a="1"/>
  <c r="F68" i="4" s="1"/>
  <c r="F72" i="4" a="1"/>
  <c r="F72" i="4" s="1"/>
  <c r="F74" i="4" a="1"/>
  <c r="F74" i="4" s="1"/>
  <c r="F77" i="4" a="1"/>
  <c r="F77" i="4" s="1"/>
  <c r="F81" i="4" a="1"/>
  <c r="F81" i="4" s="1"/>
  <c r="F85" i="4" a="1"/>
  <c r="F85" i="4" s="1"/>
  <c r="F89" i="4" a="1"/>
  <c r="F89" i="4" s="1"/>
  <c r="Q558" i="1" a="1"/>
  <c r="Q558" i="1" s="1"/>
  <c r="Q566" i="1" a="1"/>
  <c r="Q566" i="1" s="1"/>
  <c r="Q572" i="1" a="1"/>
  <c r="Q572" i="1" s="1"/>
  <c r="Q581" i="1" a="1"/>
  <c r="Q581" i="1" s="1"/>
  <c r="Q585" i="1" a="1"/>
  <c r="Q585" i="1" s="1"/>
  <c r="Q589" i="1" a="1"/>
  <c r="Q589" i="1" s="1"/>
  <c r="Q596" i="1" a="1"/>
  <c r="Q596" i="1" s="1"/>
  <c r="Q600" i="1" a="1"/>
  <c r="Q600" i="1" s="1"/>
  <c r="Q604" i="1" a="1"/>
  <c r="Q604" i="1" s="1"/>
  <c r="Q607" i="1" a="1"/>
  <c r="Q607" i="1" s="1"/>
  <c r="Q609" i="1" a="1"/>
  <c r="Q609" i="1" s="1"/>
  <c r="Q613" i="1" a="1"/>
  <c r="Q613" i="1" s="1"/>
  <c r="Q617" i="1" a="1"/>
  <c r="Q617" i="1" s="1"/>
  <c r="F6" i="7" a="1"/>
  <c r="F6" i="7" s="1"/>
  <c r="F10" i="7" a="1"/>
  <c r="F10" i="7" s="1"/>
  <c r="F14" i="7" a="1"/>
  <c r="F14" i="7" s="1"/>
  <c r="F20" i="7" a="1"/>
  <c r="F20" i="7" s="1"/>
  <c r="F24" i="7" a="1"/>
  <c r="F24" i="7" s="1"/>
  <c r="F28" i="7" a="1"/>
  <c r="F28" i="7" s="1"/>
  <c r="F32" i="7" a="1"/>
  <c r="F32" i="7" s="1"/>
  <c r="F36" i="7" a="1"/>
  <c r="F36" i="7" s="1"/>
  <c r="F40" i="7" a="1"/>
  <c r="F40" i="7" s="1"/>
  <c r="F45" i="7" a="1"/>
  <c r="F45" i="7" s="1"/>
  <c r="F49" i="7" a="1"/>
  <c r="F49" i="7" s="1"/>
  <c r="F54" i="7" a="1"/>
  <c r="F54" i="7" s="1"/>
  <c r="F58" i="7" a="1"/>
  <c r="F58" i="7" s="1"/>
  <c r="F64" i="7" a="1"/>
  <c r="F64" i="7" s="1"/>
  <c r="F68" i="7" a="1"/>
  <c r="F68" i="7" s="1"/>
  <c r="F74" i="7" a="1"/>
  <c r="F74" i="7" s="1"/>
  <c r="F78" i="7" a="1"/>
  <c r="F78" i="7" s="1"/>
  <c r="F84" i="7" a="1"/>
  <c r="F84" i="7" s="1"/>
  <c r="F88" i="7" a="1"/>
  <c r="F88" i="7" s="1"/>
  <c r="F94" i="7" a="1"/>
  <c r="F94" i="7" s="1"/>
  <c r="F98" i="7" a="1"/>
  <c r="F98" i="7" s="1"/>
  <c r="F104" i="7" a="1"/>
  <c r="F104" i="7" s="1"/>
  <c r="F108" i="7" a="1"/>
  <c r="F108" i="7" s="1"/>
  <c r="F114" i="7" a="1"/>
  <c r="F114" i="7" s="1"/>
  <c r="F118" i="7" a="1"/>
  <c r="F118" i="7" s="1"/>
  <c r="F122" i="7" a="1"/>
  <c r="F122" i="7" s="1"/>
  <c r="F126" i="7" a="1"/>
  <c r="F126" i="7" s="1"/>
  <c r="F130" i="7" a="1"/>
  <c r="F130" i="7" s="1"/>
  <c r="F134" i="7" a="1"/>
  <c r="F134" i="7" s="1"/>
  <c r="F138" i="7" a="1"/>
  <c r="F138" i="7" s="1"/>
  <c r="F4" i="8" a="1"/>
  <c r="F4" i="8" s="1"/>
  <c r="F8" i="8" a="1"/>
  <c r="F8" i="8" s="1"/>
  <c r="F12" i="8" a="1"/>
  <c r="F12" i="8" s="1"/>
  <c r="F4" i="6" a="1"/>
  <c r="F4" i="6" s="1"/>
  <c r="F6" i="6" a="1"/>
  <c r="F6" i="6" s="1"/>
  <c r="F10" i="6" a="1"/>
  <c r="F10" i="6" s="1"/>
  <c r="F13" i="6" a="1"/>
  <c r="F13" i="6" s="1"/>
  <c r="F16" i="6" a="1"/>
  <c r="F16" i="6" s="1"/>
  <c r="F21" i="6" a="1"/>
  <c r="F21" i="6" s="1"/>
  <c r="F25" i="6" a="1"/>
  <c r="F25" i="6" s="1"/>
  <c r="F30" i="6" a="1"/>
  <c r="F30" i="6" s="1"/>
  <c r="F36" i="6" a="1"/>
  <c r="F36" i="6" s="1"/>
  <c r="F41" i="6" a="1"/>
  <c r="F41" i="6" s="1"/>
  <c r="F47" i="6" a="1"/>
  <c r="F47" i="6" s="1"/>
  <c r="F56" i="6" a="1"/>
  <c r="F56" i="6" s="1"/>
  <c r="F57" i="6" a="1"/>
  <c r="F57" i="6" s="1"/>
  <c r="F61" i="6" a="1"/>
  <c r="F61" i="6" s="1"/>
  <c r="F66" i="6" a="1"/>
  <c r="F66" i="6" s="1"/>
  <c r="F82" i="6" a="1"/>
  <c r="F82" i="6" s="1"/>
  <c r="F86" i="6" a="1"/>
  <c r="F86" i="6" s="1"/>
  <c r="F88" i="6" a="1"/>
  <c r="F88" i="6" s="1"/>
  <c r="F91" i="6" a="1"/>
  <c r="F91" i="6" s="1"/>
  <c r="F93" i="6" a="1"/>
  <c r="F93" i="6" s="1"/>
  <c r="F97" i="6" a="1"/>
  <c r="F97" i="6" s="1"/>
  <c r="F101" i="6" a="1"/>
  <c r="F101" i="6" s="1"/>
  <c r="F104" i="6" a="1"/>
  <c r="F104" i="6" s="1"/>
  <c r="F108" i="6" a="1"/>
  <c r="F108" i="6" s="1"/>
  <c r="F3" i="6" a="1"/>
  <c r="F3" i="6" s="1"/>
  <c r="F6" i="4" a="1"/>
  <c r="F6" i="4" s="1"/>
  <c r="F12" i="4" a="1"/>
  <c r="F12" i="4" s="1"/>
  <c r="F15" i="4" a="1"/>
  <c r="F15" i="4" s="1"/>
  <c r="F19" i="4" a="1"/>
  <c r="F19" i="4" s="1"/>
  <c r="F22" i="4" a="1"/>
  <c r="F22" i="4" s="1"/>
  <c r="F26" i="4" a="1"/>
  <c r="F26" i="4" s="1"/>
  <c r="F29" i="4" a="1"/>
  <c r="F29" i="4" s="1"/>
  <c r="F33" i="4" a="1"/>
  <c r="F33" i="4" s="1"/>
  <c r="F37" i="4" a="1"/>
  <c r="F37" i="4" s="1"/>
  <c r="F40" i="4" a="1"/>
  <c r="F40" i="4" s="1"/>
  <c r="F43" i="4" a="1"/>
  <c r="F43" i="4" s="1"/>
  <c r="F50" i="4" a="1"/>
  <c r="F50" i="4" s="1"/>
  <c r="F56" i="4" a="1"/>
  <c r="F56" i="4" s="1"/>
  <c r="F60" i="4" a="1"/>
  <c r="F60" i="4" s="1"/>
  <c r="F65" i="4" a="1"/>
  <c r="F65" i="4" s="1"/>
  <c r="F69" i="4" a="1"/>
  <c r="F69" i="4" s="1"/>
  <c r="F73" i="4" a="1"/>
  <c r="F73" i="4" s="1"/>
  <c r="F75" i="4" a="1"/>
  <c r="F75" i="4" s="1"/>
  <c r="F78" i="4" a="1"/>
  <c r="F78" i="4" s="1"/>
  <c r="F82" i="4" a="1"/>
  <c r="F82" i="4" s="1"/>
  <c r="F86" i="4" a="1"/>
  <c r="F86" i="4" s="1"/>
  <c r="F90" i="4" a="1"/>
  <c r="F90" i="4" s="1"/>
  <c r="F93" i="4" a="1"/>
  <c r="F93" i="4" s="1"/>
  <c r="F97" i="4" a="1"/>
  <c r="F97" i="4" s="1"/>
  <c r="F108" i="4" a="1"/>
  <c r="F108" i="4" s="1"/>
  <c r="F112" i="4" a="1"/>
  <c r="F112" i="4" s="1"/>
  <c r="F116" i="4" a="1"/>
  <c r="F116" i="4" s="1"/>
  <c r="F119" i="4" a="1"/>
  <c r="F119" i="4" s="1"/>
  <c r="F121" i="4" a="1"/>
  <c r="F121" i="4" s="1"/>
  <c r="F125" i="4" a="1"/>
  <c r="F125" i="4" s="1"/>
  <c r="F131" i="4" a="1"/>
  <c r="F131" i="4" s="1"/>
  <c r="F135" i="4" a="1"/>
  <c r="F135" i="4" s="1"/>
  <c r="F137" i="4" a="1"/>
  <c r="F137" i="4" s="1"/>
  <c r="F141" i="4" a="1"/>
  <c r="F141" i="4" s="1"/>
  <c r="F144" i="4" a="1"/>
  <c r="F144" i="4" s="1"/>
  <c r="Q553" i="1" a="1"/>
  <c r="Q553" i="1" s="1"/>
  <c r="Q567" i="1" a="1"/>
  <c r="Q567" i="1" s="1"/>
  <c r="Q582" i="1" a="1"/>
  <c r="Q582" i="1" s="1"/>
  <c r="Q586" i="1" a="1"/>
  <c r="Q586" i="1" s="1"/>
  <c r="Q590" i="1" a="1"/>
  <c r="Q590" i="1" s="1"/>
  <c r="Q593" i="1" a="1"/>
  <c r="Q593" i="1" s="1"/>
  <c r="Q597" i="1" a="1"/>
  <c r="Q597" i="1" s="1"/>
  <c r="Q601" i="1" a="1"/>
  <c r="Q601" i="1" s="1"/>
  <c r="Q605" i="1" a="1"/>
  <c r="Q605" i="1" s="1"/>
  <c r="Q608" i="1" a="1"/>
  <c r="Q608" i="1" s="1"/>
  <c r="Q610" i="1" a="1"/>
  <c r="Q610" i="1" s="1"/>
  <c r="Q614" i="1" a="1"/>
  <c r="Q614" i="1" s="1"/>
  <c r="F3" i="7" a="1"/>
  <c r="F3" i="7" s="1"/>
  <c r="F7" i="7" a="1"/>
  <c r="F7" i="7" s="1"/>
  <c r="F11" i="7" a="1"/>
  <c r="F11" i="7" s="1"/>
  <c r="F15" i="7" a="1"/>
  <c r="F15" i="7" s="1"/>
  <c r="F17" i="7" a="1"/>
  <c r="F17" i="7" s="1"/>
  <c r="F21" i="7" a="1"/>
  <c r="F21" i="7" s="1"/>
  <c r="F25" i="7" a="1"/>
  <c r="F25" i="7" s="1"/>
  <c r="F29" i="7" a="1"/>
  <c r="F29" i="7" s="1"/>
  <c r="F31" i="7" a="1"/>
  <c r="F31" i="7" s="1"/>
  <c r="F33" i="7" a="1"/>
  <c r="F33" i="7" s="1"/>
  <c r="F37" i="7" a="1"/>
  <c r="F37" i="7" s="1"/>
  <c r="F41" i="7" a="1"/>
  <c r="F41" i="7" s="1"/>
  <c r="F42" i="7" a="1"/>
  <c r="F42" i="7" s="1"/>
  <c r="F46" i="7" a="1"/>
  <c r="F46" i="7" s="1"/>
  <c r="F50" i="7" a="1"/>
  <c r="F50" i="7" s="1"/>
  <c r="F52" i="7" a="1"/>
  <c r="F52" i="7" s="1"/>
  <c r="F55" i="7" a="1"/>
  <c r="F55" i="7" s="1"/>
  <c r="F59" i="7" a="1"/>
  <c r="F59" i="7" s="1"/>
  <c r="F65" i="7" a="1"/>
  <c r="F65" i="7" s="1"/>
  <c r="F69" i="7" a="1"/>
  <c r="F69" i="7" s="1"/>
  <c r="F75" i="7" a="1"/>
  <c r="F75" i="7" s="1"/>
  <c r="F79" i="7" a="1"/>
  <c r="F79" i="7" s="1"/>
  <c r="F85" i="7" a="1"/>
  <c r="F85" i="7" s="1"/>
  <c r="F89" i="7" a="1"/>
  <c r="F89" i="7" s="1"/>
  <c r="F95" i="7" a="1"/>
  <c r="F95" i="7" s="1"/>
  <c r="F99" i="7" a="1"/>
  <c r="F99" i="7" s="1"/>
  <c r="F105" i="7" a="1"/>
  <c r="F105" i="7" s="1"/>
  <c r="F109" i="7" a="1"/>
  <c r="F109" i="7" s="1"/>
  <c r="F115" i="7" a="1"/>
  <c r="F115" i="7" s="1"/>
  <c r="F119" i="7" a="1"/>
  <c r="F119" i="7" s="1"/>
  <c r="F123" i="7" a="1"/>
  <c r="F123" i="7" s="1"/>
  <c r="F127" i="7" a="1"/>
  <c r="F127" i="7" s="1"/>
  <c r="F131" i="7" a="1"/>
  <c r="F131" i="7" s="1"/>
  <c r="F135" i="7" a="1"/>
  <c r="F135" i="7" s="1"/>
  <c r="F139" i="7" a="1"/>
  <c r="F139" i="7" s="1"/>
  <c r="F141" i="7" a="1"/>
  <c r="F141" i="7" s="1"/>
  <c r="F5" i="8" a="1"/>
  <c r="F5" i="8" s="1"/>
  <c r="F9" i="8" a="1"/>
  <c r="F9" i="8" s="1"/>
  <c r="F13" i="8" a="1"/>
  <c r="F13" i="8" s="1"/>
  <c r="F14" i="8" a="1"/>
  <c r="F14" i="8" s="1"/>
  <c r="F2" i="8" a="1"/>
  <c r="F2" i="8" s="1"/>
  <c r="F9" i="6" a="1"/>
  <c r="F9" i="6" s="1"/>
  <c r="F11" i="6" a="1"/>
  <c r="F11" i="6" s="1"/>
  <c r="F15" i="6" a="1"/>
  <c r="F15" i="6" s="1"/>
  <c r="F20" i="6" a="1"/>
  <c r="F20" i="6" s="1"/>
  <c r="F24" i="6" a="1"/>
  <c r="F24" i="6" s="1"/>
  <c r="F29" i="6" a="1"/>
  <c r="F29" i="6" s="1"/>
  <c r="F34" i="6" a="1"/>
  <c r="F34" i="6" s="1"/>
  <c r="F39" i="6" a="1"/>
  <c r="F39" i="6" s="1"/>
  <c r="F40" i="6" a="1"/>
  <c r="F40" i="6" s="1"/>
  <c r="F46" i="6" a="1"/>
  <c r="F46" i="6" s="1"/>
  <c r="F55" i="6" a="1"/>
  <c r="F55" i="6" s="1"/>
  <c r="F60" i="6" a="1"/>
  <c r="F60" i="6" s="1"/>
  <c r="F69" i="6" a="1"/>
  <c r="F69" i="6" s="1"/>
  <c r="F83" i="6" a="1"/>
  <c r="F83" i="6" s="1"/>
  <c r="F87" i="6" a="1"/>
  <c r="F87" i="6" s="1"/>
  <c r="F90" i="6" a="1"/>
  <c r="F90" i="6" s="1"/>
  <c r="F92" i="6" a="1"/>
  <c r="F92" i="6" s="1"/>
  <c r="F96" i="6" a="1"/>
  <c r="F96" i="6" s="1"/>
  <c r="F100" i="6" a="1"/>
  <c r="F100" i="6" s="1"/>
  <c r="F103" i="6" a="1"/>
  <c r="F103" i="6" s="1"/>
  <c r="F106" i="6" a="1"/>
  <c r="F106" i="6" s="1"/>
  <c r="F107" i="6" a="1"/>
  <c r="F107" i="6" s="1"/>
  <c r="F3" i="4" a="1"/>
  <c r="F3" i="4" s="1"/>
  <c r="F7" i="4" a="1"/>
  <c r="F7" i="4" s="1"/>
  <c r="F13" i="4" a="1"/>
  <c r="F13" i="4" s="1"/>
  <c r="F16" i="4" a="1"/>
  <c r="F16" i="4" s="1"/>
  <c r="F20" i="4" a="1"/>
  <c r="F20" i="4" s="1"/>
  <c r="F23" i="4" a="1"/>
  <c r="F23" i="4" s="1"/>
  <c r="F27" i="4" a="1"/>
  <c r="F27" i="4" s="1"/>
  <c r="F30" i="4" a="1"/>
  <c r="F30" i="4" s="1"/>
  <c r="F34" i="4" a="1"/>
  <c r="F34" i="4" s="1"/>
  <c r="F44" i="4" a="1"/>
  <c r="F44" i="4" s="1"/>
  <c r="F47" i="4" a="1"/>
  <c r="F47" i="4" s="1"/>
  <c r="F51" i="4" a="1"/>
  <c r="F51" i="4" s="1"/>
  <c r="F54" i="4" a="1"/>
  <c r="F54" i="4" s="1"/>
  <c r="F57" i="4" a="1"/>
  <c r="F57" i="4" s="1"/>
  <c r="F61" i="4" a="1"/>
  <c r="F61" i="4" s="1"/>
  <c r="F66" i="4" a="1"/>
  <c r="F66" i="4" s="1"/>
  <c r="F70" i="4" a="1"/>
  <c r="F70" i="4" s="1"/>
  <c r="F76" i="4" a="1"/>
  <c r="F76" i="4" s="1"/>
  <c r="F79" i="4" a="1"/>
  <c r="F79" i="4" s="1"/>
  <c r="F83" i="4" a="1"/>
  <c r="F83" i="4" s="1"/>
  <c r="F87" i="4" a="1"/>
  <c r="F87" i="4" s="1"/>
  <c r="F94" i="4" a="1"/>
  <c r="F94" i="4" s="1"/>
  <c r="F105" i="4" a="1"/>
  <c r="F105" i="4" s="1"/>
  <c r="F109" i="4" a="1"/>
  <c r="F109" i="4" s="1"/>
  <c r="F113" i="4" a="1"/>
  <c r="F113" i="4" s="1"/>
  <c r="F117" i="4" a="1"/>
  <c r="F117" i="4" s="1"/>
  <c r="F122" i="4" a="1"/>
  <c r="F122" i="4" s="1"/>
  <c r="F126" i="4" a="1"/>
  <c r="F126" i="4" s="1"/>
  <c r="F129" i="4" a="1"/>
  <c r="F129" i="4" s="1"/>
  <c r="F132" i="4" a="1"/>
  <c r="F132" i="4" s="1"/>
  <c r="Q554" i="1" a="1"/>
  <c r="Q554" i="1" s="1"/>
  <c r="Q561" i="1" a="1"/>
  <c r="Q561" i="1" s="1"/>
  <c r="Q568" i="1" a="1"/>
  <c r="Q568" i="1" s="1"/>
  <c r="Q579" i="1" a="1"/>
  <c r="Q579" i="1" s="1"/>
  <c r="Q583" i="1" a="1"/>
  <c r="Q583" i="1" s="1"/>
  <c r="Q587" i="1" a="1"/>
  <c r="Q587" i="1" s="1"/>
  <c r="Q591" i="1" a="1"/>
  <c r="Q591" i="1" s="1"/>
  <c r="Q594" i="1" a="1"/>
  <c r="Q594" i="1" s="1"/>
  <c r="Q598" i="1" a="1"/>
  <c r="Q598" i="1" s="1"/>
  <c r="Q602" i="1" a="1"/>
  <c r="Q602" i="1" s="1"/>
  <c r="Q606" i="1" a="1"/>
  <c r="Q606" i="1" s="1"/>
  <c r="Q611" i="1" a="1"/>
  <c r="Q611" i="1" s="1"/>
  <c r="Q615" i="1" a="1"/>
  <c r="Q615" i="1" s="1"/>
  <c r="F4" i="7" a="1"/>
  <c r="F4" i="7" s="1"/>
  <c r="F8" i="7" a="1"/>
  <c r="F8" i="7" s="1"/>
  <c r="F12" i="7" a="1"/>
  <c r="F12" i="7" s="1"/>
  <c r="F18" i="7" a="1"/>
  <c r="F18" i="7" s="1"/>
  <c r="F22" i="7" a="1"/>
  <c r="F22" i="7" s="1"/>
  <c r="F26" i="7" a="1"/>
  <c r="F26" i="7" s="1"/>
  <c r="F34" i="7" a="1"/>
  <c r="F34" i="7" s="1"/>
  <c r="F38" i="7" a="1"/>
  <c r="F38" i="7" s="1"/>
  <c r="F43" i="7" a="1"/>
  <c r="F43" i="7" s="1"/>
  <c r="F47" i="7" a="1"/>
  <c r="F47" i="7" s="1"/>
  <c r="F51" i="7" a="1"/>
  <c r="F51" i="7" s="1"/>
  <c r="F56" i="7" a="1"/>
  <c r="F56" i="7" s="1"/>
  <c r="F60" i="7" a="1"/>
  <c r="F60" i="7" s="1"/>
  <c r="F62" i="7" a="1"/>
  <c r="F62" i="7" s="1"/>
  <c r="F66" i="7" a="1"/>
  <c r="F66" i="7" s="1"/>
  <c r="F70" i="7" a="1"/>
  <c r="F70" i="7" s="1"/>
  <c r="F72" i="7" a="1"/>
  <c r="F72" i="7" s="1"/>
  <c r="F76" i="7" a="1"/>
  <c r="F76" i="7" s="1"/>
  <c r="F80" i="7" a="1"/>
  <c r="F80" i="7" s="1"/>
  <c r="F82" i="7" a="1"/>
  <c r="F82" i="7" s="1"/>
  <c r="F86" i="7" a="1"/>
  <c r="F86" i="7" s="1"/>
  <c r="F90" i="7" a="1"/>
  <c r="F90" i="7" s="1"/>
  <c r="F92" i="7" a="1"/>
  <c r="F92" i="7" s="1"/>
  <c r="F96" i="7" a="1"/>
  <c r="F96" i="7" s="1"/>
  <c r="F100" i="7" a="1"/>
  <c r="F100" i="7" s="1"/>
  <c r="F102" i="7" a="1"/>
  <c r="F102" i="7" s="1"/>
  <c r="F106" i="7" a="1"/>
  <c r="F106" i="7" s="1"/>
  <c r="F110" i="7" a="1"/>
  <c r="F110" i="7" s="1"/>
  <c r="F112" i="7" a="1"/>
  <c r="F112" i="7" s="1"/>
  <c r="F116" i="7" a="1"/>
  <c r="F116" i="7" s="1"/>
  <c r="F120" i="7" a="1"/>
  <c r="F120" i="7" s="1"/>
  <c r="F124" i="7" a="1"/>
  <c r="F124" i="7" s="1"/>
  <c r="F128" i="7" a="1"/>
  <c r="F128" i="7" s="1"/>
  <c r="F132" i="7" a="1"/>
  <c r="F132" i="7" s="1"/>
  <c r="F136" i="7" a="1"/>
  <c r="F136" i="7" s="1"/>
  <c r="F140" i="7" a="1"/>
  <c r="F140" i="7" s="1"/>
  <c r="F142" i="7" a="1"/>
  <c r="F142" i="7" s="1"/>
  <c r="F2" i="7" a="1"/>
  <c r="F2" i="7" s="1"/>
  <c r="F6" i="8" a="1"/>
  <c r="F6" i="8" s="1"/>
  <c r="F10" i="8" a="1"/>
  <c r="F10" i="8" s="1"/>
  <c r="F15" i="8" a="1"/>
  <c r="F15" i="8" s="1"/>
  <c r="F2" i="6" a="1"/>
  <c r="F2" i="6" s="1"/>
  <c r="F8" i="6" a="1"/>
  <c r="F8" i="6" s="1"/>
  <c r="F14" i="6" a="1"/>
  <c r="F14" i="6" s="1"/>
  <c r="F19" i="6" a="1"/>
  <c r="F19" i="6" s="1"/>
  <c r="F23" i="6" a="1"/>
  <c r="F23" i="6" s="1"/>
  <c r="F32" i="6" a="1"/>
  <c r="F32" i="6" s="1"/>
  <c r="F35" i="6" a="1"/>
  <c r="F35" i="6" s="1"/>
  <c r="F38" i="6" a="1"/>
  <c r="F38" i="6" s="1"/>
  <c r="F45" i="6" a="1"/>
  <c r="F45" i="6" s="1"/>
  <c r="F49" i="6" a="1"/>
  <c r="F49" i="6" s="1"/>
  <c r="F54" i="6" a="1"/>
  <c r="F54" i="6" s="1"/>
  <c r="F59" i="6" a="1"/>
  <c r="F59" i="6" s="1"/>
  <c r="F68" i="6" a="1"/>
  <c r="F68" i="6" s="1"/>
  <c r="F73" i="6" a="1"/>
  <c r="F73" i="6" s="1"/>
  <c r="F76" i="6" a="1"/>
  <c r="F76" i="6" s="1"/>
  <c r="F78" i="6" a="1"/>
  <c r="F78" i="6" s="1"/>
  <c r="F80" i="6" a="1"/>
  <c r="F80" i="6" s="1"/>
  <c r="F84" i="6" a="1"/>
  <c r="F84" i="6" s="1"/>
  <c r="F95" i="6" a="1"/>
  <c r="F95" i="6" s="1"/>
  <c r="F99" i="6" a="1"/>
  <c r="F99" i="6" s="1"/>
  <c r="F105" i="6" a="1"/>
  <c r="F105" i="6" s="1"/>
  <c r="F4" i="4" a="1"/>
  <c r="F4" i="4" s="1"/>
  <c r="F8" i="4" a="1"/>
  <c r="F8" i="4" s="1"/>
  <c r="F10" i="4" a="1"/>
  <c r="F10" i="4" s="1"/>
  <c r="F14" i="4" a="1"/>
  <c r="F14" i="4" s="1"/>
  <c r="F17" i="4" a="1"/>
  <c r="F17" i="4" s="1"/>
  <c r="F24" i="4" a="1"/>
  <c r="F24" i="4" s="1"/>
  <c r="F31" i="4" a="1"/>
  <c r="F31" i="4" s="1"/>
  <c r="F35" i="4" a="1"/>
  <c r="F35" i="4" s="1"/>
  <c r="F38" i="4" a="1"/>
  <c r="F38" i="4" s="1"/>
  <c r="F41" i="4" a="1"/>
  <c r="F41" i="4" s="1"/>
  <c r="F45" i="4" a="1"/>
  <c r="F45" i="4" s="1"/>
  <c r="F48" i="4" a="1"/>
  <c r="F48" i="4" s="1"/>
  <c r="F52" i="4" a="1"/>
  <c r="F52" i="4" s="1"/>
  <c r="F55" i="4" a="1"/>
  <c r="F55" i="4" s="1"/>
  <c r="F58" i="4" a="1"/>
  <c r="F58" i="4" s="1"/>
  <c r="F62" i="4" a="1"/>
  <c r="F62" i="4" s="1"/>
  <c r="F64" i="4" a="1"/>
  <c r="F64" i="4" s="1"/>
  <c r="F67" i="4" a="1"/>
  <c r="F67" i="4" s="1"/>
  <c r="F71" i="4" a="1"/>
  <c r="F71" i="4" s="1"/>
  <c r="F80" i="4" a="1"/>
  <c r="F80" i="4" s="1"/>
  <c r="F84" i="4" a="1"/>
  <c r="F84" i="4" s="1"/>
  <c r="F88" i="4" a="1"/>
  <c r="F88" i="4" s="1"/>
  <c r="F91" i="4" a="1"/>
  <c r="F91" i="4" s="1"/>
  <c r="F95" i="4" a="1"/>
  <c r="F95" i="4" s="1"/>
  <c r="F103" i="4" a="1"/>
  <c r="F103" i="4" s="1"/>
  <c r="F106" i="4" a="1"/>
  <c r="F106" i="4" s="1"/>
  <c r="F110" i="4" a="1"/>
  <c r="F110" i="4" s="1"/>
  <c r="F114" i="4" a="1"/>
  <c r="F114" i="4" s="1"/>
  <c r="F118" i="4" a="1"/>
  <c r="F118" i="4" s="1"/>
  <c r="F123" i="4" a="1"/>
  <c r="F123" i="4" s="1"/>
  <c r="F127" i="4" a="1"/>
  <c r="F127" i="4" s="1"/>
  <c r="F133" i="4" a="1"/>
  <c r="F133" i="4" s="1"/>
  <c r="F92" i="4" a="1"/>
  <c r="F92" i="4" s="1"/>
  <c r="F107" i="4" a="1"/>
  <c r="F107" i="4" s="1"/>
  <c r="F120" i="4" a="1"/>
  <c r="F120" i="4" s="1"/>
  <c r="F134" i="4" a="1"/>
  <c r="F134" i="4" s="1"/>
  <c r="F139" i="4" a="1"/>
  <c r="F139" i="4" s="1"/>
  <c r="F143" i="4" a="1"/>
  <c r="F143" i="4" s="1"/>
  <c r="F148" i="4" a="1"/>
  <c r="F148" i="4" s="1"/>
  <c r="F155" i="4" a="1"/>
  <c r="F155" i="4" s="1"/>
  <c r="F159" i="4" a="1"/>
  <c r="F159" i="4" s="1"/>
  <c r="F166" i="4" a="1"/>
  <c r="F166" i="4" s="1"/>
  <c r="F170" i="4" a="1"/>
  <c r="F170" i="4" s="1"/>
  <c r="F173" i="4" a="1"/>
  <c r="F173" i="4" s="1"/>
  <c r="F177" i="4" a="1"/>
  <c r="F177" i="4" s="1"/>
  <c r="F181" i="4" a="1"/>
  <c r="F181" i="4" s="1"/>
  <c r="F184" i="4" a="1"/>
  <c r="F184" i="4" s="1"/>
  <c r="F188" i="4" a="1"/>
  <c r="F188" i="4" s="1"/>
  <c r="F192" i="4" a="1"/>
  <c r="F192" i="4" s="1"/>
  <c r="F196" i="4" a="1"/>
  <c r="F196" i="4" s="1"/>
  <c r="F200" i="4" a="1"/>
  <c r="F200" i="4" s="1"/>
  <c r="F204" i="4" a="1"/>
  <c r="F204" i="4" s="1"/>
  <c r="F6" i="18" a="1"/>
  <c r="F6" i="18" s="1"/>
  <c r="F9" i="18" a="1"/>
  <c r="F9" i="18" s="1"/>
  <c r="F6" i="3" a="1"/>
  <c r="F6" i="3" s="1"/>
  <c r="F11" i="3" a="1"/>
  <c r="F11" i="3" s="1"/>
  <c r="F15" i="3" a="1"/>
  <c r="F15" i="3" s="1"/>
  <c r="F17" i="3" a="1"/>
  <c r="F17" i="3" s="1"/>
  <c r="F19" i="3" a="1"/>
  <c r="F19" i="3" s="1"/>
  <c r="F23" i="3" a="1"/>
  <c r="F23" i="3" s="1"/>
  <c r="F24" i="3" a="1"/>
  <c r="F24" i="3" s="1"/>
  <c r="F5" i="5" a="1"/>
  <c r="F5" i="5" s="1"/>
  <c r="F9" i="5" a="1"/>
  <c r="F9" i="5" s="1"/>
  <c r="F13" i="5" a="1"/>
  <c r="F13" i="5" s="1"/>
  <c r="F17" i="5" a="1"/>
  <c r="F17" i="5" s="1"/>
  <c r="F9" i="13" a="1"/>
  <c r="F9" i="13" s="1"/>
  <c r="F2" i="2" a="1"/>
  <c r="F2" i="2" s="1"/>
  <c r="F6" i="2" a="1"/>
  <c r="F6" i="2" s="1"/>
  <c r="F10" i="2" a="1"/>
  <c r="F10" i="2" s="1"/>
  <c r="F13" i="2" a="1"/>
  <c r="F13" i="2" s="1"/>
  <c r="F16" i="2" a="1"/>
  <c r="F16" i="2" s="1"/>
  <c r="F19" i="2" a="1"/>
  <c r="F19" i="2" s="1"/>
  <c r="F22" i="2" a="1"/>
  <c r="F22" i="2" s="1"/>
  <c r="F26" i="2" a="1"/>
  <c r="F26" i="2" s="1"/>
  <c r="F30" i="2" a="1"/>
  <c r="F30" i="2" s="1"/>
  <c r="F35" i="2" a="1"/>
  <c r="F35" i="2" s="1"/>
  <c r="F38" i="2" a="1"/>
  <c r="F38" i="2" s="1"/>
  <c r="F41" i="2" a="1"/>
  <c r="F41" i="2" s="1"/>
  <c r="F46" i="2" a="1"/>
  <c r="F46" i="2" s="1"/>
  <c r="F48" i="2" a="1"/>
  <c r="F48" i="2" s="1"/>
  <c r="F51" i="2" a="1"/>
  <c r="F51" i="2" s="1"/>
  <c r="F55" i="2" a="1"/>
  <c r="F55" i="2" s="1"/>
  <c r="F64" i="2" a="1"/>
  <c r="F64" i="2" s="1"/>
  <c r="F66" i="2" a="1"/>
  <c r="F66" i="2" s="1"/>
  <c r="F68" i="2" a="1"/>
  <c r="F68" i="2" s="1"/>
  <c r="F71" i="2" a="1"/>
  <c r="F71" i="2" s="1"/>
  <c r="F74" i="2" a="1"/>
  <c r="F74" i="2" s="1"/>
  <c r="F77" i="2" a="1"/>
  <c r="F77" i="2" s="1"/>
  <c r="F81" i="2" a="1"/>
  <c r="F81" i="2" s="1"/>
  <c r="F82" i="2" a="1"/>
  <c r="F82" i="2" s="1"/>
  <c r="F84" i="2" a="1"/>
  <c r="F84" i="2" s="1"/>
  <c r="F92" i="2" a="1"/>
  <c r="F92" i="2" s="1"/>
  <c r="F96" i="2" a="1"/>
  <c r="F96" i="2" s="1"/>
  <c r="F100" i="2" a="1"/>
  <c r="F100" i="2" s="1"/>
  <c r="F104" i="2" a="1"/>
  <c r="F104" i="2" s="1"/>
  <c r="F107" i="2" a="1"/>
  <c r="F107" i="2" s="1"/>
  <c r="F113" i="2" a="1"/>
  <c r="F113" i="2" s="1"/>
  <c r="F119" i="2" a="1"/>
  <c r="F119" i="2" s="1"/>
  <c r="F123" i="2" a="1"/>
  <c r="F123" i="2" s="1"/>
  <c r="Q2" i="1" a="1"/>
  <c r="Q2" i="1" s="1"/>
  <c r="F6" i="1" a="1"/>
  <c r="F6" i="1" s="1"/>
  <c r="F12" i="1" a="1"/>
  <c r="F12" i="1" s="1"/>
  <c r="F15" i="1" a="1"/>
  <c r="F15" i="1" s="1"/>
  <c r="F19" i="1" a="1"/>
  <c r="F19" i="1" s="1"/>
  <c r="F23" i="1" a="1"/>
  <c r="F23" i="1" s="1"/>
  <c r="F27" i="1" a="1"/>
  <c r="F27" i="1" s="1"/>
  <c r="F30" i="1" a="1"/>
  <c r="F30" i="1" s="1"/>
  <c r="F34" i="1" a="1"/>
  <c r="F34" i="1" s="1"/>
  <c r="F38" i="1" a="1"/>
  <c r="F38" i="1" s="1"/>
  <c r="F45" i="1" a="1"/>
  <c r="F45" i="1" s="1"/>
  <c r="F49" i="1" a="1"/>
  <c r="F49" i="1" s="1"/>
  <c r="F53" i="1" a="1"/>
  <c r="F53" i="1" s="1"/>
  <c r="F56" i="1" a="1"/>
  <c r="F56" i="1" s="1"/>
  <c r="F62" i="1" a="1"/>
  <c r="F62" i="1" s="1"/>
  <c r="F59" i="1" a="1"/>
  <c r="F59" i="1" s="1"/>
  <c r="F96" i="4" a="1"/>
  <c r="F96" i="4" s="1"/>
  <c r="F111" i="4" a="1"/>
  <c r="F111" i="4" s="1"/>
  <c r="F124" i="4" a="1"/>
  <c r="F124" i="4" s="1"/>
  <c r="F136" i="4" a="1"/>
  <c r="F136" i="4" s="1"/>
  <c r="F140" i="4" a="1"/>
  <c r="F140" i="4" s="1"/>
  <c r="F145" i="4" a="1"/>
  <c r="F145" i="4" s="1"/>
  <c r="F149" i="4" a="1"/>
  <c r="F149" i="4" s="1"/>
  <c r="F152" i="4" a="1"/>
  <c r="F152" i="4" s="1"/>
  <c r="F156" i="4" a="1"/>
  <c r="F156" i="4" s="1"/>
  <c r="F160" i="4" a="1"/>
  <c r="F160" i="4" s="1"/>
  <c r="F163" i="4" a="1"/>
  <c r="F163" i="4" s="1"/>
  <c r="F167" i="4" a="1"/>
  <c r="F167" i="4" s="1"/>
  <c r="F171" i="4" a="1"/>
  <c r="F171" i="4" s="1"/>
  <c r="F174" i="4" a="1"/>
  <c r="F174" i="4" s="1"/>
  <c r="F178" i="4" a="1"/>
  <c r="F178" i="4" s="1"/>
  <c r="F185" i="4" a="1"/>
  <c r="F185" i="4" s="1"/>
  <c r="F189" i="4" a="1"/>
  <c r="F189" i="4" s="1"/>
  <c r="F193" i="4" a="1"/>
  <c r="F193" i="4" s="1"/>
  <c r="F197" i="4" a="1"/>
  <c r="F197" i="4" s="1"/>
  <c r="F201" i="4" a="1"/>
  <c r="F201" i="4" s="1"/>
  <c r="F205" i="4" a="1"/>
  <c r="F205" i="4" s="1"/>
  <c r="F207" i="4" a="1"/>
  <c r="F207" i="4" s="1"/>
  <c r="F3" i="18" a="1"/>
  <c r="F3" i="18" s="1"/>
  <c r="F7" i="18" a="1"/>
  <c r="F7" i="18" s="1"/>
  <c r="F10" i="18" a="1"/>
  <c r="F10" i="18" s="1"/>
  <c r="F3" i="3" a="1"/>
  <c r="F3" i="3" s="1"/>
  <c r="F7" i="3" a="1"/>
  <c r="F7" i="3" s="1"/>
  <c r="F10" i="3" a="1"/>
  <c r="F10" i="3" s="1"/>
  <c r="F12" i="3" a="1"/>
  <c r="F12" i="3" s="1"/>
  <c r="F20" i="3" a="1"/>
  <c r="F20" i="3" s="1"/>
  <c r="F2" i="3" a="1"/>
  <c r="F2" i="3" s="1"/>
  <c r="F6" i="5" a="1"/>
  <c r="F6" i="5" s="1"/>
  <c r="F10" i="5" a="1"/>
  <c r="F10" i="5" s="1"/>
  <c r="F14" i="5" a="1"/>
  <c r="F14" i="5" s="1"/>
  <c r="F2" i="5" a="1"/>
  <c r="F2" i="5" s="1"/>
  <c r="F7" i="2" a="1"/>
  <c r="F7" i="2" s="1"/>
  <c r="F8" i="2" a="1"/>
  <c r="F8" i="2" s="1"/>
  <c r="F11" i="2" a="1"/>
  <c r="F11" i="2" s="1"/>
  <c r="F14" i="2" a="1"/>
  <c r="F14" i="2" s="1"/>
  <c r="F20" i="2" a="1"/>
  <c r="F20" i="2" s="1"/>
  <c r="F23" i="2" a="1"/>
  <c r="F23" i="2" s="1"/>
  <c r="F27" i="2" a="1"/>
  <c r="F27" i="2" s="1"/>
  <c r="F31" i="2" a="1"/>
  <c r="F31" i="2" s="1"/>
  <c r="F39" i="2" a="1"/>
  <c r="F39" i="2" s="1"/>
  <c r="F43" i="2" a="1"/>
  <c r="F43" i="2" s="1"/>
  <c r="F52" i="2" a="1"/>
  <c r="F52" i="2" s="1"/>
  <c r="F57" i="2" a="1"/>
  <c r="F57" i="2" s="1"/>
  <c r="F60" i="2" a="1"/>
  <c r="F60" i="2" s="1"/>
  <c r="F65" i="2" a="1"/>
  <c r="F65" i="2" s="1"/>
  <c r="F72" i="2" a="1"/>
  <c r="F72" i="2" s="1"/>
  <c r="F75" i="2" a="1"/>
  <c r="F75" i="2" s="1"/>
  <c r="F78" i="2" a="1"/>
  <c r="F78" i="2" s="1"/>
  <c r="F89" i="2" a="1"/>
  <c r="F89" i="2" s="1"/>
  <c r="F93" i="2" a="1"/>
  <c r="F93" i="2" s="1"/>
  <c r="F97" i="2" a="1"/>
  <c r="F97" i="2" s="1"/>
  <c r="F101" i="2" a="1"/>
  <c r="F101" i="2" s="1"/>
  <c r="F108" i="2" a="1"/>
  <c r="F108" i="2" s="1"/>
  <c r="F111" i="2" a="1"/>
  <c r="F111" i="2" s="1"/>
  <c r="F120" i="2" a="1"/>
  <c r="F120" i="2" s="1"/>
  <c r="F124" i="2" a="1"/>
  <c r="F124" i="2" s="1"/>
  <c r="F3" i="1" a="1"/>
  <c r="F3" i="1" s="1"/>
  <c r="F7" i="1" a="1"/>
  <c r="F7" i="1" s="1"/>
  <c r="F13" i="1" a="1"/>
  <c r="F13" i="1" s="1"/>
  <c r="F16" i="1" a="1"/>
  <c r="F16" i="1" s="1"/>
  <c r="F20" i="1" a="1"/>
  <c r="F20" i="1" s="1"/>
  <c r="F24" i="1" a="1"/>
  <c r="F24" i="1" s="1"/>
  <c r="F31" i="1" a="1"/>
  <c r="F31" i="1" s="1"/>
  <c r="F35" i="1" a="1"/>
  <c r="F35" i="1" s="1"/>
  <c r="F39" i="1" a="1"/>
  <c r="F39" i="1" s="1"/>
  <c r="F42" i="1" a="1"/>
  <c r="F42" i="1" s="1"/>
  <c r="F46" i="1" a="1"/>
  <c r="F46" i="1" s="1"/>
  <c r="F50" i="1" a="1"/>
  <c r="F50" i="1" s="1"/>
  <c r="F54" i="1" a="1"/>
  <c r="F54" i="1" s="1"/>
  <c r="F57" i="1" a="1"/>
  <c r="F57" i="1" s="1"/>
  <c r="F63" i="1" a="1"/>
  <c r="F63" i="1" s="1"/>
  <c r="F64" i="1" a="1"/>
  <c r="F64" i="1" s="1"/>
  <c r="F115" i="4" a="1"/>
  <c r="F115" i="4" s="1"/>
  <c r="F128" i="4" a="1"/>
  <c r="F128" i="4" s="1"/>
  <c r="F146" i="4" a="1"/>
  <c r="F146" i="4" s="1"/>
  <c r="F150" i="4" a="1"/>
  <c r="F150" i="4" s="1"/>
  <c r="F153" i="4" a="1"/>
  <c r="F153" i="4" s="1"/>
  <c r="F157" i="4" a="1"/>
  <c r="F157" i="4" s="1"/>
  <c r="F161" i="4" a="1"/>
  <c r="F161" i="4" s="1"/>
  <c r="F164" i="4" a="1"/>
  <c r="F164" i="4" s="1"/>
  <c r="F168" i="4" a="1"/>
  <c r="F168" i="4" s="1"/>
  <c r="F172" i="4" a="1"/>
  <c r="F172" i="4" s="1"/>
  <c r="F175" i="4" a="1"/>
  <c r="F175" i="4" s="1"/>
  <c r="F179" i="4" a="1"/>
  <c r="F179" i="4" s="1"/>
  <c r="F182" i="4" a="1"/>
  <c r="F182" i="4" s="1"/>
  <c r="F186" i="4" a="1"/>
  <c r="F186" i="4" s="1"/>
  <c r="F190" i="4" a="1"/>
  <c r="F190" i="4" s="1"/>
  <c r="F194" i="4" a="1"/>
  <c r="F194" i="4" s="1"/>
  <c r="F198" i="4" a="1"/>
  <c r="F198" i="4" s="1"/>
  <c r="F202" i="4" a="1"/>
  <c r="F202" i="4" s="1"/>
  <c r="F206" i="4" a="1"/>
  <c r="F206" i="4" s="1"/>
  <c r="F208" i="4" a="1"/>
  <c r="F208" i="4" s="1"/>
  <c r="F4" i="18" a="1"/>
  <c r="F4" i="18" s="1"/>
  <c r="F11" i="18" a="1"/>
  <c r="F11" i="18" s="1"/>
  <c r="F4" i="3" a="1"/>
  <c r="F4" i="3" s="1"/>
  <c r="F8" i="3" a="1"/>
  <c r="F8" i="3" s="1"/>
  <c r="F9" i="3" a="1"/>
  <c r="F9" i="3" s="1"/>
  <c r="F13" i="3" a="1"/>
  <c r="F13" i="3" s="1"/>
  <c r="F21" i="3" a="1"/>
  <c r="F21" i="3" s="1"/>
  <c r="F3" i="5" a="1"/>
  <c r="F3" i="5" s="1"/>
  <c r="F7" i="5" a="1"/>
  <c r="F7" i="5" s="1"/>
  <c r="F11" i="5" a="1"/>
  <c r="F11" i="5" s="1"/>
  <c r="F15" i="5" a="1"/>
  <c r="F15" i="5" s="1"/>
  <c r="F2" i="13" a="1"/>
  <c r="F2" i="13" s="1"/>
  <c r="F3" i="2" a="1"/>
  <c r="F3" i="2" s="1"/>
  <c r="F5" i="2" a="1"/>
  <c r="F5" i="2" s="1"/>
  <c r="F12" i="2" a="1"/>
  <c r="F12" i="2" s="1"/>
  <c r="F25" i="2" a="1"/>
  <c r="F25" i="2" s="1"/>
  <c r="F28" i="2" a="1"/>
  <c r="F28" i="2" s="1"/>
  <c r="F32" i="2" a="1"/>
  <c r="F32" i="2" s="1"/>
  <c r="F33" i="2" a="1"/>
  <c r="F33" i="2" s="1"/>
  <c r="F36" i="2" a="1"/>
  <c r="F36" i="2" s="1"/>
  <c r="F44" i="2" a="1"/>
  <c r="F44" i="2" s="1"/>
  <c r="F49" i="2" a="1"/>
  <c r="F49" i="2" s="1"/>
  <c r="F50" i="2" a="1"/>
  <c r="F50" i="2" s="1"/>
  <c r="F53" i="2" a="1"/>
  <c r="F53" i="2" s="1"/>
  <c r="F56" i="2" a="1"/>
  <c r="F56" i="2" s="1"/>
  <c r="F58" i="2" a="1"/>
  <c r="F58" i="2" s="1"/>
  <c r="F61" i="2" a="1"/>
  <c r="F61" i="2" s="1"/>
  <c r="F67" i="2" a="1"/>
  <c r="F67" i="2" s="1"/>
  <c r="F69" i="2" a="1"/>
  <c r="F69" i="2" s="1"/>
  <c r="F79" i="2" a="1"/>
  <c r="F79" i="2" s="1"/>
  <c r="F85" i="2" a="1"/>
  <c r="F85" i="2" s="1"/>
  <c r="F86" i="2" a="1"/>
  <c r="F86" i="2" s="1"/>
  <c r="F90" i="2" a="1"/>
  <c r="F90" i="2" s="1"/>
  <c r="F94" i="2" a="1"/>
  <c r="F94" i="2" s="1"/>
  <c r="F98" i="2" a="1"/>
  <c r="F98" i="2" s="1"/>
  <c r="F102" i="2" a="1"/>
  <c r="F102" i="2" s="1"/>
  <c r="F105" i="2" a="1"/>
  <c r="F105" i="2" s="1"/>
  <c r="F109" i="2" a="1"/>
  <c r="F109" i="2" s="1"/>
  <c r="F121" i="2" a="1"/>
  <c r="F121" i="2" s="1"/>
  <c r="F4" i="1" a="1"/>
  <c r="F4" i="1" s="1"/>
  <c r="F8" i="1" a="1"/>
  <c r="F8" i="1" s="1"/>
  <c r="F10" i="1" a="1"/>
  <c r="F10" i="1" s="1"/>
  <c r="F17" i="1" a="1"/>
  <c r="F17" i="1" s="1"/>
  <c r="F21" i="1" a="1"/>
  <c r="F21" i="1" s="1"/>
  <c r="F25" i="1" a="1"/>
  <c r="F25" i="1" s="1"/>
  <c r="F28" i="1" a="1"/>
  <c r="F28" i="1" s="1"/>
  <c r="F32" i="1" a="1"/>
  <c r="F32" i="1" s="1"/>
  <c r="F36" i="1" a="1"/>
  <c r="F36" i="1" s="1"/>
  <c r="F40" i="1" a="1"/>
  <c r="F40" i="1" s="1"/>
  <c r="F43" i="1" a="1"/>
  <c r="F43" i="1" s="1"/>
  <c r="F47" i="1" a="1"/>
  <c r="F47" i="1" s="1"/>
  <c r="F51" i="1" a="1"/>
  <c r="F51" i="1" s="1"/>
  <c r="F55" i="1" a="1"/>
  <c r="F55" i="1" s="1"/>
  <c r="F60" i="1" a="1"/>
  <c r="F60" i="1" s="1"/>
  <c r="F65" i="1" a="1"/>
  <c r="F65" i="1" s="1"/>
  <c r="F104" i="4" a="1"/>
  <c r="F104" i="4" s="1"/>
  <c r="F130" i="4" a="1"/>
  <c r="F130" i="4" s="1"/>
  <c r="F138" i="4" a="1"/>
  <c r="F138" i="4" s="1"/>
  <c r="F142" i="4" a="1"/>
  <c r="F142" i="4" s="1"/>
  <c r="F147" i="4" a="1"/>
  <c r="F147" i="4" s="1"/>
  <c r="F151" i="4" a="1"/>
  <c r="F151" i="4" s="1"/>
  <c r="F154" i="4" a="1"/>
  <c r="F154" i="4" s="1"/>
  <c r="F158" i="4" a="1"/>
  <c r="F158" i="4" s="1"/>
  <c r="F162" i="4" a="1"/>
  <c r="F162" i="4" s="1"/>
  <c r="F165" i="4" a="1"/>
  <c r="F165" i="4" s="1"/>
  <c r="F169" i="4" a="1"/>
  <c r="F169" i="4" s="1"/>
  <c r="F176" i="4" a="1"/>
  <c r="F176" i="4" s="1"/>
  <c r="F180" i="4" a="1"/>
  <c r="F180" i="4" s="1"/>
  <c r="F183" i="4" a="1"/>
  <c r="F183" i="4" s="1"/>
  <c r="F187" i="4" a="1"/>
  <c r="F187" i="4" s="1"/>
  <c r="F191" i="4" a="1"/>
  <c r="F191" i="4" s="1"/>
  <c r="F195" i="4" a="1"/>
  <c r="F195" i="4" s="1"/>
  <c r="F199" i="4" a="1"/>
  <c r="F199" i="4" s="1"/>
  <c r="F203" i="4" a="1"/>
  <c r="F203" i="4" s="1"/>
  <c r="F209" i="4" a="1"/>
  <c r="F209" i="4" s="1"/>
  <c r="F2" i="4" a="1"/>
  <c r="F2" i="4" s="1"/>
  <c r="F5" i="18" a="1"/>
  <c r="F5" i="18" s="1"/>
  <c r="F8" i="18" a="1"/>
  <c r="F8" i="18" s="1"/>
  <c r="F2" i="18" a="1"/>
  <c r="F2" i="18" s="1"/>
  <c r="F5" i="3" a="1"/>
  <c r="F5" i="3" s="1"/>
  <c r="F14" i="3" a="1"/>
  <c r="F14" i="3" s="1"/>
  <c r="F16" i="3" a="1"/>
  <c r="F16" i="3" s="1"/>
  <c r="F18" i="3" a="1"/>
  <c r="F18" i="3" s="1"/>
  <c r="F22" i="3" a="1"/>
  <c r="F22" i="3" s="1"/>
  <c r="F4" i="5" a="1"/>
  <c r="F4" i="5" s="1"/>
  <c r="F8" i="5" a="1"/>
  <c r="F8" i="5" s="1"/>
  <c r="F12" i="5" a="1"/>
  <c r="F12" i="5" s="1"/>
  <c r="F16" i="5" a="1"/>
  <c r="F16" i="5" s="1"/>
  <c r="F4" i="2" a="1"/>
  <c r="F4" i="2" s="1"/>
  <c r="F9" i="2" a="1"/>
  <c r="F9" i="2" s="1"/>
  <c r="F15" i="2" a="1"/>
  <c r="F15" i="2" s="1"/>
  <c r="F21" i="2" a="1"/>
  <c r="F21" i="2" s="1"/>
  <c r="F24" i="2" a="1"/>
  <c r="F24" i="2" s="1"/>
  <c r="F29" i="2" a="1"/>
  <c r="F29" i="2" s="1"/>
  <c r="F34" i="2" a="1"/>
  <c r="F34" i="2" s="1"/>
  <c r="F37" i="2" a="1"/>
  <c r="F37" i="2" s="1"/>
  <c r="F40" i="2" a="1"/>
  <c r="F40" i="2" s="1"/>
  <c r="F42" i="2" a="1"/>
  <c r="F42" i="2" s="1"/>
  <c r="F45" i="2" a="1"/>
  <c r="F45" i="2" s="1"/>
  <c r="F47" i="2" a="1"/>
  <c r="F47" i="2" s="1"/>
  <c r="F54" i="2" a="1"/>
  <c r="F54" i="2" s="1"/>
  <c r="F59" i="2" a="1"/>
  <c r="F59" i="2" s="1"/>
  <c r="F63" i="2" a="1"/>
  <c r="F63" i="2" s="1"/>
  <c r="F70" i="2" a="1"/>
  <c r="F70" i="2" s="1"/>
  <c r="F73" i="2" a="1"/>
  <c r="F73" i="2" s="1"/>
  <c r="F76" i="2" a="1"/>
  <c r="F76" i="2" s="1"/>
  <c r="F80" i="2" a="1"/>
  <c r="F80" i="2" s="1"/>
  <c r="F83" i="2" a="1"/>
  <c r="F83" i="2" s="1"/>
  <c r="F87" i="2" a="1"/>
  <c r="F87" i="2" s="1"/>
  <c r="F91" i="2" a="1"/>
  <c r="F91" i="2" s="1"/>
  <c r="F95" i="2" a="1"/>
  <c r="F95" i="2" s="1"/>
  <c r="F99" i="2" a="1"/>
  <c r="F99" i="2" s="1"/>
  <c r="F103" i="2" a="1"/>
  <c r="F103" i="2" s="1"/>
  <c r="F106" i="2" a="1"/>
  <c r="F106" i="2" s="1"/>
  <c r="F110" i="2" a="1"/>
  <c r="F110" i="2" s="1"/>
  <c r="F112" i="2" a="1"/>
  <c r="F112" i="2" s="1"/>
  <c r="F118" i="2" a="1"/>
  <c r="F118" i="2" s="1"/>
  <c r="F122" i="2" a="1"/>
  <c r="F122" i="2" s="1"/>
  <c r="F5" i="1" a="1"/>
  <c r="F5" i="1" s="1"/>
  <c r="F9" i="1" a="1"/>
  <c r="F9" i="1" s="1"/>
  <c r="F11" i="1" a="1"/>
  <c r="F11" i="1" s="1"/>
  <c r="F14" i="1" a="1"/>
  <c r="F14" i="1" s="1"/>
  <c r="F18" i="1" a="1"/>
  <c r="F18" i="1" s="1"/>
  <c r="F22" i="1" a="1"/>
  <c r="F22" i="1" s="1"/>
  <c r="F26" i="1" a="1"/>
  <c r="F26" i="1" s="1"/>
  <c r="F29" i="1" a="1"/>
  <c r="F29" i="1" s="1"/>
  <c r="F33" i="1" a="1"/>
  <c r="F33" i="1" s="1"/>
  <c r="F37" i="1" a="1"/>
  <c r="F37" i="1" s="1"/>
  <c r="F41" i="1" a="1"/>
  <c r="F41" i="1" s="1"/>
  <c r="F44" i="1" a="1"/>
  <c r="F44" i="1" s="1"/>
  <c r="F48" i="1" a="1"/>
  <c r="F48" i="1" s="1"/>
  <c r="F52" i="1" a="1"/>
  <c r="F52" i="1" s="1"/>
  <c r="F61" i="1" a="1"/>
  <c r="F61" i="1" s="1"/>
  <c r="F58" i="1" a="1"/>
  <c r="F58" i="1" s="1"/>
  <c r="F553" i="1" a="1"/>
  <c r="F553" i="1" s="1"/>
  <c r="F567" i="1" a="1"/>
  <c r="F567" i="1" s="1"/>
  <c r="F572" i="1" a="1"/>
  <c r="F572" i="1" s="1"/>
  <c r="F582" i="1" a="1"/>
  <c r="F582" i="1" s="1"/>
  <c r="F586" i="1" a="1"/>
  <c r="F586" i="1" s="1"/>
  <c r="F590" i="1" a="1"/>
  <c r="F590" i="1" s="1"/>
  <c r="F593" i="1" a="1"/>
  <c r="F593" i="1" s="1"/>
  <c r="F597" i="1" a="1"/>
  <c r="F597" i="1" s="1"/>
  <c r="F601" i="1" a="1"/>
  <c r="F601" i="1" s="1"/>
  <c r="F605" i="1" a="1"/>
  <c r="F605" i="1" s="1"/>
  <c r="F608" i="1" a="1"/>
  <c r="F608" i="1" s="1"/>
  <c r="F610" i="1" a="1"/>
  <c r="F610" i="1" s="1"/>
  <c r="F614" i="1" a="1"/>
  <c r="F614" i="1" s="1"/>
  <c r="F598" i="1" a="1"/>
  <c r="F598" i="1" s="1"/>
  <c r="F602" i="1" a="1"/>
  <c r="F602" i="1" s="1"/>
  <c r="F611" i="1" a="1"/>
  <c r="F611" i="1" s="1"/>
  <c r="F2" i="1" a="1"/>
  <c r="F2" i="1" s="1"/>
  <c r="F554" i="1" a="1"/>
  <c r="F554" i="1" s="1"/>
  <c r="F561" i="1" a="1"/>
  <c r="F561" i="1" s="1"/>
  <c r="F568" i="1" a="1"/>
  <c r="F568" i="1" s="1"/>
  <c r="F579" i="1" a="1"/>
  <c r="F579" i="1" s="1"/>
  <c r="F583" i="1" a="1"/>
  <c r="F583" i="1" s="1"/>
  <c r="F587" i="1" a="1"/>
  <c r="F587" i="1" s="1"/>
  <c r="F591" i="1" a="1"/>
  <c r="F591" i="1" s="1"/>
  <c r="F594" i="1" a="1"/>
  <c r="F594" i="1" s="1"/>
  <c r="F595" i="1" a="1"/>
  <c r="F595" i="1" s="1"/>
  <c r="F606" i="1" a="1"/>
  <c r="F606" i="1" s="1"/>
  <c r="F616" i="1" a="1"/>
  <c r="F616" i="1" s="1"/>
  <c r="F599" i="1" a="1"/>
  <c r="F599" i="1" s="1"/>
  <c r="F612" i="1" a="1"/>
  <c r="F612" i="1" s="1"/>
  <c r="F558" i="1" a="1"/>
  <c r="F558" i="1" s="1"/>
  <c r="F566" i="1" a="1"/>
  <c r="F566" i="1" s="1"/>
  <c r="F581" i="1" a="1"/>
  <c r="F581" i="1" s="1"/>
  <c r="F585" i="1" a="1"/>
  <c r="F585" i="1" s="1"/>
  <c r="F589" i="1" a="1"/>
  <c r="F589" i="1" s="1"/>
  <c r="F592" i="1" a="1"/>
  <c r="F592" i="1" s="1"/>
  <c r="F596" i="1" a="1"/>
  <c r="F596" i="1" s="1"/>
  <c r="F600" i="1" a="1"/>
  <c r="F600" i="1" s="1"/>
  <c r="F604" i="1" a="1"/>
  <c r="F604" i="1" s="1"/>
  <c r="F607" i="1" a="1"/>
  <c r="F607" i="1" s="1"/>
  <c r="F609" i="1" a="1"/>
  <c r="F609" i="1" s="1"/>
  <c r="F613" i="1" a="1"/>
  <c r="F613" i="1" s="1"/>
  <c r="F617" i="1" a="1"/>
  <c r="F617" i="1" s="1"/>
  <c r="F615" i="1" a="1"/>
  <c r="F615" i="1" s="1"/>
  <c r="F557" i="1" a="1"/>
  <c r="F557" i="1" s="1"/>
  <c r="F562" i="1" a="1"/>
  <c r="F562" i="1" s="1"/>
  <c r="F571" i="1" a="1"/>
  <c r="F571" i="1" s="1"/>
  <c r="F580" i="1" a="1"/>
  <c r="F580" i="1" s="1"/>
  <c r="F584" i="1" a="1"/>
  <c r="F584" i="1" s="1"/>
  <c r="F588" i="1" a="1"/>
  <c r="F588" i="1" s="1"/>
  <c r="F603" i="1" a="1"/>
  <c r="F603" i="1" s="1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2" i="15"/>
  <c r="W2" i="14"/>
  <c r="W3" i="14"/>
  <c r="W4" i="14"/>
  <c r="W5" i="14"/>
  <c r="W6" i="14"/>
  <c r="W7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9" i="14"/>
  <c r="W30" i="14"/>
  <c r="W31" i="14"/>
  <c r="W33" i="14"/>
  <c r="W34" i="14"/>
  <c r="W35" i="14"/>
  <c r="W36" i="14"/>
  <c r="W37" i="14"/>
  <c r="W39" i="14"/>
  <c r="W40" i="14"/>
  <c r="W41" i="14"/>
  <c r="W42" i="14"/>
  <c r="W43" i="14"/>
  <c r="W45" i="14"/>
  <c r="W46" i="14"/>
  <c r="W47" i="14"/>
  <c r="W48" i="14"/>
  <c r="W49" i="14"/>
  <c r="W51" i="14"/>
  <c r="W52" i="14"/>
  <c r="W59" i="14"/>
  <c r="W60" i="14"/>
  <c r="W61" i="14"/>
  <c r="W62" i="14"/>
  <c r="W63" i="14"/>
  <c r="W64" i="14"/>
  <c r="W65" i="14"/>
  <c r="W66" i="14"/>
  <c r="W67" i="14"/>
  <c r="W68" i="14"/>
  <c r="W69" i="14"/>
  <c r="W70" i="14"/>
  <c r="W71" i="14"/>
  <c r="W72" i="14"/>
  <c r="W73" i="14"/>
  <c r="W74" i="14"/>
  <c r="W75" i="14"/>
  <c r="W76" i="14"/>
  <c r="W77" i="14"/>
  <c r="W78" i="14"/>
  <c r="W87" i="14"/>
  <c r="W88" i="14"/>
  <c r="W91" i="14"/>
  <c r="W83" i="14"/>
  <c r="W84" i="14"/>
  <c r="W85" i="14"/>
  <c r="W86" i="14"/>
  <c r="W89" i="14"/>
  <c r="W90" i="14"/>
  <c r="W92" i="14"/>
  <c r="W93" i="14"/>
  <c r="W94" i="14"/>
  <c r="W95" i="14"/>
  <c r="W96" i="14"/>
  <c r="W97" i="14"/>
  <c r="W98" i="14"/>
  <c r="W99" i="14"/>
  <c r="W100" i="14"/>
  <c r="V2" i="14"/>
  <c r="V3" i="14"/>
  <c r="V4" i="14"/>
  <c r="V5" i="14"/>
  <c r="V6" i="14"/>
  <c r="V7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9" i="14"/>
  <c r="V30" i="14"/>
  <c r="V31" i="14"/>
  <c r="V33" i="14"/>
  <c r="V34" i="14"/>
  <c r="V35" i="14"/>
  <c r="V36" i="14"/>
  <c r="V37" i="14"/>
  <c r="V39" i="14"/>
  <c r="V40" i="14"/>
  <c r="V41" i="14"/>
  <c r="V42" i="14"/>
  <c r="V43" i="14"/>
  <c r="V45" i="14"/>
  <c r="V46" i="14"/>
  <c r="V47" i="14"/>
  <c r="V48" i="14"/>
  <c r="V49" i="14"/>
  <c r="V51" i="14"/>
  <c r="V52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87" i="14"/>
  <c r="V88" i="14"/>
  <c r="V91" i="14"/>
  <c r="V83" i="14"/>
  <c r="V84" i="14"/>
  <c r="V85" i="14"/>
  <c r="V86" i="14"/>
  <c r="V89" i="14"/>
  <c r="V90" i="14"/>
  <c r="V92" i="14"/>
  <c r="V93" i="14"/>
  <c r="V94" i="14"/>
  <c r="V95" i="14"/>
  <c r="V96" i="14"/>
  <c r="V97" i="14"/>
  <c r="V98" i="14"/>
  <c r="V99" i="14"/>
  <c r="V100" i="14"/>
  <c r="L2" i="14"/>
  <c r="L3" i="14"/>
  <c r="L4" i="14"/>
  <c r="L5" i="14"/>
  <c r="L6" i="14"/>
  <c r="L7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9" i="14"/>
  <c r="L30" i="14"/>
  <c r="L31" i="14"/>
  <c r="L33" i="14"/>
  <c r="L34" i="14"/>
  <c r="L35" i="14"/>
  <c r="L36" i="14"/>
  <c r="L37" i="14"/>
  <c r="L39" i="14"/>
  <c r="L40" i="14"/>
  <c r="L41" i="14"/>
  <c r="L42" i="14"/>
  <c r="L43" i="14"/>
  <c r="L45" i="14"/>
  <c r="L46" i="14"/>
  <c r="L47" i="14"/>
  <c r="L48" i="14"/>
  <c r="L49" i="14"/>
  <c r="L51" i="14"/>
  <c r="L52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87" i="14"/>
  <c r="L88" i="14"/>
  <c r="L91" i="14"/>
  <c r="L83" i="14"/>
  <c r="L84" i="14"/>
  <c r="L85" i="14"/>
  <c r="L86" i="14"/>
  <c r="L89" i="14"/>
  <c r="L90" i="14"/>
  <c r="L92" i="14"/>
  <c r="L93" i="14"/>
  <c r="L94" i="14"/>
  <c r="L95" i="14"/>
  <c r="L96" i="14"/>
  <c r="L97" i="14"/>
  <c r="L98" i="14"/>
  <c r="L99" i="14"/>
  <c r="L100" i="14"/>
  <c r="K2" i="14"/>
  <c r="K3" i="14"/>
  <c r="K4" i="14"/>
  <c r="K5" i="14"/>
  <c r="K6" i="14"/>
  <c r="K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9" i="14"/>
  <c r="K30" i="14"/>
  <c r="K31" i="14"/>
  <c r="K33" i="14"/>
  <c r="K34" i="14"/>
  <c r="K35" i="14"/>
  <c r="K36" i="14"/>
  <c r="K37" i="14"/>
  <c r="K39" i="14"/>
  <c r="K40" i="14"/>
  <c r="K41" i="14"/>
  <c r="K42" i="14"/>
  <c r="K43" i="14"/>
  <c r="K45" i="14"/>
  <c r="K46" i="14"/>
  <c r="K47" i="14"/>
  <c r="K48" i="14"/>
  <c r="K49" i="14"/>
  <c r="K51" i="14"/>
  <c r="K52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87" i="14"/>
  <c r="K88" i="14"/>
  <c r="K91" i="14"/>
  <c r="K83" i="14"/>
  <c r="K84" i="14"/>
  <c r="K85" i="14"/>
  <c r="K86" i="14"/>
  <c r="K89" i="14"/>
  <c r="K90" i="14"/>
  <c r="K92" i="14"/>
  <c r="K93" i="14"/>
  <c r="K94" i="14"/>
  <c r="K95" i="14"/>
  <c r="K96" i="14"/>
  <c r="K97" i="14"/>
  <c r="K98" i="14"/>
  <c r="K99" i="14"/>
  <c r="K100" i="14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V2" i="7"/>
  <c r="U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2" i="7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2" i="8"/>
  <c r="U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2" i="8"/>
  <c r="V2" i="6"/>
  <c r="V5" i="6"/>
  <c r="V4" i="6"/>
  <c r="V7" i="6"/>
  <c r="V6" i="6"/>
  <c r="V9" i="6"/>
  <c r="V8" i="6"/>
  <c r="V10" i="6"/>
  <c r="V11" i="6"/>
  <c r="V12" i="6"/>
  <c r="V13" i="6"/>
  <c r="V15" i="6"/>
  <c r="V14" i="6"/>
  <c r="V17" i="6"/>
  <c r="V16" i="6"/>
  <c r="V19" i="6"/>
  <c r="V18" i="6"/>
  <c r="V21" i="6"/>
  <c r="V20" i="6"/>
  <c r="V23" i="6"/>
  <c r="V22" i="6"/>
  <c r="V25" i="6"/>
  <c r="V24" i="6"/>
  <c r="V30" i="6"/>
  <c r="V29" i="6"/>
  <c r="V32" i="6"/>
  <c r="V31" i="6"/>
  <c r="V33" i="6"/>
  <c r="V34" i="6"/>
  <c r="V35" i="6"/>
  <c r="V37" i="6"/>
  <c r="V36" i="6"/>
  <c r="V39" i="6"/>
  <c r="V38" i="6"/>
  <c r="V41" i="6"/>
  <c r="V40" i="6"/>
  <c r="V45" i="6"/>
  <c r="V44" i="6"/>
  <c r="V47" i="6"/>
  <c r="V46" i="6"/>
  <c r="V49" i="6"/>
  <c r="V48" i="6"/>
  <c r="V54" i="6"/>
  <c r="V53" i="6"/>
  <c r="V56" i="6"/>
  <c r="V55" i="6"/>
  <c r="V58" i="6"/>
  <c r="V57" i="6"/>
  <c r="V60" i="6"/>
  <c r="V59" i="6"/>
  <c r="V62" i="6"/>
  <c r="V61" i="6"/>
  <c r="V67" i="6"/>
  <c r="V66" i="6"/>
  <c r="V69" i="6"/>
  <c r="V68" i="6"/>
  <c r="V72" i="6"/>
  <c r="V73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90" i="6"/>
  <c r="V91" i="6"/>
  <c r="V92" i="6"/>
  <c r="V93" i="6"/>
  <c r="V96" i="6"/>
  <c r="V95" i="6"/>
  <c r="V98" i="6"/>
  <c r="V97" i="6"/>
  <c r="V100" i="6"/>
  <c r="V99" i="6"/>
  <c r="V102" i="6"/>
  <c r="V101" i="6"/>
  <c r="V104" i="6"/>
  <c r="V103" i="6"/>
  <c r="V106" i="6"/>
  <c r="V105" i="6"/>
  <c r="V109" i="6"/>
  <c r="V108" i="6"/>
  <c r="V107" i="6"/>
  <c r="U2" i="6"/>
  <c r="U5" i="6"/>
  <c r="U4" i="6"/>
  <c r="U7" i="6"/>
  <c r="U6" i="6"/>
  <c r="U9" i="6"/>
  <c r="U8" i="6"/>
  <c r="U10" i="6"/>
  <c r="U11" i="6"/>
  <c r="U12" i="6"/>
  <c r="U13" i="6"/>
  <c r="U15" i="6"/>
  <c r="U14" i="6"/>
  <c r="U17" i="6"/>
  <c r="U16" i="6"/>
  <c r="U19" i="6"/>
  <c r="U18" i="6"/>
  <c r="U21" i="6"/>
  <c r="U20" i="6"/>
  <c r="U23" i="6"/>
  <c r="U22" i="6"/>
  <c r="U25" i="6"/>
  <c r="U24" i="6"/>
  <c r="U30" i="6"/>
  <c r="U29" i="6"/>
  <c r="U32" i="6"/>
  <c r="U31" i="6"/>
  <c r="U33" i="6"/>
  <c r="U34" i="6"/>
  <c r="U35" i="6"/>
  <c r="U37" i="6"/>
  <c r="U36" i="6"/>
  <c r="U39" i="6"/>
  <c r="U38" i="6"/>
  <c r="U41" i="6"/>
  <c r="U40" i="6"/>
  <c r="U45" i="6"/>
  <c r="U44" i="6"/>
  <c r="U47" i="6"/>
  <c r="U46" i="6"/>
  <c r="U49" i="6"/>
  <c r="U48" i="6"/>
  <c r="U54" i="6"/>
  <c r="U53" i="6"/>
  <c r="U56" i="6"/>
  <c r="U55" i="6"/>
  <c r="U58" i="6"/>
  <c r="U57" i="6"/>
  <c r="U60" i="6"/>
  <c r="U59" i="6"/>
  <c r="U62" i="6"/>
  <c r="U61" i="6"/>
  <c r="U67" i="6"/>
  <c r="U66" i="6"/>
  <c r="U69" i="6"/>
  <c r="U68" i="6"/>
  <c r="U72" i="6"/>
  <c r="U73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90" i="6"/>
  <c r="U91" i="6"/>
  <c r="U92" i="6"/>
  <c r="U93" i="6"/>
  <c r="U96" i="6"/>
  <c r="U95" i="6"/>
  <c r="U98" i="6"/>
  <c r="U97" i="6"/>
  <c r="U100" i="6"/>
  <c r="U99" i="6"/>
  <c r="U102" i="6"/>
  <c r="U101" i="6"/>
  <c r="U104" i="6"/>
  <c r="U103" i="6"/>
  <c r="U106" i="6"/>
  <c r="U105" i="6"/>
  <c r="U109" i="6"/>
  <c r="U108" i="6"/>
  <c r="U107" i="6"/>
  <c r="V3" i="6"/>
  <c r="U3" i="6"/>
  <c r="K2" i="6"/>
  <c r="K5" i="6"/>
  <c r="K4" i="6"/>
  <c r="K7" i="6"/>
  <c r="K6" i="6"/>
  <c r="K9" i="6"/>
  <c r="K8" i="6"/>
  <c r="K10" i="6"/>
  <c r="K11" i="6"/>
  <c r="K12" i="6"/>
  <c r="K13" i="6"/>
  <c r="K15" i="6"/>
  <c r="K14" i="6"/>
  <c r="K17" i="6"/>
  <c r="K16" i="6"/>
  <c r="K19" i="6"/>
  <c r="K18" i="6"/>
  <c r="K21" i="6"/>
  <c r="K20" i="6"/>
  <c r="K23" i="6"/>
  <c r="K22" i="6"/>
  <c r="K25" i="6"/>
  <c r="K24" i="6"/>
  <c r="K30" i="6"/>
  <c r="K29" i="6"/>
  <c r="K32" i="6"/>
  <c r="K31" i="6"/>
  <c r="K33" i="6"/>
  <c r="K34" i="6"/>
  <c r="K35" i="6"/>
  <c r="K37" i="6"/>
  <c r="K36" i="6"/>
  <c r="K39" i="6"/>
  <c r="K38" i="6"/>
  <c r="K41" i="6"/>
  <c r="K40" i="6"/>
  <c r="K45" i="6"/>
  <c r="K44" i="6"/>
  <c r="K47" i="6"/>
  <c r="K46" i="6"/>
  <c r="K49" i="6"/>
  <c r="K48" i="6"/>
  <c r="K54" i="6"/>
  <c r="K53" i="6"/>
  <c r="K56" i="6"/>
  <c r="K55" i="6"/>
  <c r="K58" i="6"/>
  <c r="K57" i="6"/>
  <c r="K60" i="6"/>
  <c r="K59" i="6"/>
  <c r="K62" i="6"/>
  <c r="K61" i="6"/>
  <c r="K67" i="6"/>
  <c r="K66" i="6"/>
  <c r="K69" i="6"/>
  <c r="K68" i="6"/>
  <c r="K72" i="6"/>
  <c r="K73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90" i="6"/>
  <c r="K91" i="6"/>
  <c r="K92" i="6"/>
  <c r="K93" i="6"/>
  <c r="K96" i="6"/>
  <c r="K95" i="6"/>
  <c r="K98" i="6"/>
  <c r="K97" i="6"/>
  <c r="K100" i="6"/>
  <c r="K99" i="6"/>
  <c r="K102" i="6"/>
  <c r="K101" i="6"/>
  <c r="K104" i="6"/>
  <c r="K103" i="6"/>
  <c r="K106" i="6"/>
  <c r="K105" i="6"/>
  <c r="K109" i="6"/>
  <c r="K108" i="6"/>
  <c r="K107" i="6"/>
  <c r="J2" i="6"/>
  <c r="J5" i="6"/>
  <c r="J4" i="6"/>
  <c r="J7" i="6"/>
  <c r="J6" i="6"/>
  <c r="J9" i="6"/>
  <c r="J8" i="6"/>
  <c r="J10" i="6"/>
  <c r="J11" i="6"/>
  <c r="J12" i="6"/>
  <c r="J13" i="6"/>
  <c r="J15" i="6"/>
  <c r="J14" i="6"/>
  <c r="J17" i="6"/>
  <c r="J16" i="6"/>
  <c r="J19" i="6"/>
  <c r="J18" i="6"/>
  <c r="J21" i="6"/>
  <c r="J20" i="6"/>
  <c r="J23" i="6"/>
  <c r="J22" i="6"/>
  <c r="J25" i="6"/>
  <c r="J24" i="6"/>
  <c r="J30" i="6"/>
  <c r="J29" i="6"/>
  <c r="J32" i="6"/>
  <c r="J31" i="6"/>
  <c r="J33" i="6"/>
  <c r="J34" i="6"/>
  <c r="J35" i="6"/>
  <c r="J37" i="6"/>
  <c r="J36" i="6"/>
  <c r="J39" i="6"/>
  <c r="J38" i="6"/>
  <c r="J41" i="6"/>
  <c r="J40" i="6"/>
  <c r="J45" i="6"/>
  <c r="J44" i="6"/>
  <c r="J47" i="6"/>
  <c r="J46" i="6"/>
  <c r="J49" i="6"/>
  <c r="J48" i="6"/>
  <c r="J54" i="6"/>
  <c r="J53" i="6"/>
  <c r="J56" i="6"/>
  <c r="J55" i="6"/>
  <c r="J58" i="6"/>
  <c r="J57" i="6"/>
  <c r="J60" i="6"/>
  <c r="J59" i="6"/>
  <c r="J62" i="6"/>
  <c r="J61" i="6"/>
  <c r="J67" i="6"/>
  <c r="J66" i="6"/>
  <c r="J69" i="6"/>
  <c r="J68" i="6"/>
  <c r="J72" i="6"/>
  <c r="J73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90" i="6"/>
  <c r="J91" i="6"/>
  <c r="J92" i="6"/>
  <c r="J93" i="6"/>
  <c r="J96" i="6"/>
  <c r="J95" i="6"/>
  <c r="J98" i="6"/>
  <c r="J97" i="6"/>
  <c r="J100" i="6"/>
  <c r="J99" i="6"/>
  <c r="J102" i="6"/>
  <c r="J101" i="6"/>
  <c r="J104" i="6"/>
  <c r="J103" i="6"/>
  <c r="J106" i="6"/>
  <c r="J105" i="6"/>
  <c r="J109" i="6"/>
  <c r="J108" i="6"/>
  <c r="J107" i="6"/>
  <c r="K3" i="6"/>
  <c r="J3" i="6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" i="4"/>
  <c r="U3" i="18"/>
  <c r="U4" i="18"/>
  <c r="U5" i="18"/>
  <c r="U6" i="18"/>
  <c r="U7" i="18"/>
  <c r="U8" i="18"/>
  <c r="U9" i="18"/>
  <c r="U10" i="18"/>
  <c r="U11" i="18"/>
  <c r="U2" i="18"/>
  <c r="J3" i="18"/>
  <c r="J4" i="18"/>
  <c r="J5" i="18"/>
  <c r="J6" i="18"/>
  <c r="J7" i="18"/>
  <c r="J8" i="18"/>
  <c r="J9" i="18"/>
  <c r="J10" i="18"/>
  <c r="J11" i="18"/>
  <c r="J2" i="18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2" i="5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2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2" i="5"/>
  <c r="V2" i="13"/>
  <c r="V9" i="13"/>
  <c r="U2" i="13"/>
  <c r="U9" i="13"/>
  <c r="K2" i="13"/>
  <c r="K9" i="13"/>
  <c r="J2" i="13"/>
  <c r="J9" i="13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8" i="2"/>
  <c r="V119" i="2"/>
  <c r="V120" i="2"/>
  <c r="V121" i="2"/>
  <c r="V122" i="2"/>
  <c r="V123" i="2"/>
  <c r="V124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8" i="2"/>
  <c r="U119" i="2"/>
  <c r="U120" i="2"/>
  <c r="U121" i="2"/>
  <c r="U122" i="2"/>
  <c r="U123" i="2"/>
  <c r="U124" i="2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8" i="2"/>
  <c r="K119" i="2"/>
  <c r="K120" i="2"/>
  <c r="K121" i="2"/>
  <c r="K122" i="2"/>
  <c r="K123" i="2"/>
  <c r="K124" i="2"/>
  <c r="J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8" i="2"/>
  <c r="J119" i="2"/>
  <c r="J120" i="2"/>
  <c r="J121" i="2"/>
  <c r="J122" i="2"/>
  <c r="J123" i="2"/>
  <c r="J124" i="2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60" i="1"/>
  <c r="V61" i="1"/>
  <c r="V62" i="1"/>
  <c r="V63" i="1"/>
  <c r="V58" i="1"/>
  <c r="V59" i="1"/>
  <c r="V64" i="1"/>
  <c r="V65" i="1"/>
  <c r="V553" i="1"/>
  <c r="V554" i="1"/>
  <c r="V557" i="1"/>
  <c r="V558" i="1"/>
  <c r="V561" i="1"/>
  <c r="V562" i="1"/>
  <c r="V566" i="1"/>
  <c r="V567" i="1"/>
  <c r="V568" i="1"/>
  <c r="V571" i="1"/>
  <c r="V572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60" i="1"/>
  <c r="U61" i="1"/>
  <c r="U62" i="1"/>
  <c r="U63" i="1"/>
  <c r="U58" i="1"/>
  <c r="U59" i="1"/>
  <c r="U64" i="1"/>
  <c r="U65" i="1"/>
  <c r="U553" i="1"/>
  <c r="U554" i="1"/>
  <c r="U557" i="1"/>
  <c r="U558" i="1"/>
  <c r="U561" i="1"/>
  <c r="U562" i="1"/>
  <c r="U566" i="1"/>
  <c r="U567" i="1"/>
  <c r="U568" i="1"/>
  <c r="U571" i="1"/>
  <c r="U572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60" i="1"/>
  <c r="K61" i="1"/>
  <c r="K62" i="1"/>
  <c r="K63" i="1"/>
  <c r="K58" i="1"/>
  <c r="K59" i="1"/>
  <c r="K64" i="1"/>
  <c r="K65" i="1"/>
  <c r="K553" i="1"/>
  <c r="K554" i="1"/>
  <c r="K557" i="1"/>
  <c r="K558" i="1"/>
  <c r="K561" i="1"/>
  <c r="K562" i="1"/>
  <c r="K566" i="1"/>
  <c r="K567" i="1"/>
  <c r="K568" i="1"/>
  <c r="K571" i="1"/>
  <c r="K572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60" i="1"/>
  <c r="J61" i="1"/>
  <c r="J62" i="1"/>
  <c r="J63" i="1"/>
  <c r="J58" i="1"/>
  <c r="J59" i="1"/>
  <c r="J64" i="1"/>
  <c r="J65" i="1"/>
  <c r="J553" i="1"/>
  <c r="J554" i="1"/>
  <c r="J557" i="1"/>
  <c r="J558" i="1"/>
  <c r="J561" i="1"/>
  <c r="J562" i="1"/>
  <c r="J566" i="1"/>
  <c r="J567" i="1"/>
  <c r="J568" i="1"/>
  <c r="J571" i="1"/>
  <c r="J572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2" i="1"/>
  <c r="I262" i="16"/>
  <c r="I263" i="16"/>
  <c r="I103" i="16"/>
  <c r="I168" i="16"/>
  <c r="I353" i="16"/>
  <c r="I127" i="16"/>
  <c r="I156" i="16"/>
  <c r="I293" i="16"/>
  <c r="I146" i="16"/>
  <c r="I370" i="16"/>
  <c r="I246" i="16"/>
  <c r="I301" i="16"/>
  <c r="I5" i="16"/>
  <c r="I157" i="16"/>
  <c r="I132" i="16"/>
  <c r="I112" i="16"/>
  <c r="I130" i="16"/>
  <c r="I3" i="16"/>
  <c r="I244" i="16"/>
  <c r="I256" i="16"/>
  <c r="I280" i="16"/>
  <c r="I134" i="16"/>
  <c r="I59" i="16"/>
  <c r="I17" i="16"/>
  <c r="I20" i="16"/>
  <c r="I113" i="16"/>
  <c r="I283" i="16"/>
  <c r="I54" i="16"/>
  <c r="I34" i="16"/>
  <c r="I271" i="16"/>
  <c r="I211" i="16"/>
  <c r="I357" i="16"/>
  <c r="I142" i="16"/>
  <c r="I205" i="16"/>
  <c r="I363" i="16"/>
  <c r="I88" i="16"/>
  <c r="I78" i="16"/>
  <c r="I232" i="16"/>
  <c r="I227" i="16"/>
  <c r="I76" i="16"/>
  <c r="I24" i="16"/>
  <c r="I369" i="16"/>
  <c r="I325" i="16"/>
  <c r="I328" i="16"/>
  <c r="I249" i="16"/>
  <c r="I228" i="16"/>
  <c r="I152" i="16"/>
  <c r="I193" i="16"/>
  <c r="I334" i="16"/>
  <c r="I305" i="16"/>
  <c r="I125" i="16"/>
  <c r="I214" i="16"/>
  <c r="I116" i="16"/>
  <c r="I367" i="16"/>
  <c r="I289" i="16"/>
  <c r="I143" i="16"/>
  <c r="I335" i="16"/>
  <c r="I178" i="16"/>
  <c r="I222" i="16"/>
  <c r="I358" i="16"/>
  <c r="I28" i="16"/>
  <c r="I302" i="16"/>
  <c r="I362" i="16"/>
  <c r="I313" i="16"/>
  <c r="I95" i="16"/>
  <c r="I352" i="16"/>
  <c r="I45" i="16"/>
  <c r="I109" i="16"/>
  <c r="I182" i="16"/>
  <c r="I13" i="16"/>
  <c r="I14" i="16"/>
  <c r="I350" i="16"/>
  <c r="I218" i="16"/>
  <c r="I62" i="16"/>
  <c r="I61" i="16"/>
  <c r="I212" i="16"/>
  <c r="I304" i="16"/>
  <c r="I284" i="16"/>
  <c r="I354" i="16"/>
  <c r="I265" i="16"/>
  <c r="I145" i="16"/>
  <c r="I180" i="16"/>
  <c r="I268" i="16"/>
  <c r="I281" i="16"/>
  <c r="I165" i="16"/>
  <c r="I290" i="16"/>
  <c r="I15" i="16"/>
  <c r="I187" i="16"/>
  <c r="I163" i="16"/>
  <c r="I35" i="16"/>
  <c r="I67" i="16"/>
  <c r="I278" i="16"/>
  <c r="I326" i="16"/>
  <c r="I101" i="16"/>
  <c r="I255" i="16"/>
  <c r="I375" i="16"/>
  <c r="I120" i="16"/>
  <c r="I282" i="16"/>
  <c r="I257" i="16"/>
  <c r="I270" i="16"/>
  <c r="I317" i="16"/>
  <c r="I291" i="16"/>
  <c r="I201" i="16"/>
  <c r="I266" i="16"/>
  <c r="I37" i="16"/>
  <c r="I73" i="16"/>
  <c r="I217" i="16"/>
  <c r="I26" i="16"/>
  <c r="I158" i="16"/>
  <c r="I25" i="16"/>
  <c r="I359" i="16"/>
  <c r="I184" i="16"/>
  <c r="I254" i="16"/>
  <c r="I41" i="16"/>
  <c r="I288" i="16"/>
  <c r="I269" i="16"/>
  <c r="I155" i="16"/>
  <c r="I7" i="16"/>
  <c r="I51" i="16"/>
  <c r="I234" i="16"/>
  <c r="I91" i="16"/>
  <c r="I138" i="16"/>
  <c r="I342" i="16"/>
  <c r="I149" i="16"/>
  <c r="I208" i="16"/>
  <c r="I285" i="16"/>
  <c r="I286" i="16"/>
  <c r="I343" i="16"/>
  <c r="I148" i="16"/>
  <c r="I19" i="16"/>
  <c r="I21" i="16"/>
  <c r="I57" i="16"/>
  <c r="I86" i="16"/>
  <c r="I330" i="16"/>
  <c r="I236" i="16"/>
  <c r="I119" i="16"/>
  <c r="I346" i="16"/>
  <c r="I136" i="16"/>
  <c r="I366" i="16"/>
  <c r="I188" i="16"/>
  <c r="I2" i="16"/>
  <c r="I308" i="16"/>
  <c r="I179" i="16"/>
  <c r="I162" i="16"/>
  <c r="I229" i="16"/>
  <c r="I321" i="16"/>
  <c r="I129" i="16"/>
  <c r="I31" i="16"/>
  <c r="I376" i="16"/>
  <c r="I292" i="16"/>
  <c r="I166" i="16"/>
  <c r="I298" i="16"/>
  <c r="I199" i="16"/>
  <c r="I307" i="16"/>
  <c r="I314" i="16"/>
  <c r="I122" i="16"/>
  <c r="I56" i="16"/>
  <c r="I105" i="16"/>
  <c r="I203" i="16"/>
  <c r="I176" i="16"/>
  <c r="I80" i="16"/>
  <c r="I141" i="16"/>
  <c r="I310" i="16"/>
  <c r="I111" i="16"/>
  <c r="I147" i="16"/>
  <c r="I258" i="16"/>
  <c r="I49" i="16"/>
  <c r="I29" i="16"/>
  <c r="I33" i="16"/>
  <c r="I74" i="16"/>
  <c r="I242" i="16"/>
  <c r="I287" i="16"/>
  <c r="I250" i="16"/>
  <c r="I189" i="16"/>
  <c r="I344" i="16"/>
  <c r="I135" i="16"/>
  <c r="I272" i="16"/>
  <c r="I87" i="16"/>
  <c r="I139" i="16"/>
  <c r="I43" i="16"/>
  <c r="I42" i="16"/>
  <c r="I100" i="16"/>
  <c r="I92" i="16"/>
  <c r="I104" i="16"/>
  <c r="I318" i="16"/>
  <c r="I137" i="16"/>
  <c r="I207" i="16"/>
  <c r="I108" i="16"/>
  <c r="I18" i="16"/>
  <c r="I23" i="16"/>
  <c r="I311" i="16"/>
  <c r="I276" i="16"/>
  <c r="I94" i="16"/>
  <c r="I8" i="16"/>
  <c r="I347" i="16"/>
  <c r="I85" i="16"/>
  <c r="I368" i="16"/>
  <c r="I329" i="16"/>
  <c r="I4" i="16"/>
  <c r="I216" i="16"/>
  <c r="I39" i="16"/>
  <c r="I243" i="16"/>
  <c r="I173" i="16"/>
  <c r="I77" i="16"/>
  <c r="I297" i="16"/>
  <c r="I264" i="16"/>
  <c r="I11" i="16"/>
  <c r="I153" i="16"/>
  <c r="I360" i="16"/>
  <c r="I171" i="16"/>
  <c r="I22" i="16"/>
  <c r="I226" i="16"/>
  <c r="I219" i="16"/>
  <c r="I374" i="16"/>
  <c r="I223" i="16"/>
  <c r="I102" i="16"/>
  <c r="I332" i="16"/>
  <c r="I16" i="16"/>
  <c r="I75" i="16"/>
  <c r="I239" i="16"/>
  <c r="I89" i="16"/>
  <c r="I27" i="16"/>
  <c r="I251" i="16"/>
  <c r="I273" i="16"/>
  <c r="I117" i="16"/>
  <c r="I237" i="16"/>
  <c r="I198" i="16"/>
  <c r="I233" i="16"/>
  <c r="I174" i="16"/>
  <c r="I247" i="16"/>
  <c r="I224" i="16"/>
  <c r="I191" i="16"/>
  <c r="I196" i="16"/>
  <c r="I160" i="16"/>
  <c r="I63" i="16"/>
  <c r="I60" i="16"/>
  <c r="I206" i="16"/>
  <c r="I312" i="16"/>
  <c r="I303" i="16"/>
  <c r="I210" i="16"/>
  <c r="I195" i="16"/>
  <c r="I324" i="16"/>
  <c r="I348" i="16"/>
  <c r="I133" i="16"/>
  <c r="I164" i="16"/>
  <c r="I66" i="16"/>
  <c r="I320" i="16"/>
  <c r="I72" i="16"/>
  <c r="I339" i="16"/>
  <c r="I364" i="16"/>
  <c r="I331" i="16"/>
  <c r="I38" i="16"/>
  <c r="I53" i="16"/>
  <c r="I183" i="16"/>
  <c r="I186" i="16"/>
  <c r="I190" i="16"/>
  <c r="I172" i="16"/>
  <c r="I231" i="16"/>
  <c r="I309" i="16"/>
  <c r="I319" i="16"/>
  <c r="I167" i="16"/>
  <c r="I197" i="16"/>
  <c r="I55" i="16"/>
  <c r="I52" i="16"/>
  <c r="I349" i="16"/>
  <c r="I107" i="16"/>
  <c r="I277" i="16"/>
  <c r="I82" i="16"/>
  <c r="I84" i="16"/>
  <c r="I79" i="16"/>
  <c r="I345" i="16"/>
  <c r="I245" i="16"/>
  <c r="I177" i="16"/>
  <c r="I32" i="16"/>
  <c r="I279" i="16"/>
  <c r="I365" i="16"/>
  <c r="I377" i="16"/>
  <c r="I261" i="16"/>
  <c r="I121" i="16"/>
  <c r="I68" i="16"/>
  <c r="I213" i="16"/>
  <c r="I154" i="16"/>
  <c r="I12" i="16"/>
  <c r="I253" i="16"/>
  <c r="I240" i="16"/>
  <c r="I169" i="16"/>
  <c r="I185" i="16"/>
  <c r="I140" i="16"/>
  <c r="I46" i="16"/>
  <c r="I48" i="16"/>
  <c r="I36" i="16"/>
  <c r="I200" i="16"/>
  <c r="I202" i="16"/>
  <c r="I296" i="16"/>
  <c r="I274" i="16"/>
  <c r="I323" i="16"/>
  <c r="I322" i="16"/>
  <c r="I161" i="16"/>
  <c r="I30" i="16"/>
  <c r="I126" i="16"/>
  <c r="I238" i="16"/>
  <c r="I40" i="16"/>
  <c r="I115" i="16"/>
  <c r="I114" i="16"/>
  <c r="I215" i="16"/>
  <c r="I47" i="16"/>
  <c r="I44" i="16"/>
  <c r="I306" i="16"/>
  <c r="I58" i="16"/>
  <c r="I71" i="16"/>
  <c r="I295" i="16"/>
  <c r="I267" i="16"/>
  <c r="I260" i="16"/>
  <c r="I221" i="16"/>
  <c r="I248" i="16"/>
  <c r="I235" i="16"/>
  <c r="I96" i="16"/>
  <c r="I9" i="16"/>
  <c r="I6" i="16"/>
  <c r="I220" i="16"/>
  <c r="I361" i="16"/>
  <c r="I170" i="16"/>
  <c r="I93" i="16"/>
  <c r="I10" i="16"/>
  <c r="I106" i="16"/>
  <c r="I151" i="16"/>
  <c r="I99" i="16"/>
  <c r="I337" i="16"/>
  <c r="I299" i="16"/>
  <c r="I327" i="16"/>
  <c r="I351" i="16"/>
  <c r="I110" i="16"/>
  <c r="I81" i="16"/>
  <c r="I159" i="16"/>
  <c r="I192" i="16"/>
  <c r="I371" i="16"/>
  <c r="I97" i="16"/>
  <c r="I194" i="16"/>
  <c r="I150" i="16"/>
  <c r="I181" i="16"/>
  <c r="I131" i="16"/>
  <c r="I175" i="16"/>
  <c r="I372" i="16"/>
  <c r="I294" i="16"/>
  <c r="I65" i="16"/>
  <c r="I316" i="16"/>
  <c r="I241" i="16"/>
  <c r="I340" i="16"/>
  <c r="I64" i="16"/>
  <c r="I333" i="16"/>
  <c r="I144" i="16"/>
  <c r="I123" i="16"/>
  <c r="I336" i="16"/>
  <c r="I209" i="16"/>
  <c r="I355" i="16"/>
  <c r="I70" i="16"/>
  <c r="I373" i="16"/>
  <c r="I50" i="16"/>
  <c r="I275" i="16"/>
  <c r="I338" i="16"/>
  <c r="I225" i="16"/>
  <c r="I315" i="16"/>
  <c r="I356" i="16"/>
  <c r="I118" i="16"/>
  <c r="I300" i="16"/>
  <c r="I128" i="16"/>
  <c r="I341" i="16"/>
  <c r="I83" i="16"/>
  <c r="I259" i="16"/>
  <c r="H262" i="16"/>
  <c r="H263" i="16"/>
  <c r="H103" i="16"/>
  <c r="H168" i="16"/>
  <c r="H353" i="16"/>
  <c r="H127" i="16"/>
  <c r="H156" i="16"/>
  <c r="H293" i="16"/>
  <c r="H146" i="16"/>
  <c r="H370" i="16"/>
  <c r="H246" i="16"/>
  <c r="H301" i="16"/>
  <c r="H5" i="16"/>
  <c r="H157" i="16"/>
  <c r="H132" i="16"/>
  <c r="H112" i="16"/>
  <c r="H130" i="16"/>
  <c r="H3" i="16"/>
  <c r="H244" i="16"/>
  <c r="H256" i="16"/>
  <c r="H280" i="16"/>
  <c r="H134" i="16"/>
  <c r="H59" i="16"/>
  <c r="H17" i="16"/>
  <c r="H20" i="16"/>
  <c r="H113" i="16"/>
  <c r="H283" i="16"/>
  <c r="H54" i="16"/>
  <c r="H34" i="16"/>
  <c r="H271" i="16"/>
  <c r="H211" i="16"/>
  <c r="H357" i="16"/>
  <c r="H142" i="16"/>
  <c r="H205" i="16"/>
  <c r="H363" i="16"/>
  <c r="H88" i="16"/>
  <c r="H78" i="16"/>
  <c r="H232" i="16"/>
  <c r="H227" i="16"/>
  <c r="H76" i="16"/>
  <c r="H24" i="16"/>
  <c r="H369" i="16"/>
  <c r="H325" i="16"/>
  <c r="H328" i="16"/>
  <c r="H249" i="16"/>
  <c r="H228" i="16"/>
  <c r="H152" i="16"/>
  <c r="H193" i="16"/>
  <c r="H334" i="16"/>
  <c r="H305" i="16"/>
  <c r="H125" i="16"/>
  <c r="H214" i="16"/>
  <c r="H116" i="16"/>
  <c r="H367" i="16"/>
  <c r="H289" i="16"/>
  <c r="H143" i="16"/>
  <c r="H335" i="16"/>
  <c r="H178" i="16"/>
  <c r="H222" i="16"/>
  <c r="H358" i="16"/>
  <c r="H28" i="16"/>
  <c r="H302" i="16"/>
  <c r="H362" i="16"/>
  <c r="H313" i="16"/>
  <c r="H95" i="16"/>
  <c r="H352" i="16"/>
  <c r="H45" i="16"/>
  <c r="H109" i="16"/>
  <c r="H182" i="16"/>
  <c r="H13" i="16"/>
  <c r="H14" i="16"/>
  <c r="H350" i="16"/>
  <c r="H218" i="16"/>
  <c r="H62" i="16"/>
  <c r="H61" i="16"/>
  <c r="H212" i="16"/>
  <c r="H304" i="16"/>
  <c r="H284" i="16"/>
  <c r="H354" i="16"/>
  <c r="H265" i="16"/>
  <c r="H145" i="16"/>
  <c r="H180" i="16"/>
  <c r="H268" i="16"/>
  <c r="H281" i="16"/>
  <c r="H165" i="16"/>
  <c r="H290" i="16"/>
  <c r="H15" i="16"/>
  <c r="H187" i="16"/>
  <c r="H163" i="16"/>
  <c r="H35" i="16"/>
  <c r="H67" i="16"/>
  <c r="H278" i="16"/>
  <c r="H326" i="16"/>
  <c r="H101" i="16"/>
  <c r="H255" i="16"/>
  <c r="H375" i="16"/>
  <c r="H120" i="16"/>
  <c r="H282" i="16"/>
  <c r="H257" i="16"/>
  <c r="H270" i="16"/>
  <c r="H317" i="16"/>
  <c r="H291" i="16"/>
  <c r="H201" i="16"/>
  <c r="H266" i="16"/>
  <c r="H37" i="16"/>
  <c r="H73" i="16"/>
  <c r="H217" i="16"/>
  <c r="H26" i="16"/>
  <c r="H158" i="16"/>
  <c r="H25" i="16"/>
  <c r="H359" i="16"/>
  <c r="H184" i="16"/>
  <c r="H254" i="16"/>
  <c r="H41" i="16"/>
  <c r="H288" i="16"/>
  <c r="H269" i="16"/>
  <c r="H155" i="16"/>
  <c r="H7" i="16"/>
  <c r="H51" i="16"/>
  <c r="H234" i="16"/>
  <c r="H91" i="16"/>
  <c r="H138" i="16"/>
  <c r="H342" i="16"/>
  <c r="H149" i="16"/>
  <c r="H208" i="16"/>
  <c r="H285" i="16"/>
  <c r="H286" i="16"/>
  <c r="H343" i="16"/>
  <c r="H148" i="16"/>
  <c r="H19" i="16"/>
  <c r="H21" i="16"/>
  <c r="H57" i="16"/>
  <c r="H86" i="16"/>
  <c r="H330" i="16"/>
  <c r="H236" i="16"/>
  <c r="H119" i="16"/>
  <c r="H346" i="16"/>
  <c r="H136" i="16"/>
  <c r="H366" i="16"/>
  <c r="H188" i="16"/>
  <c r="H2" i="16"/>
  <c r="H308" i="16"/>
  <c r="H179" i="16"/>
  <c r="H162" i="16"/>
  <c r="H229" i="16"/>
  <c r="H321" i="16"/>
  <c r="H129" i="16"/>
  <c r="H31" i="16"/>
  <c r="H376" i="16"/>
  <c r="H292" i="16"/>
  <c r="H166" i="16"/>
  <c r="H298" i="16"/>
  <c r="H199" i="16"/>
  <c r="H307" i="16"/>
  <c r="H314" i="16"/>
  <c r="H122" i="16"/>
  <c r="H56" i="16"/>
  <c r="H105" i="16"/>
  <c r="H203" i="16"/>
  <c r="H176" i="16"/>
  <c r="H80" i="16"/>
  <c r="H141" i="16"/>
  <c r="H310" i="16"/>
  <c r="H111" i="16"/>
  <c r="H147" i="16"/>
  <c r="H258" i="16"/>
  <c r="H49" i="16"/>
  <c r="H29" i="16"/>
  <c r="H33" i="16"/>
  <c r="H74" i="16"/>
  <c r="H242" i="16"/>
  <c r="H287" i="16"/>
  <c r="H250" i="16"/>
  <c r="H189" i="16"/>
  <c r="H344" i="16"/>
  <c r="H135" i="16"/>
  <c r="H272" i="16"/>
  <c r="H87" i="16"/>
  <c r="H139" i="16"/>
  <c r="H43" i="16"/>
  <c r="H42" i="16"/>
  <c r="H100" i="16"/>
  <c r="H92" i="16"/>
  <c r="H104" i="16"/>
  <c r="H318" i="16"/>
  <c r="H137" i="16"/>
  <c r="H207" i="16"/>
  <c r="H108" i="16"/>
  <c r="H18" i="16"/>
  <c r="H23" i="16"/>
  <c r="H311" i="16"/>
  <c r="H276" i="16"/>
  <c r="H94" i="16"/>
  <c r="H8" i="16"/>
  <c r="H347" i="16"/>
  <c r="H85" i="16"/>
  <c r="H368" i="16"/>
  <c r="H329" i="16"/>
  <c r="H4" i="16"/>
  <c r="H216" i="16"/>
  <c r="H39" i="16"/>
  <c r="H243" i="16"/>
  <c r="H173" i="16"/>
  <c r="H77" i="16"/>
  <c r="H297" i="16"/>
  <c r="H264" i="16"/>
  <c r="H11" i="16"/>
  <c r="H153" i="16"/>
  <c r="H360" i="16"/>
  <c r="H171" i="16"/>
  <c r="H22" i="16"/>
  <c r="H226" i="16"/>
  <c r="H219" i="16"/>
  <c r="H374" i="16"/>
  <c r="H223" i="16"/>
  <c r="H102" i="16"/>
  <c r="H332" i="16"/>
  <c r="H16" i="16"/>
  <c r="H75" i="16"/>
  <c r="H239" i="16"/>
  <c r="H89" i="16"/>
  <c r="H27" i="16"/>
  <c r="H251" i="16"/>
  <c r="H273" i="16"/>
  <c r="H117" i="16"/>
  <c r="H237" i="16"/>
  <c r="H198" i="16"/>
  <c r="H233" i="16"/>
  <c r="H174" i="16"/>
  <c r="H247" i="16"/>
  <c r="H224" i="16"/>
  <c r="H191" i="16"/>
  <c r="H196" i="16"/>
  <c r="H160" i="16"/>
  <c r="H63" i="16"/>
  <c r="H60" i="16"/>
  <c r="H206" i="16"/>
  <c r="H312" i="16"/>
  <c r="H303" i="16"/>
  <c r="H210" i="16"/>
  <c r="H195" i="16"/>
  <c r="H324" i="16"/>
  <c r="H348" i="16"/>
  <c r="H133" i="16"/>
  <c r="H164" i="16"/>
  <c r="H66" i="16"/>
  <c r="H320" i="16"/>
  <c r="H72" i="16"/>
  <c r="H339" i="16"/>
  <c r="H364" i="16"/>
  <c r="H331" i="16"/>
  <c r="H38" i="16"/>
  <c r="H53" i="16"/>
  <c r="H183" i="16"/>
  <c r="H186" i="16"/>
  <c r="H190" i="16"/>
  <c r="H172" i="16"/>
  <c r="H231" i="16"/>
  <c r="H309" i="16"/>
  <c r="H319" i="16"/>
  <c r="H167" i="16"/>
  <c r="H197" i="16"/>
  <c r="H55" i="16"/>
  <c r="H52" i="16"/>
  <c r="H349" i="16"/>
  <c r="H107" i="16"/>
  <c r="H277" i="16"/>
  <c r="H82" i="16"/>
  <c r="H84" i="16"/>
  <c r="H79" i="16"/>
  <c r="H345" i="16"/>
  <c r="H245" i="16"/>
  <c r="H177" i="16"/>
  <c r="H32" i="16"/>
  <c r="H279" i="16"/>
  <c r="H365" i="16"/>
  <c r="H377" i="16"/>
  <c r="H261" i="16"/>
  <c r="H121" i="16"/>
  <c r="H68" i="16"/>
  <c r="H213" i="16"/>
  <c r="H154" i="16"/>
  <c r="H12" i="16"/>
  <c r="H253" i="16"/>
  <c r="H240" i="16"/>
  <c r="H169" i="16"/>
  <c r="H185" i="16"/>
  <c r="H140" i="16"/>
  <c r="H46" i="16"/>
  <c r="H48" i="16"/>
  <c r="H36" i="16"/>
  <c r="H200" i="16"/>
  <c r="H202" i="16"/>
  <c r="H296" i="16"/>
  <c r="H274" i="16"/>
  <c r="H323" i="16"/>
  <c r="H322" i="16"/>
  <c r="H161" i="16"/>
  <c r="H30" i="16"/>
  <c r="H126" i="16"/>
  <c r="H238" i="16"/>
  <c r="H40" i="16"/>
  <c r="H115" i="16"/>
  <c r="H114" i="16"/>
  <c r="H215" i="16"/>
  <c r="H47" i="16"/>
  <c r="H44" i="16"/>
  <c r="H306" i="16"/>
  <c r="H58" i="16"/>
  <c r="H71" i="16"/>
  <c r="H295" i="16"/>
  <c r="H267" i="16"/>
  <c r="H260" i="16"/>
  <c r="H221" i="16"/>
  <c r="H248" i="16"/>
  <c r="H235" i="16"/>
  <c r="H96" i="16"/>
  <c r="H9" i="16"/>
  <c r="H6" i="16"/>
  <c r="H220" i="16"/>
  <c r="H361" i="16"/>
  <c r="H170" i="16"/>
  <c r="H93" i="16"/>
  <c r="H10" i="16"/>
  <c r="H106" i="16"/>
  <c r="H151" i="16"/>
  <c r="H99" i="16"/>
  <c r="H337" i="16"/>
  <c r="H299" i="16"/>
  <c r="H327" i="16"/>
  <c r="H351" i="16"/>
  <c r="H110" i="16"/>
  <c r="H81" i="16"/>
  <c r="H159" i="16"/>
  <c r="H192" i="16"/>
  <c r="H371" i="16"/>
  <c r="H97" i="16"/>
  <c r="H194" i="16"/>
  <c r="H150" i="16"/>
  <c r="H181" i="16"/>
  <c r="H131" i="16"/>
  <c r="H175" i="16"/>
  <c r="H372" i="16"/>
  <c r="H294" i="16"/>
  <c r="H65" i="16"/>
  <c r="H316" i="16"/>
  <c r="H241" i="16"/>
  <c r="H340" i="16"/>
  <c r="H64" i="16"/>
  <c r="H333" i="16"/>
  <c r="H144" i="16"/>
  <c r="H123" i="16"/>
  <c r="H336" i="16"/>
  <c r="H209" i="16"/>
  <c r="H355" i="16"/>
  <c r="H70" i="16"/>
  <c r="H373" i="16"/>
  <c r="H50" i="16"/>
  <c r="H275" i="16"/>
  <c r="H338" i="16"/>
  <c r="H225" i="16"/>
  <c r="H315" i="16"/>
  <c r="H356" i="16"/>
  <c r="H118" i="16"/>
  <c r="H300" i="16"/>
  <c r="H128" i="16"/>
  <c r="H341" i="16"/>
  <c r="H83" i="16"/>
  <c r="H259" i="16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" i="3"/>
  <c r="M14" i="14" l="1"/>
  <c r="D156" i="15"/>
  <c r="E156" i="15"/>
  <c r="F156" i="15"/>
  <c r="I156" i="15"/>
  <c r="D157" i="15"/>
  <c r="E157" i="15"/>
  <c r="F157" i="15"/>
  <c r="I157" i="15"/>
  <c r="A156" i="15"/>
  <c r="B156" i="15"/>
  <c r="A157" i="15"/>
  <c r="B157" i="15"/>
  <c r="R12" i="3" l="1"/>
  <c r="S12" i="3"/>
  <c r="T12" i="3"/>
  <c r="W12" i="3"/>
  <c r="R13" i="3"/>
  <c r="S13" i="3"/>
  <c r="T13" i="3"/>
  <c r="W13" i="3"/>
  <c r="R14" i="3"/>
  <c r="S14" i="3"/>
  <c r="T14" i="3"/>
  <c r="W14" i="3"/>
  <c r="O12" i="3"/>
  <c r="O13" i="3"/>
  <c r="O14" i="3"/>
  <c r="G12" i="3"/>
  <c r="H12" i="3"/>
  <c r="I12" i="3"/>
  <c r="L12" i="3"/>
  <c r="G13" i="3"/>
  <c r="H13" i="3"/>
  <c r="I13" i="3"/>
  <c r="L13" i="3"/>
  <c r="G14" i="3"/>
  <c r="H14" i="3"/>
  <c r="I14" i="3"/>
  <c r="L14" i="3"/>
  <c r="D12" i="3"/>
  <c r="D13" i="3"/>
  <c r="D14" i="3"/>
  <c r="C12" i="3"/>
  <c r="C13" i="3"/>
  <c r="C14" i="3"/>
  <c r="R33" i="6" l="1"/>
  <c r="S33" i="6"/>
  <c r="T33" i="6"/>
  <c r="W33" i="6"/>
  <c r="R34" i="6"/>
  <c r="S34" i="6"/>
  <c r="T34" i="6"/>
  <c r="W34" i="6"/>
  <c r="R35" i="6"/>
  <c r="S35" i="6"/>
  <c r="T35" i="6"/>
  <c r="W35" i="6"/>
  <c r="O33" i="6"/>
  <c r="O34" i="6"/>
  <c r="O35" i="6"/>
  <c r="G33" i="6"/>
  <c r="H33" i="6"/>
  <c r="I33" i="6"/>
  <c r="L33" i="6"/>
  <c r="G34" i="6"/>
  <c r="H34" i="6"/>
  <c r="I34" i="6"/>
  <c r="L34" i="6"/>
  <c r="G35" i="6"/>
  <c r="H35" i="6"/>
  <c r="I35" i="6"/>
  <c r="L35" i="6"/>
  <c r="C33" i="6"/>
  <c r="D33" i="6"/>
  <c r="C34" i="6"/>
  <c r="D34" i="6"/>
  <c r="C35" i="6"/>
  <c r="D35" i="6"/>
  <c r="R11" i="6"/>
  <c r="S11" i="6"/>
  <c r="T11" i="6"/>
  <c r="W11" i="6"/>
  <c r="R12" i="6"/>
  <c r="S12" i="6"/>
  <c r="T12" i="6"/>
  <c r="W12" i="6"/>
  <c r="R13" i="6"/>
  <c r="S13" i="6"/>
  <c r="T13" i="6"/>
  <c r="W13" i="6"/>
  <c r="O11" i="6"/>
  <c r="O12" i="6"/>
  <c r="O13" i="6"/>
  <c r="G11" i="6"/>
  <c r="H11" i="6"/>
  <c r="I11" i="6"/>
  <c r="L11" i="6"/>
  <c r="G12" i="6"/>
  <c r="H12" i="6"/>
  <c r="I12" i="6"/>
  <c r="L12" i="6"/>
  <c r="G13" i="6"/>
  <c r="H13" i="6"/>
  <c r="I13" i="6"/>
  <c r="L13" i="6"/>
  <c r="C11" i="6"/>
  <c r="D11" i="6"/>
  <c r="C12" i="6"/>
  <c r="D12" i="6"/>
  <c r="C13" i="6"/>
  <c r="D13" i="6"/>
  <c r="S87" i="14"/>
  <c r="T87" i="14"/>
  <c r="U87" i="14"/>
  <c r="X87" i="14"/>
  <c r="S88" i="14"/>
  <c r="T88" i="14"/>
  <c r="U88" i="14"/>
  <c r="X88" i="14"/>
  <c r="S91" i="14"/>
  <c r="T91" i="14"/>
  <c r="U91" i="14"/>
  <c r="X91" i="14"/>
  <c r="P87" i="14"/>
  <c r="P88" i="14"/>
  <c r="P91" i="14"/>
  <c r="H87" i="14"/>
  <c r="I87" i="14"/>
  <c r="J87" i="14"/>
  <c r="M87" i="14"/>
  <c r="H88" i="14"/>
  <c r="I88" i="14"/>
  <c r="J88" i="14"/>
  <c r="M88" i="14"/>
  <c r="H91" i="14"/>
  <c r="I91" i="14"/>
  <c r="J91" i="14"/>
  <c r="M91" i="14"/>
  <c r="D87" i="14"/>
  <c r="E87" i="14"/>
  <c r="D88" i="14"/>
  <c r="E88" i="14"/>
  <c r="D91" i="14"/>
  <c r="E91" i="14"/>
  <c r="R10" i="2" l="1"/>
  <c r="S10" i="2"/>
  <c r="T10" i="2"/>
  <c r="W10" i="2"/>
  <c r="R11" i="2"/>
  <c r="S11" i="2"/>
  <c r="T11" i="2"/>
  <c r="W11" i="2"/>
  <c r="R12" i="2"/>
  <c r="S12" i="2"/>
  <c r="T12" i="2"/>
  <c r="W12" i="2"/>
  <c r="R13" i="2"/>
  <c r="S13" i="2"/>
  <c r="T13" i="2"/>
  <c r="W13" i="2"/>
  <c r="R14" i="2"/>
  <c r="S14" i="2"/>
  <c r="T14" i="2"/>
  <c r="W14" i="2"/>
  <c r="R15" i="2"/>
  <c r="S15" i="2"/>
  <c r="T15" i="2"/>
  <c r="W15" i="2"/>
  <c r="R16" i="2"/>
  <c r="S16" i="2"/>
  <c r="T16" i="2"/>
  <c r="W16" i="2"/>
  <c r="O10" i="2"/>
  <c r="O11" i="2"/>
  <c r="O12" i="2"/>
  <c r="O13" i="2"/>
  <c r="O14" i="2"/>
  <c r="O15" i="2"/>
  <c r="O16" i="2"/>
  <c r="G10" i="2"/>
  <c r="H10" i="2"/>
  <c r="I10" i="2"/>
  <c r="L10" i="2"/>
  <c r="G11" i="2"/>
  <c r="H11" i="2"/>
  <c r="I11" i="2"/>
  <c r="L11" i="2"/>
  <c r="G12" i="2"/>
  <c r="H12" i="2"/>
  <c r="I12" i="2"/>
  <c r="L12" i="2"/>
  <c r="G13" i="2"/>
  <c r="H13" i="2"/>
  <c r="I13" i="2"/>
  <c r="L13" i="2"/>
  <c r="G14" i="2"/>
  <c r="H14" i="2"/>
  <c r="I14" i="2"/>
  <c r="L14" i="2"/>
  <c r="G15" i="2"/>
  <c r="H15" i="2"/>
  <c r="I15" i="2"/>
  <c r="L15" i="2"/>
  <c r="G16" i="2"/>
  <c r="H16" i="2"/>
  <c r="I16" i="2"/>
  <c r="L16" i="2"/>
  <c r="D10" i="2"/>
  <c r="D11" i="2"/>
  <c r="D12" i="2"/>
  <c r="D13" i="2"/>
  <c r="D14" i="2"/>
  <c r="D15" i="2"/>
  <c r="D16" i="2"/>
  <c r="C10" i="2"/>
  <c r="C11" i="2"/>
  <c r="C12" i="2"/>
  <c r="C13" i="2"/>
  <c r="C14" i="2"/>
  <c r="C15" i="2"/>
  <c r="C16" i="2"/>
  <c r="E42" i="16" l="1"/>
  <c r="F42" i="16"/>
  <c r="G42" i="16"/>
  <c r="J42" i="16"/>
  <c r="E100" i="16"/>
  <c r="F100" i="16"/>
  <c r="G100" i="16"/>
  <c r="J100" i="16"/>
  <c r="E261" i="16"/>
  <c r="F261" i="16"/>
  <c r="G261" i="16"/>
  <c r="J261" i="16"/>
  <c r="E121" i="16"/>
  <c r="F121" i="16"/>
  <c r="G121" i="16"/>
  <c r="J121" i="16"/>
  <c r="E68" i="16"/>
  <c r="F68" i="16"/>
  <c r="G68" i="16"/>
  <c r="J68" i="16"/>
  <c r="E92" i="16"/>
  <c r="F92" i="16"/>
  <c r="G92" i="16"/>
  <c r="J92" i="16"/>
  <c r="E104" i="16"/>
  <c r="F104" i="16"/>
  <c r="G104" i="16"/>
  <c r="J104" i="16"/>
  <c r="E318" i="16"/>
  <c r="F318" i="16"/>
  <c r="G318" i="16"/>
  <c r="J318" i="16"/>
  <c r="E213" i="16"/>
  <c r="F213" i="16"/>
  <c r="G213" i="16"/>
  <c r="J213" i="16"/>
  <c r="E154" i="16"/>
  <c r="F154" i="16"/>
  <c r="G154" i="16"/>
  <c r="J154" i="16"/>
  <c r="E12" i="16"/>
  <c r="F12" i="16"/>
  <c r="G12" i="16"/>
  <c r="J12" i="16"/>
  <c r="E39" i="16"/>
  <c r="F39" i="16"/>
  <c r="G39" i="16"/>
  <c r="J39" i="16"/>
  <c r="E243" i="16"/>
  <c r="F243" i="16"/>
  <c r="G243" i="16"/>
  <c r="J243" i="16"/>
  <c r="E274" i="16"/>
  <c r="F274" i="16"/>
  <c r="G274" i="16"/>
  <c r="J274" i="16"/>
  <c r="E323" i="16"/>
  <c r="F323" i="16"/>
  <c r="G323" i="16"/>
  <c r="J323" i="16"/>
  <c r="E18" i="16"/>
  <c r="F18" i="16"/>
  <c r="G18" i="16"/>
  <c r="J18" i="16"/>
  <c r="E23" i="16"/>
  <c r="F23" i="16"/>
  <c r="G23" i="16"/>
  <c r="J23" i="16"/>
  <c r="E311" i="16"/>
  <c r="F311" i="16"/>
  <c r="G311" i="16"/>
  <c r="J311" i="16"/>
  <c r="E185" i="16"/>
  <c r="F185" i="16"/>
  <c r="G185" i="16"/>
  <c r="J185" i="16"/>
  <c r="E140" i="16"/>
  <c r="F140" i="16"/>
  <c r="G140" i="16"/>
  <c r="J140" i="16"/>
  <c r="E46" i="16"/>
  <c r="F46" i="16"/>
  <c r="G46" i="16"/>
  <c r="J46" i="16"/>
  <c r="E347" i="16"/>
  <c r="F347" i="16"/>
  <c r="G347" i="16"/>
  <c r="J347" i="16"/>
  <c r="E85" i="16"/>
  <c r="F85" i="16"/>
  <c r="G85" i="16"/>
  <c r="J85" i="16"/>
  <c r="E368" i="16"/>
  <c r="F368" i="16"/>
  <c r="G368" i="16"/>
  <c r="J368" i="16"/>
  <c r="E258" i="16"/>
  <c r="F258" i="16"/>
  <c r="G258" i="16"/>
  <c r="J258" i="16"/>
  <c r="E49" i="16"/>
  <c r="F49" i="16"/>
  <c r="G49" i="16"/>
  <c r="J49" i="16"/>
  <c r="E29" i="16"/>
  <c r="F29" i="16"/>
  <c r="G29" i="16"/>
  <c r="J29" i="16"/>
  <c r="E329" i="16"/>
  <c r="F329" i="16"/>
  <c r="G329" i="16"/>
  <c r="J329" i="16"/>
  <c r="E4" i="16"/>
  <c r="F4" i="16"/>
  <c r="G4" i="16"/>
  <c r="J4" i="16"/>
  <c r="E216" i="16"/>
  <c r="F216" i="16"/>
  <c r="G216" i="16"/>
  <c r="J216" i="16"/>
  <c r="E173" i="16"/>
  <c r="F173" i="16"/>
  <c r="G173" i="16"/>
  <c r="J173" i="16"/>
  <c r="E77" i="16"/>
  <c r="F77" i="16"/>
  <c r="G77" i="16"/>
  <c r="J77" i="16"/>
  <c r="E297" i="16"/>
  <c r="F297" i="16"/>
  <c r="G297" i="16"/>
  <c r="J297" i="16"/>
  <c r="E200" i="16"/>
  <c r="F200" i="16"/>
  <c r="G200" i="16"/>
  <c r="J200" i="16"/>
  <c r="E202" i="16"/>
  <c r="F202" i="16"/>
  <c r="G202" i="16"/>
  <c r="J202" i="16"/>
  <c r="E107" i="16"/>
  <c r="F107" i="16"/>
  <c r="G107" i="16"/>
  <c r="J107" i="16"/>
  <c r="E277" i="16"/>
  <c r="F277" i="16"/>
  <c r="G277" i="16"/>
  <c r="J277" i="16"/>
  <c r="E82" i="16"/>
  <c r="F82" i="16"/>
  <c r="G82" i="16"/>
  <c r="J82" i="16"/>
  <c r="E322" i="16"/>
  <c r="F322" i="16"/>
  <c r="G322" i="16"/>
  <c r="J322" i="16"/>
  <c r="E161" i="16"/>
  <c r="F161" i="16"/>
  <c r="G161" i="16"/>
  <c r="J161" i="16"/>
  <c r="E30" i="16"/>
  <c r="F30" i="16"/>
  <c r="G30" i="16"/>
  <c r="J30" i="16"/>
  <c r="E84" i="16"/>
  <c r="F84" i="16"/>
  <c r="G84" i="16"/>
  <c r="J84" i="16"/>
  <c r="E79" i="16"/>
  <c r="F79" i="16"/>
  <c r="G79" i="16"/>
  <c r="J79" i="16"/>
  <c r="E345" i="16"/>
  <c r="F345" i="16"/>
  <c r="G345" i="16"/>
  <c r="J345" i="16"/>
  <c r="E287" i="16"/>
  <c r="F287" i="16"/>
  <c r="G287" i="16"/>
  <c r="J287" i="16"/>
  <c r="E250" i="16"/>
  <c r="F250" i="16"/>
  <c r="G250" i="16"/>
  <c r="J250" i="16"/>
  <c r="E189" i="16"/>
  <c r="F189" i="16"/>
  <c r="G189" i="16"/>
  <c r="J189" i="16"/>
  <c r="E115" i="16"/>
  <c r="F115" i="16"/>
  <c r="G115" i="16"/>
  <c r="J115" i="16"/>
  <c r="E114" i="16"/>
  <c r="F114" i="16"/>
  <c r="G114" i="16"/>
  <c r="J114" i="16"/>
  <c r="E215" i="16"/>
  <c r="F215" i="16"/>
  <c r="G215" i="16"/>
  <c r="J215" i="16"/>
  <c r="E360" i="16"/>
  <c r="F360" i="16"/>
  <c r="G360" i="16"/>
  <c r="J360" i="16"/>
  <c r="E171" i="16"/>
  <c r="F171" i="16"/>
  <c r="G171" i="16"/>
  <c r="J171" i="16"/>
  <c r="E22" i="16"/>
  <c r="F22" i="16"/>
  <c r="G22" i="16"/>
  <c r="J22" i="16"/>
  <c r="E58" i="16"/>
  <c r="F58" i="16"/>
  <c r="G58" i="16"/>
  <c r="J58" i="16"/>
  <c r="E71" i="16"/>
  <c r="F71" i="16"/>
  <c r="G71" i="16"/>
  <c r="J71" i="16"/>
  <c r="E374" i="16"/>
  <c r="F374" i="16"/>
  <c r="G374" i="16"/>
  <c r="J374" i="16"/>
  <c r="E223" i="16"/>
  <c r="F223" i="16"/>
  <c r="G223" i="16"/>
  <c r="J223" i="16"/>
  <c r="E102" i="16"/>
  <c r="F102" i="16"/>
  <c r="G102" i="16"/>
  <c r="J102" i="16"/>
  <c r="A42" i="16"/>
  <c r="B42" i="16"/>
  <c r="A100" i="16"/>
  <c r="B100" i="16"/>
  <c r="A261" i="16"/>
  <c r="B261" i="16"/>
  <c r="A121" i="16"/>
  <c r="B121" i="16"/>
  <c r="A68" i="16"/>
  <c r="B68" i="16"/>
  <c r="A92" i="16"/>
  <c r="B92" i="16"/>
  <c r="A104" i="16"/>
  <c r="B104" i="16"/>
  <c r="A318" i="16"/>
  <c r="B318" i="16"/>
  <c r="A213" i="16"/>
  <c r="B213" i="16"/>
  <c r="A154" i="16"/>
  <c r="B154" i="16"/>
  <c r="A12" i="16"/>
  <c r="B12" i="16"/>
  <c r="A39" i="16"/>
  <c r="B39" i="16"/>
  <c r="A243" i="16"/>
  <c r="B243" i="16"/>
  <c r="A274" i="16"/>
  <c r="B274" i="16"/>
  <c r="A323" i="16"/>
  <c r="B323" i="16"/>
  <c r="A18" i="16"/>
  <c r="B18" i="16"/>
  <c r="A23" i="16"/>
  <c r="B23" i="16"/>
  <c r="A311" i="16"/>
  <c r="B311" i="16"/>
  <c r="A185" i="16"/>
  <c r="B185" i="16"/>
  <c r="A140" i="16"/>
  <c r="B140" i="16"/>
  <c r="A46" i="16"/>
  <c r="B46" i="16"/>
  <c r="A347" i="16"/>
  <c r="B347" i="16"/>
  <c r="A85" i="16"/>
  <c r="B85" i="16"/>
  <c r="A368" i="16"/>
  <c r="B368" i="16"/>
  <c r="A258" i="16"/>
  <c r="B258" i="16"/>
  <c r="A49" i="16"/>
  <c r="B49" i="16"/>
  <c r="A29" i="16"/>
  <c r="B29" i="16"/>
  <c r="A329" i="16"/>
  <c r="B329" i="16"/>
  <c r="A4" i="16"/>
  <c r="B4" i="16"/>
  <c r="A216" i="16"/>
  <c r="B216" i="16"/>
  <c r="A173" i="16"/>
  <c r="B173" i="16"/>
  <c r="A77" i="16"/>
  <c r="B77" i="16"/>
  <c r="A297" i="16"/>
  <c r="B297" i="16"/>
  <c r="A200" i="16"/>
  <c r="B200" i="16"/>
  <c r="A202" i="16"/>
  <c r="B202" i="16"/>
  <c r="A107" i="16"/>
  <c r="B107" i="16"/>
  <c r="A277" i="16"/>
  <c r="B277" i="16"/>
  <c r="A82" i="16"/>
  <c r="B82" i="16"/>
  <c r="A322" i="16"/>
  <c r="B322" i="16"/>
  <c r="A161" i="16"/>
  <c r="B161" i="16"/>
  <c r="A30" i="16"/>
  <c r="B30" i="16"/>
  <c r="A84" i="16"/>
  <c r="B84" i="16"/>
  <c r="A79" i="16"/>
  <c r="B79" i="16"/>
  <c r="A345" i="16"/>
  <c r="B345" i="16"/>
  <c r="A287" i="16"/>
  <c r="B287" i="16"/>
  <c r="A250" i="16"/>
  <c r="B250" i="16"/>
  <c r="A189" i="16"/>
  <c r="B189" i="16"/>
  <c r="A115" i="16"/>
  <c r="B115" i="16"/>
  <c r="A114" i="16"/>
  <c r="B114" i="16"/>
  <c r="A215" i="16"/>
  <c r="B215" i="16"/>
  <c r="A360" i="16"/>
  <c r="B360" i="16"/>
  <c r="A171" i="16"/>
  <c r="B171" i="16"/>
  <c r="A22" i="16"/>
  <c r="B22" i="16"/>
  <c r="A58" i="16"/>
  <c r="B58" i="16"/>
  <c r="A71" i="16"/>
  <c r="B71" i="16"/>
  <c r="A374" i="16"/>
  <c r="B374" i="16"/>
  <c r="A223" i="16"/>
  <c r="B223" i="16"/>
  <c r="A102" i="16"/>
  <c r="B102" i="16"/>
  <c r="R7" i="18"/>
  <c r="S7" i="18"/>
  <c r="T7" i="18"/>
  <c r="V7" i="18"/>
  <c r="W7" i="18"/>
  <c r="R8" i="18"/>
  <c r="S8" i="18"/>
  <c r="T8" i="18"/>
  <c r="V8" i="18"/>
  <c r="W8" i="18"/>
  <c r="R9" i="18"/>
  <c r="S9" i="18"/>
  <c r="T9" i="18"/>
  <c r="V9" i="18"/>
  <c r="W9" i="18"/>
  <c r="R10" i="18"/>
  <c r="S10" i="18"/>
  <c r="T10" i="18"/>
  <c r="V10" i="18"/>
  <c r="W10" i="18"/>
  <c r="R11" i="18"/>
  <c r="S11" i="18"/>
  <c r="T11" i="18"/>
  <c r="V11" i="18"/>
  <c r="W11" i="18"/>
  <c r="O7" i="18"/>
  <c r="O8" i="18"/>
  <c r="O9" i="18"/>
  <c r="O10" i="18"/>
  <c r="O11" i="18"/>
  <c r="G7" i="18"/>
  <c r="H7" i="18"/>
  <c r="I7" i="18"/>
  <c r="K7" i="18"/>
  <c r="L7" i="18"/>
  <c r="G8" i="18"/>
  <c r="H8" i="18"/>
  <c r="I8" i="18"/>
  <c r="K8" i="18"/>
  <c r="L8" i="18"/>
  <c r="G9" i="18"/>
  <c r="H9" i="18"/>
  <c r="I9" i="18"/>
  <c r="K9" i="18"/>
  <c r="L9" i="18"/>
  <c r="G10" i="18"/>
  <c r="H10" i="18"/>
  <c r="I10" i="18"/>
  <c r="K10" i="18"/>
  <c r="L10" i="18"/>
  <c r="G11" i="18"/>
  <c r="H11" i="18"/>
  <c r="I11" i="18"/>
  <c r="K11" i="18"/>
  <c r="L11" i="18"/>
  <c r="C7" i="18"/>
  <c r="D7" i="18"/>
  <c r="C8" i="18"/>
  <c r="D8" i="18"/>
  <c r="C9" i="18"/>
  <c r="D9" i="18"/>
  <c r="C10" i="18"/>
  <c r="D10" i="18"/>
  <c r="C11" i="18"/>
  <c r="D11" i="18"/>
  <c r="R81" i="6"/>
  <c r="S81" i="6"/>
  <c r="T81" i="6"/>
  <c r="W81" i="6"/>
  <c r="R82" i="6"/>
  <c r="S82" i="6"/>
  <c r="T82" i="6"/>
  <c r="W82" i="6"/>
  <c r="R83" i="6"/>
  <c r="S83" i="6"/>
  <c r="T83" i="6"/>
  <c r="W83" i="6"/>
  <c r="O81" i="6"/>
  <c r="O82" i="6"/>
  <c r="O83" i="6"/>
  <c r="G81" i="6"/>
  <c r="H81" i="6"/>
  <c r="I81" i="6"/>
  <c r="L81" i="6"/>
  <c r="G82" i="6"/>
  <c r="H82" i="6"/>
  <c r="I82" i="6"/>
  <c r="L82" i="6"/>
  <c r="G83" i="6"/>
  <c r="H83" i="6"/>
  <c r="I83" i="6"/>
  <c r="L83" i="6"/>
  <c r="C81" i="6"/>
  <c r="D81" i="6"/>
  <c r="C82" i="6"/>
  <c r="D82" i="6"/>
  <c r="C83" i="6"/>
  <c r="D83" i="6"/>
  <c r="S19" i="14"/>
  <c r="T19" i="14"/>
  <c r="U19" i="14"/>
  <c r="X19" i="14"/>
  <c r="S20" i="14"/>
  <c r="T20" i="14"/>
  <c r="U20" i="14"/>
  <c r="X20" i="14"/>
  <c r="S21" i="14"/>
  <c r="T21" i="14"/>
  <c r="U21" i="14"/>
  <c r="X21" i="14"/>
  <c r="S95" i="14"/>
  <c r="T95" i="14"/>
  <c r="U95" i="14"/>
  <c r="X95" i="14"/>
  <c r="S96" i="14"/>
  <c r="T96" i="14"/>
  <c r="U96" i="14"/>
  <c r="X96" i="14"/>
  <c r="S97" i="14"/>
  <c r="T97" i="14"/>
  <c r="U97" i="14"/>
  <c r="X97" i="14"/>
  <c r="P19" i="14"/>
  <c r="P20" i="14"/>
  <c r="P21" i="14"/>
  <c r="P95" i="14"/>
  <c r="P96" i="14"/>
  <c r="P97" i="14"/>
  <c r="H19" i="14"/>
  <c r="I19" i="14"/>
  <c r="J19" i="14"/>
  <c r="M19" i="14"/>
  <c r="H20" i="14"/>
  <c r="I20" i="14"/>
  <c r="J20" i="14"/>
  <c r="M20" i="14"/>
  <c r="H21" i="14"/>
  <c r="I21" i="14"/>
  <c r="J21" i="14"/>
  <c r="M21" i="14"/>
  <c r="H95" i="14"/>
  <c r="I95" i="14"/>
  <c r="J95" i="14"/>
  <c r="M95" i="14"/>
  <c r="H96" i="14"/>
  <c r="I96" i="14"/>
  <c r="J96" i="14"/>
  <c r="M96" i="14"/>
  <c r="H97" i="14"/>
  <c r="I97" i="14"/>
  <c r="J97" i="14"/>
  <c r="M97" i="14"/>
  <c r="D19" i="14"/>
  <c r="E19" i="14"/>
  <c r="D20" i="14"/>
  <c r="E20" i="14"/>
  <c r="D21" i="14"/>
  <c r="E21" i="14"/>
  <c r="D95" i="14"/>
  <c r="E95" i="14"/>
  <c r="D96" i="14"/>
  <c r="E96" i="14"/>
  <c r="D97" i="14"/>
  <c r="E97" i="14"/>
  <c r="S98" i="14"/>
  <c r="T98" i="14"/>
  <c r="U98" i="14"/>
  <c r="X98" i="14"/>
  <c r="S99" i="14"/>
  <c r="T99" i="14"/>
  <c r="U99" i="14"/>
  <c r="X99" i="14"/>
  <c r="S100" i="14"/>
  <c r="T100" i="14"/>
  <c r="U100" i="14"/>
  <c r="X100" i="14"/>
  <c r="P98" i="14"/>
  <c r="P99" i="14"/>
  <c r="P100" i="14"/>
  <c r="H98" i="14"/>
  <c r="I98" i="14"/>
  <c r="J98" i="14"/>
  <c r="M98" i="14"/>
  <c r="H99" i="14"/>
  <c r="I99" i="14"/>
  <c r="J99" i="14"/>
  <c r="M99" i="14"/>
  <c r="H100" i="14"/>
  <c r="I100" i="14"/>
  <c r="J100" i="14"/>
  <c r="M100" i="14"/>
  <c r="D98" i="14"/>
  <c r="E98" i="14"/>
  <c r="D99" i="14"/>
  <c r="E99" i="14"/>
  <c r="D100" i="14"/>
  <c r="E100" i="14"/>
  <c r="S22" i="14"/>
  <c r="T22" i="14"/>
  <c r="U22" i="14"/>
  <c r="X22" i="14"/>
  <c r="S23" i="14"/>
  <c r="T23" i="14"/>
  <c r="U23" i="14"/>
  <c r="X23" i="14"/>
  <c r="S24" i="14"/>
  <c r="T24" i="14"/>
  <c r="U24" i="14"/>
  <c r="X24" i="14"/>
  <c r="P22" i="14"/>
  <c r="P23" i="14"/>
  <c r="P24" i="14"/>
  <c r="H22" i="14"/>
  <c r="I22" i="14"/>
  <c r="J22" i="14"/>
  <c r="M22" i="14"/>
  <c r="H23" i="14"/>
  <c r="I23" i="14"/>
  <c r="J23" i="14"/>
  <c r="M23" i="14"/>
  <c r="H24" i="14"/>
  <c r="I24" i="14"/>
  <c r="J24" i="14"/>
  <c r="M24" i="14"/>
  <c r="D22" i="14"/>
  <c r="E22" i="14"/>
  <c r="D23" i="14"/>
  <c r="E23" i="14"/>
  <c r="D24" i="14"/>
  <c r="E24" i="14"/>
  <c r="R84" i="6"/>
  <c r="S84" i="6"/>
  <c r="T84" i="6"/>
  <c r="W84" i="6"/>
  <c r="R85" i="6"/>
  <c r="S85" i="6"/>
  <c r="T85" i="6"/>
  <c r="W85" i="6"/>
  <c r="R86" i="6"/>
  <c r="S86" i="6"/>
  <c r="T86" i="6"/>
  <c r="W86" i="6"/>
  <c r="O84" i="6"/>
  <c r="O85" i="6"/>
  <c r="O86" i="6"/>
  <c r="V3" i="18"/>
  <c r="V4" i="18"/>
  <c r="V5" i="18"/>
  <c r="V6" i="18"/>
  <c r="V2" i="18"/>
  <c r="K2" i="18"/>
  <c r="K3" i="18"/>
  <c r="K4" i="18"/>
  <c r="K5" i="18"/>
  <c r="K6" i="18"/>
  <c r="R4" i="18"/>
  <c r="S4" i="18"/>
  <c r="T4" i="18"/>
  <c r="W4" i="18"/>
  <c r="R5" i="18"/>
  <c r="S5" i="18"/>
  <c r="T5" i="18"/>
  <c r="W5" i="18"/>
  <c r="R6" i="18"/>
  <c r="S6" i="18"/>
  <c r="T6" i="18"/>
  <c r="W6" i="18"/>
  <c r="O4" i="18"/>
  <c r="O5" i="18"/>
  <c r="O6" i="18"/>
  <c r="G4" i="18"/>
  <c r="H4" i="18"/>
  <c r="I4" i="18"/>
  <c r="L4" i="18"/>
  <c r="G5" i="18"/>
  <c r="H5" i="18"/>
  <c r="I5" i="18"/>
  <c r="L5" i="18"/>
  <c r="G6" i="18"/>
  <c r="H6" i="18"/>
  <c r="I6" i="18"/>
  <c r="L6" i="18"/>
  <c r="C4" i="18"/>
  <c r="D4" i="18"/>
  <c r="C5" i="18"/>
  <c r="D5" i="18"/>
  <c r="C6" i="18"/>
  <c r="D6" i="18"/>
  <c r="G112" i="2"/>
  <c r="H112" i="2"/>
  <c r="I112" i="2"/>
  <c r="L112" i="2"/>
  <c r="G113" i="2"/>
  <c r="H113" i="2"/>
  <c r="I113" i="2"/>
  <c r="L113" i="2"/>
  <c r="C112" i="2"/>
  <c r="D112" i="2"/>
  <c r="C113" i="2"/>
  <c r="D113" i="2"/>
  <c r="G84" i="6"/>
  <c r="H84" i="6"/>
  <c r="I84" i="6"/>
  <c r="L84" i="6"/>
  <c r="G85" i="6"/>
  <c r="H85" i="6"/>
  <c r="I85" i="6"/>
  <c r="L85" i="6"/>
  <c r="G86" i="6"/>
  <c r="H86" i="6"/>
  <c r="I86" i="6"/>
  <c r="L86" i="6"/>
  <c r="C84" i="6"/>
  <c r="D84" i="6"/>
  <c r="C85" i="6"/>
  <c r="D85" i="6"/>
  <c r="R112" i="2"/>
  <c r="S112" i="2"/>
  <c r="T112" i="2"/>
  <c r="W112" i="2"/>
  <c r="R113" i="2"/>
  <c r="S113" i="2"/>
  <c r="T113" i="2"/>
  <c r="W113" i="2"/>
  <c r="O112" i="2"/>
  <c r="O113" i="2"/>
  <c r="R207" i="4"/>
  <c r="S207" i="4"/>
  <c r="T207" i="4"/>
  <c r="W207" i="4"/>
  <c r="R208" i="4"/>
  <c r="S208" i="4"/>
  <c r="T208" i="4"/>
  <c r="W208" i="4"/>
  <c r="R209" i="4"/>
  <c r="S209" i="4"/>
  <c r="T209" i="4"/>
  <c r="W209" i="4"/>
  <c r="O207" i="4"/>
  <c r="O208" i="4"/>
  <c r="O209" i="4"/>
  <c r="G207" i="4"/>
  <c r="H207" i="4"/>
  <c r="I207" i="4"/>
  <c r="L207" i="4"/>
  <c r="G208" i="4"/>
  <c r="H208" i="4"/>
  <c r="I208" i="4"/>
  <c r="L208" i="4"/>
  <c r="G209" i="4"/>
  <c r="H209" i="4"/>
  <c r="I209" i="4"/>
  <c r="L209" i="4"/>
  <c r="C207" i="4"/>
  <c r="D207" i="4"/>
  <c r="C208" i="4"/>
  <c r="D208" i="4"/>
  <c r="C209" i="4"/>
  <c r="D209" i="4"/>
  <c r="R3" i="18"/>
  <c r="S3" i="18"/>
  <c r="T3" i="18"/>
  <c r="W3" i="18"/>
  <c r="O3" i="18"/>
  <c r="G3" i="18"/>
  <c r="H3" i="18"/>
  <c r="I3" i="18"/>
  <c r="L3" i="18"/>
  <c r="C3" i="18"/>
  <c r="D3" i="18"/>
  <c r="W2" i="18"/>
  <c r="T2" i="18"/>
  <c r="S2" i="18"/>
  <c r="R2" i="18"/>
  <c r="O2" i="18"/>
  <c r="L2" i="18"/>
  <c r="I2" i="18"/>
  <c r="H2" i="18"/>
  <c r="G2" i="18"/>
  <c r="D2" i="18"/>
  <c r="C2" i="18"/>
  <c r="R110" i="2"/>
  <c r="S110" i="2"/>
  <c r="T110" i="2"/>
  <c r="W110" i="2"/>
  <c r="R111" i="2"/>
  <c r="S111" i="2"/>
  <c r="T111" i="2"/>
  <c r="W111" i="2"/>
  <c r="O111" i="2"/>
  <c r="G110" i="2"/>
  <c r="H110" i="2"/>
  <c r="I110" i="2"/>
  <c r="L110" i="2"/>
  <c r="G111" i="2"/>
  <c r="H111" i="2"/>
  <c r="I111" i="2"/>
  <c r="L111" i="2"/>
  <c r="C110" i="2"/>
  <c r="D110" i="2"/>
  <c r="C111" i="2"/>
  <c r="D111" i="2"/>
  <c r="R204" i="4"/>
  <c r="S204" i="4"/>
  <c r="T204" i="4"/>
  <c r="W204" i="4"/>
  <c r="R205" i="4"/>
  <c r="S205" i="4"/>
  <c r="T205" i="4"/>
  <c r="W205" i="4"/>
  <c r="R206" i="4"/>
  <c r="S206" i="4"/>
  <c r="T206" i="4"/>
  <c r="W206" i="4"/>
  <c r="O204" i="4"/>
  <c r="O205" i="4"/>
  <c r="O206" i="4"/>
  <c r="G204" i="4"/>
  <c r="H204" i="4"/>
  <c r="I204" i="4"/>
  <c r="L204" i="4"/>
  <c r="G205" i="4"/>
  <c r="H205" i="4"/>
  <c r="I205" i="4"/>
  <c r="L205" i="4"/>
  <c r="G206" i="4"/>
  <c r="H206" i="4"/>
  <c r="I206" i="4"/>
  <c r="L206" i="4"/>
  <c r="C204" i="4"/>
  <c r="D204" i="4"/>
  <c r="C205" i="4"/>
  <c r="D205" i="4"/>
  <c r="C206" i="4"/>
  <c r="D206" i="4"/>
  <c r="W5" i="8" l="1"/>
  <c r="T5" i="8"/>
  <c r="S5" i="8"/>
  <c r="R5" i="8"/>
  <c r="O5" i="8"/>
  <c r="L5" i="8"/>
  <c r="I5" i="8"/>
  <c r="H5" i="8"/>
  <c r="G5" i="8"/>
  <c r="D5" i="8"/>
  <c r="C5" i="8"/>
  <c r="W4" i="8"/>
  <c r="T4" i="8"/>
  <c r="S4" i="8"/>
  <c r="R4" i="8"/>
  <c r="O4" i="8"/>
  <c r="L4" i="8"/>
  <c r="I4" i="8"/>
  <c r="H4" i="8"/>
  <c r="G4" i="8"/>
  <c r="D4" i="8"/>
  <c r="C4" i="8"/>
  <c r="K127" i="16" l="1"/>
  <c r="K54" i="16"/>
  <c r="K246" i="16"/>
  <c r="K168" i="16"/>
  <c r="K134" i="16"/>
  <c r="K156" i="16"/>
  <c r="K259" i="16"/>
  <c r="K20" i="16"/>
  <c r="K132" i="16"/>
  <c r="K293" i="16"/>
  <c r="K17" i="16"/>
  <c r="K142" i="16"/>
  <c r="K5" i="16"/>
  <c r="K157" i="16"/>
  <c r="K34" i="16"/>
  <c r="K130" i="16"/>
  <c r="K88" i="16"/>
  <c r="K280" i="16"/>
  <c r="K357" i="16"/>
  <c r="K78" i="16"/>
  <c r="K3" i="16"/>
  <c r="K59" i="16"/>
  <c r="K103" i="16"/>
  <c r="K211" i="16"/>
  <c r="K283" i="16"/>
  <c r="K112" i="16"/>
  <c r="K205" i="16"/>
  <c r="K256" i="16"/>
  <c r="K113" i="16"/>
  <c r="K363" i="16"/>
  <c r="K271" i="16"/>
  <c r="K262" i="16"/>
  <c r="K263" i="16"/>
  <c r="K353" i="16"/>
  <c r="K244" i="16"/>
  <c r="K146" i="16"/>
  <c r="K227" i="16"/>
  <c r="K370" i="16"/>
  <c r="K232" i="16"/>
  <c r="K369" i="16"/>
  <c r="K325" i="16"/>
  <c r="K328" i="16"/>
  <c r="K249" i="16"/>
  <c r="K334" i="16"/>
  <c r="K305" i="16"/>
  <c r="K116" i="16"/>
  <c r="K367" i="16"/>
  <c r="K362" i="16"/>
  <c r="K313" i="16"/>
  <c r="K62" i="16"/>
  <c r="K61" i="16"/>
  <c r="K354" i="16"/>
  <c r="K304" i="16"/>
  <c r="K265" i="16"/>
  <c r="K284" i="16"/>
  <c r="K15" i="16"/>
  <c r="K187" i="16"/>
  <c r="K163" i="16"/>
  <c r="K35" i="16"/>
  <c r="K270" i="16"/>
  <c r="K317" i="16"/>
  <c r="K266" i="16"/>
  <c r="K37" i="16"/>
  <c r="K143" i="16"/>
  <c r="K335" i="16"/>
  <c r="K178" i="16"/>
  <c r="K222" i="16"/>
  <c r="K352" i="16"/>
  <c r="K45" i="16"/>
  <c r="K145" i="16"/>
  <c r="K180" i="16"/>
  <c r="K76" i="16"/>
  <c r="K24" i="16"/>
  <c r="K228" i="16"/>
  <c r="K152" i="16"/>
  <c r="K193" i="16"/>
  <c r="K125" i="16"/>
  <c r="K214" i="16"/>
  <c r="K289" i="16"/>
  <c r="K358" i="16"/>
  <c r="K28" i="16"/>
  <c r="K302" i="16"/>
  <c r="K95" i="16"/>
  <c r="K109" i="16"/>
  <c r="K182" i="16"/>
  <c r="K212" i="16"/>
  <c r="K268" i="16"/>
  <c r="K281" i="16"/>
  <c r="K67" i="16"/>
  <c r="K278" i="16"/>
  <c r="K326" i="16"/>
  <c r="K101" i="16"/>
  <c r="K120" i="16"/>
  <c r="K282" i="16"/>
  <c r="K257" i="16"/>
  <c r="K291" i="16"/>
  <c r="K201" i="16"/>
  <c r="K13" i="16"/>
  <c r="K14" i="16"/>
  <c r="K350" i="16"/>
  <c r="K218" i="16"/>
  <c r="K165" i="16"/>
  <c r="K290" i="16"/>
  <c r="K255" i="16"/>
  <c r="K375" i="16"/>
  <c r="K226" i="16"/>
  <c r="K219" i="16"/>
  <c r="K73" i="16"/>
  <c r="K217" i="16"/>
  <c r="K26" i="16"/>
  <c r="K25" i="16"/>
  <c r="K359" i="16"/>
  <c r="K41" i="16"/>
  <c r="K288" i="16"/>
  <c r="K269" i="16"/>
  <c r="K155" i="16"/>
  <c r="K234" i="16"/>
  <c r="K91" i="16"/>
  <c r="K138" i="16"/>
  <c r="K136" i="16"/>
  <c r="K366" i="16"/>
  <c r="K188" i="16"/>
  <c r="K2" i="16"/>
  <c r="K298" i="16"/>
  <c r="K314" i="16"/>
  <c r="K199" i="16"/>
  <c r="K122" i="16"/>
  <c r="K307" i="16"/>
  <c r="K344" i="16"/>
  <c r="K135" i="16"/>
  <c r="K272" i="16"/>
  <c r="K87" i="16"/>
  <c r="K139" i="16"/>
  <c r="K43" i="16"/>
  <c r="K208" i="16"/>
  <c r="K285" i="16"/>
  <c r="K286" i="16"/>
  <c r="K343" i="16"/>
  <c r="K148" i="16"/>
  <c r="K19" i="16"/>
  <c r="K21" i="16"/>
  <c r="K308" i="16"/>
  <c r="K179" i="16"/>
  <c r="K162" i="16"/>
  <c r="K229" i="16"/>
  <c r="K376" i="16"/>
  <c r="K292" i="16"/>
  <c r="K56" i="16"/>
  <c r="K105" i="16"/>
  <c r="K203" i="16"/>
  <c r="K57" i="16"/>
  <c r="K86" i="16"/>
  <c r="K330" i="16"/>
  <c r="K158" i="16"/>
  <c r="K184" i="16"/>
  <c r="K254" i="16"/>
  <c r="K7" i="16"/>
  <c r="K51" i="16"/>
  <c r="K342" i="16"/>
  <c r="K149" i="16"/>
  <c r="K236" i="16"/>
  <c r="K119" i="16"/>
  <c r="K346" i="16"/>
  <c r="K321" i="16"/>
  <c r="K129" i="16"/>
  <c r="K31" i="16"/>
  <c r="K166" i="16"/>
  <c r="K176" i="16"/>
  <c r="K80" i="16"/>
  <c r="K141" i="16"/>
  <c r="K310" i="16"/>
  <c r="K111" i="16"/>
  <c r="K147" i="16"/>
  <c r="K137" i="16"/>
  <c r="K207" i="16"/>
  <c r="K108" i="16"/>
  <c r="K33" i="16"/>
  <c r="K74" i="16"/>
  <c r="K242" i="16"/>
  <c r="K276" i="16"/>
  <c r="K94" i="16"/>
  <c r="K8" i="16"/>
  <c r="K264" i="16"/>
  <c r="K11" i="16"/>
  <c r="K153" i="16"/>
  <c r="K47" i="16"/>
  <c r="K44" i="16"/>
  <c r="K306" i="16"/>
  <c r="K332" i="16"/>
  <c r="K16" i="16"/>
  <c r="K75" i="16"/>
  <c r="K239" i="16"/>
  <c r="K89" i="16"/>
  <c r="K27" i="16"/>
  <c r="K117" i="16"/>
  <c r="K237" i="16"/>
  <c r="K198" i="16"/>
  <c r="K233" i="16"/>
  <c r="K174" i="16"/>
  <c r="K247" i="16"/>
  <c r="K224" i="16"/>
  <c r="K191" i="16"/>
  <c r="K196" i="16"/>
  <c r="K66" i="16"/>
  <c r="K320" i="16"/>
  <c r="K72" i="16"/>
  <c r="K190" i="16"/>
  <c r="K231" i="16"/>
  <c r="K172" i="16"/>
  <c r="K245" i="16"/>
  <c r="K177" i="16"/>
  <c r="K32" i="16"/>
  <c r="K279" i="16"/>
  <c r="K365" i="16"/>
  <c r="K377" i="16"/>
  <c r="K296" i="16"/>
  <c r="K160" i="16"/>
  <c r="K63" i="16"/>
  <c r="K60" i="16"/>
  <c r="K206" i="16"/>
  <c r="K312" i="16"/>
  <c r="K303" i="16"/>
  <c r="K339" i="16"/>
  <c r="K364" i="16"/>
  <c r="K186" i="16"/>
  <c r="K309" i="16"/>
  <c r="K319" i="16"/>
  <c r="K167" i="16"/>
  <c r="K210" i="16"/>
  <c r="K195" i="16"/>
  <c r="K324" i="16"/>
  <c r="K251" i="16"/>
  <c r="K273" i="16"/>
  <c r="K348" i="16"/>
  <c r="K133" i="16"/>
  <c r="K164" i="16"/>
  <c r="K331" i="16"/>
  <c r="K38" i="16"/>
  <c r="K53" i="16"/>
  <c r="K183" i="16"/>
  <c r="K197" i="16"/>
  <c r="K55" i="16"/>
  <c r="K253" i="16"/>
  <c r="K240" i="16"/>
  <c r="K169" i="16"/>
  <c r="K52" i="16"/>
  <c r="K349" i="16"/>
  <c r="K48" i="16"/>
  <c r="K36" i="16"/>
  <c r="K126" i="16"/>
  <c r="K238" i="16"/>
  <c r="K40" i="16"/>
  <c r="K220" i="16"/>
  <c r="K361" i="16"/>
  <c r="K9" i="16"/>
  <c r="K6" i="16"/>
  <c r="K159" i="16"/>
  <c r="K192" i="16"/>
  <c r="K175" i="16"/>
  <c r="K123" i="16"/>
  <c r="K336" i="16"/>
  <c r="K118" i="16"/>
  <c r="K300" i="16"/>
  <c r="K356" i="16"/>
  <c r="K295" i="16"/>
  <c r="K267" i="16"/>
  <c r="K93" i="16"/>
  <c r="K10" i="16"/>
  <c r="K299" i="16"/>
  <c r="K150" i="16"/>
  <c r="K65" i="16"/>
  <c r="K209" i="16"/>
  <c r="K355" i="16"/>
  <c r="K260" i="16"/>
  <c r="K221" i="16"/>
  <c r="K170" i="16"/>
  <c r="K99" i="16"/>
  <c r="K337" i="16"/>
  <c r="K371" i="16"/>
  <c r="K97" i="16"/>
  <c r="K194" i="16"/>
  <c r="K181" i="16"/>
  <c r="K131" i="16"/>
  <c r="K316" i="16"/>
  <c r="K241" i="16"/>
  <c r="K340" i="16"/>
  <c r="K64" i="16"/>
  <c r="K70" i="16"/>
  <c r="K128" i="16"/>
  <c r="K341" i="16"/>
  <c r="K83" i="16"/>
  <c r="K372" i="16"/>
  <c r="K294" i="16"/>
  <c r="K373" i="16"/>
  <c r="K248" i="16"/>
  <c r="K235" i="16"/>
  <c r="K96" i="16"/>
  <c r="K106" i="16"/>
  <c r="K151" i="16"/>
  <c r="K327" i="16"/>
  <c r="K351" i="16"/>
  <c r="K110" i="16"/>
  <c r="K81" i="16"/>
  <c r="K333" i="16"/>
  <c r="K144" i="16"/>
  <c r="K50" i="16"/>
  <c r="K275" i="16"/>
  <c r="K338" i="16"/>
  <c r="K225" i="16"/>
  <c r="K315" i="16"/>
  <c r="K301" i="16"/>
  <c r="X94" i="14"/>
  <c r="U94" i="14"/>
  <c r="T94" i="14"/>
  <c r="S94" i="14"/>
  <c r="P94" i="14"/>
  <c r="M94" i="14"/>
  <c r="J94" i="14"/>
  <c r="I94" i="14"/>
  <c r="H94" i="14"/>
  <c r="E94" i="14"/>
  <c r="D94" i="14"/>
  <c r="E234" i="16" l="1"/>
  <c r="F234" i="16"/>
  <c r="G234" i="16"/>
  <c r="J234" i="16"/>
  <c r="E298" i="16"/>
  <c r="F298" i="16"/>
  <c r="G298" i="16"/>
  <c r="J298" i="16"/>
  <c r="E208" i="16"/>
  <c r="F208" i="16"/>
  <c r="G208" i="16"/>
  <c r="J208" i="16"/>
  <c r="E136" i="16"/>
  <c r="F136" i="16"/>
  <c r="G136" i="16"/>
  <c r="J136" i="16"/>
  <c r="E308" i="16"/>
  <c r="F308" i="16"/>
  <c r="G308" i="16"/>
  <c r="J308" i="16"/>
  <c r="E197" i="16"/>
  <c r="F197" i="16"/>
  <c r="G197" i="16"/>
  <c r="J197" i="16"/>
  <c r="E331" i="16"/>
  <c r="F331" i="16"/>
  <c r="G331" i="16"/>
  <c r="J331" i="16"/>
  <c r="E66" i="16"/>
  <c r="F66" i="16"/>
  <c r="G66" i="16"/>
  <c r="J66" i="16"/>
  <c r="A234" i="16"/>
  <c r="B234" i="16"/>
  <c r="A298" i="16"/>
  <c r="B298" i="16"/>
  <c r="A208" i="16"/>
  <c r="B208" i="16"/>
  <c r="A136" i="16"/>
  <c r="B136" i="16"/>
  <c r="A308" i="16"/>
  <c r="B308" i="16"/>
  <c r="A197" i="16"/>
  <c r="B197" i="16"/>
  <c r="A331" i="16"/>
  <c r="B331" i="16"/>
  <c r="A66" i="16"/>
  <c r="B66" i="16"/>
  <c r="J145" i="17"/>
  <c r="I145" i="17"/>
  <c r="H145" i="17"/>
  <c r="G145" i="17"/>
  <c r="F145" i="17"/>
  <c r="E145" i="17"/>
  <c r="D145" i="17"/>
  <c r="B145" i="17"/>
  <c r="A145" i="17"/>
  <c r="J144" i="17"/>
  <c r="I144" i="17"/>
  <c r="H144" i="17"/>
  <c r="G144" i="17"/>
  <c r="F144" i="17"/>
  <c r="E144" i="17"/>
  <c r="D144" i="17"/>
  <c r="B144" i="17"/>
  <c r="A144" i="17"/>
  <c r="J143" i="17"/>
  <c r="I143" i="17"/>
  <c r="H143" i="17"/>
  <c r="G143" i="17"/>
  <c r="F143" i="17"/>
  <c r="E143" i="17"/>
  <c r="D143" i="17"/>
  <c r="B143" i="17"/>
  <c r="A143" i="17"/>
  <c r="J142" i="17"/>
  <c r="I142" i="17"/>
  <c r="H142" i="17"/>
  <c r="G142" i="17"/>
  <c r="F142" i="17"/>
  <c r="E142" i="17"/>
  <c r="D142" i="17"/>
  <c r="B142" i="17"/>
  <c r="A142" i="17"/>
  <c r="J141" i="17"/>
  <c r="I141" i="17"/>
  <c r="H141" i="17"/>
  <c r="G141" i="17"/>
  <c r="F141" i="17"/>
  <c r="E141" i="17"/>
  <c r="D141" i="17"/>
  <c r="B141" i="17"/>
  <c r="A141" i="17"/>
  <c r="J140" i="17"/>
  <c r="I140" i="17"/>
  <c r="H140" i="17"/>
  <c r="G140" i="17"/>
  <c r="F140" i="17"/>
  <c r="E140" i="17"/>
  <c r="D140" i="17"/>
  <c r="B140" i="17"/>
  <c r="A140" i="17"/>
  <c r="J139" i="17"/>
  <c r="I139" i="17"/>
  <c r="H139" i="17"/>
  <c r="G139" i="17"/>
  <c r="F139" i="17"/>
  <c r="E139" i="17"/>
  <c r="D139" i="17"/>
  <c r="B139" i="17"/>
  <c r="A139" i="17"/>
  <c r="J138" i="17"/>
  <c r="I138" i="17"/>
  <c r="H138" i="17"/>
  <c r="G138" i="17"/>
  <c r="F138" i="17"/>
  <c r="E138" i="17"/>
  <c r="D138" i="17"/>
  <c r="B138" i="17"/>
  <c r="A138" i="17"/>
  <c r="J137" i="17"/>
  <c r="I137" i="17"/>
  <c r="H137" i="17"/>
  <c r="G137" i="17"/>
  <c r="F137" i="17"/>
  <c r="E137" i="17"/>
  <c r="D137" i="17"/>
  <c r="B137" i="17"/>
  <c r="A137" i="17"/>
  <c r="J136" i="17"/>
  <c r="I136" i="17"/>
  <c r="H136" i="17"/>
  <c r="G136" i="17"/>
  <c r="F136" i="17"/>
  <c r="E136" i="17"/>
  <c r="D136" i="17"/>
  <c r="B136" i="17"/>
  <c r="A136" i="17"/>
  <c r="J135" i="17"/>
  <c r="I135" i="17"/>
  <c r="H135" i="17"/>
  <c r="G135" i="17"/>
  <c r="F135" i="17"/>
  <c r="E135" i="17"/>
  <c r="D135" i="17"/>
  <c r="B135" i="17"/>
  <c r="A135" i="17"/>
  <c r="J134" i="17"/>
  <c r="I134" i="17"/>
  <c r="H134" i="17"/>
  <c r="G134" i="17"/>
  <c r="F134" i="17"/>
  <c r="E134" i="17"/>
  <c r="D134" i="17"/>
  <c r="B134" i="17"/>
  <c r="A134" i="17"/>
  <c r="J133" i="17"/>
  <c r="I133" i="17"/>
  <c r="H133" i="17"/>
  <c r="G133" i="17"/>
  <c r="F133" i="17"/>
  <c r="E133" i="17"/>
  <c r="D133" i="17"/>
  <c r="B133" i="17"/>
  <c r="A133" i="17"/>
  <c r="J132" i="17"/>
  <c r="I132" i="17"/>
  <c r="H132" i="17"/>
  <c r="G132" i="17"/>
  <c r="F132" i="17"/>
  <c r="E132" i="17"/>
  <c r="D132" i="17"/>
  <c r="B132" i="17"/>
  <c r="A132" i="17"/>
  <c r="J131" i="17"/>
  <c r="I131" i="17"/>
  <c r="H131" i="17"/>
  <c r="G131" i="17"/>
  <c r="F131" i="17"/>
  <c r="E131" i="17"/>
  <c r="D131" i="17"/>
  <c r="B131" i="17"/>
  <c r="A131" i="17"/>
  <c r="J130" i="17"/>
  <c r="I130" i="17"/>
  <c r="H130" i="17"/>
  <c r="G130" i="17"/>
  <c r="F130" i="17"/>
  <c r="E130" i="17"/>
  <c r="D130" i="17"/>
  <c r="B130" i="17"/>
  <c r="A130" i="17"/>
  <c r="J129" i="17"/>
  <c r="I129" i="17"/>
  <c r="H129" i="17"/>
  <c r="G129" i="17"/>
  <c r="F129" i="17"/>
  <c r="E129" i="17"/>
  <c r="D129" i="17"/>
  <c r="B129" i="17"/>
  <c r="A129" i="17"/>
  <c r="J128" i="17"/>
  <c r="I128" i="17"/>
  <c r="H128" i="17"/>
  <c r="G128" i="17"/>
  <c r="F128" i="17"/>
  <c r="E128" i="17"/>
  <c r="D128" i="17"/>
  <c r="B128" i="17"/>
  <c r="A128" i="17"/>
  <c r="J127" i="17"/>
  <c r="I127" i="17"/>
  <c r="H127" i="17"/>
  <c r="G127" i="17"/>
  <c r="F127" i="17"/>
  <c r="E127" i="17"/>
  <c r="D127" i="17"/>
  <c r="B127" i="17"/>
  <c r="A127" i="17"/>
  <c r="J126" i="17"/>
  <c r="I126" i="17"/>
  <c r="H126" i="17"/>
  <c r="G126" i="17"/>
  <c r="F126" i="17"/>
  <c r="E126" i="17"/>
  <c r="D126" i="17"/>
  <c r="B126" i="17"/>
  <c r="A126" i="17"/>
  <c r="J125" i="17"/>
  <c r="I125" i="17"/>
  <c r="H125" i="17"/>
  <c r="G125" i="17"/>
  <c r="F125" i="17"/>
  <c r="E125" i="17"/>
  <c r="D125" i="17"/>
  <c r="B125" i="17"/>
  <c r="A125" i="17"/>
  <c r="J124" i="17"/>
  <c r="I124" i="17"/>
  <c r="H124" i="17"/>
  <c r="G124" i="17"/>
  <c r="F124" i="17"/>
  <c r="E124" i="17"/>
  <c r="D124" i="17"/>
  <c r="B124" i="17"/>
  <c r="A124" i="17"/>
  <c r="J123" i="17"/>
  <c r="I123" i="17"/>
  <c r="H123" i="17"/>
  <c r="G123" i="17"/>
  <c r="F123" i="17"/>
  <c r="E123" i="17"/>
  <c r="D123" i="17"/>
  <c r="B123" i="17"/>
  <c r="A123" i="17"/>
  <c r="J122" i="17"/>
  <c r="I122" i="17"/>
  <c r="H122" i="17"/>
  <c r="G122" i="17"/>
  <c r="F122" i="17"/>
  <c r="E122" i="17"/>
  <c r="D122" i="17"/>
  <c r="B122" i="17"/>
  <c r="A122" i="17"/>
  <c r="J121" i="17"/>
  <c r="I121" i="17"/>
  <c r="H121" i="17"/>
  <c r="G121" i="17"/>
  <c r="F121" i="17"/>
  <c r="E121" i="17"/>
  <c r="D121" i="17"/>
  <c r="B121" i="17"/>
  <c r="A121" i="17"/>
  <c r="J120" i="17"/>
  <c r="I120" i="17"/>
  <c r="H120" i="17"/>
  <c r="G120" i="17"/>
  <c r="F120" i="17"/>
  <c r="E120" i="17"/>
  <c r="D120" i="17"/>
  <c r="B120" i="17"/>
  <c r="A120" i="17"/>
  <c r="J119" i="17"/>
  <c r="I119" i="17"/>
  <c r="H119" i="17"/>
  <c r="G119" i="17"/>
  <c r="F119" i="17"/>
  <c r="E119" i="17"/>
  <c r="D119" i="17"/>
  <c r="B119" i="17"/>
  <c r="A119" i="17"/>
  <c r="J118" i="17"/>
  <c r="I118" i="17"/>
  <c r="H118" i="17"/>
  <c r="G118" i="17"/>
  <c r="F118" i="17"/>
  <c r="E118" i="17"/>
  <c r="D118" i="17"/>
  <c r="B118" i="17"/>
  <c r="A118" i="17"/>
  <c r="J117" i="17"/>
  <c r="I117" i="17"/>
  <c r="H117" i="17"/>
  <c r="G117" i="17"/>
  <c r="F117" i="17"/>
  <c r="E117" i="17"/>
  <c r="D117" i="17"/>
  <c r="B117" i="17"/>
  <c r="A117" i="17"/>
  <c r="J116" i="17"/>
  <c r="I116" i="17"/>
  <c r="H116" i="17"/>
  <c r="G116" i="17"/>
  <c r="F116" i="17"/>
  <c r="E116" i="17"/>
  <c r="D116" i="17"/>
  <c r="B116" i="17"/>
  <c r="A116" i="17"/>
  <c r="J115" i="17"/>
  <c r="I115" i="17"/>
  <c r="H115" i="17"/>
  <c r="G115" i="17"/>
  <c r="F115" i="17"/>
  <c r="E115" i="17"/>
  <c r="D115" i="17"/>
  <c r="B115" i="17"/>
  <c r="A115" i="17"/>
  <c r="J114" i="17"/>
  <c r="I114" i="17"/>
  <c r="H114" i="17"/>
  <c r="G114" i="17"/>
  <c r="F114" i="17"/>
  <c r="E114" i="17"/>
  <c r="D114" i="17"/>
  <c r="B114" i="17"/>
  <c r="A114" i="17"/>
  <c r="J113" i="17"/>
  <c r="I113" i="17"/>
  <c r="H113" i="17"/>
  <c r="G113" i="17"/>
  <c r="F113" i="17"/>
  <c r="E113" i="17"/>
  <c r="D113" i="17"/>
  <c r="B113" i="17"/>
  <c r="A113" i="17"/>
  <c r="J112" i="17"/>
  <c r="I112" i="17"/>
  <c r="H112" i="17"/>
  <c r="G112" i="17"/>
  <c r="F112" i="17"/>
  <c r="E112" i="17"/>
  <c r="D112" i="17"/>
  <c r="B112" i="17"/>
  <c r="A112" i="17"/>
  <c r="J111" i="17"/>
  <c r="I111" i="17"/>
  <c r="H111" i="17"/>
  <c r="G111" i="17"/>
  <c r="F111" i="17"/>
  <c r="E111" i="17"/>
  <c r="D111" i="17"/>
  <c r="B111" i="17"/>
  <c r="A111" i="17"/>
  <c r="J110" i="17"/>
  <c r="I110" i="17"/>
  <c r="H110" i="17"/>
  <c r="G110" i="17"/>
  <c r="F110" i="17"/>
  <c r="E110" i="17"/>
  <c r="D110" i="17"/>
  <c r="B110" i="17"/>
  <c r="A110" i="17"/>
  <c r="J109" i="17"/>
  <c r="I109" i="17"/>
  <c r="H109" i="17"/>
  <c r="G109" i="17"/>
  <c r="F109" i="17"/>
  <c r="E109" i="17"/>
  <c r="D109" i="17"/>
  <c r="B109" i="17"/>
  <c r="A109" i="17"/>
  <c r="J108" i="17"/>
  <c r="I108" i="17"/>
  <c r="H108" i="17"/>
  <c r="G108" i="17"/>
  <c r="F108" i="17"/>
  <c r="E108" i="17"/>
  <c r="D108" i="17"/>
  <c r="B108" i="17"/>
  <c r="A108" i="17"/>
  <c r="J107" i="17"/>
  <c r="I107" i="17"/>
  <c r="H107" i="17"/>
  <c r="G107" i="17"/>
  <c r="F107" i="17"/>
  <c r="E107" i="17"/>
  <c r="D107" i="17"/>
  <c r="B107" i="17"/>
  <c r="A107" i="17"/>
  <c r="J106" i="17"/>
  <c r="I106" i="17"/>
  <c r="H106" i="17"/>
  <c r="G106" i="17"/>
  <c r="F106" i="17"/>
  <c r="E106" i="17"/>
  <c r="D106" i="17"/>
  <c r="B106" i="17"/>
  <c r="A106" i="17"/>
  <c r="J105" i="17"/>
  <c r="I105" i="17"/>
  <c r="H105" i="17"/>
  <c r="G105" i="17"/>
  <c r="F105" i="17"/>
  <c r="E105" i="17"/>
  <c r="D105" i="17"/>
  <c r="B105" i="17"/>
  <c r="A105" i="17"/>
  <c r="J104" i="17"/>
  <c r="I104" i="17"/>
  <c r="H104" i="17"/>
  <c r="G104" i="17"/>
  <c r="F104" i="17"/>
  <c r="E104" i="17"/>
  <c r="D104" i="17"/>
  <c r="B104" i="17"/>
  <c r="A104" i="17"/>
  <c r="J103" i="17"/>
  <c r="I103" i="17"/>
  <c r="H103" i="17"/>
  <c r="G103" i="17"/>
  <c r="F103" i="17"/>
  <c r="E103" i="17"/>
  <c r="D103" i="17"/>
  <c r="B103" i="17"/>
  <c r="A103" i="17"/>
  <c r="J102" i="17"/>
  <c r="I102" i="17"/>
  <c r="H102" i="17"/>
  <c r="G102" i="17"/>
  <c r="F102" i="17"/>
  <c r="E102" i="17"/>
  <c r="D102" i="17"/>
  <c r="B102" i="17"/>
  <c r="A102" i="17"/>
  <c r="J101" i="17"/>
  <c r="I101" i="17"/>
  <c r="H101" i="17"/>
  <c r="G101" i="17"/>
  <c r="F101" i="17"/>
  <c r="E101" i="17"/>
  <c r="D101" i="17"/>
  <c r="B101" i="17"/>
  <c r="A101" i="17"/>
  <c r="J100" i="17"/>
  <c r="I100" i="17"/>
  <c r="H100" i="17"/>
  <c r="G100" i="17"/>
  <c r="F100" i="17"/>
  <c r="E100" i="17"/>
  <c r="D100" i="17"/>
  <c r="B100" i="17"/>
  <c r="A100" i="17"/>
  <c r="J99" i="17"/>
  <c r="I99" i="17"/>
  <c r="H99" i="17"/>
  <c r="G99" i="17"/>
  <c r="F99" i="17"/>
  <c r="E99" i="17"/>
  <c r="D99" i="17"/>
  <c r="B99" i="17"/>
  <c r="A99" i="17"/>
  <c r="J98" i="17"/>
  <c r="I98" i="17"/>
  <c r="H98" i="17"/>
  <c r="G98" i="17"/>
  <c r="F98" i="17"/>
  <c r="E98" i="17"/>
  <c r="D98" i="17"/>
  <c r="B98" i="17"/>
  <c r="A98" i="17"/>
  <c r="J97" i="17"/>
  <c r="I97" i="17"/>
  <c r="H97" i="17"/>
  <c r="G97" i="17"/>
  <c r="F97" i="17"/>
  <c r="E97" i="17"/>
  <c r="D97" i="17"/>
  <c r="B97" i="17"/>
  <c r="A97" i="17"/>
  <c r="J96" i="17"/>
  <c r="I96" i="17"/>
  <c r="H96" i="17"/>
  <c r="G96" i="17"/>
  <c r="F96" i="17"/>
  <c r="E96" i="17"/>
  <c r="D96" i="17"/>
  <c r="B96" i="17"/>
  <c r="A96" i="17"/>
  <c r="J95" i="17"/>
  <c r="I95" i="17"/>
  <c r="H95" i="17"/>
  <c r="G95" i="17"/>
  <c r="F95" i="17"/>
  <c r="E95" i="17"/>
  <c r="D95" i="17"/>
  <c r="B95" i="17"/>
  <c r="A95" i="17"/>
  <c r="J94" i="17"/>
  <c r="I94" i="17"/>
  <c r="H94" i="17"/>
  <c r="G94" i="17"/>
  <c r="F94" i="17"/>
  <c r="E94" i="17"/>
  <c r="D94" i="17"/>
  <c r="B94" i="17"/>
  <c r="A94" i="17"/>
  <c r="J93" i="17"/>
  <c r="I93" i="17"/>
  <c r="H93" i="17"/>
  <c r="G93" i="17"/>
  <c r="F93" i="17"/>
  <c r="E93" i="17"/>
  <c r="D93" i="17"/>
  <c r="B93" i="17"/>
  <c r="A93" i="17"/>
  <c r="J92" i="17"/>
  <c r="I92" i="17"/>
  <c r="H92" i="17"/>
  <c r="G92" i="17"/>
  <c r="F92" i="17"/>
  <c r="E92" i="17"/>
  <c r="D92" i="17"/>
  <c r="B92" i="17"/>
  <c r="A92" i="17"/>
  <c r="J91" i="17"/>
  <c r="I91" i="17"/>
  <c r="H91" i="17"/>
  <c r="G91" i="17"/>
  <c r="F91" i="17"/>
  <c r="E91" i="17"/>
  <c r="D91" i="17"/>
  <c r="B91" i="17"/>
  <c r="A91" i="17"/>
  <c r="J90" i="17"/>
  <c r="I90" i="17"/>
  <c r="H90" i="17"/>
  <c r="G90" i="17"/>
  <c r="F90" i="17"/>
  <c r="E90" i="17"/>
  <c r="D90" i="17"/>
  <c r="B90" i="17"/>
  <c r="A90" i="17"/>
  <c r="J89" i="17"/>
  <c r="I89" i="17"/>
  <c r="H89" i="17"/>
  <c r="G89" i="17"/>
  <c r="F89" i="17"/>
  <c r="E89" i="17"/>
  <c r="D89" i="17"/>
  <c r="B89" i="17"/>
  <c r="A89" i="17"/>
  <c r="J88" i="17"/>
  <c r="I88" i="17"/>
  <c r="H88" i="17"/>
  <c r="G88" i="17"/>
  <c r="F88" i="17"/>
  <c r="E88" i="17"/>
  <c r="D88" i="17"/>
  <c r="B88" i="17"/>
  <c r="A88" i="17"/>
  <c r="J87" i="17"/>
  <c r="I87" i="17"/>
  <c r="H87" i="17"/>
  <c r="G87" i="17"/>
  <c r="F87" i="17"/>
  <c r="E87" i="17"/>
  <c r="D87" i="17"/>
  <c r="B87" i="17"/>
  <c r="A87" i="17"/>
  <c r="J86" i="17"/>
  <c r="I86" i="17"/>
  <c r="H86" i="17"/>
  <c r="G86" i="17"/>
  <c r="F86" i="17"/>
  <c r="E86" i="17"/>
  <c r="D86" i="17"/>
  <c r="B86" i="17"/>
  <c r="A86" i="17"/>
  <c r="J85" i="17"/>
  <c r="I85" i="17"/>
  <c r="H85" i="17"/>
  <c r="G85" i="17"/>
  <c r="F85" i="17"/>
  <c r="E85" i="17"/>
  <c r="D85" i="17"/>
  <c r="B85" i="17"/>
  <c r="A85" i="17"/>
  <c r="J84" i="17"/>
  <c r="I84" i="17"/>
  <c r="H84" i="17"/>
  <c r="G84" i="17"/>
  <c r="F84" i="17"/>
  <c r="E84" i="17"/>
  <c r="D84" i="17"/>
  <c r="B84" i="17"/>
  <c r="A84" i="17"/>
  <c r="J83" i="17"/>
  <c r="I83" i="17"/>
  <c r="H83" i="17"/>
  <c r="G83" i="17"/>
  <c r="F83" i="17"/>
  <c r="E83" i="17"/>
  <c r="D83" i="17"/>
  <c r="B83" i="17"/>
  <c r="A83" i="17"/>
  <c r="J82" i="17"/>
  <c r="I82" i="17"/>
  <c r="H82" i="17"/>
  <c r="G82" i="17"/>
  <c r="F82" i="17"/>
  <c r="E82" i="17"/>
  <c r="D82" i="17"/>
  <c r="B82" i="17"/>
  <c r="A82" i="17"/>
  <c r="J81" i="17"/>
  <c r="I81" i="17"/>
  <c r="H81" i="17"/>
  <c r="G81" i="17"/>
  <c r="F81" i="17"/>
  <c r="E81" i="17"/>
  <c r="D81" i="17"/>
  <c r="B81" i="17"/>
  <c r="A81" i="17"/>
  <c r="J80" i="17"/>
  <c r="I80" i="17"/>
  <c r="H80" i="17"/>
  <c r="G80" i="17"/>
  <c r="F80" i="17"/>
  <c r="E80" i="17"/>
  <c r="D80" i="17"/>
  <c r="B80" i="17"/>
  <c r="A80" i="17"/>
  <c r="J79" i="17"/>
  <c r="I79" i="17"/>
  <c r="H79" i="17"/>
  <c r="G79" i="17"/>
  <c r="F79" i="17"/>
  <c r="E79" i="17"/>
  <c r="D79" i="17"/>
  <c r="B79" i="17"/>
  <c r="A79" i="17"/>
  <c r="J78" i="17"/>
  <c r="I78" i="17"/>
  <c r="H78" i="17"/>
  <c r="G78" i="17"/>
  <c r="F78" i="17"/>
  <c r="E78" i="17"/>
  <c r="D78" i="17"/>
  <c r="B78" i="17"/>
  <c r="A78" i="17"/>
  <c r="J77" i="17"/>
  <c r="I77" i="17"/>
  <c r="H77" i="17"/>
  <c r="G77" i="17"/>
  <c r="F77" i="17"/>
  <c r="E77" i="17"/>
  <c r="D77" i="17"/>
  <c r="B77" i="17"/>
  <c r="A77" i="17"/>
  <c r="J76" i="17"/>
  <c r="I76" i="17"/>
  <c r="H76" i="17"/>
  <c r="G76" i="17"/>
  <c r="F76" i="17"/>
  <c r="E76" i="17"/>
  <c r="D76" i="17"/>
  <c r="B76" i="17"/>
  <c r="A76" i="17"/>
  <c r="J75" i="17"/>
  <c r="I75" i="17"/>
  <c r="H75" i="17"/>
  <c r="G75" i="17"/>
  <c r="F75" i="17"/>
  <c r="E75" i="17"/>
  <c r="D75" i="17"/>
  <c r="B75" i="17"/>
  <c r="A75" i="17"/>
  <c r="J74" i="17"/>
  <c r="I74" i="17"/>
  <c r="H74" i="17"/>
  <c r="G74" i="17"/>
  <c r="F74" i="17"/>
  <c r="E74" i="17"/>
  <c r="D74" i="17"/>
  <c r="B74" i="17"/>
  <c r="A74" i="17"/>
  <c r="J73" i="17"/>
  <c r="I73" i="17"/>
  <c r="H73" i="17"/>
  <c r="G73" i="17"/>
  <c r="F73" i="17"/>
  <c r="E73" i="17"/>
  <c r="D73" i="17"/>
  <c r="B73" i="17"/>
  <c r="A73" i="17"/>
  <c r="J72" i="17"/>
  <c r="I72" i="17"/>
  <c r="H72" i="17"/>
  <c r="G72" i="17"/>
  <c r="F72" i="17"/>
  <c r="E72" i="17"/>
  <c r="D72" i="17"/>
  <c r="B72" i="17"/>
  <c r="A72" i="17"/>
  <c r="J71" i="17"/>
  <c r="I71" i="17"/>
  <c r="H71" i="17"/>
  <c r="G71" i="17"/>
  <c r="F71" i="17"/>
  <c r="E71" i="17"/>
  <c r="D71" i="17"/>
  <c r="B71" i="17"/>
  <c r="A71" i="17"/>
  <c r="J70" i="17"/>
  <c r="I70" i="17"/>
  <c r="H70" i="17"/>
  <c r="G70" i="17"/>
  <c r="F70" i="17"/>
  <c r="E70" i="17"/>
  <c r="D70" i="17"/>
  <c r="B70" i="17"/>
  <c r="A70" i="17"/>
  <c r="J69" i="17"/>
  <c r="I69" i="17"/>
  <c r="H69" i="17"/>
  <c r="G69" i="17"/>
  <c r="F69" i="17"/>
  <c r="E69" i="17"/>
  <c r="D69" i="17"/>
  <c r="B69" i="17"/>
  <c r="A69" i="17"/>
  <c r="J68" i="17"/>
  <c r="I68" i="17"/>
  <c r="H68" i="17"/>
  <c r="G68" i="17"/>
  <c r="F68" i="17"/>
  <c r="E68" i="17"/>
  <c r="D68" i="17"/>
  <c r="B68" i="17"/>
  <c r="A68" i="17"/>
  <c r="J67" i="17"/>
  <c r="I67" i="17"/>
  <c r="H67" i="17"/>
  <c r="G67" i="17"/>
  <c r="F67" i="17"/>
  <c r="E67" i="17"/>
  <c r="D67" i="17"/>
  <c r="B67" i="17"/>
  <c r="A67" i="17"/>
  <c r="J66" i="17"/>
  <c r="I66" i="17"/>
  <c r="H66" i="17"/>
  <c r="G66" i="17"/>
  <c r="F66" i="17"/>
  <c r="E66" i="17"/>
  <c r="D66" i="17"/>
  <c r="B66" i="17"/>
  <c r="A66" i="17"/>
  <c r="J65" i="17"/>
  <c r="I65" i="17"/>
  <c r="H65" i="17"/>
  <c r="G65" i="17"/>
  <c r="F65" i="17"/>
  <c r="E65" i="17"/>
  <c r="D65" i="17"/>
  <c r="B65" i="17"/>
  <c r="A65" i="17"/>
  <c r="J64" i="17"/>
  <c r="I64" i="17"/>
  <c r="H64" i="17"/>
  <c r="G64" i="17"/>
  <c r="F64" i="17"/>
  <c r="E64" i="17"/>
  <c r="D64" i="17"/>
  <c r="B64" i="17"/>
  <c r="A64" i="17"/>
  <c r="J63" i="17"/>
  <c r="I63" i="17"/>
  <c r="H63" i="17"/>
  <c r="G63" i="17"/>
  <c r="F63" i="17"/>
  <c r="E63" i="17"/>
  <c r="D63" i="17"/>
  <c r="B63" i="17"/>
  <c r="A63" i="17"/>
  <c r="J62" i="17"/>
  <c r="I62" i="17"/>
  <c r="H62" i="17"/>
  <c r="G62" i="17"/>
  <c r="F62" i="17"/>
  <c r="E62" i="17"/>
  <c r="D62" i="17"/>
  <c r="B62" i="17"/>
  <c r="A62" i="17"/>
  <c r="J61" i="17"/>
  <c r="I61" i="17"/>
  <c r="H61" i="17"/>
  <c r="G61" i="17"/>
  <c r="F61" i="17"/>
  <c r="E61" i="17"/>
  <c r="D61" i="17"/>
  <c r="B61" i="17"/>
  <c r="A61" i="17"/>
  <c r="J60" i="17"/>
  <c r="I60" i="17"/>
  <c r="H60" i="17"/>
  <c r="G60" i="17"/>
  <c r="F60" i="17"/>
  <c r="E60" i="17"/>
  <c r="D60" i="17"/>
  <c r="B60" i="17"/>
  <c r="A60" i="17"/>
  <c r="J59" i="17"/>
  <c r="I59" i="17"/>
  <c r="H59" i="17"/>
  <c r="G59" i="17"/>
  <c r="F59" i="17"/>
  <c r="E59" i="17"/>
  <c r="D59" i="17"/>
  <c r="B59" i="17"/>
  <c r="A59" i="17"/>
  <c r="J58" i="17"/>
  <c r="I58" i="17"/>
  <c r="H58" i="17"/>
  <c r="G58" i="17"/>
  <c r="F58" i="17"/>
  <c r="E58" i="17"/>
  <c r="D58" i="17"/>
  <c r="B58" i="17"/>
  <c r="A58" i="17"/>
  <c r="J57" i="17"/>
  <c r="I57" i="17"/>
  <c r="H57" i="17"/>
  <c r="G57" i="17"/>
  <c r="F57" i="17"/>
  <c r="E57" i="17"/>
  <c r="D57" i="17"/>
  <c r="B57" i="17"/>
  <c r="A57" i="17"/>
  <c r="J56" i="17"/>
  <c r="I56" i="17"/>
  <c r="H56" i="17"/>
  <c r="G56" i="17"/>
  <c r="F56" i="17"/>
  <c r="E56" i="17"/>
  <c r="D56" i="17"/>
  <c r="B56" i="17"/>
  <c r="A56" i="17"/>
  <c r="J55" i="17"/>
  <c r="I55" i="17"/>
  <c r="H55" i="17"/>
  <c r="G55" i="17"/>
  <c r="F55" i="17"/>
  <c r="E55" i="17"/>
  <c r="D55" i="17"/>
  <c r="B55" i="17"/>
  <c r="A55" i="17"/>
  <c r="J54" i="17"/>
  <c r="I54" i="17"/>
  <c r="H54" i="17"/>
  <c r="G54" i="17"/>
  <c r="F54" i="17"/>
  <c r="E54" i="17"/>
  <c r="D54" i="17"/>
  <c r="B54" i="17"/>
  <c r="A54" i="17"/>
  <c r="J53" i="17"/>
  <c r="I53" i="17"/>
  <c r="H53" i="17"/>
  <c r="G53" i="17"/>
  <c r="F53" i="17"/>
  <c r="E53" i="17"/>
  <c r="D53" i="17"/>
  <c r="B53" i="17"/>
  <c r="A53" i="17"/>
  <c r="J52" i="17"/>
  <c r="I52" i="17"/>
  <c r="H52" i="17"/>
  <c r="G52" i="17"/>
  <c r="F52" i="17"/>
  <c r="E52" i="17"/>
  <c r="D52" i="17"/>
  <c r="B52" i="17"/>
  <c r="A52" i="17"/>
  <c r="J51" i="17"/>
  <c r="I51" i="17"/>
  <c r="H51" i="17"/>
  <c r="G51" i="17"/>
  <c r="F51" i="17"/>
  <c r="E51" i="17"/>
  <c r="D51" i="17"/>
  <c r="B51" i="17"/>
  <c r="A51" i="17"/>
  <c r="J50" i="17"/>
  <c r="I50" i="17"/>
  <c r="H50" i="17"/>
  <c r="G50" i="17"/>
  <c r="F50" i="17"/>
  <c r="E50" i="17"/>
  <c r="D50" i="17"/>
  <c r="B50" i="17"/>
  <c r="A50" i="17"/>
  <c r="J49" i="17"/>
  <c r="I49" i="17"/>
  <c r="H49" i="17"/>
  <c r="G49" i="17"/>
  <c r="F49" i="17"/>
  <c r="E49" i="17"/>
  <c r="D49" i="17"/>
  <c r="B49" i="17"/>
  <c r="A49" i="17"/>
  <c r="J48" i="17"/>
  <c r="I48" i="17"/>
  <c r="H48" i="17"/>
  <c r="G48" i="17"/>
  <c r="F48" i="17"/>
  <c r="E48" i="17"/>
  <c r="D48" i="17"/>
  <c r="B48" i="17"/>
  <c r="A48" i="17"/>
  <c r="J47" i="17"/>
  <c r="I47" i="17"/>
  <c r="H47" i="17"/>
  <c r="G47" i="17"/>
  <c r="F47" i="17"/>
  <c r="E47" i="17"/>
  <c r="D47" i="17"/>
  <c r="B47" i="17"/>
  <c r="A47" i="17"/>
  <c r="J46" i="17"/>
  <c r="I46" i="17"/>
  <c r="H46" i="17"/>
  <c r="G46" i="17"/>
  <c r="F46" i="17"/>
  <c r="E46" i="17"/>
  <c r="D46" i="17"/>
  <c r="B46" i="17"/>
  <c r="A46" i="17"/>
  <c r="J45" i="17"/>
  <c r="I45" i="17"/>
  <c r="H45" i="17"/>
  <c r="G45" i="17"/>
  <c r="F45" i="17"/>
  <c r="E45" i="17"/>
  <c r="D45" i="17"/>
  <c r="B45" i="17"/>
  <c r="A45" i="17"/>
  <c r="J44" i="17"/>
  <c r="I44" i="17"/>
  <c r="H44" i="17"/>
  <c r="G44" i="17"/>
  <c r="F44" i="17"/>
  <c r="E44" i="17"/>
  <c r="D44" i="17"/>
  <c r="B44" i="17"/>
  <c r="A44" i="17"/>
  <c r="J43" i="17"/>
  <c r="I43" i="17"/>
  <c r="H43" i="17"/>
  <c r="G43" i="17"/>
  <c r="F43" i="17"/>
  <c r="E43" i="17"/>
  <c r="D43" i="17"/>
  <c r="B43" i="17"/>
  <c r="A43" i="17"/>
  <c r="J42" i="17"/>
  <c r="I42" i="17"/>
  <c r="H42" i="17"/>
  <c r="G42" i="17"/>
  <c r="F42" i="17"/>
  <c r="E42" i="17"/>
  <c r="D42" i="17"/>
  <c r="B42" i="17"/>
  <c r="A42" i="17"/>
  <c r="J41" i="17"/>
  <c r="I41" i="17"/>
  <c r="H41" i="17"/>
  <c r="G41" i="17"/>
  <c r="F41" i="17"/>
  <c r="E41" i="17"/>
  <c r="D41" i="17"/>
  <c r="B41" i="17"/>
  <c r="A41" i="17"/>
  <c r="J40" i="17"/>
  <c r="I40" i="17"/>
  <c r="H40" i="17"/>
  <c r="G40" i="17"/>
  <c r="F40" i="17"/>
  <c r="E40" i="17"/>
  <c r="D40" i="17"/>
  <c r="B40" i="17"/>
  <c r="A40" i="17"/>
  <c r="J39" i="17"/>
  <c r="I39" i="17"/>
  <c r="H39" i="17"/>
  <c r="G39" i="17"/>
  <c r="F39" i="17"/>
  <c r="E39" i="17"/>
  <c r="D39" i="17"/>
  <c r="B39" i="17"/>
  <c r="A39" i="17"/>
  <c r="J38" i="17"/>
  <c r="I38" i="17"/>
  <c r="H38" i="17"/>
  <c r="G38" i="17"/>
  <c r="F38" i="17"/>
  <c r="E38" i="17"/>
  <c r="D38" i="17"/>
  <c r="B38" i="17"/>
  <c r="A38" i="17"/>
  <c r="J37" i="17"/>
  <c r="I37" i="17"/>
  <c r="H37" i="17"/>
  <c r="G37" i="17"/>
  <c r="F37" i="17"/>
  <c r="E37" i="17"/>
  <c r="D37" i="17"/>
  <c r="B37" i="17"/>
  <c r="A37" i="17"/>
  <c r="J36" i="17"/>
  <c r="I36" i="17"/>
  <c r="H36" i="17"/>
  <c r="G36" i="17"/>
  <c r="F36" i="17"/>
  <c r="E36" i="17"/>
  <c r="D36" i="17"/>
  <c r="B36" i="17"/>
  <c r="A36" i="17"/>
  <c r="J35" i="17"/>
  <c r="I35" i="17"/>
  <c r="H35" i="17"/>
  <c r="G35" i="17"/>
  <c r="F35" i="17"/>
  <c r="E35" i="17"/>
  <c r="D35" i="17"/>
  <c r="B35" i="17"/>
  <c r="A35" i="17"/>
  <c r="J34" i="17"/>
  <c r="I34" i="17"/>
  <c r="H34" i="17"/>
  <c r="G34" i="17"/>
  <c r="F34" i="17"/>
  <c r="E34" i="17"/>
  <c r="D34" i="17"/>
  <c r="B34" i="17"/>
  <c r="A34" i="17"/>
  <c r="J33" i="17"/>
  <c r="I33" i="17"/>
  <c r="H33" i="17"/>
  <c r="G33" i="17"/>
  <c r="F33" i="17"/>
  <c r="E33" i="17"/>
  <c r="D33" i="17"/>
  <c r="B33" i="17"/>
  <c r="A33" i="17"/>
  <c r="J32" i="17"/>
  <c r="I32" i="17"/>
  <c r="H32" i="17"/>
  <c r="G32" i="17"/>
  <c r="F32" i="17"/>
  <c r="E32" i="17"/>
  <c r="D32" i="17"/>
  <c r="B32" i="17"/>
  <c r="A32" i="17"/>
  <c r="J31" i="17"/>
  <c r="I31" i="17"/>
  <c r="H31" i="17"/>
  <c r="G31" i="17"/>
  <c r="F31" i="17"/>
  <c r="E31" i="17"/>
  <c r="D31" i="17"/>
  <c r="B31" i="17"/>
  <c r="A31" i="17"/>
  <c r="J30" i="17"/>
  <c r="I30" i="17"/>
  <c r="H30" i="17"/>
  <c r="G30" i="17"/>
  <c r="F30" i="17"/>
  <c r="E30" i="17"/>
  <c r="D30" i="17"/>
  <c r="B30" i="17"/>
  <c r="A30" i="17"/>
  <c r="J29" i="17"/>
  <c r="I29" i="17"/>
  <c r="H29" i="17"/>
  <c r="G29" i="17"/>
  <c r="F29" i="17"/>
  <c r="E29" i="17"/>
  <c r="D29" i="17"/>
  <c r="B29" i="17"/>
  <c r="A29" i="17"/>
  <c r="J28" i="17"/>
  <c r="I28" i="17"/>
  <c r="H28" i="17"/>
  <c r="G28" i="17"/>
  <c r="F28" i="17"/>
  <c r="E28" i="17"/>
  <c r="D28" i="17"/>
  <c r="B28" i="17"/>
  <c r="A28" i="17"/>
  <c r="J27" i="17"/>
  <c r="I27" i="17"/>
  <c r="H27" i="17"/>
  <c r="G27" i="17"/>
  <c r="F27" i="17"/>
  <c r="E27" i="17"/>
  <c r="D27" i="17"/>
  <c r="B27" i="17"/>
  <c r="A27" i="17"/>
  <c r="J26" i="17"/>
  <c r="I26" i="17"/>
  <c r="H26" i="17"/>
  <c r="G26" i="17"/>
  <c r="F26" i="17"/>
  <c r="E26" i="17"/>
  <c r="D26" i="17"/>
  <c r="B26" i="17"/>
  <c r="A26" i="17"/>
  <c r="J25" i="17"/>
  <c r="I25" i="17"/>
  <c r="H25" i="17"/>
  <c r="G25" i="17"/>
  <c r="F25" i="17"/>
  <c r="E25" i="17"/>
  <c r="D25" i="17"/>
  <c r="B25" i="17"/>
  <c r="A25" i="17"/>
  <c r="J24" i="17"/>
  <c r="I24" i="17"/>
  <c r="H24" i="17"/>
  <c r="G24" i="17"/>
  <c r="F24" i="17"/>
  <c r="E24" i="17"/>
  <c r="D24" i="17"/>
  <c r="B24" i="17"/>
  <c r="A24" i="17"/>
  <c r="J23" i="17"/>
  <c r="I23" i="17"/>
  <c r="H23" i="17"/>
  <c r="G23" i="17"/>
  <c r="F23" i="17"/>
  <c r="E23" i="17"/>
  <c r="D23" i="17"/>
  <c r="B23" i="17"/>
  <c r="A23" i="17"/>
  <c r="J22" i="17"/>
  <c r="I22" i="17"/>
  <c r="H22" i="17"/>
  <c r="G22" i="17"/>
  <c r="F22" i="17"/>
  <c r="E22" i="17"/>
  <c r="D22" i="17"/>
  <c r="B22" i="17"/>
  <c r="A22" i="17"/>
  <c r="J21" i="17"/>
  <c r="I21" i="17"/>
  <c r="H21" i="17"/>
  <c r="G21" i="17"/>
  <c r="F21" i="17"/>
  <c r="E21" i="17"/>
  <c r="D21" i="17"/>
  <c r="B21" i="17"/>
  <c r="A21" i="17"/>
  <c r="J20" i="17"/>
  <c r="I20" i="17"/>
  <c r="H20" i="17"/>
  <c r="G20" i="17"/>
  <c r="F20" i="17"/>
  <c r="E20" i="17"/>
  <c r="D20" i="17"/>
  <c r="B20" i="17"/>
  <c r="A20" i="17"/>
  <c r="J19" i="17"/>
  <c r="I19" i="17"/>
  <c r="H19" i="17"/>
  <c r="G19" i="17"/>
  <c r="F19" i="17"/>
  <c r="E19" i="17"/>
  <c r="D19" i="17"/>
  <c r="B19" i="17"/>
  <c r="A19" i="17"/>
  <c r="J18" i="17"/>
  <c r="I18" i="17"/>
  <c r="H18" i="17"/>
  <c r="G18" i="17"/>
  <c r="F18" i="17"/>
  <c r="E18" i="17"/>
  <c r="D18" i="17"/>
  <c r="B18" i="17"/>
  <c r="A18" i="17"/>
  <c r="J17" i="17"/>
  <c r="I17" i="17"/>
  <c r="H17" i="17"/>
  <c r="G17" i="17"/>
  <c r="F17" i="17"/>
  <c r="E17" i="17"/>
  <c r="D17" i="17"/>
  <c r="B17" i="17"/>
  <c r="A17" i="17"/>
  <c r="J16" i="17"/>
  <c r="I16" i="17"/>
  <c r="H16" i="17"/>
  <c r="G16" i="17"/>
  <c r="F16" i="17"/>
  <c r="E16" i="17"/>
  <c r="D16" i="17"/>
  <c r="B16" i="17"/>
  <c r="A16" i="17"/>
  <c r="J15" i="17"/>
  <c r="I15" i="17"/>
  <c r="H15" i="17"/>
  <c r="G15" i="17"/>
  <c r="F15" i="17"/>
  <c r="E15" i="17"/>
  <c r="D15" i="17"/>
  <c r="B15" i="17"/>
  <c r="A15" i="17"/>
  <c r="J14" i="17"/>
  <c r="I14" i="17"/>
  <c r="H14" i="17"/>
  <c r="G14" i="17"/>
  <c r="F14" i="17"/>
  <c r="E14" i="17"/>
  <c r="D14" i="17"/>
  <c r="B14" i="17"/>
  <c r="A14" i="17"/>
  <c r="J13" i="17"/>
  <c r="I13" i="17"/>
  <c r="H13" i="17"/>
  <c r="G13" i="17"/>
  <c r="F13" i="17"/>
  <c r="E13" i="17"/>
  <c r="D13" i="17"/>
  <c r="B13" i="17"/>
  <c r="A13" i="17"/>
  <c r="J12" i="17"/>
  <c r="I12" i="17"/>
  <c r="H12" i="17"/>
  <c r="G12" i="17"/>
  <c r="F12" i="17"/>
  <c r="E12" i="17"/>
  <c r="D12" i="17"/>
  <c r="B12" i="17"/>
  <c r="A12" i="17"/>
  <c r="J11" i="17"/>
  <c r="I11" i="17"/>
  <c r="H11" i="17"/>
  <c r="G11" i="17"/>
  <c r="F11" i="17"/>
  <c r="E11" i="17"/>
  <c r="D11" i="17"/>
  <c r="B11" i="17"/>
  <c r="A11" i="17"/>
  <c r="J10" i="17"/>
  <c r="I10" i="17"/>
  <c r="H10" i="17"/>
  <c r="G10" i="17"/>
  <c r="F10" i="17"/>
  <c r="E10" i="17"/>
  <c r="D10" i="17"/>
  <c r="B10" i="17"/>
  <c r="A10" i="17"/>
  <c r="J9" i="17"/>
  <c r="I9" i="17"/>
  <c r="H9" i="17"/>
  <c r="G9" i="17"/>
  <c r="F9" i="17"/>
  <c r="E9" i="17"/>
  <c r="D9" i="17"/>
  <c r="B9" i="17"/>
  <c r="A9" i="17"/>
  <c r="J8" i="17"/>
  <c r="I8" i="17"/>
  <c r="H8" i="17"/>
  <c r="G8" i="17"/>
  <c r="F8" i="17"/>
  <c r="E8" i="17"/>
  <c r="D8" i="17"/>
  <c r="B8" i="17"/>
  <c r="A8" i="17"/>
  <c r="J7" i="17"/>
  <c r="I7" i="17"/>
  <c r="H7" i="17"/>
  <c r="G7" i="17"/>
  <c r="F7" i="17"/>
  <c r="E7" i="17"/>
  <c r="D7" i="17"/>
  <c r="B7" i="17"/>
  <c r="A7" i="17"/>
  <c r="J6" i="17"/>
  <c r="I6" i="17"/>
  <c r="H6" i="17"/>
  <c r="G6" i="17"/>
  <c r="F6" i="17"/>
  <c r="E6" i="17"/>
  <c r="D6" i="17"/>
  <c r="B6" i="17"/>
  <c r="A6" i="17"/>
  <c r="J5" i="17"/>
  <c r="I5" i="17"/>
  <c r="H5" i="17"/>
  <c r="G5" i="17"/>
  <c r="F5" i="17"/>
  <c r="E5" i="17"/>
  <c r="D5" i="17"/>
  <c r="B5" i="17"/>
  <c r="A5" i="17"/>
  <c r="J4" i="17"/>
  <c r="I4" i="17"/>
  <c r="H4" i="17"/>
  <c r="G4" i="17"/>
  <c r="F4" i="17"/>
  <c r="E4" i="17"/>
  <c r="D4" i="17"/>
  <c r="B4" i="17"/>
  <c r="A4" i="17"/>
  <c r="J3" i="17"/>
  <c r="I3" i="17"/>
  <c r="H3" i="17"/>
  <c r="G3" i="17"/>
  <c r="F3" i="17"/>
  <c r="E3" i="17"/>
  <c r="D3" i="17"/>
  <c r="B3" i="17"/>
  <c r="A3" i="17"/>
  <c r="J2" i="17"/>
  <c r="I2" i="17"/>
  <c r="H2" i="17"/>
  <c r="G2" i="17"/>
  <c r="F2" i="17"/>
  <c r="E2" i="17"/>
  <c r="D2" i="17"/>
  <c r="B2" i="17"/>
  <c r="A2" i="17"/>
  <c r="A330" i="16"/>
  <c r="B330" i="16"/>
  <c r="E330" i="16"/>
  <c r="F330" i="16"/>
  <c r="G330" i="16"/>
  <c r="J330" i="16"/>
  <c r="A119" i="16"/>
  <c r="B119" i="16"/>
  <c r="E119" i="16"/>
  <c r="F119" i="16"/>
  <c r="G119" i="16"/>
  <c r="J119" i="16"/>
  <c r="A321" i="16"/>
  <c r="B321" i="16"/>
  <c r="E321" i="16"/>
  <c r="F321" i="16"/>
  <c r="G321" i="16"/>
  <c r="J321" i="16"/>
  <c r="A236" i="16"/>
  <c r="B236" i="16"/>
  <c r="E236" i="16"/>
  <c r="F236" i="16"/>
  <c r="G236" i="16"/>
  <c r="J236" i="16"/>
  <c r="A346" i="16"/>
  <c r="B346" i="16"/>
  <c r="E346" i="16"/>
  <c r="F346" i="16"/>
  <c r="G346" i="16"/>
  <c r="J346" i="16"/>
  <c r="A129" i="16"/>
  <c r="B129" i="16"/>
  <c r="E129" i="16"/>
  <c r="F129" i="16"/>
  <c r="G129" i="16"/>
  <c r="J129" i="16"/>
  <c r="A8" i="16"/>
  <c r="B8" i="16"/>
  <c r="E8" i="16"/>
  <c r="F8" i="16"/>
  <c r="G8" i="16"/>
  <c r="J8" i="16"/>
  <c r="A166" i="16"/>
  <c r="B166" i="16"/>
  <c r="E166" i="16"/>
  <c r="F166" i="16"/>
  <c r="G166" i="16"/>
  <c r="J166" i="16"/>
  <c r="A56" i="16"/>
  <c r="B56" i="16"/>
  <c r="E56" i="16"/>
  <c r="F56" i="16"/>
  <c r="G56" i="16"/>
  <c r="J56" i="16"/>
  <c r="A203" i="16"/>
  <c r="B203" i="16"/>
  <c r="E203" i="16"/>
  <c r="F203" i="16"/>
  <c r="G203" i="16"/>
  <c r="J203" i="16"/>
  <c r="A310" i="16"/>
  <c r="B310" i="16"/>
  <c r="E310" i="16"/>
  <c r="F310" i="16"/>
  <c r="G310" i="16"/>
  <c r="J310" i="16"/>
  <c r="A105" i="16"/>
  <c r="B105" i="16"/>
  <c r="E105" i="16"/>
  <c r="F105" i="16"/>
  <c r="G105" i="16"/>
  <c r="J105" i="16"/>
  <c r="A80" i="16"/>
  <c r="B80" i="16"/>
  <c r="E80" i="16"/>
  <c r="F80" i="16"/>
  <c r="G80" i="16"/>
  <c r="J80" i="16"/>
  <c r="A147" i="16"/>
  <c r="B147" i="16"/>
  <c r="E147" i="16"/>
  <c r="F147" i="16"/>
  <c r="G147" i="16"/>
  <c r="J147" i="16"/>
  <c r="A366" i="16"/>
  <c r="B366" i="16"/>
  <c r="E366" i="16"/>
  <c r="F366" i="16"/>
  <c r="G366" i="16"/>
  <c r="J366" i="16"/>
  <c r="A179" i="16"/>
  <c r="B179" i="16"/>
  <c r="E179" i="16"/>
  <c r="F179" i="16"/>
  <c r="G179" i="16"/>
  <c r="J179" i="16"/>
  <c r="A226" i="16"/>
  <c r="B226" i="16"/>
  <c r="E226" i="16"/>
  <c r="F226" i="16"/>
  <c r="G226" i="16"/>
  <c r="J226" i="16"/>
  <c r="A188" i="16"/>
  <c r="B188" i="16"/>
  <c r="E188" i="16"/>
  <c r="F188" i="16"/>
  <c r="G188" i="16"/>
  <c r="J188" i="16"/>
  <c r="A162" i="16"/>
  <c r="B162" i="16"/>
  <c r="E162" i="16"/>
  <c r="F162" i="16"/>
  <c r="G162" i="16"/>
  <c r="J162" i="16"/>
  <c r="A219" i="16"/>
  <c r="B219" i="16"/>
  <c r="E219" i="16"/>
  <c r="F219" i="16"/>
  <c r="G219" i="16"/>
  <c r="J219" i="16"/>
  <c r="A2" i="16"/>
  <c r="B2" i="16"/>
  <c r="E2" i="16"/>
  <c r="F2" i="16"/>
  <c r="G2" i="16"/>
  <c r="J2" i="16"/>
  <c r="A229" i="16"/>
  <c r="B229" i="16"/>
  <c r="E229" i="16"/>
  <c r="F229" i="16"/>
  <c r="G229" i="16"/>
  <c r="J229" i="16"/>
  <c r="A33" i="16"/>
  <c r="B33" i="16"/>
  <c r="E33" i="16"/>
  <c r="F33" i="16"/>
  <c r="G33" i="16"/>
  <c r="J33" i="16"/>
  <c r="A87" i="16"/>
  <c r="B87" i="16"/>
  <c r="E87" i="16"/>
  <c r="F87" i="16"/>
  <c r="G87" i="16"/>
  <c r="J87" i="16"/>
  <c r="A43" i="16"/>
  <c r="B43" i="16"/>
  <c r="E43" i="16"/>
  <c r="F43" i="16"/>
  <c r="G43" i="16"/>
  <c r="J43" i="16"/>
  <c r="A137" i="16"/>
  <c r="B137" i="16"/>
  <c r="E137" i="16"/>
  <c r="F137" i="16"/>
  <c r="G137" i="16"/>
  <c r="J137" i="16"/>
  <c r="A342" i="16"/>
  <c r="B342" i="16"/>
  <c r="E342" i="16"/>
  <c r="F342" i="16"/>
  <c r="G342" i="16"/>
  <c r="J342" i="16"/>
  <c r="A149" i="16"/>
  <c r="B149" i="16"/>
  <c r="E149" i="16"/>
  <c r="F149" i="16"/>
  <c r="G149" i="16"/>
  <c r="J149" i="16"/>
  <c r="A73" i="16"/>
  <c r="B73" i="16"/>
  <c r="E73" i="16"/>
  <c r="F73" i="16"/>
  <c r="G73" i="16"/>
  <c r="J73" i="16"/>
  <c r="A210" i="16"/>
  <c r="B210" i="16"/>
  <c r="E210" i="16"/>
  <c r="F210" i="16"/>
  <c r="G210" i="16"/>
  <c r="J210" i="16"/>
  <c r="A324" i="16"/>
  <c r="B324" i="16"/>
  <c r="E324" i="16"/>
  <c r="F324" i="16"/>
  <c r="G324" i="16"/>
  <c r="J324" i="16"/>
  <c r="A195" i="16"/>
  <c r="B195" i="16"/>
  <c r="E195" i="16"/>
  <c r="F195" i="16"/>
  <c r="G195" i="16"/>
  <c r="J195" i="16"/>
  <c r="A348" i="16"/>
  <c r="B348" i="16"/>
  <c r="E348" i="16"/>
  <c r="F348" i="16"/>
  <c r="G348" i="16"/>
  <c r="J348" i="16"/>
  <c r="A31" i="16"/>
  <c r="B31" i="16"/>
  <c r="E31" i="16"/>
  <c r="F31" i="16"/>
  <c r="G31" i="16"/>
  <c r="J31" i="16"/>
  <c r="A344" i="16"/>
  <c r="B344" i="16"/>
  <c r="E344" i="16"/>
  <c r="F344" i="16"/>
  <c r="G344" i="16"/>
  <c r="J344" i="16"/>
  <c r="A272" i="16"/>
  <c r="B272" i="16"/>
  <c r="E272" i="16"/>
  <c r="F272" i="16"/>
  <c r="G272" i="16"/>
  <c r="J272" i="16"/>
  <c r="A285" i="16"/>
  <c r="B285" i="16"/>
  <c r="E285" i="16"/>
  <c r="F285" i="16"/>
  <c r="G285" i="16"/>
  <c r="J285" i="16"/>
  <c r="A343" i="16"/>
  <c r="B343" i="16"/>
  <c r="E343" i="16"/>
  <c r="F343" i="16"/>
  <c r="G343" i="16"/>
  <c r="J343" i="16"/>
  <c r="A19" i="16"/>
  <c r="B19" i="16"/>
  <c r="E19" i="16"/>
  <c r="F19" i="16"/>
  <c r="G19" i="16"/>
  <c r="J19" i="16"/>
  <c r="A207" i="16"/>
  <c r="B207" i="16"/>
  <c r="E207" i="16"/>
  <c r="F207" i="16"/>
  <c r="G207" i="16"/>
  <c r="J207" i="16"/>
  <c r="A264" i="16"/>
  <c r="B264" i="16"/>
  <c r="E264" i="16"/>
  <c r="F264" i="16"/>
  <c r="G264" i="16"/>
  <c r="J264" i="16"/>
  <c r="A153" i="16"/>
  <c r="B153" i="16"/>
  <c r="E153" i="16"/>
  <c r="F153" i="16"/>
  <c r="G153" i="16"/>
  <c r="J153" i="16"/>
  <c r="A108" i="16"/>
  <c r="B108" i="16"/>
  <c r="E108" i="16"/>
  <c r="F108" i="16"/>
  <c r="G108" i="16"/>
  <c r="J108" i="16"/>
  <c r="A11" i="16"/>
  <c r="B11" i="16"/>
  <c r="E11" i="16"/>
  <c r="F11" i="16"/>
  <c r="G11" i="16"/>
  <c r="J11" i="16"/>
  <c r="A184" i="16"/>
  <c r="B184" i="16"/>
  <c r="E184" i="16"/>
  <c r="F184" i="16"/>
  <c r="G184" i="16"/>
  <c r="J184" i="16"/>
  <c r="A217" i="16"/>
  <c r="B217" i="16"/>
  <c r="E217" i="16"/>
  <c r="F217" i="16"/>
  <c r="G217" i="16"/>
  <c r="J217" i="16"/>
  <c r="A26" i="16"/>
  <c r="B26" i="16"/>
  <c r="E26" i="16"/>
  <c r="F26" i="16"/>
  <c r="G26" i="16"/>
  <c r="J26" i="16"/>
  <c r="A89" i="16"/>
  <c r="B89" i="16"/>
  <c r="E89" i="16"/>
  <c r="F89" i="16"/>
  <c r="G89" i="16"/>
  <c r="J89" i="16"/>
  <c r="A27" i="16"/>
  <c r="B27" i="16"/>
  <c r="E27" i="16"/>
  <c r="F27" i="16"/>
  <c r="G27" i="16"/>
  <c r="J27" i="16"/>
  <c r="A117" i="16"/>
  <c r="B117" i="16"/>
  <c r="E117" i="16"/>
  <c r="F117" i="16"/>
  <c r="G117" i="16"/>
  <c r="J117" i="16"/>
  <c r="A198" i="16"/>
  <c r="B198" i="16"/>
  <c r="E198" i="16"/>
  <c r="F198" i="16"/>
  <c r="G198" i="16"/>
  <c r="J198" i="16"/>
  <c r="A174" i="16"/>
  <c r="B174" i="16"/>
  <c r="E174" i="16"/>
  <c r="F174" i="16"/>
  <c r="G174" i="16"/>
  <c r="J174" i="16"/>
  <c r="A224" i="16"/>
  <c r="B224" i="16"/>
  <c r="E224" i="16"/>
  <c r="F224" i="16"/>
  <c r="G224" i="16"/>
  <c r="J224" i="16"/>
  <c r="A133" i="16"/>
  <c r="B133" i="16"/>
  <c r="E133" i="16"/>
  <c r="F133" i="16"/>
  <c r="G133" i="16"/>
  <c r="J133" i="16"/>
  <c r="A164" i="16"/>
  <c r="B164" i="16"/>
  <c r="E164" i="16"/>
  <c r="F164" i="16"/>
  <c r="G164" i="16"/>
  <c r="J164" i="16"/>
  <c r="A38" i="16"/>
  <c r="B38" i="16"/>
  <c r="E38" i="16"/>
  <c r="F38" i="16"/>
  <c r="G38" i="16"/>
  <c r="J38" i="16"/>
  <c r="A254" i="16"/>
  <c r="B254" i="16"/>
  <c r="E254" i="16"/>
  <c r="F254" i="16"/>
  <c r="G254" i="16"/>
  <c r="J254" i="16"/>
  <c r="A7" i="16"/>
  <c r="B7" i="16"/>
  <c r="E7" i="16"/>
  <c r="F7" i="16"/>
  <c r="G7" i="16"/>
  <c r="J7" i="16"/>
  <c r="A51" i="16"/>
  <c r="B51" i="16"/>
  <c r="E51" i="16"/>
  <c r="F51" i="16"/>
  <c r="G51" i="16"/>
  <c r="J51" i="16"/>
  <c r="A139" i="16"/>
  <c r="B139" i="16"/>
  <c r="E139" i="16"/>
  <c r="F139" i="16"/>
  <c r="G139" i="16"/>
  <c r="J139" i="16"/>
  <c r="A276" i="16"/>
  <c r="B276" i="16"/>
  <c r="E276" i="16"/>
  <c r="F276" i="16"/>
  <c r="G276" i="16"/>
  <c r="J276" i="16"/>
  <c r="A94" i="16"/>
  <c r="B94" i="16"/>
  <c r="E94" i="16"/>
  <c r="F94" i="16"/>
  <c r="G94" i="16"/>
  <c r="J94" i="16"/>
  <c r="A199" i="16"/>
  <c r="B199" i="16"/>
  <c r="E199" i="16"/>
  <c r="F199" i="16"/>
  <c r="G199" i="16"/>
  <c r="J199" i="16"/>
  <c r="A307" i="16"/>
  <c r="B307" i="16"/>
  <c r="E307" i="16"/>
  <c r="F307" i="16"/>
  <c r="G307" i="16"/>
  <c r="J307" i="16"/>
  <c r="A286" i="16"/>
  <c r="B286" i="16"/>
  <c r="E286" i="16"/>
  <c r="F286" i="16"/>
  <c r="G286" i="16"/>
  <c r="J286" i="16"/>
  <c r="A148" i="16"/>
  <c r="B148" i="16"/>
  <c r="E148" i="16"/>
  <c r="F148" i="16"/>
  <c r="G148" i="16"/>
  <c r="J148" i="16"/>
  <c r="A21" i="16"/>
  <c r="B21" i="16"/>
  <c r="E21" i="16"/>
  <c r="F21" i="16"/>
  <c r="G21" i="16"/>
  <c r="J21" i="16"/>
  <c r="A74" i="16"/>
  <c r="B74" i="16"/>
  <c r="E74" i="16"/>
  <c r="F74" i="16"/>
  <c r="G74" i="16"/>
  <c r="J74" i="16"/>
  <c r="A242" i="16"/>
  <c r="B242" i="16"/>
  <c r="E242" i="16"/>
  <c r="F242" i="16"/>
  <c r="G242" i="16"/>
  <c r="J242" i="16"/>
  <c r="A135" i="16"/>
  <c r="B135" i="16"/>
  <c r="E135" i="16"/>
  <c r="F135" i="16"/>
  <c r="G135" i="16"/>
  <c r="J135" i="16"/>
  <c r="A288" i="16"/>
  <c r="B288" i="16"/>
  <c r="E288" i="16"/>
  <c r="F288" i="16"/>
  <c r="G288" i="16"/>
  <c r="J288" i="16"/>
  <c r="A155" i="16"/>
  <c r="B155" i="16"/>
  <c r="E155" i="16"/>
  <c r="F155" i="16"/>
  <c r="G155" i="16"/>
  <c r="J155" i="16"/>
  <c r="A158" i="16"/>
  <c r="B158" i="16"/>
  <c r="E158" i="16"/>
  <c r="F158" i="16"/>
  <c r="G158" i="16"/>
  <c r="J158" i="16"/>
  <c r="A186" i="16"/>
  <c r="B186" i="16"/>
  <c r="E186" i="16"/>
  <c r="F186" i="16"/>
  <c r="G186" i="16"/>
  <c r="J186" i="16"/>
  <c r="A191" i="16"/>
  <c r="B191" i="16"/>
  <c r="E191" i="16"/>
  <c r="F191" i="16"/>
  <c r="G191" i="16"/>
  <c r="J191" i="16"/>
  <c r="A196" i="16"/>
  <c r="B196" i="16"/>
  <c r="E196" i="16"/>
  <c r="F196" i="16"/>
  <c r="G196" i="16"/>
  <c r="J196" i="16"/>
  <c r="A55" i="16"/>
  <c r="B55" i="16"/>
  <c r="E55" i="16"/>
  <c r="F55" i="16"/>
  <c r="G55" i="16"/>
  <c r="J55" i="16"/>
  <c r="A32" i="16"/>
  <c r="B32" i="16"/>
  <c r="E32" i="16"/>
  <c r="F32" i="16"/>
  <c r="G32" i="16"/>
  <c r="J32" i="16"/>
  <c r="A48" i="16"/>
  <c r="B48" i="16"/>
  <c r="E48" i="16"/>
  <c r="F48" i="16"/>
  <c r="G48" i="16"/>
  <c r="J48" i="16"/>
  <c r="A365" i="16"/>
  <c r="B365" i="16"/>
  <c r="E365" i="16"/>
  <c r="F365" i="16"/>
  <c r="G365" i="16"/>
  <c r="J365" i="16"/>
  <c r="A36" i="16"/>
  <c r="B36" i="16"/>
  <c r="E36" i="16"/>
  <c r="F36" i="16"/>
  <c r="G36" i="16"/>
  <c r="J36" i="16"/>
  <c r="A296" i="16"/>
  <c r="B296" i="16"/>
  <c r="E296" i="16"/>
  <c r="F296" i="16"/>
  <c r="G296" i="16"/>
  <c r="J296" i="16"/>
  <c r="A231" i="16"/>
  <c r="B231" i="16"/>
  <c r="E231" i="16"/>
  <c r="F231" i="16"/>
  <c r="G231" i="16"/>
  <c r="J231" i="16"/>
  <c r="A239" i="16"/>
  <c r="B239" i="16"/>
  <c r="E239" i="16"/>
  <c r="F239" i="16"/>
  <c r="G239" i="16"/>
  <c r="J239" i="16"/>
  <c r="A53" i="16"/>
  <c r="B53" i="16"/>
  <c r="E53" i="16"/>
  <c r="F53" i="16"/>
  <c r="G53" i="16"/>
  <c r="J53" i="16"/>
  <c r="A183" i="16"/>
  <c r="B183" i="16"/>
  <c r="E183" i="16"/>
  <c r="F183" i="16"/>
  <c r="G183" i="16"/>
  <c r="J183" i="16"/>
  <c r="A245" i="16"/>
  <c r="B245" i="16"/>
  <c r="E245" i="16"/>
  <c r="F245" i="16"/>
  <c r="G245" i="16"/>
  <c r="J245" i="16"/>
  <c r="A190" i="16"/>
  <c r="B190" i="16"/>
  <c r="E190" i="16"/>
  <c r="F190" i="16"/>
  <c r="G190" i="16"/>
  <c r="J190" i="16"/>
  <c r="A309" i="16"/>
  <c r="B309" i="16"/>
  <c r="E309" i="16"/>
  <c r="F309" i="16"/>
  <c r="G309" i="16"/>
  <c r="J309" i="16"/>
  <c r="A172" i="16"/>
  <c r="B172" i="16"/>
  <c r="E172" i="16"/>
  <c r="F172" i="16"/>
  <c r="G172" i="16"/>
  <c r="J172" i="16"/>
  <c r="A319" i="16"/>
  <c r="B319" i="16"/>
  <c r="E319" i="16"/>
  <c r="F319" i="16"/>
  <c r="G319" i="16"/>
  <c r="J319" i="16"/>
  <c r="A303" i="16"/>
  <c r="B303" i="16"/>
  <c r="E303" i="16"/>
  <c r="F303" i="16"/>
  <c r="G303" i="16"/>
  <c r="J303" i="16"/>
  <c r="A72" i="16"/>
  <c r="B72" i="16"/>
  <c r="E72" i="16"/>
  <c r="F72" i="16"/>
  <c r="G72" i="16"/>
  <c r="J72" i="16"/>
  <c r="A339" i="16"/>
  <c r="B339" i="16"/>
  <c r="E339" i="16"/>
  <c r="F339" i="16"/>
  <c r="G339" i="16"/>
  <c r="J339" i="16"/>
  <c r="A320" i="16"/>
  <c r="B320" i="16"/>
  <c r="E320" i="16"/>
  <c r="F320" i="16"/>
  <c r="G320" i="16"/>
  <c r="J320" i="16"/>
  <c r="A364" i="16"/>
  <c r="B364" i="16"/>
  <c r="E364" i="16"/>
  <c r="F364" i="16"/>
  <c r="G364" i="16"/>
  <c r="J364" i="16"/>
  <c r="A349" i="16"/>
  <c r="B349" i="16"/>
  <c r="E349" i="16"/>
  <c r="F349" i="16"/>
  <c r="G349" i="16"/>
  <c r="J349" i="16"/>
  <c r="A279" i="16"/>
  <c r="B279" i="16"/>
  <c r="E279" i="16"/>
  <c r="F279" i="16"/>
  <c r="G279" i="16"/>
  <c r="J279" i="16"/>
  <c r="A52" i="16"/>
  <c r="B52" i="16"/>
  <c r="E52" i="16"/>
  <c r="F52" i="16"/>
  <c r="G52" i="16"/>
  <c r="J52" i="16"/>
  <c r="A177" i="16"/>
  <c r="B177" i="16"/>
  <c r="E177" i="16"/>
  <c r="F177" i="16"/>
  <c r="G177" i="16"/>
  <c r="J177" i="16"/>
  <c r="A377" i="16"/>
  <c r="B377" i="16"/>
  <c r="E377" i="16"/>
  <c r="F377" i="16"/>
  <c r="G377" i="16"/>
  <c r="J377" i="16"/>
  <c r="A251" i="16"/>
  <c r="B251" i="16"/>
  <c r="E251" i="16"/>
  <c r="F251" i="16"/>
  <c r="G251" i="16"/>
  <c r="J251" i="16"/>
  <c r="A237" i="16"/>
  <c r="B237" i="16"/>
  <c r="E237" i="16"/>
  <c r="F237" i="16"/>
  <c r="G237" i="16"/>
  <c r="J237" i="16"/>
  <c r="A247" i="16"/>
  <c r="B247" i="16"/>
  <c r="E247" i="16"/>
  <c r="F247" i="16"/>
  <c r="G247" i="16"/>
  <c r="J247" i="16"/>
  <c r="A273" i="16"/>
  <c r="B273" i="16"/>
  <c r="E273" i="16"/>
  <c r="F273" i="16"/>
  <c r="G273" i="16"/>
  <c r="J273" i="16"/>
  <c r="A233" i="16"/>
  <c r="B233" i="16"/>
  <c r="E233" i="16"/>
  <c r="F233" i="16"/>
  <c r="G233" i="16"/>
  <c r="J233" i="16"/>
  <c r="A75" i="16"/>
  <c r="B75" i="16"/>
  <c r="E75" i="16"/>
  <c r="F75" i="16"/>
  <c r="G75" i="16"/>
  <c r="J75" i="16"/>
  <c r="A315" i="16"/>
  <c r="B315" i="16"/>
  <c r="E315" i="16"/>
  <c r="F315" i="16"/>
  <c r="G315" i="16"/>
  <c r="J315" i="16"/>
  <c r="A118" i="16"/>
  <c r="B118" i="16"/>
  <c r="E118" i="16"/>
  <c r="F118" i="16"/>
  <c r="G118" i="16"/>
  <c r="J118" i="16"/>
  <c r="A372" i="16"/>
  <c r="B372" i="16"/>
  <c r="E372" i="16"/>
  <c r="F372" i="16"/>
  <c r="G372" i="16"/>
  <c r="J372" i="16"/>
  <c r="A294" i="16"/>
  <c r="B294" i="16"/>
  <c r="E294" i="16"/>
  <c r="F294" i="16"/>
  <c r="G294" i="16"/>
  <c r="J294" i="16"/>
  <c r="A356" i="16"/>
  <c r="B356" i="16"/>
  <c r="E356" i="16"/>
  <c r="F356" i="16"/>
  <c r="G356" i="16"/>
  <c r="J356" i="16"/>
  <c r="A70" i="16"/>
  <c r="B70" i="16"/>
  <c r="E70" i="16"/>
  <c r="F70" i="16"/>
  <c r="G70" i="16"/>
  <c r="J70" i="16"/>
  <c r="A355" i="16"/>
  <c r="B355" i="16"/>
  <c r="E355" i="16"/>
  <c r="F355" i="16"/>
  <c r="G355" i="16"/>
  <c r="J355" i="16"/>
  <c r="A225" i="16"/>
  <c r="B225" i="16"/>
  <c r="E225" i="16"/>
  <c r="F225" i="16"/>
  <c r="G225" i="16"/>
  <c r="J225" i="16"/>
  <c r="A209" i="16"/>
  <c r="B209" i="16"/>
  <c r="E209" i="16"/>
  <c r="F209" i="16"/>
  <c r="G209" i="16"/>
  <c r="J209" i="16"/>
  <c r="A275" i="16"/>
  <c r="B275" i="16"/>
  <c r="E275" i="16"/>
  <c r="F275" i="16"/>
  <c r="G275" i="16"/>
  <c r="J275" i="16"/>
  <c r="A170" i="16"/>
  <c r="B170" i="16"/>
  <c r="E170" i="16"/>
  <c r="F170" i="16"/>
  <c r="G170" i="16"/>
  <c r="J170" i="16"/>
  <c r="A167" i="16"/>
  <c r="B167" i="16"/>
  <c r="E167" i="16"/>
  <c r="F167" i="16"/>
  <c r="G167" i="16"/>
  <c r="J167" i="16"/>
  <c r="A160" i="16"/>
  <c r="B160" i="16"/>
  <c r="E160" i="16"/>
  <c r="F160" i="16"/>
  <c r="G160" i="16"/>
  <c r="J160" i="16"/>
  <c r="A60" i="16"/>
  <c r="B60" i="16"/>
  <c r="E60" i="16"/>
  <c r="F60" i="16"/>
  <c r="G60" i="16"/>
  <c r="J60" i="16"/>
  <c r="A253" i="16"/>
  <c r="B253" i="16"/>
  <c r="E253" i="16"/>
  <c r="F253" i="16"/>
  <c r="G253" i="16"/>
  <c r="J253" i="16"/>
  <c r="A240" i="16"/>
  <c r="B240" i="16"/>
  <c r="E240" i="16"/>
  <c r="F240" i="16"/>
  <c r="G240" i="16"/>
  <c r="J240" i="16"/>
  <c r="A169" i="16"/>
  <c r="B169" i="16"/>
  <c r="E169" i="16"/>
  <c r="F169" i="16"/>
  <c r="G169" i="16"/>
  <c r="J169" i="16"/>
  <c r="A300" i="16"/>
  <c r="B300" i="16"/>
  <c r="E300" i="16"/>
  <c r="F300" i="16"/>
  <c r="G300" i="16"/>
  <c r="J300" i="16"/>
  <c r="A9" i="16"/>
  <c r="B9" i="16"/>
  <c r="E9" i="16"/>
  <c r="F9" i="16"/>
  <c r="G9" i="16"/>
  <c r="J9" i="16"/>
  <c r="A371" i="16"/>
  <c r="B371" i="16"/>
  <c r="E371" i="16"/>
  <c r="F371" i="16"/>
  <c r="G371" i="16"/>
  <c r="J371" i="16"/>
  <c r="A373" i="16"/>
  <c r="B373" i="16"/>
  <c r="E373" i="16"/>
  <c r="F373" i="16"/>
  <c r="G373" i="16"/>
  <c r="J373" i="16"/>
  <c r="A6" i="16"/>
  <c r="B6" i="16"/>
  <c r="E6" i="16"/>
  <c r="F6" i="16"/>
  <c r="G6" i="16"/>
  <c r="J6" i="16"/>
  <c r="A97" i="16"/>
  <c r="B97" i="16"/>
  <c r="E97" i="16"/>
  <c r="F97" i="16"/>
  <c r="G97" i="16"/>
  <c r="J97" i="16"/>
  <c r="A128" i="16"/>
  <c r="B128" i="16"/>
  <c r="E128" i="16"/>
  <c r="F128" i="16"/>
  <c r="G128" i="16"/>
  <c r="J128" i="16"/>
  <c r="A341" i="16"/>
  <c r="B341" i="16"/>
  <c r="E341" i="16"/>
  <c r="F341" i="16"/>
  <c r="G341" i="16"/>
  <c r="J341" i="16"/>
  <c r="A83" i="16"/>
  <c r="B83" i="16"/>
  <c r="E83" i="16"/>
  <c r="F83" i="16"/>
  <c r="G83" i="16"/>
  <c r="J83" i="16"/>
  <c r="A64" i="16"/>
  <c r="B64" i="16"/>
  <c r="E64" i="16"/>
  <c r="F64" i="16"/>
  <c r="G64" i="16"/>
  <c r="J64" i="16"/>
  <c r="A123" i="16"/>
  <c r="B123" i="16"/>
  <c r="E123" i="16"/>
  <c r="F123" i="16"/>
  <c r="G123" i="16"/>
  <c r="J123" i="16"/>
  <c r="A336" i="16"/>
  <c r="B336" i="16"/>
  <c r="E336" i="16"/>
  <c r="F336" i="16"/>
  <c r="G336" i="16"/>
  <c r="J336" i="16"/>
  <c r="A50" i="16"/>
  <c r="B50" i="16"/>
  <c r="E50" i="16"/>
  <c r="F50" i="16"/>
  <c r="G50" i="16"/>
  <c r="J50" i="16"/>
  <c r="A338" i="16"/>
  <c r="B338" i="16"/>
  <c r="E338" i="16"/>
  <c r="F338" i="16"/>
  <c r="G338" i="16"/>
  <c r="J338" i="16"/>
  <c r="A220" i="16"/>
  <c r="B220" i="16"/>
  <c r="E220" i="16"/>
  <c r="F220" i="16"/>
  <c r="G220" i="16"/>
  <c r="J220" i="16"/>
  <c r="A361" i="16"/>
  <c r="B361" i="16"/>
  <c r="E361" i="16"/>
  <c r="F361" i="16"/>
  <c r="G361" i="16"/>
  <c r="J361" i="16"/>
  <c r="A248" i="16"/>
  <c r="B248" i="16"/>
  <c r="E248" i="16"/>
  <c r="F248" i="16"/>
  <c r="G248" i="16"/>
  <c r="J248" i="16"/>
  <c r="A194" i="16"/>
  <c r="B194" i="16"/>
  <c r="E194" i="16"/>
  <c r="F194" i="16"/>
  <c r="G194" i="16"/>
  <c r="J194" i="16"/>
  <c r="A159" i="16"/>
  <c r="B159" i="16"/>
  <c r="E159" i="16"/>
  <c r="F159" i="16"/>
  <c r="G159" i="16"/>
  <c r="J159" i="16"/>
  <c r="A192" i="16"/>
  <c r="B192" i="16"/>
  <c r="E192" i="16"/>
  <c r="F192" i="16"/>
  <c r="G192" i="16"/>
  <c r="J192" i="16"/>
  <c r="A312" i="16"/>
  <c r="B312" i="16"/>
  <c r="E312" i="16"/>
  <c r="F312" i="16"/>
  <c r="G312" i="16"/>
  <c r="J312" i="16"/>
  <c r="A63" i="16"/>
  <c r="B63" i="16"/>
  <c r="E63" i="16"/>
  <c r="F63" i="16"/>
  <c r="G63" i="16"/>
  <c r="J63" i="16"/>
  <c r="A206" i="16"/>
  <c r="B206" i="16"/>
  <c r="E206" i="16"/>
  <c r="F206" i="16"/>
  <c r="G206" i="16"/>
  <c r="J206" i="16"/>
  <c r="A47" i="16"/>
  <c r="B47" i="16"/>
  <c r="E47" i="16"/>
  <c r="F47" i="16"/>
  <c r="G47" i="16"/>
  <c r="J47" i="16"/>
  <c r="A44" i="16"/>
  <c r="B44" i="16"/>
  <c r="E44" i="16"/>
  <c r="F44" i="16"/>
  <c r="G44" i="16"/>
  <c r="J44" i="16"/>
  <c r="A306" i="16"/>
  <c r="B306" i="16"/>
  <c r="E306" i="16"/>
  <c r="F306" i="16"/>
  <c r="G306" i="16"/>
  <c r="J306" i="16"/>
  <c r="A126" i="16"/>
  <c r="B126" i="16"/>
  <c r="E126" i="16"/>
  <c r="F126" i="16"/>
  <c r="G126" i="16"/>
  <c r="J126" i="16"/>
  <c r="A238" i="16"/>
  <c r="B238" i="16"/>
  <c r="E238" i="16"/>
  <c r="F238" i="16"/>
  <c r="G238" i="16"/>
  <c r="J238" i="16"/>
  <c r="A40" i="16"/>
  <c r="B40" i="16"/>
  <c r="E40" i="16"/>
  <c r="F40" i="16"/>
  <c r="G40" i="16"/>
  <c r="J40" i="16"/>
  <c r="A332" i="16"/>
  <c r="B332" i="16"/>
  <c r="E332" i="16"/>
  <c r="F332" i="16"/>
  <c r="G332" i="16"/>
  <c r="J332" i="16"/>
  <c r="A16" i="16"/>
  <c r="B16" i="16"/>
  <c r="E16" i="16"/>
  <c r="F16" i="16"/>
  <c r="G16" i="16"/>
  <c r="J16" i="16"/>
  <c r="A175" i="16"/>
  <c r="B175" i="16"/>
  <c r="E175" i="16"/>
  <c r="F175" i="16"/>
  <c r="G175" i="16"/>
  <c r="J175" i="16"/>
  <c r="A316" i="16"/>
  <c r="B316" i="16"/>
  <c r="E316" i="16"/>
  <c r="F316" i="16"/>
  <c r="G316" i="16"/>
  <c r="J316" i="16"/>
  <c r="A340" i="16"/>
  <c r="B340" i="16"/>
  <c r="E340" i="16"/>
  <c r="F340" i="16"/>
  <c r="G340" i="16"/>
  <c r="J340" i="16"/>
  <c r="A333" i="16"/>
  <c r="B333" i="16"/>
  <c r="E333" i="16"/>
  <c r="F333" i="16"/>
  <c r="G333" i="16"/>
  <c r="J333" i="16"/>
  <c r="A295" i="16"/>
  <c r="B295" i="16"/>
  <c r="E295" i="16"/>
  <c r="F295" i="16"/>
  <c r="G295" i="16"/>
  <c r="J295" i="16"/>
  <c r="A267" i="16"/>
  <c r="B267" i="16"/>
  <c r="E267" i="16"/>
  <c r="F267" i="16"/>
  <c r="G267" i="16"/>
  <c r="J267" i="16"/>
  <c r="A235" i="16"/>
  <c r="B235" i="16"/>
  <c r="E235" i="16"/>
  <c r="F235" i="16"/>
  <c r="G235" i="16"/>
  <c r="J235" i="16"/>
  <c r="A144" i="16"/>
  <c r="B144" i="16"/>
  <c r="E144" i="16"/>
  <c r="F144" i="16"/>
  <c r="G144" i="16"/>
  <c r="J144" i="16"/>
  <c r="A65" i="16"/>
  <c r="B65" i="16"/>
  <c r="E65" i="16"/>
  <c r="F65" i="16"/>
  <c r="G65" i="16"/>
  <c r="J65" i="16"/>
  <c r="A241" i="16"/>
  <c r="B241" i="16"/>
  <c r="E241" i="16"/>
  <c r="F241" i="16"/>
  <c r="G241" i="16"/>
  <c r="J241" i="16"/>
  <c r="A260" i="16"/>
  <c r="B260" i="16"/>
  <c r="E260" i="16"/>
  <c r="F260" i="16"/>
  <c r="G260" i="16"/>
  <c r="J260" i="16"/>
  <c r="A221" i="16"/>
  <c r="B221" i="16"/>
  <c r="E221" i="16"/>
  <c r="F221" i="16"/>
  <c r="G221" i="16"/>
  <c r="J221" i="16"/>
  <c r="A299" i="16"/>
  <c r="B299" i="16"/>
  <c r="E299" i="16"/>
  <c r="F299" i="16"/>
  <c r="G299" i="16"/>
  <c r="J299" i="16"/>
  <c r="A351" i="16"/>
  <c r="B351" i="16"/>
  <c r="E351" i="16"/>
  <c r="F351" i="16"/>
  <c r="G351" i="16"/>
  <c r="J351" i="16"/>
  <c r="A327" i="16"/>
  <c r="B327" i="16"/>
  <c r="E327" i="16"/>
  <c r="F327" i="16"/>
  <c r="G327" i="16"/>
  <c r="J327" i="16"/>
  <c r="A110" i="16"/>
  <c r="B110" i="16"/>
  <c r="E110" i="16"/>
  <c r="F110" i="16"/>
  <c r="G110" i="16"/>
  <c r="J110" i="16"/>
  <c r="A150" i="16"/>
  <c r="B150" i="16"/>
  <c r="E150" i="16"/>
  <c r="F150" i="16"/>
  <c r="G150" i="16"/>
  <c r="J150" i="16"/>
  <c r="A96" i="16"/>
  <c r="B96" i="16"/>
  <c r="E96" i="16"/>
  <c r="F96" i="16"/>
  <c r="G96" i="16"/>
  <c r="J96" i="16"/>
  <c r="A131" i="16"/>
  <c r="B131" i="16"/>
  <c r="E131" i="16"/>
  <c r="F131" i="16"/>
  <c r="G131" i="16"/>
  <c r="J131" i="16"/>
  <c r="A181" i="16"/>
  <c r="B181" i="16"/>
  <c r="E181" i="16"/>
  <c r="F181" i="16"/>
  <c r="G181" i="16"/>
  <c r="J181" i="16"/>
  <c r="A106" i="16"/>
  <c r="B106" i="16"/>
  <c r="E106" i="16"/>
  <c r="F106" i="16"/>
  <c r="G106" i="16"/>
  <c r="J106" i="16"/>
  <c r="A151" i="16"/>
  <c r="B151" i="16"/>
  <c r="E151" i="16"/>
  <c r="F151" i="16"/>
  <c r="G151" i="16"/>
  <c r="J151" i="16"/>
  <c r="A81" i="16"/>
  <c r="B81" i="16"/>
  <c r="E81" i="16"/>
  <c r="F81" i="16"/>
  <c r="G81" i="16"/>
  <c r="J81" i="16"/>
  <c r="A93" i="16"/>
  <c r="B93" i="16"/>
  <c r="E93" i="16"/>
  <c r="F93" i="16"/>
  <c r="G93" i="16"/>
  <c r="J93" i="16"/>
  <c r="A10" i="16"/>
  <c r="B10" i="16"/>
  <c r="E10" i="16"/>
  <c r="F10" i="16"/>
  <c r="G10" i="16"/>
  <c r="J10" i="16"/>
  <c r="A99" i="16"/>
  <c r="B99" i="16"/>
  <c r="E99" i="16"/>
  <c r="F99" i="16"/>
  <c r="G99" i="16"/>
  <c r="J99" i="16"/>
  <c r="A337" i="16"/>
  <c r="B337" i="16"/>
  <c r="E337" i="16"/>
  <c r="F337" i="16"/>
  <c r="G337" i="16"/>
  <c r="J337" i="16"/>
  <c r="E271" i="16"/>
  <c r="F271" i="16"/>
  <c r="G271" i="16"/>
  <c r="J271" i="16"/>
  <c r="E62" i="16"/>
  <c r="F62" i="16"/>
  <c r="G62" i="16"/>
  <c r="J62" i="16"/>
  <c r="E61" i="16"/>
  <c r="F61" i="16"/>
  <c r="G61" i="16"/>
  <c r="J61" i="16"/>
  <c r="E354" i="16"/>
  <c r="F354" i="16"/>
  <c r="G354" i="16"/>
  <c r="J354" i="16"/>
  <c r="E165" i="16"/>
  <c r="F165" i="16"/>
  <c r="G165" i="16"/>
  <c r="J165" i="16"/>
  <c r="E5" i="16"/>
  <c r="F5" i="16"/>
  <c r="G5" i="16"/>
  <c r="J5" i="16"/>
  <c r="E157" i="16"/>
  <c r="F157" i="16"/>
  <c r="G157" i="16"/>
  <c r="J157" i="16"/>
  <c r="E54" i="16"/>
  <c r="F54" i="16"/>
  <c r="G54" i="16"/>
  <c r="J54" i="16"/>
  <c r="E246" i="16"/>
  <c r="F246" i="16"/>
  <c r="G246" i="16"/>
  <c r="J246" i="16"/>
  <c r="E168" i="16"/>
  <c r="F168" i="16"/>
  <c r="G168" i="16"/>
  <c r="J168" i="16"/>
  <c r="E134" i="16"/>
  <c r="F134" i="16"/>
  <c r="G134" i="16"/>
  <c r="J134" i="16"/>
  <c r="E20" i="16"/>
  <c r="F20" i="16"/>
  <c r="G20" i="16"/>
  <c r="J20" i="16"/>
  <c r="E112" i="16"/>
  <c r="F112" i="16"/>
  <c r="G112" i="16"/>
  <c r="J112" i="16"/>
  <c r="E78" i="16"/>
  <c r="F78" i="16"/>
  <c r="G78" i="16"/>
  <c r="J78" i="16"/>
  <c r="E3" i="16"/>
  <c r="F3" i="16"/>
  <c r="G3" i="16"/>
  <c r="J3" i="16"/>
  <c r="E59" i="16"/>
  <c r="F59" i="16"/>
  <c r="G59" i="16"/>
  <c r="J59" i="16"/>
  <c r="E265" i="16"/>
  <c r="F265" i="16"/>
  <c r="G265" i="16"/>
  <c r="J265" i="16"/>
  <c r="E290" i="16"/>
  <c r="F290" i="16"/>
  <c r="G290" i="16"/>
  <c r="J290" i="16"/>
  <c r="E15" i="16"/>
  <c r="F15" i="16"/>
  <c r="G15" i="16"/>
  <c r="J15" i="16"/>
  <c r="E259" i="16"/>
  <c r="F259" i="16"/>
  <c r="G259" i="16"/>
  <c r="J259" i="16"/>
  <c r="E103" i="16"/>
  <c r="F103" i="16"/>
  <c r="G103" i="16"/>
  <c r="J103" i="16"/>
  <c r="E211" i="16"/>
  <c r="F211" i="16"/>
  <c r="G211" i="16"/>
  <c r="J211" i="16"/>
  <c r="E156" i="16"/>
  <c r="F156" i="16"/>
  <c r="G156" i="16"/>
  <c r="J156" i="16"/>
  <c r="E142" i="16"/>
  <c r="F142" i="16"/>
  <c r="G142" i="16"/>
  <c r="J142" i="16"/>
  <c r="E227" i="16"/>
  <c r="F227" i="16"/>
  <c r="G227" i="16"/>
  <c r="J227" i="16"/>
  <c r="E293" i="16"/>
  <c r="F293" i="16"/>
  <c r="G293" i="16"/>
  <c r="J293" i="16"/>
  <c r="E353" i="16"/>
  <c r="F353" i="16"/>
  <c r="G353" i="16"/>
  <c r="J353" i="16"/>
  <c r="E146" i="16"/>
  <c r="F146" i="16"/>
  <c r="G146" i="16"/>
  <c r="J146" i="16"/>
  <c r="E244" i="16"/>
  <c r="F244" i="16"/>
  <c r="G244" i="16"/>
  <c r="J244" i="16"/>
  <c r="E17" i="16"/>
  <c r="F17" i="16"/>
  <c r="G17" i="16"/>
  <c r="J17" i="16"/>
  <c r="E34" i="16"/>
  <c r="F34" i="16"/>
  <c r="G34" i="16"/>
  <c r="J34" i="16"/>
  <c r="E113" i="16"/>
  <c r="F113" i="16"/>
  <c r="G113" i="16"/>
  <c r="J113" i="16"/>
  <c r="E357" i="16"/>
  <c r="F357" i="16"/>
  <c r="G357" i="16"/>
  <c r="J357" i="16"/>
  <c r="E256" i="16"/>
  <c r="F256" i="16"/>
  <c r="G256" i="16"/>
  <c r="J256" i="16"/>
  <c r="E130" i="16"/>
  <c r="F130" i="16"/>
  <c r="G130" i="16"/>
  <c r="J130" i="16"/>
  <c r="E363" i="16"/>
  <c r="F363" i="16"/>
  <c r="G363" i="16"/>
  <c r="J363" i="16"/>
  <c r="E263" i="16"/>
  <c r="F263" i="16"/>
  <c r="G263" i="16"/>
  <c r="J263" i="16"/>
  <c r="E232" i="16"/>
  <c r="F232" i="16"/>
  <c r="G232" i="16"/>
  <c r="J232" i="16"/>
  <c r="E283" i="16"/>
  <c r="F283" i="16"/>
  <c r="G283" i="16"/>
  <c r="J283" i="16"/>
  <c r="E370" i="16"/>
  <c r="F370" i="16"/>
  <c r="G370" i="16"/>
  <c r="J370" i="16"/>
  <c r="E132" i="16"/>
  <c r="F132" i="16"/>
  <c r="G132" i="16"/>
  <c r="J132" i="16"/>
  <c r="E205" i="16"/>
  <c r="F205" i="16"/>
  <c r="G205" i="16"/>
  <c r="J205" i="16"/>
  <c r="E88" i="16"/>
  <c r="F88" i="16"/>
  <c r="G88" i="16"/>
  <c r="J88" i="16"/>
  <c r="E280" i="16"/>
  <c r="F280" i="16"/>
  <c r="G280" i="16"/>
  <c r="J280" i="16"/>
  <c r="E301" i="16"/>
  <c r="F301" i="16"/>
  <c r="G301" i="16"/>
  <c r="J301" i="16"/>
  <c r="E127" i="16"/>
  <c r="F127" i="16"/>
  <c r="G127" i="16"/>
  <c r="J127" i="16"/>
  <c r="E178" i="16"/>
  <c r="F178" i="16"/>
  <c r="G178" i="16"/>
  <c r="J178" i="16"/>
  <c r="E28" i="16"/>
  <c r="F28" i="16"/>
  <c r="G28" i="16"/>
  <c r="J28" i="16"/>
  <c r="E222" i="16"/>
  <c r="F222" i="16"/>
  <c r="G222" i="16"/>
  <c r="J222" i="16"/>
  <c r="E313" i="16"/>
  <c r="F313" i="16"/>
  <c r="G313" i="16"/>
  <c r="J313" i="16"/>
  <c r="E218" i="16"/>
  <c r="F218" i="16"/>
  <c r="G218" i="16"/>
  <c r="J218" i="16"/>
  <c r="E120" i="16"/>
  <c r="F120" i="16"/>
  <c r="G120" i="16"/>
  <c r="J120" i="16"/>
  <c r="E282" i="16"/>
  <c r="F282" i="16"/>
  <c r="G282" i="16"/>
  <c r="J282" i="16"/>
  <c r="E257" i="16"/>
  <c r="F257" i="16"/>
  <c r="G257" i="16"/>
  <c r="J257" i="16"/>
  <c r="E270" i="16"/>
  <c r="F270" i="16"/>
  <c r="G270" i="16"/>
  <c r="J270" i="16"/>
  <c r="E214" i="16"/>
  <c r="F214" i="16"/>
  <c r="G214" i="16"/>
  <c r="J214" i="16"/>
  <c r="E317" i="16"/>
  <c r="F317" i="16"/>
  <c r="G317" i="16"/>
  <c r="J317" i="16"/>
  <c r="E193" i="16"/>
  <c r="F193" i="16"/>
  <c r="G193" i="16"/>
  <c r="J193" i="16"/>
  <c r="E122" i="16"/>
  <c r="F122" i="16"/>
  <c r="G122" i="16"/>
  <c r="J122" i="16"/>
  <c r="E25" i="16"/>
  <c r="F25" i="16"/>
  <c r="G25" i="16"/>
  <c r="J25" i="16"/>
  <c r="E152" i="16"/>
  <c r="F152" i="16"/>
  <c r="G152" i="16"/>
  <c r="J152" i="16"/>
  <c r="E369" i="16"/>
  <c r="F369" i="16"/>
  <c r="G369" i="16"/>
  <c r="J369" i="16"/>
  <c r="E35" i="16"/>
  <c r="F35" i="16"/>
  <c r="G35" i="16"/>
  <c r="J35" i="16"/>
  <c r="E255" i="16"/>
  <c r="F255" i="16"/>
  <c r="G255" i="16"/>
  <c r="J255" i="16"/>
  <c r="E375" i="16"/>
  <c r="F375" i="16"/>
  <c r="G375" i="16"/>
  <c r="J375" i="16"/>
  <c r="E228" i="16"/>
  <c r="F228" i="16"/>
  <c r="G228" i="16"/>
  <c r="J228" i="16"/>
  <c r="E328" i="16"/>
  <c r="F328" i="16"/>
  <c r="G328" i="16"/>
  <c r="J328" i="16"/>
  <c r="E249" i="16"/>
  <c r="F249" i="16"/>
  <c r="G249" i="16"/>
  <c r="J249" i="16"/>
  <c r="E67" i="16"/>
  <c r="F67" i="16"/>
  <c r="G67" i="16"/>
  <c r="J67" i="16"/>
  <c r="E326" i="16"/>
  <c r="F326" i="16"/>
  <c r="G326" i="16"/>
  <c r="J326" i="16"/>
  <c r="E289" i="16"/>
  <c r="F289" i="16"/>
  <c r="G289" i="16"/>
  <c r="J289" i="16"/>
  <c r="E292" i="16"/>
  <c r="F292" i="16"/>
  <c r="G292" i="16"/>
  <c r="J292" i="16"/>
  <c r="E352" i="16"/>
  <c r="F352" i="16"/>
  <c r="G352" i="16"/>
  <c r="J352" i="16"/>
  <c r="E125" i="16"/>
  <c r="F125" i="16"/>
  <c r="G125" i="16"/>
  <c r="J125" i="16"/>
  <c r="E284" i="16"/>
  <c r="F284" i="16"/>
  <c r="G284" i="16"/>
  <c r="J284" i="16"/>
  <c r="E268" i="16"/>
  <c r="F268" i="16"/>
  <c r="G268" i="16"/>
  <c r="J268" i="16"/>
  <c r="E281" i="16"/>
  <c r="F281" i="16"/>
  <c r="G281" i="16"/>
  <c r="J281" i="16"/>
  <c r="E145" i="16"/>
  <c r="F145" i="16"/>
  <c r="G145" i="16"/>
  <c r="J145" i="16"/>
  <c r="E101" i="16"/>
  <c r="F101" i="16"/>
  <c r="G101" i="16"/>
  <c r="J101" i="16"/>
  <c r="E212" i="16"/>
  <c r="F212" i="16"/>
  <c r="G212" i="16"/>
  <c r="J212" i="16"/>
  <c r="E304" i="16"/>
  <c r="F304" i="16"/>
  <c r="G304" i="16"/>
  <c r="J304" i="16"/>
  <c r="E334" i="16"/>
  <c r="F334" i="16"/>
  <c r="G334" i="16"/>
  <c r="J334" i="16"/>
  <c r="E116" i="16"/>
  <c r="F116" i="16"/>
  <c r="G116" i="16"/>
  <c r="J116" i="16"/>
  <c r="E163" i="16"/>
  <c r="F163" i="16"/>
  <c r="G163" i="16"/>
  <c r="J163" i="16"/>
  <c r="E187" i="16"/>
  <c r="F187" i="16"/>
  <c r="G187" i="16"/>
  <c r="J187" i="16"/>
  <c r="E302" i="16"/>
  <c r="F302" i="16"/>
  <c r="G302" i="16"/>
  <c r="J302" i="16"/>
  <c r="E335" i="16"/>
  <c r="F335" i="16"/>
  <c r="G335" i="16"/>
  <c r="J335" i="16"/>
  <c r="E362" i="16"/>
  <c r="F362" i="16"/>
  <c r="G362" i="16"/>
  <c r="J362" i="16"/>
  <c r="E14" i="16"/>
  <c r="F14" i="16"/>
  <c r="G14" i="16"/>
  <c r="J14" i="16"/>
  <c r="E291" i="16"/>
  <c r="F291" i="16"/>
  <c r="G291" i="16"/>
  <c r="J291" i="16"/>
  <c r="E266" i="16"/>
  <c r="F266" i="16"/>
  <c r="G266" i="16"/>
  <c r="J266" i="16"/>
  <c r="E37" i="16"/>
  <c r="F37" i="16"/>
  <c r="G37" i="16"/>
  <c r="J37" i="16"/>
  <c r="E201" i="16"/>
  <c r="F201" i="16"/>
  <c r="G201" i="16"/>
  <c r="J201" i="16"/>
  <c r="E376" i="16"/>
  <c r="F376" i="16"/>
  <c r="G376" i="16"/>
  <c r="J376" i="16"/>
  <c r="E314" i="16"/>
  <c r="F314" i="16"/>
  <c r="G314" i="16"/>
  <c r="J314" i="16"/>
  <c r="E109" i="16"/>
  <c r="F109" i="16"/>
  <c r="G109" i="16"/>
  <c r="J109" i="16"/>
  <c r="E13" i="16"/>
  <c r="F13" i="16"/>
  <c r="G13" i="16"/>
  <c r="J13" i="16"/>
  <c r="E45" i="16"/>
  <c r="F45" i="16"/>
  <c r="G45" i="16"/>
  <c r="J45" i="16"/>
  <c r="E182" i="16"/>
  <c r="F182" i="16"/>
  <c r="G182" i="16"/>
  <c r="J182" i="16"/>
  <c r="E350" i="16"/>
  <c r="F350" i="16"/>
  <c r="G350" i="16"/>
  <c r="J350" i="16"/>
  <c r="E76" i="16"/>
  <c r="F76" i="16"/>
  <c r="G76" i="16"/>
  <c r="J76" i="16"/>
  <c r="E24" i="16"/>
  <c r="F24" i="16"/>
  <c r="G24" i="16"/>
  <c r="J24" i="16"/>
  <c r="E180" i="16"/>
  <c r="F180" i="16"/>
  <c r="G180" i="16"/>
  <c r="J180" i="16"/>
  <c r="E278" i="16"/>
  <c r="F278" i="16"/>
  <c r="G278" i="16"/>
  <c r="J278" i="16"/>
  <c r="E143" i="16"/>
  <c r="F143" i="16"/>
  <c r="G143" i="16"/>
  <c r="J143" i="16"/>
  <c r="E138" i="16"/>
  <c r="F138" i="16"/>
  <c r="G138" i="16"/>
  <c r="J138" i="16"/>
  <c r="E176" i="16"/>
  <c r="F176" i="16"/>
  <c r="G176" i="16"/>
  <c r="J176" i="16"/>
  <c r="E141" i="16"/>
  <c r="F141" i="16"/>
  <c r="G141" i="16"/>
  <c r="J141" i="16"/>
  <c r="E111" i="16"/>
  <c r="F111" i="16"/>
  <c r="G111" i="16"/>
  <c r="J111" i="16"/>
  <c r="E57" i="16"/>
  <c r="F57" i="16"/>
  <c r="G57" i="16"/>
  <c r="J57" i="16"/>
  <c r="E86" i="16"/>
  <c r="F86" i="16"/>
  <c r="G86" i="16"/>
  <c r="J86" i="16"/>
  <c r="E359" i="16"/>
  <c r="F359" i="16"/>
  <c r="G359" i="16"/>
  <c r="J359" i="16"/>
  <c r="E41" i="16"/>
  <c r="F41" i="16"/>
  <c r="G41" i="16"/>
  <c r="J41" i="16"/>
  <c r="E269" i="16"/>
  <c r="F269" i="16"/>
  <c r="G269" i="16"/>
  <c r="J269" i="16"/>
  <c r="E91" i="16"/>
  <c r="F91" i="16"/>
  <c r="G91" i="16"/>
  <c r="J91" i="16"/>
  <c r="E325" i="16"/>
  <c r="F325" i="16"/>
  <c r="G325" i="16"/>
  <c r="J325" i="16"/>
  <c r="E305" i="16"/>
  <c r="F305" i="16"/>
  <c r="G305" i="16"/>
  <c r="J305" i="16"/>
  <c r="E367" i="16"/>
  <c r="F367" i="16"/>
  <c r="G367" i="16"/>
  <c r="J367" i="16"/>
  <c r="E358" i="16"/>
  <c r="F358" i="16"/>
  <c r="G358" i="16"/>
  <c r="J358" i="16"/>
  <c r="E95" i="16"/>
  <c r="F95" i="16"/>
  <c r="G95" i="16"/>
  <c r="J95" i="16"/>
  <c r="A271" i="16"/>
  <c r="B271" i="16"/>
  <c r="A62" i="16"/>
  <c r="B62" i="16"/>
  <c r="A61" i="16"/>
  <c r="B61" i="16"/>
  <c r="A354" i="16"/>
  <c r="B354" i="16"/>
  <c r="A165" i="16"/>
  <c r="B165" i="16"/>
  <c r="A5" i="16"/>
  <c r="B5" i="16"/>
  <c r="A157" i="16"/>
  <c r="B157" i="16"/>
  <c r="A54" i="16"/>
  <c r="B54" i="16"/>
  <c r="A246" i="16"/>
  <c r="B246" i="16"/>
  <c r="A168" i="16"/>
  <c r="B168" i="16"/>
  <c r="A134" i="16"/>
  <c r="B134" i="16"/>
  <c r="A20" i="16"/>
  <c r="B20" i="16"/>
  <c r="A112" i="16"/>
  <c r="B112" i="16"/>
  <c r="A78" i="16"/>
  <c r="B78" i="16"/>
  <c r="A3" i="16"/>
  <c r="B3" i="16"/>
  <c r="A59" i="16"/>
  <c r="B59" i="16"/>
  <c r="A265" i="16"/>
  <c r="B265" i="16"/>
  <c r="A290" i="16"/>
  <c r="B290" i="16"/>
  <c r="A15" i="16"/>
  <c r="B15" i="16"/>
  <c r="A259" i="16"/>
  <c r="B259" i="16"/>
  <c r="A103" i="16"/>
  <c r="B103" i="16"/>
  <c r="A211" i="16"/>
  <c r="B211" i="16"/>
  <c r="A156" i="16"/>
  <c r="B156" i="16"/>
  <c r="A142" i="16"/>
  <c r="B142" i="16"/>
  <c r="A227" i="16"/>
  <c r="B227" i="16"/>
  <c r="A293" i="16"/>
  <c r="B293" i="16"/>
  <c r="A353" i="16"/>
  <c r="B353" i="16"/>
  <c r="A146" i="16"/>
  <c r="B146" i="16"/>
  <c r="A244" i="16"/>
  <c r="B244" i="16"/>
  <c r="A17" i="16"/>
  <c r="B17" i="16"/>
  <c r="A34" i="16"/>
  <c r="B34" i="16"/>
  <c r="A113" i="16"/>
  <c r="B113" i="16"/>
  <c r="A357" i="16"/>
  <c r="B357" i="16"/>
  <c r="A256" i="16"/>
  <c r="B256" i="16"/>
  <c r="A130" i="16"/>
  <c r="B130" i="16"/>
  <c r="A363" i="16"/>
  <c r="B363" i="16"/>
  <c r="A263" i="16"/>
  <c r="B263" i="16"/>
  <c r="A232" i="16"/>
  <c r="B232" i="16"/>
  <c r="A283" i="16"/>
  <c r="B283" i="16"/>
  <c r="A370" i="16"/>
  <c r="B370" i="16"/>
  <c r="A132" i="16"/>
  <c r="B132" i="16"/>
  <c r="A205" i="16"/>
  <c r="B205" i="16"/>
  <c r="A88" i="16"/>
  <c r="B88" i="16"/>
  <c r="A280" i="16"/>
  <c r="B280" i="16"/>
  <c r="A301" i="16"/>
  <c r="B301" i="16"/>
  <c r="A127" i="16"/>
  <c r="B127" i="16"/>
  <c r="A178" i="16"/>
  <c r="B178" i="16"/>
  <c r="A28" i="16"/>
  <c r="B28" i="16"/>
  <c r="A222" i="16"/>
  <c r="B222" i="16"/>
  <c r="A313" i="16"/>
  <c r="B313" i="16"/>
  <c r="A218" i="16"/>
  <c r="B218" i="16"/>
  <c r="A120" i="16"/>
  <c r="B120" i="16"/>
  <c r="A282" i="16"/>
  <c r="B282" i="16"/>
  <c r="A257" i="16"/>
  <c r="B257" i="16"/>
  <c r="A270" i="16"/>
  <c r="B270" i="16"/>
  <c r="A214" i="16"/>
  <c r="B214" i="16"/>
  <c r="A317" i="16"/>
  <c r="B317" i="16"/>
  <c r="A193" i="16"/>
  <c r="B193" i="16"/>
  <c r="A122" i="16"/>
  <c r="B122" i="16"/>
  <c r="A25" i="16"/>
  <c r="B25" i="16"/>
  <c r="A152" i="16"/>
  <c r="B152" i="16"/>
  <c r="A369" i="16"/>
  <c r="B369" i="16"/>
  <c r="A35" i="16"/>
  <c r="B35" i="16"/>
  <c r="A255" i="16"/>
  <c r="B255" i="16"/>
  <c r="A375" i="16"/>
  <c r="B375" i="16"/>
  <c r="A228" i="16"/>
  <c r="B228" i="16"/>
  <c r="A328" i="16"/>
  <c r="B328" i="16"/>
  <c r="A249" i="16"/>
  <c r="B249" i="16"/>
  <c r="A67" i="16"/>
  <c r="B67" i="16"/>
  <c r="A326" i="16"/>
  <c r="B326" i="16"/>
  <c r="A289" i="16"/>
  <c r="B289" i="16"/>
  <c r="A292" i="16"/>
  <c r="B292" i="16"/>
  <c r="A352" i="16"/>
  <c r="B352" i="16"/>
  <c r="A125" i="16"/>
  <c r="B125" i="16"/>
  <c r="A284" i="16"/>
  <c r="B284" i="16"/>
  <c r="A268" i="16"/>
  <c r="B268" i="16"/>
  <c r="A281" i="16"/>
  <c r="B281" i="16"/>
  <c r="A145" i="16"/>
  <c r="B145" i="16"/>
  <c r="A101" i="16"/>
  <c r="B101" i="16"/>
  <c r="A212" i="16"/>
  <c r="B212" i="16"/>
  <c r="A304" i="16"/>
  <c r="B304" i="16"/>
  <c r="A334" i="16"/>
  <c r="B334" i="16"/>
  <c r="A116" i="16"/>
  <c r="B116" i="16"/>
  <c r="A163" i="16"/>
  <c r="B163" i="16"/>
  <c r="A187" i="16"/>
  <c r="B187" i="16"/>
  <c r="A302" i="16"/>
  <c r="B302" i="16"/>
  <c r="A335" i="16"/>
  <c r="B335" i="16"/>
  <c r="A362" i="16"/>
  <c r="B362" i="16"/>
  <c r="A14" i="16"/>
  <c r="B14" i="16"/>
  <c r="A291" i="16"/>
  <c r="B291" i="16"/>
  <c r="A266" i="16"/>
  <c r="B266" i="16"/>
  <c r="A37" i="16"/>
  <c r="B37" i="16"/>
  <c r="A201" i="16"/>
  <c r="B201" i="16"/>
  <c r="A376" i="16"/>
  <c r="B376" i="16"/>
  <c r="A314" i="16"/>
  <c r="B314" i="16"/>
  <c r="A109" i="16"/>
  <c r="B109" i="16"/>
  <c r="A13" i="16"/>
  <c r="B13" i="16"/>
  <c r="A45" i="16"/>
  <c r="B45" i="16"/>
  <c r="A182" i="16"/>
  <c r="B182" i="16"/>
  <c r="A350" i="16"/>
  <c r="B350" i="16"/>
  <c r="A76" i="16"/>
  <c r="B76" i="16"/>
  <c r="A24" i="16"/>
  <c r="B24" i="16"/>
  <c r="A180" i="16"/>
  <c r="B180" i="16"/>
  <c r="A278" i="16"/>
  <c r="B278" i="16"/>
  <c r="A143" i="16"/>
  <c r="B143" i="16"/>
  <c r="A138" i="16"/>
  <c r="B138" i="16"/>
  <c r="A176" i="16"/>
  <c r="B176" i="16"/>
  <c r="A141" i="16"/>
  <c r="B141" i="16"/>
  <c r="A111" i="16"/>
  <c r="B111" i="16"/>
  <c r="A57" i="16"/>
  <c r="B57" i="16"/>
  <c r="A86" i="16"/>
  <c r="B86" i="16"/>
  <c r="A359" i="16"/>
  <c r="B359" i="16"/>
  <c r="A41" i="16"/>
  <c r="B41" i="16"/>
  <c r="A269" i="16"/>
  <c r="B269" i="16"/>
  <c r="A91" i="16"/>
  <c r="B91" i="16"/>
  <c r="A325" i="16"/>
  <c r="B325" i="16"/>
  <c r="A305" i="16"/>
  <c r="B305" i="16"/>
  <c r="A367" i="16"/>
  <c r="B367" i="16"/>
  <c r="A358" i="16"/>
  <c r="B358" i="16"/>
  <c r="A95" i="16"/>
  <c r="B95" i="16"/>
  <c r="J262" i="16"/>
  <c r="G262" i="16"/>
  <c r="F262" i="16"/>
  <c r="E262" i="16"/>
  <c r="B262" i="16"/>
  <c r="A262" i="16"/>
  <c r="D11" i="15"/>
  <c r="E11" i="15"/>
  <c r="F11" i="15"/>
  <c r="I11" i="15"/>
  <c r="D29" i="15"/>
  <c r="E29" i="15"/>
  <c r="F29" i="15"/>
  <c r="I29" i="15"/>
  <c r="D53" i="15"/>
  <c r="E53" i="15"/>
  <c r="F53" i="15"/>
  <c r="I53" i="15"/>
  <c r="D67" i="15"/>
  <c r="E67" i="15"/>
  <c r="F67" i="15"/>
  <c r="I67" i="15"/>
  <c r="D23" i="15"/>
  <c r="E23" i="15"/>
  <c r="F23" i="15"/>
  <c r="I23" i="15"/>
  <c r="D27" i="15"/>
  <c r="E27" i="15"/>
  <c r="F27" i="15"/>
  <c r="I27" i="15"/>
  <c r="D37" i="15"/>
  <c r="E37" i="15"/>
  <c r="F37" i="15"/>
  <c r="I37" i="15"/>
  <c r="D85" i="15"/>
  <c r="E85" i="15"/>
  <c r="F85" i="15"/>
  <c r="I85" i="15"/>
  <c r="D54" i="15"/>
  <c r="E54" i="15"/>
  <c r="F54" i="15"/>
  <c r="I54" i="15"/>
  <c r="D18" i="15"/>
  <c r="E18" i="15"/>
  <c r="F18" i="15"/>
  <c r="I18" i="15"/>
  <c r="D96" i="15"/>
  <c r="E96" i="15"/>
  <c r="F96" i="15"/>
  <c r="I96" i="15"/>
  <c r="D113" i="15"/>
  <c r="E113" i="15"/>
  <c r="F113" i="15"/>
  <c r="I113" i="15"/>
  <c r="D123" i="15"/>
  <c r="E123" i="15"/>
  <c r="F123" i="15"/>
  <c r="I123" i="15"/>
  <c r="D94" i="15"/>
  <c r="E94" i="15"/>
  <c r="F94" i="15"/>
  <c r="I94" i="15"/>
  <c r="D106" i="15"/>
  <c r="E106" i="15"/>
  <c r="F106" i="15"/>
  <c r="I106" i="15"/>
  <c r="D97" i="15"/>
  <c r="E97" i="15"/>
  <c r="F97" i="15"/>
  <c r="I97" i="15"/>
  <c r="D31" i="15"/>
  <c r="E31" i="15"/>
  <c r="F31" i="15"/>
  <c r="I31" i="15"/>
  <c r="D100" i="15"/>
  <c r="E100" i="15"/>
  <c r="F100" i="15"/>
  <c r="I100" i="15"/>
  <c r="D102" i="15"/>
  <c r="E102" i="15"/>
  <c r="F102" i="15"/>
  <c r="I102" i="15"/>
  <c r="D47" i="15"/>
  <c r="E47" i="15"/>
  <c r="F47" i="15"/>
  <c r="I47" i="15"/>
  <c r="D110" i="15"/>
  <c r="E110" i="15"/>
  <c r="F110" i="15"/>
  <c r="I110" i="15"/>
  <c r="D111" i="15"/>
  <c r="E111" i="15"/>
  <c r="F111" i="15"/>
  <c r="I111" i="15"/>
  <c r="D5" i="15"/>
  <c r="E5" i="15"/>
  <c r="F5" i="15"/>
  <c r="I5" i="15"/>
  <c r="D4" i="15"/>
  <c r="E4" i="15"/>
  <c r="F4" i="15"/>
  <c r="I4" i="15"/>
  <c r="D7" i="15"/>
  <c r="E7" i="15"/>
  <c r="F7" i="15"/>
  <c r="I7" i="15"/>
  <c r="D70" i="15"/>
  <c r="E70" i="15"/>
  <c r="F70" i="15"/>
  <c r="I70" i="15"/>
  <c r="D52" i="15"/>
  <c r="E52" i="15"/>
  <c r="F52" i="15"/>
  <c r="I52" i="15"/>
  <c r="D33" i="15"/>
  <c r="E33" i="15"/>
  <c r="F33" i="15"/>
  <c r="I33" i="15"/>
  <c r="D72" i="15"/>
  <c r="E72" i="15"/>
  <c r="F72" i="15"/>
  <c r="I72" i="15"/>
  <c r="D68" i="15"/>
  <c r="E68" i="15"/>
  <c r="F68" i="15"/>
  <c r="I68" i="15"/>
  <c r="D34" i="15"/>
  <c r="E34" i="15"/>
  <c r="F34" i="15"/>
  <c r="I34" i="15"/>
  <c r="D66" i="15"/>
  <c r="E66" i="15"/>
  <c r="F66" i="15"/>
  <c r="I66" i="15"/>
  <c r="D48" i="15"/>
  <c r="E48" i="15"/>
  <c r="F48" i="15"/>
  <c r="I48" i="15"/>
  <c r="D17" i="15"/>
  <c r="E17" i="15"/>
  <c r="F17" i="15"/>
  <c r="I17" i="15"/>
  <c r="D45" i="15"/>
  <c r="E45" i="15"/>
  <c r="F45" i="15"/>
  <c r="I45" i="15"/>
  <c r="D25" i="15"/>
  <c r="E25" i="15"/>
  <c r="F25" i="15"/>
  <c r="I25" i="15"/>
  <c r="D135" i="15"/>
  <c r="E135" i="15"/>
  <c r="F135" i="15"/>
  <c r="I135" i="15"/>
  <c r="D139" i="15"/>
  <c r="E139" i="15"/>
  <c r="F139" i="15"/>
  <c r="I139" i="15"/>
  <c r="D77" i="15"/>
  <c r="E77" i="15"/>
  <c r="F77" i="15"/>
  <c r="I77" i="15"/>
  <c r="D147" i="15"/>
  <c r="E147" i="15"/>
  <c r="F147" i="15"/>
  <c r="I147" i="15"/>
  <c r="D125" i="15"/>
  <c r="E125" i="15"/>
  <c r="F125" i="15"/>
  <c r="I125" i="15"/>
  <c r="D146" i="15"/>
  <c r="E146" i="15"/>
  <c r="F146" i="15"/>
  <c r="I146" i="15"/>
  <c r="D2" i="15"/>
  <c r="E2" i="15"/>
  <c r="F2" i="15"/>
  <c r="I2" i="15"/>
  <c r="D3" i="15"/>
  <c r="E3" i="15"/>
  <c r="F3" i="15"/>
  <c r="I3" i="15"/>
  <c r="D79" i="15"/>
  <c r="E79" i="15"/>
  <c r="F79" i="15"/>
  <c r="I79" i="15"/>
  <c r="D81" i="15"/>
  <c r="E81" i="15"/>
  <c r="F81" i="15"/>
  <c r="I81" i="15"/>
  <c r="D155" i="15"/>
  <c r="E155" i="15"/>
  <c r="F155" i="15"/>
  <c r="I155" i="15"/>
  <c r="D78" i="15"/>
  <c r="E78" i="15"/>
  <c r="F78" i="15"/>
  <c r="I78" i="15"/>
  <c r="D126" i="15"/>
  <c r="E126" i="15"/>
  <c r="F126" i="15"/>
  <c r="I126" i="15"/>
  <c r="D127" i="15"/>
  <c r="E127" i="15"/>
  <c r="F127" i="15"/>
  <c r="I127" i="15"/>
  <c r="D76" i="15"/>
  <c r="E76" i="15"/>
  <c r="F76" i="15"/>
  <c r="I76" i="15"/>
  <c r="D95" i="15"/>
  <c r="E95" i="15"/>
  <c r="F95" i="15"/>
  <c r="I95" i="15"/>
  <c r="D98" i="15"/>
  <c r="E98" i="15"/>
  <c r="F98" i="15"/>
  <c r="I98" i="15"/>
  <c r="D92" i="15"/>
  <c r="E92" i="15"/>
  <c r="F92" i="15"/>
  <c r="I92" i="15"/>
  <c r="D114" i="15"/>
  <c r="E114" i="15"/>
  <c r="F114" i="15"/>
  <c r="I114" i="15"/>
  <c r="D103" i="15"/>
  <c r="E103" i="15"/>
  <c r="F103" i="15"/>
  <c r="I103" i="15"/>
  <c r="D101" i="15"/>
  <c r="E101" i="15"/>
  <c r="F101" i="15"/>
  <c r="I101" i="15"/>
  <c r="D32" i="15"/>
  <c r="E32" i="15"/>
  <c r="F32" i="15"/>
  <c r="I32" i="15"/>
  <c r="D39" i="15"/>
  <c r="E39" i="15"/>
  <c r="F39" i="15"/>
  <c r="I39" i="15"/>
  <c r="D40" i="15"/>
  <c r="E40" i="15"/>
  <c r="F40" i="15"/>
  <c r="I40" i="15"/>
  <c r="D6" i="15"/>
  <c r="E6" i="15"/>
  <c r="F6" i="15"/>
  <c r="I6" i="15"/>
  <c r="D30" i="15"/>
  <c r="E30" i="15"/>
  <c r="F30" i="15"/>
  <c r="I30" i="15"/>
  <c r="D71" i="15"/>
  <c r="E71" i="15"/>
  <c r="F71" i="15"/>
  <c r="I71" i="15"/>
  <c r="D65" i="15"/>
  <c r="E65" i="15"/>
  <c r="F65" i="15"/>
  <c r="I65" i="15"/>
  <c r="D131" i="15"/>
  <c r="E131" i="15"/>
  <c r="F131" i="15"/>
  <c r="I131" i="15"/>
  <c r="D128" i="15"/>
  <c r="E128" i="15"/>
  <c r="F128" i="15"/>
  <c r="I128" i="15"/>
  <c r="D28" i="15"/>
  <c r="E28" i="15"/>
  <c r="F28" i="15"/>
  <c r="I28" i="15"/>
  <c r="D88" i="15"/>
  <c r="E88" i="15"/>
  <c r="F88" i="15"/>
  <c r="I88" i="15"/>
  <c r="D24" i="15"/>
  <c r="E24" i="15"/>
  <c r="F24" i="15"/>
  <c r="I24" i="15"/>
  <c r="D20" i="15"/>
  <c r="E20" i="15"/>
  <c r="F20" i="15"/>
  <c r="I20" i="15"/>
  <c r="D129" i="15"/>
  <c r="E129" i="15"/>
  <c r="F129" i="15"/>
  <c r="I129" i="15"/>
  <c r="D46" i="15"/>
  <c r="E46" i="15"/>
  <c r="F46" i="15"/>
  <c r="I46" i="15"/>
  <c r="D74" i="15"/>
  <c r="E74" i="15"/>
  <c r="F74" i="15"/>
  <c r="I74" i="15"/>
  <c r="D154" i="15"/>
  <c r="E154" i="15"/>
  <c r="F154" i="15"/>
  <c r="I154" i="15"/>
  <c r="D120" i="15"/>
  <c r="E120" i="15"/>
  <c r="F120" i="15"/>
  <c r="I120" i="15"/>
  <c r="D57" i="15"/>
  <c r="E57" i="15"/>
  <c r="F57" i="15"/>
  <c r="I57" i="15"/>
  <c r="D14" i="15"/>
  <c r="E14" i="15"/>
  <c r="F14" i="15"/>
  <c r="I14" i="15"/>
  <c r="D99" i="15"/>
  <c r="E99" i="15"/>
  <c r="F99" i="15"/>
  <c r="I99" i="15"/>
  <c r="D121" i="15"/>
  <c r="E121" i="15"/>
  <c r="F121" i="15"/>
  <c r="I121" i="15"/>
  <c r="D19" i="15"/>
  <c r="E19" i="15"/>
  <c r="F19" i="15"/>
  <c r="I19" i="15"/>
  <c r="D58" i="15"/>
  <c r="E58" i="15"/>
  <c r="F58" i="15"/>
  <c r="I58" i="15"/>
  <c r="D59" i="15"/>
  <c r="E59" i="15"/>
  <c r="F59" i="15"/>
  <c r="I59" i="15"/>
  <c r="D117" i="15"/>
  <c r="E117" i="15"/>
  <c r="F117" i="15"/>
  <c r="I117" i="15"/>
  <c r="D35" i="15"/>
  <c r="E35" i="15"/>
  <c r="F35" i="15"/>
  <c r="I35" i="15"/>
  <c r="D108" i="15"/>
  <c r="E108" i="15"/>
  <c r="F108" i="15"/>
  <c r="I108" i="15"/>
  <c r="D152" i="15"/>
  <c r="E152" i="15"/>
  <c r="F152" i="15"/>
  <c r="I152" i="15"/>
  <c r="D140" i="15"/>
  <c r="E140" i="15"/>
  <c r="F140" i="15"/>
  <c r="I140" i="15"/>
  <c r="D83" i="15"/>
  <c r="E83" i="15"/>
  <c r="F83" i="15"/>
  <c r="I83" i="15"/>
  <c r="D50" i="15"/>
  <c r="E50" i="15"/>
  <c r="F50" i="15"/>
  <c r="I50" i="15"/>
  <c r="D137" i="15"/>
  <c r="E137" i="15"/>
  <c r="F137" i="15"/>
  <c r="I137" i="15"/>
  <c r="D16" i="15"/>
  <c r="E16" i="15"/>
  <c r="F16" i="15"/>
  <c r="I16" i="15"/>
  <c r="D64" i="15"/>
  <c r="E64" i="15"/>
  <c r="F64" i="15"/>
  <c r="I64" i="15"/>
  <c r="D109" i="15"/>
  <c r="E109" i="15"/>
  <c r="F109" i="15"/>
  <c r="I109" i="15"/>
  <c r="D115" i="15"/>
  <c r="E115" i="15"/>
  <c r="F115" i="15"/>
  <c r="I115" i="15"/>
  <c r="D112" i="15"/>
  <c r="E112" i="15"/>
  <c r="F112" i="15"/>
  <c r="I112" i="15"/>
  <c r="D142" i="15"/>
  <c r="E142" i="15"/>
  <c r="F142" i="15"/>
  <c r="I142" i="15"/>
  <c r="D73" i="15"/>
  <c r="E73" i="15"/>
  <c r="F73" i="15"/>
  <c r="I73" i="15"/>
  <c r="D143" i="15"/>
  <c r="E143" i="15"/>
  <c r="F143" i="15"/>
  <c r="I143" i="15"/>
  <c r="D61" i="15"/>
  <c r="E61" i="15"/>
  <c r="F61" i="15"/>
  <c r="I61" i="15"/>
  <c r="D55" i="15"/>
  <c r="E55" i="15"/>
  <c r="F55" i="15"/>
  <c r="I55" i="15"/>
  <c r="D51" i="15"/>
  <c r="E51" i="15"/>
  <c r="F51" i="15"/>
  <c r="I51" i="15"/>
  <c r="D136" i="15"/>
  <c r="E136" i="15"/>
  <c r="F136" i="15"/>
  <c r="I136" i="15"/>
  <c r="D107" i="15"/>
  <c r="E107" i="15"/>
  <c r="F107" i="15"/>
  <c r="I107" i="15"/>
  <c r="D87" i="15"/>
  <c r="E87" i="15"/>
  <c r="F87" i="15"/>
  <c r="I87" i="15"/>
  <c r="D89" i="15"/>
  <c r="E89" i="15"/>
  <c r="F89" i="15"/>
  <c r="I89" i="15"/>
  <c r="D13" i="15"/>
  <c r="E13" i="15"/>
  <c r="F13" i="15"/>
  <c r="I13" i="15"/>
  <c r="D80" i="15"/>
  <c r="E80" i="15"/>
  <c r="F80" i="15"/>
  <c r="I80" i="15"/>
  <c r="D150" i="15"/>
  <c r="E150" i="15"/>
  <c r="F150" i="15"/>
  <c r="I150" i="15"/>
  <c r="D144" i="15"/>
  <c r="E144" i="15"/>
  <c r="F144" i="15"/>
  <c r="I144" i="15"/>
  <c r="D15" i="15"/>
  <c r="E15" i="15"/>
  <c r="F15" i="15"/>
  <c r="I15" i="15"/>
  <c r="D122" i="15"/>
  <c r="E122" i="15"/>
  <c r="F122" i="15"/>
  <c r="I122" i="15"/>
  <c r="D145" i="15"/>
  <c r="E145" i="15"/>
  <c r="F145" i="15"/>
  <c r="I145" i="15"/>
  <c r="D10" i="15"/>
  <c r="E10" i="15"/>
  <c r="F10" i="15"/>
  <c r="I10" i="15"/>
  <c r="D86" i="15"/>
  <c r="E86" i="15"/>
  <c r="F86" i="15"/>
  <c r="I86" i="15"/>
  <c r="D116" i="15"/>
  <c r="E116" i="15"/>
  <c r="F116" i="15"/>
  <c r="I116" i="15"/>
  <c r="D133" i="15"/>
  <c r="E133" i="15"/>
  <c r="F133" i="15"/>
  <c r="I133" i="15"/>
  <c r="D153" i="15"/>
  <c r="E153" i="15"/>
  <c r="F153" i="15"/>
  <c r="I153" i="15"/>
  <c r="D84" i="15"/>
  <c r="E84" i="15"/>
  <c r="F84" i="15"/>
  <c r="I84" i="15"/>
  <c r="D90" i="15"/>
  <c r="E90" i="15"/>
  <c r="F90" i="15"/>
  <c r="I90" i="15"/>
  <c r="D56" i="15"/>
  <c r="E56" i="15"/>
  <c r="F56" i="15"/>
  <c r="I56" i="15"/>
  <c r="D149" i="15"/>
  <c r="E149" i="15"/>
  <c r="F149" i="15"/>
  <c r="I149" i="15"/>
  <c r="D138" i="15"/>
  <c r="E138" i="15"/>
  <c r="F138" i="15"/>
  <c r="I138" i="15"/>
  <c r="D104" i="15"/>
  <c r="E104" i="15"/>
  <c r="F104" i="15"/>
  <c r="I104" i="15"/>
  <c r="D105" i="15"/>
  <c r="E105" i="15"/>
  <c r="F105" i="15"/>
  <c r="I105" i="15"/>
  <c r="D49" i="15"/>
  <c r="E49" i="15"/>
  <c r="F49" i="15"/>
  <c r="I49" i="15"/>
  <c r="D69" i="15"/>
  <c r="E69" i="15"/>
  <c r="F69" i="15"/>
  <c r="I69" i="15"/>
  <c r="D26" i="15"/>
  <c r="E26" i="15"/>
  <c r="F26" i="15"/>
  <c r="I26" i="15"/>
  <c r="D36" i="15"/>
  <c r="E36" i="15"/>
  <c r="F36" i="15"/>
  <c r="I36" i="15"/>
  <c r="D151" i="15"/>
  <c r="E151" i="15"/>
  <c r="F151" i="15"/>
  <c r="I151" i="15"/>
  <c r="D148" i="15"/>
  <c r="E148" i="15"/>
  <c r="F148" i="15"/>
  <c r="I148" i="15"/>
  <c r="D118" i="15"/>
  <c r="E118" i="15"/>
  <c r="F118" i="15"/>
  <c r="I118" i="15"/>
  <c r="D130" i="15"/>
  <c r="E130" i="15"/>
  <c r="F130" i="15"/>
  <c r="I130" i="15"/>
  <c r="D41" i="15"/>
  <c r="E41" i="15"/>
  <c r="F41" i="15"/>
  <c r="I41" i="15"/>
  <c r="D21" i="15"/>
  <c r="E21" i="15"/>
  <c r="F21" i="15"/>
  <c r="I21" i="15"/>
  <c r="D38" i="15"/>
  <c r="E38" i="15"/>
  <c r="F38" i="15"/>
  <c r="I38" i="15"/>
  <c r="D9" i="15"/>
  <c r="E9" i="15"/>
  <c r="F9" i="15"/>
  <c r="I9" i="15"/>
  <c r="D119" i="15"/>
  <c r="E119" i="15"/>
  <c r="F119" i="15"/>
  <c r="I119" i="15"/>
  <c r="D63" i="15"/>
  <c r="E63" i="15"/>
  <c r="F63" i="15"/>
  <c r="I63" i="15"/>
  <c r="D75" i="15"/>
  <c r="E75" i="15"/>
  <c r="F75" i="15"/>
  <c r="I75" i="15"/>
  <c r="D42" i="15"/>
  <c r="E42" i="15"/>
  <c r="F42" i="15"/>
  <c r="I42" i="15"/>
  <c r="D22" i="15"/>
  <c r="E22" i="15"/>
  <c r="F22" i="15"/>
  <c r="I22" i="15"/>
  <c r="D134" i="15"/>
  <c r="E134" i="15"/>
  <c r="F134" i="15"/>
  <c r="I134" i="15"/>
  <c r="D132" i="15"/>
  <c r="E132" i="15"/>
  <c r="F132" i="15"/>
  <c r="I132" i="15"/>
  <c r="D82" i="15"/>
  <c r="E82" i="15"/>
  <c r="F82" i="15"/>
  <c r="I82" i="15"/>
  <c r="D91" i="15"/>
  <c r="E91" i="15"/>
  <c r="F91" i="15"/>
  <c r="I91" i="15"/>
  <c r="D124" i="15"/>
  <c r="E124" i="15"/>
  <c r="F124" i="15"/>
  <c r="I124" i="15"/>
  <c r="D141" i="15"/>
  <c r="E141" i="15"/>
  <c r="F141" i="15"/>
  <c r="I141" i="15"/>
  <c r="D93" i="15"/>
  <c r="E93" i="15"/>
  <c r="F93" i="15"/>
  <c r="I93" i="15"/>
  <c r="D62" i="15"/>
  <c r="E62" i="15"/>
  <c r="F62" i="15"/>
  <c r="I62" i="15"/>
  <c r="D43" i="15"/>
  <c r="E43" i="15"/>
  <c r="F43" i="15"/>
  <c r="I43" i="15"/>
  <c r="D44" i="15"/>
  <c r="E44" i="15"/>
  <c r="F44" i="15"/>
  <c r="I44" i="15"/>
  <c r="D12" i="15"/>
  <c r="E12" i="15"/>
  <c r="F12" i="15"/>
  <c r="I12" i="15"/>
  <c r="D8" i="15"/>
  <c r="E8" i="15"/>
  <c r="F8" i="15"/>
  <c r="I8" i="15"/>
  <c r="A29" i="15"/>
  <c r="B29" i="15"/>
  <c r="A53" i="15"/>
  <c r="B53" i="15"/>
  <c r="A67" i="15"/>
  <c r="B67" i="15"/>
  <c r="A23" i="15"/>
  <c r="B23" i="15"/>
  <c r="A27" i="15"/>
  <c r="B27" i="15"/>
  <c r="A37" i="15"/>
  <c r="B37" i="15"/>
  <c r="A85" i="15"/>
  <c r="B85" i="15"/>
  <c r="A54" i="15"/>
  <c r="B54" i="15"/>
  <c r="A18" i="15"/>
  <c r="B18" i="15"/>
  <c r="A96" i="15"/>
  <c r="B96" i="15"/>
  <c r="A113" i="15"/>
  <c r="B113" i="15"/>
  <c r="A123" i="15"/>
  <c r="B123" i="15"/>
  <c r="A94" i="15"/>
  <c r="B94" i="15"/>
  <c r="A106" i="15"/>
  <c r="B106" i="15"/>
  <c r="A97" i="15"/>
  <c r="B97" i="15"/>
  <c r="A31" i="15"/>
  <c r="B31" i="15"/>
  <c r="A100" i="15"/>
  <c r="B100" i="15"/>
  <c r="A102" i="15"/>
  <c r="B102" i="15"/>
  <c r="A47" i="15"/>
  <c r="B47" i="15"/>
  <c r="A110" i="15"/>
  <c r="B110" i="15"/>
  <c r="A111" i="15"/>
  <c r="B111" i="15"/>
  <c r="A5" i="15"/>
  <c r="B5" i="15"/>
  <c r="A4" i="15"/>
  <c r="B4" i="15"/>
  <c r="A7" i="15"/>
  <c r="B7" i="15"/>
  <c r="A70" i="15"/>
  <c r="B70" i="15"/>
  <c r="A52" i="15"/>
  <c r="B52" i="15"/>
  <c r="A33" i="15"/>
  <c r="B33" i="15"/>
  <c r="A72" i="15"/>
  <c r="B72" i="15"/>
  <c r="A68" i="15"/>
  <c r="B68" i="15"/>
  <c r="A34" i="15"/>
  <c r="B34" i="15"/>
  <c r="A66" i="15"/>
  <c r="B66" i="15"/>
  <c r="A48" i="15"/>
  <c r="B48" i="15"/>
  <c r="A17" i="15"/>
  <c r="B17" i="15"/>
  <c r="A45" i="15"/>
  <c r="B45" i="15"/>
  <c r="A25" i="15"/>
  <c r="B25" i="15"/>
  <c r="A135" i="15"/>
  <c r="B135" i="15"/>
  <c r="A139" i="15"/>
  <c r="B139" i="15"/>
  <c r="A77" i="15"/>
  <c r="B77" i="15"/>
  <c r="A147" i="15"/>
  <c r="B147" i="15"/>
  <c r="A125" i="15"/>
  <c r="B125" i="15"/>
  <c r="A146" i="15"/>
  <c r="B146" i="15"/>
  <c r="A2" i="15"/>
  <c r="B2" i="15"/>
  <c r="A3" i="15"/>
  <c r="B3" i="15"/>
  <c r="A79" i="15"/>
  <c r="B79" i="15"/>
  <c r="A81" i="15"/>
  <c r="B81" i="15"/>
  <c r="A155" i="15"/>
  <c r="B155" i="15"/>
  <c r="A78" i="15"/>
  <c r="B78" i="15"/>
  <c r="A126" i="15"/>
  <c r="B126" i="15"/>
  <c r="A127" i="15"/>
  <c r="B127" i="15"/>
  <c r="A76" i="15"/>
  <c r="B76" i="15"/>
  <c r="A95" i="15"/>
  <c r="B95" i="15"/>
  <c r="A98" i="15"/>
  <c r="B98" i="15"/>
  <c r="A92" i="15"/>
  <c r="B92" i="15"/>
  <c r="A114" i="15"/>
  <c r="B114" i="15"/>
  <c r="A103" i="15"/>
  <c r="B103" i="15"/>
  <c r="A101" i="15"/>
  <c r="B101" i="15"/>
  <c r="A32" i="15"/>
  <c r="B32" i="15"/>
  <c r="A39" i="15"/>
  <c r="B39" i="15"/>
  <c r="A40" i="15"/>
  <c r="B40" i="15"/>
  <c r="A6" i="15"/>
  <c r="B6" i="15"/>
  <c r="A30" i="15"/>
  <c r="B30" i="15"/>
  <c r="A71" i="15"/>
  <c r="B71" i="15"/>
  <c r="A65" i="15"/>
  <c r="B65" i="15"/>
  <c r="A131" i="15"/>
  <c r="B131" i="15"/>
  <c r="A128" i="15"/>
  <c r="B128" i="15"/>
  <c r="A28" i="15"/>
  <c r="B28" i="15"/>
  <c r="A88" i="15"/>
  <c r="B88" i="15"/>
  <c r="A24" i="15"/>
  <c r="B24" i="15"/>
  <c r="A20" i="15"/>
  <c r="B20" i="15"/>
  <c r="A129" i="15"/>
  <c r="B129" i="15"/>
  <c r="A46" i="15"/>
  <c r="B46" i="15"/>
  <c r="A74" i="15"/>
  <c r="B74" i="15"/>
  <c r="A154" i="15"/>
  <c r="B154" i="15"/>
  <c r="A120" i="15"/>
  <c r="B120" i="15"/>
  <c r="A57" i="15"/>
  <c r="B57" i="15"/>
  <c r="A14" i="15"/>
  <c r="B14" i="15"/>
  <c r="A99" i="15"/>
  <c r="B99" i="15"/>
  <c r="A121" i="15"/>
  <c r="B121" i="15"/>
  <c r="A19" i="15"/>
  <c r="B19" i="15"/>
  <c r="A58" i="15"/>
  <c r="B58" i="15"/>
  <c r="A59" i="15"/>
  <c r="B59" i="15"/>
  <c r="A117" i="15"/>
  <c r="B117" i="15"/>
  <c r="A35" i="15"/>
  <c r="B35" i="15"/>
  <c r="A108" i="15"/>
  <c r="B108" i="15"/>
  <c r="A152" i="15"/>
  <c r="B152" i="15"/>
  <c r="A140" i="15"/>
  <c r="B140" i="15"/>
  <c r="A83" i="15"/>
  <c r="B83" i="15"/>
  <c r="A50" i="15"/>
  <c r="B50" i="15"/>
  <c r="A137" i="15"/>
  <c r="B137" i="15"/>
  <c r="A16" i="15"/>
  <c r="B16" i="15"/>
  <c r="A64" i="15"/>
  <c r="B64" i="15"/>
  <c r="A109" i="15"/>
  <c r="B109" i="15"/>
  <c r="A115" i="15"/>
  <c r="B115" i="15"/>
  <c r="A112" i="15"/>
  <c r="B112" i="15"/>
  <c r="A142" i="15"/>
  <c r="B142" i="15"/>
  <c r="A73" i="15"/>
  <c r="B73" i="15"/>
  <c r="A143" i="15"/>
  <c r="B143" i="15"/>
  <c r="A61" i="15"/>
  <c r="B61" i="15"/>
  <c r="A55" i="15"/>
  <c r="B55" i="15"/>
  <c r="A51" i="15"/>
  <c r="B51" i="15"/>
  <c r="A136" i="15"/>
  <c r="B136" i="15"/>
  <c r="A107" i="15"/>
  <c r="B107" i="15"/>
  <c r="A87" i="15"/>
  <c r="B87" i="15"/>
  <c r="A89" i="15"/>
  <c r="B89" i="15"/>
  <c r="A13" i="15"/>
  <c r="B13" i="15"/>
  <c r="A80" i="15"/>
  <c r="B80" i="15"/>
  <c r="A150" i="15"/>
  <c r="B150" i="15"/>
  <c r="A144" i="15"/>
  <c r="B144" i="15"/>
  <c r="A15" i="15"/>
  <c r="B15" i="15"/>
  <c r="A122" i="15"/>
  <c r="B122" i="15"/>
  <c r="A145" i="15"/>
  <c r="B145" i="15"/>
  <c r="A10" i="15"/>
  <c r="B10" i="15"/>
  <c r="A86" i="15"/>
  <c r="B86" i="15"/>
  <c r="A116" i="15"/>
  <c r="B116" i="15"/>
  <c r="A133" i="15"/>
  <c r="B133" i="15"/>
  <c r="A153" i="15"/>
  <c r="B153" i="15"/>
  <c r="A84" i="15"/>
  <c r="B84" i="15"/>
  <c r="A90" i="15"/>
  <c r="B90" i="15"/>
  <c r="A56" i="15"/>
  <c r="B56" i="15"/>
  <c r="A149" i="15"/>
  <c r="B149" i="15"/>
  <c r="A138" i="15"/>
  <c r="B138" i="15"/>
  <c r="A104" i="15"/>
  <c r="B104" i="15"/>
  <c r="A105" i="15"/>
  <c r="B105" i="15"/>
  <c r="A49" i="15"/>
  <c r="B49" i="15"/>
  <c r="A69" i="15"/>
  <c r="B69" i="15"/>
  <c r="A26" i="15"/>
  <c r="B26" i="15"/>
  <c r="A36" i="15"/>
  <c r="B36" i="15"/>
  <c r="A151" i="15"/>
  <c r="B151" i="15"/>
  <c r="A148" i="15"/>
  <c r="B148" i="15"/>
  <c r="A118" i="15"/>
  <c r="B118" i="15"/>
  <c r="A130" i="15"/>
  <c r="B130" i="15"/>
  <c r="A41" i="15"/>
  <c r="B41" i="15"/>
  <c r="A21" i="15"/>
  <c r="B21" i="15"/>
  <c r="A38" i="15"/>
  <c r="B38" i="15"/>
  <c r="A9" i="15"/>
  <c r="B9" i="15"/>
  <c r="A119" i="15"/>
  <c r="B119" i="15"/>
  <c r="A63" i="15"/>
  <c r="B63" i="15"/>
  <c r="A75" i="15"/>
  <c r="B75" i="15"/>
  <c r="A42" i="15"/>
  <c r="B42" i="15"/>
  <c r="A22" i="15"/>
  <c r="B22" i="15"/>
  <c r="A134" i="15"/>
  <c r="B134" i="15"/>
  <c r="A132" i="15"/>
  <c r="B132" i="15"/>
  <c r="A82" i="15"/>
  <c r="B82" i="15"/>
  <c r="A91" i="15"/>
  <c r="B91" i="15"/>
  <c r="A124" i="15"/>
  <c r="B124" i="15"/>
  <c r="A141" i="15"/>
  <c r="B141" i="15"/>
  <c r="A93" i="15"/>
  <c r="B93" i="15"/>
  <c r="A62" i="15"/>
  <c r="B62" i="15"/>
  <c r="A43" i="15"/>
  <c r="B43" i="15"/>
  <c r="A44" i="15"/>
  <c r="B44" i="15"/>
  <c r="A12" i="15"/>
  <c r="B12" i="15"/>
  <c r="A8" i="15"/>
  <c r="B8" i="15"/>
  <c r="A11" i="15"/>
  <c r="B11" i="15"/>
  <c r="I60" i="15"/>
  <c r="F60" i="15"/>
  <c r="E60" i="15"/>
  <c r="D60" i="15"/>
  <c r="B60" i="15"/>
  <c r="A60" i="15"/>
  <c r="G42" i="1" l="1"/>
  <c r="N1000" i="11" l="1"/>
  <c r="O1000" i="11"/>
  <c r="Q1000" i="11"/>
  <c r="Y1000" i="11"/>
  <c r="Z1000" i="11"/>
  <c r="AA1000" i="11"/>
  <c r="AB1000" i="11"/>
  <c r="AC1000" i="11"/>
  <c r="AD1000" i="11"/>
  <c r="N1001" i="11"/>
  <c r="O1001" i="11"/>
  <c r="Q1001" i="11"/>
  <c r="Y1001" i="11"/>
  <c r="Z1001" i="11"/>
  <c r="AA1001" i="11"/>
  <c r="AB1001" i="11"/>
  <c r="AC1001" i="11"/>
  <c r="AD1001" i="11"/>
  <c r="N1002" i="11"/>
  <c r="O1002" i="11"/>
  <c r="Q1002" i="11"/>
  <c r="Y1002" i="11"/>
  <c r="Z1002" i="11"/>
  <c r="AA1002" i="11"/>
  <c r="AB1002" i="11"/>
  <c r="AC1002" i="11"/>
  <c r="AD1002" i="11"/>
  <c r="N1003" i="11"/>
  <c r="O1003" i="11"/>
  <c r="Q1003" i="11"/>
  <c r="Y1003" i="11"/>
  <c r="Z1003" i="11"/>
  <c r="AA1003" i="11"/>
  <c r="AB1003" i="11"/>
  <c r="AC1003" i="11"/>
  <c r="AD1003" i="11"/>
  <c r="N1004" i="11"/>
  <c r="O1004" i="11"/>
  <c r="Q1004" i="11"/>
  <c r="Y1004" i="11"/>
  <c r="Z1004" i="11"/>
  <c r="AA1004" i="11"/>
  <c r="AB1004" i="11"/>
  <c r="AC1004" i="11"/>
  <c r="AD1004" i="11"/>
  <c r="N1005" i="11"/>
  <c r="O1005" i="11"/>
  <c r="Q1005" i="11"/>
  <c r="Y1005" i="11"/>
  <c r="Z1005" i="11"/>
  <c r="AA1005" i="11"/>
  <c r="AB1005" i="11"/>
  <c r="AC1005" i="11"/>
  <c r="AD1005" i="11"/>
  <c r="N1006" i="11"/>
  <c r="O1006" i="11"/>
  <c r="Q1006" i="11"/>
  <c r="Y1006" i="11"/>
  <c r="Z1006" i="11"/>
  <c r="AA1006" i="11"/>
  <c r="AB1006" i="11"/>
  <c r="AC1006" i="11"/>
  <c r="AD1006" i="11"/>
  <c r="N1007" i="11"/>
  <c r="O1007" i="11"/>
  <c r="Q1007" i="11"/>
  <c r="Y1007" i="11"/>
  <c r="Z1007" i="11"/>
  <c r="AA1007" i="11"/>
  <c r="AB1007" i="11"/>
  <c r="AC1007" i="11"/>
  <c r="AD1007" i="11"/>
  <c r="N1008" i="11"/>
  <c r="O1008" i="11"/>
  <c r="Q1008" i="11"/>
  <c r="Y1008" i="11"/>
  <c r="Z1008" i="11"/>
  <c r="AA1008" i="11"/>
  <c r="AB1008" i="11"/>
  <c r="AC1008" i="11"/>
  <c r="AD1008" i="11"/>
  <c r="N1009" i="11"/>
  <c r="O1009" i="11"/>
  <c r="Q1009" i="11"/>
  <c r="Y1009" i="11"/>
  <c r="Z1009" i="11"/>
  <c r="AA1009" i="11"/>
  <c r="AB1009" i="11"/>
  <c r="AC1009" i="11"/>
  <c r="AD1009" i="11"/>
  <c r="N1010" i="11"/>
  <c r="O1010" i="11"/>
  <c r="Q1010" i="11"/>
  <c r="Y1010" i="11"/>
  <c r="Z1010" i="11"/>
  <c r="AA1010" i="11"/>
  <c r="AB1010" i="11"/>
  <c r="AC1010" i="11"/>
  <c r="AD1010" i="11"/>
  <c r="F1000" i="11"/>
  <c r="F1001" i="11"/>
  <c r="F1002" i="11"/>
  <c r="F1003" i="11"/>
  <c r="F1004" i="11"/>
  <c r="F1005" i="11"/>
  <c r="F1006" i="11"/>
  <c r="F1007" i="11"/>
  <c r="F1008" i="11"/>
  <c r="F1009" i="11"/>
  <c r="C1001" i="11"/>
  <c r="C1002" i="11"/>
  <c r="C1003" i="11"/>
  <c r="C1004" i="11"/>
  <c r="C1005" i="11"/>
  <c r="C1006" i="11"/>
  <c r="C1007" i="11"/>
  <c r="C1008" i="11"/>
  <c r="C1009" i="11"/>
  <c r="C1000" i="11"/>
  <c r="B1001" i="11"/>
  <c r="B1002" i="11"/>
  <c r="B1003" i="11"/>
  <c r="B1004" i="11"/>
  <c r="B1005" i="11"/>
  <c r="B1006" i="11"/>
  <c r="B1007" i="11"/>
  <c r="B1008" i="11"/>
  <c r="B1009" i="11"/>
  <c r="B1000" i="11"/>
  <c r="B1019" i="11"/>
  <c r="X1009" i="11"/>
  <c r="W1009" i="11"/>
  <c r="V1009" i="11"/>
  <c r="U1009" i="11"/>
  <c r="T1009" i="11"/>
  <c r="S1009" i="11"/>
  <c r="R1009" i="11"/>
  <c r="P1009" i="11"/>
  <c r="M1009" i="11"/>
  <c r="L1009" i="11"/>
  <c r="K1009" i="11"/>
  <c r="J1009" i="11"/>
  <c r="I1009" i="11"/>
  <c r="H1009" i="11"/>
  <c r="G1009" i="11"/>
  <c r="E1009" i="11"/>
  <c r="D1009" i="11"/>
  <c r="W46" i="4"/>
  <c r="X1008" i="11" s="1"/>
  <c r="W1008" i="11"/>
  <c r="V1008" i="11"/>
  <c r="T46" i="4"/>
  <c r="U1008" i="11" s="1"/>
  <c r="S46" i="4"/>
  <c r="T1008" i="11" s="1"/>
  <c r="R46" i="4"/>
  <c r="S1008" i="11" s="1"/>
  <c r="R1008" i="11"/>
  <c r="O46" i="4"/>
  <c r="P1008" i="11" s="1"/>
  <c r="L46" i="4"/>
  <c r="M1008" i="11" s="1"/>
  <c r="L1008" i="11"/>
  <c r="K1008" i="11"/>
  <c r="I46" i="4"/>
  <c r="J1008" i="11" s="1"/>
  <c r="H46" i="4"/>
  <c r="I1008" i="11" s="1"/>
  <c r="G46" i="4"/>
  <c r="H1008" i="11" s="1"/>
  <c r="G1008" i="11"/>
  <c r="D46" i="4"/>
  <c r="E1008" i="11" s="1"/>
  <c r="C46" i="4"/>
  <c r="D1008" i="11" s="1"/>
  <c r="W45" i="4"/>
  <c r="X1007" i="11" s="1"/>
  <c r="W1007" i="11"/>
  <c r="V1007" i="11"/>
  <c r="T45" i="4"/>
  <c r="U1007" i="11" s="1"/>
  <c r="S45" i="4"/>
  <c r="T1007" i="11" s="1"/>
  <c r="R45" i="4"/>
  <c r="S1007" i="11" s="1"/>
  <c r="R1007" i="11"/>
  <c r="O45" i="4"/>
  <c r="P1007" i="11" s="1"/>
  <c r="L45" i="4"/>
  <c r="M1007" i="11" s="1"/>
  <c r="L1007" i="11"/>
  <c r="K1007" i="11"/>
  <c r="I45" i="4"/>
  <c r="J1007" i="11" s="1"/>
  <c r="H45" i="4"/>
  <c r="I1007" i="11" s="1"/>
  <c r="G45" i="4"/>
  <c r="H1007" i="11" s="1"/>
  <c r="G1007" i="11"/>
  <c r="D45" i="4"/>
  <c r="E1007" i="11" s="1"/>
  <c r="C45" i="4"/>
  <c r="D1007" i="11" s="1"/>
  <c r="W44" i="4"/>
  <c r="X1006" i="11" s="1"/>
  <c r="W1006" i="11"/>
  <c r="V1006" i="11"/>
  <c r="T44" i="4"/>
  <c r="U1006" i="11" s="1"/>
  <c r="S44" i="4"/>
  <c r="T1006" i="11" s="1"/>
  <c r="R44" i="4"/>
  <c r="S1006" i="11" s="1"/>
  <c r="R1006" i="11"/>
  <c r="O44" i="4"/>
  <c r="P1006" i="11" s="1"/>
  <c r="L44" i="4"/>
  <c r="M1006" i="11" s="1"/>
  <c r="L1006" i="11"/>
  <c r="K1006" i="11"/>
  <c r="I44" i="4"/>
  <c r="J1006" i="11" s="1"/>
  <c r="H44" i="4"/>
  <c r="I1006" i="11" s="1"/>
  <c r="G44" i="4"/>
  <c r="H1006" i="11" s="1"/>
  <c r="G1006" i="11"/>
  <c r="D44" i="4"/>
  <c r="E1006" i="11" s="1"/>
  <c r="C44" i="4"/>
  <c r="D1006" i="11" s="1"/>
  <c r="W43" i="4"/>
  <c r="X1005" i="11" s="1"/>
  <c r="W1005" i="11"/>
  <c r="V1005" i="11"/>
  <c r="T43" i="4"/>
  <c r="U1005" i="11" s="1"/>
  <c r="S43" i="4"/>
  <c r="T1005" i="11" s="1"/>
  <c r="R43" i="4"/>
  <c r="S1005" i="11" s="1"/>
  <c r="R1005" i="11"/>
  <c r="O43" i="4"/>
  <c r="P1005" i="11" s="1"/>
  <c r="L43" i="4"/>
  <c r="M1005" i="11" s="1"/>
  <c r="L1005" i="11"/>
  <c r="K1005" i="11"/>
  <c r="I43" i="4"/>
  <c r="J1005" i="11" s="1"/>
  <c r="H43" i="4"/>
  <c r="I1005" i="11" s="1"/>
  <c r="G43" i="4"/>
  <c r="H1005" i="11" s="1"/>
  <c r="G1005" i="11"/>
  <c r="D43" i="4"/>
  <c r="E1005" i="11" s="1"/>
  <c r="C43" i="4"/>
  <c r="D1005" i="11" s="1"/>
  <c r="W42" i="4"/>
  <c r="X1004" i="11" s="1"/>
  <c r="W1004" i="11"/>
  <c r="V1004" i="11"/>
  <c r="T42" i="4"/>
  <c r="U1004" i="11" s="1"/>
  <c r="S42" i="4"/>
  <c r="T1004" i="11" s="1"/>
  <c r="R42" i="4"/>
  <c r="S1004" i="11" s="1"/>
  <c r="R1004" i="11"/>
  <c r="O42" i="4"/>
  <c r="P1004" i="11" s="1"/>
  <c r="L42" i="4"/>
  <c r="M1004" i="11" s="1"/>
  <c r="L1004" i="11"/>
  <c r="K1004" i="11"/>
  <c r="I42" i="4"/>
  <c r="J1004" i="11" s="1"/>
  <c r="H42" i="4"/>
  <c r="I1004" i="11" s="1"/>
  <c r="G42" i="4"/>
  <c r="H1004" i="11" s="1"/>
  <c r="G1004" i="11"/>
  <c r="D42" i="4"/>
  <c r="E1004" i="11" s="1"/>
  <c r="C42" i="4"/>
  <c r="D1004" i="11" s="1"/>
  <c r="W41" i="4"/>
  <c r="X1003" i="11" s="1"/>
  <c r="W1003" i="11"/>
  <c r="V1003" i="11"/>
  <c r="T41" i="4"/>
  <c r="U1003" i="11" s="1"/>
  <c r="S41" i="4"/>
  <c r="T1003" i="11" s="1"/>
  <c r="R41" i="4"/>
  <c r="S1003" i="11" s="1"/>
  <c r="R1003" i="11"/>
  <c r="O41" i="4"/>
  <c r="P1003" i="11" s="1"/>
  <c r="L41" i="4"/>
  <c r="M1003" i="11" s="1"/>
  <c r="L1003" i="11"/>
  <c r="K1003" i="11"/>
  <c r="I41" i="4"/>
  <c r="J1003" i="11" s="1"/>
  <c r="H41" i="4"/>
  <c r="I1003" i="11" s="1"/>
  <c r="G41" i="4"/>
  <c r="H1003" i="11" s="1"/>
  <c r="G1003" i="11"/>
  <c r="D41" i="4"/>
  <c r="E1003" i="11" s="1"/>
  <c r="C41" i="4"/>
  <c r="D1003" i="11" s="1"/>
  <c r="W40" i="4"/>
  <c r="X1002" i="11" s="1"/>
  <c r="W1002" i="11"/>
  <c r="V1002" i="11"/>
  <c r="T40" i="4"/>
  <c r="U1002" i="11" s="1"/>
  <c r="S40" i="4"/>
  <c r="T1002" i="11" s="1"/>
  <c r="R40" i="4"/>
  <c r="S1002" i="11" s="1"/>
  <c r="R1002" i="11"/>
  <c r="O40" i="4"/>
  <c r="P1002" i="11" s="1"/>
  <c r="L40" i="4"/>
  <c r="M1002" i="11" s="1"/>
  <c r="L1002" i="11"/>
  <c r="K1002" i="11"/>
  <c r="I40" i="4"/>
  <c r="J1002" i="11" s="1"/>
  <c r="H40" i="4"/>
  <c r="I1002" i="11" s="1"/>
  <c r="G40" i="4"/>
  <c r="H1002" i="11" s="1"/>
  <c r="G1002" i="11"/>
  <c r="D40" i="4"/>
  <c r="E1002" i="11" s="1"/>
  <c r="C40" i="4"/>
  <c r="D1002" i="11" s="1"/>
  <c r="W39" i="4"/>
  <c r="X1001" i="11" s="1"/>
  <c r="W1001" i="11"/>
  <c r="V1001" i="11"/>
  <c r="T39" i="4"/>
  <c r="U1001" i="11" s="1"/>
  <c r="S39" i="4"/>
  <c r="T1001" i="11" s="1"/>
  <c r="R39" i="4"/>
  <c r="S1001" i="11" s="1"/>
  <c r="R1001" i="11"/>
  <c r="O39" i="4"/>
  <c r="P1001" i="11" s="1"/>
  <c r="L39" i="4"/>
  <c r="M1001" i="11" s="1"/>
  <c r="L1001" i="11"/>
  <c r="K1001" i="11"/>
  <c r="I39" i="4"/>
  <c r="J1001" i="11" s="1"/>
  <c r="H39" i="4"/>
  <c r="I1001" i="11" s="1"/>
  <c r="G39" i="4"/>
  <c r="H1001" i="11" s="1"/>
  <c r="G1001" i="11"/>
  <c r="D39" i="4"/>
  <c r="E1001" i="11" s="1"/>
  <c r="C39" i="4"/>
  <c r="D1001" i="11" s="1"/>
  <c r="W38" i="4"/>
  <c r="X1000" i="11" s="1"/>
  <c r="W1000" i="11"/>
  <c r="V1000" i="11"/>
  <c r="T38" i="4"/>
  <c r="U1000" i="11" s="1"/>
  <c r="S38" i="4"/>
  <c r="T1000" i="11" s="1"/>
  <c r="R38" i="4"/>
  <c r="S1000" i="11" s="1"/>
  <c r="R1000" i="11"/>
  <c r="O38" i="4"/>
  <c r="P1000" i="11" s="1"/>
  <c r="L38" i="4"/>
  <c r="M1000" i="11" s="1"/>
  <c r="L1000" i="11"/>
  <c r="K1000" i="11"/>
  <c r="I38" i="4"/>
  <c r="J1000" i="11" s="1"/>
  <c r="H38" i="4"/>
  <c r="I1000" i="11" s="1"/>
  <c r="G38" i="4"/>
  <c r="H1000" i="11" s="1"/>
  <c r="G1000" i="11"/>
  <c r="D38" i="4"/>
  <c r="E1000" i="11" s="1"/>
  <c r="C38" i="4"/>
  <c r="D1000" i="11" s="1"/>
  <c r="B1313" i="11" l="1"/>
  <c r="C1313" i="11"/>
  <c r="F1313" i="11"/>
  <c r="N1313" i="11"/>
  <c r="O1313" i="11"/>
  <c r="Q1313" i="11"/>
  <c r="Y1313" i="11"/>
  <c r="Z1313" i="11"/>
  <c r="AA1313" i="11"/>
  <c r="AB1313" i="11"/>
  <c r="AC1313" i="11"/>
  <c r="AD1313" i="11"/>
  <c r="B1314" i="11"/>
  <c r="C1314" i="11"/>
  <c r="F1314" i="11"/>
  <c r="N1314" i="11"/>
  <c r="O1314" i="11"/>
  <c r="Q1314" i="11"/>
  <c r="Y1314" i="11"/>
  <c r="Z1314" i="11"/>
  <c r="AA1314" i="11"/>
  <c r="AB1314" i="11"/>
  <c r="AC1314" i="11"/>
  <c r="AD1314" i="11"/>
  <c r="B1315" i="11"/>
  <c r="C1315" i="11"/>
  <c r="F1315" i="11"/>
  <c r="N1315" i="11"/>
  <c r="O1315" i="11"/>
  <c r="Q1315" i="11"/>
  <c r="Y1315" i="11"/>
  <c r="Z1315" i="11"/>
  <c r="AA1315" i="11"/>
  <c r="AB1315" i="11"/>
  <c r="AC1315" i="11"/>
  <c r="AD1315" i="11"/>
  <c r="B1316" i="11"/>
  <c r="C1316" i="11"/>
  <c r="F1316" i="11"/>
  <c r="N1316" i="11"/>
  <c r="O1316" i="11"/>
  <c r="Q1316" i="11"/>
  <c r="Y1316" i="11"/>
  <c r="Z1316" i="11"/>
  <c r="AA1316" i="11"/>
  <c r="AB1316" i="11"/>
  <c r="AC1316" i="11"/>
  <c r="AD1316" i="11"/>
  <c r="B1194" i="11"/>
  <c r="C1194" i="11"/>
  <c r="F1194" i="11"/>
  <c r="N1194" i="11"/>
  <c r="O1194" i="11"/>
  <c r="Q1194" i="11"/>
  <c r="Y1194" i="11"/>
  <c r="Z1194" i="11"/>
  <c r="AA1194" i="11"/>
  <c r="AB1194" i="11"/>
  <c r="AC1194" i="11"/>
  <c r="AD1194" i="11"/>
  <c r="B1195" i="11"/>
  <c r="C1195" i="11"/>
  <c r="F1195" i="11"/>
  <c r="N1195" i="11"/>
  <c r="O1195" i="11"/>
  <c r="Q1195" i="11"/>
  <c r="Y1195" i="11"/>
  <c r="Z1195" i="11"/>
  <c r="AA1195" i="11"/>
  <c r="AB1195" i="11"/>
  <c r="AC1195" i="11"/>
  <c r="AD1195" i="11"/>
  <c r="B1196" i="11"/>
  <c r="C1196" i="11"/>
  <c r="F1196" i="11"/>
  <c r="N1196" i="11"/>
  <c r="O1196" i="11"/>
  <c r="Q1196" i="11"/>
  <c r="Y1196" i="11"/>
  <c r="Z1196" i="11"/>
  <c r="AA1196" i="11"/>
  <c r="AB1196" i="11"/>
  <c r="AC1196" i="11"/>
  <c r="AD1196" i="11"/>
  <c r="B1197" i="11"/>
  <c r="C1197" i="11"/>
  <c r="F1197" i="11"/>
  <c r="N1197" i="11"/>
  <c r="O1197" i="11"/>
  <c r="Q1197" i="11"/>
  <c r="Y1197" i="11"/>
  <c r="Z1197" i="11"/>
  <c r="AA1197" i="11"/>
  <c r="AB1197" i="11"/>
  <c r="AC1197" i="11"/>
  <c r="AD1197" i="11"/>
  <c r="B1198" i="11"/>
  <c r="C1198" i="11"/>
  <c r="F1198" i="11"/>
  <c r="N1198" i="11"/>
  <c r="O1198" i="11"/>
  <c r="Q1198" i="11"/>
  <c r="Y1198" i="11"/>
  <c r="Z1198" i="11"/>
  <c r="AA1198" i="11"/>
  <c r="AB1198" i="11"/>
  <c r="AC1198" i="11"/>
  <c r="AD1198" i="11"/>
  <c r="B1199" i="11"/>
  <c r="C1199" i="11"/>
  <c r="F1199" i="11"/>
  <c r="N1199" i="11"/>
  <c r="O1199" i="11"/>
  <c r="Q1199" i="11"/>
  <c r="Y1199" i="11"/>
  <c r="Z1199" i="11"/>
  <c r="AA1199" i="11"/>
  <c r="AB1199" i="11"/>
  <c r="AC1199" i="11"/>
  <c r="AD1199" i="11"/>
  <c r="B1200" i="11"/>
  <c r="C1200" i="11"/>
  <c r="F1200" i="11"/>
  <c r="N1200" i="11"/>
  <c r="O1200" i="11"/>
  <c r="Q1200" i="11"/>
  <c r="Y1200" i="11"/>
  <c r="Z1200" i="11"/>
  <c r="AA1200" i="11"/>
  <c r="AB1200" i="11"/>
  <c r="AC1200" i="11"/>
  <c r="AD1200" i="11"/>
  <c r="B1201" i="11"/>
  <c r="C1201" i="11"/>
  <c r="F1201" i="11"/>
  <c r="N1201" i="11"/>
  <c r="O1201" i="11"/>
  <c r="Q1201" i="11"/>
  <c r="Y1201" i="11"/>
  <c r="Z1201" i="11"/>
  <c r="AA1201" i="11"/>
  <c r="AB1201" i="11"/>
  <c r="AC1201" i="11"/>
  <c r="AD1201" i="11"/>
  <c r="B1202" i="11"/>
  <c r="C1202" i="11"/>
  <c r="F1202" i="11"/>
  <c r="N1202" i="11"/>
  <c r="O1202" i="11"/>
  <c r="Q1202" i="11"/>
  <c r="Y1202" i="11"/>
  <c r="Z1202" i="11"/>
  <c r="AA1202" i="11"/>
  <c r="AB1202" i="11"/>
  <c r="AC1202" i="11"/>
  <c r="AD1202" i="11"/>
  <c r="B1203" i="11"/>
  <c r="C1203" i="11"/>
  <c r="F1203" i="11"/>
  <c r="N1203" i="11"/>
  <c r="O1203" i="11"/>
  <c r="Q1203" i="11"/>
  <c r="Y1203" i="11"/>
  <c r="Z1203" i="11"/>
  <c r="AA1203" i="11"/>
  <c r="AB1203" i="11"/>
  <c r="AC1203" i="11"/>
  <c r="AD1203" i="11"/>
  <c r="B1204" i="11"/>
  <c r="C1204" i="11"/>
  <c r="F1204" i="11"/>
  <c r="N1204" i="11"/>
  <c r="O1204" i="11"/>
  <c r="Q1204" i="11"/>
  <c r="Y1204" i="11"/>
  <c r="Z1204" i="11"/>
  <c r="AA1204" i="11"/>
  <c r="AB1204" i="11"/>
  <c r="AC1204" i="11"/>
  <c r="AD1204" i="11"/>
  <c r="B1205" i="11"/>
  <c r="C1205" i="11"/>
  <c r="F1205" i="11"/>
  <c r="N1205" i="11"/>
  <c r="O1205" i="11"/>
  <c r="Q1205" i="11"/>
  <c r="Y1205" i="11"/>
  <c r="Z1205" i="11"/>
  <c r="AA1205" i="11"/>
  <c r="AB1205" i="11"/>
  <c r="AC1205" i="11"/>
  <c r="AD1205" i="11"/>
  <c r="B1206" i="11"/>
  <c r="C1206" i="11"/>
  <c r="F1206" i="11"/>
  <c r="N1206" i="11"/>
  <c r="O1206" i="11"/>
  <c r="Q1206" i="11"/>
  <c r="Y1206" i="11"/>
  <c r="Z1206" i="11"/>
  <c r="AA1206" i="11"/>
  <c r="AB1206" i="11"/>
  <c r="AC1206" i="11"/>
  <c r="AD1206" i="11"/>
  <c r="B1207" i="11"/>
  <c r="C1207" i="11"/>
  <c r="F1207" i="11"/>
  <c r="N1207" i="11"/>
  <c r="O1207" i="11"/>
  <c r="Q1207" i="11"/>
  <c r="Y1207" i="11"/>
  <c r="Z1207" i="11"/>
  <c r="AA1207" i="11"/>
  <c r="AB1207" i="11"/>
  <c r="AC1207" i="11"/>
  <c r="AD1207" i="11"/>
  <c r="B1208" i="11"/>
  <c r="C1208" i="11"/>
  <c r="F1208" i="11"/>
  <c r="N1208" i="11"/>
  <c r="O1208" i="11"/>
  <c r="Q1208" i="11"/>
  <c r="Y1208" i="11"/>
  <c r="Z1208" i="11"/>
  <c r="AA1208" i="11"/>
  <c r="AB1208" i="11"/>
  <c r="AC1208" i="11"/>
  <c r="AD1208" i="11"/>
  <c r="B1209" i="11"/>
  <c r="C1209" i="11"/>
  <c r="F1209" i="11"/>
  <c r="N1209" i="11"/>
  <c r="O1209" i="11"/>
  <c r="Q1209" i="11"/>
  <c r="Y1209" i="11"/>
  <c r="Z1209" i="11"/>
  <c r="AA1209" i="11"/>
  <c r="AB1209" i="11"/>
  <c r="AC1209" i="11"/>
  <c r="AD1209" i="11"/>
  <c r="B1210" i="11"/>
  <c r="C1210" i="11"/>
  <c r="F1210" i="11"/>
  <c r="N1210" i="11"/>
  <c r="O1210" i="11"/>
  <c r="Q1210" i="11"/>
  <c r="Y1210" i="11"/>
  <c r="Z1210" i="11"/>
  <c r="AA1210" i="11"/>
  <c r="AB1210" i="11"/>
  <c r="AC1210" i="11"/>
  <c r="AD1210" i="11"/>
  <c r="B1211" i="11"/>
  <c r="C1211" i="11"/>
  <c r="F1211" i="11"/>
  <c r="N1211" i="11"/>
  <c r="O1211" i="11"/>
  <c r="Q1211" i="11"/>
  <c r="Y1211" i="11"/>
  <c r="Z1211" i="11"/>
  <c r="AA1211" i="11"/>
  <c r="AB1211" i="11"/>
  <c r="AC1211" i="11"/>
  <c r="AD1211" i="11"/>
  <c r="B1212" i="11"/>
  <c r="C1212" i="11"/>
  <c r="F1212" i="11"/>
  <c r="N1212" i="11"/>
  <c r="O1212" i="11"/>
  <c r="Q1212" i="11"/>
  <c r="Y1212" i="11"/>
  <c r="Z1212" i="11"/>
  <c r="AA1212" i="11"/>
  <c r="AB1212" i="11"/>
  <c r="AC1212" i="11"/>
  <c r="AD1212" i="11"/>
  <c r="B1213" i="11"/>
  <c r="C1213" i="11"/>
  <c r="F1213" i="11"/>
  <c r="N1213" i="11"/>
  <c r="O1213" i="11"/>
  <c r="Q1213" i="11"/>
  <c r="Y1213" i="11"/>
  <c r="Z1213" i="11"/>
  <c r="AA1213" i="11"/>
  <c r="AB1213" i="11"/>
  <c r="AC1213" i="11"/>
  <c r="AD1213" i="11"/>
  <c r="B1214" i="11"/>
  <c r="C1214" i="11"/>
  <c r="F1214" i="11"/>
  <c r="N1214" i="11"/>
  <c r="O1214" i="11"/>
  <c r="Q1214" i="11"/>
  <c r="Y1214" i="11"/>
  <c r="Z1214" i="11"/>
  <c r="AA1214" i="11"/>
  <c r="AB1214" i="11"/>
  <c r="AC1214" i="11"/>
  <c r="AD1214" i="11"/>
  <c r="B1215" i="11"/>
  <c r="C1215" i="11"/>
  <c r="F1215" i="11"/>
  <c r="N1215" i="11"/>
  <c r="O1215" i="11"/>
  <c r="Q1215" i="11"/>
  <c r="Y1215" i="11"/>
  <c r="Z1215" i="11"/>
  <c r="AA1215" i="11"/>
  <c r="AB1215" i="11"/>
  <c r="AC1215" i="11"/>
  <c r="AD1215" i="11"/>
  <c r="B1216" i="11"/>
  <c r="C1216" i="11"/>
  <c r="F1216" i="11"/>
  <c r="N1216" i="11"/>
  <c r="O1216" i="11"/>
  <c r="Q1216" i="11"/>
  <c r="Y1216" i="11"/>
  <c r="Z1216" i="11"/>
  <c r="AA1216" i="11"/>
  <c r="AB1216" i="11"/>
  <c r="AC1216" i="11"/>
  <c r="AD1216" i="11"/>
  <c r="B1217" i="11"/>
  <c r="C1217" i="11"/>
  <c r="F1217" i="11"/>
  <c r="N1217" i="11"/>
  <c r="O1217" i="11"/>
  <c r="Q1217" i="11"/>
  <c r="Y1217" i="11"/>
  <c r="Z1217" i="11"/>
  <c r="AA1217" i="11"/>
  <c r="AB1217" i="11"/>
  <c r="AC1217" i="11"/>
  <c r="AD1217" i="11"/>
  <c r="B1218" i="11"/>
  <c r="C1218" i="11"/>
  <c r="F1218" i="11"/>
  <c r="N1218" i="11"/>
  <c r="O1218" i="11"/>
  <c r="Q1218" i="11"/>
  <c r="Y1218" i="11"/>
  <c r="Z1218" i="11"/>
  <c r="AA1218" i="11"/>
  <c r="AB1218" i="11"/>
  <c r="AC1218" i="11"/>
  <c r="AD1218" i="11"/>
  <c r="B1219" i="11"/>
  <c r="C1219" i="11"/>
  <c r="F1219" i="11"/>
  <c r="N1219" i="11"/>
  <c r="O1219" i="11"/>
  <c r="Q1219" i="11"/>
  <c r="Y1219" i="11"/>
  <c r="Z1219" i="11"/>
  <c r="AA1219" i="11"/>
  <c r="AB1219" i="11"/>
  <c r="AC1219" i="11"/>
  <c r="AD1219" i="11"/>
  <c r="B1220" i="11"/>
  <c r="C1220" i="11"/>
  <c r="F1220" i="11"/>
  <c r="N1220" i="11"/>
  <c r="O1220" i="11"/>
  <c r="Q1220" i="11"/>
  <c r="Y1220" i="11"/>
  <c r="Z1220" i="11"/>
  <c r="AA1220" i="11"/>
  <c r="AB1220" i="11"/>
  <c r="AC1220" i="11"/>
  <c r="AD1220" i="11"/>
  <c r="B1221" i="11"/>
  <c r="C1221" i="11"/>
  <c r="F1221" i="11"/>
  <c r="N1221" i="11"/>
  <c r="O1221" i="11"/>
  <c r="Q1221" i="11"/>
  <c r="Y1221" i="11"/>
  <c r="Z1221" i="11"/>
  <c r="AA1221" i="11"/>
  <c r="AB1221" i="11"/>
  <c r="AC1221" i="11"/>
  <c r="AD1221" i="11"/>
  <c r="B1222" i="11"/>
  <c r="C1222" i="11"/>
  <c r="F1222" i="11"/>
  <c r="N1222" i="11"/>
  <c r="O1222" i="11"/>
  <c r="Q1222" i="11"/>
  <c r="Y1222" i="11"/>
  <c r="Z1222" i="11"/>
  <c r="AA1222" i="11"/>
  <c r="AB1222" i="11"/>
  <c r="AC1222" i="11"/>
  <c r="AD1222" i="11"/>
  <c r="B1223" i="11"/>
  <c r="C1223" i="11"/>
  <c r="F1223" i="11"/>
  <c r="N1223" i="11"/>
  <c r="O1223" i="11"/>
  <c r="Q1223" i="11"/>
  <c r="Y1223" i="11"/>
  <c r="Z1223" i="11"/>
  <c r="AA1223" i="11"/>
  <c r="AB1223" i="11"/>
  <c r="AC1223" i="11"/>
  <c r="AD1223" i="11"/>
  <c r="B1224" i="11"/>
  <c r="C1224" i="11"/>
  <c r="F1224" i="11"/>
  <c r="N1224" i="11"/>
  <c r="O1224" i="11"/>
  <c r="Q1224" i="11"/>
  <c r="Y1224" i="11"/>
  <c r="Z1224" i="11"/>
  <c r="AA1224" i="11"/>
  <c r="AB1224" i="11"/>
  <c r="AC1224" i="11"/>
  <c r="AD1224" i="11"/>
  <c r="B1225" i="11"/>
  <c r="C1225" i="11"/>
  <c r="F1225" i="11"/>
  <c r="N1225" i="11"/>
  <c r="O1225" i="11"/>
  <c r="Q1225" i="11"/>
  <c r="Y1225" i="11"/>
  <c r="Z1225" i="11"/>
  <c r="AA1225" i="11"/>
  <c r="AB1225" i="11"/>
  <c r="AC1225" i="11"/>
  <c r="AD1225" i="11"/>
  <c r="B1226" i="11"/>
  <c r="C1226" i="11"/>
  <c r="F1226" i="11"/>
  <c r="N1226" i="11"/>
  <c r="O1226" i="11"/>
  <c r="Q1226" i="11"/>
  <c r="Y1226" i="11"/>
  <c r="Z1226" i="11"/>
  <c r="AA1226" i="11"/>
  <c r="AB1226" i="11"/>
  <c r="AC1226" i="11"/>
  <c r="AD1226" i="11"/>
  <c r="B1227" i="11"/>
  <c r="C1227" i="11"/>
  <c r="F1227" i="11"/>
  <c r="N1227" i="11"/>
  <c r="O1227" i="11"/>
  <c r="Q1227" i="11"/>
  <c r="Y1227" i="11"/>
  <c r="Z1227" i="11"/>
  <c r="AA1227" i="11"/>
  <c r="AB1227" i="11"/>
  <c r="AC1227" i="11"/>
  <c r="AD1227" i="11"/>
  <c r="B1228" i="11"/>
  <c r="C1228" i="11"/>
  <c r="F1228" i="11"/>
  <c r="N1228" i="11"/>
  <c r="O1228" i="11"/>
  <c r="Q1228" i="11"/>
  <c r="Y1228" i="11"/>
  <c r="Z1228" i="11"/>
  <c r="AA1228" i="11"/>
  <c r="AB1228" i="11"/>
  <c r="AC1228" i="11"/>
  <c r="AD1228" i="11"/>
  <c r="B1229" i="11"/>
  <c r="C1229" i="11"/>
  <c r="F1229" i="11"/>
  <c r="N1229" i="11"/>
  <c r="O1229" i="11"/>
  <c r="Q1229" i="11"/>
  <c r="Y1229" i="11"/>
  <c r="Z1229" i="11"/>
  <c r="AA1229" i="11"/>
  <c r="AB1229" i="11"/>
  <c r="AC1229" i="11"/>
  <c r="AD1229" i="11"/>
  <c r="B1230" i="11"/>
  <c r="C1230" i="11"/>
  <c r="F1230" i="11"/>
  <c r="N1230" i="11"/>
  <c r="O1230" i="11"/>
  <c r="Q1230" i="11"/>
  <c r="Y1230" i="11"/>
  <c r="Z1230" i="11"/>
  <c r="AA1230" i="11"/>
  <c r="AB1230" i="11"/>
  <c r="AC1230" i="11"/>
  <c r="AD1230" i="11"/>
  <c r="B1231" i="11"/>
  <c r="C1231" i="11"/>
  <c r="F1231" i="11"/>
  <c r="N1231" i="11"/>
  <c r="O1231" i="11"/>
  <c r="Q1231" i="11"/>
  <c r="Y1231" i="11"/>
  <c r="Z1231" i="11"/>
  <c r="AA1231" i="11"/>
  <c r="AB1231" i="11"/>
  <c r="AC1231" i="11"/>
  <c r="AD1231" i="11"/>
  <c r="B1232" i="11"/>
  <c r="C1232" i="11"/>
  <c r="F1232" i="11"/>
  <c r="N1232" i="11"/>
  <c r="O1232" i="11"/>
  <c r="Q1232" i="11"/>
  <c r="Y1232" i="11"/>
  <c r="Z1232" i="11"/>
  <c r="AA1232" i="11"/>
  <c r="AB1232" i="11"/>
  <c r="AC1232" i="11"/>
  <c r="AD1232" i="11"/>
  <c r="B1233" i="11"/>
  <c r="C1233" i="11"/>
  <c r="F1233" i="11"/>
  <c r="N1233" i="11"/>
  <c r="O1233" i="11"/>
  <c r="Q1233" i="11"/>
  <c r="Y1233" i="11"/>
  <c r="Z1233" i="11"/>
  <c r="AA1233" i="11"/>
  <c r="AB1233" i="11"/>
  <c r="AC1233" i="11"/>
  <c r="AD1233" i="11"/>
  <c r="B1234" i="11"/>
  <c r="C1234" i="11"/>
  <c r="F1234" i="11"/>
  <c r="N1234" i="11"/>
  <c r="O1234" i="11"/>
  <c r="Q1234" i="11"/>
  <c r="Y1234" i="11"/>
  <c r="Z1234" i="11"/>
  <c r="AA1234" i="11"/>
  <c r="AB1234" i="11"/>
  <c r="AC1234" i="11"/>
  <c r="AD1234" i="11"/>
  <c r="B1235" i="11"/>
  <c r="C1235" i="11"/>
  <c r="F1235" i="11"/>
  <c r="N1235" i="11"/>
  <c r="O1235" i="11"/>
  <c r="Q1235" i="11"/>
  <c r="Y1235" i="11"/>
  <c r="Z1235" i="11"/>
  <c r="AA1235" i="11"/>
  <c r="AB1235" i="11"/>
  <c r="AC1235" i="11"/>
  <c r="AD1235" i="11"/>
  <c r="B1236" i="11"/>
  <c r="C1236" i="11"/>
  <c r="F1236" i="11"/>
  <c r="N1236" i="11"/>
  <c r="O1236" i="11"/>
  <c r="Q1236" i="11"/>
  <c r="Y1236" i="11"/>
  <c r="Z1236" i="11"/>
  <c r="AA1236" i="11"/>
  <c r="AB1236" i="11"/>
  <c r="AC1236" i="11"/>
  <c r="AD1236" i="11"/>
  <c r="B1237" i="11"/>
  <c r="C1237" i="11"/>
  <c r="F1237" i="11"/>
  <c r="N1237" i="11"/>
  <c r="O1237" i="11"/>
  <c r="Q1237" i="11"/>
  <c r="Y1237" i="11"/>
  <c r="Z1237" i="11"/>
  <c r="AA1237" i="11"/>
  <c r="AB1237" i="11"/>
  <c r="AC1237" i="11"/>
  <c r="AD1237" i="11"/>
  <c r="B1238" i="11"/>
  <c r="C1238" i="11"/>
  <c r="F1238" i="11"/>
  <c r="N1238" i="11"/>
  <c r="O1238" i="11"/>
  <c r="Q1238" i="11"/>
  <c r="Y1238" i="11"/>
  <c r="Z1238" i="11"/>
  <c r="AA1238" i="11"/>
  <c r="AB1238" i="11"/>
  <c r="AC1238" i="11"/>
  <c r="AD1238" i="11"/>
  <c r="B1239" i="11"/>
  <c r="C1239" i="11"/>
  <c r="F1239" i="11"/>
  <c r="N1239" i="11"/>
  <c r="O1239" i="11"/>
  <c r="Q1239" i="11"/>
  <c r="Y1239" i="11"/>
  <c r="Z1239" i="11"/>
  <c r="AA1239" i="11"/>
  <c r="AB1239" i="11"/>
  <c r="AC1239" i="11"/>
  <c r="AD1239" i="11"/>
  <c r="B1240" i="11"/>
  <c r="C1240" i="11"/>
  <c r="F1240" i="11"/>
  <c r="N1240" i="11"/>
  <c r="O1240" i="11"/>
  <c r="Q1240" i="11"/>
  <c r="Y1240" i="11"/>
  <c r="Z1240" i="11"/>
  <c r="AA1240" i="11"/>
  <c r="AB1240" i="11"/>
  <c r="AC1240" i="11"/>
  <c r="AD1240" i="11"/>
  <c r="B1241" i="11"/>
  <c r="C1241" i="11"/>
  <c r="F1241" i="11"/>
  <c r="N1241" i="11"/>
  <c r="O1241" i="11"/>
  <c r="Q1241" i="11"/>
  <c r="Y1241" i="11"/>
  <c r="Z1241" i="11"/>
  <c r="AA1241" i="11"/>
  <c r="AB1241" i="11"/>
  <c r="AC1241" i="11"/>
  <c r="AD1241" i="11"/>
  <c r="B1242" i="11"/>
  <c r="C1242" i="11"/>
  <c r="F1242" i="11"/>
  <c r="N1242" i="11"/>
  <c r="O1242" i="11"/>
  <c r="Q1242" i="11"/>
  <c r="Y1242" i="11"/>
  <c r="Z1242" i="11"/>
  <c r="AA1242" i="11"/>
  <c r="AB1242" i="11"/>
  <c r="AC1242" i="11"/>
  <c r="AD1242" i="11"/>
  <c r="B1243" i="11"/>
  <c r="C1243" i="11"/>
  <c r="F1243" i="11"/>
  <c r="N1243" i="11"/>
  <c r="O1243" i="11"/>
  <c r="Q1243" i="11"/>
  <c r="Y1243" i="11"/>
  <c r="Z1243" i="11"/>
  <c r="AA1243" i="11"/>
  <c r="AB1243" i="11"/>
  <c r="AC1243" i="11"/>
  <c r="AD1243" i="11"/>
  <c r="B1244" i="11"/>
  <c r="C1244" i="11"/>
  <c r="F1244" i="11"/>
  <c r="N1244" i="11"/>
  <c r="O1244" i="11"/>
  <c r="Q1244" i="11"/>
  <c r="Y1244" i="11"/>
  <c r="Z1244" i="11"/>
  <c r="AA1244" i="11"/>
  <c r="AB1244" i="11"/>
  <c r="AC1244" i="11"/>
  <c r="AD1244" i="11"/>
  <c r="B1245" i="11"/>
  <c r="C1245" i="11"/>
  <c r="F1245" i="11"/>
  <c r="N1245" i="11"/>
  <c r="O1245" i="11"/>
  <c r="Q1245" i="11"/>
  <c r="Y1245" i="11"/>
  <c r="Z1245" i="11"/>
  <c r="AA1245" i="11"/>
  <c r="AB1245" i="11"/>
  <c r="AC1245" i="11"/>
  <c r="AD1245" i="11"/>
  <c r="B1246" i="11"/>
  <c r="C1246" i="11"/>
  <c r="F1246" i="11"/>
  <c r="N1246" i="11"/>
  <c r="O1246" i="11"/>
  <c r="Q1246" i="11"/>
  <c r="Y1246" i="11"/>
  <c r="Z1246" i="11"/>
  <c r="AA1246" i="11"/>
  <c r="AB1246" i="11"/>
  <c r="AC1246" i="11"/>
  <c r="AD1246" i="11"/>
  <c r="B1247" i="11"/>
  <c r="C1247" i="11"/>
  <c r="F1247" i="11"/>
  <c r="N1247" i="11"/>
  <c r="O1247" i="11"/>
  <c r="Q1247" i="11"/>
  <c r="Y1247" i="11"/>
  <c r="Z1247" i="11"/>
  <c r="AA1247" i="11"/>
  <c r="AB1247" i="11"/>
  <c r="AC1247" i="11"/>
  <c r="AD1247" i="11"/>
  <c r="B1248" i="11"/>
  <c r="C1248" i="11"/>
  <c r="F1248" i="11"/>
  <c r="N1248" i="11"/>
  <c r="O1248" i="11"/>
  <c r="Q1248" i="11"/>
  <c r="Y1248" i="11"/>
  <c r="Z1248" i="11"/>
  <c r="AA1248" i="11"/>
  <c r="AB1248" i="11"/>
  <c r="AC1248" i="11"/>
  <c r="AD1248" i="11"/>
  <c r="B1249" i="11"/>
  <c r="C1249" i="11"/>
  <c r="F1249" i="11"/>
  <c r="N1249" i="11"/>
  <c r="O1249" i="11"/>
  <c r="Q1249" i="11"/>
  <c r="Y1249" i="11"/>
  <c r="Z1249" i="11"/>
  <c r="AA1249" i="11"/>
  <c r="AB1249" i="11"/>
  <c r="AC1249" i="11"/>
  <c r="AD1249" i="11"/>
  <c r="B1250" i="11"/>
  <c r="C1250" i="11"/>
  <c r="F1250" i="11"/>
  <c r="N1250" i="11"/>
  <c r="O1250" i="11"/>
  <c r="Q1250" i="11"/>
  <c r="Y1250" i="11"/>
  <c r="Z1250" i="11"/>
  <c r="AA1250" i="11"/>
  <c r="AB1250" i="11"/>
  <c r="AC1250" i="11"/>
  <c r="AD1250" i="11"/>
  <c r="B1251" i="11"/>
  <c r="C1251" i="11"/>
  <c r="F1251" i="11"/>
  <c r="N1251" i="11"/>
  <c r="O1251" i="11"/>
  <c r="Q1251" i="11"/>
  <c r="Y1251" i="11"/>
  <c r="Z1251" i="11"/>
  <c r="AA1251" i="11"/>
  <c r="AB1251" i="11"/>
  <c r="AC1251" i="11"/>
  <c r="AD1251" i="11"/>
  <c r="B1252" i="11"/>
  <c r="C1252" i="11"/>
  <c r="F1252" i="11"/>
  <c r="N1252" i="11"/>
  <c r="O1252" i="11"/>
  <c r="Q1252" i="11"/>
  <c r="Y1252" i="11"/>
  <c r="Z1252" i="11"/>
  <c r="AA1252" i="11"/>
  <c r="AB1252" i="11"/>
  <c r="AC1252" i="11"/>
  <c r="AD1252" i="11"/>
  <c r="B1253" i="11"/>
  <c r="C1253" i="11"/>
  <c r="F1253" i="11"/>
  <c r="N1253" i="11"/>
  <c r="O1253" i="11"/>
  <c r="Q1253" i="11"/>
  <c r="Y1253" i="11"/>
  <c r="Z1253" i="11"/>
  <c r="AA1253" i="11"/>
  <c r="AB1253" i="11"/>
  <c r="AC1253" i="11"/>
  <c r="AD1253" i="11"/>
  <c r="B1254" i="11"/>
  <c r="C1254" i="11"/>
  <c r="F1254" i="11"/>
  <c r="N1254" i="11"/>
  <c r="O1254" i="11"/>
  <c r="Q1254" i="11"/>
  <c r="Y1254" i="11"/>
  <c r="Z1254" i="11"/>
  <c r="AA1254" i="11"/>
  <c r="AB1254" i="11"/>
  <c r="AC1254" i="11"/>
  <c r="AD1254" i="11"/>
  <c r="B1255" i="11"/>
  <c r="C1255" i="11"/>
  <c r="F1255" i="11"/>
  <c r="N1255" i="11"/>
  <c r="O1255" i="11"/>
  <c r="Q1255" i="11"/>
  <c r="Y1255" i="11"/>
  <c r="Z1255" i="11"/>
  <c r="AA1255" i="11"/>
  <c r="AB1255" i="11"/>
  <c r="AC1255" i="11"/>
  <c r="AD1255" i="11"/>
  <c r="B1256" i="11"/>
  <c r="C1256" i="11"/>
  <c r="F1256" i="11"/>
  <c r="N1256" i="11"/>
  <c r="O1256" i="11"/>
  <c r="Q1256" i="11"/>
  <c r="Y1256" i="11"/>
  <c r="Z1256" i="11"/>
  <c r="AA1256" i="11"/>
  <c r="AB1256" i="11"/>
  <c r="AC1256" i="11"/>
  <c r="AD1256" i="11"/>
  <c r="B1257" i="11"/>
  <c r="C1257" i="11"/>
  <c r="F1257" i="11"/>
  <c r="N1257" i="11"/>
  <c r="O1257" i="11"/>
  <c r="Q1257" i="11"/>
  <c r="Y1257" i="11"/>
  <c r="Z1257" i="11"/>
  <c r="AA1257" i="11"/>
  <c r="AB1257" i="11"/>
  <c r="AC1257" i="11"/>
  <c r="AD1257" i="11"/>
  <c r="B1258" i="11"/>
  <c r="C1258" i="11"/>
  <c r="F1258" i="11"/>
  <c r="N1258" i="11"/>
  <c r="O1258" i="11"/>
  <c r="Q1258" i="11"/>
  <c r="Y1258" i="11"/>
  <c r="Z1258" i="11"/>
  <c r="AA1258" i="11"/>
  <c r="AB1258" i="11"/>
  <c r="AC1258" i="11"/>
  <c r="AD1258" i="11"/>
  <c r="B1259" i="11"/>
  <c r="C1259" i="11"/>
  <c r="F1259" i="11"/>
  <c r="N1259" i="11"/>
  <c r="O1259" i="11"/>
  <c r="Q1259" i="11"/>
  <c r="Y1259" i="11"/>
  <c r="Z1259" i="11"/>
  <c r="AA1259" i="11"/>
  <c r="AB1259" i="11"/>
  <c r="AC1259" i="11"/>
  <c r="AD1259" i="11"/>
  <c r="B1260" i="11"/>
  <c r="C1260" i="11"/>
  <c r="F1260" i="11"/>
  <c r="N1260" i="11"/>
  <c r="O1260" i="11"/>
  <c r="Q1260" i="11"/>
  <c r="Y1260" i="11"/>
  <c r="Z1260" i="11"/>
  <c r="AA1260" i="11"/>
  <c r="AB1260" i="11"/>
  <c r="AC1260" i="11"/>
  <c r="AD1260" i="11"/>
  <c r="B1261" i="11"/>
  <c r="C1261" i="11"/>
  <c r="F1261" i="11"/>
  <c r="N1261" i="11"/>
  <c r="O1261" i="11"/>
  <c r="Q1261" i="11"/>
  <c r="Y1261" i="11"/>
  <c r="Z1261" i="11"/>
  <c r="AA1261" i="11"/>
  <c r="AB1261" i="11"/>
  <c r="AC1261" i="11"/>
  <c r="AD1261" i="11"/>
  <c r="B1262" i="11"/>
  <c r="C1262" i="11"/>
  <c r="F1262" i="11"/>
  <c r="N1262" i="11"/>
  <c r="O1262" i="11"/>
  <c r="Q1262" i="11"/>
  <c r="Y1262" i="11"/>
  <c r="Z1262" i="11"/>
  <c r="AA1262" i="11"/>
  <c r="AB1262" i="11"/>
  <c r="AC1262" i="11"/>
  <c r="AD1262" i="11"/>
  <c r="B1263" i="11"/>
  <c r="C1263" i="11"/>
  <c r="F1263" i="11"/>
  <c r="N1263" i="11"/>
  <c r="O1263" i="11"/>
  <c r="Q1263" i="11"/>
  <c r="Y1263" i="11"/>
  <c r="Z1263" i="11"/>
  <c r="AA1263" i="11"/>
  <c r="AB1263" i="11"/>
  <c r="AC1263" i="11"/>
  <c r="AD1263" i="11"/>
  <c r="B1264" i="11"/>
  <c r="C1264" i="11"/>
  <c r="F1264" i="11"/>
  <c r="N1264" i="11"/>
  <c r="O1264" i="11"/>
  <c r="Q1264" i="11"/>
  <c r="Y1264" i="11"/>
  <c r="Z1264" i="11"/>
  <c r="AA1264" i="11"/>
  <c r="AB1264" i="11"/>
  <c r="AC1264" i="11"/>
  <c r="AD1264" i="11"/>
  <c r="B1265" i="11"/>
  <c r="C1265" i="11"/>
  <c r="F1265" i="11"/>
  <c r="N1265" i="11"/>
  <c r="O1265" i="11"/>
  <c r="Q1265" i="11"/>
  <c r="Y1265" i="11"/>
  <c r="Z1265" i="11"/>
  <c r="AA1265" i="11"/>
  <c r="AB1265" i="11"/>
  <c r="AC1265" i="11"/>
  <c r="AD1265" i="11"/>
  <c r="B1266" i="11"/>
  <c r="C1266" i="11"/>
  <c r="F1266" i="11"/>
  <c r="N1266" i="11"/>
  <c r="O1266" i="11"/>
  <c r="Q1266" i="11"/>
  <c r="Y1266" i="11"/>
  <c r="Z1266" i="11"/>
  <c r="AA1266" i="11"/>
  <c r="AB1266" i="11"/>
  <c r="AC1266" i="11"/>
  <c r="AD1266" i="11"/>
  <c r="B1267" i="11"/>
  <c r="C1267" i="11"/>
  <c r="F1267" i="11"/>
  <c r="N1267" i="11"/>
  <c r="O1267" i="11"/>
  <c r="Q1267" i="11"/>
  <c r="Y1267" i="11"/>
  <c r="Z1267" i="11"/>
  <c r="AA1267" i="11"/>
  <c r="AB1267" i="11"/>
  <c r="AC1267" i="11"/>
  <c r="AD1267" i="11"/>
  <c r="B1268" i="11"/>
  <c r="C1268" i="11"/>
  <c r="F1268" i="11"/>
  <c r="N1268" i="11"/>
  <c r="O1268" i="11"/>
  <c r="Q1268" i="11"/>
  <c r="Y1268" i="11"/>
  <c r="Z1268" i="11"/>
  <c r="AA1268" i="11"/>
  <c r="AB1268" i="11"/>
  <c r="AC1268" i="11"/>
  <c r="AD1268" i="11"/>
  <c r="B1269" i="11"/>
  <c r="C1269" i="11"/>
  <c r="F1269" i="11"/>
  <c r="N1269" i="11"/>
  <c r="O1269" i="11"/>
  <c r="Q1269" i="11"/>
  <c r="Y1269" i="11"/>
  <c r="Z1269" i="11"/>
  <c r="AA1269" i="11"/>
  <c r="AB1269" i="11"/>
  <c r="AC1269" i="11"/>
  <c r="AD1269" i="11"/>
  <c r="B1270" i="11"/>
  <c r="C1270" i="11"/>
  <c r="F1270" i="11"/>
  <c r="N1270" i="11"/>
  <c r="O1270" i="11"/>
  <c r="Q1270" i="11"/>
  <c r="Y1270" i="11"/>
  <c r="Z1270" i="11"/>
  <c r="AA1270" i="11"/>
  <c r="AB1270" i="11"/>
  <c r="AC1270" i="11"/>
  <c r="AD1270" i="11"/>
  <c r="B1271" i="11"/>
  <c r="C1271" i="11"/>
  <c r="F1271" i="11"/>
  <c r="N1271" i="11"/>
  <c r="O1271" i="11"/>
  <c r="Q1271" i="11"/>
  <c r="Y1271" i="11"/>
  <c r="Z1271" i="11"/>
  <c r="AA1271" i="11"/>
  <c r="AB1271" i="11"/>
  <c r="AC1271" i="11"/>
  <c r="AD1271" i="11"/>
  <c r="B1272" i="11"/>
  <c r="C1272" i="11"/>
  <c r="F1272" i="11"/>
  <c r="N1272" i="11"/>
  <c r="O1272" i="11"/>
  <c r="Q1272" i="11"/>
  <c r="Y1272" i="11"/>
  <c r="Z1272" i="11"/>
  <c r="AA1272" i="11"/>
  <c r="AB1272" i="11"/>
  <c r="AC1272" i="11"/>
  <c r="AD1272" i="11"/>
  <c r="B1273" i="11"/>
  <c r="C1273" i="11"/>
  <c r="F1273" i="11"/>
  <c r="N1273" i="11"/>
  <c r="O1273" i="11"/>
  <c r="Q1273" i="11"/>
  <c r="Y1273" i="11"/>
  <c r="Z1273" i="11"/>
  <c r="AA1273" i="11"/>
  <c r="AB1273" i="11"/>
  <c r="AC1273" i="11"/>
  <c r="AD1273" i="11"/>
  <c r="B1274" i="11"/>
  <c r="C1274" i="11"/>
  <c r="F1274" i="11"/>
  <c r="N1274" i="11"/>
  <c r="O1274" i="11"/>
  <c r="Q1274" i="11"/>
  <c r="Y1274" i="11"/>
  <c r="Z1274" i="11"/>
  <c r="AA1274" i="11"/>
  <c r="AB1274" i="11"/>
  <c r="AC1274" i="11"/>
  <c r="AD1274" i="11"/>
  <c r="B1275" i="11"/>
  <c r="C1275" i="11"/>
  <c r="F1275" i="11"/>
  <c r="N1275" i="11"/>
  <c r="O1275" i="11"/>
  <c r="Q1275" i="11"/>
  <c r="Y1275" i="11"/>
  <c r="Z1275" i="11"/>
  <c r="AA1275" i="11"/>
  <c r="AB1275" i="11"/>
  <c r="AC1275" i="11"/>
  <c r="AD1275" i="11"/>
  <c r="B1276" i="11"/>
  <c r="C1276" i="11"/>
  <c r="F1276" i="11"/>
  <c r="N1276" i="11"/>
  <c r="O1276" i="11"/>
  <c r="Q1276" i="11"/>
  <c r="Y1276" i="11"/>
  <c r="Z1276" i="11"/>
  <c r="AA1276" i="11"/>
  <c r="AB1276" i="11"/>
  <c r="AC1276" i="11"/>
  <c r="AD1276" i="11"/>
  <c r="B1277" i="11"/>
  <c r="C1277" i="11"/>
  <c r="F1277" i="11"/>
  <c r="N1277" i="11"/>
  <c r="O1277" i="11"/>
  <c r="Q1277" i="11"/>
  <c r="Y1277" i="11"/>
  <c r="Z1277" i="11"/>
  <c r="AA1277" i="11"/>
  <c r="AB1277" i="11"/>
  <c r="AC1277" i="11"/>
  <c r="AD1277" i="11"/>
  <c r="B1278" i="11"/>
  <c r="C1278" i="11"/>
  <c r="F1278" i="11"/>
  <c r="N1278" i="11"/>
  <c r="O1278" i="11"/>
  <c r="Q1278" i="11"/>
  <c r="Y1278" i="11"/>
  <c r="Z1278" i="11"/>
  <c r="AA1278" i="11"/>
  <c r="AB1278" i="11"/>
  <c r="AC1278" i="11"/>
  <c r="AD1278" i="11"/>
  <c r="B1279" i="11"/>
  <c r="C1279" i="11"/>
  <c r="F1279" i="11"/>
  <c r="N1279" i="11"/>
  <c r="O1279" i="11"/>
  <c r="Q1279" i="11"/>
  <c r="Y1279" i="11"/>
  <c r="Z1279" i="11"/>
  <c r="AA1279" i="11"/>
  <c r="AB1279" i="11"/>
  <c r="AC1279" i="11"/>
  <c r="AD1279" i="11"/>
  <c r="B1280" i="11"/>
  <c r="C1280" i="11"/>
  <c r="F1280" i="11"/>
  <c r="N1280" i="11"/>
  <c r="O1280" i="11"/>
  <c r="Q1280" i="11"/>
  <c r="Y1280" i="11"/>
  <c r="Z1280" i="11"/>
  <c r="AA1280" i="11"/>
  <c r="AB1280" i="11"/>
  <c r="AC1280" i="11"/>
  <c r="AD1280" i="11"/>
  <c r="B1281" i="11"/>
  <c r="C1281" i="11"/>
  <c r="F1281" i="11"/>
  <c r="N1281" i="11"/>
  <c r="O1281" i="11"/>
  <c r="Q1281" i="11"/>
  <c r="Y1281" i="11"/>
  <c r="Z1281" i="11"/>
  <c r="AA1281" i="11"/>
  <c r="AB1281" i="11"/>
  <c r="AC1281" i="11"/>
  <c r="AD1281" i="11"/>
  <c r="B1282" i="11"/>
  <c r="C1282" i="11"/>
  <c r="F1282" i="11"/>
  <c r="N1282" i="11"/>
  <c r="O1282" i="11"/>
  <c r="Q1282" i="11"/>
  <c r="Y1282" i="11"/>
  <c r="Z1282" i="11"/>
  <c r="AA1282" i="11"/>
  <c r="AB1282" i="11"/>
  <c r="AC1282" i="11"/>
  <c r="AD1282" i="11"/>
  <c r="B1283" i="11"/>
  <c r="C1283" i="11"/>
  <c r="F1283" i="11"/>
  <c r="N1283" i="11"/>
  <c r="O1283" i="11"/>
  <c r="Q1283" i="11"/>
  <c r="Y1283" i="11"/>
  <c r="Z1283" i="11"/>
  <c r="AA1283" i="11"/>
  <c r="AB1283" i="11"/>
  <c r="AC1283" i="11"/>
  <c r="AD1283" i="11"/>
  <c r="B1284" i="11"/>
  <c r="C1284" i="11"/>
  <c r="F1284" i="11"/>
  <c r="N1284" i="11"/>
  <c r="O1284" i="11"/>
  <c r="Q1284" i="11"/>
  <c r="Y1284" i="11"/>
  <c r="Z1284" i="11"/>
  <c r="AA1284" i="11"/>
  <c r="AB1284" i="11"/>
  <c r="AC1284" i="11"/>
  <c r="AD1284" i="11"/>
  <c r="B1285" i="11"/>
  <c r="C1285" i="11"/>
  <c r="F1285" i="11"/>
  <c r="N1285" i="11"/>
  <c r="O1285" i="11"/>
  <c r="Q1285" i="11"/>
  <c r="Y1285" i="11"/>
  <c r="Z1285" i="11"/>
  <c r="AA1285" i="11"/>
  <c r="AB1285" i="11"/>
  <c r="AC1285" i="11"/>
  <c r="AD1285" i="11"/>
  <c r="B1286" i="11"/>
  <c r="C1286" i="11"/>
  <c r="F1286" i="11"/>
  <c r="N1286" i="11"/>
  <c r="O1286" i="11"/>
  <c r="Q1286" i="11"/>
  <c r="Y1286" i="11"/>
  <c r="Z1286" i="11"/>
  <c r="AA1286" i="11"/>
  <c r="AB1286" i="11"/>
  <c r="AC1286" i="11"/>
  <c r="AD1286" i="11"/>
  <c r="B1287" i="11"/>
  <c r="C1287" i="11"/>
  <c r="F1287" i="11"/>
  <c r="N1287" i="11"/>
  <c r="O1287" i="11"/>
  <c r="Q1287" i="11"/>
  <c r="Y1287" i="11"/>
  <c r="Z1287" i="11"/>
  <c r="AA1287" i="11"/>
  <c r="AB1287" i="11"/>
  <c r="AC1287" i="11"/>
  <c r="AD1287" i="11"/>
  <c r="B1288" i="11"/>
  <c r="C1288" i="11"/>
  <c r="F1288" i="11"/>
  <c r="N1288" i="11"/>
  <c r="O1288" i="11"/>
  <c r="Q1288" i="11"/>
  <c r="Y1288" i="11"/>
  <c r="Z1288" i="11"/>
  <c r="AA1288" i="11"/>
  <c r="AB1288" i="11"/>
  <c r="AC1288" i="11"/>
  <c r="AD1288" i="11"/>
  <c r="B1289" i="11"/>
  <c r="C1289" i="11"/>
  <c r="F1289" i="11"/>
  <c r="N1289" i="11"/>
  <c r="O1289" i="11"/>
  <c r="Q1289" i="11"/>
  <c r="Y1289" i="11"/>
  <c r="Z1289" i="11"/>
  <c r="AA1289" i="11"/>
  <c r="AB1289" i="11"/>
  <c r="AC1289" i="11"/>
  <c r="AD1289" i="11"/>
  <c r="B1290" i="11"/>
  <c r="C1290" i="11"/>
  <c r="F1290" i="11"/>
  <c r="N1290" i="11"/>
  <c r="O1290" i="11"/>
  <c r="Q1290" i="11"/>
  <c r="Y1290" i="11"/>
  <c r="Z1290" i="11"/>
  <c r="AA1290" i="11"/>
  <c r="AB1290" i="11"/>
  <c r="AC1290" i="11"/>
  <c r="AD1290" i="11"/>
  <c r="B1291" i="11"/>
  <c r="C1291" i="11"/>
  <c r="F1291" i="11"/>
  <c r="N1291" i="11"/>
  <c r="O1291" i="11"/>
  <c r="Q1291" i="11"/>
  <c r="Y1291" i="11"/>
  <c r="Z1291" i="11"/>
  <c r="AA1291" i="11"/>
  <c r="AB1291" i="11"/>
  <c r="AC1291" i="11"/>
  <c r="AD1291" i="11"/>
  <c r="B1292" i="11"/>
  <c r="C1292" i="11"/>
  <c r="F1292" i="11"/>
  <c r="N1292" i="11"/>
  <c r="O1292" i="11"/>
  <c r="Q1292" i="11"/>
  <c r="Y1292" i="11"/>
  <c r="Z1292" i="11"/>
  <c r="AA1292" i="11"/>
  <c r="AB1292" i="11"/>
  <c r="AC1292" i="11"/>
  <c r="AD1292" i="11"/>
  <c r="B1293" i="11"/>
  <c r="C1293" i="11"/>
  <c r="F1293" i="11"/>
  <c r="N1293" i="11"/>
  <c r="O1293" i="11"/>
  <c r="Q1293" i="11"/>
  <c r="Y1293" i="11"/>
  <c r="Z1293" i="11"/>
  <c r="AA1293" i="11"/>
  <c r="AB1293" i="11"/>
  <c r="AC1293" i="11"/>
  <c r="AD1293" i="11"/>
  <c r="B1294" i="11"/>
  <c r="C1294" i="11"/>
  <c r="F1294" i="11"/>
  <c r="N1294" i="11"/>
  <c r="O1294" i="11"/>
  <c r="Q1294" i="11"/>
  <c r="Y1294" i="11"/>
  <c r="Z1294" i="11"/>
  <c r="AA1294" i="11"/>
  <c r="AB1294" i="11"/>
  <c r="AC1294" i="11"/>
  <c r="AD1294" i="11"/>
  <c r="B1295" i="11"/>
  <c r="C1295" i="11"/>
  <c r="F1295" i="11"/>
  <c r="N1295" i="11"/>
  <c r="O1295" i="11"/>
  <c r="Q1295" i="11"/>
  <c r="Y1295" i="11"/>
  <c r="Z1295" i="11"/>
  <c r="AA1295" i="11"/>
  <c r="AB1295" i="11"/>
  <c r="AC1295" i="11"/>
  <c r="AD1295" i="11"/>
  <c r="B1296" i="11"/>
  <c r="C1296" i="11"/>
  <c r="F1296" i="11"/>
  <c r="N1296" i="11"/>
  <c r="O1296" i="11"/>
  <c r="Q1296" i="11"/>
  <c r="Y1296" i="11"/>
  <c r="Z1296" i="11"/>
  <c r="AA1296" i="11"/>
  <c r="AB1296" i="11"/>
  <c r="AC1296" i="11"/>
  <c r="AD1296" i="11"/>
  <c r="B1297" i="11"/>
  <c r="C1297" i="11"/>
  <c r="F1297" i="11"/>
  <c r="N1297" i="11"/>
  <c r="O1297" i="11"/>
  <c r="Q1297" i="11"/>
  <c r="Y1297" i="11"/>
  <c r="Z1297" i="11"/>
  <c r="AA1297" i="11"/>
  <c r="AB1297" i="11"/>
  <c r="AC1297" i="11"/>
  <c r="AD1297" i="11"/>
  <c r="B1298" i="11"/>
  <c r="C1298" i="11"/>
  <c r="F1298" i="11"/>
  <c r="N1298" i="11"/>
  <c r="O1298" i="11"/>
  <c r="Q1298" i="11"/>
  <c r="Y1298" i="11"/>
  <c r="Z1298" i="11"/>
  <c r="AA1298" i="11"/>
  <c r="AB1298" i="11"/>
  <c r="AC1298" i="11"/>
  <c r="AD1298" i="11"/>
  <c r="B1299" i="11"/>
  <c r="C1299" i="11"/>
  <c r="F1299" i="11"/>
  <c r="N1299" i="11"/>
  <c r="O1299" i="11"/>
  <c r="Q1299" i="11"/>
  <c r="Y1299" i="11"/>
  <c r="Z1299" i="11"/>
  <c r="AA1299" i="11"/>
  <c r="AB1299" i="11"/>
  <c r="AC1299" i="11"/>
  <c r="AD1299" i="11"/>
  <c r="B1300" i="11"/>
  <c r="C1300" i="11"/>
  <c r="F1300" i="11"/>
  <c r="N1300" i="11"/>
  <c r="O1300" i="11"/>
  <c r="Q1300" i="11"/>
  <c r="Y1300" i="11"/>
  <c r="Z1300" i="11"/>
  <c r="AA1300" i="11"/>
  <c r="AB1300" i="11"/>
  <c r="AC1300" i="11"/>
  <c r="AD1300" i="11"/>
  <c r="B1301" i="11"/>
  <c r="C1301" i="11"/>
  <c r="F1301" i="11"/>
  <c r="N1301" i="11"/>
  <c r="O1301" i="11"/>
  <c r="Q1301" i="11"/>
  <c r="Y1301" i="11"/>
  <c r="Z1301" i="11"/>
  <c r="AA1301" i="11"/>
  <c r="AB1301" i="11"/>
  <c r="AC1301" i="11"/>
  <c r="AD1301" i="11"/>
  <c r="B1302" i="11"/>
  <c r="C1302" i="11"/>
  <c r="F1302" i="11"/>
  <c r="N1302" i="11"/>
  <c r="O1302" i="11"/>
  <c r="Q1302" i="11"/>
  <c r="Y1302" i="11"/>
  <c r="Z1302" i="11"/>
  <c r="AA1302" i="11"/>
  <c r="AB1302" i="11"/>
  <c r="AC1302" i="11"/>
  <c r="AD1302" i="11"/>
  <c r="B1303" i="11"/>
  <c r="C1303" i="11"/>
  <c r="F1303" i="11"/>
  <c r="N1303" i="11"/>
  <c r="O1303" i="11"/>
  <c r="Q1303" i="11"/>
  <c r="Y1303" i="11"/>
  <c r="Z1303" i="11"/>
  <c r="AA1303" i="11"/>
  <c r="AB1303" i="11"/>
  <c r="AC1303" i="11"/>
  <c r="AD1303" i="11"/>
  <c r="B1304" i="11"/>
  <c r="C1304" i="11"/>
  <c r="F1304" i="11"/>
  <c r="N1304" i="11"/>
  <c r="O1304" i="11"/>
  <c r="Q1304" i="11"/>
  <c r="Y1304" i="11"/>
  <c r="Z1304" i="11"/>
  <c r="AA1304" i="11"/>
  <c r="AB1304" i="11"/>
  <c r="AC1304" i="11"/>
  <c r="AD1304" i="11"/>
  <c r="B1305" i="11"/>
  <c r="C1305" i="11"/>
  <c r="F1305" i="11"/>
  <c r="N1305" i="11"/>
  <c r="O1305" i="11"/>
  <c r="Q1305" i="11"/>
  <c r="Y1305" i="11"/>
  <c r="Z1305" i="11"/>
  <c r="AA1305" i="11"/>
  <c r="AB1305" i="11"/>
  <c r="AC1305" i="11"/>
  <c r="AD1305" i="11"/>
  <c r="B1306" i="11"/>
  <c r="C1306" i="11"/>
  <c r="F1306" i="11"/>
  <c r="N1306" i="11"/>
  <c r="O1306" i="11"/>
  <c r="Q1306" i="11"/>
  <c r="Y1306" i="11"/>
  <c r="Z1306" i="11"/>
  <c r="AA1306" i="11"/>
  <c r="AB1306" i="11"/>
  <c r="AC1306" i="11"/>
  <c r="AD1306" i="11"/>
  <c r="B1307" i="11"/>
  <c r="C1307" i="11"/>
  <c r="F1307" i="11"/>
  <c r="N1307" i="11"/>
  <c r="O1307" i="11"/>
  <c r="Q1307" i="11"/>
  <c r="Y1307" i="11"/>
  <c r="Z1307" i="11"/>
  <c r="AA1307" i="11"/>
  <c r="AB1307" i="11"/>
  <c r="AC1307" i="11"/>
  <c r="AD1307" i="11"/>
  <c r="B1308" i="11"/>
  <c r="C1308" i="11"/>
  <c r="F1308" i="11"/>
  <c r="N1308" i="11"/>
  <c r="O1308" i="11"/>
  <c r="Q1308" i="11"/>
  <c r="Y1308" i="11"/>
  <c r="Z1308" i="11"/>
  <c r="AA1308" i="11"/>
  <c r="AB1308" i="11"/>
  <c r="AC1308" i="11"/>
  <c r="AD1308" i="11"/>
  <c r="B1309" i="11"/>
  <c r="C1309" i="11"/>
  <c r="F1309" i="11"/>
  <c r="N1309" i="11"/>
  <c r="O1309" i="11"/>
  <c r="Q1309" i="11"/>
  <c r="Y1309" i="11"/>
  <c r="Z1309" i="11"/>
  <c r="AA1309" i="11"/>
  <c r="AB1309" i="11"/>
  <c r="AC1309" i="11"/>
  <c r="AD1309" i="11"/>
  <c r="B1310" i="11"/>
  <c r="C1310" i="11"/>
  <c r="F1310" i="11"/>
  <c r="N1310" i="11"/>
  <c r="O1310" i="11"/>
  <c r="Q1310" i="11"/>
  <c r="Y1310" i="11"/>
  <c r="Z1310" i="11"/>
  <c r="AA1310" i="11"/>
  <c r="AB1310" i="11"/>
  <c r="AC1310" i="11"/>
  <c r="AD1310" i="11"/>
  <c r="B1311" i="11"/>
  <c r="C1311" i="11"/>
  <c r="F1311" i="11"/>
  <c r="N1311" i="11"/>
  <c r="O1311" i="11"/>
  <c r="Q1311" i="11"/>
  <c r="Y1311" i="11"/>
  <c r="Z1311" i="11"/>
  <c r="AA1311" i="11"/>
  <c r="AB1311" i="11"/>
  <c r="AC1311" i="11"/>
  <c r="AD1311" i="11"/>
  <c r="B1312" i="11"/>
  <c r="C1312" i="11"/>
  <c r="F1312" i="11"/>
  <c r="N1312" i="11"/>
  <c r="O1312" i="11"/>
  <c r="Q1312" i="11"/>
  <c r="Y1312" i="11"/>
  <c r="Z1312" i="11"/>
  <c r="AA1312" i="11"/>
  <c r="AB1312" i="11"/>
  <c r="AC1312" i="11"/>
  <c r="AD1312" i="11"/>
  <c r="B1317" i="11"/>
  <c r="C1317" i="11"/>
  <c r="F1317" i="11"/>
  <c r="N1317" i="11"/>
  <c r="O1317" i="11"/>
  <c r="Q1317" i="11"/>
  <c r="Y1317" i="11"/>
  <c r="Z1317" i="11"/>
  <c r="AA1317" i="11"/>
  <c r="AB1317" i="11"/>
  <c r="AC1317" i="11"/>
  <c r="AD1317" i="11"/>
  <c r="B1318" i="11"/>
  <c r="C1318" i="11"/>
  <c r="F1318" i="11"/>
  <c r="N1318" i="11"/>
  <c r="O1318" i="11"/>
  <c r="Q1318" i="11"/>
  <c r="Y1318" i="11"/>
  <c r="Z1318" i="11"/>
  <c r="AA1318" i="11"/>
  <c r="AB1318" i="11"/>
  <c r="AC1318" i="11"/>
  <c r="AD1318" i="11"/>
  <c r="B1319" i="11"/>
  <c r="C1319" i="11"/>
  <c r="F1319" i="11"/>
  <c r="N1319" i="11"/>
  <c r="O1319" i="11"/>
  <c r="Q1319" i="11"/>
  <c r="Y1319" i="11"/>
  <c r="Z1319" i="11"/>
  <c r="AA1319" i="11"/>
  <c r="AB1319" i="11"/>
  <c r="AC1319" i="11"/>
  <c r="AD1319" i="11"/>
  <c r="B1320" i="11"/>
  <c r="C1320" i="11"/>
  <c r="F1320" i="11"/>
  <c r="N1320" i="11"/>
  <c r="O1320" i="11"/>
  <c r="Q1320" i="11"/>
  <c r="Y1320" i="11"/>
  <c r="Z1320" i="11"/>
  <c r="AA1320" i="11"/>
  <c r="AB1320" i="11"/>
  <c r="AC1320" i="11"/>
  <c r="AD1320" i="11"/>
  <c r="B1321" i="11"/>
  <c r="C1321" i="11"/>
  <c r="F1321" i="11"/>
  <c r="N1321" i="11"/>
  <c r="O1321" i="11"/>
  <c r="Q1321" i="11"/>
  <c r="Y1321" i="11"/>
  <c r="Z1321" i="11"/>
  <c r="AA1321" i="11"/>
  <c r="AB1321" i="11"/>
  <c r="AC1321" i="11"/>
  <c r="AD1321" i="11"/>
  <c r="B1322" i="11"/>
  <c r="C1322" i="11"/>
  <c r="F1322" i="11"/>
  <c r="N1322" i="11"/>
  <c r="O1322" i="11"/>
  <c r="Q1322" i="11"/>
  <c r="Y1322" i="11"/>
  <c r="Z1322" i="11"/>
  <c r="AA1322" i="11"/>
  <c r="AB1322" i="11"/>
  <c r="AC1322" i="11"/>
  <c r="AD1322" i="11"/>
  <c r="B1323" i="11"/>
  <c r="C1323" i="11"/>
  <c r="F1323" i="11"/>
  <c r="N1323" i="11"/>
  <c r="O1323" i="11"/>
  <c r="Q1323" i="11"/>
  <c r="Y1323" i="11"/>
  <c r="Z1323" i="11"/>
  <c r="AA1323" i="11"/>
  <c r="AB1323" i="11"/>
  <c r="AC1323" i="11"/>
  <c r="AD1323" i="11"/>
  <c r="B1324" i="11"/>
  <c r="C1324" i="11"/>
  <c r="F1324" i="11"/>
  <c r="N1324" i="11"/>
  <c r="O1324" i="11"/>
  <c r="Q1324" i="11"/>
  <c r="Y1324" i="11"/>
  <c r="Z1324" i="11"/>
  <c r="AA1324" i="11"/>
  <c r="AB1324" i="11"/>
  <c r="AC1324" i="11"/>
  <c r="AD1324" i="11"/>
  <c r="B1325" i="11"/>
  <c r="C1325" i="11"/>
  <c r="F1325" i="11"/>
  <c r="N1325" i="11"/>
  <c r="O1325" i="11"/>
  <c r="Q1325" i="11"/>
  <c r="Y1325" i="11"/>
  <c r="Z1325" i="11"/>
  <c r="AA1325" i="11"/>
  <c r="AB1325" i="11"/>
  <c r="AC1325" i="11"/>
  <c r="AD1325" i="11"/>
  <c r="B1326" i="11"/>
  <c r="C1326" i="11"/>
  <c r="F1326" i="11"/>
  <c r="N1326" i="11"/>
  <c r="O1326" i="11"/>
  <c r="Q1326" i="11"/>
  <c r="Y1326" i="11"/>
  <c r="Z1326" i="11"/>
  <c r="AA1326" i="11"/>
  <c r="AB1326" i="11"/>
  <c r="AC1326" i="11"/>
  <c r="AD1326" i="11"/>
  <c r="B1327" i="11"/>
  <c r="C1327" i="11"/>
  <c r="F1327" i="11"/>
  <c r="N1327" i="11"/>
  <c r="O1327" i="11"/>
  <c r="Q1327" i="11"/>
  <c r="Y1327" i="11"/>
  <c r="Z1327" i="11"/>
  <c r="AA1327" i="11"/>
  <c r="AB1327" i="11"/>
  <c r="AC1327" i="11"/>
  <c r="AD1327" i="11"/>
  <c r="B1328" i="11"/>
  <c r="C1328" i="11"/>
  <c r="F1328" i="11"/>
  <c r="N1328" i="11"/>
  <c r="O1328" i="11"/>
  <c r="Q1328" i="11"/>
  <c r="Y1328" i="11"/>
  <c r="Z1328" i="11"/>
  <c r="AA1328" i="11"/>
  <c r="AB1328" i="11"/>
  <c r="AC1328" i="11"/>
  <c r="AD1328" i="11"/>
  <c r="B1329" i="11"/>
  <c r="C1329" i="11"/>
  <c r="F1329" i="11"/>
  <c r="N1329" i="11"/>
  <c r="O1329" i="11"/>
  <c r="Q1329" i="11"/>
  <c r="Y1329" i="11"/>
  <c r="Z1329" i="11"/>
  <c r="AA1329" i="11"/>
  <c r="AB1329" i="11"/>
  <c r="AC1329" i="11"/>
  <c r="AD1329" i="11"/>
  <c r="B1330" i="11"/>
  <c r="C1330" i="11"/>
  <c r="F1330" i="11"/>
  <c r="N1330" i="11"/>
  <c r="O1330" i="11"/>
  <c r="Q1330" i="11"/>
  <c r="Y1330" i="11"/>
  <c r="Z1330" i="11"/>
  <c r="AA1330" i="11"/>
  <c r="AB1330" i="11"/>
  <c r="AC1330" i="11"/>
  <c r="AD1330" i="11"/>
  <c r="B1331" i="11"/>
  <c r="C1331" i="11"/>
  <c r="F1331" i="11"/>
  <c r="N1331" i="11"/>
  <c r="O1331" i="11"/>
  <c r="Q1331" i="11"/>
  <c r="Y1331" i="11"/>
  <c r="Z1331" i="11"/>
  <c r="AA1331" i="11"/>
  <c r="AB1331" i="11"/>
  <c r="AC1331" i="11"/>
  <c r="AD1331" i="11"/>
  <c r="B1332" i="11"/>
  <c r="C1332" i="11"/>
  <c r="F1332" i="11"/>
  <c r="N1332" i="11"/>
  <c r="O1332" i="11"/>
  <c r="Q1332" i="11"/>
  <c r="Y1332" i="11"/>
  <c r="Z1332" i="11"/>
  <c r="AA1332" i="11"/>
  <c r="AB1332" i="11"/>
  <c r="AC1332" i="11"/>
  <c r="AD1332" i="11"/>
  <c r="B1333" i="11"/>
  <c r="C1333" i="11"/>
  <c r="F1333" i="11"/>
  <c r="N1333" i="11"/>
  <c r="O1333" i="11"/>
  <c r="Q1333" i="11"/>
  <c r="Y1333" i="11"/>
  <c r="Z1333" i="11"/>
  <c r="AA1333" i="11"/>
  <c r="AB1333" i="11"/>
  <c r="AC1333" i="11"/>
  <c r="AD1333" i="11"/>
  <c r="B1334" i="11"/>
  <c r="C1334" i="11"/>
  <c r="F1334" i="11"/>
  <c r="N1334" i="11"/>
  <c r="O1334" i="11"/>
  <c r="Q1334" i="11"/>
  <c r="Y1334" i="11"/>
  <c r="Z1334" i="11"/>
  <c r="AA1334" i="11"/>
  <c r="AB1334" i="11"/>
  <c r="AC1334" i="11"/>
  <c r="AD1334" i="11"/>
  <c r="B1335" i="11"/>
  <c r="C1335" i="11"/>
  <c r="F1335" i="11"/>
  <c r="N1335" i="11"/>
  <c r="O1335" i="11"/>
  <c r="Q1335" i="11"/>
  <c r="Y1335" i="11"/>
  <c r="Z1335" i="11"/>
  <c r="AA1335" i="11"/>
  <c r="AB1335" i="11"/>
  <c r="AC1335" i="11"/>
  <c r="AD1335" i="11"/>
  <c r="B1336" i="11"/>
  <c r="C1336" i="11"/>
  <c r="F1336" i="11"/>
  <c r="N1336" i="11"/>
  <c r="O1336" i="11"/>
  <c r="Q1336" i="11"/>
  <c r="Y1336" i="11"/>
  <c r="Z1336" i="11"/>
  <c r="AA1336" i="11"/>
  <c r="AB1336" i="11"/>
  <c r="AC1336" i="11"/>
  <c r="AD1336" i="11"/>
  <c r="B1337" i="11"/>
  <c r="C1337" i="11"/>
  <c r="F1337" i="11"/>
  <c r="N1337" i="11"/>
  <c r="O1337" i="11"/>
  <c r="Q1337" i="11"/>
  <c r="Y1337" i="11"/>
  <c r="Z1337" i="11"/>
  <c r="AA1337" i="11"/>
  <c r="AB1337" i="11"/>
  <c r="AC1337" i="11"/>
  <c r="AD1337" i="11"/>
  <c r="C1193" i="11"/>
  <c r="F1193" i="11"/>
  <c r="N1193" i="11"/>
  <c r="O1193" i="11"/>
  <c r="Q1193" i="11"/>
  <c r="Y1193" i="11"/>
  <c r="Z1193" i="11"/>
  <c r="AA1193" i="11"/>
  <c r="AB1193" i="11"/>
  <c r="AC1193" i="11"/>
  <c r="AD1193" i="11"/>
  <c r="B1193" i="11"/>
  <c r="B673" i="11" l="1"/>
  <c r="C673" i="11"/>
  <c r="F673" i="11"/>
  <c r="N673" i="11"/>
  <c r="O673" i="11"/>
  <c r="Q673" i="11"/>
  <c r="Y673" i="11"/>
  <c r="Z673" i="11"/>
  <c r="B659" i="11"/>
  <c r="C659" i="11"/>
  <c r="F659" i="11"/>
  <c r="N659" i="11"/>
  <c r="O659" i="11"/>
  <c r="Q659" i="11"/>
  <c r="Y659" i="11"/>
  <c r="Z659" i="11"/>
  <c r="B660" i="11"/>
  <c r="C660" i="11"/>
  <c r="F660" i="11"/>
  <c r="N660" i="11"/>
  <c r="O660" i="11"/>
  <c r="Q660" i="11"/>
  <c r="Y660" i="11"/>
  <c r="Z660" i="11"/>
  <c r="B661" i="11"/>
  <c r="C661" i="11"/>
  <c r="F661" i="11"/>
  <c r="N661" i="11"/>
  <c r="O661" i="11"/>
  <c r="Q661" i="11"/>
  <c r="Y661" i="11"/>
  <c r="Z661" i="11"/>
  <c r="B662" i="11"/>
  <c r="C662" i="11"/>
  <c r="F662" i="11"/>
  <c r="N662" i="11"/>
  <c r="O662" i="11"/>
  <c r="Q662" i="11"/>
  <c r="Y662" i="11"/>
  <c r="Z662" i="11"/>
  <c r="B663" i="11"/>
  <c r="C663" i="11"/>
  <c r="F663" i="11"/>
  <c r="N663" i="11"/>
  <c r="O663" i="11"/>
  <c r="Q663" i="11"/>
  <c r="Y663" i="11"/>
  <c r="Z663" i="11"/>
  <c r="B664" i="11"/>
  <c r="C664" i="11"/>
  <c r="F664" i="11"/>
  <c r="N664" i="11"/>
  <c r="O664" i="11"/>
  <c r="Q664" i="11"/>
  <c r="Y664" i="11"/>
  <c r="Z664" i="11"/>
  <c r="B665" i="11"/>
  <c r="C665" i="11"/>
  <c r="F665" i="11"/>
  <c r="N665" i="11"/>
  <c r="O665" i="11"/>
  <c r="Q665" i="11"/>
  <c r="Y665" i="11"/>
  <c r="Z665" i="11"/>
  <c r="B666" i="11"/>
  <c r="C666" i="11"/>
  <c r="F666" i="11"/>
  <c r="N666" i="11"/>
  <c r="O666" i="11"/>
  <c r="Q666" i="11"/>
  <c r="Y666" i="11"/>
  <c r="Z666" i="11"/>
  <c r="B667" i="11"/>
  <c r="C667" i="11"/>
  <c r="F667" i="11"/>
  <c r="N667" i="11"/>
  <c r="O667" i="11"/>
  <c r="Q667" i="11"/>
  <c r="Y667" i="11"/>
  <c r="Z667" i="11"/>
  <c r="B668" i="11"/>
  <c r="C668" i="11"/>
  <c r="F668" i="11"/>
  <c r="N668" i="11"/>
  <c r="O668" i="11"/>
  <c r="Q668" i="11"/>
  <c r="Y668" i="11"/>
  <c r="Z668" i="11"/>
  <c r="B669" i="11"/>
  <c r="C669" i="11"/>
  <c r="F669" i="11"/>
  <c r="N669" i="11"/>
  <c r="O669" i="11"/>
  <c r="Q669" i="11"/>
  <c r="Y669" i="11"/>
  <c r="Z669" i="11"/>
  <c r="B670" i="11"/>
  <c r="C670" i="11"/>
  <c r="F670" i="11"/>
  <c r="N670" i="11"/>
  <c r="O670" i="11"/>
  <c r="Q670" i="11"/>
  <c r="Y670" i="11"/>
  <c r="Z670" i="11"/>
  <c r="B671" i="11"/>
  <c r="C671" i="11"/>
  <c r="F671" i="11"/>
  <c r="N671" i="11"/>
  <c r="O671" i="11"/>
  <c r="Q671" i="11"/>
  <c r="Y671" i="11"/>
  <c r="Z671" i="11"/>
  <c r="B672" i="11"/>
  <c r="C672" i="11"/>
  <c r="F672" i="11"/>
  <c r="N672" i="11"/>
  <c r="O672" i="11"/>
  <c r="Q672" i="11"/>
  <c r="Y672" i="11"/>
  <c r="Z672" i="11"/>
  <c r="W4" i="6" l="1"/>
  <c r="T4" i="6"/>
  <c r="S4" i="6"/>
  <c r="R4" i="6"/>
  <c r="O4" i="6"/>
  <c r="L4" i="6"/>
  <c r="I4" i="6"/>
  <c r="H4" i="6"/>
  <c r="G4" i="6"/>
  <c r="D4" i="6"/>
  <c r="C4" i="6"/>
  <c r="W5" i="6"/>
  <c r="T5" i="6"/>
  <c r="S5" i="6"/>
  <c r="R5" i="6"/>
  <c r="O5" i="6"/>
  <c r="L5" i="6"/>
  <c r="I5" i="6"/>
  <c r="H5" i="6"/>
  <c r="G5" i="6"/>
  <c r="D5" i="6"/>
  <c r="C5" i="6"/>
  <c r="W2" i="6"/>
  <c r="W1194" i="11"/>
  <c r="V1194" i="11"/>
  <c r="T2" i="6"/>
  <c r="S2" i="6"/>
  <c r="R2" i="6"/>
  <c r="R1194" i="11"/>
  <c r="O2" i="6"/>
  <c r="L2" i="6"/>
  <c r="L1194" i="11"/>
  <c r="K1194" i="11"/>
  <c r="I2" i="6"/>
  <c r="H2" i="6"/>
  <c r="G2" i="6"/>
  <c r="G1194" i="11"/>
  <c r="D2" i="6"/>
  <c r="C2" i="6"/>
  <c r="W3" i="6"/>
  <c r="W1193" i="11"/>
  <c r="V1193" i="11"/>
  <c r="T3" i="6"/>
  <c r="S3" i="6"/>
  <c r="R3" i="6"/>
  <c r="R1193" i="11"/>
  <c r="O3" i="6"/>
  <c r="L3" i="6"/>
  <c r="L1193" i="11"/>
  <c r="K1193" i="11"/>
  <c r="I3" i="6"/>
  <c r="H3" i="6"/>
  <c r="G3" i="6"/>
  <c r="G1193" i="11"/>
  <c r="D3" i="6"/>
  <c r="C3" i="6"/>
  <c r="D1" i="11" l="1"/>
  <c r="E1" i="11"/>
  <c r="F1" i="11"/>
  <c r="G1" i="11"/>
  <c r="H1" i="11"/>
  <c r="I1" i="11"/>
  <c r="J1" i="11"/>
  <c r="K1" i="11"/>
  <c r="L1" i="11"/>
  <c r="M1" i="11"/>
  <c r="N1" i="11"/>
  <c r="O1" i="11"/>
  <c r="B1502" i="11"/>
  <c r="C1502" i="11"/>
  <c r="F1502" i="11"/>
  <c r="N1502" i="11"/>
  <c r="O1502" i="11"/>
  <c r="Q1502" i="11"/>
  <c r="Y1502" i="11"/>
  <c r="Z1502" i="11"/>
  <c r="AA1502" i="11"/>
  <c r="AB1502" i="11"/>
  <c r="AC1502" i="11"/>
  <c r="AD1502" i="11"/>
  <c r="B1503" i="11"/>
  <c r="C1503" i="11"/>
  <c r="F1503" i="11"/>
  <c r="N1503" i="11"/>
  <c r="O1503" i="11"/>
  <c r="Q1503" i="11"/>
  <c r="Y1503" i="11"/>
  <c r="Z1503" i="11"/>
  <c r="AA1503" i="11"/>
  <c r="AB1503" i="11"/>
  <c r="AC1503" i="11"/>
  <c r="AD1503" i="11"/>
  <c r="B1504" i="11"/>
  <c r="C1504" i="11"/>
  <c r="F1504" i="11"/>
  <c r="N1504" i="11"/>
  <c r="O1504" i="11"/>
  <c r="Q1504" i="11"/>
  <c r="Y1504" i="11"/>
  <c r="Z1504" i="11"/>
  <c r="AA1504" i="11"/>
  <c r="AB1504" i="11"/>
  <c r="AC1504" i="11"/>
  <c r="AD1504" i="11"/>
  <c r="B1505" i="11"/>
  <c r="C1505" i="11"/>
  <c r="F1505" i="11"/>
  <c r="N1505" i="11"/>
  <c r="O1505" i="11"/>
  <c r="Q1505" i="11"/>
  <c r="Y1505" i="11"/>
  <c r="Z1505" i="11"/>
  <c r="AA1505" i="11"/>
  <c r="AB1505" i="11"/>
  <c r="AC1505" i="11"/>
  <c r="AD1505" i="11"/>
  <c r="B1506" i="11"/>
  <c r="C1506" i="11"/>
  <c r="F1506" i="11"/>
  <c r="N1506" i="11"/>
  <c r="O1506" i="11"/>
  <c r="Q1506" i="11"/>
  <c r="Y1506" i="11"/>
  <c r="Z1506" i="11"/>
  <c r="AA1506" i="11"/>
  <c r="AB1506" i="11"/>
  <c r="AC1506" i="11"/>
  <c r="AD1506" i="11"/>
  <c r="B1507" i="11"/>
  <c r="C1507" i="11"/>
  <c r="F1507" i="11"/>
  <c r="N1507" i="11"/>
  <c r="O1507" i="11"/>
  <c r="Q1507" i="11"/>
  <c r="Y1507" i="11"/>
  <c r="Z1507" i="11"/>
  <c r="AA1507" i="11"/>
  <c r="AB1507" i="11"/>
  <c r="AC1507" i="11"/>
  <c r="AD1507" i="11"/>
  <c r="B1508" i="11"/>
  <c r="C1508" i="11"/>
  <c r="F1508" i="11"/>
  <c r="N1508" i="11"/>
  <c r="O1508" i="11"/>
  <c r="Q1508" i="11"/>
  <c r="Y1508" i="11"/>
  <c r="Z1508" i="11"/>
  <c r="AA1508" i="11"/>
  <c r="AB1508" i="11"/>
  <c r="AC1508" i="11"/>
  <c r="AD1508" i="11"/>
  <c r="B1509" i="11"/>
  <c r="C1509" i="11"/>
  <c r="F1509" i="11"/>
  <c r="N1509" i="11"/>
  <c r="O1509" i="11"/>
  <c r="Q1509" i="11"/>
  <c r="Y1509" i="11"/>
  <c r="Z1509" i="11"/>
  <c r="AA1509" i="11"/>
  <c r="AB1509" i="11"/>
  <c r="AC1509" i="11"/>
  <c r="AD1509" i="11"/>
  <c r="B1510" i="11"/>
  <c r="C1510" i="11"/>
  <c r="F1510" i="11"/>
  <c r="N1510" i="11"/>
  <c r="O1510" i="11"/>
  <c r="Q1510" i="11"/>
  <c r="Y1510" i="11"/>
  <c r="Z1510" i="11"/>
  <c r="AA1510" i="11"/>
  <c r="AB1510" i="11"/>
  <c r="AC1510" i="11"/>
  <c r="AD1510" i="11"/>
  <c r="B1511" i="11"/>
  <c r="C1511" i="11"/>
  <c r="F1511" i="11"/>
  <c r="N1511" i="11"/>
  <c r="O1511" i="11"/>
  <c r="Q1511" i="11"/>
  <c r="Y1511" i="11"/>
  <c r="Z1511" i="11"/>
  <c r="AA1511" i="11"/>
  <c r="AB1511" i="11"/>
  <c r="AC1511" i="11"/>
  <c r="AD1511" i="11"/>
  <c r="B1512" i="11"/>
  <c r="C1512" i="11"/>
  <c r="F1512" i="11"/>
  <c r="N1512" i="11"/>
  <c r="O1512" i="11"/>
  <c r="Q1512" i="11"/>
  <c r="Y1512" i="11"/>
  <c r="Z1512" i="11"/>
  <c r="AA1512" i="11"/>
  <c r="AB1512" i="11"/>
  <c r="AC1512" i="11"/>
  <c r="AD1512" i="11"/>
  <c r="B1513" i="11"/>
  <c r="C1513" i="11"/>
  <c r="F1513" i="11"/>
  <c r="N1513" i="11"/>
  <c r="O1513" i="11"/>
  <c r="Q1513" i="11"/>
  <c r="Y1513" i="11"/>
  <c r="Z1513" i="11"/>
  <c r="AA1513" i="11"/>
  <c r="AB1513" i="11"/>
  <c r="AC1513" i="11"/>
  <c r="AD1513" i="11"/>
  <c r="B1514" i="11"/>
  <c r="C1514" i="11"/>
  <c r="F1514" i="11"/>
  <c r="N1514" i="11"/>
  <c r="O1514" i="11"/>
  <c r="Q1514" i="11"/>
  <c r="Y1514" i="11"/>
  <c r="Z1514" i="11"/>
  <c r="AA1514" i="11"/>
  <c r="AB1514" i="11"/>
  <c r="AC1514" i="11"/>
  <c r="AD1514" i="11"/>
  <c r="B1515" i="11"/>
  <c r="C1515" i="11"/>
  <c r="F1515" i="11"/>
  <c r="N1515" i="11"/>
  <c r="O1515" i="11"/>
  <c r="Q1515" i="11"/>
  <c r="Y1515" i="11"/>
  <c r="Z1515" i="11"/>
  <c r="AA1515" i="11"/>
  <c r="AB1515" i="11"/>
  <c r="AC1515" i="11"/>
  <c r="AD1515" i="11"/>
  <c r="B1516" i="11"/>
  <c r="C1516" i="11"/>
  <c r="F1516" i="11"/>
  <c r="N1516" i="11"/>
  <c r="O1516" i="11"/>
  <c r="Q1516" i="11"/>
  <c r="Y1516" i="11"/>
  <c r="Z1516" i="11"/>
  <c r="AA1516" i="11"/>
  <c r="AB1516" i="11"/>
  <c r="AC1516" i="11"/>
  <c r="AD1516" i="11"/>
  <c r="B1517" i="11"/>
  <c r="C1517" i="11"/>
  <c r="F1517" i="11"/>
  <c r="N1517" i="11"/>
  <c r="O1517" i="11"/>
  <c r="Q1517" i="11"/>
  <c r="Y1517" i="11"/>
  <c r="Z1517" i="11"/>
  <c r="AA1517" i="11"/>
  <c r="AB1517" i="11"/>
  <c r="AC1517" i="11"/>
  <c r="AD1517" i="11"/>
  <c r="B1518" i="11"/>
  <c r="C1518" i="11"/>
  <c r="F1518" i="11"/>
  <c r="N1518" i="11"/>
  <c r="O1518" i="11"/>
  <c r="Q1518" i="11"/>
  <c r="Y1518" i="11"/>
  <c r="Z1518" i="11"/>
  <c r="AA1518" i="11"/>
  <c r="AB1518" i="11"/>
  <c r="AC1518" i="11"/>
  <c r="AD1518" i="11"/>
  <c r="B1519" i="11"/>
  <c r="C1519" i="11"/>
  <c r="F1519" i="11"/>
  <c r="N1519" i="11"/>
  <c r="O1519" i="11"/>
  <c r="Q1519" i="11"/>
  <c r="Y1519" i="11"/>
  <c r="Z1519" i="11"/>
  <c r="AA1519" i="11"/>
  <c r="AB1519" i="11"/>
  <c r="AC1519" i="11"/>
  <c r="AD1519" i="11"/>
  <c r="B1520" i="11"/>
  <c r="C1520" i="11"/>
  <c r="F1520" i="11"/>
  <c r="N1520" i="11"/>
  <c r="O1520" i="11"/>
  <c r="Q1520" i="11"/>
  <c r="Y1520" i="11"/>
  <c r="Z1520" i="11"/>
  <c r="AA1520" i="11"/>
  <c r="AB1520" i="11"/>
  <c r="AC1520" i="11"/>
  <c r="AD1520" i="11"/>
  <c r="B1521" i="11"/>
  <c r="C1521" i="11"/>
  <c r="F1521" i="11"/>
  <c r="N1521" i="11"/>
  <c r="O1521" i="11"/>
  <c r="Q1521" i="11"/>
  <c r="Y1521" i="11"/>
  <c r="Z1521" i="11"/>
  <c r="AA1521" i="11"/>
  <c r="AB1521" i="11"/>
  <c r="AC1521" i="11"/>
  <c r="AD1521" i="11"/>
  <c r="B1522" i="11"/>
  <c r="C1522" i="11"/>
  <c r="F1522" i="11"/>
  <c r="N1522" i="11"/>
  <c r="O1522" i="11"/>
  <c r="Q1522" i="11"/>
  <c r="Y1522" i="11"/>
  <c r="Z1522" i="11"/>
  <c r="AA1522" i="11"/>
  <c r="AB1522" i="11"/>
  <c r="AC1522" i="11"/>
  <c r="AD1522" i="11"/>
  <c r="B1523" i="11"/>
  <c r="C1523" i="11"/>
  <c r="F1523" i="11"/>
  <c r="N1523" i="11"/>
  <c r="O1523" i="11"/>
  <c r="Q1523" i="11"/>
  <c r="Y1523" i="11"/>
  <c r="Z1523" i="11"/>
  <c r="AA1523" i="11"/>
  <c r="AB1523" i="11"/>
  <c r="AC1523" i="11"/>
  <c r="AD1523" i="11"/>
  <c r="B1524" i="11"/>
  <c r="C1524" i="11"/>
  <c r="F1524" i="11"/>
  <c r="N1524" i="11"/>
  <c r="O1524" i="11"/>
  <c r="Q1524" i="11"/>
  <c r="Y1524" i="11"/>
  <c r="Z1524" i="11"/>
  <c r="AA1524" i="11"/>
  <c r="AB1524" i="11"/>
  <c r="AC1524" i="11"/>
  <c r="AD1524" i="11"/>
  <c r="B1525" i="11"/>
  <c r="C1525" i="11"/>
  <c r="F1525" i="11"/>
  <c r="N1525" i="11"/>
  <c r="O1525" i="11"/>
  <c r="Q1525" i="11"/>
  <c r="Y1525" i="11"/>
  <c r="Z1525" i="11"/>
  <c r="AA1525" i="11"/>
  <c r="AB1525" i="11"/>
  <c r="AC1525" i="11"/>
  <c r="AD1525" i="11"/>
  <c r="B1526" i="11"/>
  <c r="C1526" i="11"/>
  <c r="F1526" i="11"/>
  <c r="N1526" i="11"/>
  <c r="O1526" i="11"/>
  <c r="Q1526" i="11"/>
  <c r="Y1526" i="11"/>
  <c r="Z1526" i="11"/>
  <c r="AA1526" i="11"/>
  <c r="AB1526" i="11"/>
  <c r="AC1526" i="11"/>
  <c r="AD1526" i="11"/>
  <c r="B1527" i="11"/>
  <c r="C1527" i="11"/>
  <c r="F1527" i="11"/>
  <c r="N1527" i="11"/>
  <c r="O1527" i="11"/>
  <c r="Q1527" i="11"/>
  <c r="Y1527" i="11"/>
  <c r="Z1527" i="11"/>
  <c r="AA1527" i="11"/>
  <c r="AB1527" i="11"/>
  <c r="AC1527" i="11"/>
  <c r="AD1527" i="11"/>
  <c r="B1528" i="11"/>
  <c r="C1528" i="11"/>
  <c r="F1528" i="11"/>
  <c r="N1528" i="11"/>
  <c r="O1528" i="11"/>
  <c r="Q1528" i="11"/>
  <c r="Y1528" i="11"/>
  <c r="Z1528" i="11"/>
  <c r="AA1528" i="11"/>
  <c r="AB1528" i="11"/>
  <c r="AC1528" i="11"/>
  <c r="AD1528" i="11"/>
  <c r="B1529" i="11"/>
  <c r="C1529" i="11"/>
  <c r="F1529" i="11"/>
  <c r="N1529" i="11"/>
  <c r="O1529" i="11"/>
  <c r="Q1529" i="11"/>
  <c r="Y1529" i="11"/>
  <c r="Z1529" i="11"/>
  <c r="AA1529" i="11"/>
  <c r="AB1529" i="11"/>
  <c r="AC1529" i="11"/>
  <c r="AD1529" i="11"/>
  <c r="B1530" i="11"/>
  <c r="C1530" i="11"/>
  <c r="F1530" i="11"/>
  <c r="N1530" i="11"/>
  <c r="O1530" i="11"/>
  <c r="Q1530" i="11"/>
  <c r="Y1530" i="11"/>
  <c r="Z1530" i="11"/>
  <c r="AA1530" i="11"/>
  <c r="AB1530" i="11"/>
  <c r="AC1530" i="11"/>
  <c r="AD1530" i="11"/>
  <c r="B1531" i="11"/>
  <c r="C1531" i="11"/>
  <c r="F1531" i="11"/>
  <c r="N1531" i="11"/>
  <c r="O1531" i="11"/>
  <c r="Q1531" i="11"/>
  <c r="Y1531" i="11"/>
  <c r="Z1531" i="11"/>
  <c r="AA1531" i="11"/>
  <c r="AB1531" i="11"/>
  <c r="AC1531" i="11"/>
  <c r="AD1531" i="11"/>
  <c r="B1532" i="11"/>
  <c r="C1532" i="11"/>
  <c r="F1532" i="11"/>
  <c r="N1532" i="11"/>
  <c r="O1532" i="11"/>
  <c r="Q1532" i="11"/>
  <c r="Y1532" i="11"/>
  <c r="Z1532" i="11"/>
  <c r="AA1532" i="11"/>
  <c r="AB1532" i="11"/>
  <c r="AC1532" i="11"/>
  <c r="AD1532" i="11"/>
  <c r="B1533" i="11"/>
  <c r="C1533" i="11"/>
  <c r="F1533" i="11"/>
  <c r="N1533" i="11"/>
  <c r="O1533" i="11"/>
  <c r="Q1533" i="11"/>
  <c r="Y1533" i="11"/>
  <c r="Z1533" i="11"/>
  <c r="AA1533" i="11"/>
  <c r="AB1533" i="11"/>
  <c r="AC1533" i="11"/>
  <c r="AD1533" i="11"/>
  <c r="B1534" i="11"/>
  <c r="C1534" i="11"/>
  <c r="F1534" i="11"/>
  <c r="N1534" i="11"/>
  <c r="O1534" i="11"/>
  <c r="Q1534" i="11"/>
  <c r="Y1534" i="11"/>
  <c r="Z1534" i="11"/>
  <c r="AA1534" i="11"/>
  <c r="AB1534" i="11"/>
  <c r="AC1534" i="11"/>
  <c r="AD1534" i="11"/>
  <c r="B1535" i="11"/>
  <c r="C1535" i="11"/>
  <c r="F1535" i="11"/>
  <c r="N1535" i="11"/>
  <c r="O1535" i="11"/>
  <c r="Q1535" i="11"/>
  <c r="Y1535" i="11"/>
  <c r="Z1535" i="11"/>
  <c r="AA1535" i="11"/>
  <c r="AB1535" i="11"/>
  <c r="AC1535" i="11"/>
  <c r="AD1535" i="11"/>
  <c r="B1536" i="11"/>
  <c r="C1536" i="11"/>
  <c r="F1536" i="11"/>
  <c r="N1536" i="11"/>
  <c r="O1536" i="11"/>
  <c r="Q1536" i="11"/>
  <c r="Y1536" i="11"/>
  <c r="Z1536" i="11"/>
  <c r="AA1536" i="11"/>
  <c r="AB1536" i="11"/>
  <c r="AC1536" i="11"/>
  <c r="AD1536" i="11"/>
  <c r="B1537" i="11"/>
  <c r="C1537" i="11"/>
  <c r="F1537" i="11"/>
  <c r="N1537" i="11"/>
  <c r="O1537" i="11"/>
  <c r="Q1537" i="11"/>
  <c r="Y1537" i="11"/>
  <c r="Z1537" i="11"/>
  <c r="AA1537" i="11"/>
  <c r="AB1537" i="11"/>
  <c r="AC1537" i="11"/>
  <c r="AD1537" i="11"/>
  <c r="B1538" i="11"/>
  <c r="C1538" i="11"/>
  <c r="F1538" i="11"/>
  <c r="N1538" i="11"/>
  <c r="O1538" i="11"/>
  <c r="Q1538" i="11"/>
  <c r="Y1538" i="11"/>
  <c r="Z1538" i="11"/>
  <c r="AA1538" i="11"/>
  <c r="AB1538" i="11"/>
  <c r="AC1538" i="11"/>
  <c r="AD1538" i="11"/>
  <c r="B1539" i="11"/>
  <c r="C1539" i="11"/>
  <c r="F1539" i="11"/>
  <c r="N1539" i="11"/>
  <c r="O1539" i="11"/>
  <c r="Q1539" i="11"/>
  <c r="Y1539" i="11"/>
  <c r="Z1539" i="11"/>
  <c r="AA1539" i="11"/>
  <c r="AB1539" i="11"/>
  <c r="AC1539" i="11"/>
  <c r="AD1539" i="11"/>
  <c r="B1540" i="11"/>
  <c r="C1540" i="11"/>
  <c r="F1540" i="11"/>
  <c r="N1540" i="11"/>
  <c r="O1540" i="11"/>
  <c r="Q1540" i="11"/>
  <c r="Y1540" i="11"/>
  <c r="Z1540" i="11"/>
  <c r="AA1540" i="11"/>
  <c r="AB1540" i="11"/>
  <c r="AC1540" i="11"/>
  <c r="AD1540" i="11"/>
  <c r="B1541" i="11"/>
  <c r="C1541" i="11"/>
  <c r="F1541" i="11"/>
  <c r="N1541" i="11"/>
  <c r="O1541" i="11"/>
  <c r="Q1541" i="11"/>
  <c r="Y1541" i="11"/>
  <c r="Z1541" i="11"/>
  <c r="AA1541" i="11"/>
  <c r="AB1541" i="11"/>
  <c r="AC1541" i="11"/>
  <c r="AD1541" i="11"/>
  <c r="B1542" i="11"/>
  <c r="C1542" i="11"/>
  <c r="F1542" i="11"/>
  <c r="N1542" i="11"/>
  <c r="O1542" i="11"/>
  <c r="Q1542" i="11"/>
  <c r="Y1542" i="11"/>
  <c r="Z1542" i="11"/>
  <c r="AA1542" i="11"/>
  <c r="AB1542" i="11"/>
  <c r="AC1542" i="11"/>
  <c r="AD1542" i="11"/>
  <c r="B1543" i="11"/>
  <c r="C1543" i="11"/>
  <c r="F1543" i="11"/>
  <c r="N1543" i="11"/>
  <c r="O1543" i="11"/>
  <c r="Q1543" i="11"/>
  <c r="Y1543" i="11"/>
  <c r="Z1543" i="11"/>
  <c r="AA1543" i="11"/>
  <c r="AB1543" i="11"/>
  <c r="AC1543" i="11"/>
  <c r="AD1543" i="11"/>
  <c r="B1544" i="11"/>
  <c r="C1544" i="11"/>
  <c r="F1544" i="11"/>
  <c r="N1544" i="11"/>
  <c r="O1544" i="11"/>
  <c r="Q1544" i="11"/>
  <c r="Y1544" i="11"/>
  <c r="Z1544" i="11"/>
  <c r="AA1544" i="11"/>
  <c r="AB1544" i="11"/>
  <c r="AC1544" i="11"/>
  <c r="AD1544" i="11"/>
  <c r="B1545" i="11"/>
  <c r="C1545" i="11"/>
  <c r="F1545" i="11"/>
  <c r="N1545" i="11"/>
  <c r="O1545" i="11"/>
  <c r="Q1545" i="11"/>
  <c r="Y1545" i="11"/>
  <c r="Z1545" i="11"/>
  <c r="AA1545" i="11"/>
  <c r="AB1545" i="11"/>
  <c r="AC1545" i="11"/>
  <c r="AD1545" i="11"/>
  <c r="B1546" i="11"/>
  <c r="C1546" i="11"/>
  <c r="F1546" i="11"/>
  <c r="N1546" i="11"/>
  <c r="O1546" i="11"/>
  <c r="Q1546" i="11"/>
  <c r="Y1546" i="11"/>
  <c r="Z1546" i="11"/>
  <c r="AA1546" i="11"/>
  <c r="AB1546" i="11"/>
  <c r="AC1546" i="11"/>
  <c r="AD1546" i="11"/>
  <c r="B1547" i="11"/>
  <c r="C1547" i="11"/>
  <c r="F1547" i="11"/>
  <c r="N1547" i="11"/>
  <c r="O1547" i="11"/>
  <c r="Q1547" i="11"/>
  <c r="Y1547" i="11"/>
  <c r="Z1547" i="11"/>
  <c r="AA1547" i="11"/>
  <c r="AB1547" i="11"/>
  <c r="AC1547" i="11"/>
  <c r="AD1547" i="11"/>
  <c r="B1548" i="11"/>
  <c r="C1548" i="11"/>
  <c r="F1548" i="11"/>
  <c r="N1548" i="11"/>
  <c r="O1548" i="11"/>
  <c r="Q1548" i="11"/>
  <c r="Y1548" i="11"/>
  <c r="Z1548" i="11"/>
  <c r="AA1548" i="11"/>
  <c r="AB1548" i="11"/>
  <c r="AC1548" i="11"/>
  <c r="AD1548" i="11"/>
  <c r="B1549" i="11"/>
  <c r="C1549" i="11"/>
  <c r="F1549" i="11"/>
  <c r="N1549" i="11"/>
  <c r="O1549" i="11"/>
  <c r="Q1549" i="11"/>
  <c r="Y1549" i="11"/>
  <c r="Z1549" i="11"/>
  <c r="AA1549" i="11"/>
  <c r="AB1549" i="11"/>
  <c r="AC1549" i="11"/>
  <c r="AD1549" i="11"/>
  <c r="B1550" i="11"/>
  <c r="C1550" i="11"/>
  <c r="F1550" i="11"/>
  <c r="N1550" i="11"/>
  <c r="O1550" i="11"/>
  <c r="Q1550" i="11"/>
  <c r="Y1550" i="11"/>
  <c r="Z1550" i="11"/>
  <c r="AA1550" i="11"/>
  <c r="AB1550" i="11"/>
  <c r="AC1550" i="11"/>
  <c r="AD1550" i="11"/>
  <c r="B1551" i="11"/>
  <c r="C1551" i="11"/>
  <c r="F1551" i="11"/>
  <c r="N1551" i="11"/>
  <c r="O1551" i="11"/>
  <c r="Q1551" i="11"/>
  <c r="Y1551" i="11"/>
  <c r="Z1551" i="11"/>
  <c r="AA1551" i="11"/>
  <c r="AB1551" i="11"/>
  <c r="AC1551" i="11"/>
  <c r="AD1551" i="11"/>
  <c r="B1552" i="11"/>
  <c r="C1552" i="11"/>
  <c r="F1552" i="11"/>
  <c r="N1552" i="11"/>
  <c r="O1552" i="11"/>
  <c r="Q1552" i="11"/>
  <c r="Y1552" i="11"/>
  <c r="Z1552" i="11"/>
  <c r="AA1552" i="11"/>
  <c r="AB1552" i="11"/>
  <c r="AC1552" i="11"/>
  <c r="AD1552" i="11"/>
  <c r="B1553" i="11"/>
  <c r="C1553" i="11"/>
  <c r="F1553" i="11"/>
  <c r="N1553" i="11"/>
  <c r="O1553" i="11"/>
  <c r="Q1553" i="11"/>
  <c r="Y1553" i="11"/>
  <c r="Z1553" i="11"/>
  <c r="AA1553" i="11"/>
  <c r="AB1553" i="11"/>
  <c r="AC1553" i="11"/>
  <c r="AD1553" i="11"/>
  <c r="B1554" i="11"/>
  <c r="C1554" i="11"/>
  <c r="F1554" i="11"/>
  <c r="N1554" i="11"/>
  <c r="O1554" i="11"/>
  <c r="Q1554" i="11"/>
  <c r="Y1554" i="11"/>
  <c r="Z1554" i="11"/>
  <c r="AA1554" i="11"/>
  <c r="AB1554" i="11"/>
  <c r="AC1554" i="11"/>
  <c r="AD1554" i="11"/>
  <c r="B1555" i="11"/>
  <c r="C1555" i="11"/>
  <c r="F1555" i="11"/>
  <c r="N1555" i="11"/>
  <c r="O1555" i="11"/>
  <c r="Q1555" i="11"/>
  <c r="Y1555" i="11"/>
  <c r="Z1555" i="11"/>
  <c r="AA1555" i="11"/>
  <c r="AB1555" i="11"/>
  <c r="AC1555" i="11"/>
  <c r="AD1555" i="11"/>
  <c r="B1556" i="11"/>
  <c r="C1556" i="11"/>
  <c r="F1556" i="11"/>
  <c r="N1556" i="11"/>
  <c r="O1556" i="11"/>
  <c r="Q1556" i="11"/>
  <c r="Y1556" i="11"/>
  <c r="Z1556" i="11"/>
  <c r="AA1556" i="11"/>
  <c r="AB1556" i="11"/>
  <c r="AC1556" i="11"/>
  <c r="AD1556" i="11"/>
  <c r="B1557" i="11"/>
  <c r="C1557" i="11"/>
  <c r="F1557" i="11"/>
  <c r="N1557" i="11"/>
  <c r="O1557" i="11"/>
  <c r="Q1557" i="11"/>
  <c r="Y1557" i="11"/>
  <c r="Z1557" i="11"/>
  <c r="AA1557" i="11"/>
  <c r="AB1557" i="11"/>
  <c r="AC1557" i="11"/>
  <c r="AD1557" i="11"/>
  <c r="B1558" i="11"/>
  <c r="C1558" i="11"/>
  <c r="F1558" i="11"/>
  <c r="N1558" i="11"/>
  <c r="O1558" i="11"/>
  <c r="Q1558" i="11"/>
  <c r="Y1558" i="11"/>
  <c r="Z1558" i="11"/>
  <c r="AA1558" i="11"/>
  <c r="AB1558" i="11"/>
  <c r="AC1558" i="11"/>
  <c r="AD1558" i="11"/>
  <c r="B1559" i="11"/>
  <c r="C1559" i="11"/>
  <c r="F1559" i="11"/>
  <c r="N1559" i="11"/>
  <c r="O1559" i="11"/>
  <c r="Q1559" i="11"/>
  <c r="Y1559" i="11"/>
  <c r="Z1559" i="11"/>
  <c r="AA1559" i="11"/>
  <c r="AB1559" i="11"/>
  <c r="AC1559" i="11"/>
  <c r="AD1559" i="11"/>
  <c r="B1560" i="11"/>
  <c r="C1560" i="11"/>
  <c r="F1560" i="11"/>
  <c r="N1560" i="11"/>
  <c r="O1560" i="11"/>
  <c r="Q1560" i="11"/>
  <c r="Y1560" i="11"/>
  <c r="Z1560" i="11"/>
  <c r="AA1560" i="11"/>
  <c r="AB1560" i="11"/>
  <c r="AC1560" i="11"/>
  <c r="AD1560" i="11"/>
  <c r="B1561" i="11"/>
  <c r="C1561" i="11"/>
  <c r="F1561" i="11"/>
  <c r="N1561" i="11"/>
  <c r="O1561" i="11"/>
  <c r="Q1561" i="11"/>
  <c r="Y1561" i="11"/>
  <c r="Z1561" i="11"/>
  <c r="AA1561" i="11"/>
  <c r="AB1561" i="11"/>
  <c r="AC1561" i="11"/>
  <c r="AD1561" i="11"/>
  <c r="B1562" i="11"/>
  <c r="C1562" i="11"/>
  <c r="F1562" i="11"/>
  <c r="N1562" i="11"/>
  <c r="O1562" i="11"/>
  <c r="Q1562" i="11"/>
  <c r="Y1562" i="11"/>
  <c r="Z1562" i="11"/>
  <c r="AA1562" i="11"/>
  <c r="AB1562" i="11"/>
  <c r="AC1562" i="11"/>
  <c r="AD1562" i="11"/>
  <c r="B1563" i="11"/>
  <c r="C1563" i="11"/>
  <c r="F1563" i="11"/>
  <c r="N1563" i="11"/>
  <c r="O1563" i="11"/>
  <c r="Q1563" i="11"/>
  <c r="Y1563" i="11"/>
  <c r="Z1563" i="11"/>
  <c r="AA1563" i="11"/>
  <c r="AB1563" i="11"/>
  <c r="AC1563" i="11"/>
  <c r="AD1563" i="11"/>
  <c r="B1564" i="11"/>
  <c r="C1564" i="11"/>
  <c r="F1564" i="11"/>
  <c r="N1564" i="11"/>
  <c r="O1564" i="11"/>
  <c r="Q1564" i="11"/>
  <c r="Y1564" i="11"/>
  <c r="Z1564" i="11"/>
  <c r="AA1564" i="11"/>
  <c r="AB1564" i="11"/>
  <c r="AC1564" i="11"/>
  <c r="AD1564" i="11"/>
  <c r="B1565" i="11"/>
  <c r="C1565" i="11"/>
  <c r="F1565" i="11"/>
  <c r="N1565" i="11"/>
  <c r="O1565" i="11"/>
  <c r="Q1565" i="11"/>
  <c r="Y1565" i="11"/>
  <c r="Z1565" i="11"/>
  <c r="AA1565" i="11"/>
  <c r="AB1565" i="11"/>
  <c r="AC1565" i="11"/>
  <c r="AD1565" i="11"/>
  <c r="B1566" i="11"/>
  <c r="C1566" i="11"/>
  <c r="F1566" i="11"/>
  <c r="N1566" i="11"/>
  <c r="O1566" i="11"/>
  <c r="Q1566" i="11"/>
  <c r="Y1566" i="11"/>
  <c r="Z1566" i="11"/>
  <c r="AA1566" i="11"/>
  <c r="AB1566" i="11"/>
  <c r="AC1566" i="11"/>
  <c r="AD1566" i="11"/>
  <c r="B1567" i="11"/>
  <c r="C1567" i="11"/>
  <c r="F1567" i="11"/>
  <c r="N1567" i="11"/>
  <c r="O1567" i="11"/>
  <c r="Q1567" i="11"/>
  <c r="Y1567" i="11"/>
  <c r="Z1567" i="11"/>
  <c r="AA1567" i="11"/>
  <c r="AB1567" i="11"/>
  <c r="AC1567" i="11"/>
  <c r="AD1567" i="11"/>
  <c r="B1568" i="11"/>
  <c r="C1568" i="11"/>
  <c r="F1568" i="11"/>
  <c r="N1568" i="11"/>
  <c r="O1568" i="11"/>
  <c r="Q1568" i="11"/>
  <c r="Y1568" i="11"/>
  <c r="Z1568" i="11"/>
  <c r="AA1568" i="11"/>
  <c r="AB1568" i="11"/>
  <c r="AC1568" i="11"/>
  <c r="AD1568" i="11"/>
  <c r="B1569" i="11"/>
  <c r="C1569" i="11"/>
  <c r="F1569" i="11"/>
  <c r="N1569" i="11"/>
  <c r="O1569" i="11"/>
  <c r="Q1569" i="11"/>
  <c r="Y1569" i="11"/>
  <c r="Z1569" i="11"/>
  <c r="AA1569" i="11"/>
  <c r="AB1569" i="11"/>
  <c r="AC1569" i="11"/>
  <c r="AD1569" i="11"/>
  <c r="B1570" i="11"/>
  <c r="C1570" i="11"/>
  <c r="F1570" i="11"/>
  <c r="N1570" i="11"/>
  <c r="O1570" i="11"/>
  <c r="Q1570" i="11"/>
  <c r="Y1570" i="11"/>
  <c r="Z1570" i="11"/>
  <c r="AA1570" i="11"/>
  <c r="AB1570" i="11"/>
  <c r="AC1570" i="11"/>
  <c r="AD1570" i="11"/>
  <c r="B1571" i="11"/>
  <c r="C1571" i="11"/>
  <c r="F1571" i="11"/>
  <c r="N1571" i="11"/>
  <c r="O1571" i="11"/>
  <c r="Q1571" i="11"/>
  <c r="Y1571" i="11"/>
  <c r="Z1571" i="11"/>
  <c r="AA1571" i="11"/>
  <c r="AB1571" i="11"/>
  <c r="AC1571" i="11"/>
  <c r="AD1571" i="11"/>
  <c r="B1572" i="11"/>
  <c r="C1572" i="11"/>
  <c r="F1572" i="11"/>
  <c r="N1572" i="11"/>
  <c r="O1572" i="11"/>
  <c r="Q1572" i="11"/>
  <c r="Y1572" i="11"/>
  <c r="Z1572" i="11"/>
  <c r="AA1572" i="11"/>
  <c r="AB1572" i="11"/>
  <c r="AC1572" i="11"/>
  <c r="AD1572" i="11"/>
  <c r="B1573" i="11"/>
  <c r="C1573" i="11"/>
  <c r="F1573" i="11"/>
  <c r="N1573" i="11"/>
  <c r="O1573" i="11"/>
  <c r="Q1573" i="11"/>
  <c r="Y1573" i="11"/>
  <c r="Z1573" i="11"/>
  <c r="AA1573" i="11"/>
  <c r="AB1573" i="11"/>
  <c r="AC1573" i="11"/>
  <c r="AD1573" i="11"/>
  <c r="B1574" i="11"/>
  <c r="C1574" i="11"/>
  <c r="F1574" i="11"/>
  <c r="N1574" i="11"/>
  <c r="O1574" i="11"/>
  <c r="Q1574" i="11"/>
  <c r="Y1574" i="11"/>
  <c r="Z1574" i="11"/>
  <c r="AA1574" i="11"/>
  <c r="AB1574" i="11"/>
  <c r="AC1574" i="11"/>
  <c r="AD1574" i="11"/>
  <c r="B1575" i="11"/>
  <c r="C1575" i="11"/>
  <c r="F1575" i="11"/>
  <c r="N1575" i="11"/>
  <c r="O1575" i="11"/>
  <c r="Q1575" i="11"/>
  <c r="Y1575" i="11"/>
  <c r="Z1575" i="11"/>
  <c r="AA1575" i="11"/>
  <c r="AB1575" i="11"/>
  <c r="AC1575" i="11"/>
  <c r="AD1575" i="11"/>
  <c r="B1576" i="11"/>
  <c r="C1576" i="11"/>
  <c r="F1576" i="11"/>
  <c r="N1576" i="11"/>
  <c r="O1576" i="11"/>
  <c r="Q1576" i="11"/>
  <c r="Y1576" i="11"/>
  <c r="Z1576" i="11"/>
  <c r="AA1576" i="11"/>
  <c r="AB1576" i="11"/>
  <c r="AC1576" i="11"/>
  <c r="AD1576" i="11"/>
  <c r="B1577" i="11"/>
  <c r="C1577" i="11"/>
  <c r="F1577" i="11"/>
  <c r="N1577" i="11"/>
  <c r="O1577" i="11"/>
  <c r="Q1577" i="11"/>
  <c r="Y1577" i="11"/>
  <c r="Z1577" i="11"/>
  <c r="AA1577" i="11"/>
  <c r="AB1577" i="11"/>
  <c r="AC1577" i="11"/>
  <c r="AD1577" i="11"/>
  <c r="B1578" i="11"/>
  <c r="C1578" i="11"/>
  <c r="F1578" i="11"/>
  <c r="N1578" i="11"/>
  <c r="O1578" i="11"/>
  <c r="Q1578" i="11"/>
  <c r="Y1578" i="11"/>
  <c r="Z1578" i="11"/>
  <c r="AA1578" i="11"/>
  <c r="AB1578" i="11"/>
  <c r="AC1578" i="11"/>
  <c r="AD1578" i="11"/>
  <c r="B1579" i="11"/>
  <c r="C1579" i="11"/>
  <c r="F1579" i="11"/>
  <c r="N1579" i="11"/>
  <c r="O1579" i="11"/>
  <c r="Q1579" i="11"/>
  <c r="Y1579" i="11"/>
  <c r="Z1579" i="11"/>
  <c r="AA1579" i="11"/>
  <c r="AB1579" i="11"/>
  <c r="AC1579" i="11"/>
  <c r="AD1579" i="11"/>
  <c r="B1580" i="11"/>
  <c r="C1580" i="11"/>
  <c r="F1580" i="11"/>
  <c r="N1580" i="11"/>
  <c r="O1580" i="11"/>
  <c r="Q1580" i="11"/>
  <c r="Y1580" i="11"/>
  <c r="Z1580" i="11"/>
  <c r="AA1580" i="11"/>
  <c r="AB1580" i="11"/>
  <c r="AC1580" i="11"/>
  <c r="AD1580" i="11"/>
  <c r="B1581" i="11"/>
  <c r="C1581" i="11"/>
  <c r="F1581" i="11"/>
  <c r="N1581" i="11"/>
  <c r="O1581" i="11"/>
  <c r="Q1581" i="11"/>
  <c r="Y1581" i="11"/>
  <c r="Z1581" i="11"/>
  <c r="AA1581" i="11"/>
  <c r="AB1581" i="11"/>
  <c r="AC1581" i="11"/>
  <c r="AD1581" i="11"/>
  <c r="B1582" i="11"/>
  <c r="C1582" i="11"/>
  <c r="F1582" i="11"/>
  <c r="N1582" i="11"/>
  <c r="O1582" i="11"/>
  <c r="Q1582" i="11"/>
  <c r="Y1582" i="11"/>
  <c r="Z1582" i="11"/>
  <c r="AA1582" i="11"/>
  <c r="AB1582" i="11"/>
  <c r="AC1582" i="11"/>
  <c r="AD1582" i="11"/>
  <c r="B1583" i="11"/>
  <c r="C1583" i="11"/>
  <c r="F1583" i="11"/>
  <c r="N1583" i="11"/>
  <c r="O1583" i="11"/>
  <c r="Q1583" i="11"/>
  <c r="Y1583" i="11"/>
  <c r="Z1583" i="11"/>
  <c r="AA1583" i="11"/>
  <c r="AB1583" i="11"/>
  <c r="AC1583" i="11"/>
  <c r="AD1583" i="11"/>
  <c r="B1584" i="11"/>
  <c r="C1584" i="11"/>
  <c r="F1584" i="11"/>
  <c r="N1584" i="11"/>
  <c r="O1584" i="11"/>
  <c r="Q1584" i="11"/>
  <c r="Y1584" i="11"/>
  <c r="Z1584" i="11"/>
  <c r="AA1584" i="11"/>
  <c r="AB1584" i="11"/>
  <c r="AC1584" i="11"/>
  <c r="AD1584" i="11"/>
  <c r="B1585" i="11"/>
  <c r="C1585" i="11"/>
  <c r="F1585" i="11"/>
  <c r="N1585" i="11"/>
  <c r="O1585" i="11"/>
  <c r="Q1585" i="11"/>
  <c r="Y1585" i="11"/>
  <c r="Z1585" i="11"/>
  <c r="AA1585" i="11"/>
  <c r="AB1585" i="11"/>
  <c r="AC1585" i="11"/>
  <c r="AD1585" i="11"/>
  <c r="B1586" i="11"/>
  <c r="C1586" i="11"/>
  <c r="F1586" i="11"/>
  <c r="N1586" i="11"/>
  <c r="O1586" i="11"/>
  <c r="Q1586" i="11"/>
  <c r="Y1586" i="11"/>
  <c r="Z1586" i="11"/>
  <c r="AA1586" i="11"/>
  <c r="AB1586" i="11"/>
  <c r="AC1586" i="11"/>
  <c r="AD1586" i="11"/>
  <c r="B1587" i="11"/>
  <c r="C1587" i="11"/>
  <c r="F1587" i="11"/>
  <c r="N1587" i="11"/>
  <c r="O1587" i="11"/>
  <c r="Q1587" i="11"/>
  <c r="Y1587" i="11"/>
  <c r="Z1587" i="11"/>
  <c r="AA1587" i="11"/>
  <c r="AB1587" i="11"/>
  <c r="AC1587" i="11"/>
  <c r="AD1587" i="11"/>
  <c r="B1588" i="11"/>
  <c r="C1588" i="11"/>
  <c r="F1588" i="11"/>
  <c r="N1588" i="11"/>
  <c r="O1588" i="11"/>
  <c r="Q1588" i="11"/>
  <c r="Y1588" i="11"/>
  <c r="Z1588" i="11"/>
  <c r="AA1588" i="11"/>
  <c r="AB1588" i="11"/>
  <c r="AC1588" i="11"/>
  <c r="AD1588" i="11"/>
  <c r="B1589" i="11"/>
  <c r="C1589" i="11"/>
  <c r="F1589" i="11"/>
  <c r="N1589" i="11"/>
  <c r="O1589" i="11"/>
  <c r="Q1589" i="11"/>
  <c r="Y1589" i="11"/>
  <c r="Z1589" i="11"/>
  <c r="AA1589" i="11"/>
  <c r="AB1589" i="11"/>
  <c r="AC1589" i="11"/>
  <c r="AD1589" i="11"/>
  <c r="B1590" i="11"/>
  <c r="C1590" i="11"/>
  <c r="F1590" i="11"/>
  <c r="N1590" i="11"/>
  <c r="O1590" i="11"/>
  <c r="Q1590" i="11"/>
  <c r="Y1590" i="11"/>
  <c r="Z1590" i="11"/>
  <c r="AA1590" i="11"/>
  <c r="AB1590" i="11"/>
  <c r="AC1590" i="11"/>
  <c r="AD1590" i="11"/>
  <c r="B1591" i="11"/>
  <c r="C1591" i="11"/>
  <c r="F1591" i="11"/>
  <c r="N1591" i="11"/>
  <c r="O1591" i="11"/>
  <c r="Q1591" i="11"/>
  <c r="Y1591" i="11"/>
  <c r="Z1591" i="11"/>
  <c r="AA1591" i="11"/>
  <c r="AB1591" i="11"/>
  <c r="AC1591" i="11"/>
  <c r="AD1591" i="11"/>
  <c r="B1592" i="11"/>
  <c r="C1592" i="11"/>
  <c r="F1592" i="11"/>
  <c r="N1592" i="11"/>
  <c r="O1592" i="11"/>
  <c r="Q1592" i="11"/>
  <c r="Y1592" i="11"/>
  <c r="Z1592" i="11"/>
  <c r="AA1592" i="11"/>
  <c r="AB1592" i="11"/>
  <c r="AC1592" i="11"/>
  <c r="AD1592" i="11"/>
  <c r="B1593" i="11"/>
  <c r="C1593" i="11"/>
  <c r="F1593" i="11"/>
  <c r="N1593" i="11"/>
  <c r="O1593" i="11"/>
  <c r="Q1593" i="11"/>
  <c r="Y1593" i="11"/>
  <c r="Z1593" i="11"/>
  <c r="AA1593" i="11"/>
  <c r="AB1593" i="11"/>
  <c r="AC1593" i="11"/>
  <c r="AD1593" i="11"/>
  <c r="B1594" i="11"/>
  <c r="C1594" i="11"/>
  <c r="F1594" i="11"/>
  <c r="N1594" i="11"/>
  <c r="O1594" i="11"/>
  <c r="Q1594" i="11"/>
  <c r="Y1594" i="11"/>
  <c r="Z1594" i="11"/>
  <c r="AA1594" i="11"/>
  <c r="AB1594" i="11"/>
  <c r="AC1594" i="11"/>
  <c r="AD1594" i="11"/>
  <c r="B1595" i="11"/>
  <c r="C1595" i="11"/>
  <c r="F1595" i="11"/>
  <c r="N1595" i="11"/>
  <c r="O1595" i="11"/>
  <c r="Q1595" i="11"/>
  <c r="Y1595" i="11"/>
  <c r="Z1595" i="11"/>
  <c r="AA1595" i="11"/>
  <c r="AB1595" i="11"/>
  <c r="AC1595" i="11"/>
  <c r="AD1595" i="11"/>
  <c r="B1596" i="11"/>
  <c r="C1596" i="11"/>
  <c r="F1596" i="11"/>
  <c r="N1596" i="11"/>
  <c r="O1596" i="11"/>
  <c r="Q1596" i="11"/>
  <c r="Y1596" i="11"/>
  <c r="Z1596" i="11"/>
  <c r="AA1596" i="11"/>
  <c r="AB1596" i="11"/>
  <c r="AC1596" i="11"/>
  <c r="AD1596" i="11"/>
  <c r="B1597" i="11"/>
  <c r="C1597" i="11"/>
  <c r="F1597" i="11"/>
  <c r="N1597" i="11"/>
  <c r="O1597" i="11"/>
  <c r="Q1597" i="11"/>
  <c r="Y1597" i="11"/>
  <c r="Z1597" i="11"/>
  <c r="AA1597" i="11"/>
  <c r="AB1597" i="11"/>
  <c r="AC1597" i="11"/>
  <c r="AD1597" i="11"/>
  <c r="B1598" i="11"/>
  <c r="C1598" i="11"/>
  <c r="F1598" i="11"/>
  <c r="N1598" i="11"/>
  <c r="O1598" i="11"/>
  <c r="Q1598" i="11"/>
  <c r="Y1598" i="11"/>
  <c r="Z1598" i="11"/>
  <c r="AA1598" i="11"/>
  <c r="AB1598" i="11"/>
  <c r="AC1598" i="11"/>
  <c r="AD1598" i="11"/>
  <c r="B1599" i="11"/>
  <c r="C1599" i="11"/>
  <c r="F1599" i="11"/>
  <c r="N1599" i="11"/>
  <c r="O1599" i="11"/>
  <c r="Q1599" i="11"/>
  <c r="Y1599" i="11"/>
  <c r="Z1599" i="11"/>
  <c r="AA1599" i="11"/>
  <c r="AB1599" i="11"/>
  <c r="AC1599" i="11"/>
  <c r="AD1599" i="11"/>
  <c r="B1600" i="11"/>
  <c r="C1600" i="11"/>
  <c r="F1600" i="11"/>
  <c r="N1600" i="11"/>
  <c r="O1600" i="11"/>
  <c r="Q1600" i="11"/>
  <c r="Y1600" i="11"/>
  <c r="Z1600" i="11"/>
  <c r="AA1600" i="11"/>
  <c r="AB1600" i="11"/>
  <c r="AC1600" i="11"/>
  <c r="AD1600" i="11"/>
  <c r="B1601" i="11"/>
  <c r="C1601" i="11"/>
  <c r="F1601" i="11"/>
  <c r="N1601" i="11"/>
  <c r="O1601" i="11"/>
  <c r="Q1601" i="11"/>
  <c r="Y1601" i="11"/>
  <c r="Z1601" i="11"/>
  <c r="AA1601" i="11"/>
  <c r="AB1601" i="11"/>
  <c r="AC1601" i="11"/>
  <c r="AD1601" i="11"/>
  <c r="B1602" i="11"/>
  <c r="C1602" i="11"/>
  <c r="F1602" i="11"/>
  <c r="N1602" i="11"/>
  <c r="O1602" i="11"/>
  <c r="Q1602" i="11"/>
  <c r="Y1602" i="11"/>
  <c r="Z1602" i="11"/>
  <c r="AA1602" i="11"/>
  <c r="AB1602" i="11"/>
  <c r="AC1602" i="11"/>
  <c r="AD1602" i="11"/>
  <c r="B1603" i="11"/>
  <c r="C1603" i="11"/>
  <c r="F1603" i="11"/>
  <c r="N1603" i="11"/>
  <c r="O1603" i="11"/>
  <c r="Q1603" i="11"/>
  <c r="Y1603" i="11"/>
  <c r="Z1603" i="11"/>
  <c r="AA1603" i="11"/>
  <c r="AB1603" i="11"/>
  <c r="AC1603" i="11"/>
  <c r="AD1603" i="11"/>
  <c r="B1604" i="11"/>
  <c r="C1604" i="11"/>
  <c r="F1604" i="11"/>
  <c r="N1604" i="11"/>
  <c r="O1604" i="11"/>
  <c r="Q1604" i="11"/>
  <c r="Y1604" i="11"/>
  <c r="Z1604" i="11"/>
  <c r="AA1604" i="11"/>
  <c r="AB1604" i="11"/>
  <c r="AC1604" i="11"/>
  <c r="AD1604" i="11"/>
  <c r="B1605" i="11"/>
  <c r="C1605" i="11"/>
  <c r="F1605" i="11"/>
  <c r="N1605" i="11"/>
  <c r="O1605" i="11"/>
  <c r="Q1605" i="11"/>
  <c r="Y1605" i="11"/>
  <c r="Z1605" i="11"/>
  <c r="AA1605" i="11"/>
  <c r="AB1605" i="11"/>
  <c r="AC1605" i="11"/>
  <c r="AD1605" i="11"/>
  <c r="B1606" i="11"/>
  <c r="C1606" i="11"/>
  <c r="F1606" i="11"/>
  <c r="N1606" i="11"/>
  <c r="O1606" i="11"/>
  <c r="Q1606" i="11"/>
  <c r="Y1606" i="11"/>
  <c r="Z1606" i="11"/>
  <c r="AA1606" i="11"/>
  <c r="AB1606" i="11"/>
  <c r="AC1606" i="11"/>
  <c r="AD1606" i="11"/>
  <c r="B1607" i="11"/>
  <c r="C1607" i="11"/>
  <c r="F1607" i="11"/>
  <c r="N1607" i="11"/>
  <c r="O1607" i="11"/>
  <c r="Q1607" i="11"/>
  <c r="Y1607" i="11"/>
  <c r="Z1607" i="11"/>
  <c r="AA1607" i="11"/>
  <c r="AB1607" i="11"/>
  <c r="AC1607" i="11"/>
  <c r="AD1607" i="11"/>
  <c r="B1608" i="11"/>
  <c r="C1608" i="11"/>
  <c r="F1608" i="11"/>
  <c r="N1608" i="11"/>
  <c r="O1608" i="11"/>
  <c r="Q1608" i="11"/>
  <c r="Y1608" i="11"/>
  <c r="Z1608" i="11"/>
  <c r="AA1608" i="11"/>
  <c r="AB1608" i="11"/>
  <c r="AC1608" i="11"/>
  <c r="AD1608" i="11"/>
  <c r="B1609" i="11"/>
  <c r="C1609" i="11"/>
  <c r="F1609" i="11"/>
  <c r="N1609" i="11"/>
  <c r="O1609" i="11"/>
  <c r="Q1609" i="11"/>
  <c r="Y1609" i="11"/>
  <c r="Z1609" i="11"/>
  <c r="AA1609" i="11"/>
  <c r="AB1609" i="11"/>
  <c r="AC1609" i="11"/>
  <c r="AD1609" i="11"/>
  <c r="B1610" i="11"/>
  <c r="C1610" i="11"/>
  <c r="F1610" i="11"/>
  <c r="N1610" i="11"/>
  <c r="O1610" i="11"/>
  <c r="Q1610" i="11"/>
  <c r="Y1610" i="11"/>
  <c r="Z1610" i="11"/>
  <c r="AA1610" i="11"/>
  <c r="AB1610" i="11"/>
  <c r="AC1610" i="11"/>
  <c r="AD1610" i="11"/>
  <c r="B1611" i="11"/>
  <c r="C1611" i="11"/>
  <c r="F1611" i="11"/>
  <c r="N1611" i="11"/>
  <c r="O1611" i="11"/>
  <c r="Q1611" i="11"/>
  <c r="Y1611" i="11"/>
  <c r="Z1611" i="11"/>
  <c r="AA1611" i="11"/>
  <c r="AB1611" i="11"/>
  <c r="AC1611" i="11"/>
  <c r="AD1611" i="11"/>
  <c r="B1612" i="11"/>
  <c r="C1612" i="11"/>
  <c r="F1612" i="11"/>
  <c r="N1612" i="11"/>
  <c r="O1612" i="11"/>
  <c r="Q1612" i="11"/>
  <c r="Y1612" i="11"/>
  <c r="Z1612" i="11"/>
  <c r="AA1612" i="11"/>
  <c r="AB1612" i="11"/>
  <c r="AC1612" i="11"/>
  <c r="AD1612" i="11"/>
  <c r="B1613" i="11"/>
  <c r="C1613" i="11"/>
  <c r="F1613" i="11"/>
  <c r="N1613" i="11"/>
  <c r="O1613" i="11"/>
  <c r="Q1613" i="11"/>
  <c r="Y1613" i="11"/>
  <c r="Z1613" i="11"/>
  <c r="AA1613" i="11"/>
  <c r="AB1613" i="11"/>
  <c r="AC1613" i="11"/>
  <c r="AD1613" i="11"/>
  <c r="B1614" i="11"/>
  <c r="C1614" i="11"/>
  <c r="F1614" i="11"/>
  <c r="N1614" i="11"/>
  <c r="O1614" i="11"/>
  <c r="Q1614" i="11"/>
  <c r="Y1614" i="11"/>
  <c r="Z1614" i="11"/>
  <c r="AA1614" i="11"/>
  <c r="AB1614" i="11"/>
  <c r="AC1614" i="11"/>
  <c r="AD1614" i="11"/>
  <c r="B1615" i="11"/>
  <c r="C1615" i="11"/>
  <c r="F1615" i="11"/>
  <c r="N1615" i="11"/>
  <c r="O1615" i="11"/>
  <c r="Q1615" i="11"/>
  <c r="Y1615" i="11"/>
  <c r="Z1615" i="11"/>
  <c r="AA1615" i="11"/>
  <c r="AB1615" i="11"/>
  <c r="AC1615" i="11"/>
  <c r="AD1615" i="11"/>
  <c r="B1616" i="11"/>
  <c r="C1616" i="11"/>
  <c r="F1616" i="11"/>
  <c r="N1616" i="11"/>
  <c r="O1616" i="11"/>
  <c r="Q1616" i="11"/>
  <c r="Y1616" i="11"/>
  <c r="Z1616" i="11"/>
  <c r="AA1616" i="11"/>
  <c r="AB1616" i="11"/>
  <c r="AC1616" i="11"/>
  <c r="AD1616" i="11"/>
  <c r="B1617" i="11"/>
  <c r="C1617" i="11"/>
  <c r="F1617" i="11"/>
  <c r="N1617" i="11"/>
  <c r="O1617" i="11"/>
  <c r="Q1617" i="11"/>
  <c r="Y1617" i="11"/>
  <c r="Z1617" i="11"/>
  <c r="AA1617" i="11"/>
  <c r="AB1617" i="11"/>
  <c r="AC1617" i="11"/>
  <c r="AD1617" i="11"/>
  <c r="B1618" i="11"/>
  <c r="C1618" i="11"/>
  <c r="F1618" i="11"/>
  <c r="N1618" i="11"/>
  <c r="O1618" i="11"/>
  <c r="Q1618" i="11"/>
  <c r="Y1618" i="11"/>
  <c r="Z1618" i="11"/>
  <c r="AA1618" i="11"/>
  <c r="AB1618" i="11"/>
  <c r="AC1618" i="11"/>
  <c r="AD1618" i="11"/>
  <c r="B1619" i="11"/>
  <c r="C1619" i="11"/>
  <c r="F1619" i="11"/>
  <c r="N1619" i="11"/>
  <c r="O1619" i="11"/>
  <c r="Q1619" i="11"/>
  <c r="Y1619" i="11"/>
  <c r="Z1619" i="11"/>
  <c r="AA1619" i="11"/>
  <c r="AB1619" i="11"/>
  <c r="AC1619" i="11"/>
  <c r="AD1619" i="11"/>
  <c r="B1620" i="11"/>
  <c r="C1620" i="11"/>
  <c r="F1620" i="11"/>
  <c r="N1620" i="11"/>
  <c r="O1620" i="11"/>
  <c r="Q1620" i="11"/>
  <c r="Y1620" i="11"/>
  <c r="Z1620" i="11"/>
  <c r="AA1620" i="11"/>
  <c r="AB1620" i="11"/>
  <c r="AC1620" i="11"/>
  <c r="AD1620" i="11"/>
  <c r="B1621" i="11"/>
  <c r="C1621" i="11"/>
  <c r="F1621" i="11"/>
  <c r="N1621" i="11"/>
  <c r="O1621" i="11"/>
  <c r="Q1621" i="11"/>
  <c r="Y1621" i="11"/>
  <c r="Z1621" i="11"/>
  <c r="AA1621" i="11"/>
  <c r="AB1621" i="11"/>
  <c r="AC1621" i="11"/>
  <c r="AD1621" i="11"/>
  <c r="B1622" i="11"/>
  <c r="C1622" i="11"/>
  <c r="F1622" i="11"/>
  <c r="N1622" i="11"/>
  <c r="O1622" i="11"/>
  <c r="Q1622" i="11"/>
  <c r="Y1622" i="11"/>
  <c r="Z1622" i="11"/>
  <c r="AA1622" i="11"/>
  <c r="AB1622" i="11"/>
  <c r="AC1622" i="11"/>
  <c r="AD1622" i="11"/>
  <c r="B1623" i="11"/>
  <c r="C1623" i="11"/>
  <c r="F1623" i="11"/>
  <c r="N1623" i="11"/>
  <c r="O1623" i="11"/>
  <c r="Q1623" i="11"/>
  <c r="Y1623" i="11"/>
  <c r="Z1623" i="11"/>
  <c r="AA1623" i="11"/>
  <c r="AB1623" i="11"/>
  <c r="AC1623" i="11"/>
  <c r="AD1623" i="11"/>
  <c r="B1624" i="11"/>
  <c r="C1624" i="11"/>
  <c r="F1624" i="11"/>
  <c r="N1624" i="11"/>
  <c r="O1624" i="11"/>
  <c r="Q1624" i="11"/>
  <c r="Y1624" i="11"/>
  <c r="Z1624" i="11"/>
  <c r="AA1624" i="11"/>
  <c r="AB1624" i="11"/>
  <c r="AC1624" i="11"/>
  <c r="AD1624" i="11"/>
  <c r="B1625" i="11"/>
  <c r="C1625" i="11"/>
  <c r="F1625" i="11"/>
  <c r="N1625" i="11"/>
  <c r="O1625" i="11"/>
  <c r="Q1625" i="11"/>
  <c r="Y1625" i="11"/>
  <c r="Z1625" i="11"/>
  <c r="AA1625" i="11"/>
  <c r="AB1625" i="11"/>
  <c r="AC1625" i="11"/>
  <c r="AD1625" i="11"/>
  <c r="B1626" i="11"/>
  <c r="C1626" i="11"/>
  <c r="F1626" i="11"/>
  <c r="N1626" i="11"/>
  <c r="O1626" i="11"/>
  <c r="Q1626" i="11"/>
  <c r="Y1626" i="11"/>
  <c r="Z1626" i="11"/>
  <c r="AA1626" i="11"/>
  <c r="AB1626" i="11"/>
  <c r="AC1626" i="11"/>
  <c r="AD1626" i="11"/>
  <c r="B1627" i="11"/>
  <c r="C1627" i="11"/>
  <c r="F1627" i="11"/>
  <c r="N1627" i="11"/>
  <c r="O1627" i="11"/>
  <c r="Q1627" i="11"/>
  <c r="Y1627" i="11"/>
  <c r="Z1627" i="11"/>
  <c r="AA1627" i="11"/>
  <c r="AB1627" i="11"/>
  <c r="AC1627" i="11"/>
  <c r="AD1627" i="11"/>
  <c r="B1628" i="11"/>
  <c r="C1628" i="11"/>
  <c r="F1628" i="11"/>
  <c r="N1628" i="11"/>
  <c r="O1628" i="11"/>
  <c r="Q1628" i="11"/>
  <c r="Y1628" i="11"/>
  <c r="Z1628" i="11"/>
  <c r="AA1628" i="11"/>
  <c r="AB1628" i="11"/>
  <c r="AC1628" i="11"/>
  <c r="AD1628" i="11"/>
  <c r="B1629" i="11"/>
  <c r="C1629" i="11"/>
  <c r="F1629" i="11"/>
  <c r="N1629" i="11"/>
  <c r="O1629" i="11"/>
  <c r="Q1629" i="11"/>
  <c r="Y1629" i="11"/>
  <c r="Z1629" i="11"/>
  <c r="AA1629" i="11"/>
  <c r="AB1629" i="11"/>
  <c r="AC1629" i="11"/>
  <c r="AD1629" i="11"/>
  <c r="B1630" i="11"/>
  <c r="C1630" i="11"/>
  <c r="F1630" i="11"/>
  <c r="N1630" i="11"/>
  <c r="O1630" i="11"/>
  <c r="Q1630" i="11"/>
  <c r="Y1630" i="11"/>
  <c r="Z1630" i="11"/>
  <c r="AA1630" i="11"/>
  <c r="AB1630" i="11"/>
  <c r="AC1630" i="11"/>
  <c r="AD1630" i="11"/>
  <c r="B1631" i="11"/>
  <c r="C1631" i="11"/>
  <c r="F1631" i="11"/>
  <c r="N1631" i="11"/>
  <c r="O1631" i="11"/>
  <c r="Q1631" i="11"/>
  <c r="Y1631" i="11"/>
  <c r="Z1631" i="11"/>
  <c r="AA1631" i="11"/>
  <c r="AB1631" i="11"/>
  <c r="AC1631" i="11"/>
  <c r="AD1631" i="11"/>
  <c r="B1632" i="11"/>
  <c r="C1632" i="11"/>
  <c r="F1632" i="11"/>
  <c r="N1632" i="11"/>
  <c r="O1632" i="11"/>
  <c r="Q1632" i="11"/>
  <c r="Y1632" i="11"/>
  <c r="Z1632" i="11"/>
  <c r="AA1632" i="11"/>
  <c r="AB1632" i="11"/>
  <c r="AC1632" i="11"/>
  <c r="AD1632" i="11"/>
  <c r="B1633" i="11"/>
  <c r="C1633" i="11"/>
  <c r="F1633" i="11"/>
  <c r="N1633" i="11"/>
  <c r="O1633" i="11"/>
  <c r="Q1633" i="11"/>
  <c r="Y1633" i="11"/>
  <c r="Z1633" i="11"/>
  <c r="AA1633" i="11"/>
  <c r="AB1633" i="11"/>
  <c r="AC1633" i="11"/>
  <c r="AD1633" i="11"/>
  <c r="B1634" i="11"/>
  <c r="C1634" i="11"/>
  <c r="F1634" i="11"/>
  <c r="N1634" i="11"/>
  <c r="O1634" i="11"/>
  <c r="Q1634" i="11"/>
  <c r="Y1634" i="11"/>
  <c r="Z1634" i="11"/>
  <c r="AA1634" i="11"/>
  <c r="AB1634" i="11"/>
  <c r="AC1634" i="11"/>
  <c r="AD1634" i="11"/>
  <c r="C1501" i="11"/>
  <c r="F1501" i="11"/>
  <c r="N1501" i="11"/>
  <c r="O1501" i="11"/>
  <c r="Q1501" i="11"/>
  <c r="Y1501" i="11"/>
  <c r="Z1501" i="11"/>
  <c r="AA1501" i="11"/>
  <c r="AB1501" i="11"/>
  <c r="AC1501" i="11"/>
  <c r="AD1501" i="11"/>
  <c r="B1501" i="11"/>
  <c r="B1500" i="11"/>
  <c r="B870" i="11"/>
  <c r="C870" i="11"/>
  <c r="F870" i="11"/>
  <c r="N870" i="11"/>
  <c r="O870" i="11"/>
  <c r="Q870" i="11"/>
  <c r="Y870" i="11"/>
  <c r="Z870" i="11"/>
  <c r="AA870" i="11"/>
  <c r="AB870" i="11"/>
  <c r="AC870" i="11"/>
  <c r="AD870" i="11"/>
  <c r="B871" i="11"/>
  <c r="C871" i="11"/>
  <c r="F871" i="11"/>
  <c r="N871" i="11"/>
  <c r="O871" i="11"/>
  <c r="Q871" i="11"/>
  <c r="Y871" i="11"/>
  <c r="Z871" i="11"/>
  <c r="AA871" i="11"/>
  <c r="AB871" i="11"/>
  <c r="AC871" i="11"/>
  <c r="AD871" i="11"/>
  <c r="B872" i="11"/>
  <c r="C872" i="11"/>
  <c r="F872" i="11"/>
  <c r="N872" i="11"/>
  <c r="O872" i="11"/>
  <c r="Q872" i="11"/>
  <c r="Y872" i="11"/>
  <c r="Z872" i="11"/>
  <c r="AA872" i="11"/>
  <c r="AB872" i="11"/>
  <c r="AC872" i="11"/>
  <c r="AD872" i="11"/>
  <c r="B873" i="11"/>
  <c r="C873" i="11"/>
  <c r="F873" i="11"/>
  <c r="N873" i="11"/>
  <c r="O873" i="11"/>
  <c r="Q873" i="11"/>
  <c r="Y873" i="11"/>
  <c r="Z873" i="11"/>
  <c r="AA873" i="11"/>
  <c r="AB873" i="11"/>
  <c r="AC873" i="11"/>
  <c r="AD873" i="11"/>
  <c r="B874" i="11"/>
  <c r="C874" i="11"/>
  <c r="F874" i="11"/>
  <c r="N874" i="11"/>
  <c r="O874" i="11"/>
  <c r="Q874" i="11"/>
  <c r="Y874" i="11"/>
  <c r="Z874" i="11"/>
  <c r="AA874" i="11"/>
  <c r="AB874" i="11"/>
  <c r="AC874" i="11"/>
  <c r="AD874" i="11"/>
  <c r="B875" i="11"/>
  <c r="C875" i="11"/>
  <c r="F875" i="11"/>
  <c r="N875" i="11"/>
  <c r="O875" i="11"/>
  <c r="Q875" i="11"/>
  <c r="Y875" i="11"/>
  <c r="Z875" i="11"/>
  <c r="AA875" i="11"/>
  <c r="AB875" i="11"/>
  <c r="AC875" i="11"/>
  <c r="AD875" i="11"/>
  <c r="B876" i="11"/>
  <c r="C876" i="11"/>
  <c r="F876" i="11"/>
  <c r="N876" i="11"/>
  <c r="O876" i="11"/>
  <c r="Q876" i="11"/>
  <c r="Y876" i="11"/>
  <c r="Z876" i="11"/>
  <c r="AA876" i="11"/>
  <c r="AB876" i="11"/>
  <c r="AC876" i="11"/>
  <c r="AD876" i="11"/>
  <c r="B877" i="11"/>
  <c r="C877" i="11"/>
  <c r="F877" i="11"/>
  <c r="N877" i="11"/>
  <c r="O877" i="11"/>
  <c r="Q877" i="11"/>
  <c r="Y877" i="11"/>
  <c r="Z877" i="11"/>
  <c r="AA877" i="11"/>
  <c r="AB877" i="11"/>
  <c r="AC877" i="11"/>
  <c r="AD877" i="11"/>
  <c r="W123" i="2"/>
  <c r="T123" i="2"/>
  <c r="S123" i="2"/>
  <c r="R123" i="2"/>
  <c r="O123" i="2"/>
  <c r="L123" i="2"/>
  <c r="I123" i="2"/>
  <c r="H123" i="2"/>
  <c r="G123" i="2"/>
  <c r="D123" i="2"/>
  <c r="C123" i="2"/>
  <c r="W124" i="2"/>
  <c r="T124" i="2"/>
  <c r="S124" i="2"/>
  <c r="R124" i="2"/>
  <c r="O124" i="2"/>
  <c r="L124" i="2"/>
  <c r="I124" i="2"/>
  <c r="H124" i="2"/>
  <c r="G124" i="2"/>
  <c r="D124" i="2"/>
  <c r="C124" i="2"/>
  <c r="W121" i="2"/>
  <c r="T121" i="2"/>
  <c r="S121" i="2"/>
  <c r="R121" i="2"/>
  <c r="O121" i="2"/>
  <c r="L121" i="2"/>
  <c r="I121" i="2"/>
  <c r="H121" i="2"/>
  <c r="G121" i="2"/>
  <c r="D121" i="2"/>
  <c r="C121" i="2"/>
  <c r="W122" i="2"/>
  <c r="T122" i="2"/>
  <c r="S122" i="2"/>
  <c r="R122" i="2"/>
  <c r="O122" i="2"/>
  <c r="L122" i="2"/>
  <c r="I122" i="2"/>
  <c r="H122" i="2"/>
  <c r="G122" i="2"/>
  <c r="D122" i="2"/>
  <c r="C122" i="2"/>
  <c r="W119" i="2"/>
  <c r="T119" i="2"/>
  <c r="S119" i="2"/>
  <c r="R119" i="2"/>
  <c r="O119" i="2"/>
  <c r="L119" i="2"/>
  <c r="I119" i="2"/>
  <c r="H119" i="2"/>
  <c r="G119" i="2"/>
  <c r="D119" i="2"/>
  <c r="C119" i="2"/>
  <c r="W120" i="2"/>
  <c r="T120" i="2"/>
  <c r="S120" i="2"/>
  <c r="R120" i="2"/>
  <c r="O120" i="2"/>
  <c r="L120" i="2"/>
  <c r="I120" i="2"/>
  <c r="H120" i="2"/>
  <c r="G120" i="2"/>
  <c r="D120" i="2"/>
  <c r="C120" i="2"/>
  <c r="W118" i="2"/>
  <c r="T118" i="2"/>
  <c r="S118" i="2"/>
  <c r="R118" i="2"/>
  <c r="O118" i="2"/>
  <c r="L118" i="2"/>
  <c r="I118" i="2"/>
  <c r="H118" i="2"/>
  <c r="G118" i="2"/>
  <c r="D118" i="2"/>
  <c r="C118" i="2"/>
  <c r="S83" i="14"/>
  <c r="T83" i="14"/>
  <c r="U83" i="14"/>
  <c r="X83" i="14"/>
  <c r="S84" i="14"/>
  <c r="T84" i="14"/>
  <c r="U84" i="14"/>
  <c r="X84" i="14"/>
  <c r="S85" i="14"/>
  <c r="T85" i="14"/>
  <c r="U85" i="14"/>
  <c r="X85" i="14"/>
  <c r="S86" i="14"/>
  <c r="T86" i="14"/>
  <c r="U86" i="14"/>
  <c r="X86" i="14"/>
  <c r="S89" i="14"/>
  <c r="T89" i="14"/>
  <c r="U89" i="14"/>
  <c r="X89" i="14"/>
  <c r="S90" i="14"/>
  <c r="T90" i="14"/>
  <c r="U90" i="14"/>
  <c r="X90" i="14"/>
  <c r="S92" i="14"/>
  <c r="T92" i="14"/>
  <c r="U92" i="14"/>
  <c r="X92" i="14"/>
  <c r="S93" i="14"/>
  <c r="T93" i="14"/>
  <c r="U93" i="14"/>
  <c r="X93" i="14"/>
  <c r="H83" i="14"/>
  <c r="I83" i="14"/>
  <c r="J83" i="14"/>
  <c r="M83" i="14"/>
  <c r="P83" i="14"/>
  <c r="H84" i="14"/>
  <c r="I84" i="14"/>
  <c r="J84" i="14"/>
  <c r="M84" i="14"/>
  <c r="P84" i="14"/>
  <c r="H85" i="14"/>
  <c r="I85" i="14"/>
  <c r="J85" i="14"/>
  <c r="M85" i="14"/>
  <c r="P85" i="14"/>
  <c r="H86" i="14"/>
  <c r="I86" i="14"/>
  <c r="J86" i="14"/>
  <c r="M86" i="14"/>
  <c r="P86" i="14"/>
  <c r="H89" i="14"/>
  <c r="I89" i="14"/>
  <c r="J89" i="14"/>
  <c r="M89" i="14"/>
  <c r="P89" i="14"/>
  <c r="H90" i="14"/>
  <c r="I90" i="14"/>
  <c r="J90" i="14"/>
  <c r="M90" i="14"/>
  <c r="P90" i="14"/>
  <c r="H92" i="14"/>
  <c r="I92" i="14"/>
  <c r="J92" i="14"/>
  <c r="M92" i="14"/>
  <c r="P92" i="14"/>
  <c r="H93" i="14"/>
  <c r="I93" i="14"/>
  <c r="J93" i="14"/>
  <c r="M93" i="14"/>
  <c r="P93" i="14"/>
  <c r="D83" i="14"/>
  <c r="E83" i="14"/>
  <c r="D84" i="14"/>
  <c r="E84" i="14"/>
  <c r="D85" i="14"/>
  <c r="E85" i="14"/>
  <c r="D86" i="14"/>
  <c r="E86" i="14"/>
  <c r="D89" i="14"/>
  <c r="E89" i="14"/>
  <c r="D90" i="14"/>
  <c r="E90" i="14"/>
  <c r="D92" i="14"/>
  <c r="E92" i="14"/>
  <c r="D93" i="14"/>
  <c r="E93" i="14"/>
  <c r="X78" i="14"/>
  <c r="U78" i="14"/>
  <c r="T78" i="14"/>
  <c r="S78" i="14"/>
  <c r="P78" i="14"/>
  <c r="M78" i="14"/>
  <c r="J78" i="14"/>
  <c r="I78" i="14"/>
  <c r="H78" i="14"/>
  <c r="E78" i="14"/>
  <c r="D78" i="14"/>
  <c r="X77" i="14"/>
  <c r="U77" i="14"/>
  <c r="T77" i="14"/>
  <c r="S77" i="14"/>
  <c r="P77" i="14"/>
  <c r="M77" i="14"/>
  <c r="J77" i="14"/>
  <c r="I77" i="14"/>
  <c r="H77" i="14"/>
  <c r="E77" i="14"/>
  <c r="D77" i="14"/>
  <c r="X76" i="14"/>
  <c r="U76" i="14"/>
  <c r="T76" i="14"/>
  <c r="S76" i="14"/>
  <c r="P76" i="14"/>
  <c r="M76" i="14"/>
  <c r="J76" i="14"/>
  <c r="I76" i="14"/>
  <c r="H76" i="14"/>
  <c r="E76" i="14"/>
  <c r="D76" i="14"/>
  <c r="X75" i="14"/>
  <c r="U75" i="14"/>
  <c r="T75" i="14"/>
  <c r="S75" i="14"/>
  <c r="P75" i="14"/>
  <c r="M75" i="14"/>
  <c r="J75" i="14"/>
  <c r="I75" i="14"/>
  <c r="H75" i="14"/>
  <c r="E75" i="14"/>
  <c r="D75" i="14"/>
  <c r="X74" i="14"/>
  <c r="U74" i="14"/>
  <c r="T74" i="14"/>
  <c r="S74" i="14"/>
  <c r="P74" i="14"/>
  <c r="M74" i="14"/>
  <c r="J74" i="14"/>
  <c r="I74" i="14"/>
  <c r="H74" i="14"/>
  <c r="E74" i="14"/>
  <c r="D74" i="14"/>
  <c r="X73" i="14"/>
  <c r="U73" i="14"/>
  <c r="T73" i="14"/>
  <c r="S73" i="14"/>
  <c r="P73" i="14"/>
  <c r="M73" i="14"/>
  <c r="J73" i="14"/>
  <c r="I73" i="14"/>
  <c r="H73" i="14"/>
  <c r="E73" i="14"/>
  <c r="D73" i="14"/>
  <c r="X72" i="14"/>
  <c r="U72" i="14"/>
  <c r="T72" i="14"/>
  <c r="S72" i="14"/>
  <c r="P72" i="14"/>
  <c r="M72" i="14"/>
  <c r="J72" i="14"/>
  <c r="I72" i="14"/>
  <c r="H72" i="14"/>
  <c r="E72" i="14"/>
  <c r="D72" i="14"/>
  <c r="X71" i="14"/>
  <c r="U71" i="14"/>
  <c r="T71" i="14"/>
  <c r="S71" i="14"/>
  <c r="P71" i="14"/>
  <c r="M71" i="14"/>
  <c r="J71" i="14"/>
  <c r="I71" i="14"/>
  <c r="H71" i="14"/>
  <c r="E71" i="14"/>
  <c r="D71" i="14"/>
  <c r="X70" i="14"/>
  <c r="U70" i="14"/>
  <c r="T70" i="14"/>
  <c r="S70" i="14"/>
  <c r="P70" i="14"/>
  <c r="M70" i="14"/>
  <c r="J70" i="14"/>
  <c r="I70" i="14"/>
  <c r="H70" i="14"/>
  <c r="E70" i="14"/>
  <c r="D70" i="14"/>
  <c r="X69" i="14"/>
  <c r="U69" i="14"/>
  <c r="T69" i="14"/>
  <c r="S69" i="14"/>
  <c r="P69" i="14"/>
  <c r="M69" i="14"/>
  <c r="J69" i="14"/>
  <c r="I69" i="14"/>
  <c r="H69" i="14"/>
  <c r="E69" i="14"/>
  <c r="D69" i="14"/>
  <c r="D59" i="14"/>
  <c r="E59" i="14"/>
  <c r="H59" i="14"/>
  <c r="I59" i="14"/>
  <c r="J59" i="14"/>
  <c r="M59" i="14"/>
  <c r="P59" i="14"/>
  <c r="S59" i="14"/>
  <c r="T59" i="14"/>
  <c r="U59" i="14"/>
  <c r="X59" i="14"/>
  <c r="D60" i="14"/>
  <c r="E60" i="14"/>
  <c r="H60" i="14"/>
  <c r="I60" i="14"/>
  <c r="J60" i="14"/>
  <c r="M60" i="14"/>
  <c r="P60" i="14"/>
  <c r="S60" i="14"/>
  <c r="T60" i="14"/>
  <c r="U60" i="14"/>
  <c r="X60" i="14"/>
  <c r="D61" i="14"/>
  <c r="E61" i="14"/>
  <c r="H61" i="14"/>
  <c r="I61" i="14"/>
  <c r="J61" i="14"/>
  <c r="M61" i="14"/>
  <c r="P61" i="14"/>
  <c r="S61" i="14"/>
  <c r="T61" i="14"/>
  <c r="U61" i="14"/>
  <c r="X61" i="14"/>
  <c r="D62" i="14"/>
  <c r="E62" i="14"/>
  <c r="H62" i="14"/>
  <c r="I62" i="14"/>
  <c r="J62" i="14"/>
  <c r="M62" i="14"/>
  <c r="P62" i="14"/>
  <c r="S62" i="14"/>
  <c r="T62" i="14"/>
  <c r="U62" i="14"/>
  <c r="X62" i="14"/>
  <c r="D63" i="14"/>
  <c r="E63" i="14"/>
  <c r="H63" i="14"/>
  <c r="I63" i="14"/>
  <c r="J63" i="14"/>
  <c r="M63" i="14"/>
  <c r="P63" i="14"/>
  <c r="S63" i="14"/>
  <c r="T63" i="14"/>
  <c r="U63" i="14"/>
  <c r="X63" i="14"/>
  <c r="D64" i="14"/>
  <c r="E64" i="14"/>
  <c r="H64" i="14"/>
  <c r="I64" i="14"/>
  <c r="J64" i="14"/>
  <c r="M64" i="14"/>
  <c r="P64" i="14"/>
  <c r="S64" i="14"/>
  <c r="T64" i="14"/>
  <c r="U64" i="14"/>
  <c r="X64" i="14"/>
  <c r="D65" i="14"/>
  <c r="E65" i="14"/>
  <c r="H65" i="14"/>
  <c r="I65" i="14"/>
  <c r="J65" i="14"/>
  <c r="M65" i="14"/>
  <c r="P65" i="14"/>
  <c r="S65" i="14"/>
  <c r="T65" i="14"/>
  <c r="U65" i="14"/>
  <c r="X65" i="14"/>
  <c r="D66" i="14"/>
  <c r="E66" i="14"/>
  <c r="H66" i="14"/>
  <c r="I66" i="14"/>
  <c r="J66" i="14"/>
  <c r="M66" i="14"/>
  <c r="P66" i="14"/>
  <c r="S66" i="14"/>
  <c r="T66" i="14"/>
  <c r="U66" i="14"/>
  <c r="X66" i="14"/>
  <c r="D67" i="14"/>
  <c r="E67" i="14"/>
  <c r="H67" i="14"/>
  <c r="I67" i="14"/>
  <c r="J67" i="14"/>
  <c r="M67" i="14"/>
  <c r="P67" i="14"/>
  <c r="S67" i="14"/>
  <c r="T67" i="14"/>
  <c r="U67" i="14"/>
  <c r="X67" i="14"/>
  <c r="D68" i="14"/>
  <c r="E68" i="14"/>
  <c r="H68" i="14"/>
  <c r="I68" i="14"/>
  <c r="J68" i="14"/>
  <c r="M68" i="14"/>
  <c r="P68" i="14"/>
  <c r="S68" i="14"/>
  <c r="T68" i="14"/>
  <c r="U68" i="14"/>
  <c r="X68" i="14"/>
  <c r="X52" i="14"/>
  <c r="U52" i="14"/>
  <c r="T52" i="14"/>
  <c r="S52" i="14"/>
  <c r="P52" i="14"/>
  <c r="M52" i="14"/>
  <c r="J52" i="14"/>
  <c r="I52" i="14"/>
  <c r="H52" i="14"/>
  <c r="E52" i="14"/>
  <c r="D52" i="14"/>
  <c r="X51" i="14"/>
  <c r="U51" i="14"/>
  <c r="T51" i="14"/>
  <c r="S51" i="14"/>
  <c r="P51" i="14"/>
  <c r="M51" i="14"/>
  <c r="J51" i="14"/>
  <c r="I51" i="14"/>
  <c r="H51" i="14"/>
  <c r="E51" i="14"/>
  <c r="D51" i="14"/>
  <c r="X49" i="14"/>
  <c r="U49" i="14"/>
  <c r="T49" i="14"/>
  <c r="S49" i="14"/>
  <c r="P49" i="14"/>
  <c r="M49" i="14"/>
  <c r="J49" i="14"/>
  <c r="I49" i="14"/>
  <c r="H49" i="14"/>
  <c r="E49" i="14"/>
  <c r="D49" i="14"/>
  <c r="X48" i="14"/>
  <c r="U48" i="14"/>
  <c r="T48" i="14"/>
  <c r="S48" i="14"/>
  <c r="P48" i="14"/>
  <c r="M48" i="14"/>
  <c r="J48" i="14"/>
  <c r="I48" i="14"/>
  <c r="H48" i="14"/>
  <c r="E48" i="14"/>
  <c r="D48" i="14"/>
  <c r="X47" i="14"/>
  <c r="U47" i="14"/>
  <c r="T47" i="14"/>
  <c r="S47" i="14"/>
  <c r="P47" i="14"/>
  <c r="M47" i="14"/>
  <c r="J47" i="14"/>
  <c r="I47" i="14"/>
  <c r="H47" i="14"/>
  <c r="E47" i="14"/>
  <c r="D47" i="14"/>
  <c r="X46" i="14"/>
  <c r="U46" i="14"/>
  <c r="T46" i="14"/>
  <c r="S46" i="14"/>
  <c r="P46" i="14"/>
  <c r="M46" i="14"/>
  <c r="J46" i="14"/>
  <c r="I46" i="14"/>
  <c r="H46" i="14"/>
  <c r="E46" i="14"/>
  <c r="D46" i="14"/>
  <c r="X45" i="14"/>
  <c r="U45" i="14"/>
  <c r="T45" i="14"/>
  <c r="S45" i="14"/>
  <c r="P45" i="14"/>
  <c r="M45" i="14"/>
  <c r="J45" i="14"/>
  <c r="I45" i="14"/>
  <c r="H45" i="14"/>
  <c r="E45" i="14"/>
  <c r="D45" i="14"/>
  <c r="X43" i="14"/>
  <c r="U43" i="14"/>
  <c r="T43" i="14"/>
  <c r="S43" i="14"/>
  <c r="P43" i="14"/>
  <c r="M43" i="14"/>
  <c r="J43" i="14"/>
  <c r="I43" i="14"/>
  <c r="H43" i="14"/>
  <c r="E43" i="14"/>
  <c r="D43" i="14"/>
  <c r="X42" i="14"/>
  <c r="U42" i="14"/>
  <c r="T42" i="14"/>
  <c r="S42" i="14"/>
  <c r="P42" i="14"/>
  <c r="M42" i="14"/>
  <c r="J42" i="14"/>
  <c r="I42" i="14"/>
  <c r="H42" i="14"/>
  <c r="E42" i="14"/>
  <c r="D42" i="14"/>
  <c r="X41" i="14"/>
  <c r="U41" i="14"/>
  <c r="T41" i="14"/>
  <c r="S41" i="14"/>
  <c r="P41" i="14"/>
  <c r="M41" i="14"/>
  <c r="J41" i="14"/>
  <c r="I41" i="14"/>
  <c r="H41" i="14"/>
  <c r="E41" i="14"/>
  <c r="D41" i="14"/>
  <c r="X40" i="14"/>
  <c r="U40" i="14"/>
  <c r="T40" i="14"/>
  <c r="S40" i="14"/>
  <c r="P40" i="14"/>
  <c r="M40" i="14"/>
  <c r="J40" i="14"/>
  <c r="I40" i="14"/>
  <c r="H40" i="14"/>
  <c r="E40" i="14"/>
  <c r="D40" i="14"/>
  <c r="X39" i="14"/>
  <c r="U39" i="14"/>
  <c r="T39" i="14"/>
  <c r="S39" i="14"/>
  <c r="P39" i="14"/>
  <c r="M39" i="14"/>
  <c r="J39" i="14"/>
  <c r="I39" i="14"/>
  <c r="H39" i="14"/>
  <c r="E39" i="14"/>
  <c r="D39" i="14"/>
  <c r="X37" i="14"/>
  <c r="U37" i="14"/>
  <c r="T37" i="14"/>
  <c r="S37" i="14"/>
  <c r="P37" i="14"/>
  <c r="M37" i="14"/>
  <c r="J37" i="14"/>
  <c r="I37" i="14"/>
  <c r="H37" i="14"/>
  <c r="E37" i="14"/>
  <c r="D37" i="14"/>
  <c r="X36" i="14"/>
  <c r="U36" i="14"/>
  <c r="T36" i="14"/>
  <c r="S36" i="14"/>
  <c r="P36" i="14"/>
  <c r="M36" i="14"/>
  <c r="J36" i="14"/>
  <c r="I36" i="14"/>
  <c r="H36" i="14"/>
  <c r="E36" i="14"/>
  <c r="D36" i="14"/>
  <c r="X35" i="14"/>
  <c r="U35" i="14"/>
  <c r="T35" i="14"/>
  <c r="S35" i="14"/>
  <c r="P35" i="14"/>
  <c r="M35" i="14"/>
  <c r="J35" i="14"/>
  <c r="I35" i="14"/>
  <c r="H35" i="14"/>
  <c r="E35" i="14"/>
  <c r="D35" i="14"/>
  <c r="X34" i="14"/>
  <c r="U34" i="14"/>
  <c r="T34" i="14"/>
  <c r="S34" i="14"/>
  <c r="P34" i="14"/>
  <c r="M34" i="14"/>
  <c r="J34" i="14"/>
  <c r="I34" i="14"/>
  <c r="H34" i="14"/>
  <c r="E34" i="14"/>
  <c r="D34" i="14"/>
  <c r="X33" i="14"/>
  <c r="U33" i="14"/>
  <c r="T33" i="14"/>
  <c r="S33" i="14"/>
  <c r="P33" i="14"/>
  <c r="M33" i="14"/>
  <c r="J33" i="14"/>
  <c r="I33" i="14"/>
  <c r="H33" i="14"/>
  <c r="E33" i="14"/>
  <c r="D33" i="14"/>
  <c r="X31" i="14"/>
  <c r="U31" i="14"/>
  <c r="T31" i="14"/>
  <c r="S31" i="14"/>
  <c r="P31" i="14"/>
  <c r="M31" i="14"/>
  <c r="J31" i="14"/>
  <c r="I31" i="14"/>
  <c r="H31" i="14"/>
  <c r="E31" i="14"/>
  <c r="D31" i="14"/>
  <c r="X30" i="14"/>
  <c r="W1543" i="11"/>
  <c r="U30" i="14"/>
  <c r="T30" i="14"/>
  <c r="S30" i="14"/>
  <c r="S1543" i="11" s="1"/>
  <c r="P30" i="14"/>
  <c r="M30" i="14"/>
  <c r="J30" i="14"/>
  <c r="I30" i="14"/>
  <c r="H30" i="14"/>
  <c r="E30" i="14"/>
  <c r="D30" i="14"/>
  <c r="X29" i="14"/>
  <c r="U29" i="14"/>
  <c r="T29" i="14"/>
  <c r="S29" i="14"/>
  <c r="P29" i="14"/>
  <c r="M29" i="14"/>
  <c r="J29" i="14"/>
  <c r="I29" i="14"/>
  <c r="H29" i="14"/>
  <c r="E29" i="14"/>
  <c r="D29" i="14"/>
  <c r="X1540" i="11"/>
  <c r="V1540" i="11"/>
  <c r="U1540" i="11"/>
  <c r="T1540" i="11"/>
  <c r="R1540" i="11"/>
  <c r="P1540" i="11"/>
  <c r="M1540" i="11"/>
  <c r="K1540" i="11"/>
  <c r="J1540" i="11"/>
  <c r="I1540" i="11"/>
  <c r="G1540" i="11"/>
  <c r="E1540" i="11"/>
  <c r="D1540" i="11"/>
  <c r="W1539" i="11"/>
  <c r="V1539" i="11"/>
  <c r="U1539" i="11"/>
  <c r="S1539" i="11"/>
  <c r="R1539" i="11"/>
  <c r="P1539" i="11"/>
  <c r="L1539" i="11"/>
  <c r="K1539" i="11"/>
  <c r="J1539" i="11"/>
  <c r="H1539" i="11"/>
  <c r="G1539" i="11"/>
  <c r="E1539" i="11"/>
  <c r="V1537" i="11"/>
  <c r="U1537" i="11"/>
  <c r="R1537" i="11"/>
  <c r="P1537" i="11"/>
  <c r="K1537" i="11"/>
  <c r="J1537" i="11"/>
  <c r="G1537" i="11"/>
  <c r="E1537" i="11"/>
  <c r="V1536" i="11"/>
  <c r="R1536" i="11"/>
  <c r="K1536" i="11"/>
  <c r="G1536" i="11"/>
  <c r="W1535" i="11"/>
  <c r="S1535" i="11"/>
  <c r="L1535" i="11"/>
  <c r="H1535" i="11"/>
  <c r="U1533" i="11"/>
  <c r="P1533" i="11"/>
  <c r="J1533" i="11"/>
  <c r="X18" i="14"/>
  <c r="X1538" i="11" s="1"/>
  <c r="U18" i="14"/>
  <c r="U1538" i="11" s="1"/>
  <c r="T18" i="14"/>
  <c r="T1538" i="11" s="1"/>
  <c r="S18" i="14"/>
  <c r="P18" i="14"/>
  <c r="P1538" i="11" s="1"/>
  <c r="M18" i="14"/>
  <c r="M1538" i="11" s="1"/>
  <c r="J18" i="14"/>
  <c r="J1538" i="11" s="1"/>
  <c r="I18" i="14"/>
  <c r="I1538" i="11" s="1"/>
  <c r="H18" i="14"/>
  <c r="E18" i="14"/>
  <c r="E1538" i="11" s="1"/>
  <c r="D18" i="14"/>
  <c r="D1538" i="11" s="1"/>
  <c r="X17" i="14"/>
  <c r="U17" i="14"/>
  <c r="T17" i="14"/>
  <c r="S17" i="14"/>
  <c r="P17" i="14"/>
  <c r="M17" i="14"/>
  <c r="J17" i="14"/>
  <c r="I17" i="14"/>
  <c r="H17" i="14"/>
  <c r="E17" i="14"/>
  <c r="D17" i="14"/>
  <c r="X16" i="14"/>
  <c r="U16" i="14"/>
  <c r="T16" i="14"/>
  <c r="S16" i="14"/>
  <c r="P16" i="14"/>
  <c r="M16" i="14"/>
  <c r="J16" i="14"/>
  <c r="I16" i="14"/>
  <c r="H16" i="14"/>
  <c r="E16" i="14"/>
  <c r="D16" i="14"/>
  <c r="X15" i="14"/>
  <c r="W1528" i="11"/>
  <c r="V1528" i="11"/>
  <c r="U15" i="14"/>
  <c r="T15" i="14"/>
  <c r="S15" i="14"/>
  <c r="R1528" i="11"/>
  <c r="P15" i="14"/>
  <c r="M15" i="14"/>
  <c r="M1528" i="11" s="1"/>
  <c r="L1528" i="11"/>
  <c r="K1528" i="11"/>
  <c r="J15" i="14"/>
  <c r="I15" i="14"/>
  <c r="H15" i="14"/>
  <c r="G1528" i="11"/>
  <c r="E15" i="14"/>
  <c r="D15" i="14"/>
  <c r="P1517" i="11"/>
  <c r="R1517" i="11"/>
  <c r="S1517" i="11"/>
  <c r="T1517" i="11"/>
  <c r="U1517" i="11"/>
  <c r="V1517" i="11"/>
  <c r="W1517" i="11"/>
  <c r="X1517" i="11"/>
  <c r="P11" i="14"/>
  <c r="R1518" i="11"/>
  <c r="S11" i="14"/>
  <c r="T11" i="14"/>
  <c r="U11" i="14"/>
  <c r="V1518" i="11"/>
  <c r="W1518" i="11"/>
  <c r="X11" i="14"/>
  <c r="P12" i="14"/>
  <c r="P1519" i="11" s="1"/>
  <c r="R1519" i="11"/>
  <c r="S12" i="14"/>
  <c r="S1519" i="11" s="1"/>
  <c r="T12" i="14"/>
  <c r="T1519" i="11" s="1"/>
  <c r="U12" i="14"/>
  <c r="U1519" i="11" s="1"/>
  <c r="V1519" i="11"/>
  <c r="W1519" i="11"/>
  <c r="X12" i="14"/>
  <c r="X1519" i="11" s="1"/>
  <c r="P1520" i="11"/>
  <c r="R1520" i="11"/>
  <c r="S1520" i="11"/>
  <c r="T1520" i="11"/>
  <c r="U1520" i="11"/>
  <c r="V1520" i="11"/>
  <c r="W1520" i="11"/>
  <c r="X1520" i="11"/>
  <c r="P13" i="14"/>
  <c r="R1521" i="11"/>
  <c r="S13" i="14"/>
  <c r="T13" i="14"/>
  <c r="U13" i="14"/>
  <c r="V1521" i="11"/>
  <c r="W1521" i="11"/>
  <c r="X13" i="14"/>
  <c r="P14" i="14"/>
  <c r="R1522" i="11"/>
  <c r="S14" i="14"/>
  <c r="T14" i="14"/>
  <c r="U14" i="14"/>
  <c r="V1522" i="11"/>
  <c r="W1522" i="11"/>
  <c r="X14" i="14"/>
  <c r="P1523" i="11"/>
  <c r="R1523" i="11"/>
  <c r="S1523" i="11"/>
  <c r="T1523" i="11"/>
  <c r="U1523" i="11"/>
  <c r="V1523" i="11"/>
  <c r="W1523" i="11"/>
  <c r="X1523" i="11"/>
  <c r="P1524" i="11"/>
  <c r="R1524" i="11"/>
  <c r="S1524" i="11"/>
  <c r="T1524" i="11"/>
  <c r="U1524" i="11"/>
  <c r="V1524" i="11"/>
  <c r="W1524" i="11"/>
  <c r="X1524" i="11"/>
  <c r="P1525" i="11"/>
  <c r="R1525" i="11"/>
  <c r="S1525" i="11"/>
  <c r="T1525" i="11"/>
  <c r="U1525" i="11"/>
  <c r="V1525" i="11"/>
  <c r="W1525" i="11"/>
  <c r="X1525" i="11"/>
  <c r="P1526" i="11"/>
  <c r="R1526" i="11"/>
  <c r="S1526" i="11"/>
  <c r="T1526" i="11"/>
  <c r="U1526" i="11"/>
  <c r="V1526" i="11"/>
  <c r="W1526" i="11"/>
  <c r="X1526" i="11"/>
  <c r="P1527" i="11"/>
  <c r="R1527" i="11"/>
  <c r="S1527" i="11"/>
  <c r="T1527" i="11"/>
  <c r="U1527" i="11"/>
  <c r="V1527" i="11"/>
  <c r="W1527" i="11"/>
  <c r="X1527" i="11"/>
  <c r="G1517" i="11"/>
  <c r="H1517" i="11"/>
  <c r="I1517" i="11"/>
  <c r="J1517" i="11"/>
  <c r="K1517" i="11"/>
  <c r="L1517" i="11"/>
  <c r="M1517" i="11"/>
  <c r="G1518" i="11"/>
  <c r="H11" i="14"/>
  <c r="I11" i="14"/>
  <c r="J11" i="14"/>
  <c r="K1518" i="11"/>
  <c r="L1518" i="11"/>
  <c r="M11" i="14"/>
  <c r="G1519" i="11"/>
  <c r="H12" i="14"/>
  <c r="I12" i="14"/>
  <c r="J12" i="14"/>
  <c r="K1519" i="11"/>
  <c r="L1519" i="11"/>
  <c r="M12" i="14"/>
  <c r="G1520" i="11"/>
  <c r="H1520" i="11"/>
  <c r="I1520" i="11"/>
  <c r="J1520" i="11"/>
  <c r="K1520" i="11"/>
  <c r="L1520" i="11"/>
  <c r="M1520" i="11"/>
  <c r="G1521" i="11"/>
  <c r="H13" i="14"/>
  <c r="I13" i="14"/>
  <c r="J13" i="14"/>
  <c r="K1521" i="11"/>
  <c r="L1521" i="11"/>
  <c r="M13" i="14"/>
  <c r="G1522" i="11"/>
  <c r="H14" i="14"/>
  <c r="I14" i="14"/>
  <c r="J14" i="14"/>
  <c r="K1522" i="11"/>
  <c r="L1522" i="11"/>
  <c r="G1523" i="11"/>
  <c r="H1523" i="11"/>
  <c r="I1523" i="11"/>
  <c r="J1523" i="11"/>
  <c r="K1523" i="11"/>
  <c r="L1523" i="11"/>
  <c r="M1523" i="11"/>
  <c r="G1524" i="11"/>
  <c r="H1524" i="11"/>
  <c r="I1524" i="11"/>
  <c r="J1524" i="11"/>
  <c r="K1524" i="11"/>
  <c r="L1524" i="11"/>
  <c r="M1524" i="11"/>
  <c r="G1525" i="11"/>
  <c r="H1525" i="11"/>
  <c r="I1525" i="11"/>
  <c r="J1525" i="11"/>
  <c r="K1525" i="11"/>
  <c r="L1525" i="11"/>
  <c r="M1525" i="11"/>
  <c r="G1526" i="11"/>
  <c r="H1526" i="11"/>
  <c r="I1526" i="11"/>
  <c r="J1526" i="11"/>
  <c r="K1526" i="11"/>
  <c r="L1526" i="11"/>
  <c r="M1526" i="11"/>
  <c r="G1527" i="11"/>
  <c r="H1527" i="11"/>
  <c r="I1527" i="11"/>
  <c r="J1527" i="11"/>
  <c r="K1527" i="11"/>
  <c r="L1527" i="11"/>
  <c r="M1527" i="11"/>
  <c r="D1517" i="11"/>
  <c r="E1517" i="11"/>
  <c r="D11" i="14"/>
  <c r="E11" i="14"/>
  <c r="D12" i="14"/>
  <c r="E12" i="14"/>
  <c r="D1520" i="11"/>
  <c r="E1520" i="11"/>
  <c r="D13" i="14"/>
  <c r="E13" i="14"/>
  <c r="D14" i="14"/>
  <c r="E14" i="14"/>
  <c r="D1523" i="11"/>
  <c r="E1523" i="11"/>
  <c r="D1524" i="11"/>
  <c r="E1524" i="11"/>
  <c r="D1525" i="11"/>
  <c r="E1525" i="11"/>
  <c r="D1526" i="11"/>
  <c r="E1526" i="11"/>
  <c r="D1527" i="11"/>
  <c r="E1527" i="11"/>
  <c r="X1516" i="11"/>
  <c r="W1516" i="11"/>
  <c r="V1516" i="11"/>
  <c r="U1516" i="11"/>
  <c r="T1516" i="11"/>
  <c r="S1516" i="11"/>
  <c r="R1516" i="11"/>
  <c r="P1516" i="11"/>
  <c r="M1516" i="11"/>
  <c r="L1516" i="11"/>
  <c r="K1516" i="11"/>
  <c r="J1516" i="11"/>
  <c r="I1516" i="11"/>
  <c r="H1516" i="11"/>
  <c r="G1516" i="11"/>
  <c r="E1516" i="11"/>
  <c r="D1516" i="11"/>
  <c r="X10" i="14"/>
  <c r="W1515" i="11"/>
  <c r="V1515" i="11"/>
  <c r="U10" i="14"/>
  <c r="T10" i="14"/>
  <c r="S10" i="14"/>
  <c r="R1515" i="11"/>
  <c r="P10" i="14"/>
  <c r="M10" i="14"/>
  <c r="L1515" i="11"/>
  <c r="K1515" i="11"/>
  <c r="J10" i="14"/>
  <c r="I10" i="14"/>
  <c r="H10" i="14"/>
  <c r="G1515" i="11"/>
  <c r="E10" i="14"/>
  <c r="D10" i="14"/>
  <c r="X9" i="14"/>
  <c r="X1514" i="11" s="1"/>
  <c r="W1514" i="11"/>
  <c r="V1514" i="11"/>
  <c r="U9" i="14"/>
  <c r="U1514" i="11" s="1"/>
  <c r="T9" i="14"/>
  <c r="T1514" i="11" s="1"/>
  <c r="S9" i="14"/>
  <c r="S1514" i="11" s="1"/>
  <c r="R1514" i="11"/>
  <c r="P9" i="14"/>
  <c r="P1514" i="11" s="1"/>
  <c r="M9" i="14"/>
  <c r="M1514" i="11" s="1"/>
  <c r="L1514" i="11"/>
  <c r="K1514" i="11"/>
  <c r="J9" i="14"/>
  <c r="J1514" i="11" s="1"/>
  <c r="I9" i="14"/>
  <c r="I1514" i="11" s="1"/>
  <c r="H9" i="14"/>
  <c r="H1514" i="11" s="1"/>
  <c r="G1514" i="11"/>
  <c r="E9" i="14"/>
  <c r="E1514" i="11" s="1"/>
  <c r="D9" i="14"/>
  <c r="D1514" i="11" s="1"/>
  <c r="X7" i="14"/>
  <c r="X1513" i="11" s="1"/>
  <c r="W1513" i="11"/>
  <c r="V1513" i="11"/>
  <c r="U7" i="14"/>
  <c r="U1513" i="11" s="1"/>
  <c r="T7" i="14"/>
  <c r="T1513" i="11" s="1"/>
  <c r="S7" i="14"/>
  <c r="S1513" i="11" s="1"/>
  <c r="R1513" i="11"/>
  <c r="P7" i="14"/>
  <c r="P1513" i="11" s="1"/>
  <c r="M7" i="14"/>
  <c r="M1513" i="11" s="1"/>
  <c r="L1513" i="11"/>
  <c r="K1513" i="11"/>
  <c r="J7" i="14"/>
  <c r="J1513" i="11" s="1"/>
  <c r="I7" i="14"/>
  <c r="I1513" i="11" s="1"/>
  <c r="H7" i="14"/>
  <c r="H1513" i="11" s="1"/>
  <c r="G1513" i="11"/>
  <c r="E7" i="14"/>
  <c r="E1513" i="11" s="1"/>
  <c r="D7" i="14"/>
  <c r="D1513" i="11" s="1"/>
  <c r="X1512" i="11"/>
  <c r="W1512" i="11"/>
  <c r="V1512" i="11"/>
  <c r="U1512" i="11"/>
  <c r="T1512" i="11"/>
  <c r="S1512" i="11"/>
  <c r="R1512" i="11"/>
  <c r="P1512" i="11"/>
  <c r="M1512" i="11"/>
  <c r="L1512" i="11"/>
  <c r="K1512" i="11"/>
  <c r="J1512" i="11"/>
  <c r="I1512" i="11"/>
  <c r="H1512" i="11"/>
  <c r="G1512" i="11"/>
  <c r="E1512" i="11"/>
  <c r="D1512" i="11"/>
  <c r="X6" i="14"/>
  <c r="X1511" i="11" s="1"/>
  <c r="W1511" i="11"/>
  <c r="V1511" i="11"/>
  <c r="U6" i="14"/>
  <c r="U1511" i="11" s="1"/>
  <c r="T6" i="14"/>
  <c r="T1511" i="11" s="1"/>
  <c r="S6" i="14"/>
  <c r="S1511" i="11" s="1"/>
  <c r="R1511" i="11"/>
  <c r="P6" i="14"/>
  <c r="P1511" i="11" s="1"/>
  <c r="M6" i="14"/>
  <c r="M1511" i="11" s="1"/>
  <c r="L1511" i="11"/>
  <c r="K1511" i="11"/>
  <c r="J6" i="14"/>
  <c r="J1511" i="11" s="1"/>
  <c r="I6" i="14"/>
  <c r="I1511" i="11" s="1"/>
  <c r="H6" i="14"/>
  <c r="H1511" i="11" s="1"/>
  <c r="G1511" i="11"/>
  <c r="E6" i="14"/>
  <c r="E1511" i="11" s="1"/>
  <c r="D6" i="14"/>
  <c r="D1511" i="11" s="1"/>
  <c r="X5" i="14"/>
  <c r="X1510" i="11" s="1"/>
  <c r="W1510" i="11"/>
  <c r="V1510" i="11"/>
  <c r="U5" i="14"/>
  <c r="U1510" i="11" s="1"/>
  <c r="T5" i="14"/>
  <c r="T1510" i="11" s="1"/>
  <c r="S5" i="14"/>
  <c r="S1510" i="11" s="1"/>
  <c r="R1510" i="11"/>
  <c r="P5" i="14"/>
  <c r="P1510" i="11" s="1"/>
  <c r="M5" i="14"/>
  <c r="M1510" i="11" s="1"/>
  <c r="L1510" i="11"/>
  <c r="K1510" i="11"/>
  <c r="J5" i="14"/>
  <c r="J1510" i="11" s="1"/>
  <c r="I5" i="14"/>
  <c r="I1510" i="11" s="1"/>
  <c r="H5" i="14"/>
  <c r="H1510" i="11" s="1"/>
  <c r="G1510" i="11"/>
  <c r="E5" i="14"/>
  <c r="E1510" i="11" s="1"/>
  <c r="D5" i="14"/>
  <c r="D1510" i="11" s="1"/>
  <c r="X1509" i="11"/>
  <c r="W1509" i="11"/>
  <c r="V1509" i="11"/>
  <c r="U1509" i="11"/>
  <c r="T1509" i="11"/>
  <c r="S1509" i="11"/>
  <c r="R1509" i="11"/>
  <c r="P1509" i="11"/>
  <c r="M1509" i="11"/>
  <c r="L1509" i="11"/>
  <c r="K1509" i="11"/>
  <c r="J1509" i="11"/>
  <c r="I1509" i="11"/>
  <c r="H1509" i="11"/>
  <c r="G1509" i="11"/>
  <c r="E1509" i="11"/>
  <c r="D1509" i="11"/>
  <c r="X1508" i="11"/>
  <c r="W1508" i="11"/>
  <c r="V1508" i="11"/>
  <c r="U1508" i="11"/>
  <c r="T1508" i="11"/>
  <c r="S1508" i="11"/>
  <c r="R1508" i="11"/>
  <c r="P1508" i="11"/>
  <c r="M1508" i="11"/>
  <c r="L1508" i="11"/>
  <c r="K1508" i="11"/>
  <c r="J1508" i="11"/>
  <c r="I1508" i="11"/>
  <c r="H1508" i="11"/>
  <c r="G1508" i="11"/>
  <c r="E1508" i="11"/>
  <c r="D1508" i="11"/>
  <c r="X1506" i="11"/>
  <c r="U1506" i="11"/>
  <c r="T1506" i="11"/>
  <c r="P1506" i="11"/>
  <c r="M1506" i="11"/>
  <c r="J1506" i="11"/>
  <c r="I1506" i="11"/>
  <c r="E1506" i="11"/>
  <c r="D1506" i="11"/>
  <c r="X4" i="14"/>
  <c r="V1505" i="11"/>
  <c r="U4" i="14"/>
  <c r="U1505" i="11" s="1"/>
  <c r="T4" i="14"/>
  <c r="S4" i="14"/>
  <c r="R1505" i="11"/>
  <c r="P4" i="14"/>
  <c r="P1505" i="11" s="1"/>
  <c r="M4" i="14"/>
  <c r="K1505" i="11"/>
  <c r="J4" i="14"/>
  <c r="J1505" i="11" s="1"/>
  <c r="I4" i="14"/>
  <c r="H4" i="14"/>
  <c r="G1505" i="11"/>
  <c r="E4" i="14"/>
  <c r="E1505" i="11" s="1"/>
  <c r="D4" i="14"/>
  <c r="X3" i="14"/>
  <c r="W1504" i="11"/>
  <c r="V1504" i="11"/>
  <c r="U3" i="14"/>
  <c r="T3" i="14"/>
  <c r="S3" i="14"/>
  <c r="S1504" i="11" s="1"/>
  <c r="R1504" i="11"/>
  <c r="P3" i="14"/>
  <c r="M3" i="14"/>
  <c r="L1504" i="11"/>
  <c r="K1504" i="11"/>
  <c r="J3" i="14"/>
  <c r="I3" i="14"/>
  <c r="H3" i="14"/>
  <c r="H1504" i="11" s="1"/>
  <c r="G1504" i="11"/>
  <c r="E3" i="14"/>
  <c r="D3" i="14"/>
  <c r="X2" i="14"/>
  <c r="U2" i="14"/>
  <c r="T2" i="14"/>
  <c r="S2" i="14"/>
  <c r="P2" i="14"/>
  <c r="M2" i="14"/>
  <c r="J2" i="14"/>
  <c r="I2" i="14"/>
  <c r="H2" i="14"/>
  <c r="E2" i="14"/>
  <c r="D2" i="14"/>
  <c r="B913" i="11"/>
  <c r="C913" i="11"/>
  <c r="F913" i="11"/>
  <c r="N913" i="11"/>
  <c r="O913" i="11"/>
  <c r="Q913" i="11"/>
  <c r="Y913" i="11"/>
  <c r="Z913" i="11"/>
  <c r="AA913" i="11"/>
  <c r="AB913" i="11"/>
  <c r="AC913" i="11"/>
  <c r="AD913" i="11"/>
  <c r="B914" i="11"/>
  <c r="C914" i="11"/>
  <c r="F914" i="11"/>
  <c r="N914" i="11"/>
  <c r="O914" i="11"/>
  <c r="Q914" i="11"/>
  <c r="Y914" i="11"/>
  <c r="Z914" i="11"/>
  <c r="AA914" i="11"/>
  <c r="AB914" i="11"/>
  <c r="AC914" i="11"/>
  <c r="AD914" i="11"/>
  <c r="B915" i="11"/>
  <c r="C915" i="11"/>
  <c r="F915" i="11"/>
  <c r="N915" i="11"/>
  <c r="O915" i="11"/>
  <c r="Q915" i="11"/>
  <c r="Y915" i="11"/>
  <c r="Z915" i="11"/>
  <c r="AA915" i="11"/>
  <c r="AB915" i="11"/>
  <c r="AC915" i="11"/>
  <c r="AD915" i="11"/>
  <c r="B916" i="11"/>
  <c r="C916" i="11"/>
  <c r="F916" i="11"/>
  <c r="N916" i="11"/>
  <c r="O916" i="11"/>
  <c r="Q916" i="11"/>
  <c r="Y916" i="11"/>
  <c r="Z916" i="11"/>
  <c r="AA916" i="11"/>
  <c r="AB916" i="11"/>
  <c r="AC916" i="11"/>
  <c r="AD916" i="11"/>
  <c r="B917" i="11"/>
  <c r="C917" i="11"/>
  <c r="F917" i="11"/>
  <c r="N917" i="11"/>
  <c r="O917" i="11"/>
  <c r="Q917" i="11"/>
  <c r="Y917" i="11"/>
  <c r="Z917" i="11"/>
  <c r="AA917" i="11"/>
  <c r="AB917" i="11"/>
  <c r="AC917" i="11"/>
  <c r="AD917" i="11"/>
  <c r="B918" i="11"/>
  <c r="C918" i="11"/>
  <c r="F918" i="11"/>
  <c r="N918" i="11"/>
  <c r="O918" i="11"/>
  <c r="Q918" i="11"/>
  <c r="Y918" i="11"/>
  <c r="Z918" i="11"/>
  <c r="AA918" i="11"/>
  <c r="AB918" i="11"/>
  <c r="AC918" i="11"/>
  <c r="AD918" i="11"/>
  <c r="B919" i="11"/>
  <c r="C919" i="11"/>
  <c r="F919" i="11"/>
  <c r="N919" i="11"/>
  <c r="O919" i="11"/>
  <c r="Q919" i="11"/>
  <c r="Y919" i="11"/>
  <c r="Z919" i="11"/>
  <c r="AA919" i="11"/>
  <c r="AB919" i="11"/>
  <c r="AC919" i="11"/>
  <c r="AD919" i="11"/>
  <c r="B920" i="11"/>
  <c r="C920" i="11"/>
  <c r="F920" i="11"/>
  <c r="N920" i="11"/>
  <c r="O920" i="11"/>
  <c r="Q920" i="11"/>
  <c r="Y920" i="11"/>
  <c r="Z920" i="11"/>
  <c r="AA920" i="11"/>
  <c r="AB920" i="11"/>
  <c r="AC920" i="11"/>
  <c r="AD920" i="11"/>
  <c r="B921" i="11"/>
  <c r="C921" i="11"/>
  <c r="F921" i="11"/>
  <c r="N921" i="11"/>
  <c r="O921" i="11"/>
  <c r="Q921" i="11"/>
  <c r="Y921" i="11"/>
  <c r="Z921" i="11"/>
  <c r="AA921" i="11"/>
  <c r="AB921" i="11"/>
  <c r="AC921" i="11"/>
  <c r="AD921" i="11"/>
  <c r="B922" i="11"/>
  <c r="C922" i="11"/>
  <c r="F922" i="11"/>
  <c r="N922" i="11"/>
  <c r="O922" i="11"/>
  <c r="Q922" i="11"/>
  <c r="Y922" i="11"/>
  <c r="Z922" i="11"/>
  <c r="AA922" i="11"/>
  <c r="AB922" i="11"/>
  <c r="AC922" i="11"/>
  <c r="AD922" i="11"/>
  <c r="B923" i="11"/>
  <c r="C923" i="11"/>
  <c r="F923" i="11"/>
  <c r="N923" i="11"/>
  <c r="O923" i="11"/>
  <c r="Q923" i="11"/>
  <c r="Y923" i="11"/>
  <c r="Z923" i="11"/>
  <c r="AA923" i="11"/>
  <c r="AB923" i="11"/>
  <c r="AC923" i="11"/>
  <c r="AD923" i="11"/>
  <c r="B924" i="11"/>
  <c r="C924" i="11"/>
  <c r="F924" i="11"/>
  <c r="N924" i="11"/>
  <c r="O924" i="11"/>
  <c r="Q924" i="11"/>
  <c r="Y924" i="11"/>
  <c r="Z924" i="11"/>
  <c r="AA924" i="11"/>
  <c r="AB924" i="11"/>
  <c r="AC924" i="11"/>
  <c r="AD924" i="11"/>
  <c r="B925" i="11"/>
  <c r="C925" i="11"/>
  <c r="F925" i="11"/>
  <c r="N925" i="11"/>
  <c r="O925" i="11"/>
  <c r="Q925" i="11"/>
  <c r="Y925" i="11"/>
  <c r="Z925" i="11"/>
  <c r="AA925" i="11"/>
  <c r="AB925" i="11"/>
  <c r="AC925" i="11"/>
  <c r="AD925" i="11"/>
  <c r="B926" i="11"/>
  <c r="C926" i="11"/>
  <c r="F926" i="11"/>
  <c r="N926" i="11"/>
  <c r="O926" i="11"/>
  <c r="Q926" i="11"/>
  <c r="Y926" i="11"/>
  <c r="Z926" i="11"/>
  <c r="AA926" i="11"/>
  <c r="AB926" i="11"/>
  <c r="AC926" i="11"/>
  <c r="AD926" i="11"/>
  <c r="B927" i="11"/>
  <c r="C927" i="11"/>
  <c r="F927" i="11"/>
  <c r="N927" i="11"/>
  <c r="O927" i="11"/>
  <c r="Q927" i="11"/>
  <c r="Y927" i="11"/>
  <c r="Z927" i="11"/>
  <c r="AA927" i="11"/>
  <c r="AB927" i="11"/>
  <c r="AC927" i="11"/>
  <c r="AD927" i="11"/>
  <c r="C912" i="11"/>
  <c r="F912" i="11"/>
  <c r="M912" i="11"/>
  <c r="N912" i="11"/>
  <c r="O912" i="11"/>
  <c r="Q912" i="11"/>
  <c r="Y912" i="11"/>
  <c r="Z912" i="11"/>
  <c r="AA912" i="11"/>
  <c r="AB912" i="11"/>
  <c r="AC912" i="11"/>
  <c r="AD912" i="11"/>
  <c r="B912" i="11"/>
  <c r="X925" i="11"/>
  <c r="W925" i="11"/>
  <c r="V925" i="11"/>
  <c r="U925" i="11"/>
  <c r="T925" i="11"/>
  <c r="S925" i="11"/>
  <c r="R925" i="11"/>
  <c r="P925" i="11"/>
  <c r="M925" i="11"/>
  <c r="L925" i="11"/>
  <c r="K925" i="11"/>
  <c r="J925" i="11"/>
  <c r="I925" i="11"/>
  <c r="H925" i="11"/>
  <c r="G925" i="11"/>
  <c r="E925" i="11"/>
  <c r="D925" i="11"/>
  <c r="X917" i="11"/>
  <c r="W917" i="11"/>
  <c r="V917" i="11"/>
  <c r="U917" i="11"/>
  <c r="T917" i="11"/>
  <c r="S917" i="11"/>
  <c r="R917" i="11"/>
  <c r="P917" i="11"/>
  <c r="M917" i="11"/>
  <c r="L917" i="11"/>
  <c r="K917" i="11"/>
  <c r="J917" i="11"/>
  <c r="I917" i="11"/>
  <c r="H917" i="11"/>
  <c r="G917" i="11"/>
  <c r="E917" i="11"/>
  <c r="D917" i="11"/>
  <c r="X921" i="11"/>
  <c r="W921" i="11"/>
  <c r="V921" i="11"/>
  <c r="U921" i="11"/>
  <c r="T921" i="11"/>
  <c r="S921" i="11"/>
  <c r="R921" i="11"/>
  <c r="P921" i="11"/>
  <c r="M921" i="11"/>
  <c r="L921" i="11"/>
  <c r="K921" i="11"/>
  <c r="J921" i="11"/>
  <c r="I921" i="11"/>
  <c r="H921" i="11"/>
  <c r="G921" i="11"/>
  <c r="E921" i="11"/>
  <c r="D921" i="11"/>
  <c r="W2" i="13"/>
  <c r="X913" i="11" s="1"/>
  <c r="W913" i="11"/>
  <c r="V913" i="11"/>
  <c r="T2" i="13"/>
  <c r="U913" i="11" s="1"/>
  <c r="S2" i="13"/>
  <c r="T913" i="11" s="1"/>
  <c r="R2" i="13"/>
  <c r="S913" i="11" s="1"/>
  <c r="R913" i="11"/>
  <c r="O2" i="13"/>
  <c r="P913" i="11" s="1"/>
  <c r="L2" i="13"/>
  <c r="M913" i="11" s="1"/>
  <c r="L913" i="11"/>
  <c r="K913" i="11"/>
  <c r="I2" i="13"/>
  <c r="J913" i="11" s="1"/>
  <c r="H2" i="13"/>
  <c r="I913" i="11" s="1"/>
  <c r="G2" i="13"/>
  <c r="H913" i="11" s="1"/>
  <c r="G913" i="11"/>
  <c r="D2" i="13"/>
  <c r="E913" i="11" s="1"/>
  <c r="C2" i="13"/>
  <c r="D913" i="11" s="1"/>
  <c r="X924" i="11"/>
  <c r="W924" i="11"/>
  <c r="V924" i="11"/>
  <c r="U924" i="11"/>
  <c r="T924" i="11"/>
  <c r="S924" i="11"/>
  <c r="R924" i="11"/>
  <c r="P924" i="11"/>
  <c r="M924" i="11"/>
  <c r="L924" i="11"/>
  <c r="K924" i="11"/>
  <c r="J924" i="11"/>
  <c r="I924" i="11"/>
  <c r="H924" i="11"/>
  <c r="G924" i="11"/>
  <c r="E924" i="11"/>
  <c r="D924" i="11"/>
  <c r="X916" i="11"/>
  <c r="W916" i="11"/>
  <c r="V916" i="11"/>
  <c r="U916" i="11"/>
  <c r="T916" i="11"/>
  <c r="S916" i="11"/>
  <c r="R916" i="11"/>
  <c r="P916" i="11"/>
  <c r="M916" i="11"/>
  <c r="L916" i="11"/>
  <c r="K916" i="11"/>
  <c r="J916" i="11"/>
  <c r="I916" i="11"/>
  <c r="H916" i="11"/>
  <c r="G916" i="11"/>
  <c r="E916" i="11"/>
  <c r="D916" i="11"/>
  <c r="X920" i="11"/>
  <c r="W920" i="11"/>
  <c r="V920" i="11"/>
  <c r="U920" i="11"/>
  <c r="T920" i="11"/>
  <c r="S920" i="11"/>
  <c r="R920" i="11"/>
  <c r="P920" i="11"/>
  <c r="M920" i="11"/>
  <c r="L920" i="11"/>
  <c r="K920" i="11"/>
  <c r="J920" i="11"/>
  <c r="I920" i="11"/>
  <c r="H920" i="11"/>
  <c r="G920" i="11"/>
  <c r="E920" i="11"/>
  <c r="D920" i="11"/>
  <c r="X912" i="11"/>
  <c r="W912" i="11"/>
  <c r="V912" i="11"/>
  <c r="U912" i="11"/>
  <c r="T912" i="11"/>
  <c r="S912" i="11"/>
  <c r="R912" i="11"/>
  <c r="P912" i="11"/>
  <c r="L912" i="11"/>
  <c r="K912" i="11"/>
  <c r="J912" i="11"/>
  <c r="I912" i="11"/>
  <c r="H912" i="11"/>
  <c r="G912" i="11"/>
  <c r="E912" i="11"/>
  <c r="D912" i="11"/>
  <c r="X926" i="11"/>
  <c r="W926" i="11"/>
  <c r="V926" i="11"/>
  <c r="U926" i="11"/>
  <c r="T926" i="11"/>
  <c r="S926" i="11"/>
  <c r="R926" i="11"/>
  <c r="P926" i="11"/>
  <c r="M926" i="11"/>
  <c r="L926" i="11"/>
  <c r="K926" i="11"/>
  <c r="J926" i="11"/>
  <c r="I926" i="11"/>
  <c r="H926" i="11"/>
  <c r="G926" i="11"/>
  <c r="E926" i="11"/>
  <c r="D926" i="11"/>
  <c r="X918" i="11"/>
  <c r="W918" i="11"/>
  <c r="V918" i="11"/>
  <c r="U918" i="11"/>
  <c r="T918" i="11"/>
  <c r="S918" i="11"/>
  <c r="R918" i="11"/>
  <c r="P918" i="11"/>
  <c r="M918" i="11"/>
  <c r="L918" i="11"/>
  <c r="K918" i="11"/>
  <c r="J918" i="11"/>
  <c r="I918" i="11"/>
  <c r="H918" i="11"/>
  <c r="G918" i="11"/>
  <c r="E918" i="11"/>
  <c r="D918" i="11"/>
  <c r="X922" i="11"/>
  <c r="W922" i="11"/>
  <c r="V922" i="11"/>
  <c r="U922" i="11"/>
  <c r="T922" i="11"/>
  <c r="S922" i="11"/>
  <c r="R922" i="11"/>
  <c r="P922" i="11"/>
  <c r="M922" i="11"/>
  <c r="L922" i="11"/>
  <c r="K922" i="11"/>
  <c r="J922" i="11"/>
  <c r="I922" i="11"/>
  <c r="H922" i="11"/>
  <c r="G922" i="11"/>
  <c r="E922" i="11"/>
  <c r="D922" i="11"/>
  <c r="X914" i="11"/>
  <c r="W914" i="11"/>
  <c r="V914" i="11"/>
  <c r="U914" i="11"/>
  <c r="T914" i="11"/>
  <c r="S914" i="11"/>
  <c r="R914" i="11"/>
  <c r="P914" i="11"/>
  <c r="M914" i="11"/>
  <c r="L914" i="11"/>
  <c r="K914" i="11"/>
  <c r="J914" i="11"/>
  <c r="I914" i="11"/>
  <c r="H914" i="11"/>
  <c r="G914" i="11"/>
  <c r="E914" i="11"/>
  <c r="D914" i="11"/>
  <c r="W9" i="13"/>
  <c r="X927" i="11" s="1"/>
  <c r="W927" i="11"/>
  <c r="V927" i="11"/>
  <c r="T9" i="13"/>
  <c r="U927" i="11" s="1"/>
  <c r="S9" i="13"/>
  <c r="T927" i="11" s="1"/>
  <c r="R9" i="13"/>
  <c r="S927" i="11" s="1"/>
  <c r="R927" i="11"/>
  <c r="O9" i="13"/>
  <c r="P927" i="11" s="1"/>
  <c r="L9" i="13"/>
  <c r="M927" i="11" s="1"/>
  <c r="L927" i="11"/>
  <c r="K927" i="11"/>
  <c r="I9" i="13"/>
  <c r="J927" i="11" s="1"/>
  <c r="H9" i="13"/>
  <c r="I927" i="11" s="1"/>
  <c r="G9" i="13"/>
  <c r="H927" i="11" s="1"/>
  <c r="G927" i="11"/>
  <c r="D9" i="13"/>
  <c r="E927" i="11" s="1"/>
  <c r="C9" i="13"/>
  <c r="D927" i="11" s="1"/>
  <c r="X919" i="11"/>
  <c r="W919" i="11"/>
  <c r="V919" i="11"/>
  <c r="U919" i="11"/>
  <c r="T919" i="11"/>
  <c r="S919" i="11"/>
  <c r="R919" i="11"/>
  <c r="P919" i="11"/>
  <c r="M919" i="11"/>
  <c r="L919" i="11"/>
  <c r="K919" i="11"/>
  <c r="J919" i="11"/>
  <c r="I919" i="11"/>
  <c r="H919" i="11"/>
  <c r="G919" i="11"/>
  <c r="E919" i="11"/>
  <c r="D919" i="11"/>
  <c r="X923" i="11"/>
  <c r="W923" i="11"/>
  <c r="V923" i="11"/>
  <c r="U923" i="11"/>
  <c r="T923" i="11"/>
  <c r="S923" i="11"/>
  <c r="R923" i="11"/>
  <c r="P923" i="11"/>
  <c r="M923" i="11"/>
  <c r="L923" i="11"/>
  <c r="K923" i="11"/>
  <c r="J923" i="11"/>
  <c r="I923" i="11"/>
  <c r="H923" i="11"/>
  <c r="G923" i="11"/>
  <c r="E923" i="11"/>
  <c r="D923" i="11"/>
  <c r="X915" i="11"/>
  <c r="W915" i="11"/>
  <c r="V915" i="11"/>
  <c r="U915" i="11"/>
  <c r="T915" i="11"/>
  <c r="S915" i="11"/>
  <c r="R915" i="11"/>
  <c r="P915" i="11"/>
  <c r="M915" i="11"/>
  <c r="L915" i="11"/>
  <c r="K915" i="11"/>
  <c r="J915" i="11"/>
  <c r="I915" i="11"/>
  <c r="H915" i="11"/>
  <c r="G915" i="11"/>
  <c r="E915" i="11"/>
  <c r="D915" i="11"/>
  <c r="B1339" i="11"/>
  <c r="C1339" i="11"/>
  <c r="F1339" i="11"/>
  <c r="N1339" i="11"/>
  <c r="O1339" i="11"/>
  <c r="Q1339" i="11"/>
  <c r="Y1339" i="11"/>
  <c r="Z1339" i="11"/>
  <c r="AA1339" i="11"/>
  <c r="AB1339" i="11"/>
  <c r="AC1339" i="11"/>
  <c r="AD1339" i="11"/>
  <c r="B1340" i="11"/>
  <c r="C1340" i="11"/>
  <c r="F1340" i="11"/>
  <c r="N1340" i="11"/>
  <c r="O1340" i="11"/>
  <c r="Q1340" i="11"/>
  <c r="Y1340" i="11"/>
  <c r="Z1340" i="11"/>
  <c r="AA1340" i="11"/>
  <c r="AB1340" i="11"/>
  <c r="AC1340" i="11"/>
  <c r="AD1340" i="11"/>
  <c r="B1341" i="11"/>
  <c r="C1341" i="11"/>
  <c r="F1341" i="11"/>
  <c r="N1341" i="11"/>
  <c r="O1341" i="11"/>
  <c r="Q1341" i="11"/>
  <c r="Y1341" i="11"/>
  <c r="Z1341" i="11"/>
  <c r="AA1341" i="11"/>
  <c r="AB1341" i="11"/>
  <c r="AC1341" i="11"/>
  <c r="AD1341" i="11"/>
  <c r="B1342" i="11"/>
  <c r="C1342" i="11"/>
  <c r="F1342" i="11"/>
  <c r="N1342" i="11"/>
  <c r="O1342" i="11"/>
  <c r="Q1342" i="11"/>
  <c r="Y1342" i="11"/>
  <c r="Z1342" i="11"/>
  <c r="AA1342" i="11"/>
  <c r="AB1342" i="11"/>
  <c r="AC1342" i="11"/>
  <c r="AD1342" i="11"/>
  <c r="B1343" i="11"/>
  <c r="C1343" i="11"/>
  <c r="F1343" i="11"/>
  <c r="N1343" i="11"/>
  <c r="O1343" i="11"/>
  <c r="Q1343" i="11"/>
  <c r="Y1343" i="11"/>
  <c r="Z1343" i="11"/>
  <c r="AA1343" i="11"/>
  <c r="AB1343" i="11"/>
  <c r="AC1343" i="11"/>
  <c r="AD1343" i="11"/>
  <c r="B1344" i="11"/>
  <c r="C1344" i="11"/>
  <c r="F1344" i="11"/>
  <c r="N1344" i="11"/>
  <c r="O1344" i="11"/>
  <c r="Q1344" i="11"/>
  <c r="Y1344" i="11"/>
  <c r="Z1344" i="11"/>
  <c r="AA1344" i="11"/>
  <c r="AB1344" i="11"/>
  <c r="AC1344" i="11"/>
  <c r="AD1344" i="11"/>
  <c r="B1345" i="11"/>
  <c r="C1345" i="11"/>
  <c r="F1345" i="11"/>
  <c r="N1345" i="11"/>
  <c r="O1345" i="11"/>
  <c r="Q1345" i="11"/>
  <c r="Y1345" i="11"/>
  <c r="Z1345" i="11"/>
  <c r="AA1345" i="11"/>
  <c r="AB1345" i="11"/>
  <c r="AC1345" i="11"/>
  <c r="AD1345" i="11"/>
  <c r="B1346" i="11"/>
  <c r="C1346" i="11"/>
  <c r="F1346" i="11"/>
  <c r="N1346" i="11"/>
  <c r="O1346" i="11"/>
  <c r="Q1346" i="11"/>
  <c r="Y1346" i="11"/>
  <c r="Z1346" i="11"/>
  <c r="AA1346" i="11"/>
  <c r="AB1346" i="11"/>
  <c r="AC1346" i="11"/>
  <c r="AD1346" i="11"/>
  <c r="B1347" i="11"/>
  <c r="C1347" i="11"/>
  <c r="F1347" i="11"/>
  <c r="N1347" i="11"/>
  <c r="O1347" i="11"/>
  <c r="Q1347" i="11"/>
  <c r="Y1347" i="11"/>
  <c r="Z1347" i="11"/>
  <c r="AA1347" i="11"/>
  <c r="AB1347" i="11"/>
  <c r="AC1347" i="11"/>
  <c r="AD1347" i="11"/>
  <c r="B1348" i="11"/>
  <c r="C1348" i="11"/>
  <c r="F1348" i="11"/>
  <c r="N1348" i="11"/>
  <c r="O1348" i="11"/>
  <c r="Q1348" i="11"/>
  <c r="Y1348" i="11"/>
  <c r="Z1348" i="11"/>
  <c r="AA1348" i="11"/>
  <c r="AB1348" i="11"/>
  <c r="AC1348" i="11"/>
  <c r="AD1348" i="11"/>
  <c r="B1349" i="11"/>
  <c r="C1349" i="11"/>
  <c r="F1349" i="11"/>
  <c r="N1349" i="11"/>
  <c r="O1349" i="11"/>
  <c r="Q1349" i="11"/>
  <c r="Y1349" i="11"/>
  <c r="Z1349" i="11"/>
  <c r="AA1349" i="11"/>
  <c r="AB1349" i="11"/>
  <c r="AC1349" i="11"/>
  <c r="AD1349" i="11"/>
  <c r="B1350" i="11"/>
  <c r="C1350" i="11"/>
  <c r="F1350" i="11"/>
  <c r="N1350" i="11"/>
  <c r="O1350" i="11"/>
  <c r="Q1350" i="11"/>
  <c r="Y1350" i="11"/>
  <c r="Z1350" i="11"/>
  <c r="AA1350" i="11"/>
  <c r="AB1350" i="11"/>
  <c r="AC1350" i="11"/>
  <c r="AD1350" i="11"/>
  <c r="B1351" i="11"/>
  <c r="C1351" i="11"/>
  <c r="F1351" i="11"/>
  <c r="N1351" i="11"/>
  <c r="O1351" i="11"/>
  <c r="Q1351" i="11"/>
  <c r="Y1351" i="11"/>
  <c r="Z1351" i="11"/>
  <c r="AA1351" i="11"/>
  <c r="AB1351" i="11"/>
  <c r="AC1351" i="11"/>
  <c r="AD1351" i="11"/>
  <c r="B1352" i="11"/>
  <c r="C1352" i="11"/>
  <c r="F1352" i="11"/>
  <c r="N1352" i="11"/>
  <c r="O1352" i="11"/>
  <c r="Q1352" i="11"/>
  <c r="Y1352" i="11"/>
  <c r="Z1352" i="11"/>
  <c r="AA1352" i="11"/>
  <c r="AB1352" i="11"/>
  <c r="AC1352" i="11"/>
  <c r="AD1352" i="11"/>
  <c r="B1353" i="11"/>
  <c r="C1353" i="11"/>
  <c r="F1353" i="11"/>
  <c r="N1353" i="11"/>
  <c r="O1353" i="11"/>
  <c r="Q1353" i="11"/>
  <c r="Y1353" i="11"/>
  <c r="Z1353" i="11"/>
  <c r="AA1353" i="11"/>
  <c r="AB1353" i="11"/>
  <c r="AC1353" i="11"/>
  <c r="AD1353" i="11"/>
  <c r="B1354" i="11"/>
  <c r="C1354" i="11"/>
  <c r="F1354" i="11"/>
  <c r="N1354" i="11"/>
  <c r="O1354" i="11"/>
  <c r="Q1354" i="11"/>
  <c r="Y1354" i="11"/>
  <c r="Z1354" i="11"/>
  <c r="AA1354" i="11"/>
  <c r="AB1354" i="11"/>
  <c r="AC1354" i="11"/>
  <c r="AD1354" i="11"/>
  <c r="B1355" i="11"/>
  <c r="C1355" i="11"/>
  <c r="F1355" i="11"/>
  <c r="N1355" i="11"/>
  <c r="O1355" i="11"/>
  <c r="Q1355" i="11"/>
  <c r="Y1355" i="11"/>
  <c r="Z1355" i="11"/>
  <c r="AA1355" i="11"/>
  <c r="AB1355" i="11"/>
  <c r="AC1355" i="11"/>
  <c r="AD1355" i="11"/>
  <c r="B1356" i="11"/>
  <c r="C1356" i="11"/>
  <c r="F1356" i="11"/>
  <c r="N1356" i="11"/>
  <c r="O1356" i="11"/>
  <c r="Q1356" i="11"/>
  <c r="Y1356" i="11"/>
  <c r="Z1356" i="11"/>
  <c r="AA1356" i="11"/>
  <c r="AB1356" i="11"/>
  <c r="AC1356" i="11"/>
  <c r="AD1356" i="11"/>
  <c r="B1357" i="11"/>
  <c r="C1357" i="11"/>
  <c r="F1357" i="11"/>
  <c r="N1357" i="11"/>
  <c r="O1357" i="11"/>
  <c r="Q1357" i="11"/>
  <c r="Y1357" i="11"/>
  <c r="Z1357" i="11"/>
  <c r="AA1357" i="11"/>
  <c r="AB1357" i="11"/>
  <c r="AC1357" i="11"/>
  <c r="AD1357" i="11"/>
  <c r="B1358" i="11"/>
  <c r="C1358" i="11"/>
  <c r="F1358" i="11"/>
  <c r="N1358" i="11"/>
  <c r="O1358" i="11"/>
  <c r="Q1358" i="11"/>
  <c r="Y1358" i="11"/>
  <c r="Z1358" i="11"/>
  <c r="AA1358" i="11"/>
  <c r="AB1358" i="11"/>
  <c r="AC1358" i="11"/>
  <c r="AD1358" i="11"/>
  <c r="B1359" i="11"/>
  <c r="C1359" i="11"/>
  <c r="F1359" i="11"/>
  <c r="N1359" i="11"/>
  <c r="O1359" i="11"/>
  <c r="Q1359" i="11"/>
  <c r="Y1359" i="11"/>
  <c r="Z1359" i="11"/>
  <c r="AA1359" i="11"/>
  <c r="AB1359" i="11"/>
  <c r="AC1359" i="11"/>
  <c r="AD1359" i="11"/>
  <c r="B1360" i="11"/>
  <c r="C1360" i="11"/>
  <c r="F1360" i="11"/>
  <c r="N1360" i="11"/>
  <c r="O1360" i="11"/>
  <c r="Q1360" i="11"/>
  <c r="Y1360" i="11"/>
  <c r="Z1360" i="11"/>
  <c r="AA1360" i="11"/>
  <c r="AB1360" i="11"/>
  <c r="AC1360" i="11"/>
  <c r="AD1360" i="11"/>
  <c r="B1361" i="11"/>
  <c r="C1361" i="11"/>
  <c r="F1361" i="11"/>
  <c r="N1361" i="11"/>
  <c r="O1361" i="11"/>
  <c r="Q1361" i="11"/>
  <c r="Y1361" i="11"/>
  <c r="Z1361" i="11"/>
  <c r="AA1361" i="11"/>
  <c r="AB1361" i="11"/>
  <c r="AC1361" i="11"/>
  <c r="AD1361" i="11"/>
  <c r="B1362" i="11"/>
  <c r="C1362" i="11"/>
  <c r="F1362" i="11"/>
  <c r="N1362" i="11"/>
  <c r="O1362" i="11"/>
  <c r="Q1362" i="11"/>
  <c r="Y1362" i="11"/>
  <c r="Z1362" i="11"/>
  <c r="AA1362" i="11"/>
  <c r="AB1362" i="11"/>
  <c r="AC1362" i="11"/>
  <c r="AD1362" i="11"/>
  <c r="B1363" i="11"/>
  <c r="C1363" i="11"/>
  <c r="F1363" i="11"/>
  <c r="N1363" i="11"/>
  <c r="O1363" i="11"/>
  <c r="Q1363" i="11"/>
  <c r="Y1363" i="11"/>
  <c r="Z1363" i="11"/>
  <c r="AA1363" i="11"/>
  <c r="AB1363" i="11"/>
  <c r="AC1363" i="11"/>
  <c r="AD1363" i="11"/>
  <c r="B1364" i="11"/>
  <c r="C1364" i="11"/>
  <c r="F1364" i="11"/>
  <c r="N1364" i="11"/>
  <c r="O1364" i="11"/>
  <c r="Q1364" i="11"/>
  <c r="Y1364" i="11"/>
  <c r="Z1364" i="11"/>
  <c r="AA1364" i="11"/>
  <c r="AB1364" i="11"/>
  <c r="AC1364" i="11"/>
  <c r="AD1364" i="11"/>
  <c r="B1365" i="11"/>
  <c r="C1365" i="11"/>
  <c r="F1365" i="11"/>
  <c r="N1365" i="11"/>
  <c r="O1365" i="11"/>
  <c r="Q1365" i="11"/>
  <c r="Y1365" i="11"/>
  <c r="Z1365" i="11"/>
  <c r="AA1365" i="11"/>
  <c r="AB1365" i="11"/>
  <c r="AC1365" i="11"/>
  <c r="AD1365" i="11"/>
  <c r="B1366" i="11"/>
  <c r="C1366" i="11"/>
  <c r="F1366" i="11"/>
  <c r="N1366" i="11"/>
  <c r="O1366" i="11"/>
  <c r="Q1366" i="11"/>
  <c r="Y1366" i="11"/>
  <c r="Z1366" i="11"/>
  <c r="AA1366" i="11"/>
  <c r="AB1366" i="11"/>
  <c r="AC1366" i="11"/>
  <c r="AD1366" i="11"/>
  <c r="B1367" i="11"/>
  <c r="C1367" i="11"/>
  <c r="F1367" i="11"/>
  <c r="N1367" i="11"/>
  <c r="O1367" i="11"/>
  <c r="Q1367" i="11"/>
  <c r="Y1367" i="11"/>
  <c r="Z1367" i="11"/>
  <c r="AA1367" i="11"/>
  <c r="AB1367" i="11"/>
  <c r="AC1367" i="11"/>
  <c r="AD1367" i="11"/>
  <c r="B1368" i="11"/>
  <c r="C1368" i="11"/>
  <c r="F1368" i="11"/>
  <c r="N1368" i="11"/>
  <c r="O1368" i="11"/>
  <c r="Q1368" i="11"/>
  <c r="Y1368" i="11"/>
  <c r="Z1368" i="11"/>
  <c r="AA1368" i="11"/>
  <c r="AB1368" i="11"/>
  <c r="AC1368" i="11"/>
  <c r="AD1368" i="11"/>
  <c r="B1369" i="11"/>
  <c r="C1369" i="11"/>
  <c r="F1369" i="11"/>
  <c r="N1369" i="11"/>
  <c r="O1369" i="11"/>
  <c r="Q1369" i="11"/>
  <c r="Y1369" i="11"/>
  <c r="Z1369" i="11"/>
  <c r="AA1369" i="11"/>
  <c r="AB1369" i="11"/>
  <c r="AC1369" i="11"/>
  <c r="AD1369" i="11"/>
  <c r="B1370" i="11"/>
  <c r="C1370" i="11"/>
  <c r="F1370" i="11"/>
  <c r="N1370" i="11"/>
  <c r="O1370" i="11"/>
  <c r="Q1370" i="11"/>
  <c r="Y1370" i="11"/>
  <c r="Z1370" i="11"/>
  <c r="AA1370" i="11"/>
  <c r="AB1370" i="11"/>
  <c r="AC1370" i="11"/>
  <c r="AD1370" i="11"/>
  <c r="B1371" i="11"/>
  <c r="C1371" i="11"/>
  <c r="F1371" i="11"/>
  <c r="N1371" i="11"/>
  <c r="O1371" i="11"/>
  <c r="Q1371" i="11"/>
  <c r="Y1371" i="11"/>
  <c r="Z1371" i="11"/>
  <c r="AA1371" i="11"/>
  <c r="AB1371" i="11"/>
  <c r="AC1371" i="11"/>
  <c r="AD1371" i="11"/>
  <c r="B1372" i="11"/>
  <c r="C1372" i="11"/>
  <c r="F1372" i="11"/>
  <c r="N1372" i="11"/>
  <c r="O1372" i="11"/>
  <c r="Q1372" i="11"/>
  <c r="Y1372" i="11"/>
  <c r="Z1372" i="11"/>
  <c r="AA1372" i="11"/>
  <c r="AB1372" i="11"/>
  <c r="AC1372" i="11"/>
  <c r="AD1372" i="11"/>
  <c r="B1373" i="11"/>
  <c r="C1373" i="11"/>
  <c r="F1373" i="11"/>
  <c r="N1373" i="11"/>
  <c r="O1373" i="11"/>
  <c r="Q1373" i="11"/>
  <c r="Y1373" i="11"/>
  <c r="Z1373" i="11"/>
  <c r="AA1373" i="11"/>
  <c r="AB1373" i="11"/>
  <c r="AC1373" i="11"/>
  <c r="AD1373" i="11"/>
  <c r="B1374" i="11"/>
  <c r="C1374" i="11"/>
  <c r="F1374" i="11"/>
  <c r="N1374" i="11"/>
  <c r="O1374" i="11"/>
  <c r="Q1374" i="11"/>
  <c r="Y1374" i="11"/>
  <c r="Z1374" i="11"/>
  <c r="AA1374" i="11"/>
  <c r="AB1374" i="11"/>
  <c r="AC1374" i="11"/>
  <c r="AD1374" i="11"/>
  <c r="B1375" i="11"/>
  <c r="C1375" i="11"/>
  <c r="F1375" i="11"/>
  <c r="N1375" i="11"/>
  <c r="O1375" i="11"/>
  <c r="Q1375" i="11"/>
  <c r="Y1375" i="11"/>
  <c r="Z1375" i="11"/>
  <c r="AA1375" i="11"/>
  <c r="AB1375" i="11"/>
  <c r="AC1375" i="11"/>
  <c r="AD1375" i="11"/>
  <c r="B1376" i="11"/>
  <c r="C1376" i="11"/>
  <c r="F1376" i="11"/>
  <c r="N1376" i="11"/>
  <c r="O1376" i="11"/>
  <c r="Q1376" i="11"/>
  <c r="Y1376" i="11"/>
  <c r="Z1376" i="11"/>
  <c r="AA1376" i="11"/>
  <c r="AB1376" i="11"/>
  <c r="AC1376" i="11"/>
  <c r="AD1376" i="11"/>
  <c r="B1377" i="11"/>
  <c r="C1377" i="11"/>
  <c r="F1377" i="11"/>
  <c r="N1377" i="11"/>
  <c r="O1377" i="11"/>
  <c r="Q1377" i="11"/>
  <c r="Y1377" i="11"/>
  <c r="Z1377" i="11"/>
  <c r="AA1377" i="11"/>
  <c r="AB1377" i="11"/>
  <c r="AC1377" i="11"/>
  <c r="AD1377" i="11"/>
  <c r="B1378" i="11"/>
  <c r="C1378" i="11"/>
  <c r="F1378" i="11"/>
  <c r="N1378" i="11"/>
  <c r="O1378" i="11"/>
  <c r="Q1378" i="11"/>
  <c r="Y1378" i="11"/>
  <c r="Z1378" i="11"/>
  <c r="AA1378" i="11"/>
  <c r="AB1378" i="11"/>
  <c r="AC1378" i="11"/>
  <c r="AD1378" i="11"/>
  <c r="B1379" i="11"/>
  <c r="C1379" i="11"/>
  <c r="F1379" i="11"/>
  <c r="N1379" i="11"/>
  <c r="O1379" i="11"/>
  <c r="Q1379" i="11"/>
  <c r="Y1379" i="11"/>
  <c r="Z1379" i="11"/>
  <c r="AA1379" i="11"/>
  <c r="AB1379" i="11"/>
  <c r="AC1379" i="11"/>
  <c r="AD1379" i="11"/>
  <c r="B1380" i="11"/>
  <c r="C1380" i="11"/>
  <c r="F1380" i="11"/>
  <c r="N1380" i="11"/>
  <c r="O1380" i="11"/>
  <c r="Q1380" i="11"/>
  <c r="Y1380" i="11"/>
  <c r="Z1380" i="11"/>
  <c r="AA1380" i="11"/>
  <c r="AB1380" i="11"/>
  <c r="AC1380" i="11"/>
  <c r="AD1380" i="11"/>
  <c r="B1381" i="11"/>
  <c r="C1381" i="11"/>
  <c r="F1381" i="11"/>
  <c r="N1381" i="11"/>
  <c r="O1381" i="11"/>
  <c r="Q1381" i="11"/>
  <c r="Y1381" i="11"/>
  <c r="Z1381" i="11"/>
  <c r="AA1381" i="11"/>
  <c r="AB1381" i="11"/>
  <c r="AC1381" i="11"/>
  <c r="AD1381" i="11"/>
  <c r="B1382" i="11"/>
  <c r="C1382" i="11"/>
  <c r="F1382" i="11"/>
  <c r="N1382" i="11"/>
  <c r="O1382" i="11"/>
  <c r="Q1382" i="11"/>
  <c r="Y1382" i="11"/>
  <c r="Z1382" i="11"/>
  <c r="AA1382" i="11"/>
  <c r="AB1382" i="11"/>
  <c r="AC1382" i="11"/>
  <c r="AD1382" i="11"/>
  <c r="B1383" i="11"/>
  <c r="C1383" i="11"/>
  <c r="F1383" i="11"/>
  <c r="N1383" i="11"/>
  <c r="O1383" i="11"/>
  <c r="Q1383" i="11"/>
  <c r="Y1383" i="11"/>
  <c r="Z1383" i="11"/>
  <c r="AA1383" i="11"/>
  <c r="AB1383" i="11"/>
  <c r="AC1383" i="11"/>
  <c r="AD1383" i="11"/>
  <c r="B1384" i="11"/>
  <c r="C1384" i="11"/>
  <c r="F1384" i="11"/>
  <c r="N1384" i="11"/>
  <c r="O1384" i="11"/>
  <c r="Q1384" i="11"/>
  <c r="Y1384" i="11"/>
  <c r="Z1384" i="11"/>
  <c r="AA1384" i="11"/>
  <c r="AB1384" i="11"/>
  <c r="AC1384" i="11"/>
  <c r="AD1384" i="11"/>
  <c r="B1385" i="11"/>
  <c r="C1385" i="11"/>
  <c r="F1385" i="11"/>
  <c r="N1385" i="11"/>
  <c r="O1385" i="11"/>
  <c r="Q1385" i="11"/>
  <c r="Y1385" i="11"/>
  <c r="Z1385" i="11"/>
  <c r="AA1385" i="11"/>
  <c r="AB1385" i="11"/>
  <c r="AC1385" i="11"/>
  <c r="AD1385" i="11"/>
  <c r="B1386" i="11"/>
  <c r="C1386" i="11"/>
  <c r="F1386" i="11"/>
  <c r="N1386" i="11"/>
  <c r="O1386" i="11"/>
  <c r="Q1386" i="11"/>
  <c r="Y1386" i="11"/>
  <c r="Z1386" i="11"/>
  <c r="AA1386" i="11"/>
  <c r="AB1386" i="11"/>
  <c r="AC1386" i="11"/>
  <c r="AD1386" i="11"/>
  <c r="B1387" i="11"/>
  <c r="C1387" i="11"/>
  <c r="F1387" i="11"/>
  <c r="N1387" i="11"/>
  <c r="O1387" i="11"/>
  <c r="Q1387" i="11"/>
  <c r="Y1387" i="11"/>
  <c r="Z1387" i="11"/>
  <c r="AA1387" i="11"/>
  <c r="AB1387" i="11"/>
  <c r="AC1387" i="11"/>
  <c r="AD1387" i="11"/>
  <c r="B1388" i="11"/>
  <c r="C1388" i="11"/>
  <c r="F1388" i="11"/>
  <c r="N1388" i="11"/>
  <c r="O1388" i="11"/>
  <c r="Q1388" i="11"/>
  <c r="Y1388" i="11"/>
  <c r="Z1388" i="11"/>
  <c r="AA1388" i="11"/>
  <c r="AB1388" i="11"/>
  <c r="AC1388" i="11"/>
  <c r="AD1388" i="11"/>
  <c r="B1389" i="11"/>
  <c r="C1389" i="11"/>
  <c r="F1389" i="11"/>
  <c r="N1389" i="11"/>
  <c r="O1389" i="11"/>
  <c r="Q1389" i="11"/>
  <c r="Y1389" i="11"/>
  <c r="Z1389" i="11"/>
  <c r="AA1389" i="11"/>
  <c r="AB1389" i="11"/>
  <c r="AC1389" i="11"/>
  <c r="AD1389" i="11"/>
  <c r="B1390" i="11"/>
  <c r="C1390" i="11"/>
  <c r="F1390" i="11"/>
  <c r="N1390" i="11"/>
  <c r="O1390" i="11"/>
  <c r="Q1390" i="11"/>
  <c r="Y1390" i="11"/>
  <c r="Z1390" i="11"/>
  <c r="AA1390" i="11"/>
  <c r="AB1390" i="11"/>
  <c r="AC1390" i="11"/>
  <c r="AD1390" i="11"/>
  <c r="B1391" i="11"/>
  <c r="C1391" i="11"/>
  <c r="F1391" i="11"/>
  <c r="N1391" i="11"/>
  <c r="O1391" i="11"/>
  <c r="Q1391" i="11"/>
  <c r="Y1391" i="11"/>
  <c r="Z1391" i="11"/>
  <c r="AA1391" i="11"/>
  <c r="AB1391" i="11"/>
  <c r="AC1391" i="11"/>
  <c r="AD1391" i="11"/>
  <c r="B1392" i="11"/>
  <c r="C1392" i="11"/>
  <c r="F1392" i="11"/>
  <c r="N1392" i="11"/>
  <c r="O1392" i="11"/>
  <c r="Q1392" i="11"/>
  <c r="Y1392" i="11"/>
  <c r="Z1392" i="11"/>
  <c r="AA1392" i="11"/>
  <c r="AB1392" i="11"/>
  <c r="AC1392" i="11"/>
  <c r="AD1392" i="11"/>
  <c r="B1393" i="11"/>
  <c r="C1393" i="11"/>
  <c r="F1393" i="11"/>
  <c r="N1393" i="11"/>
  <c r="O1393" i="11"/>
  <c r="Q1393" i="11"/>
  <c r="Y1393" i="11"/>
  <c r="Z1393" i="11"/>
  <c r="AA1393" i="11"/>
  <c r="AB1393" i="11"/>
  <c r="AC1393" i="11"/>
  <c r="AD1393" i="11"/>
  <c r="B1394" i="11"/>
  <c r="C1394" i="11"/>
  <c r="F1394" i="11"/>
  <c r="N1394" i="11"/>
  <c r="O1394" i="11"/>
  <c r="Q1394" i="11"/>
  <c r="Y1394" i="11"/>
  <c r="Z1394" i="11"/>
  <c r="AA1394" i="11"/>
  <c r="AB1394" i="11"/>
  <c r="AC1394" i="11"/>
  <c r="AD1394" i="11"/>
  <c r="B1395" i="11"/>
  <c r="C1395" i="11"/>
  <c r="F1395" i="11"/>
  <c r="N1395" i="11"/>
  <c r="O1395" i="11"/>
  <c r="Q1395" i="11"/>
  <c r="Y1395" i="11"/>
  <c r="Z1395" i="11"/>
  <c r="AA1395" i="11"/>
  <c r="AB1395" i="11"/>
  <c r="AC1395" i="11"/>
  <c r="AD1395" i="11"/>
  <c r="B1396" i="11"/>
  <c r="C1396" i="11"/>
  <c r="F1396" i="11"/>
  <c r="N1396" i="11"/>
  <c r="O1396" i="11"/>
  <c r="Q1396" i="11"/>
  <c r="Y1396" i="11"/>
  <c r="Z1396" i="11"/>
  <c r="AA1396" i="11"/>
  <c r="AB1396" i="11"/>
  <c r="AC1396" i="11"/>
  <c r="AD1396" i="11"/>
  <c r="B1397" i="11"/>
  <c r="C1397" i="11"/>
  <c r="F1397" i="11"/>
  <c r="N1397" i="11"/>
  <c r="O1397" i="11"/>
  <c r="Q1397" i="11"/>
  <c r="Y1397" i="11"/>
  <c r="Z1397" i="11"/>
  <c r="AA1397" i="11"/>
  <c r="AB1397" i="11"/>
  <c r="AC1397" i="11"/>
  <c r="AD1397" i="11"/>
  <c r="B1398" i="11"/>
  <c r="C1398" i="11"/>
  <c r="F1398" i="11"/>
  <c r="N1398" i="11"/>
  <c r="O1398" i="11"/>
  <c r="Q1398" i="11"/>
  <c r="Y1398" i="11"/>
  <c r="Z1398" i="11"/>
  <c r="AA1398" i="11"/>
  <c r="AB1398" i="11"/>
  <c r="AC1398" i="11"/>
  <c r="AD1398" i="11"/>
  <c r="B1399" i="11"/>
  <c r="C1399" i="11"/>
  <c r="F1399" i="11"/>
  <c r="N1399" i="11"/>
  <c r="O1399" i="11"/>
  <c r="Q1399" i="11"/>
  <c r="Y1399" i="11"/>
  <c r="Z1399" i="11"/>
  <c r="AA1399" i="11"/>
  <c r="AB1399" i="11"/>
  <c r="AC1399" i="11"/>
  <c r="AD1399" i="11"/>
  <c r="B1400" i="11"/>
  <c r="C1400" i="11"/>
  <c r="F1400" i="11"/>
  <c r="N1400" i="11"/>
  <c r="O1400" i="11"/>
  <c r="Q1400" i="11"/>
  <c r="Y1400" i="11"/>
  <c r="Z1400" i="11"/>
  <c r="AA1400" i="11"/>
  <c r="AB1400" i="11"/>
  <c r="AC1400" i="11"/>
  <c r="AD1400" i="11"/>
  <c r="B1401" i="11"/>
  <c r="C1401" i="11"/>
  <c r="F1401" i="11"/>
  <c r="N1401" i="11"/>
  <c r="O1401" i="11"/>
  <c r="Q1401" i="11"/>
  <c r="Y1401" i="11"/>
  <c r="Z1401" i="11"/>
  <c r="AA1401" i="11"/>
  <c r="AB1401" i="11"/>
  <c r="AC1401" i="11"/>
  <c r="AD1401" i="11"/>
  <c r="B1402" i="11"/>
  <c r="C1402" i="11"/>
  <c r="F1402" i="11"/>
  <c r="N1402" i="11"/>
  <c r="O1402" i="11"/>
  <c r="Q1402" i="11"/>
  <c r="Y1402" i="11"/>
  <c r="Z1402" i="11"/>
  <c r="AA1402" i="11"/>
  <c r="AB1402" i="11"/>
  <c r="AC1402" i="11"/>
  <c r="AD1402" i="11"/>
  <c r="B1403" i="11"/>
  <c r="C1403" i="11"/>
  <c r="F1403" i="11"/>
  <c r="N1403" i="11"/>
  <c r="O1403" i="11"/>
  <c r="Q1403" i="11"/>
  <c r="Y1403" i="11"/>
  <c r="Z1403" i="11"/>
  <c r="AA1403" i="11"/>
  <c r="AB1403" i="11"/>
  <c r="AC1403" i="11"/>
  <c r="AD1403" i="11"/>
  <c r="B1404" i="11"/>
  <c r="C1404" i="11"/>
  <c r="F1404" i="11"/>
  <c r="N1404" i="11"/>
  <c r="O1404" i="11"/>
  <c r="Q1404" i="11"/>
  <c r="Y1404" i="11"/>
  <c r="Z1404" i="11"/>
  <c r="AA1404" i="11"/>
  <c r="AB1404" i="11"/>
  <c r="AC1404" i="11"/>
  <c r="AD1404" i="11"/>
  <c r="B1405" i="11"/>
  <c r="C1405" i="11"/>
  <c r="F1405" i="11"/>
  <c r="N1405" i="11"/>
  <c r="O1405" i="11"/>
  <c r="Q1405" i="11"/>
  <c r="Y1405" i="11"/>
  <c r="Z1405" i="11"/>
  <c r="AA1405" i="11"/>
  <c r="AB1405" i="11"/>
  <c r="AC1405" i="11"/>
  <c r="AD1405" i="11"/>
  <c r="B1406" i="11"/>
  <c r="C1406" i="11"/>
  <c r="F1406" i="11"/>
  <c r="N1406" i="11"/>
  <c r="O1406" i="11"/>
  <c r="Q1406" i="11"/>
  <c r="Y1406" i="11"/>
  <c r="Z1406" i="11"/>
  <c r="AA1406" i="11"/>
  <c r="AB1406" i="11"/>
  <c r="AC1406" i="11"/>
  <c r="AD1406" i="11"/>
  <c r="B1407" i="11"/>
  <c r="C1407" i="11"/>
  <c r="F1407" i="11"/>
  <c r="N1407" i="11"/>
  <c r="O1407" i="11"/>
  <c r="Q1407" i="11"/>
  <c r="Y1407" i="11"/>
  <c r="Z1407" i="11"/>
  <c r="AA1407" i="11"/>
  <c r="AB1407" i="11"/>
  <c r="AC1407" i="11"/>
  <c r="AD1407" i="11"/>
  <c r="B1408" i="11"/>
  <c r="C1408" i="11"/>
  <c r="F1408" i="11"/>
  <c r="N1408" i="11"/>
  <c r="O1408" i="11"/>
  <c r="Q1408" i="11"/>
  <c r="Y1408" i="11"/>
  <c r="Z1408" i="11"/>
  <c r="AA1408" i="11"/>
  <c r="AB1408" i="11"/>
  <c r="AC1408" i="11"/>
  <c r="AD1408" i="11"/>
  <c r="B1409" i="11"/>
  <c r="C1409" i="11"/>
  <c r="F1409" i="11"/>
  <c r="N1409" i="11"/>
  <c r="O1409" i="11"/>
  <c r="Q1409" i="11"/>
  <c r="Y1409" i="11"/>
  <c r="Z1409" i="11"/>
  <c r="AA1409" i="11"/>
  <c r="AB1409" i="11"/>
  <c r="AC1409" i="11"/>
  <c r="AD1409" i="11"/>
  <c r="B1410" i="11"/>
  <c r="C1410" i="11"/>
  <c r="F1410" i="11"/>
  <c r="N1410" i="11"/>
  <c r="O1410" i="11"/>
  <c r="Q1410" i="11"/>
  <c r="Y1410" i="11"/>
  <c r="Z1410" i="11"/>
  <c r="AA1410" i="11"/>
  <c r="AB1410" i="11"/>
  <c r="AC1410" i="11"/>
  <c r="AD1410" i="11"/>
  <c r="B1411" i="11"/>
  <c r="C1411" i="11"/>
  <c r="F1411" i="11"/>
  <c r="N1411" i="11"/>
  <c r="O1411" i="11"/>
  <c r="Q1411" i="11"/>
  <c r="Y1411" i="11"/>
  <c r="Z1411" i="11"/>
  <c r="AA1411" i="11"/>
  <c r="AB1411" i="11"/>
  <c r="AC1411" i="11"/>
  <c r="AD1411" i="11"/>
  <c r="B1412" i="11"/>
  <c r="C1412" i="11"/>
  <c r="F1412" i="11"/>
  <c r="N1412" i="11"/>
  <c r="O1412" i="11"/>
  <c r="Q1412" i="11"/>
  <c r="Y1412" i="11"/>
  <c r="Z1412" i="11"/>
  <c r="AA1412" i="11"/>
  <c r="AB1412" i="11"/>
  <c r="AC1412" i="11"/>
  <c r="AD1412" i="11"/>
  <c r="B1413" i="11"/>
  <c r="C1413" i="11"/>
  <c r="F1413" i="11"/>
  <c r="N1413" i="11"/>
  <c r="O1413" i="11"/>
  <c r="Q1413" i="11"/>
  <c r="Y1413" i="11"/>
  <c r="Z1413" i="11"/>
  <c r="AA1413" i="11"/>
  <c r="AB1413" i="11"/>
  <c r="AC1413" i="11"/>
  <c r="AD1413" i="11"/>
  <c r="B1414" i="11"/>
  <c r="C1414" i="11"/>
  <c r="F1414" i="11"/>
  <c r="N1414" i="11"/>
  <c r="O1414" i="11"/>
  <c r="Q1414" i="11"/>
  <c r="Y1414" i="11"/>
  <c r="Z1414" i="11"/>
  <c r="AA1414" i="11"/>
  <c r="AB1414" i="11"/>
  <c r="AC1414" i="11"/>
  <c r="AD1414" i="11"/>
  <c r="B1415" i="11"/>
  <c r="C1415" i="11"/>
  <c r="F1415" i="11"/>
  <c r="N1415" i="11"/>
  <c r="O1415" i="11"/>
  <c r="Q1415" i="11"/>
  <c r="Y1415" i="11"/>
  <c r="Z1415" i="11"/>
  <c r="AA1415" i="11"/>
  <c r="AB1415" i="11"/>
  <c r="AC1415" i="11"/>
  <c r="AD1415" i="11"/>
  <c r="B1416" i="11"/>
  <c r="C1416" i="11"/>
  <c r="F1416" i="11"/>
  <c r="N1416" i="11"/>
  <c r="O1416" i="11"/>
  <c r="Q1416" i="11"/>
  <c r="Y1416" i="11"/>
  <c r="Z1416" i="11"/>
  <c r="AA1416" i="11"/>
  <c r="AB1416" i="11"/>
  <c r="AC1416" i="11"/>
  <c r="AD1416" i="11"/>
  <c r="B1417" i="11"/>
  <c r="C1417" i="11"/>
  <c r="F1417" i="11"/>
  <c r="N1417" i="11"/>
  <c r="O1417" i="11"/>
  <c r="Q1417" i="11"/>
  <c r="Y1417" i="11"/>
  <c r="Z1417" i="11"/>
  <c r="AA1417" i="11"/>
  <c r="AB1417" i="11"/>
  <c r="AC1417" i="11"/>
  <c r="AD1417" i="11"/>
  <c r="B1418" i="11"/>
  <c r="C1418" i="11"/>
  <c r="F1418" i="11"/>
  <c r="N1418" i="11"/>
  <c r="O1418" i="11"/>
  <c r="Q1418" i="11"/>
  <c r="Y1418" i="11"/>
  <c r="Z1418" i="11"/>
  <c r="AA1418" i="11"/>
  <c r="AB1418" i="11"/>
  <c r="AC1418" i="11"/>
  <c r="AD1418" i="11"/>
  <c r="B1419" i="11"/>
  <c r="C1419" i="11"/>
  <c r="F1419" i="11"/>
  <c r="N1419" i="11"/>
  <c r="O1419" i="11"/>
  <c r="Q1419" i="11"/>
  <c r="Y1419" i="11"/>
  <c r="Z1419" i="11"/>
  <c r="AA1419" i="11"/>
  <c r="AB1419" i="11"/>
  <c r="AC1419" i="11"/>
  <c r="AD1419" i="11"/>
  <c r="B1420" i="11"/>
  <c r="C1420" i="11"/>
  <c r="F1420" i="11"/>
  <c r="N1420" i="11"/>
  <c r="O1420" i="11"/>
  <c r="Q1420" i="11"/>
  <c r="Y1420" i="11"/>
  <c r="Z1420" i="11"/>
  <c r="AA1420" i="11"/>
  <c r="AB1420" i="11"/>
  <c r="AC1420" i="11"/>
  <c r="AD1420" i="11"/>
  <c r="B1421" i="11"/>
  <c r="C1421" i="11"/>
  <c r="F1421" i="11"/>
  <c r="N1421" i="11"/>
  <c r="O1421" i="11"/>
  <c r="Q1421" i="11"/>
  <c r="Y1421" i="11"/>
  <c r="Z1421" i="11"/>
  <c r="AA1421" i="11"/>
  <c r="AB1421" i="11"/>
  <c r="AC1421" i="11"/>
  <c r="AD1421" i="11"/>
  <c r="B1422" i="11"/>
  <c r="C1422" i="11"/>
  <c r="F1422" i="11"/>
  <c r="N1422" i="11"/>
  <c r="O1422" i="11"/>
  <c r="Q1422" i="11"/>
  <c r="Y1422" i="11"/>
  <c r="Z1422" i="11"/>
  <c r="AA1422" i="11"/>
  <c r="AB1422" i="11"/>
  <c r="AC1422" i="11"/>
  <c r="AD1422" i="11"/>
  <c r="B1423" i="11"/>
  <c r="C1423" i="11"/>
  <c r="F1423" i="11"/>
  <c r="N1423" i="11"/>
  <c r="O1423" i="11"/>
  <c r="Q1423" i="11"/>
  <c r="Y1423" i="11"/>
  <c r="Z1423" i="11"/>
  <c r="AA1423" i="11"/>
  <c r="AB1423" i="11"/>
  <c r="AC1423" i="11"/>
  <c r="AD1423" i="11"/>
  <c r="B1424" i="11"/>
  <c r="C1424" i="11"/>
  <c r="F1424" i="11"/>
  <c r="N1424" i="11"/>
  <c r="O1424" i="11"/>
  <c r="Q1424" i="11"/>
  <c r="Y1424" i="11"/>
  <c r="Z1424" i="11"/>
  <c r="AA1424" i="11"/>
  <c r="AB1424" i="11"/>
  <c r="AC1424" i="11"/>
  <c r="AD1424" i="11"/>
  <c r="B1425" i="11"/>
  <c r="C1425" i="11"/>
  <c r="F1425" i="11"/>
  <c r="N1425" i="11"/>
  <c r="O1425" i="11"/>
  <c r="Q1425" i="11"/>
  <c r="Y1425" i="11"/>
  <c r="Z1425" i="11"/>
  <c r="AA1425" i="11"/>
  <c r="AB1425" i="11"/>
  <c r="AC1425" i="11"/>
  <c r="AD1425" i="11"/>
  <c r="B1426" i="11"/>
  <c r="C1426" i="11"/>
  <c r="F1426" i="11"/>
  <c r="N1426" i="11"/>
  <c r="O1426" i="11"/>
  <c r="Q1426" i="11"/>
  <c r="Y1426" i="11"/>
  <c r="Z1426" i="11"/>
  <c r="AA1426" i="11"/>
  <c r="AB1426" i="11"/>
  <c r="AC1426" i="11"/>
  <c r="AD1426" i="11"/>
  <c r="B1427" i="11"/>
  <c r="C1427" i="11"/>
  <c r="F1427" i="11"/>
  <c r="N1427" i="11"/>
  <c r="O1427" i="11"/>
  <c r="Q1427" i="11"/>
  <c r="Y1427" i="11"/>
  <c r="Z1427" i="11"/>
  <c r="AA1427" i="11"/>
  <c r="AB1427" i="11"/>
  <c r="AC1427" i="11"/>
  <c r="AD1427" i="11"/>
  <c r="B1428" i="11"/>
  <c r="C1428" i="11"/>
  <c r="F1428" i="11"/>
  <c r="N1428" i="11"/>
  <c r="O1428" i="11"/>
  <c r="Q1428" i="11"/>
  <c r="Y1428" i="11"/>
  <c r="Z1428" i="11"/>
  <c r="AA1428" i="11"/>
  <c r="AB1428" i="11"/>
  <c r="AC1428" i="11"/>
  <c r="AD1428" i="11"/>
  <c r="B1429" i="11"/>
  <c r="C1429" i="11"/>
  <c r="F1429" i="11"/>
  <c r="N1429" i="11"/>
  <c r="O1429" i="11"/>
  <c r="Q1429" i="11"/>
  <c r="Y1429" i="11"/>
  <c r="Z1429" i="11"/>
  <c r="AA1429" i="11"/>
  <c r="AB1429" i="11"/>
  <c r="AC1429" i="11"/>
  <c r="AD1429" i="11"/>
  <c r="B1430" i="11"/>
  <c r="C1430" i="11"/>
  <c r="F1430" i="11"/>
  <c r="N1430" i="11"/>
  <c r="O1430" i="11"/>
  <c r="Q1430" i="11"/>
  <c r="Y1430" i="11"/>
  <c r="Z1430" i="11"/>
  <c r="AA1430" i="11"/>
  <c r="AB1430" i="11"/>
  <c r="AC1430" i="11"/>
  <c r="AD1430" i="11"/>
  <c r="B1431" i="11"/>
  <c r="C1431" i="11"/>
  <c r="F1431" i="11"/>
  <c r="N1431" i="11"/>
  <c r="O1431" i="11"/>
  <c r="Q1431" i="11"/>
  <c r="Y1431" i="11"/>
  <c r="Z1431" i="11"/>
  <c r="AA1431" i="11"/>
  <c r="AB1431" i="11"/>
  <c r="AC1431" i="11"/>
  <c r="AD1431" i="11"/>
  <c r="B1432" i="11"/>
  <c r="C1432" i="11"/>
  <c r="F1432" i="11"/>
  <c r="N1432" i="11"/>
  <c r="O1432" i="11"/>
  <c r="Q1432" i="11"/>
  <c r="Y1432" i="11"/>
  <c r="Z1432" i="11"/>
  <c r="AA1432" i="11"/>
  <c r="AB1432" i="11"/>
  <c r="AC1432" i="11"/>
  <c r="AD1432" i="11"/>
  <c r="B1433" i="11"/>
  <c r="C1433" i="11"/>
  <c r="F1433" i="11"/>
  <c r="N1433" i="11"/>
  <c r="O1433" i="11"/>
  <c r="Q1433" i="11"/>
  <c r="Y1433" i="11"/>
  <c r="Z1433" i="11"/>
  <c r="AA1433" i="11"/>
  <c r="AB1433" i="11"/>
  <c r="AC1433" i="11"/>
  <c r="AD1433" i="11"/>
  <c r="B1434" i="11"/>
  <c r="C1434" i="11"/>
  <c r="F1434" i="11"/>
  <c r="N1434" i="11"/>
  <c r="O1434" i="11"/>
  <c r="Q1434" i="11"/>
  <c r="Y1434" i="11"/>
  <c r="Z1434" i="11"/>
  <c r="AA1434" i="11"/>
  <c r="AB1434" i="11"/>
  <c r="AC1434" i="11"/>
  <c r="AD1434" i="11"/>
  <c r="B1435" i="11"/>
  <c r="C1435" i="11"/>
  <c r="F1435" i="11"/>
  <c r="N1435" i="11"/>
  <c r="O1435" i="11"/>
  <c r="Q1435" i="11"/>
  <c r="Y1435" i="11"/>
  <c r="Z1435" i="11"/>
  <c r="AA1435" i="11"/>
  <c r="AB1435" i="11"/>
  <c r="AC1435" i="11"/>
  <c r="AD1435" i="11"/>
  <c r="B1436" i="11"/>
  <c r="C1436" i="11"/>
  <c r="F1436" i="11"/>
  <c r="N1436" i="11"/>
  <c r="O1436" i="11"/>
  <c r="Q1436" i="11"/>
  <c r="Y1436" i="11"/>
  <c r="Z1436" i="11"/>
  <c r="AA1436" i="11"/>
  <c r="AB1436" i="11"/>
  <c r="AC1436" i="11"/>
  <c r="AD1436" i="11"/>
  <c r="B1437" i="11"/>
  <c r="C1437" i="11"/>
  <c r="F1437" i="11"/>
  <c r="N1437" i="11"/>
  <c r="O1437" i="11"/>
  <c r="Q1437" i="11"/>
  <c r="Y1437" i="11"/>
  <c r="Z1437" i="11"/>
  <c r="AA1437" i="11"/>
  <c r="AB1437" i="11"/>
  <c r="AC1437" i="11"/>
  <c r="AD1437" i="11"/>
  <c r="B1438" i="11"/>
  <c r="C1438" i="11"/>
  <c r="F1438" i="11"/>
  <c r="N1438" i="11"/>
  <c r="O1438" i="11"/>
  <c r="Q1438" i="11"/>
  <c r="Y1438" i="11"/>
  <c r="Z1438" i="11"/>
  <c r="AA1438" i="11"/>
  <c r="AB1438" i="11"/>
  <c r="AC1438" i="11"/>
  <c r="AD1438" i="11"/>
  <c r="B1439" i="11"/>
  <c r="C1439" i="11"/>
  <c r="F1439" i="11"/>
  <c r="N1439" i="11"/>
  <c r="O1439" i="11"/>
  <c r="Q1439" i="11"/>
  <c r="Y1439" i="11"/>
  <c r="Z1439" i="11"/>
  <c r="AA1439" i="11"/>
  <c r="AB1439" i="11"/>
  <c r="AC1439" i="11"/>
  <c r="AD1439" i="11"/>
  <c r="B1440" i="11"/>
  <c r="C1440" i="11"/>
  <c r="F1440" i="11"/>
  <c r="N1440" i="11"/>
  <c r="O1440" i="11"/>
  <c r="Q1440" i="11"/>
  <c r="Y1440" i="11"/>
  <c r="Z1440" i="11"/>
  <c r="AA1440" i="11"/>
  <c r="AB1440" i="11"/>
  <c r="AC1440" i="11"/>
  <c r="AD1440" i="11"/>
  <c r="B1441" i="11"/>
  <c r="C1441" i="11"/>
  <c r="F1441" i="11"/>
  <c r="N1441" i="11"/>
  <c r="O1441" i="11"/>
  <c r="Q1441" i="11"/>
  <c r="Y1441" i="11"/>
  <c r="Z1441" i="11"/>
  <c r="AA1441" i="11"/>
  <c r="AB1441" i="11"/>
  <c r="AC1441" i="11"/>
  <c r="AD1441" i="11"/>
  <c r="B1442" i="11"/>
  <c r="C1442" i="11"/>
  <c r="F1442" i="11"/>
  <c r="N1442" i="11"/>
  <c r="O1442" i="11"/>
  <c r="Q1442" i="11"/>
  <c r="Y1442" i="11"/>
  <c r="Z1442" i="11"/>
  <c r="AA1442" i="11"/>
  <c r="AB1442" i="11"/>
  <c r="AC1442" i="11"/>
  <c r="AD1442" i="11"/>
  <c r="B1443" i="11"/>
  <c r="C1443" i="11"/>
  <c r="F1443" i="11"/>
  <c r="N1443" i="11"/>
  <c r="O1443" i="11"/>
  <c r="Q1443" i="11"/>
  <c r="Y1443" i="11"/>
  <c r="Z1443" i="11"/>
  <c r="AA1443" i="11"/>
  <c r="AB1443" i="11"/>
  <c r="AC1443" i="11"/>
  <c r="AD1443" i="11"/>
  <c r="B1444" i="11"/>
  <c r="C1444" i="11"/>
  <c r="F1444" i="11"/>
  <c r="N1444" i="11"/>
  <c r="O1444" i="11"/>
  <c r="Q1444" i="11"/>
  <c r="Y1444" i="11"/>
  <c r="Z1444" i="11"/>
  <c r="AA1444" i="11"/>
  <c r="AB1444" i="11"/>
  <c r="AC1444" i="11"/>
  <c r="AD1444" i="11"/>
  <c r="B1445" i="11"/>
  <c r="C1445" i="11"/>
  <c r="F1445" i="11"/>
  <c r="N1445" i="11"/>
  <c r="O1445" i="11"/>
  <c r="Q1445" i="11"/>
  <c r="Y1445" i="11"/>
  <c r="Z1445" i="11"/>
  <c r="AA1445" i="11"/>
  <c r="AB1445" i="11"/>
  <c r="AC1445" i="11"/>
  <c r="AD1445" i="11"/>
  <c r="B1446" i="11"/>
  <c r="C1446" i="11"/>
  <c r="F1446" i="11"/>
  <c r="N1446" i="11"/>
  <c r="O1446" i="11"/>
  <c r="Q1446" i="11"/>
  <c r="Y1446" i="11"/>
  <c r="Z1446" i="11"/>
  <c r="AA1446" i="11"/>
  <c r="AB1446" i="11"/>
  <c r="AC1446" i="11"/>
  <c r="AD1446" i="11"/>
  <c r="B1447" i="11"/>
  <c r="C1447" i="11"/>
  <c r="F1447" i="11"/>
  <c r="N1447" i="11"/>
  <c r="O1447" i="11"/>
  <c r="Q1447" i="11"/>
  <c r="Y1447" i="11"/>
  <c r="Z1447" i="11"/>
  <c r="AA1447" i="11"/>
  <c r="AB1447" i="11"/>
  <c r="AC1447" i="11"/>
  <c r="AD1447" i="11"/>
  <c r="B1448" i="11"/>
  <c r="C1448" i="11"/>
  <c r="F1448" i="11"/>
  <c r="N1448" i="11"/>
  <c r="O1448" i="11"/>
  <c r="Q1448" i="11"/>
  <c r="Y1448" i="11"/>
  <c r="Z1448" i="11"/>
  <c r="AA1448" i="11"/>
  <c r="AB1448" i="11"/>
  <c r="AC1448" i="11"/>
  <c r="AD1448" i="11"/>
  <c r="B1449" i="11"/>
  <c r="C1449" i="11"/>
  <c r="F1449" i="11"/>
  <c r="N1449" i="11"/>
  <c r="O1449" i="11"/>
  <c r="Q1449" i="11"/>
  <c r="Y1449" i="11"/>
  <c r="Z1449" i="11"/>
  <c r="AA1449" i="11"/>
  <c r="AB1449" i="11"/>
  <c r="AC1449" i="11"/>
  <c r="AD1449" i="11"/>
  <c r="B1450" i="11"/>
  <c r="C1450" i="11"/>
  <c r="F1450" i="11"/>
  <c r="N1450" i="11"/>
  <c r="O1450" i="11"/>
  <c r="Q1450" i="11"/>
  <c r="Y1450" i="11"/>
  <c r="Z1450" i="11"/>
  <c r="AA1450" i="11"/>
  <c r="AB1450" i="11"/>
  <c r="AC1450" i="11"/>
  <c r="AD1450" i="11"/>
  <c r="B1451" i="11"/>
  <c r="C1451" i="11"/>
  <c r="F1451" i="11"/>
  <c r="N1451" i="11"/>
  <c r="O1451" i="11"/>
  <c r="Q1451" i="11"/>
  <c r="Y1451" i="11"/>
  <c r="Z1451" i="11"/>
  <c r="AA1451" i="11"/>
  <c r="AB1451" i="11"/>
  <c r="AC1451" i="11"/>
  <c r="AD1451" i="11"/>
  <c r="B1452" i="11"/>
  <c r="C1452" i="11"/>
  <c r="F1452" i="11"/>
  <c r="N1452" i="11"/>
  <c r="O1452" i="11"/>
  <c r="Q1452" i="11"/>
  <c r="Y1452" i="11"/>
  <c r="Z1452" i="11"/>
  <c r="AA1452" i="11"/>
  <c r="AB1452" i="11"/>
  <c r="AC1452" i="11"/>
  <c r="AD1452" i="11"/>
  <c r="B1453" i="11"/>
  <c r="C1453" i="11"/>
  <c r="F1453" i="11"/>
  <c r="N1453" i="11"/>
  <c r="O1453" i="11"/>
  <c r="Q1453" i="11"/>
  <c r="Y1453" i="11"/>
  <c r="Z1453" i="11"/>
  <c r="AA1453" i="11"/>
  <c r="AB1453" i="11"/>
  <c r="AC1453" i="11"/>
  <c r="AD1453" i="11"/>
  <c r="B1454" i="11"/>
  <c r="C1454" i="11"/>
  <c r="F1454" i="11"/>
  <c r="N1454" i="11"/>
  <c r="O1454" i="11"/>
  <c r="Q1454" i="11"/>
  <c r="Y1454" i="11"/>
  <c r="Z1454" i="11"/>
  <c r="AA1454" i="11"/>
  <c r="AB1454" i="11"/>
  <c r="AC1454" i="11"/>
  <c r="AD1454" i="11"/>
  <c r="B1455" i="11"/>
  <c r="C1455" i="11"/>
  <c r="F1455" i="11"/>
  <c r="N1455" i="11"/>
  <c r="O1455" i="11"/>
  <c r="Q1455" i="11"/>
  <c r="Y1455" i="11"/>
  <c r="Z1455" i="11"/>
  <c r="AA1455" i="11"/>
  <c r="AB1455" i="11"/>
  <c r="AC1455" i="11"/>
  <c r="AD1455" i="11"/>
  <c r="B1456" i="11"/>
  <c r="C1456" i="11"/>
  <c r="F1456" i="11"/>
  <c r="N1456" i="11"/>
  <c r="O1456" i="11"/>
  <c r="Q1456" i="11"/>
  <c r="Y1456" i="11"/>
  <c r="Z1456" i="11"/>
  <c r="AA1456" i="11"/>
  <c r="AB1456" i="11"/>
  <c r="AC1456" i="11"/>
  <c r="AD1456" i="11"/>
  <c r="B1457" i="11"/>
  <c r="C1457" i="11"/>
  <c r="F1457" i="11"/>
  <c r="N1457" i="11"/>
  <c r="O1457" i="11"/>
  <c r="Q1457" i="11"/>
  <c r="Y1457" i="11"/>
  <c r="Z1457" i="11"/>
  <c r="AA1457" i="11"/>
  <c r="AB1457" i="11"/>
  <c r="AC1457" i="11"/>
  <c r="AD1457" i="11"/>
  <c r="B1458" i="11"/>
  <c r="C1458" i="11"/>
  <c r="F1458" i="11"/>
  <c r="N1458" i="11"/>
  <c r="O1458" i="11"/>
  <c r="Q1458" i="11"/>
  <c r="Y1458" i="11"/>
  <c r="Z1458" i="11"/>
  <c r="AA1458" i="11"/>
  <c r="AB1458" i="11"/>
  <c r="AC1458" i="11"/>
  <c r="AD1458" i="11"/>
  <c r="B1459" i="11"/>
  <c r="C1459" i="11"/>
  <c r="F1459" i="11"/>
  <c r="N1459" i="11"/>
  <c r="O1459" i="11"/>
  <c r="Q1459" i="11"/>
  <c r="Y1459" i="11"/>
  <c r="Z1459" i="11"/>
  <c r="AA1459" i="11"/>
  <c r="AB1459" i="11"/>
  <c r="AC1459" i="11"/>
  <c r="AD1459" i="11"/>
  <c r="B1460" i="11"/>
  <c r="C1460" i="11"/>
  <c r="F1460" i="11"/>
  <c r="N1460" i="11"/>
  <c r="O1460" i="11"/>
  <c r="Q1460" i="11"/>
  <c r="Y1460" i="11"/>
  <c r="Z1460" i="11"/>
  <c r="AA1460" i="11"/>
  <c r="AB1460" i="11"/>
  <c r="AC1460" i="11"/>
  <c r="AD1460" i="11"/>
  <c r="B1461" i="11"/>
  <c r="C1461" i="11"/>
  <c r="F1461" i="11"/>
  <c r="N1461" i="11"/>
  <c r="O1461" i="11"/>
  <c r="Q1461" i="11"/>
  <c r="Y1461" i="11"/>
  <c r="Z1461" i="11"/>
  <c r="AA1461" i="11"/>
  <c r="AB1461" i="11"/>
  <c r="AC1461" i="11"/>
  <c r="AD1461" i="11"/>
  <c r="B1462" i="11"/>
  <c r="C1462" i="11"/>
  <c r="F1462" i="11"/>
  <c r="N1462" i="11"/>
  <c r="O1462" i="11"/>
  <c r="Q1462" i="11"/>
  <c r="Y1462" i="11"/>
  <c r="Z1462" i="11"/>
  <c r="AA1462" i="11"/>
  <c r="AB1462" i="11"/>
  <c r="AC1462" i="11"/>
  <c r="AD1462" i="11"/>
  <c r="B1463" i="11"/>
  <c r="C1463" i="11"/>
  <c r="F1463" i="11"/>
  <c r="N1463" i="11"/>
  <c r="O1463" i="11"/>
  <c r="Q1463" i="11"/>
  <c r="Y1463" i="11"/>
  <c r="Z1463" i="11"/>
  <c r="AA1463" i="11"/>
  <c r="AB1463" i="11"/>
  <c r="AC1463" i="11"/>
  <c r="AD1463" i="11"/>
  <c r="B1464" i="11"/>
  <c r="C1464" i="11"/>
  <c r="F1464" i="11"/>
  <c r="N1464" i="11"/>
  <c r="O1464" i="11"/>
  <c r="Q1464" i="11"/>
  <c r="Y1464" i="11"/>
  <c r="Z1464" i="11"/>
  <c r="AA1464" i="11"/>
  <c r="AB1464" i="11"/>
  <c r="AC1464" i="11"/>
  <c r="AD1464" i="11"/>
  <c r="B1465" i="11"/>
  <c r="C1465" i="11"/>
  <c r="F1465" i="11"/>
  <c r="N1465" i="11"/>
  <c r="O1465" i="11"/>
  <c r="Q1465" i="11"/>
  <c r="Y1465" i="11"/>
  <c r="Z1465" i="11"/>
  <c r="AA1465" i="11"/>
  <c r="AB1465" i="11"/>
  <c r="AC1465" i="11"/>
  <c r="AD1465" i="11"/>
  <c r="B1466" i="11"/>
  <c r="C1466" i="11"/>
  <c r="F1466" i="11"/>
  <c r="N1466" i="11"/>
  <c r="O1466" i="11"/>
  <c r="Q1466" i="11"/>
  <c r="Y1466" i="11"/>
  <c r="Z1466" i="11"/>
  <c r="AA1466" i="11"/>
  <c r="AB1466" i="11"/>
  <c r="AC1466" i="11"/>
  <c r="AD1466" i="11"/>
  <c r="B1467" i="11"/>
  <c r="C1467" i="11"/>
  <c r="F1467" i="11"/>
  <c r="N1467" i="11"/>
  <c r="O1467" i="11"/>
  <c r="Q1467" i="11"/>
  <c r="Y1467" i="11"/>
  <c r="Z1467" i="11"/>
  <c r="AA1467" i="11"/>
  <c r="AB1467" i="11"/>
  <c r="AC1467" i="11"/>
  <c r="AD1467" i="11"/>
  <c r="B1468" i="11"/>
  <c r="C1468" i="11"/>
  <c r="F1468" i="11"/>
  <c r="N1468" i="11"/>
  <c r="O1468" i="11"/>
  <c r="Q1468" i="11"/>
  <c r="Y1468" i="11"/>
  <c r="Z1468" i="11"/>
  <c r="AA1468" i="11"/>
  <c r="AB1468" i="11"/>
  <c r="AC1468" i="11"/>
  <c r="AD1468" i="11"/>
  <c r="B1469" i="11"/>
  <c r="C1469" i="11"/>
  <c r="F1469" i="11"/>
  <c r="N1469" i="11"/>
  <c r="O1469" i="11"/>
  <c r="Q1469" i="11"/>
  <c r="Y1469" i="11"/>
  <c r="Z1469" i="11"/>
  <c r="AA1469" i="11"/>
  <c r="AB1469" i="11"/>
  <c r="AC1469" i="11"/>
  <c r="AD1469" i="11"/>
  <c r="B1470" i="11"/>
  <c r="C1470" i="11"/>
  <c r="F1470" i="11"/>
  <c r="N1470" i="11"/>
  <c r="O1470" i="11"/>
  <c r="Q1470" i="11"/>
  <c r="Y1470" i="11"/>
  <c r="Z1470" i="11"/>
  <c r="AA1470" i="11"/>
  <c r="AB1470" i="11"/>
  <c r="AC1470" i="11"/>
  <c r="AD1470" i="11"/>
  <c r="B1471" i="11"/>
  <c r="C1471" i="11"/>
  <c r="F1471" i="11"/>
  <c r="N1471" i="11"/>
  <c r="O1471" i="11"/>
  <c r="Q1471" i="11"/>
  <c r="Y1471" i="11"/>
  <c r="Z1471" i="11"/>
  <c r="AA1471" i="11"/>
  <c r="AB1471" i="11"/>
  <c r="AC1471" i="11"/>
  <c r="AD1471" i="11"/>
  <c r="B1472" i="11"/>
  <c r="C1472" i="11"/>
  <c r="F1472" i="11"/>
  <c r="N1472" i="11"/>
  <c r="O1472" i="11"/>
  <c r="Q1472" i="11"/>
  <c r="Y1472" i="11"/>
  <c r="Z1472" i="11"/>
  <c r="AA1472" i="11"/>
  <c r="AB1472" i="11"/>
  <c r="AC1472" i="11"/>
  <c r="AD1472" i="11"/>
  <c r="B1473" i="11"/>
  <c r="C1473" i="11"/>
  <c r="F1473" i="11"/>
  <c r="N1473" i="11"/>
  <c r="O1473" i="11"/>
  <c r="Q1473" i="11"/>
  <c r="Y1473" i="11"/>
  <c r="Z1473" i="11"/>
  <c r="AA1473" i="11"/>
  <c r="AB1473" i="11"/>
  <c r="AC1473" i="11"/>
  <c r="AD1473" i="11"/>
  <c r="B1474" i="11"/>
  <c r="C1474" i="11"/>
  <c r="F1474" i="11"/>
  <c r="N1474" i="11"/>
  <c r="O1474" i="11"/>
  <c r="Q1474" i="11"/>
  <c r="Y1474" i="11"/>
  <c r="Z1474" i="11"/>
  <c r="AA1474" i="11"/>
  <c r="AB1474" i="11"/>
  <c r="AC1474" i="11"/>
  <c r="AD1474" i="11"/>
  <c r="B1475" i="11"/>
  <c r="C1475" i="11"/>
  <c r="F1475" i="11"/>
  <c r="N1475" i="11"/>
  <c r="O1475" i="11"/>
  <c r="Q1475" i="11"/>
  <c r="Y1475" i="11"/>
  <c r="Z1475" i="11"/>
  <c r="AA1475" i="11"/>
  <c r="AB1475" i="11"/>
  <c r="AC1475" i="11"/>
  <c r="AD1475" i="11"/>
  <c r="B1476" i="11"/>
  <c r="C1476" i="11"/>
  <c r="F1476" i="11"/>
  <c r="N1476" i="11"/>
  <c r="O1476" i="11"/>
  <c r="Q1476" i="11"/>
  <c r="Y1476" i="11"/>
  <c r="Z1476" i="11"/>
  <c r="AA1476" i="11"/>
  <c r="AB1476" i="11"/>
  <c r="AC1476" i="11"/>
  <c r="AD1476" i="11"/>
  <c r="B1477" i="11"/>
  <c r="C1477" i="11"/>
  <c r="F1477" i="11"/>
  <c r="N1477" i="11"/>
  <c r="O1477" i="11"/>
  <c r="Q1477" i="11"/>
  <c r="Y1477" i="11"/>
  <c r="Z1477" i="11"/>
  <c r="AA1477" i="11"/>
  <c r="AB1477" i="11"/>
  <c r="AC1477" i="11"/>
  <c r="AD1477" i="11"/>
  <c r="B1478" i="11"/>
  <c r="C1478" i="11"/>
  <c r="F1478" i="11"/>
  <c r="N1478" i="11"/>
  <c r="O1478" i="11"/>
  <c r="Q1478" i="11"/>
  <c r="Y1478" i="11"/>
  <c r="Z1478" i="11"/>
  <c r="AA1478" i="11"/>
  <c r="AB1478" i="11"/>
  <c r="AC1478" i="11"/>
  <c r="AD1478" i="11"/>
  <c r="B1479" i="11"/>
  <c r="C1479" i="11"/>
  <c r="F1479" i="11"/>
  <c r="N1479" i="11"/>
  <c r="O1479" i="11"/>
  <c r="Q1479" i="11"/>
  <c r="Y1479" i="11"/>
  <c r="Z1479" i="11"/>
  <c r="AA1479" i="11"/>
  <c r="AB1479" i="11"/>
  <c r="AC1479" i="11"/>
  <c r="AD1479" i="11"/>
  <c r="B1480" i="11"/>
  <c r="C1480" i="11"/>
  <c r="F1480" i="11"/>
  <c r="N1480" i="11"/>
  <c r="O1480" i="11"/>
  <c r="Q1480" i="11"/>
  <c r="Y1480" i="11"/>
  <c r="Z1480" i="11"/>
  <c r="AA1480" i="11"/>
  <c r="AB1480" i="11"/>
  <c r="AC1480" i="11"/>
  <c r="AD1480" i="11"/>
  <c r="B1481" i="11"/>
  <c r="C1481" i="11"/>
  <c r="F1481" i="11"/>
  <c r="N1481" i="11"/>
  <c r="O1481" i="11"/>
  <c r="Q1481" i="11"/>
  <c r="Y1481" i="11"/>
  <c r="Z1481" i="11"/>
  <c r="AA1481" i="11"/>
  <c r="AB1481" i="11"/>
  <c r="AC1481" i="11"/>
  <c r="AD1481" i="11"/>
  <c r="B1482" i="11"/>
  <c r="C1482" i="11"/>
  <c r="F1482" i="11"/>
  <c r="N1482" i="11"/>
  <c r="O1482" i="11"/>
  <c r="Q1482" i="11"/>
  <c r="Y1482" i="11"/>
  <c r="Z1482" i="11"/>
  <c r="AA1482" i="11"/>
  <c r="AB1482" i="11"/>
  <c r="AC1482" i="11"/>
  <c r="AD1482" i="11"/>
  <c r="B1483" i="11"/>
  <c r="C1483" i="11"/>
  <c r="F1483" i="11"/>
  <c r="N1483" i="11"/>
  <c r="O1483" i="11"/>
  <c r="Q1483" i="11"/>
  <c r="Y1483" i="11"/>
  <c r="Z1483" i="11"/>
  <c r="AA1483" i="11"/>
  <c r="AB1483" i="11"/>
  <c r="AC1483" i="11"/>
  <c r="AD1483" i="11"/>
  <c r="B1484" i="11"/>
  <c r="C1484" i="11"/>
  <c r="F1484" i="11"/>
  <c r="N1484" i="11"/>
  <c r="O1484" i="11"/>
  <c r="Q1484" i="11"/>
  <c r="Y1484" i="11"/>
  <c r="Z1484" i="11"/>
  <c r="AA1484" i="11"/>
  <c r="AB1484" i="11"/>
  <c r="AC1484" i="11"/>
  <c r="AD1484" i="11"/>
  <c r="B1485" i="11"/>
  <c r="C1485" i="11"/>
  <c r="F1485" i="11"/>
  <c r="N1485" i="11"/>
  <c r="O1485" i="11"/>
  <c r="Q1485" i="11"/>
  <c r="Y1485" i="11"/>
  <c r="Z1485" i="11"/>
  <c r="AA1485" i="11"/>
  <c r="AB1485" i="11"/>
  <c r="AC1485" i="11"/>
  <c r="AD1485" i="11"/>
  <c r="B1486" i="11"/>
  <c r="C1486" i="11"/>
  <c r="F1486" i="11"/>
  <c r="N1486" i="11"/>
  <c r="O1486" i="11"/>
  <c r="Q1486" i="11"/>
  <c r="Y1486" i="11"/>
  <c r="Z1486" i="11"/>
  <c r="AA1486" i="11"/>
  <c r="AB1486" i="11"/>
  <c r="AC1486" i="11"/>
  <c r="AD1486" i="11"/>
  <c r="B1487" i="11"/>
  <c r="C1487" i="11"/>
  <c r="F1487" i="11"/>
  <c r="N1487" i="11"/>
  <c r="O1487" i="11"/>
  <c r="Q1487" i="11"/>
  <c r="Y1487" i="11"/>
  <c r="Z1487" i="11"/>
  <c r="AA1487" i="11"/>
  <c r="AB1487" i="11"/>
  <c r="AC1487" i="11"/>
  <c r="AD1487" i="11"/>
  <c r="B1488" i="11"/>
  <c r="C1488" i="11"/>
  <c r="F1488" i="11"/>
  <c r="N1488" i="11"/>
  <c r="O1488" i="11"/>
  <c r="Q1488" i="11"/>
  <c r="Y1488" i="11"/>
  <c r="Z1488" i="11"/>
  <c r="AA1488" i="11"/>
  <c r="AB1488" i="11"/>
  <c r="AC1488" i="11"/>
  <c r="AD1488" i="11"/>
  <c r="B1489" i="11"/>
  <c r="C1489" i="11"/>
  <c r="F1489" i="11"/>
  <c r="N1489" i="11"/>
  <c r="O1489" i="11"/>
  <c r="Q1489" i="11"/>
  <c r="Y1489" i="11"/>
  <c r="Z1489" i="11"/>
  <c r="AA1489" i="11"/>
  <c r="AB1489" i="11"/>
  <c r="AC1489" i="11"/>
  <c r="AD1489" i="11"/>
  <c r="B1490" i="11"/>
  <c r="C1490" i="11"/>
  <c r="F1490" i="11"/>
  <c r="N1490" i="11"/>
  <c r="O1490" i="11"/>
  <c r="Q1490" i="11"/>
  <c r="Y1490" i="11"/>
  <c r="Z1490" i="11"/>
  <c r="AA1490" i="11"/>
  <c r="AB1490" i="11"/>
  <c r="AC1490" i="11"/>
  <c r="AD1490" i="11"/>
  <c r="B1491" i="11"/>
  <c r="C1491" i="11"/>
  <c r="F1491" i="11"/>
  <c r="N1491" i="11"/>
  <c r="O1491" i="11"/>
  <c r="Q1491" i="11"/>
  <c r="Y1491" i="11"/>
  <c r="Z1491" i="11"/>
  <c r="AA1491" i="11"/>
  <c r="AB1491" i="11"/>
  <c r="AC1491" i="11"/>
  <c r="AD1491" i="11"/>
  <c r="B1492" i="11"/>
  <c r="C1492" i="11"/>
  <c r="F1492" i="11"/>
  <c r="N1492" i="11"/>
  <c r="O1492" i="11"/>
  <c r="Q1492" i="11"/>
  <c r="Y1492" i="11"/>
  <c r="Z1492" i="11"/>
  <c r="AA1492" i="11"/>
  <c r="AB1492" i="11"/>
  <c r="AC1492" i="11"/>
  <c r="AD1492" i="11"/>
  <c r="B1493" i="11"/>
  <c r="C1493" i="11"/>
  <c r="F1493" i="11"/>
  <c r="N1493" i="11"/>
  <c r="O1493" i="11"/>
  <c r="Q1493" i="11"/>
  <c r="Y1493" i="11"/>
  <c r="Z1493" i="11"/>
  <c r="AA1493" i="11"/>
  <c r="AB1493" i="11"/>
  <c r="AC1493" i="11"/>
  <c r="AD1493" i="11"/>
  <c r="B1494" i="11"/>
  <c r="C1494" i="11"/>
  <c r="F1494" i="11"/>
  <c r="N1494" i="11"/>
  <c r="O1494" i="11"/>
  <c r="Q1494" i="11"/>
  <c r="Y1494" i="11"/>
  <c r="Z1494" i="11"/>
  <c r="AA1494" i="11"/>
  <c r="AB1494" i="11"/>
  <c r="AC1494" i="11"/>
  <c r="AD1494" i="11"/>
  <c r="B1495" i="11"/>
  <c r="C1495" i="11"/>
  <c r="F1495" i="11"/>
  <c r="N1495" i="11"/>
  <c r="O1495" i="11"/>
  <c r="Q1495" i="11"/>
  <c r="Y1495" i="11"/>
  <c r="Z1495" i="11"/>
  <c r="AA1495" i="11"/>
  <c r="AB1495" i="11"/>
  <c r="AC1495" i="11"/>
  <c r="AD1495" i="11"/>
  <c r="B1496" i="11"/>
  <c r="C1496" i="11"/>
  <c r="F1496" i="11"/>
  <c r="N1496" i="11"/>
  <c r="O1496" i="11"/>
  <c r="Q1496" i="11"/>
  <c r="Y1496" i="11"/>
  <c r="Z1496" i="11"/>
  <c r="AA1496" i="11"/>
  <c r="AB1496" i="11"/>
  <c r="AC1496" i="11"/>
  <c r="AD1496" i="11"/>
  <c r="B1497" i="11"/>
  <c r="C1497" i="11"/>
  <c r="F1497" i="11"/>
  <c r="N1497" i="11"/>
  <c r="O1497" i="11"/>
  <c r="Q1497" i="11"/>
  <c r="Y1497" i="11"/>
  <c r="Z1497" i="11"/>
  <c r="AA1497" i="11"/>
  <c r="AB1497" i="11"/>
  <c r="AC1497" i="11"/>
  <c r="AD1497" i="11"/>
  <c r="B1498" i="11"/>
  <c r="C1498" i="11"/>
  <c r="F1498" i="11"/>
  <c r="N1498" i="11"/>
  <c r="O1498" i="11"/>
  <c r="Q1498" i="11"/>
  <c r="Y1498" i="11"/>
  <c r="Z1498" i="11"/>
  <c r="AA1498" i="11"/>
  <c r="AB1498" i="11"/>
  <c r="AC1498" i="11"/>
  <c r="AD1498" i="11"/>
  <c r="B1499" i="11"/>
  <c r="C1499" i="11"/>
  <c r="F1499" i="11"/>
  <c r="N1499" i="11"/>
  <c r="O1499" i="11"/>
  <c r="Q1499" i="11"/>
  <c r="Y1499" i="11"/>
  <c r="Z1499" i="11"/>
  <c r="AA1499" i="11"/>
  <c r="AB1499" i="11"/>
  <c r="AC1499" i="11"/>
  <c r="AD1499" i="11"/>
  <c r="C1500" i="11"/>
  <c r="F1500" i="11"/>
  <c r="N1500" i="11"/>
  <c r="O1500" i="11"/>
  <c r="Q1500" i="11"/>
  <c r="Y1500" i="11"/>
  <c r="Z1500" i="11"/>
  <c r="AA1500" i="11"/>
  <c r="AB1500" i="11"/>
  <c r="AC1500" i="11"/>
  <c r="AD1500" i="11"/>
  <c r="C1338" i="11"/>
  <c r="F1338" i="11"/>
  <c r="N1338" i="11"/>
  <c r="O1338" i="11"/>
  <c r="Q1338" i="11"/>
  <c r="Y1338" i="11"/>
  <c r="Z1338" i="11"/>
  <c r="AA1338" i="11"/>
  <c r="AB1338" i="11"/>
  <c r="AC1338" i="11"/>
  <c r="AD1338" i="11"/>
  <c r="B1338" i="11"/>
  <c r="B1174" i="11"/>
  <c r="C1174" i="11"/>
  <c r="F1174" i="11"/>
  <c r="N1174" i="11"/>
  <c r="O1174" i="11"/>
  <c r="Q1174" i="11"/>
  <c r="Y1174" i="11"/>
  <c r="Z1174" i="11"/>
  <c r="AA1174" i="11"/>
  <c r="AB1174" i="11"/>
  <c r="AC1174" i="11"/>
  <c r="AD1174" i="11"/>
  <c r="B1175" i="11"/>
  <c r="C1175" i="11"/>
  <c r="F1175" i="11"/>
  <c r="N1175" i="11"/>
  <c r="O1175" i="11"/>
  <c r="Q1175" i="11"/>
  <c r="Y1175" i="11"/>
  <c r="Z1175" i="11"/>
  <c r="AA1175" i="11"/>
  <c r="AB1175" i="11"/>
  <c r="AC1175" i="11"/>
  <c r="AD1175" i="11"/>
  <c r="B1176" i="11"/>
  <c r="C1176" i="11"/>
  <c r="F1176" i="11"/>
  <c r="N1176" i="11"/>
  <c r="O1176" i="11"/>
  <c r="Q1176" i="11"/>
  <c r="Y1176" i="11"/>
  <c r="Z1176" i="11"/>
  <c r="AA1176" i="11"/>
  <c r="AB1176" i="11"/>
  <c r="AC1176" i="11"/>
  <c r="AD1176" i="11"/>
  <c r="B1177" i="11"/>
  <c r="C1177" i="11"/>
  <c r="F1177" i="11"/>
  <c r="N1177" i="11"/>
  <c r="O1177" i="11"/>
  <c r="Q1177" i="11"/>
  <c r="Y1177" i="11"/>
  <c r="Z1177" i="11"/>
  <c r="AA1177" i="11"/>
  <c r="AB1177" i="11"/>
  <c r="AC1177" i="11"/>
  <c r="AD1177" i="11"/>
  <c r="B1178" i="11"/>
  <c r="C1178" i="11"/>
  <c r="F1178" i="11"/>
  <c r="N1178" i="11"/>
  <c r="O1178" i="11"/>
  <c r="Q1178" i="11"/>
  <c r="Y1178" i="11"/>
  <c r="Z1178" i="11"/>
  <c r="AA1178" i="11"/>
  <c r="AB1178" i="11"/>
  <c r="AC1178" i="11"/>
  <c r="AD1178" i="11"/>
  <c r="B1179" i="11"/>
  <c r="C1179" i="11"/>
  <c r="F1179" i="11"/>
  <c r="N1179" i="11"/>
  <c r="O1179" i="11"/>
  <c r="Q1179" i="11"/>
  <c r="Y1179" i="11"/>
  <c r="Z1179" i="11"/>
  <c r="AA1179" i="11"/>
  <c r="AB1179" i="11"/>
  <c r="AC1179" i="11"/>
  <c r="AD1179" i="11"/>
  <c r="B1180" i="11"/>
  <c r="C1180" i="11"/>
  <c r="F1180" i="11"/>
  <c r="N1180" i="11"/>
  <c r="O1180" i="11"/>
  <c r="Q1180" i="11"/>
  <c r="Y1180" i="11"/>
  <c r="Z1180" i="11"/>
  <c r="AA1180" i="11"/>
  <c r="AB1180" i="11"/>
  <c r="AC1180" i="11"/>
  <c r="AD1180" i="11"/>
  <c r="B1181" i="11"/>
  <c r="C1181" i="11"/>
  <c r="F1181" i="11"/>
  <c r="N1181" i="11"/>
  <c r="O1181" i="11"/>
  <c r="Q1181" i="11"/>
  <c r="Y1181" i="11"/>
  <c r="Z1181" i="11"/>
  <c r="AA1181" i="11"/>
  <c r="AB1181" i="11"/>
  <c r="AC1181" i="11"/>
  <c r="AD1181" i="11"/>
  <c r="B1182" i="11"/>
  <c r="C1182" i="11"/>
  <c r="F1182" i="11"/>
  <c r="N1182" i="11"/>
  <c r="O1182" i="11"/>
  <c r="Q1182" i="11"/>
  <c r="Y1182" i="11"/>
  <c r="Z1182" i="11"/>
  <c r="AA1182" i="11"/>
  <c r="AB1182" i="11"/>
  <c r="AC1182" i="11"/>
  <c r="AD1182" i="11"/>
  <c r="B1183" i="11"/>
  <c r="C1183" i="11"/>
  <c r="F1183" i="11"/>
  <c r="N1183" i="11"/>
  <c r="O1183" i="11"/>
  <c r="Q1183" i="11"/>
  <c r="Y1183" i="11"/>
  <c r="Z1183" i="11"/>
  <c r="AA1183" i="11"/>
  <c r="AB1183" i="11"/>
  <c r="AC1183" i="11"/>
  <c r="AD1183" i="11"/>
  <c r="B1184" i="11"/>
  <c r="C1184" i="11"/>
  <c r="F1184" i="11"/>
  <c r="N1184" i="11"/>
  <c r="O1184" i="11"/>
  <c r="Q1184" i="11"/>
  <c r="Y1184" i="11"/>
  <c r="Z1184" i="11"/>
  <c r="AA1184" i="11"/>
  <c r="AB1184" i="11"/>
  <c r="AC1184" i="11"/>
  <c r="AD1184" i="11"/>
  <c r="B1185" i="11"/>
  <c r="C1185" i="11"/>
  <c r="F1185" i="11"/>
  <c r="N1185" i="11"/>
  <c r="O1185" i="11"/>
  <c r="Q1185" i="11"/>
  <c r="Y1185" i="11"/>
  <c r="Z1185" i="11"/>
  <c r="AA1185" i="11"/>
  <c r="AB1185" i="11"/>
  <c r="AC1185" i="11"/>
  <c r="AD1185" i="11"/>
  <c r="B1186" i="11"/>
  <c r="C1186" i="11"/>
  <c r="F1186" i="11"/>
  <c r="N1186" i="11"/>
  <c r="O1186" i="11"/>
  <c r="Q1186" i="11"/>
  <c r="Y1186" i="11"/>
  <c r="Z1186" i="11"/>
  <c r="AA1186" i="11"/>
  <c r="AB1186" i="11"/>
  <c r="AC1186" i="11"/>
  <c r="AD1186" i="11"/>
  <c r="B1187" i="11"/>
  <c r="C1187" i="11"/>
  <c r="F1187" i="11"/>
  <c r="N1187" i="11"/>
  <c r="O1187" i="11"/>
  <c r="Q1187" i="11"/>
  <c r="Y1187" i="11"/>
  <c r="Z1187" i="11"/>
  <c r="AA1187" i="11"/>
  <c r="AB1187" i="11"/>
  <c r="AC1187" i="11"/>
  <c r="AD1187" i="11"/>
  <c r="B1188" i="11"/>
  <c r="C1188" i="11"/>
  <c r="F1188" i="11"/>
  <c r="N1188" i="11"/>
  <c r="O1188" i="11"/>
  <c r="Q1188" i="11"/>
  <c r="Y1188" i="11"/>
  <c r="Z1188" i="11"/>
  <c r="AA1188" i="11"/>
  <c r="AB1188" i="11"/>
  <c r="AC1188" i="11"/>
  <c r="AD1188" i="11"/>
  <c r="B1189" i="11"/>
  <c r="C1189" i="11"/>
  <c r="F1189" i="11"/>
  <c r="N1189" i="11"/>
  <c r="O1189" i="11"/>
  <c r="Q1189" i="11"/>
  <c r="Y1189" i="11"/>
  <c r="Z1189" i="11"/>
  <c r="AA1189" i="11"/>
  <c r="AB1189" i="11"/>
  <c r="AC1189" i="11"/>
  <c r="AD1189" i="11"/>
  <c r="B1190" i="11"/>
  <c r="C1190" i="11"/>
  <c r="F1190" i="11"/>
  <c r="N1190" i="11"/>
  <c r="O1190" i="11"/>
  <c r="Q1190" i="11"/>
  <c r="Y1190" i="11"/>
  <c r="Z1190" i="11"/>
  <c r="AA1190" i="11"/>
  <c r="AB1190" i="11"/>
  <c r="AC1190" i="11"/>
  <c r="AD1190" i="11"/>
  <c r="B1191" i="11"/>
  <c r="C1191" i="11"/>
  <c r="F1191" i="11"/>
  <c r="N1191" i="11"/>
  <c r="O1191" i="11"/>
  <c r="Q1191" i="11"/>
  <c r="Y1191" i="11"/>
  <c r="Z1191" i="11"/>
  <c r="AA1191" i="11"/>
  <c r="AB1191" i="11"/>
  <c r="AC1191" i="11"/>
  <c r="AD1191" i="11"/>
  <c r="B1192" i="11"/>
  <c r="C1192" i="11"/>
  <c r="F1192" i="11"/>
  <c r="N1192" i="11"/>
  <c r="O1192" i="11"/>
  <c r="Q1192" i="11"/>
  <c r="Y1192" i="11"/>
  <c r="Z1192" i="11"/>
  <c r="AA1192" i="11"/>
  <c r="AB1192" i="11"/>
  <c r="AC1192" i="11"/>
  <c r="AD1192" i="11"/>
  <c r="B1147" i="11"/>
  <c r="C1147" i="11"/>
  <c r="F1147" i="11"/>
  <c r="N1147" i="11"/>
  <c r="O1147" i="11"/>
  <c r="Q1147" i="11"/>
  <c r="Y1147" i="11"/>
  <c r="Z1147" i="11"/>
  <c r="AA1147" i="11"/>
  <c r="AB1147" i="11"/>
  <c r="AC1147" i="11"/>
  <c r="AD1147" i="11"/>
  <c r="B1148" i="11"/>
  <c r="C1148" i="11"/>
  <c r="F1148" i="11"/>
  <c r="N1148" i="11"/>
  <c r="O1148" i="11"/>
  <c r="Q1148" i="11"/>
  <c r="Y1148" i="11"/>
  <c r="Z1148" i="11"/>
  <c r="AA1148" i="11"/>
  <c r="AB1148" i="11"/>
  <c r="AC1148" i="11"/>
  <c r="AD1148" i="11"/>
  <c r="B1149" i="11"/>
  <c r="C1149" i="11"/>
  <c r="F1149" i="11"/>
  <c r="N1149" i="11"/>
  <c r="O1149" i="11"/>
  <c r="Q1149" i="11"/>
  <c r="Y1149" i="11"/>
  <c r="Z1149" i="11"/>
  <c r="AA1149" i="11"/>
  <c r="AB1149" i="11"/>
  <c r="AC1149" i="11"/>
  <c r="AD1149" i="11"/>
  <c r="B1150" i="11"/>
  <c r="C1150" i="11"/>
  <c r="F1150" i="11"/>
  <c r="N1150" i="11"/>
  <c r="O1150" i="11"/>
  <c r="Q1150" i="11"/>
  <c r="Y1150" i="11"/>
  <c r="Z1150" i="11"/>
  <c r="AA1150" i="11"/>
  <c r="AB1150" i="11"/>
  <c r="AC1150" i="11"/>
  <c r="AD1150" i="11"/>
  <c r="B1151" i="11"/>
  <c r="C1151" i="11"/>
  <c r="F1151" i="11"/>
  <c r="N1151" i="11"/>
  <c r="O1151" i="11"/>
  <c r="Q1151" i="11"/>
  <c r="Y1151" i="11"/>
  <c r="Z1151" i="11"/>
  <c r="AA1151" i="11"/>
  <c r="AB1151" i="11"/>
  <c r="AC1151" i="11"/>
  <c r="AD1151" i="11"/>
  <c r="B1152" i="11"/>
  <c r="C1152" i="11"/>
  <c r="F1152" i="11"/>
  <c r="N1152" i="11"/>
  <c r="O1152" i="11"/>
  <c r="Q1152" i="11"/>
  <c r="Y1152" i="11"/>
  <c r="Z1152" i="11"/>
  <c r="AA1152" i="11"/>
  <c r="AB1152" i="11"/>
  <c r="AC1152" i="11"/>
  <c r="AD1152" i="11"/>
  <c r="B1153" i="11"/>
  <c r="C1153" i="11"/>
  <c r="F1153" i="11"/>
  <c r="N1153" i="11"/>
  <c r="O1153" i="11"/>
  <c r="Q1153" i="11"/>
  <c r="Y1153" i="11"/>
  <c r="Z1153" i="11"/>
  <c r="AA1153" i="11"/>
  <c r="AB1153" i="11"/>
  <c r="AC1153" i="11"/>
  <c r="AD1153" i="11"/>
  <c r="B1154" i="11"/>
  <c r="C1154" i="11"/>
  <c r="F1154" i="11"/>
  <c r="N1154" i="11"/>
  <c r="O1154" i="11"/>
  <c r="Q1154" i="11"/>
  <c r="Y1154" i="11"/>
  <c r="Z1154" i="11"/>
  <c r="AA1154" i="11"/>
  <c r="AB1154" i="11"/>
  <c r="AC1154" i="11"/>
  <c r="AD1154" i="11"/>
  <c r="B1155" i="11"/>
  <c r="C1155" i="11"/>
  <c r="F1155" i="11"/>
  <c r="N1155" i="11"/>
  <c r="O1155" i="11"/>
  <c r="Q1155" i="11"/>
  <c r="Y1155" i="11"/>
  <c r="Z1155" i="11"/>
  <c r="AA1155" i="11"/>
  <c r="AB1155" i="11"/>
  <c r="AC1155" i="11"/>
  <c r="AD1155" i="11"/>
  <c r="B1156" i="11"/>
  <c r="C1156" i="11"/>
  <c r="F1156" i="11"/>
  <c r="N1156" i="11"/>
  <c r="O1156" i="11"/>
  <c r="Q1156" i="11"/>
  <c r="Y1156" i="11"/>
  <c r="Z1156" i="11"/>
  <c r="AA1156" i="11"/>
  <c r="AB1156" i="11"/>
  <c r="AC1156" i="11"/>
  <c r="AD1156" i="11"/>
  <c r="B1157" i="11"/>
  <c r="C1157" i="11"/>
  <c r="F1157" i="11"/>
  <c r="N1157" i="11"/>
  <c r="O1157" i="11"/>
  <c r="Q1157" i="11"/>
  <c r="Y1157" i="11"/>
  <c r="Z1157" i="11"/>
  <c r="AA1157" i="11"/>
  <c r="AB1157" i="11"/>
  <c r="AC1157" i="11"/>
  <c r="AD1157" i="11"/>
  <c r="B1158" i="11"/>
  <c r="C1158" i="11"/>
  <c r="F1158" i="11"/>
  <c r="N1158" i="11"/>
  <c r="O1158" i="11"/>
  <c r="Q1158" i="11"/>
  <c r="Y1158" i="11"/>
  <c r="Z1158" i="11"/>
  <c r="AA1158" i="11"/>
  <c r="AB1158" i="11"/>
  <c r="AC1158" i="11"/>
  <c r="AD1158" i="11"/>
  <c r="B1159" i="11"/>
  <c r="C1159" i="11"/>
  <c r="F1159" i="11"/>
  <c r="N1159" i="11"/>
  <c r="O1159" i="11"/>
  <c r="Q1159" i="11"/>
  <c r="Y1159" i="11"/>
  <c r="Z1159" i="11"/>
  <c r="AA1159" i="11"/>
  <c r="AB1159" i="11"/>
  <c r="AC1159" i="11"/>
  <c r="AD1159" i="11"/>
  <c r="B1160" i="11"/>
  <c r="C1160" i="11"/>
  <c r="F1160" i="11"/>
  <c r="N1160" i="11"/>
  <c r="O1160" i="11"/>
  <c r="Q1160" i="11"/>
  <c r="Y1160" i="11"/>
  <c r="Z1160" i="11"/>
  <c r="AA1160" i="11"/>
  <c r="AB1160" i="11"/>
  <c r="AC1160" i="11"/>
  <c r="AD1160" i="11"/>
  <c r="B1161" i="11"/>
  <c r="C1161" i="11"/>
  <c r="F1161" i="11"/>
  <c r="N1161" i="11"/>
  <c r="O1161" i="11"/>
  <c r="Q1161" i="11"/>
  <c r="Y1161" i="11"/>
  <c r="Z1161" i="11"/>
  <c r="AA1161" i="11"/>
  <c r="AB1161" i="11"/>
  <c r="AC1161" i="11"/>
  <c r="AD1161" i="11"/>
  <c r="B1162" i="11"/>
  <c r="C1162" i="11"/>
  <c r="F1162" i="11"/>
  <c r="N1162" i="11"/>
  <c r="O1162" i="11"/>
  <c r="Q1162" i="11"/>
  <c r="Y1162" i="11"/>
  <c r="Z1162" i="11"/>
  <c r="AA1162" i="11"/>
  <c r="AB1162" i="11"/>
  <c r="AC1162" i="11"/>
  <c r="AD1162" i="11"/>
  <c r="B1163" i="11"/>
  <c r="C1163" i="11"/>
  <c r="F1163" i="11"/>
  <c r="N1163" i="11"/>
  <c r="O1163" i="11"/>
  <c r="Q1163" i="11"/>
  <c r="Y1163" i="11"/>
  <c r="Z1163" i="11"/>
  <c r="AA1163" i="11"/>
  <c r="AB1163" i="11"/>
  <c r="AC1163" i="11"/>
  <c r="AD1163" i="11"/>
  <c r="B1164" i="11"/>
  <c r="C1164" i="11"/>
  <c r="F1164" i="11"/>
  <c r="N1164" i="11"/>
  <c r="O1164" i="11"/>
  <c r="Q1164" i="11"/>
  <c r="Y1164" i="11"/>
  <c r="Z1164" i="11"/>
  <c r="AA1164" i="11"/>
  <c r="AB1164" i="11"/>
  <c r="AC1164" i="11"/>
  <c r="AD1164" i="11"/>
  <c r="B1165" i="11"/>
  <c r="C1165" i="11"/>
  <c r="F1165" i="11"/>
  <c r="N1165" i="11"/>
  <c r="O1165" i="11"/>
  <c r="Q1165" i="11"/>
  <c r="Y1165" i="11"/>
  <c r="Z1165" i="11"/>
  <c r="AA1165" i="11"/>
  <c r="AB1165" i="11"/>
  <c r="AC1165" i="11"/>
  <c r="AD1165" i="11"/>
  <c r="B1166" i="11"/>
  <c r="C1166" i="11"/>
  <c r="F1166" i="11"/>
  <c r="N1166" i="11"/>
  <c r="O1166" i="11"/>
  <c r="Q1166" i="11"/>
  <c r="Y1166" i="11"/>
  <c r="Z1166" i="11"/>
  <c r="AA1166" i="11"/>
  <c r="AB1166" i="11"/>
  <c r="AC1166" i="11"/>
  <c r="AD1166" i="11"/>
  <c r="B1167" i="11"/>
  <c r="C1167" i="11"/>
  <c r="F1167" i="11"/>
  <c r="N1167" i="11"/>
  <c r="O1167" i="11"/>
  <c r="Q1167" i="11"/>
  <c r="Y1167" i="11"/>
  <c r="Z1167" i="11"/>
  <c r="AA1167" i="11"/>
  <c r="AB1167" i="11"/>
  <c r="AC1167" i="11"/>
  <c r="AD1167" i="11"/>
  <c r="B1168" i="11"/>
  <c r="C1168" i="11"/>
  <c r="F1168" i="11"/>
  <c r="N1168" i="11"/>
  <c r="O1168" i="11"/>
  <c r="Q1168" i="11"/>
  <c r="Y1168" i="11"/>
  <c r="Z1168" i="11"/>
  <c r="AA1168" i="11"/>
  <c r="AB1168" i="11"/>
  <c r="AC1168" i="11"/>
  <c r="AD1168" i="11"/>
  <c r="B1169" i="11"/>
  <c r="C1169" i="11"/>
  <c r="F1169" i="11"/>
  <c r="N1169" i="11"/>
  <c r="O1169" i="11"/>
  <c r="Q1169" i="11"/>
  <c r="Y1169" i="11"/>
  <c r="Z1169" i="11"/>
  <c r="AA1169" i="11"/>
  <c r="AB1169" i="11"/>
  <c r="AC1169" i="11"/>
  <c r="AD1169" i="11"/>
  <c r="B1170" i="11"/>
  <c r="C1170" i="11"/>
  <c r="F1170" i="11"/>
  <c r="N1170" i="11"/>
  <c r="O1170" i="11"/>
  <c r="Q1170" i="11"/>
  <c r="Y1170" i="11"/>
  <c r="Z1170" i="11"/>
  <c r="AA1170" i="11"/>
  <c r="AB1170" i="11"/>
  <c r="AC1170" i="11"/>
  <c r="AD1170" i="11"/>
  <c r="B1171" i="11"/>
  <c r="C1171" i="11"/>
  <c r="F1171" i="11"/>
  <c r="N1171" i="11"/>
  <c r="O1171" i="11"/>
  <c r="Q1171" i="11"/>
  <c r="Y1171" i="11"/>
  <c r="Z1171" i="11"/>
  <c r="AA1171" i="11"/>
  <c r="AB1171" i="11"/>
  <c r="AC1171" i="11"/>
  <c r="AD1171" i="11"/>
  <c r="B1172" i="11"/>
  <c r="C1172" i="11"/>
  <c r="F1172" i="11"/>
  <c r="N1172" i="11"/>
  <c r="O1172" i="11"/>
  <c r="Q1172" i="11"/>
  <c r="Y1172" i="11"/>
  <c r="Z1172" i="11"/>
  <c r="AA1172" i="11"/>
  <c r="AB1172" i="11"/>
  <c r="AC1172" i="11"/>
  <c r="AD1172" i="11"/>
  <c r="B1173" i="11"/>
  <c r="C1173" i="11"/>
  <c r="F1173" i="11"/>
  <c r="N1173" i="11"/>
  <c r="O1173" i="11"/>
  <c r="Q1173" i="11"/>
  <c r="Y1173" i="11"/>
  <c r="Z1173" i="11"/>
  <c r="AA1173" i="11"/>
  <c r="AB1173" i="11"/>
  <c r="AC1173" i="11"/>
  <c r="AD1173" i="11"/>
  <c r="B961" i="11"/>
  <c r="C961" i="11"/>
  <c r="F961" i="11"/>
  <c r="N961" i="11"/>
  <c r="O961" i="11"/>
  <c r="Q961" i="11"/>
  <c r="Y961" i="11"/>
  <c r="Z961" i="11"/>
  <c r="AA961" i="11"/>
  <c r="AB961" i="11"/>
  <c r="AC961" i="11"/>
  <c r="AD961" i="11"/>
  <c r="B962" i="11"/>
  <c r="C962" i="11"/>
  <c r="F962" i="11"/>
  <c r="N962" i="11"/>
  <c r="O962" i="11"/>
  <c r="Q962" i="11"/>
  <c r="Y962" i="11"/>
  <c r="Z962" i="11"/>
  <c r="AA962" i="11"/>
  <c r="AB962" i="11"/>
  <c r="AC962" i="11"/>
  <c r="AD962" i="11"/>
  <c r="B963" i="11"/>
  <c r="C963" i="11"/>
  <c r="F963" i="11"/>
  <c r="N963" i="11"/>
  <c r="O963" i="11"/>
  <c r="Q963" i="11"/>
  <c r="Y963" i="11"/>
  <c r="Z963" i="11"/>
  <c r="AA963" i="11"/>
  <c r="AB963" i="11"/>
  <c r="AC963" i="11"/>
  <c r="AD963" i="11"/>
  <c r="B964" i="11"/>
  <c r="C964" i="11"/>
  <c r="F964" i="11"/>
  <c r="N964" i="11"/>
  <c r="O964" i="11"/>
  <c r="Q964" i="11"/>
  <c r="Y964" i="11"/>
  <c r="Z964" i="11"/>
  <c r="AA964" i="11"/>
  <c r="AB964" i="11"/>
  <c r="AC964" i="11"/>
  <c r="AD964" i="11"/>
  <c r="B965" i="11"/>
  <c r="C965" i="11"/>
  <c r="F965" i="11"/>
  <c r="N965" i="11"/>
  <c r="O965" i="11"/>
  <c r="Q965" i="11"/>
  <c r="Y965" i="11"/>
  <c r="Z965" i="11"/>
  <c r="AA965" i="11"/>
  <c r="AB965" i="11"/>
  <c r="AC965" i="11"/>
  <c r="AD965" i="11"/>
  <c r="B966" i="11"/>
  <c r="C966" i="11"/>
  <c r="F966" i="11"/>
  <c r="N966" i="11"/>
  <c r="O966" i="11"/>
  <c r="Q966" i="11"/>
  <c r="Y966" i="11"/>
  <c r="Z966" i="11"/>
  <c r="AA966" i="11"/>
  <c r="AB966" i="11"/>
  <c r="AC966" i="11"/>
  <c r="AD966" i="11"/>
  <c r="B967" i="11"/>
  <c r="C967" i="11"/>
  <c r="F967" i="11"/>
  <c r="N967" i="11"/>
  <c r="O967" i="11"/>
  <c r="Q967" i="11"/>
  <c r="Y967" i="11"/>
  <c r="Z967" i="11"/>
  <c r="AA967" i="11"/>
  <c r="AB967" i="11"/>
  <c r="AC967" i="11"/>
  <c r="AD967" i="11"/>
  <c r="B968" i="11"/>
  <c r="C968" i="11"/>
  <c r="F968" i="11"/>
  <c r="N968" i="11"/>
  <c r="O968" i="11"/>
  <c r="Q968" i="11"/>
  <c r="Y968" i="11"/>
  <c r="Z968" i="11"/>
  <c r="AA968" i="11"/>
  <c r="AB968" i="11"/>
  <c r="AC968" i="11"/>
  <c r="AD968" i="11"/>
  <c r="B969" i="11"/>
  <c r="C969" i="11"/>
  <c r="F969" i="11"/>
  <c r="N969" i="11"/>
  <c r="O969" i="11"/>
  <c r="Q969" i="11"/>
  <c r="Y969" i="11"/>
  <c r="Z969" i="11"/>
  <c r="AA969" i="11"/>
  <c r="AB969" i="11"/>
  <c r="AC969" i="11"/>
  <c r="AD969" i="11"/>
  <c r="B970" i="11"/>
  <c r="C970" i="11"/>
  <c r="F970" i="11"/>
  <c r="N970" i="11"/>
  <c r="O970" i="11"/>
  <c r="Q970" i="11"/>
  <c r="Y970" i="11"/>
  <c r="Z970" i="11"/>
  <c r="AA970" i="11"/>
  <c r="AB970" i="11"/>
  <c r="AC970" i="11"/>
  <c r="AD970" i="11"/>
  <c r="B971" i="11"/>
  <c r="C971" i="11"/>
  <c r="F971" i="11"/>
  <c r="N971" i="11"/>
  <c r="O971" i="11"/>
  <c r="Q971" i="11"/>
  <c r="Y971" i="11"/>
  <c r="Z971" i="11"/>
  <c r="AA971" i="11"/>
  <c r="AB971" i="11"/>
  <c r="AC971" i="11"/>
  <c r="AD971" i="11"/>
  <c r="B972" i="11"/>
  <c r="C972" i="11"/>
  <c r="F972" i="11"/>
  <c r="N972" i="11"/>
  <c r="O972" i="11"/>
  <c r="Q972" i="11"/>
  <c r="Y972" i="11"/>
  <c r="Z972" i="11"/>
  <c r="AA972" i="11"/>
  <c r="AB972" i="11"/>
  <c r="AC972" i="11"/>
  <c r="AD972" i="11"/>
  <c r="B973" i="11"/>
  <c r="C973" i="11"/>
  <c r="F973" i="11"/>
  <c r="N973" i="11"/>
  <c r="O973" i="11"/>
  <c r="Q973" i="11"/>
  <c r="Y973" i="11"/>
  <c r="Z973" i="11"/>
  <c r="AA973" i="11"/>
  <c r="AB973" i="11"/>
  <c r="AC973" i="11"/>
  <c r="AD973" i="11"/>
  <c r="B974" i="11"/>
  <c r="C974" i="11"/>
  <c r="F974" i="11"/>
  <c r="N974" i="11"/>
  <c r="O974" i="11"/>
  <c r="Q974" i="11"/>
  <c r="Y974" i="11"/>
  <c r="Z974" i="11"/>
  <c r="AA974" i="11"/>
  <c r="AB974" i="11"/>
  <c r="AC974" i="11"/>
  <c r="AD974" i="11"/>
  <c r="B975" i="11"/>
  <c r="C975" i="11"/>
  <c r="F975" i="11"/>
  <c r="N975" i="11"/>
  <c r="O975" i="11"/>
  <c r="Q975" i="11"/>
  <c r="Y975" i="11"/>
  <c r="Z975" i="11"/>
  <c r="AA975" i="11"/>
  <c r="AB975" i="11"/>
  <c r="AC975" i="11"/>
  <c r="AD975" i="11"/>
  <c r="B976" i="11"/>
  <c r="C976" i="11"/>
  <c r="F976" i="11"/>
  <c r="N976" i="11"/>
  <c r="O976" i="11"/>
  <c r="Q976" i="11"/>
  <c r="Y976" i="11"/>
  <c r="Z976" i="11"/>
  <c r="AA976" i="11"/>
  <c r="AB976" i="11"/>
  <c r="AC976" i="11"/>
  <c r="AD976" i="11"/>
  <c r="B977" i="11"/>
  <c r="C977" i="11"/>
  <c r="F977" i="11"/>
  <c r="N977" i="11"/>
  <c r="O977" i="11"/>
  <c r="Q977" i="11"/>
  <c r="Y977" i="11"/>
  <c r="Z977" i="11"/>
  <c r="AA977" i="11"/>
  <c r="AB977" i="11"/>
  <c r="AC977" i="11"/>
  <c r="AD977" i="11"/>
  <c r="B978" i="11"/>
  <c r="C978" i="11"/>
  <c r="F978" i="11"/>
  <c r="N978" i="11"/>
  <c r="O978" i="11"/>
  <c r="Q978" i="11"/>
  <c r="Y978" i="11"/>
  <c r="Z978" i="11"/>
  <c r="AA978" i="11"/>
  <c r="AB978" i="11"/>
  <c r="AC978" i="11"/>
  <c r="AD978" i="11"/>
  <c r="B979" i="11"/>
  <c r="C979" i="11"/>
  <c r="F979" i="11"/>
  <c r="N979" i="11"/>
  <c r="O979" i="11"/>
  <c r="Q979" i="11"/>
  <c r="Y979" i="11"/>
  <c r="Z979" i="11"/>
  <c r="AA979" i="11"/>
  <c r="AB979" i="11"/>
  <c r="AC979" i="11"/>
  <c r="AD979" i="11"/>
  <c r="B980" i="11"/>
  <c r="C980" i="11"/>
  <c r="F980" i="11"/>
  <c r="N980" i="11"/>
  <c r="O980" i="11"/>
  <c r="Q980" i="11"/>
  <c r="Y980" i="11"/>
  <c r="Z980" i="11"/>
  <c r="AA980" i="11"/>
  <c r="AB980" i="11"/>
  <c r="AC980" i="11"/>
  <c r="AD980" i="11"/>
  <c r="B981" i="11"/>
  <c r="C981" i="11"/>
  <c r="F981" i="11"/>
  <c r="N981" i="11"/>
  <c r="O981" i="11"/>
  <c r="Q981" i="11"/>
  <c r="Y981" i="11"/>
  <c r="Z981" i="11"/>
  <c r="AA981" i="11"/>
  <c r="AB981" i="11"/>
  <c r="AC981" i="11"/>
  <c r="AD981" i="11"/>
  <c r="B982" i="11"/>
  <c r="C982" i="11"/>
  <c r="F982" i="11"/>
  <c r="N982" i="11"/>
  <c r="O982" i="11"/>
  <c r="Q982" i="11"/>
  <c r="Y982" i="11"/>
  <c r="Z982" i="11"/>
  <c r="AA982" i="11"/>
  <c r="AB982" i="11"/>
  <c r="AC982" i="11"/>
  <c r="AD982" i="11"/>
  <c r="B983" i="11"/>
  <c r="C983" i="11"/>
  <c r="F983" i="11"/>
  <c r="N983" i="11"/>
  <c r="O983" i="11"/>
  <c r="Q983" i="11"/>
  <c r="Y983" i="11"/>
  <c r="Z983" i="11"/>
  <c r="AA983" i="11"/>
  <c r="AB983" i="11"/>
  <c r="AC983" i="11"/>
  <c r="AD983" i="11"/>
  <c r="B984" i="11"/>
  <c r="C984" i="11"/>
  <c r="F984" i="11"/>
  <c r="N984" i="11"/>
  <c r="O984" i="11"/>
  <c r="Q984" i="11"/>
  <c r="Y984" i="11"/>
  <c r="Z984" i="11"/>
  <c r="AA984" i="11"/>
  <c r="AB984" i="11"/>
  <c r="AC984" i="11"/>
  <c r="AD984" i="11"/>
  <c r="B985" i="11"/>
  <c r="C985" i="11"/>
  <c r="F985" i="11"/>
  <c r="N985" i="11"/>
  <c r="O985" i="11"/>
  <c r="Q985" i="11"/>
  <c r="Y985" i="11"/>
  <c r="Z985" i="11"/>
  <c r="AA985" i="11"/>
  <c r="AB985" i="11"/>
  <c r="AC985" i="11"/>
  <c r="AD985" i="11"/>
  <c r="B986" i="11"/>
  <c r="C986" i="11"/>
  <c r="F986" i="11"/>
  <c r="N986" i="11"/>
  <c r="O986" i="11"/>
  <c r="Q986" i="11"/>
  <c r="Y986" i="11"/>
  <c r="Z986" i="11"/>
  <c r="AA986" i="11"/>
  <c r="AB986" i="11"/>
  <c r="AC986" i="11"/>
  <c r="AD986" i="11"/>
  <c r="B987" i="11"/>
  <c r="C987" i="11"/>
  <c r="F987" i="11"/>
  <c r="N987" i="11"/>
  <c r="O987" i="11"/>
  <c r="Q987" i="11"/>
  <c r="Y987" i="11"/>
  <c r="Z987" i="11"/>
  <c r="AA987" i="11"/>
  <c r="AB987" i="11"/>
  <c r="AC987" i="11"/>
  <c r="AD987" i="11"/>
  <c r="B988" i="11"/>
  <c r="C988" i="11"/>
  <c r="F988" i="11"/>
  <c r="N988" i="11"/>
  <c r="O988" i="11"/>
  <c r="Q988" i="11"/>
  <c r="Y988" i="11"/>
  <c r="Z988" i="11"/>
  <c r="AA988" i="11"/>
  <c r="AB988" i="11"/>
  <c r="AC988" i="11"/>
  <c r="AD988" i="11"/>
  <c r="B989" i="11"/>
  <c r="C989" i="11"/>
  <c r="F989" i="11"/>
  <c r="N989" i="11"/>
  <c r="O989" i="11"/>
  <c r="Q989" i="11"/>
  <c r="Y989" i="11"/>
  <c r="Z989" i="11"/>
  <c r="AA989" i="11"/>
  <c r="AB989" i="11"/>
  <c r="AC989" i="11"/>
  <c r="AD989" i="11"/>
  <c r="B990" i="11"/>
  <c r="C990" i="11"/>
  <c r="F990" i="11"/>
  <c r="N990" i="11"/>
  <c r="O990" i="11"/>
  <c r="Q990" i="11"/>
  <c r="Y990" i="11"/>
  <c r="Z990" i="11"/>
  <c r="AA990" i="11"/>
  <c r="AB990" i="11"/>
  <c r="AC990" i="11"/>
  <c r="AD990" i="11"/>
  <c r="B991" i="11"/>
  <c r="C991" i="11"/>
  <c r="F991" i="11"/>
  <c r="N991" i="11"/>
  <c r="O991" i="11"/>
  <c r="Q991" i="11"/>
  <c r="Y991" i="11"/>
  <c r="Z991" i="11"/>
  <c r="AA991" i="11"/>
  <c r="AB991" i="11"/>
  <c r="AC991" i="11"/>
  <c r="AD991" i="11"/>
  <c r="B992" i="11"/>
  <c r="C992" i="11"/>
  <c r="F992" i="11"/>
  <c r="N992" i="11"/>
  <c r="O992" i="11"/>
  <c r="Q992" i="11"/>
  <c r="Y992" i="11"/>
  <c r="Z992" i="11"/>
  <c r="AA992" i="11"/>
  <c r="AB992" i="11"/>
  <c r="AC992" i="11"/>
  <c r="AD992" i="11"/>
  <c r="B993" i="11"/>
  <c r="C993" i="11"/>
  <c r="F993" i="11"/>
  <c r="N993" i="11"/>
  <c r="O993" i="11"/>
  <c r="Q993" i="11"/>
  <c r="Y993" i="11"/>
  <c r="Z993" i="11"/>
  <c r="AA993" i="11"/>
  <c r="AB993" i="11"/>
  <c r="AC993" i="11"/>
  <c r="AD993" i="11"/>
  <c r="B994" i="11"/>
  <c r="C994" i="11"/>
  <c r="F994" i="11"/>
  <c r="N994" i="11"/>
  <c r="O994" i="11"/>
  <c r="Q994" i="11"/>
  <c r="Y994" i="11"/>
  <c r="Z994" i="11"/>
  <c r="AA994" i="11"/>
  <c r="AB994" i="11"/>
  <c r="AC994" i="11"/>
  <c r="AD994" i="11"/>
  <c r="B995" i="11"/>
  <c r="C995" i="11"/>
  <c r="F995" i="11"/>
  <c r="N995" i="11"/>
  <c r="O995" i="11"/>
  <c r="Q995" i="11"/>
  <c r="Y995" i="11"/>
  <c r="Z995" i="11"/>
  <c r="AA995" i="11"/>
  <c r="AB995" i="11"/>
  <c r="AC995" i="11"/>
  <c r="AD995" i="11"/>
  <c r="B996" i="11"/>
  <c r="C996" i="11"/>
  <c r="F996" i="11"/>
  <c r="N996" i="11"/>
  <c r="O996" i="11"/>
  <c r="Q996" i="11"/>
  <c r="Y996" i="11"/>
  <c r="Z996" i="11"/>
  <c r="AA996" i="11"/>
  <c r="AB996" i="11"/>
  <c r="AC996" i="11"/>
  <c r="AD996" i="11"/>
  <c r="B997" i="11"/>
  <c r="C997" i="11"/>
  <c r="F997" i="11"/>
  <c r="N997" i="11"/>
  <c r="O997" i="11"/>
  <c r="Q997" i="11"/>
  <c r="Y997" i="11"/>
  <c r="Z997" i="11"/>
  <c r="AA997" i="11"/>
  <c r="AB997" i="11"/>
  <c r="AC997" i="11"/>
  <c r="AD997" i="11"/>
  <c r="B998" i="11"/>
  <c r="C998" i="11"/>
  <c r="F998" i="11"/>
  <c r="N998" i="11"/>
  <c r="O998" i="11"/>
  <c r="Q998" i="11"/>
  <c r="Y998" i="11"/>
  <c r="Z998" i="11"/>
  <c r="AA998" i="11"/>
  <c r="AB998" i="11"/>
  <c r="AC998" i="11"/>
  <c r="AD998" i="11"/>
  <c r="B999" i="11"/>
  <c r="C999" i="11"/>
  <c r="F999" i="11"/>
  <c r="N999" i="11"/>
  <c r="O999" i="11"/>
  <c r="Q999" i="11"/>
  <c r="Y999" i="11"/>
  <c r="Z999" i="11"/>
  <c r="AA999" i="11"/>
  <c r="AB999" i="11"/>
  <c r="AC999" i="11"/>
  <c r="AD999" i="11"/>
  <c r="B1010" i="11"/>
  <c r="C1010" i="11"/>
  <c r="F1010" i="11"/>
  <c r="B1011" i="11"/>
  <c r="C1011" i="11"/>
  <c r="F1011" i="11"/>
  <c r="N1011" i="11"/>
  <c r="O1011" i="11"/>
  <c r="Q1011" i="11"/>
  <c r="Y1011" i="11"/>
  <c r="Z1011" i="11"/>
  <c r="AA1011" i="11"/>
  <c r="AB1011" i="11"/>
  <c r="AC1011" i="11"/>
  <c r="AD1011" i="11"/>
  <c r="B1012" i="11"/>
  <c r="C1012" i="11"/>
  <c r="F1012" i="11"/>
  <c r="N1012" i="11"/>
  <c r="O1012" i="11"/>
  <c r="Q1012" i="11"/>
  <c r="Y1012" i="11"/>
  <c r="Z1012" i="11"/>
  <c r="AA1012" i="11"/>
  <c r="AB1012" i="11"/>
  <c r="AC1012" i="11"/>
  <c r="AD1012" i="11"/>
  <c r="B1013" i="11"/>
  <c r="C1013" i="11"/>
  <c r="F1013" i="11"/>
  <c r="N1013" i="11"/>
  <c r="O1013" i="11"/>
  <c r="Q1013" i="11"/>
  <c r="Y1013" i="11"/>
  <c r="Z1013" i="11"/>
  <c r="AA1013" i="11"/>
  <c r="AB1013" i="11"/>
  <c r="AC1013" i="11"/>
  <c r="AD1013" i="11"/>
  <c r="B1014" i="11"/>
  <c r="C1014" i="11"/>
  <c r="F1014" i="11"/>
  <c r="N1014" i="11"/>
  <c r="O1014" i="11"/>
  <c r="Q1014" i="11"/>
  <c r="Y1014" i="11"/>
  <c r="Z1014" i="11"/>
  <c r="AA1014" i="11"/>
  <c r="AB1014" i="11"/>
  <c r="AC1014" i="11"/>
  <c r="AD1014" i="11"/>
  <c r="B1015" i="11"/>
  <c r="C1015" i="11"/>
  <c r="F1015" i="11"/>
  <c r="N1015" i="11"/>
  <c r="O1015" i="11"/>
  <c r="Q1015" i="11"/>
  <c r="Y1015" i="11"/>
  <c r="Z1015" i="11"/>
  <c r="AA1015" i="11"/>
  <c r="AB1015" i="11"/>
  <c r="AC1015" i="11"/>
  <c r="AD1015" i="11"/>
  <c r="B1016" i="11"/>
  <c r="C1016" i="11"/>
  <c r="F1016" i="11"/>
  <c r="N1016" i="11"/>
  <c r="O1016" i="11"/>
  <c r="Q1016" i="11"/>
  <c r="Y1016" i="11"/>
  <c r="Z1016" i="11"/>
  <c r="AA1016" i="11"/>
  <c r="AB1016" i="11"/>
  <c r="AC1016" i="11"/>
  <c r="AD1016" i="11"/>
  <c r="B1017" i="11"/>
  <c r="C1017" i="11"/>
  <c r="F1017" i="11"/>
  <c r="N1017" i="11"/>
  <c r="O1017" i="11"/>
  <c r="Q1017" i="11"/>
  <c r="Y1017" i="11"/>
  <c r="Z1017" i="11"/>
  <c r="AA1017" i="11"/>
  <c r="AB1017" i="11"/>
  <c r="AC1017" i="11"/>
  <c r="AD1017" i="11"/>
  <c r="B1018" i="11"/>
  <c r="C1018" i="11"/>
  <c r="F1018" i="11"/>
  <c r="N1018" i="11"/>
  <c r="O1018" i="11"/>
  <c r="Q1018" i="11"/>
  <c r="Y1018" i="11"/>
  <c r="Z1018" i="11"/>
  <c r="AA1018" i="11"/>
  <c r="AB1018" i="11"/>
  <c r="AC1018" i="11"/>
  <c r="AD1018" i="11"/>
  <c r="C1019" i="11"/>
  <c r="F1019" i="11"/>
  <c r="N1019" i="11"/>
  <c r="O1019" i="11"/>
  <c r="Q1019" i="11"/>
  <c r="Y1019" i="11"/>
  <c r="Z1019" i="11"/>
  <c r="AA1019" i="11"/>
  <c r="AB1019" i="11"/>
  <c r="AC1019" i="11"/>
  <c r="AD1019" i="11"/>
  <c r="B1020" i="11"/>
  <c r="C1020" i="11"/>
  <c r="F1020" i="11"/>
  <c r="N1020" i="11"/>
  <c r="O1020" i="11"/>
  <c r="Q1020" i="11"/>
  <c r="Y1020" i="11"/>
  <c r="Z1020" i="11"/>
  <c r="AA1020" i="11"/>
  <c r="AB1020" i="11"/>
  <c r="AC1020" i="11"/>
  <c r="AD1020" i="11"/>
  <c r="B1021" i="11"/>
  <c r="C1021" i="11"/>
  <c r="F1021" i="11"/>
  <c r="N1021" i="11"/>
  <c r="O1021" i="11"/>
  <c r="Q1021" i="11"/>
  <c r="Y1021" i="11"/>
  <c r="Z1021" i="11"/>
  <c r="AA1021" i="11"/>
  <c r="AB1021" i="11"/>
  <c r="AC1021" i="11"/>
  <c r="AD1021" i="11"/>
  <c r="B1022" i="11"/>
  <c r="C1022" i="11"/>
  <c r="F1022" i="11"/>
  <c r="N1022" i="11"/>
  <c r="O1022" i="11"/>
  <c r="Q1022" i="11"/>
  <c r="Y1022" i="11"/>
  <c r="Z1022" i="11"/>
  <c r="AA1022" i="11"/>
  <c r="AB1022" i="11"/>
  <c r="AC1022" i="11"/>
  <c r="AD1022" i="11"/>
  <c r="B1023" i="11"/>
  <c r="C1023" i="11"/>
  <c r="F1023" i="11"/>
  <c r="N1023" i="11"/>
  <c r="O1023" i="11"/>
  <c r="Q1023" i="11"/>
  <c r="Y1023" i="11"/>
  <c r="Z1023" i="11"/>
  <c r="AA1023" i="11"/>
  <c r="AB1023" i="11"/>
  <c r="AC1023" i="11"/>
  <c r="AD1023" i="11"/>
  <c r="B1024" i="11"/>
  <c r="C1024" i="11"/>
  <c r="F1024" i="11"/>
  <c r="N1024" i="11"/>
  <c r="O1024" i="11"/>
  <c r="Q1024" i="11"/>
  <c r="Y1024" i="11"/>
  <c r="Z1024" i="11"/>
  <c r="AA1024" i="11"/>
  <c r="AB1024" i="11"/>
  <c r="AC1024" i="11"/>
  <c r="AD1024" i="11"/>
  <c r="B1025" i="11"/>
  <c r="C1025" i="11"/>
  <c r="F1025" i="11"/>
  <c r="N1025" i="11"/>
  <c r="O1025" i="11"/>
  <c r="Q1025" i="11"/>
  <c r="Y1025" i="11"/>
  <c r="Z1025" i="11"/>
  <c r="AA1025" i="11"/>
  <c r="AB1025" i="11"/>
  <c r="AC1025" i="11"/>
  <c r="AD1025" i="11"/>
  <c r="B1026" i="11"/>
  <c r="C1026" i="11"/>
  <c r="F1026" i="11"/>
  <c r="N1026" i="11"/>
  <c r="O1026" i="11"/>
  <c r="Q1026" i="11"/>
  <c r="Y1026" i="11"/>
  <c r="Z1026" i="11"/>
  <c r="AA1026" i="11"/>
  <c r="AB1026" i="11"/>
  <c r="AC1026" i="11"/>
  <c r="AD1026" i="11"/>
  <c r="B1027" i="11"/>
  <c r="C1027" i="11"/>
  <c r="F1027" i="11"/>
  <c r="N1027" i="11"/>
  <c r="O1027" i="11"/>
  <c r="Q1027" i="11"/>
  <c r="Y1027" i="11"/>
  <c r="Z1027" i="11"/>
  <c r="AA1027" i="11"/>
  <c r="AB1027" i="11"/>
  <c r="AC1027" i="11"/>
  <c r="AD1027" i="11"/>
  <c r="B1028" i="11"/>
  <c r="C1028" i="11"/>
  <c r="F1028" i="11"/>
  <c r="N1028" i="11"/>
  <c r="O1028" i="11"/>
  <c r="Q1028" i="11"/>
  <c r="Y1028" i="11"/>
  <c r="Z1028" i="11"/>
  <c r="AA1028" i="11"/>
  <c r="AB1028" i="11"/>
  <c r="AC1028" i="11"/>
  <c r="AD1028" i="11"/>
  <c r="B1029" i="11"/>
  <c r="C1029" i="11"/>
  <c r="F1029" i="11"/>
  <c r="N1029" i="11"/>
  <c r="O1029" i="11"/>
  <c r="Q1029" i="11"/>
  <c r="Y1029" i="11"/>
  <c r="Z1029" i="11"/>
  <c r="AA1029" i="11"/>
  <c r="AB1029" i="11"/>
  <c r="AC1029" i="11"/>
  <c r="AD1029" i="11"/>
  <c r="B1030" i="11"/>
  <c r="C1030" i="11"/>
  <c r="F1030" i="11"/>
  <c r="N1030" i="11"/>
  <c r="O1030" i="11"/>
  <c r="Q1030" i="11"/>
  <c r="Y1030" i="11"/>
  <c r="Z1030" i="11"/>
  <c r="AA1030" i="11"/>
  <c r="AB1030" i="11"/>
  <c r="AC1030" i="11"/>
  <c r="AD1030" i="11"/>
  <c r="B1031" i="11"/>
  <c r="C1031" i="11"/>
  <c r="F1031" i="11"/>
  <c r="N1031" i="11"/>
  <c r="O1031" i="11"/>
  <c r="Q1031" i="11"/>
  <c r="Y1031" i="11"/>
  <c r="Z1031" i="11"/>
  <c r="AA1031" i="11"/>
  <c r="AB1031" i="11"/>
  <c r="AC1031" i="11"/>
  <c r="AD1031" i="11"/>
  <c r="B1032" i="11"/>
  <c r="C1032" i="11"/>
  <c r="F1032" i="11"/>
  <c r="N1032" i="11"/>
  <c r="O1032" i="11"/>
  <c r="Q1032" i="11"/>
  <c r="Y1032" i="11"/>
  <c r="Z1032" i="11"/>
  <c r="AA1032" i="11"/>
  <c r="AB1032" i="11"/>
  <c r="AC1032" i="11"/>
  <c r="AD1032" i="11"/>
  <c r="B1033" i="11"/>
  <c r="C1033" i="11"/>
  <c r="F1033" i="11"/>
  <c r="N1033" i="11"/>
  <c r="O1033" i="11"/>
  <c r="Q1033" i="11"/>
  <c r="Y1033" i="11"/>
  <c r="Z1033" i="11"/>
  <c r="AA1033" i="11"/>
  <c r="AB1033" i="11"/>
  <c r="AC1033" i="11"/>
  <c r="AD1033" i="11"/>
  <c r="B1034" i="11"/>
  <c r="C1034" i="11"/>
  <c r="F1034" i="11"/>
  <c r="N1034" i="11"/>
  <c r="O1034" i="11"/>
  <c r="Q1034" i="11"/>
  <c r="Y1034" i="11"/>
  <c r="Z1034" i="11"/>
  <c r="AA1034" i="11"/>
  <c r="AB1034" i="11"/>
  <c r="AC1034" i="11"/>
  <c r="AD1034" i="11"/>
  <c r="B1035" i="11"/>
  <c r="C1035" i="11"/>
  <c r="F1035" i="11"/>
  <c r="N1035" i="11"/>
  <c r="O1035" i="11"/>
  <c r="Q1035" i="11"/>
  <c r="Y1035" i="11"/>
  <c r="Z1035" i="11"/>
  <c r="AA1035" i="11"/>
  <c r="AB1035" i="11"/>
  <c r="AC1035" i="11"/>
  <c r="AD1035" i="11"/>
  <c r="B1036" i="11"/>
  <c r="C1036" i="11"/>
  <c r="F1036" i="11"/>
  <c r="N1036" i="11"/>
  <c r="O1036" i="11"/>
  <c r="Q1036" i="11"/>
  <c r="Y1036" i="11"/>
  <c r="Z1036" i="11"/>
  <c r="AA1036" i="11"/>
  <c r="AB1036" i="11"/>
  <c r="AC1036" i="11"/>
  <c r="AD1036" i="11"/>
  <c r="B1037" i="11"/>
  <c r="C1037" i="11"/>
  <c r="F1037" i="11"/>
  <c r="N1037" i="11"/>
  <c r="O1037" i="11"/>
  <c r="Q1037" i="11"/>
  <c r="Y1037" i="11"/>
  <c r="Z1037" i="11"/>
  <c r="AA1037" i="11"/>
  <c r="AB1037" i="11"/>
  <c r="AC1037" i="11"/>
  <c r="AD1037" i="11"/>
  <c r="B1038" i="11"/>
  <c r="C1038" i="11"/>
  <c r="F1038" i="11"/>
  <c r="N1038" i="11"/>
  <c r="O1038" i="11"/>
  <c r="Q1038" i="11"/>
  <c r="Y1038" i="11"/>
  <c r="Z1038" i="11"/>
  <c r="AA1038" i="11"/>
  <c r="AB1038" i="11"/>
  <c r="AC1038" i="11"/>
  <c r="AD1038" i="11"/>
  <c r="B1039" i="11"/>
  <c r="C1039" i="11"/>
  <c r="F1039" i="11"/>
  <c r="N1039" i="11"/>
  <c r="O1039" i="11"/>
  <c r="Q1039" i="11"/>
  <c r="Y1039" i="11"/>
  <c r="Z1039" i="11"/>
  <c r="AA1039" i="11"/>
  <c r="AB1039" i="11"/>
  <c r="AC1039" i="11"/>
  <c r="AD1039" i="11"/>
  <c r="B1040" i="11"/>
  <c r="C1040" i="11"/>
  <c r="F1040" i="11"/>
  <c r="N1040" i="11"/>
  <c r="O1040" i="11"/>
  <c r="Q1040" i="11"/>
  <c r="Y1040" i="11"/>
  <c r="Z1040" i="11"/>
  <c r="AA1040" i="11"/>
  <c r="AB1040" i="11"/>
  <c r="AC1040" i="11"/>
  <c r="AD1040" i="11"/>
  <c r="B1041" i="11"/>
  <c r="C1041" i="11"/>
  <c r="F1041" i="11"/>
  <c r="N1041" i="11"/>
  <c r="O1041" i="11"/>
  <c r="Q1041" i="11"/>
  <c r="Y1041" i="11"/>
  <c r="Z1041" i="11"/>
  <c r="AA1041" i="11"/>
  <c r="AB1041" i="11"/>
  <c r="AC1041" i="11"/>
  <c r="AD1041" i="11"/>
  <c r="B1042" i="11"/>
  <c r="C1042" i="11"/>
  <c r="F1042" i="11"/>
  <c r="N1042" i="11"/>
  <c r="O1042" i="11"/>
  <c r="Q1042" i="11"/>
  <c r="Y1042" i="11"/>
  <c r="Z1042" i="11"/>
  <c r="AA1042" i="11"/>
  <c r="AB1042" i="11"/>
  <c r="AC1042" i="11"/>
  <c r="AD1042" i="11"/>
  <c r="B1043" i="11"/>
  <c r="C1043" i="11"/>
  <c r="F1043" i="11"/>
  <c r="N1043" i="11"/>
  <c r="O1043" i="11"/>
  <c r="Q1043" i="11"/>
  <c r="Y1043" i="11"/>
  <c r="Z1043" i="11"/>
  <c r="AA1043" i="11"/>
  <c r="AB1043" i="11"/>
  <c r="AC1043" i="11"/>
  <c r="AD1043" i="11"/>
  <c r="B1044" i="11"/>
  <c r="C1044" i="11"/>
  <c r="F1044" i="11"/>
  <c r="N1044" i="11"/>
  <c r="O1044" i="11"/>
  <c r="Q1044" i="11"/>
  <c r="Y1044" i="11"/>
  <c r="Z1044" i="11"/>
  <c r="AA1044" i="11"/>
  <c r="AB1044" i="11"/>
  <c r="AC1044" i="11"/>
  <c r="AD1044" i="11"/>
  <c r="B1045" i="11"/>
  <c r="C1045" i="11"/>
  <c r="F1045" i="11"/>
  <c r="N1045" i="11"/>
  <c r="O1045" i="11"/>
  <c r="Q1045" i="11"/>
  <c r="Y1045" i="11"/>
  <c r="Z1045" i="11"/>
  <c r="AA1045" i="11"/>
  <c r="AB1045" i="11"/>
  <c r="AC1045" i="11"/>
  <c r="AD1045" i="11"/>
  <c r="B1046" i="11"/>
  <c r="C1046" i="11"/>
  <c r="F1046" i="11"/>
  <c r="N1046" i="11"/>
  <c r="O1046" i="11"/>
  <c r="Q1046" i="11"/>
  <c r="Y1046" i="11"/>
  <c r="Z1046" i="11"/>
  <c r="AA1046" i="11"/>
  <c r="AB1046" i="11"/>
  <c r="AC1046" i="11"/>
  <c r="AD1046" i="11"/>
  <c r="B1047" i="11"/>
  <c r="C1047" i="11"/>
  <c r="F1047" i="11"/>
  <c r="N1047" i="11"/>
  <c r="O1047" i="11"/>
  <c r="Q1047" i="11"/>
  <c r="Y1047" i="11"/>
  <c r="Z1047" i="11"/>
  <c r="AA1047" i="11"/>
  <c r="AB1047" i="11"/>
  <c r="AC1047" i="11"/>
  <c r="AD1047" i="11"/>
  <c r="B1048" i="11"/>
  <c r="C1048" i="11"/>
  <c r="F1048" i="11"/>
  <c r="N1048" i="11"/>
  <c r="O1048" i="11"/>
  <c r="Q1048" i="11"/>
  <c r="Y1048" i="11"/>
  <c r="Z1048" i="11"/>
  <c r="AA1048" i="11"/>
  <c r="AB1048" i="11"/>
  <c r="AC1048" i="11"/>
  <c r="AD1048" i="11"/>
  <c r="B1049" i="11"/>
  <c r="C1049" i="11"/>
  <c r="F1049" i="11"/>
  <c r="N1049" i="11"/>
  <c r="O1049" i="11"/>
  <c r="Q1049" i="11"/>
  <c r="Y1049" i="11"/>
  <c r="Z1049" i="11"/>
  <c r="AA1049" i="11"/>
  <c r="AB1049" i="11"/>
  <c r="AC1049" i="11"/>
  <c r="AD1049" i="11"/>
  <c r="B1050" i="11"/>
  <c r="C1050" i="11"/>
  <c r="F1050" i="11"/>
  <c r="N1050" i="11"/>
  <c r="O1050" i="11"/>
  <c r="Q1050" i="11"/>
  <c r="Y1050" i="11"/>
  <c r="Z1050" i="11"/>
  <c r="AA1050" i="11"/>
  <c r="AB1050" i="11"/>
  <c r="AC1050" i="11"/>
  <c r="AD1050" i="11"/>
  <c r="B1051" i="11"/>
  <c r="C1051" i="11"/>
  <c r="F1051" i="11"/>
  <c r="N1051" i="11"/>
  <c r="O1051" i="11"/>
  <c r="Q1051" i="11"/>
  <c r="Y1051" i="11"/>
  <c r="Z1051" i="11"/>
  <c r="AA1051" i="11"/>
  <c r="AB1051" i="11"/>
  <c r="AC1051" i="11"/>
  <c r="AD1051" i="11"/>
  <c r="B1052" i="11"/>
  <c r="C1052" i="11"/>
  <c r="F1052" i="11"/>
  <c r="N1052" i="11"/>
  <c r="O1052" i="11"/>
  <c r="Q1052" i="11"/>
  <c r="Y1052" i="11"/>
  <c r="Z1052" i="11"/>
  <c r="AA1052" i="11"/>
  <c r="AB1052" i="11"/>
  <c r="AC1052" i="11"/>
  <c r="AD1052" i="11"/>
  <c r="B1053" i="11"/>
  <c r="C1053" i="11"/>
  <c r="F1053" i="11"/>
  <c r="N1053" i="11"/>
  <c r="O1053" i="11"/>
  <c r="Q1053" i="11"/>
  <c r="Y1053" i="11"/>
  <c r="Z1053" i="11"/>
  <c r="AA1053" i="11"/>
  <c r="AB1053" i="11"/>
  <c r="AC1053" i="11"/>
  <c r="AD1053" i="11"/>
  <c r="B1054" i="11"/>
  <c r="C1054" i="11"/>
  <c r="F1054" i="11"/>
  <c r="N1054" i="11"/>
  <c r="O1054" i="11"/>
  <c r="Q1054" i="11"/>
  <c r="Y1054" i="11"/>
  <c r="Z1054" i="11"/>
  <c r="AA1054" i="11"/>
  <c r="AB1054" i="11"/>
  <c r="AC1054" i="11"/>
  <c r="AD1054" i="11"/>
  <c r="B1055" i="11"/>
  <c r="C1055" i="11"/>
  <c r="F1055" i="11"/>
  <c r="N1055" i="11"/>
  <c r="O1055" i="11"/>
  <c r="Q1055" i="11"/>
  <c r="Y1055" i="11"/>
  <c r="Z1055" i="11"/>
  <c r="AA1055" i="11"/>
  <c r="AB1055" i="11"/>
  <c r="AC1055" i="11"/>
  <c r="AD1055" i="11"/>
  <c r="B1056" i="11"/>
  <c r="C1056" i="11"/>
  <c r="F1056" i="11"/>
  <c r="N1056" i="11"/>
  <c r="O1056" i="11"/>
  <c r="Q1056" i="11"/>
  <c r="Y1056" i="11"/>
  <c r="Z1056" i="11"/>
  <c r="AA1056" i="11"/>
  <c r="AB1056" i="11"/>
  <c r="AC1056" i="11"/>
  <c r="AD1056" i="11"/>
  <c r="B1057" i="11"/>
  <c r="C1057" i="11"/>
  <c r="F1057" i="11"/>
  <c r="N1057" i="11"/>
  <c r="O1057" i="11"/>
  <c r="Q1057" i="11"/>
  <c r="Y1057" i="11"/>
  <c r="Z1057" i="11"/>
  <c r="AA1057" i="11"/>
  <c r="AB1057" i="11"/>
  <c r="AC1057" i="11"/>
  <c r="AD1057" i="11"/>
  <c r="B1058" i="11"/>
  <c r="C1058" i="11"/>
  <c r="F1058" i="11"/>
  <c r="N1058" i="11"/>
  <c r="O1058" i="11"/>
  <c r="Q1058" i="11"/>
  <c r="Y1058" i="11"/>
  <c r="Z1058" i="11"/>
  <c r="AA1058" i="11"/>
  <c r="AB1058" i="11"/>
  <c r="AC1058" i="11"/>
  <c r="AD1058" i="11"/>
  <c r="B1059" i="11"/>
  <c r="C1059" i="11"/>
  <c r="F1059" i="11"/>
  <c r="N1059" i="11"/>
  <c r="O1059" i="11"/>
  <c r="Q1059" i="11"/>
  <c r="Y1059" i="11"/>
  <c r="Z1059" i="11"/>
  <c r="AA1059" i="11"/>
  <c r="AB1059" i="11"/>
  <c r="AC1059" i="11"/>
  <c r="AD1059" i="11"/>
  <c r="B1060" i="11"/>
  <c r="C1060" i="11"/>
  <c r="F1060" i="11"/>
  <c r="N1060" i="11"/>
  <c r="O1060" i="11"/>
  <c r="Q1060" i="11"/>
  <c r="Y1060" i="11"/>
  <c r="Z1060" i="11"/>
  <c r="AA1060" i="11"/>
  <c r="AB1060" i="11"/>
  <c r="AC1060" i="11"/>
  <c r="AD1060" i="11"/>
  <c r="B1061" i="11"/>
  <c r="C1061" i="11"/>
  <c r="F1061" i="11"/>
  <c r="N1061" i="11"/>
  <c r="O1061" i="11"/>
  <c r="Q1061" i="11"/>
  <c r="Y1061" i="11"/>
  <c r="Z1061" i="11"/>
  <c r="AA1061" i="11"/>
  <c r="AB1061" i="11"/>
  <c r="AC1061" i="11"/>
  <c r="AD1061" i="11"/>
  <c r="B1062" i="11"/>
  <c r="C1062" i="11"/>
  <c r="F1062" i="11"/>
  <c r="N1062" i="11"/>
  <c r="O1062" i="11"/>
  <c r="Q1062" i="11"/>
  <c r="Y1062" i="11"/>
  <c r="Z1062" i="11"/>
  <c r="AA1062" i="11"/>
  <c r="AB1062" i="11"/>
  <c r="AC1062" i="11"/>
  <c r="AD1062" i="11"/>
  <c r="B1063" i="11"/>
  <c r="C1063" i="11"/>
  <c r="F1063" i="11"/>
  <c r="N1063" i="11"/>
  <c r="O1063" i="11"/>
  <c r="Q1063" i="11"/>
  <c r="Y1063" i="11"/>
  <c r="Z1063" i="11"/>
  <c r="AA1063" i="11"/>
  <c r="AB1063" i="11"/>
  <c r="AC1063" i="11"/>
  <c r="AD1063" i="11"/>
  <c r="B1064" i="11"/>
  <c r="C1064" i="11"/>
  <c r="F1064" i="11"/>
  <c r="N1064" i="11"/>
  <c r="O1064" i="11"/>
  <c r="Q1064" i="11"/>
  <c r="Y1064" i="11"/>
  <c r="Z1064" i="11"/>
  <c r="AA1064" i="11"/>
  <c r="AB1064" i="11"/>
  <c r="AC1064" i="11"/>
  <c r="AD1064" i="11"/>
  <c r="B1065" i="11"/>
  <c r="C1065" i="11"/>
  <c r="F1065" i="11"/>
  <c r="N1065" i="11"/>
  <c r="O1065" i="11"/>
  <c r="Q1065" i="11"/>
  <c r="Y1065" i="11"/>
  <c r="Z1065" i="11"/>
  <c r="AA1065" i="11"/>
  <c r="AB1065" i="11"/>
  <c r="AC1065" i="11"/>
  <c r="AD1065" i="11"/>
  <c r="B1066" i="11"/>
  <c r="C1066" i="11"/>
  <c r="F1066" i="11"/>
  <c r="N1066" i="11"/>
  <c r="O1066" i="11"/>
  <c r="Q1066" i="11"/>
  <c r="Y1066" i="11"/>
  <c r="Z1066" i="11"/>
  <c r="AA1066" i="11"/>
  <c r="AB1066" i="11"/>
  <c r="AC1066" i="11"/>
  <c r="AD1066" i="11"/>
  <c r="B1067" i="11"/>
  <c r="C1067" i="11"/>
  <c r="F1067" i="11"/>
  <c r="N1067" i="11"/>
  <c r="O1067" i="11"/>
  <c r="Q1067" i="11"/>
  <c r="Y1067" i="11"/>
  <c r="Z1067" i="11"/>
  <c r="AA1067" i="11"/>
  <c r="AB1067" i="11"/>
  <c r="AC1067" i="11"/>
  <c r="AD1067" i="11"/>
  <c r="B1068" i="11"/>
  <c r="C1068" i="11"/>
  <c r="F1068" i="11"/>
  <c r="N1068" i="11"/>
  <c r="O1068" i="11"/>
  <c r="Q1068" i="11"/>
  <c r="Y1068" i="11"/>
  <c r="Z1068" i="11"/>
  <c r="AA1068" i="11"/>
  <c r="AB1068" i="11"/>
  <c r="AC1068" i="11"/>
  <c r="AD1068" i="11"/>
  <c r="B1069" i="11"/>
  <c r="C1069" i="11"/>
  <c r="F1069" i="11"/>
  <c r="N1069" i="11"/>
  <c r="O1069" i="11"/>
  <c r="Q1069" i="11"/>
  <c r="Y1069" i="11"/>
  <c r="Z1069" i="11"/>
  <c r="AA1069" i="11"/>
  <c r="AB1069" i="11"/>
  <c r="AC1069" i="11"/>
  <c r="AD1069" i="11"/>
  <c r="B1070" i="11"/>
  <c r="C1070" i="11"/>
  <c r="F1070" i="11"/>
  <c r="N1070" i="11"/>
  <c r="O1070" i="11"/>
  <c r="Q1070" i="11"/>
  <c r="Y1070" i="11"/>
  <c r="Z1070" i="11"/>
  <c r="AA1070" i="11"/>
  <c r="AB1070" i="11"/>
  <c r="AC1070" i="11"/>
  <c r="AD1070" i="11"/>
  <c r="B1071" i="11"/>
  <c r="C1071" i="11"/>
  <c r="F1071" i="11"/>
  <c r="N1071" i="11"/>
  <c r="O1071" i="11"/>
  <c r="Q1071" i="11"/>
  <c r="Y1071" i="11"/>
  <c r="Z1071" i="11"/>
  <c r="AA1071" i="11"/>
  <c r="AB1071" i="11"/>
  <c r="AC1071" i="11"/>
  <c r="AD1071" i="11"/>
  <c r="B1072" i="11"/>
  <c r="C1072" i="11"/>
  <c r="F1072" i="11"/>
  <c r="N1072" i="11"/>
  <c r="O1072" i="11"/>
  <c r="Q1072" i="11"/>
  <c r="Y1072" i="11"/>
  <c r="Z1072" i="11"/>
  <c r="AA1072" i="11"/>
  <c r="AB1072" i="11"/>
  <c r="AC1072" i="11"/>
  <c r="AD1072" i="11"/>
  <c r="B1073" i="11"/>
  <c r="C1073" i="11"/>
  <c r="F1073" i="11"/>
  <c r="N1073" i="11"/>
  <c r="O1073" i="11"/>
  <c r="Q1073" i="11"/>
  <c r="Y1073" i="11"/>
  <c r="Z1073" i="11"/>
  <c r="AA1073" i="11"/>
  <c r="AB1073" i="11"/>
  <c r="AC1073" i="11"/>
  <c r="AD1073" i="11"/>
  <c r="B1074" i="11"/>
  <c r="C1074" i="11"/>
  <c r="F1074" i="11"/>
  <c r="N1074" i="11"/>
  <c r="O1074" i="11"/>
  <c r="Q1074" i="11"/>
  <c r="Y1074" i="11"/>
  <c r="Z1074" i="11"/>
  <c r="AA1074" i="11"/>
  <c r="AB1074" i="11"/>
  <c r="AC1074" i="11"/>
  <c r="AD1074" i="11"/>
  <c r="B1075" i="11"/>
  <c r="C1075" i="11"/>
  <c r="F1075" i="11"/>
  <c r="N1075" i="11"/>
  <c r="O1075" i="11"/>
  <c r="Q1075" i="11"/>
  <c r="Y1075" i="11"/>
  <c r="Z1075" i="11"/>
  <c r="AA1075" i="11"/>
  <c r="AB1075" i="11"/>
  <c r="AC1075" i="11"/>
  <c r="AD1075" i="11"/>
  <c r="B1076" i="11"/>
  <c r="C1076" i="11"/>
  <c r="F1076" i="11"/>
  <c r="N1076" i="11"/>
  <c r="O1076" i="11"/>
  <c r="Q1076" i="11"/>
  <c r="Y1076" i="11"/>
  <c r="Z1076" i="11"/>
  <c r="AA1076" i="11"/>
  <c r="AB1076" i="11"/>
  <c r="AC1076" i="11"/>
  <c r="AD1076" i="11"/>
  <c r="B1077" i="11"/>
  <c r="C1077" i="11"/>
  <c r="F1077" i="11"/>
  <c r="N1077" i="11"/>
  <c r="O1077" i="11"/>
  <c r="Q1077" i="11"/>
  <c r="Y1077" i="11"/>
  <c r="Z1077" i="11"/>
  <c r="AA1077" i="11"/>
  <c r="AB1077" i="11"/>
  <c r="AC1077" i="11"/>
  <c r="AD1077" i="11"/>
  <c r="B1078" i="11"/>
  <c r="C1078" i="11"/>
  <c r="F1078" i="11"/>
  <c r="N1078" i="11"/>
  <c r="O1078" i="11"/>
  <c r="Q1078" i="11"/>
  <c r="Y1078" i="11"/>
  <c r="Z1078" i="11"/>
  <c r="AA1078" i="11"/>
  <c r="AB1078" i="11"/>
  <c r="AC1078" i="11"/>
  <c r="AD1078" i="11"/>
  <c r="B1079" i="11"/>
  <c r="C1079" i="11"/>
  <c r="F1079" i="11"/>
  <c r="N1079" i="11"/>
  <c r="O1079" i="11"/>
  <c r="Q1079" i="11"/>
  <c r="Y1079" i="11"/>
  <c r="Z1079" i="11"/>
  <c r="AA1079" i="11"/>
  <c r="AB1079" i="11"/>
  <c r="AC1079" i="11"/>
  <c r="AD1079" i="11"/>
  <c r="B1080" i="11"/>
  <c r="C1080" i="11"/>
  <c r="F1080" i="11"/>
  <c r="N1080" i="11"/>
  <c r="O1080" i="11"/>
  <c r="Q1080" i="11"/>
  <c r="Y1080" i="11"/>
  <c r="Z1080" i="11"/>
  <c r="AA1080" i="11"/>
  <c r="AB1080" i="11"/>
  <c r="AC1080" i="11"/>
  <c r="AD1080" i="11"/>
  <c r="B1081" i="11"/>
  <c r="C1081" i="11"/>
  <c r="F1081" i="11"/>
  <c r="N1081" i="11"/>
  <c r="O1081" i="11"/>
  <c r="Q1081" i="11"/>
  <c r="Y1081" i="11"/>
  <c r="Z1081" i="11"/>
  <c r="AA1081" i="11"/>
  <c r="AB1081" i="11"/>
  <c r="AC1081" i="11"/>
  <c r="AD1081" i="11"/>
  <c r="B1082" i="11"/>
  <c r="C1082" i="11"/>
  <c r="F1082" i="11"/>
  <c r="N1082" i="11"/>
  <c r="O1082" i="11"/>
  <c r="Q1082" i="11"/>
  <c r="Y1082" i="11"/>
  <c r="Z1082" i="11"/>
  <c r="AA1082" i="11"/>
  <c r="AB1082" i="11"/>
  <c r="AC1082" i="11"/>
  <c r="AD1082" i="11"/>
  <c r="B1083" i="11"/>
  <c r="C1083" i="11"/>
  <c r="F1083" i="11"/>
  <c r="N1083" i="11"/>
  <c r="O1083" i="11"/>
  <c r="Q1083" i="11"/>
  <c r="Y1083" i="11"/>
  <c r="Z1083" i="11"/>
  <c r="AA1083" i="11"/>
  <c r="AB1083" i="11"/>
  <c r="AC1083" i="11"/>
  <c r="AD1083" i="11"/>
  <c r="B1084" i="11"/>
  <c r="C1084" i="11"/>
  <c r="F1084" i="11"/>
  <c r="N1084" i="11"/>
  <c r="O1084" i="11"/>
  <c r="Q1084" i="11"/>
  <c r="Y1084" i="11"/>
  <c r="Z1084" i="11"/>
  <c r="AA1084" i="11"/>
  <c r="AB1084" i="11"/>
  <c r="AC1084" i="11"/>
  <c r="AD1084" i="11"/>
  <c r="B1085" i="11"/>
  <c r="C1085" i="11"/>
  <c r="F1085" i="11"/>
  <c r="N1085" i="11"/>
  <c r="O1085" i="11"/>
  <c r="Q1085" i="11"/>
  <c r="Y1085" i="11"/>
  <c r="Z1085" i="11"/>
  <c r="AA1085" i="11"/>
  <c r="AB1085" i="11"/>
  <c r="AC1085" i="11"/>
  <c r="AD1085" i="11"/>
  <c r="B1086" i="11"/>
  <c r="C1086" i="11"/>
  <c r="F1086" i="11"/>
  <c r="N1086" i="11"/>
  <c r="O1086" i="11"/>
  <c r="Q1086" i="11"/>
  <c r="Y1086" i="11"/>
  <c r="Z1086" i="11"/>
  <c r="AA1086" i="11"/>
  <c r="AB1086" i="11"/>
  <c r="AC1086" i="11"/>
  <c r="AD1086" i="11"/>
  <c r="B1087" i="11"/>
  <c r="C1087" i="11"/>
  <c r="F1087" i="11"/>
  <c r="N1087" i="11"/>
  <c r="O1087" i="11"/>
  <c r="Q1087" i="11"/>
  <c r="Y1087" i="11"/>
  <c r="Z1087" i="11"/>
  <c r="AA1087" i="11"/>
  <c r="AB1087" i="11"/>
  <c r="AC1087" i="11"/>
  <c r="AD1087" i="11"/>
  <c r="B1088" i="11"/>
  <c r="C1088" i="11"/>
  <c r="F1088" i="11"/>
  <c r="N1088" i="11"/>
  <c r="O1088" i="11"/>
  <c r="Q1088" i="11"/>
  <c r="Y1088" i="11"/>
  <c r="Z1088" i="11"/>
  <c r="AA1088" i="11"/>
  <c r="AB1088" i="11"/>
  <c r="AC1088" i="11"/>
  <c r="AD1088" i="11"/>
  <c r="B1089" i="11"/>
  <c r="C1089" i="11"/>
  <c r="F1089" i="11"/>
  <c r="N1089" i="11"/>
  <c r="O1089" i="11"/>
  <c r="Q1089" i="11"/>
  <c r="Y1089" i="11"/>
  <c r="Z1089" i="11"/>
  <c r="AA1089" i="11"/>
  <c r="AB1089" i="11"/>
  <c r="AC1089" i="11"/>
  <c r="AD1089" i="11"/>
  <c r="B1090" i="11"/>
  <c r="C1090" i="11"/>
  <c r="F1090" i="11"/>
  <c r="N1090" i="11"/>
  <c r="O1090" i="11"/>
  <c r="Q1090" i="11"/>
  <c r="Y1090" i="11"/>
  <c r="Z1090" i="11"/>
  <c r="AA1090" i="11"/>
  <c r="AB1090" i="11"/>
  <c r="AC1090" i="11"/>
  <c r="AD1090" i="11"/>
  <c r="B1091" i="11"/>
  <c r="C1091" i="11"/>
  <c r="F1091" i="11"/>
  <c r="N1091" i="11"/>
  <c r="O1091" i="11"/>
  <c r="Q1091" i="11"/>
  <c r="Y1091" i="11"/>
  <c r="Z1091" i="11"/>
  <c r="AA1091" i="11"/>
  <c r="AB1091" i="11"/>
  <c r="AC1091" i="11"/>
  <c r="AD1091" i="11"/>
  <c r="B1092" i="11"/>
  <c r="C1092" i="11"/>
  <c r="F1092" i="11"/>
  <c r="N1092" i="11"/>
  <c r="O1092" i="11"/>
  <c r="Q1092" i="11"/>
  <c r="Y1092" i="11"/>
  <c r="Z1092" i="11"/>
  <c r="AA1092" i="11"/>
  <c r="AB1092" i="11"/>
  <c r="AC1092" i="11"/>
  <c r="AD1092" i="11"/>
  <c r="B1093" i="11"/>
  <c r="C1093" i="11"/>
  <c r="F1093" i="11"/>
  <c r="N1093" i="11"/>
  <c r="O1093" i="11"/>
  <c r="Q1093" i="11"/>
  <c r="Y1093" i="11"/>
  <c r="Z1093" i="11"/>
  <c r="AA1093" i="11"/>
  <c r="AB1093" i="11"/>
  <c r="AC1093" i="11"/>
  <c r="AD1093" i="11"/>
  <c r="B1094" i="11"/>
  <c r="C1094" i="11"/>
  <c r="F1094" i="11"/>
  <c r="N1094" i="11"/>
  <c r="O1094" i="11"/>
  <c r="Q1094" i="11"/>
  <c r="Y1094" i="11"/>
  <c r="Z1094" i="11"/>
  <c r="AA1094" i="11"/>
  <c r="AB1094" i="11"/>
  <c r="AC1094" i="11"/>
  <c r="AD1094" i="11"/>
  <c r="B1095" i="11"/>
  <c r="C1095" i="11"/>
  <c r="F1095" i="11"/>
  <c r="N1095" i="11"/>
  <c r="O1095" i="11"/>
  <c r="Q1095" i="11"/>
  <c r="Y1095" i="11"/>
  <c r="Z1095" i="11"/>
  <c r="AA1095" i="11"/>
  <c r="AB1095" i="11"/>
  <c r="AC1095" i="11"/>
  <c r="AD1095" i="11"/>
  <c r="B1096" i="11"/>
  <c r="C1096" i="11"/>
  <c r="F1096" i="11"/>
  <c r="N1096" i="11"/>
  <c r="O1096" i="11"/>
  <c r="Q1096" i="11"/>
  <c r="Y1096" i="11"/>
  <c r="Z1096" i="11"/>
  <c r="AA1096" i="11"/>
  <c r="AB1096" i="11"/>
  <c r="AC1096" i="11"/>
  <c r="AD1096" i="11"/>
  <c r="B1097" i="11"/>
  <c r="C1097" i="11"/>
  <c r="F1097" i="11"/>
  <c r="N1097" i="11"/>
  <c r="O1097" i="11"/>
  <c r="Q1097" i="11"/>
  <c r="Y1097" i="11"/>
  <c r="Z1097" i="11"/>
  <c r="AA1097" i="11"/>
  <c r="AB1097" i="11"/>
  <c r="AC1097" i="11"/>
  <c r="AD1097" i="11"/>
  <c r="B1098" i="11"/>
  <c r="C1098" i="11"/>
  <c r="F1098" i="11"/>
  <c r="N1098" i="11"/>
  <c r="O1098" i="11"/>
  <c r="Q1098" i="11"/>
  <c r="Y1098" i="11"/>
  <c r="Z1098" i="11"/>
  <c r="AA1098" i="11"/>
  <c r="AB1098" i="11"/>
  <c r="AC1098" i="11"/>
  <c r="AD1098" i="11"/>
  <c r="B1099" i="11"/>
  <c r="C1099" i="11"/>
  <c r="F1099" i="11"/>
  <c r="N1099" i="11"/>
  <c r="O1099" i="11"/>
  <c r="Q1099" i="11"/>
  <c r="Y1099" i="11"/>
  <c r="Z1099" i="11"/>
  <c r="AA1099" i="11"/>
  <c r="AB1099" i="11"/>
  <c r="AC1099" i="11"/>
  <c r="AD1099" i="11"/>
  <c r="B1100" i="11"/>
  <c r="C1100" i="11"/>
  <c r="F1100" i="11"/>
  <c r="N1100" i="11"/>
  <c r="O1100" i="11"/>
  <c r="Q1100" i="11"/>
  <c r="Y1100" i="11"/>
  <c r="Z1100" i="11"/>
  <c r="AA1100" i="11"/>
  <c r="AB1100" i="11"/>
  <c r="AC1100" i="11"/>
  <c r="AD1100" i="11"/>
  <c r="B1101" i="11"/>
  <c r="C1101" i="11"/>
  <c r="F1101" i="11"/>
  <c r="N1101" i="11"/>
  <c r="O1101" i="11"/>
  <c r="Q1101" i="11"/>
  <c r="Y1101" i="11"/>
  <c r="Z1101" i="11"/>
  <c r="AA1101" i="11"/>
  <c r="AB1101" i="11"/>
  <c r="AC1101" i="11"/>
  <c r="AD1101" i="11"/>
  <c r="B1102" i="11"/>
  <c r="C1102" i="11"/>
  <c r="F1102" i="11"/>
  <c r="N1102" i="11"/>
  <c r="O1102" i="11"/>
  <c r="Q1102" i="11"/>
  <c r="Y1102" i="11"/>
  <c r="Z1102" i="11"/>
  <c r="AA1102" i="11"/>
  <c r="AB1102" i="11"/>
  <c r="AC1102" i="11"/>
  <c r="AD1102" i="11"/>
  <c r="B1103" i="11"/>
  <c r="C1103" i="11"/>
  <c r="F1103" i="11"/>
  <c r="N1103" i="11"/>
  <c r="O1103" i="11"/>
  <c r="Q1103" i="11"/>
  <c r="Y1103" i="11"/>
  <c r="Z1103" i="11"/>
  <c r="AA1103" i="11"/>
  <c r="AB1103" i="11"/>
  <c r="AC1103" i="11"/>
  <c r="AD1103" i="11"/>
  <c r="B1104" i="11"/>
  <c r="C1104" i="11"/>
  <c r="F1104" i="11"/>
  <c r="N1104" i="11"/>
  <c r="O1104" i="11"/>
  <c r="Q1104" i="11"/>
  <c r="Y1104" i="11"/>
  <c r="Z1104" i="11"/>
  <c r="AA1104" i="11"/>
  <c r="AB1104" i="11"/>
  <c r="AC1104" i="11"/>
  <c r="AD1104" i="11"/>
  <c r="B1105" i="11"/>
  <c r="C1105" i="11"/>
  <c r="F1105" i="11"/>
  <c r="N1105" i="11"/>
  <c r="O1105" i="11"/>
  <c r="Q1105" i="11"/>
  <c r="Y1105" i="11"/>
  <c r="Z1105" i="11"/>
  <c r="AA1105" i="11"/>
  <c r="AB1105" i="11"/>
  <c r="AC1105" i="11"/>
  <c r="AD1105" i="11"/>
  <c r="B1106" i="11"/>
  <c r="C1106" i="11"/>
  <c r="F1106" i="11"/>
  <c r="N1106" i="11"/>
  <c r="O1106" i="11"/>
  <c r="Q1106" i="11"/>
  <c r="Y1106" i="11"/>
  <c r="Z1106" i="11"/>
  <c r="AA1106" i="11"/>
  <c r="AB1106" i="11"/>
  <c r="AC1106" i="11"/>
  <c r="AD1106" i="11"/>
  <c r="B1107" i="11"/>
  <c r="C1107" i="11"/>
  <c r="F1107" i="11"/>
  <c r="N1107" i="11"/>
  <c r="O1107" i="11"/>
  <c r="Q1107" i="11"/>
  <c r="Y1107" i="11"/>
  <c r="Z1107" i="11"/>
  <c r="AA1107" i="11"/>
  <c r="AB1107" i="11"/>
  <c r="AC1107" i="11"/>
  <c r="AD1107" i="11"/>
  <c r="B1108" i="11"/>
  <c r="C1108" i="11"/>
  <c r="F1108" i="11"/>
  <c r="N1108" i="11"/>
  <c r="O1108" i="11"/>
  <c r="Q1108" i="11"/>
  <c r="Y1108" i="11"/>
  <c r="Z1108" i="11"/>
  <c r="AA1108" i="11"/>
  <c r="AB1108" i="11"/>
  <c r="AC1108" i="11"/>
  <c r="AD1108" i="11"/>
  <c r="B1109" i="11"/>
  <c r="C1109" i="11"/>
  <c r="F1109" i="11"/>
  <c r="N1109" i="11"/>
  <c r="O1109" i="11"/>
  <c r="Q1109" i="11"/>
  <c r="Y1109" i="11"/>
  <c r="Z1109" i="11"/>
  <c r="AA1109" i="11"/>
  <c r="AB1109" i="11"/>
  <c r="AC1109" i="11"/>
  <c r="AD1109" i="11"/>
  <c r="B1110" i="11"/>
  <c r="C1110" i="11"/>
  <c r="F1110" i="11"/>
  <c r="N1110" i="11"/>
  <c r="O1110" i="11"/>
  <c r="Q1110" i="11"/>
  <c r="Y1110" i="11"/>
  <c r="Z1110" i="11"/>
  <c r="AA1110" i="11"/>
  <c r="AB1110" i="11"/>
  <c r="AC1110" i="11"/>
  <c r="AD1110" i="11"/>
  <c r="B1111" i="11"/>
  <c r="C1111" i="11"/>
  <c r="F1111" i="11"/>
  <c r="N1111" i="11"/>
  <c r="O1111" i="11"/>
  <c r="Q1111" i="11"/>
  <c r="Y1111" i="11"/>
  <c r="Z1111" i="11"/>
  <c r="AA1111" i="11"/>
  <c r="AB1111" i="11"/>
  <c r="AC1111" i="11"/>
  <c r="AD1111" i="11"/>
  <c r="B1112" i="11"/>
  <c r="C1112" i="11"/>
  <c r="F1112" i="11"/>
  <c r="N1112" i="11"/>
  <c r="O1112" i="11"/>
  <c r="Q1112" i="11"/>
  <c r="Y1112" i="11"/>
  <c r="Z1112" i="11"/>
  <c r="AA1112" i="11"/>
  <c r="AB1112" i="11"/>
  <c r="AC1112" i="11"/>
  <c r="AD1112" i="11"/>
  <c r="B1113" i="11"/>
  <c r="C1113" i="11"/>
  <c r="F1113" i="11"/>
  <c r="N1113" i="11"/>
  <c r="O1113" i="11"/>
  <c r="Q1113" i="11"/>
  <c r="Y1113" i="11"/>
  <c r="Z1113" i="11"/>
  <c r="AA1113" i="11"/>
  <c r="AB1113" i="11"/>
  <c r="AC1113" i="11"/>
  <c r="AD1113" i="11"/>
  <c r="B1114" i="11"/>
  <c r="C1114" i="11"/>
  <c r="F1114" i="11"/>
  <c r="N1114" i="11"/>
  <c r="O1114" i="11"/>
  <c r="Q1114" i="11"/>
  <c r="Y1114" i="11"/>
  <c r="Z1114" i="11"/>
  <c r="AA1114" i="11"/>
  <c r="AB1114" i="11"/>
  <c r="AC1114" i="11"/>
  <c r="AD1114" i="11"/>
  <c r="B1115" i="11"/>
  <c r="C1115" i="11"/>
  <c r="F1115" i="11"/>
  <c r="N1115" i="11"/>
  <c r="O1115" i="11"/>
  <c r="Q1115" i="11"/>
  <c r="Y1115" i="11"/>
  <c r="Z1115" i="11"/>
  <c r="AA1115" i="11"/>
  <c r="AB1115" i="11"/>
  <c r="AC1115" i="11"/>
  <c r="AD1115" i="11"/>
  <c r="B1116" i="11"/>
  <c r="C1116" i="11"/>
  <c r="F1116" i="11"/>
  <c r="N1116" i="11"/>
  <c r="O1116" i="11"/>
  <c r="Q1116" i="11"/>
  <c r="Y1116" i="11"/>
  <c r="Z1116" i="11"/>
  <c r="AA1116" i="11"/>
  <c r="AB1116" i="11"/>
  <c r="AC1116" i="11"/>
  <c r="AD1116" i="11"/>
  <c r="B1117" i="11"/>
  <c r="C1117" i="11"/>
  <c r="F1117" i="11"/>
  <c r="N1117" i="11"/>
  <c r="O1117" i="11"/>
  <c r="Q1117" i="11"/>
  <c r="Y1117" i="11"/>
  <c r="Z1117" i="11"/>
  <c r="AA1117" i="11"/>
  <c r="AB1117" i="11"/>
  <c r="AC1117" i="11"/>
  <c r="AD1117" i="11"/>
  <c r="B1118" i="11"/>
  <c r="C1118" i="11"/>
  <c r="F1118" i="11"/>
  <c r="N1118" i="11"/>
  <c r="O1118" i="11"/>
  <c r="Q1118" i="11"/>
  <c r="Y1118" i="11"/>
  <c r="Z1118" i="11"/>
  <c r="AA1118" i="11"/>
  <c r="AB1118" i="11"/>
  <c r="AC1118" i="11"/>
  <c r="AD1118" i="11"/>
  <c r="B1119" i="11"/>
  <c r="C1119" i="11"/>
  <c r="F1119" i="11"/>
  <c r="N1119" i="11"/>
  <c r="O1119" i="11"/>
  <c r="Q1119" i="11"/>
  <c r="Y1119" i="11"/>
  <c r="Z1119" i="11"/>
  <c r="AA1119" i="11"/>
  <c r="AB1119" i="11"/>
  <c r="AC1119" i="11"/>
  <c r="AD1119" i="11"/>
  <c r="B1120" i="11"/>
  <c r="C1120" i="11"/>
  <c r="F1120" i="11"/>
  <c r="N1120" i="11"/>
  <c r="O1120" i="11"/>
  <c r="Q1120" i="11"/>
  <c r="Y1120" i="11"/>
  <c r="Z1120" i="11"/>
  <c r="AA1120" i="11"/>
  <c r="AB1120" i="11"/>
  <c r="AC1120" i="11"/>
  <c r="AD1120" i="11"/>
  <c r="B1121" i="11"/>
  <c r="C1121" i="11"/>
  <c r="F1121" i="11"/>
  <c r="N1121" i="11"/>
  <c r="O1121" i="11"/>
  <c r="Q1121" i="11"/>
  <c r="Y1121" i="11"/>
  <c r="Z1121" i="11"/>
  <c r="AA1121" i="11"/>
  <c r="AB1121" i="11"/>
  <c r="AC1121" i="11"/>
  <c r="AD1121" i="11"/>
  <c r="B1122" i="11"/>
  <c r="C1122" i="11"/>
  <c r="F1122" i="11"/>
  <c r="N1122" i="11"/>
  <c r="O1122" i="11"/>
  <c r="Q1122" i="11"/>
  <c r="Y1122" i="11"/>
  <c r="Z1122" i="11"/>
  <c r="AA1122" i="11"/>
  <c r="AB1122" i="11"/>
  <c r="AC1122" i="11"/>
  <c r="AD1122" i="11"/>
  <c r="B1123" i="11"/>
  <c r="C1123" i="11"/>
  <c r="F1123" i="11"/>
  <c r="N1123" i="11"/>
  <c r="O1123" i="11"/>
  <c r="Q1123" i="11"/>
  <c r="Y1123" i="11"/>
  <c r="Z1123" i="11"/>
  <c r="AA1123" i="11"/>
  <c r="AB1123" i="11"/>
  <c r="AC1123" i="11"/>
  <c r="AD1123" i="11"/>
  <c r="B1124" i="11"/>
  <c r="C1124" i="11"/>
  <c r="F1124" i="11"/>
  <c r="N1124" i="11"/>
  <c r="O1124" i="11"/>
  <c r="Q1124" i="11"/>
  <c r="Y1124" i="11"/>
  <c r="Z1124" i="11"/>
  <c r="AA1124" i="11"/>
  <c r="AB1124" i="11"/>
  <c r="AC1124" i="11"/>
  <c r="AD1124" i="11"/>
  <c r="B1125" i="11"/>
  <c r="C1125" i="11"/>
  <c r="F1125" i="11"/>
  <c r="N1125" i="11"/>
  <c r="O1125" i="11"/>
  <c r="Q1125" i="11"/>
  <c r="Y1125" i="11"/>
  <c r="Z1125" i="11"/>
  <c r="AA1125" i="11"/>
  <c r="AB1125" i="11"/>
  <c r="AC1125" i="11"/>
  <c r="AD1125" i="11"/>
  <c r="B1126" i="11"/>
  <c r="C1126" i="11"/>
  <c r="F1126" i="11"/>
  <c r="N1126" i="11"/>
  <c r="O1126" i="11"/>
  <c r="Q1126" i="11"/>
  <c r="Y1126" i="11"/>
  <c r="Z1126" i="11"/>
  <c r="AA1126" i="11"/>
  <c r="AB1126" i="11"/>
  <c r="AC1126" i="11"/>
  <c r="AD1126" i="11"/>
  <c r="B1127" i="11"/>
  <c r="C1127" i="11"/>
  <c r="F1127" i="11"/>
  <c r="N1127" i="11"/>
  <c r="O1127" i="11"/>
  <c r="Q1127" i="11"/>
  <c r="Y1127" i="11"/>
  <c r="Z1127" i="11"/>
  <c r="AA1127" i="11"/>
  <c r="AB1127" i="11"/>
  <c r="AC1127" i="11"/>
  <c r="AD1127" i="11"/>
  <c r="B1128" i="11"/>
  <c r="C1128" i="11"/>
  <c r="F1128" i="11"/>
  <c r="N1128" i="11"/>
  <c r="O1128" i="11"/>
  <c r="Q1128" i="11"/>
  <c r="Y1128" i="11"/>
  <c r="Z1128" i="11"/>
  <c r="AA1128" i="11"/>
  <c r="AB1128" i="11"/>
  <c r="AC1128" i="11"/>
  <c r="AD1128" i="11"/>
  <c r="B1129" i="11"/>
  <c r="C1129" i="11"/>
  <c r="F1129" i="11"/>
  <c r="N1129" i="11"/>
  <c r="O1129" i="11"/>
  <c r="Q1129" i="11"/>
  <c r="Y1129" i="11"/>
  <c r="Z1129" i="11"/>
  <c r="AA1129" i="11"/>
  <c r="AB1129" i="11"/>
  <c r="AC1129" i="11"/>
  <c r="AD1129" i="11"/>
  <c r="B1130" i="11"/>
  <c r="C1130" i="11"/>
  <c r="F1130" i="11"/>
  <c r="N1130" i="11"/>
  <c r="O1130" i="11"/>
  <c r="Q1130" i="11"/>
  <c r="Y1130" i="11"/>
  <c r="Z1130" i="11"/>
  <c r="AA1130" i="11"/>
  <c r="AB1130" i="11"/>
  <c r="AC1130" i="11"/>
  <c r="AD1130" i="11"/>
  <c r="B1131" i="11"/>
  <c r="C1131" i="11"/>
  <c r="F1131" i="11"/>
  <c r="N1131" i="11"/>
  <c r="O1131" i="11"/>
  <c r="Q1131" i="11"/>
  <c r="Y1131" i="11"/>
  <c r="Z1131" i="11"/>
  <c r="AA1131" i="11"/>
  <c r="AB1131" i="11"/>
  <c r="AC1131" i="11"/>
  <c r="AD1131" i="11"/>
  <c r="B1132" i="11"/>
  <c r="C1132" i="11"/>
  <c r="F1132" i="11"/>
  <c r="N1132" i="11"/>
  <c r="O1132" i="11"/>
  <c r="Q1132" i="11"/>
  <c r="Y1132" i="11"/>
  <c r="Z1132" i="11"/>
  <c r="AA1132" i="11"/>
  <c r="AB1132" i="11"/>
  <c r="AC1132" i="11"/>
  <c r="AD1132" i="11"/>
  <c r="B1133" i="11"/>
  <c r="C1133" i="11"/>
  <c r="F1133" i="11"/>
  <c r="N1133" i="11"/>
  <c r="O1133" i="11"/>
  <c r="Q1133" i="11"/>
  <c r="Y1133" i="11"/>
  <c r="Z1133" i="11"/>
  <c r="AA1133" i="11"/>
  <c r="AB1133" i="11"/>
  <c r="AC1133" i="11"/>
  <c r="AD1133" i="11"/>
  <c r="B1134" i="11"/>
  <c r="C1134" i="11"/>
  <c r="F1134" i="11"/>
  <c r="N1134" i="11"/>
  <c r="O1134" i="11"/>
  <c r="Q1134" i="11"/>
  <c r="Y1134" i="11"/>
  <c r="Z1134" i="11"/>
  <c r="AA1134" i="11"/>
  <c r="AB1134" i="11"/>
  <c r="AC1134" i="11"/>
  <c r="AD1134" i="11"/>
  <c r="B1135" i="11"/>
  <c r="C1135" i="11"/>
  <c r="F1135" i="11"/>
  <c r="N1135" i="11"/>
  <c r="O1135" i="11"/>
  <c r="Q1135" i="11"/>
  <c r="Y1135" i="11"/>
  <c r="Z1135" i="11"/>
  <c r="AA1135" i="11"/>
  <c r="AB1135" i="11"/>
  <c r="AC1135" i="11"/>
  <c r="AD1135" i="11"/>
  <c r="B1136" i="11"/>
  <c r="C1136" i="11"/>
  <c r="F1136" i="11"/>
  <c r="N1136" i="11"/>
  <c r="O1136" i="11"/>
  <c r="Q1136" i="11"/>
  <c r="Y1136" i="11"/>
  <c r="Z1136" i="11"/>
  <c r="AA1136" i="11"/>
  <c r="AB1136" i="11"/>
  <c r="AC1136" i="11"/>
  <c r="AD1136" i="11"/>
  <c r="B1137" i="11"/>
  <c r="C1137" i="11"/>
  <c r="F1137" i="11"/>
  <c r="N1137" i="11"/>
  <c r="O1137" i="11"/>
  <c r="Q1137" i="11"/>
  <c r="Y1137" i="11"/>
  <c r="Z1137" i="11"/>
  <c r="AA1137" i="11"/>
  <c r="AB1137" i="11"/>
  <c r="AC1137" i="11"/>
  <c r="AD1137" i="11"/>
  <c r="B1138" i="11"/>
  <c r="C1138" i="11"/>
  <c r="F1138" i="11"/>
  <c r="N1138" i="11"/>
  <c r="O1138" i="11"/>
  <c r="Q1138" i="11"/>
  <c r="Y1138" i="11"/>
  <c r="Z1138" i="11"/>
  <c r="AA1138" i="11"/>
  <c r="AB1138" i="11"/>
  <c r="AC1138" i="11"/>
  <c r="AD1138" i="11"/>
  <c r="B1139" i="11"/>
  <c r="C1139" i="11"/>
  <c r="F1139" i="11"/>
  <c r="N1139" i="11"/>
  <c r="O1139" i="11"/>
  <c r="Q1139" i="11"/>
  <c r="Y1139" i="11"/>
  <c r="Z1139" i="11"/>
  <c r="AA1139" i="11"/>
  <c r="AB1139" i="11"/>
  <c r="AC1139" i="11"/>
  <c r="AD1139" i="11"/>
  <c r="B1140" i="11"/>
  <c r="C1140" i="11"/>
  <c r="F1140" i="11"/>
  <c r="N1140" i="11"/>
  <c r="O1140" i="11"/>
  <c r="Q1140" i="11"/>
  <c r="Y1140" i="11"/>
  <c r="Z1140" i="11"/>
  <c r="AA1140" i="11"/>
  <c r="AB1140" i="11"/>
  <c r="AC1140" i="11"/>
  <c r="AD1140" i="11"/>
  <c r="B1141" i="11"/>
  <c r="C1141" i="11"/>
  <c r="F1141" i="11"/>
  <c r="N1141" i="11"/>
  <c r="O1141" i="11"/>
  <c r="Q1141" i="11"/>
  <c r="Y1141" i="11"/>
  <c r="Z1141" i="11"/>
  <c r="AA1141" i="11"/>
  <c r="AB1141" i="11"/>
  <c r="AC1141" i="11"/>
  <c r="AD1141" i="11"/>
  <c r="B1142" i="11"/>
  <c r="C1142" i="11"/>
  <c r="F1142" i="11"/>
  <c r="N1142" i="11"/>
  <c r="O1142" i="11"/>
  <c r="Q1142" i="11"/>
  <c r="Y1142" i="11"/>
  <c r="Z1142" i="11"/>
  <c r="AA1142" i="11"/>
  <c r="AB1142" i="11"/>
  <c r="AC1142" i="11"/>
  <c r="AD1142" i="11"/>
  <c r="B1143" i="11"/>
  <c r="C1143" i="11"/>
  <c r="F1143" i="11"/>
  <c r="N1143" i="11"/>
  <c r="O1143" i="11"/>
  <c r="Q1143" i="11"/>
  <c r="Y1143" i="11"/>
  <c r="Z1143" i="11"/>
  <c r="AA1143" i="11"/>
  <c r="AB1143" i="11"/>
  <c r="AC1143" i="11"/>
  <c r="AD1143" i="11"/>
  <c r="B1144" i="11"/>
  <c r="C1144" i="11"/>
  <c r="F1144" i="11"/>
  <c r="N1144" i="11"/>
  <c r="O1144" i="11"/>
  <c r="Q1144" i="11"/>
  <c r="Y1144" i="11"/>
  <c r="Z1144" i="11"/>
  <c r="AA1144" i="11"/>
  <c r="AB1144" i="11"/>
  <c r="AC1144" i="11"/>
  <c r="AD1144" i="11"/>
  <c r="B1145" i="11"/>
  <c r="C1145" i="11"/>
  <c r="F1145" i="11"/>
  <c r="N1145" i="11"/>
  <c r="O1145" i="11"/>
  <c r="Q1145" i="11"/>
  <c r="Y1145" i="11"/>
  <c r="Z1145" i="11"/>
  <c r="AA1145" i="11"/>
  <c r="AB1145" i="11"/>
  <c r="AC1145" i="11"/>
  <c r="AD1145" i="11"/>
  <c r="B1146" i="11"/>
  <c r="C1146" i="11"/>
  <c r="F1146" i="11"/>
  <c r="N1146" i="11"/>
  <c r="O1146" i="11"/>
  <c r="Q1146" i="11"/>
  <c r="Y1146" i="11"/>
  <c r="Z1146" i="11"/>
  <c r="AA1146" i="11"/>
  <c r="AB1146" i="11"/>
  <c r="AC1146" i="11"/>
  <c r="AD1146" i="11"/>
  <c r="C960" i="11"/>
  <c r="F960" i="11"/>
  <c r="N960" i="11"/>
  <c r="O960" i="11"/>
  <c r="Q960" i="11"/>
  <c r="Y960" i="11"/>
  <c r="Z960" i="11"/>
  <c r="AA960" i="11"/>
  <c r="AB960" i="11"/>
  <c r="AC960" i="11"/>
  <c r="AD960" i="11"/>
  <c r="B960" i="11"/>
  <c r="B954" i="11"/>
  <c r="C954" i="11"/>
  <c r="F954" i="11"/>
  <c r="N954" i="11"/>
  <c r="O954" i="11"/>
  <c r="Q954" i="11"/>
  <c r="Y954" i="11"/>
  <c r="Z954" i="11"/>
  <c r="AA954" i="11"/>
  <c r="AB954" i="11"/>
  <c r="AC954" i="11"/>
  <c r="AD954" i="11"/>
  <c r="B955" i="11"/>
  <c r="C955" i="11"/>
  <c r="F955" i="11"/>
  <c r="N955" i="11"/>
  <c r="O955" i="11"/>
  <c r="Q955" i="11"/>
  <c r="Y955" i="11"/>
  <c r="Z955" i="11"/>
  <c r="AA955" i="11"/>
  <c r="AB955" i="11"/>
  <c r="AC955" i="11"/>
  <c r="AD955" i="11"/>
  <c r="B929" i="11"/>
  <c r="C929" i="11"/>
  <c r="F929" i="11"/>
  <c r="N929" i="11"/>
  <c r="O929" i="11"/>
  <c r="Q929" i="11"/>
  <c r="Y929" i="11"/>
  <c r="Z929" i="11"/>
  <c r="AA929" i="11"/>
  <c r="AB929" i="11"/>
  <c r="AC929" i="11"/>
  <c r="AD929" i="11"/>
  <c r="B930" i="11"/>
  <c r="C930" i="11"/>
  <c r="F930" i="11"/>
  <c r="N930" i="11"/>
  <c r="O930" i="11"/>
  <c r="Q930" i="11"/>
  <c r="Y930" i="11"/>
  <c r="Z930" i="11"/>
  <c r="AA930" i="11"/>
  <c r="AB930" i="11"/>
  <c r="AC930" i="11"/>
  <c r="AD930" i="11"/>
  <c r="B931" i="11"/>
  <c r="C931" i="11"/>
  <c r="F931" i="11"/>
  <c r="N931" i="11"/>
  <c r="O931" i="11"/>
  <c r="Q931" i="11"/>
  <c r="Y931" i="11"/>
  <c r="Z931" i="11"/>
  <c r="AA931" i="11"/>
  <c r="AB931" i="11"/>
  <c r="AC931" i="11"/>
  <c r="AD931" i="11"/>
  <c r="B932" i="11"/>
  <c r="C932" i="11"/>
  <c r="F932" i="11"/>
  <c r="N932" i="11"/>
  <c r="O932" i="11"/>
  <c r="Q932" i="11"/>
  <c r="Y932" i="11"/>
  <c r="Z932" i="11"/>
  <c r="AA932" i="11"/>
  <c r="AB932" i="11"/>
  <c r="AC932" i="11"/>
  <c r="AD932" i="11"/>
  <c r="B933" i="11"/>
  <c r="C933" i="11"/>
  <c r="F933" i="11"/>
  <c r="N933" i="11"/>
  <c r="O933" i="11"/>
  <c r="Q933" i="11"/>
  <c r="Y933" i="11"/>
  <c r="Z933" i="11"/>
  <c r="AA933" i="11"/>
  <c r="AB933" i="11"/>
  <c r="AC933" i="11"/>
  <c r="AD933" i="11"/>
  <c r="B934" i="11"/>
  <c r="C934" i="11"/>
  <c r="F934" i="11"/>
  <c r="N934" i="11"/>
  <c r="O934" i="11"/>
  <c r="Q934" i="11"/>
  <c r="Y934" i="11"/>
  <c r="Z934" i="11"/>
  <c r="AA934" i="11"/>
  <c r="AB934" i="11"/>
  <c r="AC934" i="11"/>
  <c r="AD934" i="11"/>
  <c r="B935" i="11"/>
  <c r="C935" i="11"/>
  <c r="F935" i="11"/>
  <c r="N935" i="11"/>
  <c r="O935" i="11"/>
  <c r="Q935" i="11"/>
  <c r="Y935" i="11"/>
  <c r="Z935" i="11"/>
  <c r="AA935" i="11"/>
  <c r="AB935" i="11"/>
  <c r="AC935" i="11"/>
  <c r="AD935" i="11"/>
  <c r="B936" i="11"/>
  <c r="C936" i="11"/>
  <c r="F936" i="11"/>
  <c r="N936" i="11"/>
  <c r="O936" i="11"/>
  <c r="Q936" i="11"/>
  <c r="Y936" i="11"/>
  <c r="Z936" i="11"/>
  <c r="AA936" i="11"/>
  <c r="AB936" i="11"/>
  <c r="AC936" i="11"/>
  <c r="AD936" i="11"/>
  <c r="B937" i="11"/>
  <c r="C937" i="11"/>
  <c r="F937" i="11"/>
  <c r="N937" i="11"/>
  <c r="O937" i="11"/>
  <c r="Q937" i="11"/>
  <c r="Y937" i="11"/>
  <c r="Z937" i="11"/>
  <c r="AA937" i="11"/>
  <c r="AB937" i="11"/>
  <c r="AC937" i="11"/>
  <c r="AD937" i="11"/>
  <c r="B938" i="11"/>
  <c r="C938" i="11"/>
  <c r="F938" i="11"/>
  <c r="N938" i="11"/>
  <c r="O938" i="11"/>
  <c r="Q938" i="11"/>
  <c r="Y938" i="11"/>
  <c r="Z938" i="11"/>
  <c r="AA938" i="11"/>
  <c r="AB938" i="11"/>
  <c r="AC938" i="11"/>
  <c r="AD938" i="11"/>
  <c r="B939" i="11"/>
  <c r="C939" i="11"/>
  <c r="F939" i="11"/>
  <c r="N939" i="11"/>
  <c r="O939" i="11"/>
  <c r="Q939" i="11"/>
  <c r="Y939" i="11"/>
  <c r="Z939" i="11"/>
  <c r="AA939" i="11"/>
  <c r="AB939" i="11"/>
  <c r="AC939" i="11"/>
  <c r="AD939" i="11"/>
  <c r="B940" i="11"/>
  <c r="C940" i="11"/>
  <c r="F940" i="11"/>
  <c r="N940" i="11"/>
  <c r="O940" i="11"/>
  <c r="Q940" i="11"/>
  <c r="Y940" i="11"/>
  <c r="Z940" i="11"/>
  <c r="AA940" i="11"/>
  <c r="AB940" i="11"/>
  <c r="AC940" i="11"/>
  <c r="AD940" i="11"/>
  <c r="B941" i="11"/>
  <c r="C941" i="11"/>
  <c r="F941" i="11"/>
  <c r="N941" i="11"/>
  <c r="O941" i="11"/>
  <c r="Q941" i="11"/>
  <c r="Y941" i="11"/>
  <c r="Z941" i="11"/>
  <c r="AA941" i="11"/>
  <c r="AB941" i="11"/>
  <c r="AC941" i="11"/>
  <c r="AD941" i="11"/>
  <c r="B942" i="11"/>
  <c r="C942" i="11"/>
  <c r="F942" i="11"/>
  <c r="N942" i="11"/>
  <c r="O942" i="11"/>
  <c r="Q942" i="11"/>
  <c r="Y942" i="11"/>
  <c r="Z942" i="11"/>
  <c r="AA942" i="11"/>
  <c r="AB942" i="11"/>
  <c r="AC942" i="11"/>
  <c r="AD942" i="11"/>
  <c r="B943" i="11"/>
  <c r="C943" i="11"/>
  <c r="F943" i="11"/>
  <c r="N943" i="11"/>
  <c r="O943" i="11"/>
  <c r="Q943" i="11"/>
  <c r="Y943" i="11"/>
  <c r="Z943" i="11"/>
  <c r="AA943" i="11"/>
  <c r="AB943" i="11"/>
  <c r="AC943" i="11"/>
  <c r="AD943" i="11"/>
  <c r="B944" i="11"/>
  <c r="C944" i="11"/>
  <c r="F944" i="11"/>
  <c r="N944" i="11"/>
  <c r="O944" i="11"/>
  <c r="Q944" i="11"/>
  <c r="Y944" i="11"/>
  <c r="Z944" i="11"/>
  <c r="AA944" i="11"/>
  <c r="AB944" i="11"/>
  <c r="AC944" i="11"/>
  <c r="AD944" i="11"/>
  <c r="B945" i="11"/>
  <c r="C945" i="11"/>
  <c r="F945" i="11"/>
  <c r="N945" i="11"/>
  <c r="O945" i="11"/>
  <c r="Q945" i="11"/>
  <c r="Y945" i="11"/>
  <c r="Z945" i="11"/>
  <c r="AA945" i="11"/>
  <c r="AB945" i="11"/>
  <c r="AC945" i="11"/>
  <c r="AD945" i="11"/>
  <c r="B946" i="11"/>
  <c r="C946" i="11"/>
  <c r="F946" i="11"/>
  <c r="N946" i="11"/>
  <c r="O946" i="11"/>
  <c r="Q946" i="11"/>
  <c r="Y946" i="11"/>
  <c r="Z946" i="11"/>
  <c r="AA946" i="11"/>
  <c r="AB946" i="11"/>
  <c r="AC946" i="11"/>
  <c r="AD946" i="11"/>
  <c r="B947" i="11"/>
  <c r="C947" i="11"/>
  <c r="F947" i="11"/>
  <c r="N947" i="11"/>
  <c r="O947" i="11"/>
  <c r="Q947" i="11"/>
  <c r="Y947" i="11"/>
  <c r="Z947" i="11"/>
  <c r="AA947" i="11"/>
  <c r="AB947" i="11"/>
  <c r="AC947" i="11"/>
  <c r="AD947" i="11"/>
  <c r="B948" i="11"/>
  <c r="C948" i="11"/>
  <c r="F948" i="11"/>
  <c r="N948" i="11"/>
  <c r="O948" i="11"/>
  <c r="Q948" i="11"/>
  <c r="Y948" i="11"/>
  <c r="Z948" i="11"/>
  <c r="AA948" i="11"/>
  <c r="AB948" i="11"/>
  <c r="AC948" i="11"/>
  <c r="AD948" i="11"/>
  <c r="B949" i="11"/>
  <c r="C949" i="11"/>
  <c r="F949" i="11"/>
  <c r="N949" i="11"/>
  <c r="O949" i="11"/>
  <c r="Q949" i="11"/>
  <c r="Y949" i="11"/>
  <c r="Z949" i="11"/>
  <c r="AA949" i="11"/>
  <c r="AB949" i="11"/>
  <c r="AC949" i="11"/>
  <c r="AD949" i="11"/>
  <c r="B950" i="11"/>
  <c r="C950" i="11"/>
  <c r="F950" i="11"/>
  <c r="N950" i="11"/>
  <c r="O950" i="11"/>
  <c r="Q950" i="11"/>
  <c r="Y950" i="11"/>
  <c r="Z950" i="11"/>
  <c r="AA950" i="11"/>
  <c r="AB950" i="11"/>
  <c r="AC950" i="11"/>
  <c r="AD950" i="11"/>
  <c r="B951" i="11"/>
  <c r="C951" i="11"/>
  <c r="F951" i="11"/>
  <c r="N951" i="11"/>
  <c r="O951" i="11"/>
  <c r="Q951" i="11"/>
  <c r="Y951" i="11"/>
  <c r="Z951" i="11"/>
  <c r="AA951" i="11"/>
  <c r="AB951" i="11"/>
  <c r="AC951" i="11"/>
  <c r="AD951" i="11"/>
  <c r="B952" i="11"/>
  <c r="C952" i="11"/>
  <c r="F952" i="11"/>
  <c r="N952" i="11"/>
  <c r="O952" i="11"/>
  <c r="Q952" i="11"/>
  <c r="Y952" i="11"/>
  <c r="Z952" i="11"/>
  <c r="AA952" i="11"/>
  <c r="AB952" i="11"/>
  <c r="AC952" i="11"/>
  <c r="AD952" i="11"/>
  <c r="B953" i="11"/>
  <c r="C953" i="11"/>
  <c r="F953" i="11"/>
  <c r="N953" i="11"/>
  <c r="O953" i="11"/>
  <c r="Q953" i="11"/>
  <c r="Y953" i="11"/>
  <c r="Z953" i="11"/>
  <c r="AA953" i="11"/>
  <c r="AB953" i="11"/>
  <c r="AC953" i="11"/>
  <c r="AD953" i="11"/>
  <c r="C928" i="11"/>
  <c r="F928" i="11"/>
  <c r="N928" i="11"/>
  <c r="O928" i="11"/>
  <c r="Q928" i="11"/>
  <c r="Y928" i="11"/>
  <c r="Z928" i="11"/>
  <c r="AA928" i="11"/>
  <c r="AB928" i="11"/>
  <c r="AC928" i="11"/>
  <c r="AD928" i="11"/>
  <c r="B928" i="11"/>
  <c r="B957" i="11"/>
  <c r="C957" i="11"/>
  <c r="F957" i="11"/>
  <c r="N957" i="11"/>
  <c r="O957" i="11"/>
  <c r="Q957" i="11"/>
  <c r="Y957" i="11"/>
  <c r="Z957" i="11"/>
  <c r="AA957" i="11"/>
  <c r="AB957" i="11"/>
  <c r="AC957" i="11"/>
  <c r="AD957" i="11"/>
  <c r="B958" i="11"/>
  <c r="C958" i="11"/>
  <c r="F958" i="11"/>
  <c r="N958" i="11"/>
  <c r="O958" i="11"/>
  <c r="Q958" i="11"/>
  <c r="Y958" i="11"/>
  <c r="Z958" i="11"/>
  <c r="AA958" i="11"/>
  <c r="AB958" i="11"/>
  <c r="AC958" i="11"/>
  <c r="AD958" i="11"/>
  <c r="B959" i="11"/>
  <c r="C959" i="11"/>
  <c r="F959" i="11"/>
  <c r="N959" i="11"/>
  <c r="O959" i="11"/>
  <c r="Q959" i="11"/>
  <c r="Y959" i="11"/>
  <c r="Z959" i="11"/>
  <c r="AA959" i="11"/>
  <c r="AB959" i="11"/>
  <c r="AC959" i="11"/>
  <c r="AD959" i="11"/>
  <c r="B879" i="11"/>
  <c r="C879" i="11"/>
  <c r="F879" i="11"/>
  <c r="N879" i="11"/>
  <c r="O879" i="11"/>
  <c r="Q879" i="11"/>
  <c r="Y879" i="11"/>
  <c r="Z879" i="11"/>
  <c r="AA879" i="11"/>
  <c r="AB879" i="11"/>
  <c r="AC879" i="11"/>
  <c r="AD879" i="11"/>
  <c r="B880" i="11"/>
  <c r="C880" i="11"/>
  <c r="F880" i="11"/>
  <c r="N880" i="11"/>
  <c r="O880" i="11"/>
  <c r="Q880" i="11"/>
  <c r="Y880" i="11"/>
  <c r="Z880" i="11"/>
  <c r="AA880" i="11"/>
  <c r="AB880" i="11"/>
  <c r="AC880" i="11"/>
  <c r="AD880" i="11"/>
  <c r="B894" i="11"/>
  <c r="C894" i="11"/>
  <c r="F894" i="11"/>
  <c r="N894" i="11"/>
  <c r="O894" i="11"/>
  <c r="Q894" i="11"/>
  <c r="Y894" i="11"/>
  <c r="Z894" i="11"/>
  <c r="AA894" i="11"/>
  <c r="AB894" i="11"/>
  <c r="AC894" i="11"/>
  <c r="AD894" i="11"/>
  <c r="B895" i="11"/>
  <c r="C895" i="11"/>
  <c r="F895" i="11"/>
  <c r="N895" i="11"/>
  <c r="O895" i="11"/>
  <c r="Q895" i="11"/>
  <c r="Y895" i="11"/>
  <c r="Z895" i="11"/>
  <c r="AA895" i="11"/>
  <c r="AB895" i="11"/>
  <c r="AC895" i="11"/>
  <c r="AD895" i="11"/>
  <c r="B896" i="11"/>
  <c r="C896" i="11"/>
  <c r="F896" i="11"/>
  <c r="N896" i="11"/>
  <c r="O896" i="11"/>
  <c r="Q896" i="11"/>
  <c r="Y896" i="11"/>
  <c r="Z896" i="11"/>
  <c r="AA896" i="11"/>
  <c r="AB896" i="11"/>
  <c r="AC896" i="11"/>
  <c r="AD896" i="11"/>
  <c r="B897" i="11"/>
  <c r="C897" i="11"/>
  <c r="F897" i="11"/>
  <c r="N897" i="11"/>
  <c r="O897" i="11"/>
  <c r="Q897" i="11"/>
  <c r="Y897" i="11"/>
  <c r="Z897" i="11"/>
  <c r="AA897" i="11"/>
  <c r="AB897" i="11"/>
  <c r="AC897" i="11"/>
  <c r="AD897" i="11"/>
  <c r="B898" i="11"/>
  <c r="C898" i="11"/>
  <c r="F898" i="11"/>
  <c r="N898" i="11"/>
  <c r="O898" i="11"/>
  <c r="Q898" i="11"/>
  <c r="Y898" i="11"/>
  <c r="Z898" i="11"/>
  <c r="AA898" i="11"/>
  <c r="AB898" i="11"/>
  <c r="AC898" i="11"/>
  <c r="AD898" i="11"/>
  <c r="B899" i="11"/>
  <c r="C899" i="11"/>
  <c r="F899" i="11"/>
  <c r="N899" i="11"/>
  <c r="O899" i="11"/>
  <c r="Q899" i="11"/>
  <c r="Y899" i="11"/>
  <c r="Z899" i="11"/>
  <c r="AA899" i="11"/>
  <c r="AB899" i="11"/>
  <c r="AC899" i="11"/>
  <c r="AD899" i="11"/>
  <c r="B900" i="11"/>
  <c r="C900" i="11"/>
  <c r="F900" i="11"/>
  <c r="N900" i="11"/>
  <c r="O900" i="11"/>
  <c r="Q900" i="11"/>
  <c r="Y900" i="11"/>
  <c r="Z900" i="11"/>
  <c r="AA900" i="11"/>
  <c r="AB900" i="11"/>
  <c r="AC900" i="11"/>
  <c r="AD900" i="11"/>
  <c r="B901" i="11"/>
  <c r="C901" i="11"/>
  <c r="F901" i="11"/>
  <c r="N901" i="11"/>
  <c r="O901" i="11"/>
  <c r="Q901" i="11"/>
  <c r="Y901" i="11"/>
  <c r="Z901" i="11"/>
  <c r="AA901" i="11"/>
  <c r="AB901" i="11"/>
  <c r="AC901" i="11"/>
  <c r="AD901" i="11"/>
  <c r="B902" i="11"/>
  <c r="C902" i="11"/>
  <c r="F902" i="11"/>
  <c r="N902" i="11"/>
  <c r="O902" i="11"/>
  <c r="Q902" i="11"/>
  <c r="Y902" i="11"/>
  <c r="Z902" i="11"/>
  <c r="AA902" i="11"/>
  <c r="AB902" i="11"/>
  <c r="AC902" i="11"/>
  <c r="AD902" i="11"/>
  <c r="B903" i="11"/>
  <c r="C903" i="11"/>
  <c r="F903" i="11"/>
  <c r="N903" i="11"/>
  <c r="O903" i="11"/>
  <c r="Q903" i="11"/>
  <c r="Y903" i="11"/>
  <c r="Z903" i="11"/>
  <c r="AA903" i="11"/>
  <c r="AB903" i="11"/>
  <c r="AC903" i="11"/>
  <c r="AD903" i="11"/>
  <c r="B904" i="11"/>
  <c r="C904" i="11"/>
  <c r="F904" i="11"/>
  <c r="N904" i="11"/>
  <c r="O904" i="11"/>
  <c r="Q904" i="11"/>
  <c r="Y904" i="11"/>
  <c r="Z904" i="11"/>
  <c r="AA904" i="11"/>
  <c r="AB904" i="11"/>
  <c r="AC904" i="11"/>
  <c r="AD904" i="11"/>
  <c r="B905" i="11"/>
  <c r="C905" i="11"/>
  <c r="F905" i="11"/>
  <c r="N905" i="11"/>
  <c r="O905" i="11"/>
  <c r="Q905" i="11"/>
  <c r="Y905" i="11"/>
  <c r="Z905" i="11"/>
  <c r="AA905" i="11"/>
  <c r="AB905" i="11"/>
  <c r="AC905" i="11"/>
  <c r="AD905" i="11"/>
  <c r="B906" i="11"/>
  <c r="C906" i="11"/>
  <c r="F906" i="11"/>
  <c r="N906" i="11"/>
  <c r="O906" i="11"/>
  <c r="Q906" i="11"/>
  <c r="Y906" i="11"/>
  <c r="Z906" i="11"/>
  <c r="AA906" i="11"/>
  <c r="AB906" i="11"/>
  <c r="AC906" i="11"/>
  <c r="AD906" i="11"/>
  <c r="B907" i="11"/>
  <c r="C907" i="11"/>
  <c r="F907" i="11"/>
  <c r="N907" i="11"/>
  <c r="O907" i="11"/>
  <c r="Q907" i="11"/>
  <c r="Y907" i="11"/>
  <c r="Z907" i="11"/>
  <c r="AA907" i="11"/>
  <c r="AB907" i="11"/>
  <c r="AC907" i="11"/>
  <c r="AD907" i="11"/>
  <c r="B908" i="11"/>
  <c r="C908" i="11"/>
  <c r="F908" i="11"/>
  <c r="N908" i="11"/>
  <c r="O908" i="11"/>
  <c r="Q908" i="11"/>
  <c r="Y908" i="11"/>
  <c r="Z908" i="11"/>
  <c r="AA908" i="11"/>
  <c r="AB908" i="11"/>
  <c r="AC908" i="11"/>
  <c r="AD908" i="11"/>
  <c r="B909" i="11"/>
  <c r="C909" i="11"/>
  <c r="F909" i="11"/>
  <c r="N909" i="11"/>
  <c r="O909" i="11"/>
  <c r="Q909" i="11"/>
  <c r="Y909" i="11"/>
  <c r="Z909" i="11"/>
  <c r="AA909" i="11"/>
  <c r="AB909" i="11"/>
  <c r="AC909" i="11"/>
  <c r="AD909" i="11"/>
  <c r="B910" i="11"/>
  <c r="C910" i="11"/>
  <c r="F910" i="11"/>
  <c r="N910" i="11"/>
  <c r="O910" i="11"/>
  <c r="Q910" i="11"/>
  <c r="Y910" i="11"/>
  <c r="Z910" i="11"/>
  <c r="AA910" i="11"/>
  <c r="AB910" i="11"/>
  <c r="AC910" i="11"/>
  <c r="AD910" i="11"/>
  <c r="B911" i="11"/>
  <c r="C911" i="11"/>
  <c r="F911" i="11"/>
  <c r="N911" i="11"/>
  <c r="O911" i="11"/>
  <c r="Q911" i="11"/>
  <c r="Y911" i="11"/>
  <c r="Z911" i="11"/>
  <c r="AA911" i="11"/>
  <c r="AB911" i="11"/>
  <c r="AC911" i="11"/>
  <c r="AD911" i="11"/>
  <c r="B881" i="11"/>
  <c r="C881" i="11"/>
  <c r="F881" i="11"/>
  <c r="N881" i="11"/>
  <c r="O881" i="11"/>
  <c r="Q881" i="11"/>
  <c r="Y881" i="11"/>
  <c r="Z881" i="11"/>
  <c r="AA881" i="11"/>
  <c r="AB881" i="11"/>
  <c r="AC881" i="11"/>
  <c r="AD881" i="11"/>
  <c r="B882" i="11"/>
  <c r="C882" i="11"/>
  <c r="F882" i="11"/>
  <c r="N882" i="11"/>
  <c r="O882" i="11"/>
  <c r="Q882" i="11"/>
  <c r="Y882" i="11"/>
  <c r="Z882" i="11"/>
  <c r="AA882" i="11"/>
  <c r="AB882" i="11"/>
  <c r="AC882" i="11"/>
  <c r="AD882" i="11"/>
  <c r="B883" i="11"/>
  <c r="C883" i="11"/>
  <c r="F883" i="11"/>
  <c r="N883" i="11"/>
  <c r="O883" i="11"/>
  <c r="Q883" i="11"/>
  <c r="Y883" i="11"/>
  <c r="Z883" i="11"/>
  <c r="AA883" i="11"/>
  <c r="AB883" i="11"/>
  <c r="AC883" i="11"/>
  <c r="AD883" i="11"/>
  <c r="B884" i="11"/>
  <c r="C884" i="11"/>
  <c r="F884" i="11"/>
  <c r="N884" i="11"/>
  <c r="O884" i="11"/>
  <c r="Q884" i="11"/>
  <c r="Y884" i="11"/>
  <c r="Z884" i="11"/>
  <c r="AA884" i="11"/>
  <c r="AB884" i="11"/>
  <c r="AC884" i="11"/>
  <c r="AD884" i="11"/>
  <c r="B885" i="11"/>
  <c r="C885" i="11"/>
  <c r="F885" i="11"/>
  <c r="N885" i="11"/>
  <c r="O885" i="11"/>
  <c r="Q885" i="11"/>
  <c r="Y885" i="11"/>
  <c r="Z885" i="11"/>
  <c r="AA885" i="11"/>
  <c r="AB885" i="11"/>
  <c r="AC885" i="11"/>
  <c r="AD885" i="11"/>
  <c r="B886" i="11"/>
  <c r="C886" i="11"/>
  <c r="F886" i="11"/>
  <c r="N886" i="11"/>
  <c r="O886" i="11"/>
  <c r="Q886" i="11"/>
  <c r="Y886" i="11"/>
  <c r="Z886" i="11"/>
  <c r="AA886" i="11"/>
  <c r="AB886" i="11"/>
  <c r="AC886" i="11"/>
  <c r="AD886" i="11"/>
  <c r="B887" i="11"/>
  <c r="C887" i="11"/>
  <c r="F887" i="11"/>
  <c r="N887" i="11"/>
  <c r="O887" i="11"/>
  <c r="Q887" i="11"/>
  <c r="Y887" i="11"/>
  <c r="Z887" i="11"/>
  <c r="AA887" i="11"/>
  <c r="AB887" i="11"/>
  <c r="AC887" i="11"/>
  <c r="AD887" i="11"/>
  <c r="B888" i="11"/>
  <c r="C888" i="11"/>
  <c r="F888" i="11"/>
  <c r="N888" i="11"/>
  <c r="O888" i="11"/>
  <c r="Q888" i="11"/>
  <c r="Y888" i="11"/>
  <c r="Z888" i="11"/>
  <c r="AA888" i="11"/>
  <c r="AB888" i="11"/>
  <c r="AC888" i="11"/>
  <c r="AD888" i="11"/>
  <c r="B889" i="11"/>
  <c r="C889" i="11"/>
  <c r="F889" i="11"/>
  <c r="N889" i="11"/>
  <c r="O889" i="11"/>
  <c r="Q889" i="11"/>
  <c r="Y889" i="11"/>
  <c r="Z889" i="11"/>
  <c r="AA889" i="11"/>
  <c r="AB889" i="11"/>
  <c r="AC889" i="11"/>
  <c r="AD889" i="11"/>
  <c r="B890" i="11"/>
  <c r="C890" i="11"/>
  <c r="F890" i="11"/>
  <c r="N890" i="11"/>
  <c r="O890" i="11"/>
  <c r="Q890" i="11"/>
  <c r="Y890" i="11"/>
  <c r="Z890" i="11"/>
  <c r="AA890" i="11"/>
  <c r="AB890" i="11"/>
  <c r="AC890" i="11"/>
  <c r="AD890" i="11"/>
  <c r="B891" i="11"/>
  <c r="C891" i="11"/>
  <c r="F891" i="11"/>
  <c r="N891" i="11"/>
  <c r="O891" i="11"/>
  <c r="Q891" i="11"/>
  <c r="Y891" i="11"/>
  <c r="Z891" i="11"/>
  <c r="AA891" i="11"/>
  <c r="AB891" i="11"/>
  <c r="AC891" i="11"/>
  <c r="AD891" i="11"/>
  <c r="B892" i="11"/>
  <c r="C892" i="11"/>
  <c r="F892" i="11"/>
  <c r="N892" i="11"/>
  <c r="O892" i="11"/>
  <c r="Q892" i="11"/>
  <c r="Y892" i="11"/>
  <c r="Z892" i="11"/>
  <c r="AA892" i="11"/>
  <c r="AB892" i="11"/>
  <c r="AC892" i="11"/>
  <c r="AD892" i="11"/>
  <c r="B893" i="11"/>
  <c r="C893" i="11"/>
  <c r="F893" i="11"/>
  <c r="N893" i="11"/>
  <c r="O893" i="11"/>
  <c r="Q893" i="11"/>
  <c r="Y893" i="11"/>
  <c r="Z893" i="11"/>
  <c r="AA893" i="11"/>
  <c r="AB893" i="11"/>
  <c r="AC893" i="11"/>
  <c r="AD893" i="11"/>
  <c r="C878" i="11"/>
  <c r="F878" i="11"/>
  <c r="N878" i="11"/>
  <c r="O878" i="11"/>
  <c r="Q878" i="11"/>
  <c r="Y878" i="11"/>
  <c r="Z878" i="11"/>
  <c r="AA878" i="11"/>
  <c r="AB878" i="11"/>
  <c r="AC878" i="11"/>
  <c r="AD878" i="11"/>
  <c r="B878" i="11"/>
  <c r="B675" i="11"/>
  <c r="C675" i="11"/>
  <c r="F675" i="11"/>
  <c r="N675" i="11"/>
  <c r="O675" i="11"/>
  <c r="Q675" i="11"/>
  <c r="Y675" i="11"/>
  <c r="Z675" i="11"/>
  <c r="AA675" i="11"/>
  <c r="AB675" i="11"/>
  <c r="AC675" i="11"/>
  <c r="AD675" i="11"/>
  <c r="B676" i="11"/>
  <c r="C676" i="11"/>
  <c r="F676" i="11"/>
  <c r="N676" i="11"/>
  <c r="O676" i="11"/>
  <c r="Q676" i="11"/>
  <c r="Y676" i="11"/>
  <c r="Z676" i="11"/>
  <c r="AA676" i="11"/>
  <c r="AB676" i="11"/>
  <c r="AC676" i="11"/>
  <c r="AD676" i="11"/>
  <c r="B677" i="11"/>
  <c r="C677" i="11"/>
  <c r="F677" i="11"/>
  <c r="N677" i="11"/>
  <c r="O677" i="11"/>
  <c r="Q677" i="11"/>
  <c r="Y677" i="11"/>
  <c r="Z677" i="11"/>
  <c r="AA677" i="11"/>
  <c r="AB677" i="11"/>
  <c r="AC677" i="11"/>
  <c r="AD677" i="11"/>
  <c r="B678" i="11"/>
  <c r="C678" i="11"/>
  <c r="F678" i="11"/>
  <c r="N678" i="11"/>
  <c r="O678" i="11"/>
  <c r="Q678" i="11"/>
  <c r="Y678" i="11"/>
  <c r="Z678" i="11"/>
  <c r="AA678" i="11"/>
  <c r="AB678" i="11"/>
  <c r="AC678" i="11"/>
  <c r="AD678" i="11"/>
  <c r="B679" i="11"/>
  <c r="C679" i="11"/>
  <c r="F679" i="11"/>
  <c r="N679" i="11"/>
  <c r="O679" i="11"/>
  <c r="Q679" i="11"/>
  <c r="Y679" i="11"/>
  <c r="Z679" i="11"/>
  <c r="AA679" i="11"/>
  <c r="AB679" i="11"/>
  <c r="AC679" i="11"/>
  <c r="AD679" i="11"/>
  <c r="B680" i="11"/>
  <c r="C680" i="11"/>
  <c r="F680" i="11"/>
  <c r="N680" i="11"/>
  <c r="O680" i="11"/>
  <c r="Q680" i="11"/>
  <c r="Y680" i="11"/>
  <c r="Z680" i="11"/>
  <c r="AA680" i="11"/>
  <c r="AB680" i="11"/>
  <c r="AC680" i="11"/>
  <c r="AD680" i="11"/>
  <c r="B681" i="11"/>
  <c r="C681" i="11"/>
  <c r="F681" i="11"/>
  <c r="N681" i="11"/>
  <c r="O681" i="11"/>
  <c r="Q681" i="11"/>
  <c r="Y681" i="11"/>
  <c r="Z681" i="11"/>
  <c r="AA681" i="11"/>
  <c r="AB681" i="11"/>
  <c r="AC681" i="11"/>
  <c r="AD681" i="11"/>
  <c r="B682" i="11"/>
  <c r="C682" i="11"/>
  <c r="F682" i="11"/>
  <c r="N682" i="11"/>
  <c r="O682" i="11"/>
  <c r="Q682" i="11"/>
  <c r="Y682" i="11"/>
  <c r="Z682" i="11"/>
  <c r="AA682" i="11"/>
  <c r="AB682" i="11"/>
  <c r="AC682" i="11"/>
  <c r="AD682" i="11"/>
  <c r="B683" i="11"/>
  <c r="C683" i="11"/>
  <c r="F683" i="11"/>
  <c r="N683" i="11"/>
  <c r="O683" i="11"/>
  <c r="Q683" i="11"/>
  <c r="Y683" i="11"/>
  <c r="Z683" i="11"/>
  <c r="AA683" i="11"/>
  <c r="AB683" i="11"/>
  <c r="AC683" i="11"/>
  <c r="AD683" i="11"/>
  <c r="B684" i="11"/>
  <c r="C684" i="11"/>
  <c r="F684" i="11"/>
  <c r="N684" i="11"/>
  <c r="O684" i="11"/>
  <c r="Q684" i="11"/>
  <c r="Y684" i="11"/>
  <c r="Z684" i="11"/>
  <c r="AA684" i="11"/>
  <c r="AB684" i="11"/>
  <c r="AC684" i="11"/>
  <c r="AD684" i="11"/>
  <c r="B685" i="11"/>
  <c r="C685" i="11"/>
  <c r="F685" i="11"/>
  <c r="N685" i="11"/>
  <c r="O685" i="11"/>
  <c r="Q685" i="11"/>
  <c r="Y685" i="11"/>
  <c r="Z685" i="11"/>
  <c r="AA685" i="11"/>
  <c r="AB685" i="11"/>
  <c r="AC685" i="11"/>
  <c r="AD685" i="11"/>
  <c r="B686" i="11"/>
  <c r="C686" i="11"/>
  <c r="F686" i="11"/>
  <c r="N686" i="11"/>
  <c r="O686" i="11"/>
  <c r="Q686" i="11"/>
  <c r="Y686" i="11"/>
  <c r="Z686" i="11"/>
  <c r="AA686" i="11"/>
  <c r="AB686" i="11"/>
  <c r="AC686" i="11"/>
  <c r="AD686" i="11"/>
  <c r="B687" i="11"/>
  <c r="C687" i="11"/>
  <c r="F687" i="11"/>
  <c r="N687" i="11"/>
  <c r="O687" i="11"/>
  <c r="Q687" i="11"/>
  <c r="Y687" i="11"/>
  <c r="Z687" i="11"/>
  <c r="AA687" i="11"/>
  <c r="AB687" i="11"/>
  <c r="AC687" i="11"/>
  <c r="AD687" i="11"/>
  <c r="B688" i="11"/>
  <c r="C688" i="11"/>
  <c r="F688" i="11"/>
  <c r="N688" i="11"/>
  <c r="O688" i="11"/>
  <c r="Q688" i="11"/>
  <c r="Y688" i="11"/>
  <c r="Z688" i="11"/>
  <c r="AA688" i="11"/>
  <c r="AB688" i="11"/>
  <c r="AC688" i="11"/>
  <c r="AD688" i="11"/>
  <c r="B689" i="11"/>
  <c r="C689" i="11"/>
  <c r="F689" i="11"/>
  <c r="N689" i="11"/>
  <c r="O689" i="11"/>
  <c r="Q689" i="11"/>
  <c r="Y689" i="11"/>
  <c r="Z689" i="11"/>
  <c r="AA689" i="11"/>
  <c r="AB689" i="11"/>
  <c r="AC689" i="11"/>
  <c r="AD689" i="11"/>
  <c r="B690" i="11"/>
  <c r="C690" i="11"/>
  <c r="F690" i="11"/>
  <c r="N690" i="11"/>
  <c r="O690" i="11"/>
  <c r="Q690" i="11"/>
  <c r="Y690" i="11"/>
  <c r="Z690" i="11"/>
  <c r="AA690" i="11"/>
  <c r="AB690" i="11"/>
  <c r="AC690" i="11"/>
  <c r="AD690" i="11"/>
  <c r="B691" i="11"/>
  <c r="C691" i="11"/>
  <c r="F691" i="11"/>
  <c r="N691" i="11"/>
  <c r="O691" i="11"/>
  <c r="Q691" i="11"/>
  <c r="Y691" i="11"/>
  <c r="Z691" i="11"/>
  <c r="AA691" i="11"/>
  <c r="AB691" i="11"/>
  <c r="AC691" i="11"/>
  <c r="AD691" i="11"/>
  <c r="B692" i="11"/>
  <c r="C692" i="11"/>
  <c r="F692" i="11"/>
  <c r="N692" i="11"/>
  <c r="O692" i="11"/>
  <c r="Q692" i="11"/>
  <c r="Y692" i="11"/>
  <c r="Z692" i="11"/>
  <c r="AA692" i="11"/>
  <c r="AB692" i="11"/>
  <c r="AC692" i="11"/>
  <c r="AD692" i="11"/>
  <c r="B693" i="11"/>
  <c r="C693" i="11"/>
  <c r="F693" i="11"/>
  <c r="N693" i="11"/>
  <c r="O693" i="11"/>
  <c r="Q693" i="11"/>
  <c r="Y693" i="11"/>
  <c r="Z693" i="11"/>
  <c r="AA693" i="11"/>
  <c r="AB693" i="11"/>
  <c r="AC693" i="11"/>
  <c r="AD693" i="11"/>
  <c r="B694" i="11"/>
  <c r="C694" i="11"/>
  <c r="F694" i="11"/>
  <c r="N694" i="11"/>
  <c r="O694" i="11"/>
  <c r="Q694" i="11"/>
  <c r="Y694" i="11"/>
  <c r="Z694" i="11"/>
  <c r="AA694" i="11"/>
  <c r="AB694" i="11"/>
  <c r="AC694" i="11"/>
  <c r="AD694" i="11"/>
  <c r="B695" i="11"/>
  <c r="C695" i="11"/>
  <c r="F695" i="11"/>
  <c r="N695" i="11"/>
  <c r="O695" i="11"/>
  <c r="Q695" i="11"/>
  <c r="Y695" i="11"/>
  <c r="Z695" i="11"/>
  <c r="AA695" i="11"/>
  <c r="AB695" i="11"/>
  <c r="AC695" i="11"/>
  <c r="AD695" i="11"/>
  <c r="B696" i="11"/>
  <c r="C696" i="11"/>
  <c r="F696" i="11"/>
  <c r="N696" i="11"/>
  <c r="O696" i="11"/>
  <c r="Q696" i="11"/>
  <c r="Y696" i="11"/>
  <c r="Z696" i="11"/>
  <c r="AA696" i="11"/>
  <c r="AB696" i="11"/>
  <c r="AC696" i="11"/>
  <c r="AD696" i="11"/>
  <c r="B697" i="11"/>
  <c r="C697" i="11"/>
  <c r="F697" i="11"/>
  <c r="N697" i="11"/>
  <c r="O697" i="11"/>
  <c r="Q697" i="11"/>
  <c r="Y697" i="11"/>
  <c r="Z697" i="11"/>
  <c r="AA697" i="11"/>
  <c r="AB697" i="11"/>
  <c r="AC697" i="11"/>
  <c r="AD697" i="11"/>
  <c r="B698" i="11"/>
  <c r="C698" i="11"/>
  <c r="F698" i="11"/>
  <c r="N698" i="11"/>
  <c r="O698" i="11"/>
  <c r="Q698" i="11"/>
  <c r="Y698" i="11"/>
  <c r="Z698" i="11"/>
  <c r="AA698" i="11"/>
  <c r="AB698" i="11"/>
  <c r="AC698" i="11"/>
  <c r="AD698" i="11"/>
  <c r="B699" i="11"/>
  <c r="C699" i="11"/>
  <c r="F699" i="11"/>
  <c r="N699" i="11"/>
  <c r="O699" i="11"/>
  <c r="Q699" i="11"/>
  <c r="Y699" i="11"/>
  <c r="Z699" i="11"/>
  <c r="AA699" i="11"/>
  <c r="AB699" i="11"/>
  <c r="AC699" i="11"/>
  <c r="AD699" i="11"/>
  <c r="B700" i="11"/>
  <c r="C700" i="11"/>
  <c r="F700" i="11"/>
  <c r="N700" i="11"/>
  <c r="O700" i="11"/>
  <c r="Q700" i="11"/>
  <c r="Y700" i="11"/>
  <c r="Z700" i="11"/>
  <c r="AA700" i="11"/>
  <c r="AB700" i="11"/>
  <c r="AC700" i="11"/>
  <c r="AD700" i="11"/>
  <c r="B701" i="11"/>
  <c r="C701" i="11"/>
  <c r="F701" i="11"/>
  <c r="N701" i="11"/>
  <c r="O701" i="11"/>
  <c r="Q701" i="11"/>
  <c r="Y701" i="11"/>
  <c r="Z701" i="11"/>
  <c r="AA701" i="11"/>
  <c r="AB701" i="11"/>
  <c r="AC701" i="11"/>
  <c r="AD701" i="11"/>
  <c r="B702" i="11"/>
  <c r="C702" i="11"/>
  <c r="F702" i="11"/>
  <c r="N702" i="11"/>
  <c r="O702" i="11"/>
  <c r="Q702" i="11"/>
  <c r="Y702" i="11"/>
  <c r="Z702" i="11"/>
  <c r="AA702" i="11"/>
  <c r="AB702" i="11"/>
  <c r="AC702" i="11"/>
  <c r="AD702" i="11"/>
  <c r="B703" i="11"/>
  <c r="C703" i="11"/>
  <c r="F703" i="11"/>
  <c r="N703" i="11"/>
  <c r="O703" i="11"/>
  <c r="Q703" i="11"/>
  <c r="Y703" i="11"/>
  <c r="Z703" i="11"/>
  <c r="AA703" i="11"/>
  <c r="AB703" i="11"/>
  <c r="AC703" i="11"/>
  <c r="AD703" i="11"/>
  <c r="B704" i="11"/>
  <c r="C704" i="11"/>
  <c r="F704" i="11"/>
  <c r="N704" i="11"/>
  <c r="O704" i="11"/>
  <c r="Q704" i="11"/>
  <c r="Y704" i="11"/>
  <c r="Z704" i="11"/>
  <c r="AA704" i="11"/>
  <c r="AB704" i="11"/>
  <c r="AC704" i="11"/>
  <c r="AD704" i="11"/>
  <c r="B705" i="11"/>
  <c r="C705" i="11"/>
  <c r="F705" i="11"/>
  <c r="N705" i="11"/>
  <c r="O705" i="11"/>
  <c r="Q705" i="11"/>
  <c r="Y705" i="11"/>
  <c r="Z705" i="11"/>
  <c r="AA705" i="11"/>
  <c r="AB705" i="11"/>
  <c r="AC705" i="11"/>
  <c r="AD705" i="11"/>
  <c r="B706" i="11"/>
  <c r="C706" i="11"/>
  <c r="F706" i="11"/>
  <c r="N706" i="11"/>
  <c r="O706" i="11"/>
  <c r="Q706" i="11"/>
  <c r="Y706" i="11"/>
  <c r="Z706" i="11"/>
  <c r="AA706" i="11"/>
  <c r="AB706" i="11"/>
  <c r="AC706" i="11"/>
  <c r="AD706" i="11"/>
  <c r="B707" i="11"/>
  <c r="C707" i="11"/>
  <c r="F707" i="11"/>
  <c r="N707" i="11"/>
  <c r="O707" i="11"/>
  <c r="Q707" i="11"/>
  <c r="Y707" i="11"/>
  <c r="Z707" i="11"/>
  <c r="AA707" i="11"/>
  <c r="AB707" i="11"/>
  <c r="AC707" i="11"/>
  <c r="AD707" i="11"/>
  <c r="B708" i="11"/>
  <c r="C708" i="11"/>
  <c r="F708" i="11"/>
  <c r="N708" i="11"/>
  <c r="O708" i="11"/>
  <c r="Q708" i="11"/>
  <c r="Y708" i="11"/>
  <c r="Z708" i="11"/>
  <c r="AA708" i="11"/>
  <c r="AB708" i="11"/>
  <c r="AC708" i="11"/>
  <c r="AD708" i="11"/>
  <c r="B709" i="11"/>
  <c r="C709" i="11"/>
  <c r="F709" i="11"/>
  <c r="N709" i="11"/>
  <c r="O709" i="11"/>
  <c r="Q709" i="11"/>
  <c r="Y709" i="11"/>
  <c r="Z709" i="11"/>
  <c r="AA709" i="11"/>
  <c r="AB709" i="11"/>
  <c r="AC709" i="11"/>
  <c r="AD709" i="11"/>
  <c r="B710" i="11"/>
  <c r="C710" i="11"/>
  <c r="F710" i="11"/>
  <c r="N710" i="11"/>
  <c r="O710" i="11"/>
  <c r="Q710" i="11"/>
  <c r="Y710" i="11"/>
  <c r="Z710" i="11"/>
  <c r="AA710" i="11"/>
  <c r="AB710" i="11"/>
  <c r="AC710" i="11"/>
  <c r="AD710" i="11"/>
  <c r="B711" i="11"/>
  <c r="C711" i="11"/>
  <c r="F711" i="11"/>
  <c r="N711" i="11"/>
  <c r="O711" i="11"/>
  <c r="Q711" i="11"/>
  <c r="Y711" i="11"/>
  <c r="Z711" i="11"/>
  <c r="AA711" i="11"/>
  <c r="AB711" i="11"/>
  <c r="AC711" i="11"/>
  <c r="AD711" i="11"/>
  <c r="B712" i="11"/>
  <c r="C712" i="11"/>
  <c r="F712" i="11"/>
  <c r="N712" i="11"/>
  <c r="O712" i="11"/>
  <c r="Q712" i="11"/>
  <c r="Y712" i="11"/>
  <c r="Z712" i="11"/>
  <c r="AA712" i="11"/>
  <c r="AB712" i="11"/>
  <c r="AC712" i="11"/>
  <c r="AD712" i="11"/>
  <c r="B713" i="11"/>
  <c r="C713" i="11"/>
  <c r="F713" i="11"/>
  <c r="N713" i="11"/>
  <c r="O713" i="11"/>
  <c r="Q713" i="11"/>
  <c r="Y713" i="11"/>
  <c r="Z713" i="11"/>
  <c r="AA713" i="11"/>
  <c r="AB713" i="11"/>
  <c r="AC713" i="11"/>
  <c r="AD713" i="11"/>
  <c r="B714" i="11"/>
  <c r="C714" i="11"/>
  <c r="F714" i="11"/>
  <c r="N714" i="11"/>
  <c r="O714" i="11"/>
  <c r="Q714" i="11"/>
  <c r="Y714" i="11"/>
  <c r="Z714" i="11"/>
  <c r="AA714" i="11"/>
  <c r="AB714" i="11"/>
  <c r="AC714" i="11"/>
  <c r="AD714" i="11"/>
  <c r="B715" i="11"/>
  <c r="C715" i="11"/>
  <c r="F715" i="11"/>
  <c r="N715" i="11"/>
  <c r="O715" i="11"/>
  <c r="Q715" i="11"/>
  <c r="Y715" i="11"/>
  <c r="Z715" i="11"/>
  <c r="AA715" i="11"/>
  <c r="AB715" i="11"/>
  <c r="AC715" i="11"/>
  <c r="AD715" i="11"/>
  <c r="B716" i="11"/>
  <c r="C716" i="11"/>
  <c r="F716" i="11"/>
  <c r="N716" i="11"/>
  <c r="O716" i="11"/>
  <c r="Q716" i="11"/>
  <c r="Y716" i="11"/>
  <c r="Z716" i="11"/>
  <c r="AA716" i="11"/>
  <c r="AB716" i="11"/>
  <c r="AC716" i="11"/>
  <c r="AD716" i="11"/>
  <c r="B717" i="11"/>
  <c r="C717" i="11"/>
  <c r="F717" i="11"/>
  <c r="N717" i="11"/>
  <c r="O717" i="11"/>
  <c r="Q717" i="11"/>
  <c r="Y717" i="11"/>
  <c r="Z717" i="11"/>
  <c r="AA717" i="11"/>
  <c r="AB717" i="11"/>
  <c r="AC717" i="11"/>
  <c r="AD717" i="11"/>
  <c r="B718" i="11"/>
  <c r="C718" i="11"/>
  <c r="F718" i="11"/>
  <c r="N718" i="11"/>
  <c r="O718" i="11"/>
  <c r="Q718" i="11"/>
  <c r="Y718" i="11"/>
  <c r="Z718" i="11"/>
  <c r="AA718" i="11"/>
  <c r="AB718" i="11"/>
  <c r="AC718" i="11"/>
  <c r="AD718" i="11"/>
  <c r="B719" i="11"/>
  <c r="C719" i="11"/>
  <c r="F719" i="11"/>
  <c r="N719" i="11"/>
  <c r="O719" i="11"/>
  <c r="Q719" i="11"/>
  <c r="Y719" i="11"/>
  <c r="Z719" i="11"/>
  <c r="AA719" i="11"/>
  <c r="AB719" i="11"/>
  <c r="AC719" i="11"/>
  <c r="AD719" i="11"/>
  <c r="B720" i="11"/>
  <c r="C720" i="11"/>
  <c r="F720" i="11"/>
  <c r="N720" i="11"/>
  <c r="O720" i="11"/>
  <c r="Q720" i="11"/>
  <c r="Y720" i="11"/>
  <c r="Z720" i="11"/>
  <c r="AA720" i="11"/>
  <c r="AB720" i="11"/>
  <c r="AC720" i="11"/>
  <c r="AD720" i="11"/>
  <c r="B721" i="11"/>
  <c r="C721" i="11"/>
  <c r="F721" i="11"/>
  <c r="N721" i="11"/>
  <c r="O721" i="11"/>
  <c r="Q721" i="11"/>
  <c r="Y721" i="11"/>
  <c r="Z721" i="11"/>
  <c r="AA721" i="11"/>
  <c r="AB721" i="11"/>
  <c r="AC721" i="11"/>
  <c r="AD721" i="11"/>
  <c r="B722" i="11"/>
  <c r="C722" i="11"/>
  <c r="F722" i="11"/>
  <c r="N722" i="11"/>
  <c r="O722" i="11"/>
  <c r="Q722" i="11"/>
  <c r="Y722" i="11"/>
  <c r="Z722" i="11"/>
  <c r="AA722" i="11"/>
  <c r="AB722" i="11"/>
  <c r="AC722" i="11"/>
  <c r="AD722" i="11"/>
  <c r="B723" i="11"/>
  <c r="C723" i="11"/>
  <c r="F723" i="11"/>
  <c r="N723" i="11"/>
  <c r="O723" i="11"/>
  <c r="Q723" i="11"/>
  <c r="Y723" i="11"/>
  <c r="Z723" i="11"/>
  <c r="AA723" i="11"/>
  <c r="AB723" i="11"/>
  <c r="AC723" i="11"/>
  <c r="AD723" i="11"/>
  <c r="B724" i="11"/>
  <c r="C724" i="11"/>
  <c r="F724" i="11"/>
  <c r="N724" i="11"/>
  <c r="O724" i="11"/>
  <c r="Q724" i="11"/>
  <c r="Y724" i="11"/>
  <c r="Z724" i="11"/>
  <c r="AA724" i="11"/>
  <c r="AB724" i="11"/>
  <c r="AC724" i="11"/>
  <c r="AD724" i="11"/>
  <c r="B725" i="11"/>
  <c r="C725" i="11"/>
  <c r="F725" i="11"/>
  <c r="N725" i="11"/>
  <c r="O725" i="11"/>
  <c r="Q725" i="11"/>
  <c r="Y725" i="11"/>
  <c r="Z725" i="11"/>
  <c r="AA725" i="11"/>
  <c r="AB725" i="11"/>
  <c r="AC725" i="11"/>
  <c r="AD725" i="11"/>
  <c r="B726" i="11"/>
  <c r="C726" i="11"/>
  <c r="F726" i="11"/>
  <c r="N726" i="11"/>
  <c r="O726" i="11"/>
  <c r="Q726" i="11"/>
  <c r="Y726" i="11"/>
  <c r="Z726" i="11"/>
  <c r="AA726" i="11"/>
  <c r="AB726" i="11"/>
  <c r="AC726" i="11"/>
  <c r="AD726" i="11"/>
  <c r="B727" i="11"/>
  <c r="C727" i="11"/>
  <c r="F727" i="11"/>
  <c r="N727" i="11"/>
  <c r="O727" i="11"/>
  <c r="Q727" i="11"/>
  <c r="Y727" i="11"/>
  <c r="Z727" i="11"/>
  <c r="AA727" i="11"/>
  <c r="AB727" i="11"/>
  <c r="AC727" i="11"/>
  <c r="AD727" i="11"/>
  <c r="B728" i="11"/>
  <c r="C728" i="11"/>
  <c r="F728" i="11"/>
  <c r="N728" i="11"/>
  <c r="O728" i="11"/>
  <c r="Q728" i="11"/>
  <c r="Y728" i="11"/>
  <c r="Z728" i="11"/>
  <c r="AA728" i="11"/>
  <c r="AB728" i="11"/>
  <c r="AC728" i="11"/>
  <c r="AD728" i="11"/>
  <c r="B729" i="11"/>
  <c r="C729" i="11"/>
  <c r="F729" i="11"/>
  <c r="N729" i="11"/>
  <c r="O729" i="11"/>
  <c r="Q729" i="11"/>
  <c r="Y729" i="11"/>
  <c r="Z729" i="11"/>
  <c r="AA729" i="11"/>
  <c r="AB729" i="11"/>
  <c r="AC729" i="11"/>
  <c r="AD729" i="11"/>
  <c r="B730" i="11"/>
  <c r="C730" i="11"/>
  <c r="F730" i="11"/>
  <c r="N730" i="11"/>
  <c r="O730" i="11"/>
  <c r="Q730" i="11"/>
  <c r="Y730" i="11"/>
  <c r="Z730" i="11"/>
  <c r="AA730" i="11"/>
  <c r="AB730" i="11"/>
  <c r="AC730" i="11"/>
  <c r="AD730" i="11"/>
  <c r="B731" i="11"/>
  <c r="C731" i="11"/>
  <c r="F731" i="11"/>
  <c r="N731" i="11"/>
  <c r="O731" i="11"/>
  <c r="Q731" i="11"/>
  <c r="Y731" i="11"/>
  <c r="Z731" i="11"/>
  <c r="AA731" i="11"/>
  <c r="AB731" i="11"/>
  <c r="AC731" i="11"/>
  <c r="AD731" i="11"/>
  <c r="B732" i="11"/>
  <c r="C732" i="11"/>
  <c r="F732" i="11"/>
  <c r="N732" i="11"/>
  <c r="O732" i="11"/>
  <c r="Q732" i="11"/>
  <c r="Y732" i="11"/>
  <c r="Z732" i="11"/>
  <c r="AA732" i="11"/>
  <c r="AB732" i="11"/>
  <c r="AC732" i="11"/>
  <c r="AD732" i="11"/>
  <c r="B733" i="11"/>
  <c r="C733" i="11"/>
  <c r="F733" i="11"/>
  <c r="N733" i="11"/>
  <c r="O733" i="11"/>
  <c r="Q733" i="11"/>
  <c r="Y733" i="11"/>
  <c r="Z733" i="11"/>
  <c r="AA733" i="11"/>
  <c r="AB733" i="11"/>
  <c r="AC733" i="11"/>
  <c r="AD733" i="11"/>
  <c r="B734" i="11"/>
  <c r="C734" i="11"/>
  <c r="F734" i="11"/>
  <c r="N734" i="11"/>
  <c r="O734" i="11"/>
  <c r="Q734" i="11"/>
  <c r="Y734" i="11"/>
  <c r="Z734" i="11"/>
  <c r="AA734" i="11"/>
  <c r="AB734" i="11"/>
  <c r="AC734" i="11"/>
  <c r="AD734" i="11"/>
  <c r="B735" i="11"/>
  <c r="C735" i="11"/>
  <c r="F735" i="11"/>
  <c r="N735" i="11"/>
  <c r="O735" i="11"/>
  <c r="Q735" i="11"/>
  <c r="Y735" i="11"/>
  <c r="Z735" i="11"/>
  <c r="AA735" i="11"/>
  <c r="AB735" i="11"/>
  <c r="AC735" i="11"/>
  <c r="AD735" i="11"/>
  <c r="B736" i="11"/>
  <c r="C736" i="11"/>
  <c r="F736" i="11"/>
  <c r="N736" i="11"/>
  <c r="O736" i="11"/>
  <c r="Q736" i="11"/>
  <c r="Y736" i="11"/>
  <c r="Z736" i="11"/>
  <c r="AA736" i="11"/>
  <c r="AB736" i="11"/>
  <c r="AC736" i="11"/>
  <c r="AD736" i="11"/>
  <c r="B737" i="11"/>
  <c r="C737" i="11"/>
  <c r="F737" i="11"/>
  <c r="N737" i="11"/>
  <c r="O737" i="11"/>
  <c r="Q737" i="11"/>
  <c r="Y737" i="11"/>
  <c r="Z737" i="11"/>
  <c r="AA737" i="11"/>
  <c r="AB737" i="11"/>
  <c r="AC737" i="11"/>
  <c r="AD737" i="11"/>
  <c r="B738" i="11"/>
  <c r="C738" i="11"/>
  <c r="F738" i="11"/>
  <c r="N738" i="11"/>
  <c r="O738" i="11"/>
  <c r="Q738" i="11"/>
  <c r="Y738" i="11"/>
  <c r="Z738" i="11"/>
  <c r="AA738" i="11"/>
  <c r="AB738" i="11"/>
  <c r="AC738" i="11"/>
  <c r="AD738" i="11"/>
  <c r="B739" i="11"/>
  <c r="C739" i="11"/>
  <c r="F739" i="11"/>
  <c r="N739" i="11"/>
  <c r="O739" i="11"/>
  <c r="Q739" i="11"/>
  <c r="Y739" i="11"/>
  <c r="Z739" i="11"/>
  <c r="AA739" i="11"/>
  <c r="AB739" i="11"/>
  <c r="AC739" i="11"/>
  <c r="AD739" i="11"/>
  <c r="B740" i="11"/>
  <c r="C740" i="11"/>
  <c r="F740" i="11"/>
  <c r="N740" i="11"/>
  <c r="O740" i="11"/>
  <c r="Q740" i="11"/>
  <c r="Y740" i="11"/>
  <c r="Z740" i="11"/>
  <c r="AA740" i="11"/>
  <c r="AB740" i="11"/>
  <c r="AC740" i="11"/>
  <c r="AD740" i="11"/>
  <c r="B741" i="11"/>
  <c r="C741" i="11"/>
  <c r="F741" i="11"/>
  <c r="N741" i="11"/>
  <c r="O741" i="11"/>
  <c r="Q741" i="11"/>
  <c r="Y741" i="11"/>
  <c r="Z741" i="11"/>
  <c r="AA741" i="11"/>
  <c r="AB741" i="11"/>
  <c r="AC741" i="11"/>
  <c r="AD741" i="11"/>
  <c r="B742" i="11"/>
  <c r="C742" i="11"/>
  <c r="F742" i="11"/>
  <c r="N742" i="11"/>
  <c r="O742" i="11"/>
  <c r="Q742" i="11"/>
  <c r="Y742" i="11"/>
  <c r="Z742" i="11"/>
  <c r="AA742" i="11"/>
  <c r="AB742" i="11"/>
  <c r="AC742" i="11"/>
  <c r="AD742" i="11"/>
  <c r="B743" i="11"/>
  <c r="C743" i="11"/>
  <c r="F743" i="11"/>
  <c r="N743" i="11"/>
  <c r="O743" i="11"/>
  <c r="Q743" i="11"/>
  <c r="Y743" i="11"/>
  <c r="Z743" i="11"/>
  <c r="AA743" i="11"/>
  <c r="AB743" i="11"/>
  <c r="AC743" i="11"/>
  <c r="AD743" i="11"/>
  <c r="B744" i="11"/>
  <c r="C744" i="11"/>
  <c r="F744" i="11"/>
  <c r="N744" i="11"/>
  <c r="O744" i="11"/>
  <c r="Q744" i="11"/>
  <c r="Y744" i="11"/>
  <c r="Z744" i="11"/>
  <c r="AA744" i="11"/>
  <c r="AB744" i="11"/>
  <c r="AC744" i="11"/>
  <c r="AD744" i="11"/>
  <c r="B745" i="11"/>
  <c r="C745" i="11"/>
  <c r="F745" i="11"/>
  <c r="N745" i="11"/>
  <c r="O745" i="11"/>
  <c r="Q745" i="11"/>
  <c r="Y745" i="11"/>
  <c r="Z745" i="11"/>
  <c r="AA745" i="11"/>
  <c r="AB745" i="11"/>
  <c r="AC745" i="11"/>
  <c r="AD745" i="11"/>
  <c r="B746" i="11"/>
  <c r="C746" i="11"/>
  <c r="F746" i="11"/>
  <c r="N746" i="11"/>
  <c r="O746" i="11"/>
  <c r="Q746" i="11"/>
  <c r="Y746" i="11"/>
  <c r="Z746" i="11"/>
  <c r="AA746" i="11"/>
  <c r="AB746" i="11"/>
  <c r="AC746" i="11"/>
  <c r="AD746" i="11"/>
  <c r="B747" i="11"/>
  <c r="C747" i="11"/>
  <c r="F747" i="11"/>
  <c r="N747" i="11"/>
  <c r="O747" i="11"/>
  <c r="Q747" i="11"/>
  <c r="Y747" i="11"/>
  <c r="Z747" i="11"/>
  <c r="AA747" i="11"/>
  <c r="AB747" i="11"/>
  <c r="AC747" i="11"/>
  <c r="AD747" i="11"/>
  <c r="B748" i="11"/>
  <c r="C748" i="11"/>
  <c r="F748" i="11"/>
  <c r="N748" i="11"/>
  <c r="O748" i="11"/>
  <c r="Q748" i="11"/>
  <c r="Y748" i="11"/>
  <c r="Z748" i="11"/>
  <c r="AA748" i="11"/>
  <c r="AB748" i="11"/>
  <c r="AC748" i="11"/>
  <c r="AD748" i="11"/>
  <c r="B749" i="11"/>
  <c r="C749" i="11"/>
  <c r="F749" i="11"/>
  <c r="N749" i="11"/>
  <c r="O749" i="11"/>
  <c r="Q749" i="11"/>
  <c r="Y749" i="11"/>
  <c r="Z749" i="11"/>
  <c r="AA749" i="11"/>
  <c r="AB749" i="11"/>
  <c r="AC749" i="11"/>
  <c r="AD749" i="11"/>
  <c r="B750" i="11"/>
  <c r="C750" i="11"/>
  <c r="F750" i="11"/>
  <c r="N750" i="11"/>
  <c r="O750" i="11"/>
  <c r="Q750" i="11"/>
  <c r="Y750" i="11"/>
  <c r="Z750" i="11"/>
  <c r="AA750" i="11"/>
  <c r="AB750" i="11"/>
  <c r="AC750" i="11"/>
  <c r="AD750" i="11"/>
  <c r="B751" i="11"/>
  <c r="C751" i="11"/>
  <c r="F751" i="11"/>
  <c r="N751" i="11"/>
  <c r="O751" i="11"/>
  <c r="Q751" i="11"/>
  <c r="Y751" i="11"/>
  <c r="Z751" i="11"/>
  <c r="AA751" i="11"/>
  <c r="AB751" i="11"/>
  <c r="AC751" i="11"/>
  <c r="AD751" i="11"/>
  <c r="B752" i="11"/>
  <c r="C752" i="11"/>
  <c r="F752" i="11"/>
  <c r="N752" i="11"/>
  <c r="O752" i="11"/>
  <c r="Q752" i="11"/>
  <c r="Y752" i="11"/>
  <c r="Z752" i="11"/>
  <c r="AA752" i="11"/>
  <c r="AB752" i="11"/>
  <c r="AC752" i="11"/>
  <c r="AD752" i="11"/>
  <c r="B753" i="11"/>
  <c r="C753" i="11"/>
  <c r="F753" i="11"/>
  <c r="N753" i="11"/>
  <c r="O753" i="11"/>
  <c r="Q753" i="11"/>
  <c r="Y753" i="11"/>
  <c r="Z753" i="11"/>
  <c r="AA753" i="11"/>
  <c r="AB753" i="11"/>
  <c r="AC753" i="11"/>
  <c r="AD753" i="11"/>
  <c r="B754" i="11"/>
  <c r="C754" i="11"/>
  <c r="F754" i="11"/>
  <c r="N754" i="11"/>
  <c r="O754" i="11"/>
  <c r="Q754" i="11"/>
  <c r="Y754" i="11"/>
  <c r="Z754" i="11"/>
  <c r="AA754" i="11"/>
  <c r="AB754" i="11"/>
  <c r="AC754" i="11"/>
  <c r="AD754" i="11"/>
  <c r="B755" i="11"/>
  <c r="C755" i="11"/>
  <c r="F755" i="11"/>
  <c r="N755" i="11"/>
  <c r="O755" i="11"/>
  <c r="Q755" i="11"/>
  <c r="Y755" i="11"/>
  <c r="Z755" i="11"/>
  <c r="AA755" i="11"/>
  <c r="AB755" i="11"/>
  <c r="AC755" i="11"/>
  <c r="AD755" i="11"/>
  <c r="B756" i="11"/>
  <c r="C756" i="11"/>
  <c r="F756" i="11"/>
  <c r="N756" i="11"/>
  <c r="O756" i="11"/>
  <c r="Q756" i="11"/>
  <c r="Y756" i="11"/>
  <c r="Z756" i="11"/>
  <c r="AA756" i="11"/>
  <c r="AB756" i="11"/>
  <c r="AC756" i="11"/>
  <c r="AD756" i="11"/>
  <c r="B757" i="11"/>
  <c r="C757" i="11"/>
  <c r="F757" i="11"/>
  <c r="N757" i="11"/>
  <c r="O757" i="11"/>
  <c r="Q757" i="11"/>
  <c r="Y757" i="11"/>
  <c r="Z757" i="11"/>
  <c r="AA757" i="11"/>
  <c r="AB757" i="11"/>
  <c r="AC757" i="11"/>
  <c r="AD757" i="11"/>
  <c r="B758" i="11"/>
  <c r="C758" i="11"/>
  <c r="F758" i="11"/>
  <c r="N758" i="11"/>
  <c r="O758" i="11"/>
  <c r="Q758" i="11"/>
  <c r="Y758" i="11"/>
  <c r="Z758" i="11"/>
  <c r="AA758" i="11"/>
  <c r="AB758" i="11"/>
  <c r="AC758" i="11"/>
  <c r="AD758" i="11"/>
  <c r="B759" i="11"/>
  <c r="C759" i="11"/>
  <c r="F759" i="11"/>
  <c r="N759" i="11"/>
  <c r="O759" i="11"/>
  <c r="Q759" i="11"/>
  <c r="Y759" i="11"/>
  <c r="Z759" i="11"/>
  <c r="AA759" i="11"/>
  <c r="AB759" i="11"/>
  <c r="AC759" i="11"/>
  <c r="AD759" i="11"/>
  <c r="B760" i="11"/>
  <c r="C760" i="11"/>
  <c r="F760" i="11"/>
  <c r="N760" i="11"/>
  <c r="O760" i="11"/>
  <c r="Q760" i="11"/>
  <c r="Y760" i="11"/>
  <c r="Z760" i="11"/>
  <c r="AA760" i="11"/>
  <c r="AB760" i="11"/>
  <c r="AC760" i="11"/>
  <c r="AD760" i="11"/>
  <c r="B761" i="11"/>
  <c r="C761" i="11"/>
  <c r="F761" i="11"/>
  <c r="N761" i="11"/>
  <c r="O761" i="11"/>
  <c r="Q761" i="11"/>
  <c r="Y761" i="11"/>
  <c r="Z761" i="11"/>
  <c r="AA761" i="11"/>
  <c r="AB761" i="11"/>
  <c r="AC761" i="11"/>
  <c r="AD761" i="11"/>
  <c r="B762" i="11"/>
  <c r="C762" i="11"/>
  <c r="F762" i="11"/>
  <c r="N762" i="11"/>
  <c r="O762" i="11"/>
  <c r="Q762" i="11"/>
  <c r="Y762" i="11"/>
  <c r="Z762" i="11"/>
  <c r="AA762" i="11"/>
  <c r="AB762" i="11"/>
  <c r="AC762" i="11"/>
  <c r="AD762" i="11"/>
  <c r="B763" i="11"/>
  <c r="C763" i="11"/>
  <c r="F763" i="11"/>
  <c r="N763" i="11"/>
  <c r="O763" i="11"/>
  <c r="Q763" i="11"/>
  <c r="Y763" i="11"/>
  <c r="Z763" i="11"/>
  <c r="AA763" i="11"/>
  <c r="AB763" i="11"/>
  <c r="AC763" i="11"/>
  <c r="AD763" i="11"/>
  <c r="B764" i="11"/>
  <c r="C764" i="11"/>
  <c r="F764" i="11"/>
  <c r="N764" i="11"/>
  <c r="O764" i="11"/>
  <c r="Q764" i="11"/>
  <c r="Y764" i="11"/>
  <c r="Z764" i="11"/>
  <c r="AA764" i="11"/>
  <c r="AB764" i="11"/>
  <c r="AC764" i="11"/>
  <c r="AD764" i="11"/>
  <c r="B765" i="11"/>
  <c r="C765" i="11"/>
  <c r="F765" i="11"/>
  <c r="N765" i="11"/>
  <c r="O765" i="11"/>
  <c r="Q765" i="11"/>
  <c r="Y765" i="11"/>
  <c r="Z765" i="11"/>
  <c r="AA765" i="11"/>
  <c r="AB765" i="11"/>
  <c r="AC765" i="11"/>
  <c r="AD765" i="11"/>
  <c r="B766" i="11"/>
  <c r="C766" i="11"/>
  <c r="F766" i="11"/>
  <c r="N766" i="11"/>
  <c r="O766" i="11"/>
  <c r="Q766" i="11"/>
  <c r="Y766" i="11"/>
  <c r="Z766" i="11"/>
  <c r="AA766" i="11"/>
  <c r="AB766" i="11"/>
  <c r="AC766" i="11"/>
  <c r="AD766" i="11"/>
  <c r="B767" i="11"/>
  <c r="C767" i="11"/>
  <c r="F767" i="11"/>
  <c r="N767" i="11"/>
  <c r="O767" i="11"/>
  <c r="Q767" i="11"/>
  <c r="Y767" i="11"/>
  <c r="Z767" i="11"/>
  <c r="AA767" i="11"/>
  <c r="AB767" i="11"/>
  <c r="AC767" i="11"/>
  <c r="AD767" i="11"/>
  <c r="B768" i="11"/>
  <c r="C768" i="11"/>
  <c r="F768" i="11"/>
  <c r="N768" i="11"/>
  <c r="O768" i="11"/>
  <c r="Q768" i="11"/>
  <c r="Y768" i="11"/>
  <c r="Z768" i="11"/>
  <c r="AA768" i="11"/>
  <c r="AB768" i="11"/>
  <c r="AC768" i="11"/>
  <c r="AD768" i="11"/>
  <c r="B769" i="11"/>
  <c r="C769" i="11"/>
  <c r="F769" i="11"/>
  <c r="N769" i="11"/>
  <c r="O769" i="11"/>
  <c r="Q769" i="11"/>
  <c r="Y769" i="11"/>
  <c r="Z769" i="11"/>
  <c r="AA769" i="11"/>
  <c r="AB769" i="11"/>
  <c r="AC769" i="11"/>
  <c r="AD769" i="11"/>
  <c r="B770" i="11"/>
  <c r="C770" i="11"/>
  <c r="F770" i="11"/>
  <c r="N770" i="11"/>
  <c r="O770" i="11"/>
  <c r="Q770" i="11"/>
  <c r="Y770" i="11"/>
  <c r="Z770" i="11"/>
  <c r="AA770" i="11"/>
  <c r="AB770" i="11"/>
  <c r="AC770" i="11"/>
  <c r="AD770" i="11"/>
  <c r="B771" i="11"/>
  <c r="C771" i="11"/>
  <c r="F771" i="11"/>
  <c r="N771" i="11"/>
  <c r="O771" i="11"/>
  <c r="Q771" i="11"/>
  <c r="Y771" i="11"/>
  <c r="Z771" i="11"/>
  <c r="AA771" i="11"/>
  <c r="AB771" i="11"/>
  <c r="AC771" i="11"/>
  <c r="AD771" i="11"/>
  <c r="B772" i="11"/>
  <c r="C772" i="11"/>
  <c r="F772" i="11"/>
  <c r="N772" i="11"/>
  <c r="O772" i="11"/>
  <c r="Q772" i="11"/>
  <c r="Y772" i="11"/>
  <c r="Z772" i="11"/>
  <c r="AA772" i="11"/>
  <c r="AB772" i="11"/>
  <c r="AC772" i="11"/>
  <c r="AD772" i="11"/>
  <c r="B773" i="11"/>
  <c r="C773" i="11"/>
  <c r="F773" i="11"/>
  <c r="N773" i="11"/>
  <c r="O773" i="11"/>
  <c r="Q773" i="11"/>
  <c r="Y773" i="11"/>
  <c r="Z773" i="11"/>
  <c r="AA773" i="11"/>
  <c r="AB773" i="11"/>
  <c r="AC773" i="11"/>
  <c r="AD773" i="11"/>
  <c r="B774" i="11"/>
  <c r="C774" i="11"/>
  <c r="F774" i="11"/>
  <c r="N774" i="11"/>
  <c r="O774" i="11"/>
  <c r="Q774" i="11"/>
  <c r="Y774" i="11"/>
  <c r="Z774" i="11"/>
  <c r="AA774" i="11"/>
  <c r="AB774" i="11"/>
  <c r="AC774" i="11"/>
  <c r="AD774" i="11"/>
  <c r="B775" i="11"/>
  <c r="C775" i="11"/>
  <c r="F775" i="11"/>
  <c r="N775" i="11"/>
  <c r="O775" i="11"/>
  <c r="Q775" i="11"/>
  <c r="Y775" i="11"/>
  <c r="Z775" i="11"/>
  <c r="AA775" i="11"/>
  <c r="AB775" i="11"/>
  <c r="AC775" i="11"/>
  <c r="AD775" i="11"/>
  <c r="B776" i="11"/>
  <c r="C776" i="11"/>
  <c r="F776" i="11"/>
  <c r="N776" i="11"/>
  <c r="O776" i="11"/>
  <c r="Q776" i="11"/>
  <c r="Y776" i="11"/>
  <c r="Z776" i="11"/>
  <c r="AA776" i="11"/>
  <c r="AB776" i="11"/>
  <c r="AC776" i="11"/>
  <c r="AD776" i="11"/>
  <c r="B777" i="11"/>
  <c r="C777" i="11"/>
  <c r="F777" i="11"/>
  <c r="N777" i="11"/>
  <c r="O777" i="11"/>
  <c r="Q777" i="11"/>
  <c r="Y777" i="11"/>
  <c r="Z777" i="11"/>
  <c r="AA777" i="11"/>
  <c r="AB777" i="11"/>
  <c r="AC777" i="11"/>
  <c r="AD777" i="11"/>
  <c r="B778" i="11"/>
  <c r="C778" i="11"/>
  <c r="F778" i="11"/>
  <c r="N778" i="11"/>
  <c r="O778" i="11"/>
  <c r="Q778" i="11"/>
  <c r="Y778" i="11"/>
  <c r="Z778" i="11"/>
  <c r="AA778" i="11"/>
  <c r="AB778" i="11"/>
  <c r="AC778" i="11"/>
  <c r="AD778" i="11"/>
  <c r="B779" i="11"/>
  <c r="C779" i="11"/>
  <c r="F779" i="11"/>
  <c r="N779" i="11"/>
  <c r="O779" i="11"/>
  <c r="Q779" i="11"/>
  <c r="Y779" i="11"/>
  <c r="Z779" i="11"/>
  <c r="AA779" i="11"/>
  <c r="AB779" i="11"/>
  <c r="AC779" i="11"/>
  <c r="AD779" i="11"/>
  <c r="B780" i="11"/>
  <c r="C780" i="11"/>
  <c r="F780" i="11"/>
  <c r="N780" i="11"/>
  <c r="O780" i="11"/>
  <c r="Q780" i="11"/>
  <c r="Y780" i="11"/>
  <c r="Z780" i="11"/>
  <c r="AA780" i="11"/>
  <c r="AB780" i="11"/>
  <c r="AC780" i="11"/>
  <c r="AD780" i="11"/>
  <c r="B781" i="11"/>
  <c r="C781" i="11"/>
  <c r="F781" i="11"/>
  <c r="N781" i="11"/>
  <c r="O781" i="11"/>
  <c r="Q781" i="11"/>
  <c r="Y781" i="11"/>
  <c r="Z781" i="11"/>
  <c r="AA781" i="11"/>
  <c r="AB781" i="11"/>
  <c r="AC781" i="11"/>
  <c r="AD781" i="11"/>
  <c r="B782" i="11"/>
  <c r="C782" i="11"/>
  <c r="F782" i="11"/>
  <c r="N782" i="11"/>
  <c r="O782" i="11"/>
  <c r="Q782" i="11"/>
  <c r="Y782" i="11"/>
  <c r="Z782" i="11"/>
  <c r="AA782" i="11"/>
  <c r="AB782" i="11"/>
  <c r="AC782" i="11"/>
  <c r="AD782" i="11"/>
  <c r="B783" i="11"/>
  <c r="C783" i="11"/>
  <c r="F783" i="11"/>
  <c r="N783" i="11"/>
  <c r="O783" i="11"/>
  <c r="Q783" i="11"/>
  <c r="Y783" i="11"/>
  <c r="Z783" i="11"/>
  <c r="AA783" i="11"/>
  <c r="AB783" i="11"/>
  <c r="AC783" i="11"/>
  <c r="AD783" i="11"/>
  <c r="B784" i="11"/>
  <c r="C784" i="11"/>
  <c r="F784" i="11"/>
  <c r="N784" i="11"/>
  <c r="O784" i="11"/>
  <c r="Q784" i="11"/>
  <c r="Y784" i="11"/>
  <c r="Z784" i="11"/>
  <c r="AA784" i="11"/>
  <c r="AB784" i="11"/>
  <c r="AC784" i="11"/>
  <c r="AD784" i="11"/>
  <c r="B785" i="11"/>
  <c r="C785" i="11"/>
  <c r="F785" i="11"/>
  <c r="N785" i="11"/>
  <c r="O785" i="11"/>
  <c r="Q785" i="11"/>
  <c r="Y785" i="11"/>
  <c r="Z785" i="11"/>
  <c r="AA785" i="11"/>
  <c r="AB785" i="11"/>
  <c r="AC785" i="11"/>
  <c r="AD785" i="11"/>
  <c r="B786" i="11"/>
  <c r="C786" i="11"/>
  <c r="F786" i="11"/>
  <c r="N786" i="11"/>
  <c r="O786" i="11"/>
  <c r="Q786" i="11"/>
  <c r="Y786" i="11"/>
  <c r="Z786" i="11"/>
  <c r="AA786" i="11"/>
  <c r="AB786" i="11"/>
  <c r="AC786" i="11"/>
  <c r="AD786" i="11"/>
  <c r="B787" i="11"/>
  <c r="C787" i="11"/>
  <c r="F787" i="11"/>
  <c r="N787" i="11"/>
  <c r="O787" i="11"/>
  <c r="Q787" i="11"/>
  <c r="Y787" i="11"/>
  <c r="Z787" i="11"/>
  <c r="AA787" i="11"/>
  <c r="AB787" i="11"/>
  <c r="AC787" i="11"/>
  <c r="AD787" i="11"/>
  <c r="B788" i="11"/>
  <c r="C788" i="11"/>
  <c r="F788" i="11"/>
  <c r="N788" i="11"/>
  <c r="O788" i="11"/>
  <c r="Q788" i="11"/>
  <c r="Y788" i="11"/>
  <c r="Z788" i="11"/>
  <c r="AA788" i="11"/>
  <c r="AB788" i="11"/>
  <c r="AC788" i="11"/>
  <c r="AD788" i="11"/>
  <c r="B789" i="11"/>
  <c r="C789" i="11"/>
  <c r="F789" i="11"/>
  <c r="N789" i="11"/>
  <c r="O789" i="11"/>
  <c r="Q789" i="11"/>
  <c r="Y789" i="11"/>
  <c r="Z789" i="11"/>
  <c r="AA789" i="11"/>
  <c r="AB789" i="11"/>
  <c r="AC789" i="11"/>
  <c r="AD789" i="11"/>
  <c r="B790" i="11"/>
  <c r="C790" i="11"/>
  <c r="F790" i="11"/>
  <c r="N790" i="11"/>
  <c r="O790" i="11"/>
  <c r="Q790" i="11"/>
  <c r="Y790" i="11"/>
  <c r="Z790" i="11"/>
  <c r="AA790" i="11"/>
  <c r="AB790" i="11"/>
  <c r="AC790" i="11"/>
  <c r="AD790" i="11"/>
  <c r="B791" i="11"/>
  <c r="C791" i="11"/>
  <c r="F791" i="11"/>
  <c r="N791" i="11"/>
  <c r="O791" i="11"/>
  <c r="Q791" i="11"/>
  <c r="Y791" i="11"/>
  <c r="Z791" i="11"/>
  <c r="AA791" i="11"/>
  <c r="AB791" i="11"/>
  <c r="AC791" i="11"/>
  <c r="AD791" i="11"/>
  <c r="B792" i="11"/>
  <c r="C792" i="11"/>
  <c r="F792" i="11"/>
  <c r="N792" i="11"/>
  <c r="O792" i="11"/>
  <c r="Q792" i="11"/>
  <c r="Y792" i="11"/>
  <c r="Z792" i="11"/>
  <c r="AA792" i="11"/>
  <c r="AB792" i="11"/>
  <c r="AC792" i="11"/>
  <c r="AD792" i="11"/>
  <c r="B793" i="11"/>
  <c r="C793" i="11"/>
  <c r="F793" i="11"/>
  <c r="N793" i="11"/>
  <c r="O793" i="11"/>
  <c r="Q793" i="11"/>
  <c r="Y793" i="11"/>
  <c r="Z793" i="11"/>
  <c r="AA793" i="11"/>
  <c r="AB793" i="11"/>
  <c r="AC793" i="11"/>
  <c r="AD793" i="11"/>
  <c r="B794" i="11"/>
  <c r="C794" i="11"/>
  <c r="F794" i="11"/>
  <c r="N794" i="11"/>
  <c r="O794" i="11"/>
  <c r="Q794" i="11"/>
  <c r="Y794" i="11"/>
  <c r="Z794" i="11"/>
  <c r="AA794" i="11"/>
  <c r="AB794" i="11"/>
  <c r="AC794" i="11"/>
  <c r="AD794" i="11"/>
  <c r="B795" i="11"/>
  <c r="C795" i="11"/>
  <c r="F795" i="11"/>
  <c r="N795" i="11"/>
  <c r="O795" i="11"/>
  <c r="Q795" i="11"/>
  <c r="Y795" i="11"/>
  <c r="Z795" i="11"/>
  <c r="AA795" i="11"/>
  <c r="AB795" i="11"/>
  <c r="AC795" i="11"/>
  <c r="AD795" i="11"/>
  <c r="B796" i="11"/>
  <c r="C796" i="11"/>
  <c r="F796" i="11"/>
  <c r="N796" i="11"/>
  <c r="O796" i="11"/>
  <c r="Q796" i="11"/>
  <c r="Y796" i="11"/>
  <c r="Z796" i="11"/>
  <c r="AA796" i="11"/>
  <c r="AB796" i="11"/>
  <c r="AC796" i="11"/>
  <c r="AD796" i="11"/>
  <c r="B797" i="11"/>
  <c r="C797" i="11"/>
  <c r="F797" i="11"/>
  <c r="N797" i="11"/>
  <c r="O797" i="11"/>
  <c r="Q797" i="11"/>
  <c r="Y797" i="11"/>
  <c r="Z797" i="11"/>
  <c r="AA797" i="11"/>
  <c r="AB797" i="11"/>
  <c r="AC797" i="11"/>
  <c r="AD797" i="11"/>
  <c r="B798" i="11"/>
  <c r="C798" i="11"/>
  <c r="F798" i="11"/>
  <c r="N798" i="11"/>
  <c r="O798" i="11"/>
  <c r="Q798" i="11"/>
  <c r="Y798" i="11"/>
  <c r="Z798" i="11"/>
  <c r="AA798" i="11"/>
  <c r="AB798" i="11"/>
  <c r="AC798" i="11"/>
  <c r="AD798" i="11"/>
  <c r="B799" i="11"/>
  <c r="C799" i="11"/>
  <c r="F799" i="11"/>
  <c r="N799" i="11"/>
  <c r="O799" i="11"/>
  <c r="Q799" i="11"/>
  <c r="Y799" i="11"/>
  <c r="Z799" i="11"/>
  <c r="AA799" i="11"/>
  <c r="AB799" i="11"/>
  <c r="AC799" i="11"/>
  <c r="AD799" i="11"/>
  <c r="B800" i="11"/>
  <c r="C800" i="11"/>
  <c r="F800" i="11"/>
  <c r="N800" i="11"/>
  <c r="O800" i="11"/>
  <c r="Q800" i="11"/>
  <c r="Y800" i="11"/>
  <c r="Z800" i="11"/>
  <c r="AA800" i="11"/>
  <c r="AB800" i="11"/>
  <c r="AC800" i="11"/>
  <c r="AD800" i="11"/>
  <c r="B801" i="11"/>
  <c r="C801" i="11"/>
  <c r="F801" i="11"/>
  <c r="N801" i="11"/>
  <c r="O801" i="11"/>
  <c r="Q801" i="11"/>
  <c r="Y801" i="11"/>
  <c r="Z801" i="11"/>
  <c r="AA801" i="11"/>
  <c r="AB801" i="11"/>
  <c r="AC801" i="11"/>
  <c r="AD801" i="11"/>
  <c r="B802" i="11"/>
  <c r="C802" i="11"/>
  <c r="F802" i="11"/>
  <c r="N802" i="11"/>
  <c r="O802" i="11"/>
  <c r="Q802" i="11"/>
  <c r="Y802" i="11"/>
  <c r="Z802" i="11"/>
  <c r="AA802" i="11"/>
  <c r="AB802" i="11"/>
  <c r="AC802" i="11"/>
  <c r="AD802" i="11"/>
  <c r="B803" i="11"/>
  <c r="C803" i="11"/>
  <c r="F803" i="11"/>
  <c r="N803" i="11"/>
  <c r="O803" i="11"/>
  <c r="Q803" i="11"/>
  <c r="Y803" i="11"/>
  <c r="Z803" i="11"/>
  <c r="AA803" i="11"/>
  <c r="AB803" i="11"/>
  <c r="AC803" i="11"/>
  <c r="AD803" i="11"/>
  <c r="B804" i="11"/>
  <c r="C804" i="11"/>
  <c r="F804" i="11"/>
  <c r="N804" i="11"/>
  <c r="O804" i="11"/>
  <c r="Q804" i="11"/>
  <c r="Y804" i="11"/>
  <c r="Z804" i="11"/>
  <c r="AA804" i="11"/>
  <c r="AB804" i="11"/>
  <c r="AC804" i="11"/>
  <c r="AD804" i="11"/>
  <c r="B805" i="11"/>
  <c r="C805" i="11"/>
  <c r="F805" i="11"/>
  <c r="N805" i="11"/>
  <c r="O805" i="11"/>
  <c r="Q805" i="11"/>
  <c r="Y805" i="11"/>
  <c r="Z805" i="11"/>
  <c r="AA805" i="11"/>
  <c r="AB805" i="11"/>
  <c r="AC805" i="11"/>
  <c r="AD805" i="11"/>
  <c r="B806" i="11"/>
  <c r="C806" i="11"/>
  <c r="F806" i="11"/>
  <c r="N806" i="11"/>
  <c r="O806" i="11"/>
  <c r="Q806" i="11"/>
  <c r="Y806" i="11"/>
  <c r="Z806" i="11"/>
  <c r="AA806" i="11"/>
  <c r="AB806" i="11"/>
  <c r="AC806" i="11"/>
  <c r="AD806" i="11"/>
  <c r="B807" i="11"/>
  <c r="C807" i="11"/>
  <c r="F807" i="11"/>
  <c r="N807" i="11"/>
  <c r="O807" i="11"/>
  <c r="Q807" i="11"/>
  <c r="Y807" i="11"/>
  <c r="Z807" i="11"/>
  <c r="AA807" i="11"/>
  <c r="AB807" i="11"/>
  <c r="AC807" i="11"/>
  <c r="AD807" i="11"/>
  <c r="B808" i="11"/>
  <c r="C808" i="11"/>
  <c r="F808" i="11"/>
  <c r="N808" i="11"/>
  <c r="O808" i="11"/>
  <c r="Q808" i="11"/>
  <c r="Y808" i="11"/>
  <c r="Z808" i="11"/>
  <c r="AA808" i="11"/>
  <c r="AB808" i="11"/>
  <c r="AC808" i="11"/>
  <c r="AD808" i="11"/>
  <c r="B809" i="11"/>
  <c r="C809" i="11"/>
  <c r="F809" i="11"/>
  <c r="N809" i="11"/>
  <c r="O809" i="11"/>
  <c r="Q809" i="11"/>
  <c r="Y809" i="11"/>
  <c r="Z809" i="11"/>
  <c r="AA809" i="11"/>
  <c r="AB809" i="11"/>
  <c r="AC809" i="11"/>
  <c r="AD809" i="11"/>
  <c r="B810" i="11"/>
  <c r="C810" i="11"/>
  <c r="F810" i="11"/>
  <c r="N810" i="11"/>
  <c r="O810" i="11"/>
  <c r="Q810" i="11"/>
  <c r="Y810" i="11"/>
  <c r="Z810" i="11"/>
  <c r="AA810" i="11"/>
  <c r="AB810" i="11"/>
  <c r="AC810" i="11"/>
  <c r="AD810" i="11"/>
  <c r="B811" i="11"/>
  <c r="C811" i="11"/>
  <c r="F811" i="11"/>
  <c r="N811" i="11"/>
  <c r="O811" i="11"/>
  <c r="Q811" i="11"/>
  <c r="Y811" i="11"/>
  <c r="Z811" i="11"/>
  <c r="AA811" i="11"/>
  <c r="AB811" i="11"/>
  <c r="AC811" i="11"/>
  <c r="AD811" i="11"/>
  <c r="B812" i="11"/>
  <c r="C812" i="11"/>
  <c r="F812" i="11"/>
  <c r="N812" i="11"/>
  <c r="O812" i="11"/>
  <c r="Q812" i="11"/>
  <c r="Y812" i="11"/>
  <c r="Z812" i="11"/>
  <c r="AA812" i="11"/>
  <c r="AB812" i="11"/>
  <c r="AC812" i="11"/>
  <c r="AD812" i="11"/>
  <c r="B813" i="11"/>
  <c r="C813" i="11"/>
  <c r="F813" i="11"/>
  <c r="N813" i="11"/>
  <c r="O813" i="11"/>
  <c r="Q813" i="11"/>
  <c r="Y813" i="11"/>
  <c r="Z813" i="11"/>
  <c r="AA813" i="11"/>
  <c r="AB813" i="11"/>
  <c r="AC813" i="11"/>
  <c r="AD813" i="11"/>
  <c r="B814" i="11"/>
  <c r="C814" i="11"/>
  <c r="F814" i="11"/>
  <c r="N814" i="11"/>
  <c r="O814" i="11"/>
  <c r="Q814" i="11"/>
  <c r="Y814" i="11"/>
  <c r="Z814" i="11"/>
  <c r="AA814" i="11"/>
  <c r="AB814" i="11"/>
  <c r="AC814" i="11"/>
  <c r="AD814" i="11"/>
  <c r="B815" i="11"/>
  <c r="C815" i="11"/>
  <c r="F815" i="11"/>
  <c r="N815" i="11"/>
  <c r="O815" i="11"/>
  <c r="Q815" i="11"/>
  <c r="Y815" i="11"/>
  <c r="Z815" i="11"/>
  <c r="AA815" i="11"/>
  <c r="AB815" i="11"/>
  <c r="AC815" i="11"/>
  <c r="AD815" i="11"/>
  <c r="B816" i="11"/>
  <c r="C816" i="11"/>
  <c r="F816" i="11"/>
  <c r="N816" i="11"/>
  <c r="O816" i="11"/>
  <c r="Q816" i="11"/>
  <c r="Y816" i="11"/>
  <c r="Z816" i="11"/>
  <c r="AA816" i="11"/>
  <c r="AB816" i="11"/>
  <c r="AC816" i="11"/>
  <c r="AD816" i="11"/>
  <c r="B817" i="11"/>
  <c r="C817" i="11"/>
  <c r="F817" i="11"/>
  <c r="N817" i="11"/>
  <c r="O817" i="11"/>
  <c r="Q817" i="11"/>
  <c r="Y817" i="11"/>
  <c r="Z817" i="11"/>
  <c r="AA817" i="11"/>
  <c r="AB817" i="11"/>
  <c r="AC817" i="11"/>
  <c r="AD817" i="11"/>
  <c r="B818" i="11"/>
  <c r="C818" i="11"/>
  <c r="F818" i="11"/>
  <c r="N818" i="11"/>
  <c r="O818" i="11"/>
  <c r="Q818" i="11"/>
  <c r="Y818" i="11"/>
  <c r="Z818" i="11"/>
  <c r="AA818" i="11"/>
  <c r="AB818" i="11"/>
  <c r="AC818" i="11"/>
  <c r="AD818" i="11"/>
  <c r="B819" i="11"/>
  <c r="C819" i="11"/>
  <c r="F819" i="11"/>
  <c r="N819" i="11"/>
  <c r="O819" i="11"/>
  <c r="Q819" i="11"/>
  <c r="Y819" i="11"/>
  <c r="Z819" i="11"/>
  <c r="AA819" i="11"/>
  <c r="AB819" i="11"/>
  <c r="AC819" i="11"/>
  <c r="AD819" i="11"/>
  <c r="B820" i="11"/>
  <c r="C820" i="11"/>
  <c r="F820" i="11"/>
  <c r="N820" i="11"/>
  <c r="O820" i="11"/>
  <c r="Q820" i="11"/>
  <c r="Y820" i="11"/>
  <c r="Z820" i="11"/>
  <c r="AA820" i="11"/>
  <c r="AB820" i="11"/>
  <c r="AC820" i="11"/>
  <c r="AD820" i="11"/>
  <c r="B821" i="11"/>
  <c r="C821" i="11"/>
  <c r="F821" i="11"/>
  <c r="N821" i="11"/>
  <c r="O821" i="11"/>
  <c r="Q821" i="11"/>
  <c r="Y821" i="11"/>
  <c r="Z821" i="11"/>
  <c r="AA821" i="11"/>
  <c r="AB821" i="11"/>
  <c r="AC821" i="11"/>
  <c r="AD821" i="11"/>
  <c r="B822" i="11"/>
  <c r="C822" i="11"/>
  <c r="F822" i="11"/>
  <c r="N822" i="11"/>
  <c r="O822" i="11"/>
  <c r="Q822" i="11"/>
  <c r="Y822" i="11"/>
  <c r="Z822" i="11"/>
  <c r="AA822" i="11"/>
  <c r="AB822" i="11"/>
  <c r="AC822" i="11"/>
  <c r="AD822" i="11"/>
  <c r="B823" i="11"/>
  <c r="C823" i="11"/>
  <c r="F823" i="11"/>
  <c r="N823" i="11"/>
  <c r="O823" i="11"/>
  <c r="Q823" i="11"/>
  <c r="Y823" i="11"/>
  <c r="Z823" i="11"/>
  <c r="AA823" i="11"/>
  <c r="AB823" i="11"/>
  <c r="AC823" i="11"/>
  <c r="AD823" i="11"/>
  <c r="B824" i="11"/>
  <c r="C824" i="11"/>
  <c r="F824" i="11"/>
  <c r="N824" i="11"/>
  <c r="O824" i="11"/>
  <c r="Q824" i="11"/>
  <c r="Y824" i="11"/>
  <c r="Z824" i="11"/>
  <c r="AA824" i="11"/>
  <c r="AB824" i="11"/>
  <c r="AC824" i="11"/>
  <c r="AD824" i="11"/>
  <c r="B825" i="11"/>
  <c r="C825" i="11"/>
  <c r="F825" i="11"/>
  <c r="N825" i="11"/>
  <c r="O825" i="11"/>
  <c r="Q825" i="11"/>
  <c r="Y825" i="11"/>
  <c r="Z825" i="11"/>
  <c r="AA825" i="11"/>
  <c r="AB825" i="11"/>
  <c r="AC825" i="11"/>
  <c r="AD825" i="11"/>
  <c r="B826" i="11"/>
  <c r="C826" i="11"/>
  <c r="F826" i="11"/>
  <c r="N826" i="11"/>
  <c r="O826" i="11"/>
  <c r="Q826" i="11"/>
  <c r="Y826" i="11"/>
  <c r="Z826" i="11"/>
  <c r="AA826" i="11"/>
  <c r="AB826" i="11"/>
  <c r="AC826" i="11"/>
  <c r="AD826" i="11"/>
  <c r="B827" i="11"/>
  <c r="C827" i="11"/>
  <c r="F827" i="11"/>
  <c r="N827" i="11"/>
  <c r="O827" i="11"/>
  <c r="Q827" i="11"/>
  <c r="Y827" i="11"/>
  <c r="Z827" i="11"/>
  <c r="AA827" i="11"/>
  <c r="AB827" i="11"/>
  <c r="AC827" i="11"/>
  <c r="AD827" i="11"/>
  <c r="B828" i="11"/>
  <c r="C828" i="11"/>
  <c r="F828" i="11"/>
  <c r="N828" i="11"/>
  <c r="O828" i="11"/>
  <c r="Q828" i="11"/>
  <c r="Y828" i="11"/>
  <c r="Z828" i="11"/>
  <c r="AA828" i="11"/>
  <c r="AB828" i="11"/>
  <c r="AC828" i="11"/>
  <c r="AD828" i="11"/>
  <c r="B829" i="11"/>
  <c r="C829" i="11"/>
  <c r="F829" i="11"/>
  <c r="N829" i="11"/>
  <c r="O829" i="11"/>
  <c r="Q829" i="11"/>
  <c r="Y829" i="11"/>
  <c r="Z829" i="11"/>
  <c r="AA829" i="11"/>
  <c r="AB829" i="11"/>
  <c r="AC829" i="11"/>
  <c r="AD829" i="11"/>
  <c r="B830" i="11"/>
  <c r="C830" i="11"/>
  <c r="F830" i="11"/>
  <c r="N830" i="11"/>
  <c r="O830" i="11"/>
  <c r="Q830" i="11"/>
  <c r="Y830" i="11"/>
  <c r="Z830" i="11"/>
  <c r="AA830" i="11"/>
  <c r="AB830" i="11"/>
  <c r="AC830" i="11"/>
  <c r="AD830" i="11"/>
  <c r="B831" i="11"/>
  <c r="C831" i="11"/>
  <c r="F831" i="11"/>
  <c r="N831" i="11"/>
  <c r="O831" i="11"/>
  <c r="Q831" i="11"/>
  <c r="Y831" i="11"/>
  <c r="Z831" i="11"/>
  <c r="AA831" i="11"/>
  <c r="AB831" i="11"/>
  <c r="AC831" i="11"/>
  <c r="AD831" i="11"/>
  <c r="B832" i="11"/>
  <c r="C832" i="11"/>
  <c r="F832" i="11"/>
  <c r="N832" i="11"/>
  <c r="O832" i="11"/>
  <c r="Q832" i="11"/>
  <c r="Y832" i="11"/>
  <c r="Z832" i="11"/>
  <c r="AA832" i="11"/>
  <c r="AB832" i="11"/>
  <c r="AC832" i="11"/>
  <c r="AD832" i="11"/>
  <c r="B833" i="11"/>
  <c r="C833" i="11"/>
  <c r="F833" i="11"/>
  <c r="N833" i="11"/>
  <c r="O833" i="11"/>
  <c r="Q833" i="11"/>
  <c r="Y833" i="11"/>
  <c r="Z833" i="11"/>
  <c r="AA833" i="11"/>
  <c r="AB833" i="11"/>
  <c r="AC833" i="11"/>
  <c r="AD833" i="11"/>
  <c r="B834" i="11"/>
  <c r="C834" i="11"/>
  <c r="F834" i="11"/>
  <c r="N834" i="11"/>
  <c r="O834" i="11"/>
  <c r="Q834" i="11"/>
  <c r="Y834" i="11"/>
  <c r="Z834" i="11"/>
  <c r="AA834" i="11"/>
  <c r="AB834" i="11"/>
  <c r="AC834" i="11"/>
  <c r="AD834" i="11"/>
  <c r="B835" i="11"/>
  <c r="C835" i="11"/>
  <c r="F835" i="11"/>
  <c r="N835" i="11"/>
  <c r="O835" i="11"/>
  <c r="Q835" i="11"/>
  <c r="Y835" i="11"/>
  <c r="Z835" i="11"/>
  <c r="AA835" i="11"/>
  <c r="AB835" i="11"/>
  <c r="AC835" i="11"/>
  <c r="AD835" i="11"/>
  <c r="B836" i="11"/>
  <c r="C836" i="11"/>
  <c r="F836" i="11"/>
  <c r="N836" i="11"/>
  <c r="O836" i="11"/>
  <c r="Q836" i="11"/>
  <c r="Y836" i="11"/>
  <c r="Z836" i="11"/>
  <c r="AA836" i="11"/>
  <c r="AB836" i="11"/>
  <c r="AC836" i="11"/>
  <c r="AD836" i="11"/>
  <c r="B837" i="11"/>
  <c r="C837" i="11"/>
  <c r="F837" i="11"/>
  <c r="N837" i="11"/>
  <c r="O837" i="11"/>
  <c r="Q837" i="11"/>
  <c r="Y837" i="11"/>
  <c r="Z837" i="11"/>
  <c r="AA837" i="11"/>
  <c r="AB837" i="11"/>
  <c r="AC837" i="11"/>
  <c r="AD837" i="11"/>
  <c r="B838" i="11"/>
  <c r="C838" i="11"/>
  <c r="F838" i="11"/>
  <c r="N838" i="11"/>
  <c r="O838" i="11"/>
  <c r="Q838" i="11"/>
  <c r="Y838" i="11"/>
  <c r="Z838" i="11"/>
  <c r="AA838" i="11"/>
  <c r="AB838" i="11"/>
  <c r="AC838" i="11"/>
  <c r="AD838" i="11"/>
  <c r="B839" i="11"/>
  <c r="C839" i="11"/>
  <c r="F839" i="11"/>
  <c r="N839" i="11"/>
  <c r="O839" i="11"/>
  <c r="Q839" i="11"/>
  <c r="Y839" i="11"/>
  <c r="Z839" i="11"/>
  <c r="AA839" i="11"/>
  <c r="AB839" i="11"/>
  <c r="AC839" i="11"/>
  <c r="AD839" i="11"/>
  <c r="B840" i="11"/>
  <c r="C840" i="11"/>
  <c r="F840" i="11"/>
  <c r="N840" i="11"/>
  <c r="O840" i="11"/>
  <c r="Q840" i="11"/>
  <c r="Y840" i="11"/>
  <c r="Z840" i="11"/>
  <c r="AA840" i="11"/>
  <c r="AB840" i="11"/>
  <c r="AC840" i="11"/>
  <c r="AD840" i="11"/>
  <c r="B841" i="11"/>
  <c r="C841" i="11"/>
  <c r="F841" i="11"/>
  <c r="N841" i="11"/>
  <c r="O841" i="11"/>
  <c r="Q841" i="11"/>
  <c r="Y841" i="11"/>
  <c r="Z841" i="11"/>
  <c r="AA841" i="11"/>
  <c r="AB841" i="11"/>
  <c r="AC841" i="11"/>
  <c r="AD841" i="11"/>
  <c r="B842" i="11"/>
  <c r="C842" i="11"/>
  <c r="F842" i="11"/>
  <c r="N842" i="11"/>
  <c r="O842" i="11"/>
  <c r="Q842" i="11"/>
  <c r="Y842" i="11"/>
  <c r="Z842" i="11"/>
  <c r="AA842" i="11"/>
  <c r="AB842" i="11"/>
  <c r="AC842" i="11"/>
  <c r="AD842" i="11"/>
  <c r="B843" i="11"/>
  <c r="C843" i="11"/>
  <c r="F843" i="11"/>
  <c r="N843" i="11"/>
  <c r="O843" i="11"/>
  <c r="Q843" i="11"/>
  <c r="Y843" i="11"/>
  <c r="Z843" i="11"/>
  <c r="AA843" i="11"/>
  <c r="AB843" i="11"/>
  <c r="AC843" i="11"/>
  <c r="AD843" i="11"/>
  <c r="B844" i="11"/>
  <c r="C844" i="11"/>
  <c r="F844" i="11"/>
  <c r="N844" i="11"/>
  <c r="O844" i="11"/>
  <c r="Q844" i="11"/>
  <c r="Y844" i="11"/>
  <c r="Z844" i="11"/>
  <c r="AA844" i="11"/>
  <c r="AB844" i="11"/>
  <c r="AC844" i="11"/>
  <c r="AD844" i="11"/>
  <c r="B845" i="11"/>
  <c r="C845" i="11"/>
  <c r="F845" i="11"/>
  <c r="N845" i="11"/>
  <c r="O845" i="11"/>
  <c r="Q845" i="11"/>
  <c r="Y845" i="11"/>
  <c r="Z845" i="11"/>
  <c r="AA845" i="11"/>
  <c r="AB845" i="11"/>
  <c r="AC845" i="11"/>
  <c r="AD845" i="11"/>
  <c r="B846" i="11"/>
  <c r="C846" i="11"/>
  <c r="F846" i="11"/>
  <c r="N846" i="11"/>
  <c r="O846" i="11"/>
  <c r="Q846" i="11"/>
  <c r="Y846" i="11"/>
  <c r="Z846" i="11"/>
  <c r="AA846" i="11"/>
  <c r="AB846" i="11"/>
  <c r="AC846" i="11"/>
  <c r="AD846" i="11"/>
  <c r="B847" i="11"/>
  <c r="C847" i="11"/>
  <c r="F847" i="11"/>
  <c r="N847" i="11"/>
  <c r="O847" i="11"/>
  <c r="Q847" i="11"/>
  <c r="Y847" i="11"/>
  <c r="Z847" i="11"/>
  <c r="AA847" i="11"/>
  <c r="AB847" i="11"/>
  <c r="AC847" i="11"/>
  <c r="AD847" i="11"/>
  <c r="B848" i="11"/>
  <c r="C848" i="11"/>
  <c r="F848" i="11"/>
  <c r="N848" i="11"/>
  <c r="O848" i="11"/>
  <c r="Q848" i="11"/>
  <c r="Y848" i="11"/>
  <c r="Z848" i="11"/>
  <c r="AA848" i="11"/>
  <c r="AB848" i="11"/>
  <c r="AC848" i="11"/>
  <c r="AD848" i="11"/>
  <c r="B849" i="11"/>
  <c r="C849" i="11"/>
  <c r="F849" i="11"/>
  <c r="N849" i="11"/>
  <c r="O849" i="11"/>
  <c r="Q849" i="11"/>
  <c r="Y849" i="11"/>
  <c r="Z849" i="11"/>
  <c r="AA849" i="11"/>
  <c r="AB849" i="11"/>
  <c r="AC849" i="11"/>
  <c r="AD849" i="11"/>
  <c r="B850" i="11"/>
  <c r="C850" i="11"/>
  <c r="F850" i="11"/>
  <c r="N850" i="11"/>
  <c r="O850" i="11"/>
  <c r="Q850" i="11"/>
  <c r="Y850" i="11"/>
  <c r="Z850" i="11"/>
  <c r="AA850" i="11"/>
  <c r="AB850" i="11"/>
  <c r="AC850" i="11"/>
  <c r="AD850" i="11"/>
  <c r="B851" i="11"/>
  <c r="C851" i="11"/>
  <c r="F851" i="11"/>
  <c r="N851" i="11"/>
  <c r="O851" i="11"/>
  <c r="Q851" i="11"/>
  <c r="Y851" i="11"/>
  <c r="Z851" i="11"/>
  <c r="AA851" i="11"/>
  <c r="AB851" i="11"/>
  <c r="AC851" i="11"/>
  <c r="AD851" i="11"/>
  <c r="B852" i="11"/>
  <c r="C852" i="11"/>
  <c r="F852" i="11"/>
  <c r="N852" i="11"/>
  <c r="O852" i="11"/>
  <c r="Q852" i="11"/>
  <c r="Y852" i="11"/>
  <c r="Z852" i="11"/>
  <c r="AA852" i="11"/>
  <c r="AB852" i="11"/>
  <c r="AC852" i="11"/>
  <c r="AD852" i="11"/>
  <c r="B853" i="11"/>
  <c r="C853" i="11"/>
  <c r="F853" i="11"/>
  <c r="N853" i="11"/>
  <c r="O853" i="11"/>
  <c r="Q853" i="11"/>
  <c r="Y853" i="11"/>
  <c r="Z853" i="11"/>
  <c r="AA853" i="11"/>
  <c r="AB853" i="11"/>
  <c r="AC853" i="11"/>
  <c r="AD853" i="11"/>
  <c r="B854" i="11"/>
  <c r="C854" i="11"/>
  <c r="F854" i="11"/>
  <c r="N854" i="11"/>
  <c r="O854" i="11"/>
  <c r="Q854" i="11"/>
  <c r="Y854" i="11"/>
  <c r="Z854" i="11"/>
  <c r="AA854" i="11"/>
  <c r="AB854" i="11"/>
  <c r="AC854" i="11"/>
  <c r="AD854" i="11"/>
  <c r="B855" i="11"/>
  <c r="C855" i="11"/>
  <c r="F855" i="11"/>
  <c r="N855" i="11"/>
  <c r="O855" i="11"/>
  <c r="Q855" i="11"/>
  <c r="Y855" i="11"/>
  <c r="Z855" i="11"/>
  <c r="AA855" i="11"/>
  <c r="AB855" i="11"/>
  <c r="AC855" i="11"/>
  <c r="AD855" i="11"/>
  <c r="B856" i="11"/>
  <c r="C856" i="11"/>
  <c r="F856" i="11"/>
  <c r="N856" i="11"/>
  <c r="O856" i="11"/>
  <c r="Q856" i="11"/>
  <c r="Y856" i="11"/>
  <c r="Z856" i="11"/>
  <c r="AA856" i="11"/>
  <c r="AB856" i="11"/>
  <c r="AC856" i="11"/>
  <c r="AD856" i="11"/>
  <c r="B857" i="11"/>
  <c r="C857" i="11"/>
  <c r="F857" i="11"/>
  <c r="N857" i="11"/>
  <c r="O857" i="11"/>
  <c r="Q857" i="11"/>
  <c r="Y857" i="11"/>
  <c r="Z857" i="11"/>
  <c r="AA857" i="11"/>
  <c r="AB857" i="11"/>
  <c r="AC857" i="11"/>
  <c r="AD857" i="11"/>
  <c r="B858" i="11"/>
  <c r="C858" i="11"/>
  <c r="F858" i="11"/>
  <c r="N858" i="11"/>
  <c r="O858" i="11"/>
  <c r="Q858" i="11"/>
  <c r="Y858" i="11"/>
  <c r="Z858" i="11"/>
  <c r="AA858" i="11"/>
  <c r="AB858" i="11"/>
  <c r="AC858" i="11"/>
  <c r="AD858" i="11"/>
  <c r="B859" i="11"/>
  <c r="C859" i="11"/>
  <c r="F859" i="11"/>
  <c r="N859" i="11"/>
  <c r="O859" i="11"/>
  <c r="Q859" i="11"/>
  <c r="Y859" i="11"/>
  <c r="Z859" i="11"/>
  <c r="AA859" i="11"/>
  <c r="AB859" i="11"/>
  <c r="AC859" i="11"/>
  <c r="AD859" i="11"/>
  <c r="B860" i="11"/>
  <c r="C860" i="11"/>
  <c r="F860" i="11"/>
  <c r="N860" i="11"/>
  <c r="O860" i="11"/>
  <c r="Q860" i="11"/>
  <c r="Y860" i="11"/>
  <c r="Z860" i="11"/>
  <c r="AA860" i="11"/>
  <c r="AB860" i="11"/>
  <c r="AC860" i="11"/>
  <c r="AD860" i="11"/>
  <c r="B861" i="11"/>
  <c r="C861" i="11"/>
  <c r="F861" i="11"/>
  <c r="N861" i="11"/>
  <c r="O861" i="11"/>
  <c r="Q861" i="11"/>
  <c r="Y861" i="11"/>
  <c r="Z861" i="11"/>
  <c r="AA861" i="11"/>
  <c r="AB861" i="11"/>
  <c r="AC861" i="11"/>
  <c r="AD861" i="11"/>
  <c r="B862" i="11"/>
  <c r="C862" i="11"/>
  <c r="F862" i="11"/>
  <c r="N862" i="11"/>
  <c r="O862" i="11"/>
  <c r="Q862" i="11"/>
  <c r="Y862" i="11"/>
  <c r="Z862" i="11"/>
  <c r="AA862" i="11"/>
  <c r="AB862" i="11"/>
  <c r="AC862" i="11"/>
  <c r="AD862" i="11"/>
  <c r="B863" i="11"/>
  <c r="C863" i="11"/>
  <c r="F863" i="11"/>
  <c r="N863" i="11"/>
  <c r="O863" i="11"/>
  <c r="Q863" i="11"/>
  <c r="Y863" i="11"/>
  <c r="Z863" i="11"/>
  <c r="AA863" i="11"/>
  <c r="AB863" i="11"/>
  <c r="AC863" i="11"/>
  <c r="AD863" i="11"/>
  <c r="B864" i="11"/>
  <c r="C864" i="11"/>
  <c r="F864" i="11"/>
  <c r="N864" i="11"/>
  <c r="O864" i="11"/>
  <c r="Q864" i="11"/>
  <c r="Y864" i="11"/>
  <c r="Z864" i="11"/>
  <c r="AA864" i="11"/>
  <c r="AB864" i="11"/>
  <c r="AC864" i="11"/>
  <c r="AD864" i="11"/>
  <c r="B865" i="11"/>
  <c r="C865" i="11"/>
  <c r="F865" i="11"/>
  <c r="N865" i="11"/>
  <c r="O865" i="11"/>
  <c r="Q865" i="11"/>
  <c r="Y865" i="11"/>
  <c r="Z865" i="11"/>
  <c r="AA865" i="11"/>
  <c r="AB865" i="11"/>
  <c r="AC865" i="11"/>
  <c r="AD865" i="11"/>
  <c r="B866" i="11"/>
  <c r="C866" i="11"/>
  <c r="F866" i="11"/>
  <c r="N866" i="11"/>
  <c r="O866" i="11"/>
  <c r="Q866" i="11"/>
  <c r="Y866" i="11"/>
  <c r="Z866" i="11"/>
  <c r="AA866" i="11"/>
  <c r="AB866" i="11"/>
  <c r="AC866" i="11"/>
  <c r="AD866" i="11"/>
  <c r="B867" i="11"/>
  <c r="C867" i="11"/>
  <c r="F867" i="11"/>
  <c r="N867" i="11"/>
  <c r="O867" i="11"/>
  <c r="Q867" i="11"/>
  <c r="Y867" i="11"/>
  <c r="Z867" i="11"/>
  <c r="AA867" i="11"/>
  <c r="AB867" i="11"/>
  <c r="AC867" i="11"/>
  <c r="AD867" i="11"/>
  <c r="B868" i="11"/>
  <c r="C868" i="11"/>
  <c r="F868" i="11"/>
  <c r="N868" i="11"/>
  <c r="O868" i="11"/>
  <c r="Q868" i="11"/>
  <c r="Y868" i="11"/>
  <c r="Z868" i="11"/>
  <c r="AA868" i="11"/>
  <c r="AB868" i="11"/>
  <c r="AC868" i="11"/>
  <c r="AD868" i="11"/>
  <c r="B869" i="11"/>
  <c r="C869" i="11"/>
  <c r="F869" i="11"/>
  <c r="N869" i="11"/>
  <c r="O869" i="11"/>
  <c r="Q869" i="11"/>
  <c r="Y869" i="11"/>
  <c r="Z869" i="11"/>
  <c r="AA869" i="11"/>
  <c r="AB869" i="11"/>
  <c r="AC869" i="11"/>
  <c r="AD869" i="11"/>
  <c r="C674" i="11"/>
  <c r="F674" i="11"/>
  <c r="N674" i="11"/>
  <c r="O674" i="11"/>
  <c r="Q674" i="11"/>
  <c r="Y674" i="11"/>
  <c r="Z674" i="11"/>
  <c r="AA674" i="11"/>
  <c r="AB674" i="11"/>
  <c r="AC674" i="11"/>
  <c r="AD674" i="11"/>
  <c r="B569" i="11"/>
  <c r="C569" i="11"/>
  <c r="F569" i="11"/>
  <c r="N569" i="11"/>
  <c r="O569" i="11"/>
  <c r="Q569" i="11"/>
  <c r="Y569" i="11"/>
  <c r="Z569" i="11"/>
  <c r="AA569" i="11"/>
  <c r="AB569" i="11"/>
  <c r="AC569" i="11"/>
  <c r="AD569" i="11"/>
  <c r="B570" i="11"/>
  <c r="C570" i="11"/>
  <c r="F570" i="11"/>
  <c r="N570" i="11"/>
  <c r="O570" i="11"/>
  <c r="Q570" i="11"/>
  <c r="Y570" i="11"/>
  <c r="Z570" i="11"/>
  <c r="AA570" i="11"/>
  <c r="AB570" i="11"/>
  <c r="AC570" i="11"/>
  <c r="AD570" i="11"/>
  <c r="B571" i="11"/>
  <c r="C571" i="11"/>
  <c r="F571" i="11"/>
  <c r="N571" i="11"/>
  <c r="O571" i="11"/>
  <c r="Q571" i="11"/>
  <c r="Y571" i="11"/>
  <c r="Z571" i="11"/>
  <c r="AA571" i="11"/>
  <c r="AB571" i="11"/>
  <c r="AC571" i="11"/>
  <c r="AD571" i="11"/>
  <c r="B572" i="11"/>
  <c r="C572" i="11"/>
  <c r="F572" i="11"/>
  <c r="N572" i="11"/>
  <c r="O572" i="11"/>
  <c r="Q572" i="11"/>
  <c r="Y572" i="11"/>
  <c r="Z572" i="11"/>
  <c r="AA572" i="11"/>
  <c r="AB572" i="11"/>
  <c r="AC572" i="11"/>
  <c r="AD572" i="11"/>
  <c r="B573" i="11"/>
  <c r="C573" i="11"/>
  <c r="F573" i="11"/>
  <c r="N573" i="11"/>
  <c r="O573" i="11"/>
  <c r="Q573" i="11"/>
  <c r="Y573" i="11"/>
  <c r="Z573" i="11"/>
  <c r="AA573" i="11"/>
  <c r="AB573" i="11"/>
  <c r="AC573" i="11"/>
  <c r="AD573" i="11"/>
  <c r="B574" i="11"/>
  <c r="C574" i="11"/>
  <c r="F574" i="11"/>
  <c r="N574" i="11"/>
  <c r="O574" i="11"/>
  <c r="Q574" i="11"/>
  <c r="Y574" i="11"/>
  <c r="Z574" i="11"/>
  <c r="AA574" i="11"/>
  <c r="AB574" i="11"/>
  <c r="AC574" i="11"/>
  <c r="AD574" i="11"/>
  <c r="B575" i="11"/>
  <c r="C575" i="11"/>
  <c r="F575" i="11"/>
  <c r="N575" i="11"/>
  <c r="O575" i="11"/>
  <c r="Q575" i="11"/>
  <c r="Y575" i="11"/>
  <c r="Z575" i="11"/>
  <c r="AA575" i="11"/>
  <c r="AB575" i="11"/>
  <c r="AC575" i="11"/>
  <c r="AD575" i="11"/>
  <c r="B576" i="11"/>
  <c r="C576" i="11"/>
  <c r="F576" i="11"/>
  <c r="N576" i="11"/>
  <c r="O576" i="11"/>
  <c r="Q576" i="11"/>
  <c r="Y576" i="11"/>
  <c r="Z576" i="11"/>
  <c r="AA576" i="11"/>
  <c r="AB576" i="11"/>
  <c r="AC576" i="11"/>
  <c r="AD576" i="11"/>
  <c r="B577" i="11"/>
  <c r="C577" i="11"/>
  <c r="F577" i="11"/>
  <c r="N577" i="11"/>
  <c r="O577" i="11"/>
  <c r="Q577" i="11"/>
  <c r="Y577" i="11"/>
  <c r="Z577" i="11"/>
  <c r="AA577" i="11"/>
  <c r="AB577" i="11"/>
  <c r="AC577" i="11"/>
  <c r="AD577" i="11"/>
  <c r="B578" i="11"/>
  <c r="C578" i="11"/>
  <c r="F578" i="11"/>
  <c r="N578" i="11"/>
  <c r="O578" i="11"/>
  <c r="Q578" i="11"/>
  <c r="Y578" i="11"/>
  <c r="Z578" i="11"/>
  <c r="AA578" i="11"/>
  <c r="AB578" i="11"/>
  <c r="AC578" i="11"/>
  <c r="AD578" i="11"/>
  <c r="B579" i="11"/>
  <c r="C579" i="11"/>
  <c r="F579" i="11"/>
  <c r="N579" i="11"/>
  <c r="O579" i="11"/>
  <c r="Q579" i="11"/>
  <c r="Y579" i="11"/>
  <c r="Z579" i="11"/>
  <c r="AA579" i="11"/>
  <c r="AB579" i="11"/>
  <c r="AC579" i="11"/>
  <c r="AD579" i="11"/>
  <c r="B580" i="11"/>
  <c r="C580" i="11"/>
  <c r="F580" i="11"/>
  <c r="N580" i="11"/>
  <c r="O580" i="11"/>
  <c r="Q580" i="11"/>
  <c r="Y580" i="11"/>
  <c r="Z580" i="11"/>
  <c r="AA580" i="11"/>
  <c r="AB580" i="11"/>
  <c r="AC580" i="11"/>
  <c r="AD580" i="11"/>
  <c r="B581" i="11"/>
  <c r="C581" i="11"/>
  <c r="F581" i="11"/>
  <c r="N581" i="11"/>
  <c r="O581" i="11"/>
  <c r="Q581" i="11"/>
  <c r="Y581" i="11"/>
  <c r="Z581" i="11"/>
  <c r="AA581" i="11"/>
  <c r="AB581" i="11"/>
  <c r="AC581" i="11"/>
  <c r="AD581" i="11"/>
  <c r="B582" i="11"/>
  <c r="C582" i="11"/>
  <c r="F582" i="11"/>
  <c r="N582" i="11"/>
  <c r="O582" i="11"/>
  <c r="Q582" i="11"/>
  <c r="Y582" i="11"/>
  <c r="Z582" i="11"/>
  <c r="AA582" i="11"/>
  <c r="AB582" i="11"/>
  <c r="AC582" i="11"/>
  <c r="AD582" i="11"/>
  <c r="B583" i="11"/>
  <c r="C583" i="11"/>
  <c r="F583" i="11"/>
  <c r="N583" i="11"/>
  <c r="O583" i="11"/>
  <c r="Q583" i="11"/>
  <c r="Y583" i="11"/>
  <c r="Z583" i="11"/>
  <c r="AA583" i="11"/>
  <c r="AB583" i="11"/>
  <c r="AC583" i="11"/>
  <c r="AD583" i="11"/>
  <c r="B584" i="11"/>
  <c r="C584" i="11"/>
  <c r="F584" i="11"/>
  <c r="N584" i="11"/>
  <c r="O584" i="11"/>
  <c r="Q584" i="11"/>
  <c r="Y584" i="11"/>
  <c r="Z584" i="11"/>
  <c r="AA584" i="11"/>
  <c r="AB584" i="11"/>
  <c r="AC584" i="11"/>
  <c r="AD584" i="11"/>
  <c r="B585" i="11"/>
  <c r="C585" i="11"/>
  <c r="F585" i="11"/>
  <c r="N585" i="11"/>
  <c r="O585" i="11"/>
  <c r="Q585" i="11"/>
  <c r="Y585" i="11"/>
  <c r="Z585" i="11"/>
  <c r="AA585" i="11"/>
  <c r="AB585" i="11"/>
  <c r="AC585" i="11"/>
  <c r="AD585" i="11"/>
  <c r="B586" i="11"/>
  <c r="C586" i="11"/>
  <c r="F586" i="11"/>
  <c r="N586" i="11"/>
  <c r="O586" i="11"/>
  <c r="Q586" i="11"/>
  <c r="Y586" i="11"/>
  <c r="Z586" i="11"/>
  <c r="AA586" i="11"/>
  <c r="AB586" i="11"/>
  <c r="AC586" i="11"/>
  <c r="AD586" i="11"/>
  <c r="B587" i="11"/>
  <c r="C587" i="11"/>
  <c r="F587" i="11"/>
  <c r="N587" i="11"/>
  <c r="O587" i="11"/>
  <c r="Q587" i="11"/>
  <c r="Y587" i="11"/>
  <c r="Z587" i="11"/>
  <c r="AA587" i="11"/>
  <c r="AB587" i="11"/>
  <c r="AC587" i="11"/>
  <c r="AD587" i="11"/>
  <c r="B588" i="11"/>
  <c r="C588" i="11"/>
  <c r="F588" i="11"/>
  <c r="N588" i="11"/>
  <c r="O588" i="11"/>
  <c r="Q588" i="11"/>
  <c r="Y588" i="11"/>
  <c r="Z588" i="11"/>
  <c r="AA588" i="11"/>
  <c r="AB588" i="11"/>
  <c r="AC588" i="11"/>
  <c r="AD588" i="11"/>
  <c r="B589" i="11"/>
  <c r="C589" i="11"/>
  <c r="F589" i="11"/>
  <c r="N589" i="11"/>
  <c r="O589" i="11"/>
  <c r="Q589" i="11"/>
  <c r="Y589" i="11"/>
  <c r="Z589" i="11"/>
  <c r="AA589" i="11"/>
  <c r="AB589" i="11"/>
  <c r="AC589" i="11"/>
  <c r="AD589" i="11"/>
  <c r="B590" i="11"/>
  <c r="C590" i="11"/>
  <c r="F590" i="11"/>
  <c r="N590" i="11"/>
  <c r="O590" i="11"/>
  <c r="Q590" i="11"/>
  <c r="Y590" i="11"/>
  <c r="Z590" i="11"/>
  <c r="AA590" i="11"/>
  <c r="AB590" i="11"/>
  <c r="AC590" i="11"/>
  <c r="AD590" i="11"/>
  <c r="B591" i="11"/>
  <c r="C591" i="11"/>
  <c r="F591" i="11"/>
  <c r="N591" i="11"/>
  <c r="O591" i="11"/>
  <c r="Q591" i="11"/>
  <c r="Y591" i="11"/>
  <c r="Z591" i="11"/>
  <c r="AA591" i="11"/>
  <c r="AB591" i="11"/>
  <c r="AC591" i="11"/>
  <c r="AD591" i="11"/>
  <c r="B592" i="11"/>
  <c r="C592" i="11"/>
  <c r="F592" i="11"/>
  <c r="N592" i="11"/>
  <c r="O592" i="11"/>
  <c r="Q592" i="11"/>
  <c r="Y592" i="11"/>
  <c r="Z592" i="11"/>
  <c r="AA592" i="11"/>
  <c r="AB592" i="11"/>
  <c r="AC592" i="11"/>
  <c r="AD592" i="11"/>
  <c r="B593" i="11"/>
  <c r="C593" i="11"/>
  <c r="F593" i="11"/>
  <c r="N593" i="11"/>
  <c r="O593" i="11"/>
  <c r="Q593" i="11"/>
  <c r="Y593" i="11"/>
  <c r="Z593" i="11"/>
  <c r="AA593" i="11"/>
  <c r="AB593" i="11"/>
  <c r="AC593" i="11"/>
  <c r="AD593" i="11"/>
  <c r="B594" i="11"/>
  <c r="C594" i="11"/>
  <c r="F594" i="11"/>
  <c r="N594" i="11"/>
  <c r="O594" i="11"/>
  <c r="Q594" i="11"/>
  <c r="Y594" i="11"/>
  <c r="Z594" i="11"/>
  <c r="AA594" i="11"/>
  <c r="AB594" i="11"/>
  <c r="AC594" i="11"/>
  <c r="AD594" i="11"/>
  <c r="B595" i="11"/>
  <c r="C595" i="11"/>
  <c r="F595" i="11"/>
  <c r="N595" i="11"/>
  <c r="O595" i="11"/>
  <c r="Q595" i="11"/>
  <c r="Y595" i="11"/>
  <c r="Z595" i="11"/>
  <c r="AA595" i="11"/>
  <c r="AB595" i="11"/>
  <c r="AC595" i="11"/>
  <c r="AD595" i="11"/>
  <c r="B596" i="11"/>
  <c r="C596" i="11"/>
  <c r="F596" i="11"/>
  <c r="N596" i="11"/>
  <c r="O596" i="11"/>
  <c r="Q596" i="11"/>
  <c r="Y596" i="11"/>
  <c r="Z596" i="11"/>
  <c r="AA596" i="11"/>
  <c r="AB596" i="11"/>
  <c r="AC596" i="11"/>
  <c r="AD596" i="11"/>
  <c r="B597" i="11"/>
  <c r="C597" i="11"/>
  <c r="F597" i="11"/>
  <c r="N597" i="11"/>
  <c r="O597" i="11"/>
  <c r="Q597" i="11"/>
  <c r="Y597" i="11"/>
  <c r="Z597" i="11"/>
  <c r="AA597" i="11"/>
  <c r="AB597" i="11"/>
  <c r="AC597" i="11"/>
  <c r="AD597" i="11"/>
  <c r="B598" i="11"/>
  <c r="C598" i="11"/>
  <c r="F598" i="11"/>
  <c r="N598" i="11"/>
  <c r="O598" i="11"/>
  <c r="Q598" i="11"/>
  <c r="Y598" i="11"/>
  <c r="Z598" i="11"/>
  <c r="AA598" i="11"/>
  <c r="AB598" i="11"/>
  <c r="AC598" i="11"/>
  <c r="AD598" i="11"/>
  <c r="B599" i="11"/>
  <c r="C599" i="11"/>
  <c r="F599" i="11"/>
  <c r="N599" i="11"/>
  <c r="O599" i="11"/>
  <c r="Q599" i="11"/>
  <c r="Y599" i="11"/>
  <c r="Z599" i="11"/>
  <c r="AA599" i="11"/>
  <c r="AB599" i="11"/>
  <c r="AC599" i="11"/>
  <c r="AD599" i="11"/>
  <c r="B600" i="11"/>
  <c r="C600" i="11"/>
  <c r="F600" i="11"/>
  <c r="N600" i="11"/>
  <c r="O600" i="11"/>
  <c r="Q600" i="11"/>
  <c r="Y600" i="11"/>
  <c r="Z600" i="11"/>
  <c r="AA600" i="11"/>
  <c r="AB600" i="11"/>
  <c r="AC600" i="11"/>
  <c r="AD600" i="11"/>
  <c r="B601" i="11"/>
  <c r="C601" i="11"/>
  <c r="F601" i="11"/>
  <c r="N601" i="11"/>
  <c r="O601" i="11"/>
  <c r="Q601" i="11"/>
  <c r="Y601" i="11"/>
  <c r="Z601" i="11"/>
  <c r="AA601" i="11"/>
  <c r="AB601" i="11"/>
  <c r="AC601" i="11"/>
  <c r="AD601" i="11"/>
  <c r="B602" i="11"/>
  <c r="C602" i="11"/>
  <c r="F602" i="11"/>
  <c r="N602" i="11"/>
  <c r="O602" i="11"/>
  <c r="Q602" i="11"/>
  <c r="Y602" i="11"/>
  <c r="Z602" i="11"/>
  <c r="AA602" i="11"/>
  <c r="AB602" i="11"/>
  <c r="AC602" i="11"/>
  <c r="AD602" i="11"/>
  <c r="B603" i="11"/>
  <c r="C603" i="11"/>
  <c r="F603" i="11"/>
  <c r="N603" i="11"/>
  <c r="O603" i="11"/>
  <c r="Q603" i="11"/>
  <c r="Y603" i="11"/>
  <c r="Z603" i="11"/>
  <c r="AA603" i="11"/>
  <c r="AB603" i="11"/>
  <c r="AC603" i="11"/>
  <c r="AD603" i="11"/>
  <c r="B604" i="11"/>
  <c r="C604" i="11"/>
  <c r="F604" i="11"/>
  <c r="N604" i="11"/>
  <c r="O604" i="11"/>
  <c r="Q604" i="11"/>
  <c r="Y604" i="11"/>
  <c r="Z604" i="11"/>
  <c r="AA604" i="11"/>
  <c r="AB604" i="11"/>
  <c r="AC604" i="11"/>
  <c r="AD604" i="11"/>
  <c r="B605" i="11"/>
  <c r="C605" i="11"/>
  <c r="F605" i="11"/>
  <c r="N605" i="11"/>
  <c r="O605" i="11"/>
  <c r="Q605" i="11"/>
  <c r="Y605" i="11"/>
  <c r="Z605" i="11"/>
  <c r="AA605" i="11"/>
  <c r="AB605" i="11"/>
  <c r="AC605" i="11"/>
  <c r="AD605" i="11"/>
  <c r="B606" i="11"/>
  <c r="C606" i="11"/>
  <c r="F606" i="11"/>
  <c r="N606" i="11"/>
  <c r="O606" i="11"/>
  <c r="Q606" i="11"/>
  <c r="Y606" i="11"/>
  <c r="Z606" i="11"/>
  <c r="AA606" i="11"/>
  <c r="AB606" i="11"/>
  <c r="AC606" i="11"/>
  <c r="AD606" i="11"/>
  <c r="B607" i="11"/>
  <c r="C607" i="11"/>
  <c r="F607" i="11"/>
  <c r="N607" i="11"/>
  <c r="O607" i="11"/>
  <c r="Q607" i="11"/>
  <c r="Y607" i="11"/>
  <c r="Z607" i="11"/>
  <c r="AA607" i="11"/>
  <c r="AB607" i="11"/>
  <c r="AC607" i="11"/>
  <c r="AD607" i="11"/>
  <c r="B608" i="11"/>
  <c r="C608" i="11"/>
  <c r="F608" i="11"/>
  <c r="N608" i="11"/>
  <c r="O608" i="11"/>
  <c r="Q608" i="11"/>
  <c r="Y608" i="11"/>
  <c r="Z608" i="11"/>
  <c r="AA608" i="11"/>
  <c r="AB608" i="11"/>
  <c r="AC608" i="11"/>
  <c r="AD608" i="11"/>
  <c r="B609" i="11"/>
  <c r="C609" i="11"/>
  <c r="F609" i="11"/>
  <c r="N609" i="11"/>
  <c r="O609" i="11"/>
  <c r="Q609" i="11"/>
  <c r="Y609" i="11"/>
  <c r="Z609" i="11"/>
  <c r="AA609" i="11"/>
  <c r="AB609" i="11"/>
  <c r="AC609" i="11"/>
  <c r="AD609" i="11"/>
  <c r="B610" i="11"/>
  <c r="C610" i="11"/>
  <c r="F610" i="11"/>
  <c r="N610" i="11"/>
  <c r="O610" i="11"/>
  <c r="Q610" i="11"/>
  <c r="Y610" i="11"/>
  <c r="Z610" i="11"/>
  <c r="AA610" i="11"/>
  <c r="AB610" i="11"/>
  <c r="AC610" i="11"/>
  <c r="AD610" i="11"/>
  <c r="B611" i="11"/>
  <c r="C611" i="11"/>
  <c r="F611" i="11"/>
  <c r="N611" i="11"/>
  <c r="O611" i="11"/>
  <c r="Q611" i="11"/>
  <c r="Y611" i="11"/>
  <c r="Z611" i="11"/>
  <c r="AA611" i="11"/>
  <c r="AB611" i="11"/>
  <c r="AC611" i="11"/>
  <c r="AD611" i="11"/>
  <c r="B612" i="11"/>
  <c r="C612" i="11"/>
  <c r="F612" i="11"/>
  <c r="N612" i="11"/>
  <c r="O612" i="11"/>
  <c r="Q612" i="11"/>
  <c r="Y612" i="11"/>
  <c r="Z612" i="11"/>
  <c r="AA612" i="11"/>
  <c r="AB612" i="11"/>
  <c r="AC612" i="11"/>
  <c r="AD612" i="11"/>
  <c r="B613" i="11"/>
  <c r="C613" i="11"/>
  <c r="F613" i="11"/>
  <c r="N613" i="11"/>
  <c r="O613" i="11"/>
  <c r="Q613" i="11"/>
  <c r="Y613" i="11"/>
  <c r="Z613" i="11"/>
  <c r="AA613" i="11"/>
  <c r="AB613" i="11"/>
  <c r="AC613" i="11"/>
  <c r="AD613" i="11"/>
  <c r="B614" i="11"/>
  <c r="C614" i="11"/>
  <c r="F614" i="11"/>
  <c r="N614" i="11"/>
  <c r="O614" i="11"/>
  <c r="Q614" i="11"/>
  <c r="Y614" i="11"/>
  <c r="Z614" i="11"/>
  <c r="AA614" i="11"/>
  <c r="AB614" i="11"/>
  <c r="AC614" i="11"/>
  <c r="AD614" i="11"/>
  <c r="B615" i="11"/>
  <c r="C615" i="11"/>
  <c r="F615" i="11"/>
  <c r="N615" i="11"/>
  <c r="O615" i="11"/>
  <c r="Q615" i="11"/>
  <c r="Y615" i="11"/>
  <c r="Z615" i="11"/>
  <c r="AA615" i="11"/>
  <c r="AB615" i="11"/>
  <c r="AC615" i="11"/>
  <c r="AD615" i="11"/>
  <c r="B616" i="11"/>
  <c r="C616" i="11"/>
  <c r="F616" i="11"/>
  <c r="N616" i="11"/>
  <c r="O616" i="11"/>
  <c r="Q616" i="11"/>
  <c r="Y616" i="11"/>
  <c r="Z616" i="11"/>
  <c r="AA616" i="11"/>
  <c r="AB616" i="11"/>
  <c r="AC616" i="11"/>
  <c r="AD616" i="11"/>
  <c r="B617" i="11"/>
  <c r="C617" i="11"/>
  <c r="F617" i="11"/>
  <c r="N617" i="11"/>
  <c r="O617" i="11"/>
  <c r="Q617" i="11"/>
  <c r="Y617" i="11"/>
  <c r="Z617" i="11"/>
  <c r="AA617" i="11"/>
  <c r="AB617" i="11"/>
  <c r="AC617" i="11"/>
  <c r="AD617" i="11"/>
  <c r="B618" i="11"/>
  <c r="C618" i="11"/>
  <c r="F618" i="11"/>
  <c r="N618" i="11"/>
  <c r="O618" i="11"/>
  <c r="Q618" i="11"/>
  <c r="Y618" i="11"/>
  <c r="Z618" i="11"/>
  <c r="AA618" i="11"/>
  <c r="AB618" i="11"/>
  <c r="AC618" i="11"/>
  <c r="AD618" i="11"/>
  <c r="B619" i="11"/>
  <c r="C619" i="11"/>
  <c r="F619" i="11"/>
  <c r="N619" i="11"/>
  <c r="O619" i="11"/>
  <c r="Q619" i="11"/>
  <c r="Y619" i="11"/>
  <c r="Z619" i="11"/>
  <c r="AA619" i="11"/>
  <c r="AB619" i="11"/>
  <c r="AC619" i="11"/>
  <c r="AD619" i="11"/>
  <c r="B620" i="11"/>
  <c r="C620" i="11"/>
  <c r="F620" i="11"/>
  <c r="N620" i="11"/>
  <c r="O620" i="11"/>
  <c r="Q620" i="11"/>
  <c r="Y620" i="11"/>
  <c r="Z620" i="11"/>
  <c r="AA620" i="11"/>
  <c r="AB620" i="11"/>
  <c r="AC620" i="11"/>
  <c r="AD620" i="11"/>
  <c r="B621" i="11"/>
  <c r="C621" i="11"/>
  <c r="F621" i="11"/>
  <c r="N621" i="11"/>
  <c r="O621" i="11"/>
  <c r="Q621" i="11"/>
  <c r="Y621" i="11"/>
  <c r="Z621" i="11"/>
  <c r="AA621" i="11"/>
  <c r="AB621" i="11"/>
  <c r="AC621" i="11"/>
  <c r="AD621" i="11"/>
  <c r="B622" i="11"/>
  <c r="C622" i="11"/>
  <c r="F622" i="11"/>
  <c r="N622" i="11"/>
  <c r="O622" i="11"/>
  <c r="Q622" i="11"/>
  <c r="Y622" i="11"/>
  <c r="Z622" i="11"/>
  <c r="AA622" i="11"/>
  <c r="AB622" i="11"/>
  <c r="AC622" i="11"/>
  <c r="AD622" i="11"/>
  <c r="B623" i="11"/>
  <c r="C623" i="11"/>
  <c r="F623" i="11"/>
  <c r="N623" i="11"/>
  <c r="O623" i="11"/>
  <c r="Q623" i="11"/>
  <c r="Y623" i="11"/>
  <c r="Z623" i="11"/>
  <c r="AA623" i="11"/>
  <c r="AB623" i="11"/>
  <c r="AC623" i="11"/>
  <c r="AD623" i="11"/>
  <c r="B624" i="11"/>
  <c r="C624" i="11"/>
  <c r="F624" i="11"/>
  <c r="N624" i="11"/>
  <c r="O624" i="11"/>
  <c r="Q624" i="11"/>
  <c r="Y624" i="11"/>
  <c r="Z624" i="11"/>
  <c r="AA624" i="11"/>
  <c r="AB624" i="11"/>
  <c r="AC624" i="11"/>
  <c r="AD624" i="11"/>
  <c r="B625" i="11"/>
  <c r="C625" i="11"/>
  <c r="F625" i="11"/>
  <c r="N625" i="11"/>
  <c r="O625" i="11"/>
  <c r="Q625" i="11"/>
  <c r="Y625" i="11"/>
  <c r="Z625" i="11"/>
  <c r="AA625" i="11"/>
  <c r="AB625" i="11"/>
  <c r="AC625" i="11"/>
  <c r="AD625" i="11"/>
  <c r="B626" i="11"/>
  <c r="C626" i="11"/>
  <c r="F626" i="11"/>
  <c r="N626" i="11"/>
  <c r="O626" i="11"/>
  <c r="Q626" i="11"/>
  <c r="Y626" i="11"/>
  <c r="Z626" i="11"/>
  <c r="AA626" i="11"/>
  <c r="AB626" i="11"/>
  <c r="AC626" i="11"/>
  <c r="AD626" i="11"/>
  <c r="B627" i="11"/>
  <c r="C627" i="11"/>
  <c r="F627" i="11"/>
  <c r="N627" i="11"/>
  <c r="O627" i="11"/>
  <c r="Q627" i="11"/>
  <c r="Y627" i="11"/>
  <c r="Z627" i="11"/>
  <c r="AA627" i="11"/>
  <c r="AB627" i="11"/>
  <c r="AC627" i="11"/>
  <c r="AD627" i="11"/>
  <c r="B628" i="11"/>
  <c r="C628" i="11"/>
  <c r="F628" i="11"/>
  <c r="N628" i="11"/>
  <c r="O628" i="11"/>
  <c r="Q628" i="11"/>
  <c r="Y628" i="11"/>
  <c r="Z628" i="11"/>
  <c r="AA628" i="11"/>
  <c r="AB628" i="11"/>
  <c r="AC628" i="11"/>
  <c r="AD628" i="11"/>
  <c r="B629" i="11"/>
  <c r="C629" i="11"/>
  <c r="F629" i="11"/>
  <c r="N629" i="11"/>
  <c r="O629" i="11"/>
  <c r="Q629" i="11"/>
  <c r="Y629" i="11"/>
  <c r="Z629" i="11"/>
  <c r="AA629" i="11"/>
  <c r="AB629" i="11"/>
  <c r="AC629" i="11"/>
  <c r="AD629" i="11"/>
  <c r="B630" i="11"/>
  <c r="C630" i="11"/>
  <c r="F630" i="11"/>
  <c r="N630" i="11"/>
  <c r="O630" i="11"/>
  <c r="Q630" i="11"/>
  <c r="Y630" i="11"/>
  <c r="Z630" i="11"/>
  <c r="AA630" i="11"/>
  <c r="AB630" i="11"/>
  <c r="AC630" i="11"/>
  <c r="AD630" i="11"/>
  <c r="B631" i="11"/>
  <c r="C631" i="11"/>
  <c r="F631" i="11"/>
  <c r="N631" i="11"/>
  <c r="O631" i="11"/>
  <c r="Q631" i="11"/>
  <c r="Y631" i="11"/>
  <c r="Z631" i="11"/>
  <c r="AA631" i="11"/>
  <c r="AB631" i="11"/>
  <c r="AC631" i="11"/>
  <c r="AD631" i="11"/>
  <c r="B632" i="11"/>
  <c r="C632" i="11"/>
  <c r="F632" i="11"/>
  <c r="N632" i="11"/>
  <c r="O632" i="11"/>
  <c r="Q632" i="11"/>
  <c r="Y632" i="11"/>
  <c r="Z632" i="11"/>
  <c r="AA632" i="11"/>
  <c r="AB632" i="11"/>
  <c r="AC632" i="11"/>
  <c r="AD632" i="11"/>
  <c r="B633" i="11"/>
  <c r="C633" i="11"/>
  <c r="F633" i="11"/>
  <c r="N633" i="11"/>
  <c r="O633" i="11"/>
  <c r="Q633" i="11"/>
  <c r="Y633" i="11"/>
  <c r="Z633" i="11"/>
  <c r="AA633" i="11"/>
  <c r="AB633" i="11"/>
  <c r="AC633" i="11"/>
  <c r="AD633" i="11"/>
  <c r="B634" i="11"/>
  <c r="C634" i="11"/>
  <c r="F634" i="11"/>
  <c r="N634" i="11"/>
  <c r="O634" i="11"/>
  <c r="Q634" i="11"/>
  <c r="Y634" i="11"/>
  <c r="Z634" i="11"/>
  <c r="AA634" i="11"/>
  <c r="AB634" i="11"/>
  <c r="AC634" i="11"/>
  <c r="AD634" i="11"/>
  <c r="B635" i="11"/>
  <c r="C635" i="11"/>
  <c r="F635" i="11"/>
  <c r="N635" i="11"/>
  <c r="O635" i="11"/>
  <c r="Q635" i="11"/>
  <c r="Y635" i="11"/>
  <c r="Z635" i="11"/>
  <c r="AA635" i="11"/>
  <c r="AB635" i="11"/>
  <c r="AC635" i="11"/>
  <c r="AD635" i="11"/>
  <c r="B636" i="11"/>
  <c r="C636" i="11"/>
  <c r="F636" i="11"/>
  <c r="N636" i="11"/>
  <c r="O636" i="11"/>
  <c r="Q636" i="11"/>
  <c r="Y636" i="11"/>
  <c r="Z636" i="11"/>
  <c r="AA636" i="11"/>
  <c r="AB636" i="11"/>
  <c r="AC636" i="11"/>
  <c r="AD636" i="11"/>
  <c r="B637" i="11"/>
  <c r="C637" i="11"/>
  <c r="F637" i="11"/>
  <c r="N637" i="11"/>
  <c r="O637" i="11"/>
  <c r="Q637" i="11"/>
  <c r="Y637" i="11"/>
  <c r="Z637" i="11"/>
  <c r="AA637" i="11"/>
  <c r="AB637" i="11"/>
  <c r="AC637" i="11"/>
  <c r="AD637" i="11"/>
  <c r="B638" i="11"/>
  <c r="C638" i="11"/>
  <c r="F638" i="11"/>
  <c r="N638" i="11"/>
  <c r="O638" i="11"/>
  <c r="Q638" i="11"/>
  <c r="Y638" i="11"/>
  <c r="Z638" i="11"/>
  <c r="AA638" i="11"/>
  <c r="AB638" i="11"/>
  <c r="AC638" i="11"/>
  <c r="AD638" i="11"/>
  <c r="B639" i="11"/>
  <c r="C639" i="11"/>
  <c r="F639" i="11"/>
  <c r="N639" i="11"/>
  <c r="O639" i="11"/>
  <c r="Q639" i="11"/>
  <c r="Y639" i="11"/>
  <c r="Z639" i="11"/>
  <c r="AA639" i="11"/>
  <c r="AB639" i="11"/>
  <c r="AC639" i="11"/>
  <c r="AD639" i="11"/>
  <c r="B640" i="11"/>
  <c r="C640" i="11"/>
  <c r="F640" i="11"/>
  <c r="N640" i="11"/>
  <c r="O640" i="11"/>
  <c r="Q640" i="11"/>
  <c r="Y640" i="11"/>
  <c r="Z640" i="11"/>
  <c r="AA640" i="11"/>
  <c r="AB640" i="11"/>
  <c r="AC640" i="11"/>
  <c r="AD640" i="11"/>
  <c r="B641" i="11"/>
  <c r="C641" i="11"/>
  <c r="F641" i="11"/>
  <c r="N641" i="11"/>
  <c r="O641" i="11"/>
  <c r="Q641" i="11"/>
  <c r="Y641" i="11"/>
  <c r="Z641" i="11"/>
  <c r="AA641" i="11"/>
  <c r="AB641" i="11"/>
  <c r="AC641" i="11"/>
  <c r="AD641" i="11"/>
  <c r="B642" i="11"/>
  <c r="C642" i="11"/>
  <c r="F642" i="11"/>
  <c r="N642" i="11"/>
  <c r="O642" i="11"/>
  <c r="Q642" i="11"/>
  <c r="Y642" i="11"/>
  <c r="Z642" i="11"/>
  <c r="AA642" i="11"/>
  <c r="AB642" i="11"/>
  <c r="AC642" i="11"/>
  <c r="AD642" i="11"/>
  <c r="B643" i="11"/>
  <c r="C643" i="11"/>
  <c r="F643" i="11"/>
  <c r="N643" i="11"/>
  <c r="O643" i="11"/>
  <c r="Q643" i="11"/>
  <c r="Y643" i="11"/>
  <c r="Z643" i="11"/>
  <c r="AA643" i="11"/>
  <c r="AB643" i="11"/>
  <c r="AC643" i="11"/>
  <c r="AD643" i="11"/>
  <c r="B644" i="11"/>
  <c r="C644" i="11"/>
  <c r="F644" i="11"/>
  <c r="N644" i="11"/>
  <c r="O644" i="11"/>
  <c r="Q644" i="11"/>
  <c r="Y644" i="11"/>
  <c r="Z644" i="11"/>
  <c r="AA644" i="11"/>
  <c r="AB644" i="11"/>
  <c r="AC644" i="11"/>
  <c r="AD644" i="11"/>
  <c r="B645" i="11"/>
  <c r="C645" i="11"/>
  <c r="F645" i="11"/>
  <c r="N645" i="11"/>
  <c r="O645" i="11"/>
  <c r="Q645" i="11"/>
  <c r="Y645" i="11"/>
  <c r="Z645" i="11"/>
  <c r="AA645" i="11"/>
  <c r="AB645" i="11"/>
  <c r="AC645" i="11"/>
  <c r="AD645" i="11"/>
  <c r="B646" i="11"/>
  <c r="C646" i="11"/>
  <c r="F646" i="11"/>
  <c r="N646" i="11"/>
  <c r="O646" i="11"/>
  <c r="Q646" i="11"/>
  <c r="Y646" i="11"/>
  <c r="Z646" i="11"/>
  <c r="AA646" i="11"/>
  <c r="AB646" i="11"/>
  <c r="AC646" i="11"/>
  <c r="AD646" i="11"/>
  <c r="B647" i="11"/>
  <c r="C647" i="11"/>
  <c r="F647" i="11"/>
  <c r="N647" i="11"/>
  <c r="O647" i="11"/>
  <c r="Q647" i="11"/>
  <c r="Y647" i="11"/>
  <c r="Z647" i="11"/>
  <c r="AA647" i="11"/>
  <c r="AB647" i="11"/>
  <c r="AC647" i="11"/>
  <c r="AD647" i="11"/>
  <c r="B648" i="11"/>
  <c r="C648" i="11"/>
  <c r="F648" i="11"/>
  <c r="N648" i="11"/>
  <c r="O648" i="11"/>
  <c r="Q648" i="11"/>
  <c r="Y648" i="11"/>
  <c r="Z648" i="11"/>
  <c r="AA648" i="11"/>
  <c r="AB648" i="11"/>
  <c r="AC648" i="11"/>
  <c r="AD648" i="11"/>
  <c r="B649" i="11"/>
  <c r="C649" i="11"/>
  <c r="F649" i="11"/>
  <c r="N649" i="11"/>
  <c r="O649" i="11"/>
  <c r="Q649" i="11"/>
  <c r="Y649" i="11"/>
  <c r="Z649" i="11"/>
  <c r="AA649" i="11"/>
  <c r="AB649" i="11"/>
  <c r="AC649" i="11"/>
  <c r="AD649" i="11"/>
  <c r="B650" i="11"/>
  <c r="C650" i="11"/>
  <c r="F650" i="11"/>
  <c r="N650" i="11"/>
  <c r="O650" i="11"/>
  <c r="Q650" i="11"/>
  <c r="Y650" i="11"/>
  <c r="Z650" i="11"/>
  <c r="AA650" i="11"/>
  <c r="AB650" i="11"/>
  <c r="AC650" i="11"/>
  <c r="AD650" i="11"/>
  <c r="B651" i="11"/>
  <c r="C651" i="11"/>
  <c r="F651" i="11"/>
  <c r="N651" i="11"/>
  <c r="O651" i="11"/>
  <c r="Q651" i="11"/>
  <c r="Y651" i="11"/>
  <c r="Z651" i="11"/>
  <c r="AA651" i="11"/>
  <c r="AB651" i="11"/>
  <c r="AC651" i="11"/>
  <c r="AD651" i="11"/>
  <c r="B652" i="11"/>
  <c r="C652" i="11"/>
  <c r="F652" i="11"/>
  <c r="N652" i="11"/>
  <c r="O652" i="11"/>
  <c r="Q652" i="11"/>
  <c r="Y652" i="11"/>
  <c r="Z652" i="11"/>
  <c r="AA652" i="11"/>
  <c r="AB652" i="11"/>
  <c r="AC652" i="11"/>
  <c r="AD652" i="11"/>
  <c r="B653" i="11"/>
  <c r="C653" i="11"/>
  <c r="F653" i="11"/>
  <c r="N653" i="11"/>
  <c r="O653" i="11"/>
  <c r="Q653" i="11"/>
  <c r="Y653" i="11"/>
  <c r="Z653" i="11"/>
  <c r="AA653" i="11"/>
  <c r="AB653" i="11"/>
  <c r="AC653" i="11"/>
  <c r="AD653" i="11"/>
  <c r="B654" i="11"/>
  <c r="C654" i="11"/>
  <c r="F654" i="11"/>
  <c r="N654" i="11"/>
  <c r="O654" i="11"/>
  <c r="Q654" i="11"/>
  <c r="Y654" i="11"/>
  <c r="Z654" i="11"/>
  <c r="AA654" i="11"/>
  <c r="AB654" i="11"/>
  <c r="AC654" i="11"/>
  <c r="AD654" i="11"/>
  <c r="B655" i="11"/>
  <c r="C655" i="11"/>
  <c r="F655" i="11"/>
  <c r="N655" i="11"/>
  <c r="O655" i="11"/>
  <c r="Q655" i="11"/>
  <c r="Y655" i="11"/>
  <c r="Z655" i="11"/>
  <c r="AA655" i="11"/>
  <c r="AB655" i="11"/>
  <c r="AC655" i="11"/>
  <c r="AD655" i="11"/>
  <c r="B656" i="11"/>
  <c r="C656" i="11"/>
  <c r="F656" i="11"/>
  <c r="N656" i="11"/>
  <c r="O656" i="11"/>
  <c r="Q656" i="11"/>
  <c r="Y656" i="11"/>
  <c r="Z656" i="11"/>
  <c r="AA656" i="11"/>
  <c r="AB656" i="11"/>
  <c r="AC656" i="11"/>
  <c r="AD656" i="11"/>
  <c r="B657" i="11"/>
  <c r="C657" i="11"/>
  <c r="F657" i="11"/>
  <c r="N657" i="11"/>
  <c r="O657" i="11"/>
  <c r="Q657" i="11"/>
  <c r="Y657" i="11"/>
  <c r="Z657" i="11"/>
  <c r="AA657" i="11"/>
  <c r="AB657" i="11"/>
  <c r="AC657" i="11"/>
  <c r="AD657" i="11"/>
  <c r="B658" i="11"/>
  <c r="C658" i="11"/>
  <c r="F658" i="11"/>
  <c r="N658" i="11"/>
  <c r="O658" i="11"/>
  <c r="Q658" i="11"/>
  <c r="Y658" i="11"/>
  <c r="Z658" i="11"/>
  <c r="AA658" i="11"/>
  <c r="AB658" i="11"/>
  <c r="AC658" i="11"/>
  <c r="AD658" i="11"/>
  <c r="B508" i="11"/>
  <c r="C508" i="11"/>
  <c r="F508" i="11"/>
  <c r="N508" i="11"/>
  <c r="O508" i="11"/>
  <c r="Q508" i="11"/>
  <c r="Y508" i="11"/>
  <c r="Z508" i="11"/>
  <c r="AA508" i="11"/>
  <c r="AB508" i="11"/>
  <c r="AC508" i="11"/>
  <c r="AD508" i="11"/>
  <c r="B509" i="11"/>
  <c r="C509" i="11"/>
  <c r="F509" i="11"/>
  <c r="N509" i="11"/>
  <c r="O509" i="11"/>
  <c r="Q509" i="11"/>
  <c r="Y509" i="11"/>
  <c r="Z509" i="11"/>
  <c r="AA509" i="11"/>
  <c r="AB509" i="11"/>
  <c r="AC509" i="11"/>
  <c r="AD509" i="11"/>
  <c r="B510" i="11"/>
  <c r="C510" i="11"/>
  <c r="F510" i="11"/>
  <c r="N510" i="11"/>
  <c r="O510" i="11"/>
  <c r="Q510" i="11"/>
  <c r="Y510" i="11"/>
  <c r="Z510" i="11"/>
  <c r="AA510" i="11"/>
  <c r="AB510" i="11"/>
  <c r="AC510" i="11"/>
  <c r="AD510" i="11"/>
  <c r="B511" i="11"/>
  <c r="C511" i="11"/>
  <c r="F511" i="11"/>
  <c r="N511" i="11"/>
  <c r="O511" i="11"/>
  <c r="Q511" i="11"/>
  <c r="Y511" i="11"/>
  <c r="Z511" i="11"/>
  <c r="AA511" i="11"/>
  <c r="AB511" i="11"/>
  <c r="AC511" i="11"/>
  <c r="AD511" i="11"/>
  <c r="B512" i="11"/>
  <c r="C512" i="11"/>
  <c r="F512" i="11"/>
  <c r="N512" i="11"/>
  <c r="O512" i="11"/>
  <c r="Q512" i="11"/>
  <c r="Y512" i="11"/>
  <c r="Z512" i="11"/>
  <c r="AA512" i="11"/>
  <c r="AB512" i="11"/>
  <c r="AC512" i="11"/>
  <c r="AD512" i="11"/>
  <c r="B513" i="11"/>
  <c r="C513" i="11"/>
  <c r="F513" i="11"/>
  <c r="N513" i="11"/>
  <c r="O513" i="11"/>
  <c r="Q513" i="11"/>
  <c r="Y513" i="11"/>
  <c r="Z513" i="11"/>
  <c r="AA513" i="11"/>
  <c r="AB513" i="11"/>
  <c r="AC513" i="11"/>
  <c r="AD513" i="11"/>
  <c r="B514" i="11"/>
  <c r="C514" i="11"/>
  <c r="F514" i="11"/>
  <c r="N514" i="11"/>
  <c r="O514" i="11"/>
  <c r="Q514" i="11"/>
  <c r="Y514" i="11"/>
  <c r="Z514" i="11"/>
  <c r="AA514" i="11"/>
  <c r="AB514" i="11"/>
  <c r="AC514" i="11"/>
  <c r="AD514" i="11"/>
  <c r="B515" i="11"/>
  <c r="C515" i="11"/>
  <c r="F515" i="11"/>
  <c r="N515" i="11"/>
  <c r="O515" i="11"/>
  <c r="Q515" i="11"/>
  <c r="Y515" i="11"/>
  <c r="Z515" i="11"/>
  <c r="AA515" i="11"/>
  <c r="AB515" i="11"/>
  <c r="AC515" i="11"/>
  <c r="AD515" i="11"/>
  <c r="B516" i="11"/>
  <c r="C516" i="11"/>
  <c r="F516" i="11"/>
  <c r="N516" i="11"/>
  <c r="O516" i="11"/>
  <c r="Q516" i="11"/>
  <c r="Y516" i="11"/>
  <c r="Z516" i="11"/>
  <c r="AA516" i="11"/>
  <c r="AB516" i="11"/>
  <c r="AC516" i="11"/>
  <c r="AD516" i="11"/>
  <c r="B517" i="11"/>
  <c r="C517" i="11"/>
  <c r="F517" i="11"/>
  <c r="N517" i="11"/>
  <c r="O517" i="11"/>
  <c r="Q517" i="11"/>
  <c r="Y517" i="11"/>
  <c r="Z517" i="11"/>
  <c r="AA517" i="11"/>
  <c r="AB517" i="11"/>
  <c r="AC517" i="11"/>
  <c r="AD517" i="11"/>
  <c r="B518" i="11"/>
  <c r="C518" i="11"/>
  <c r="F518" i="11"/>
  <c r="N518" i="11"/>
  <c r="O518" i="11"/>
  <c r="Q518" i="11"/>
  <c r="Y518" i="11"/>
  <c r="Z518" i="11"/>
  <c r="AA518" i="11"/>
  <c r="AB518" i="11"/>
  <c r="AC518" i="11"/>
  <c r="AD518" i="11"/>
  <c r="B519" i="11"/>
  <c r="C519" i="11"/>
  <c r="F519" i="11"/>
  <c r="N519" i="11"/>
  <c r="O519" i="11"/>
  <c r="Q519" i="11"/>
  <c r="Y519" i="11"/>
  <c r="Z519" i="11"/>
  <c r="AA519" i="11"/>
  <c r="AB519" i="11"/>
  <c r="AC519" i="11"/>
  <c r="AD519" i="11"/>
  <c r="B520" i="11"/>
  <c r="C520" i="11"/>
  <c r="F520" i="11"/>
  <c r="N520" i="11"/>
  <c r="O520" i="11"/>
  <c r="Q520" i="11"/>
  <c r="Y520" i="11"/>
  <c r="Z520" i="11"/>
  <c r="AA520" i="11"/>
  <c r="AB520" i="11"/>
  <c r="AC520" i="11"/>
  <c r="AD520" i="11"/>
  <c r="B521" i="11"/>
  <c r="C521" i="11"/>
  <c r="F521" i="11"/>
  <c r="N521" i="11"/>
  <c r="O521" i="11"/>
  <c r="Q521" i="11"/>
  <c r="Y521" i="11"/>
  <c r="Z521" i="11"/>
  <c r="AA521" i="11"/>
  <c r="AB521" i="11"/>
  <c r="AC521" i="11"/>
  <c r="AD521" i="11"/>
  <c r="B522" i="11"/>
  <c r="C522" i="11"/>
  <c r="F522" i="11"/>
  <c r="N522" i="11"/>
  <c r="O522" i="11"/>
  <c r="Q522" i="11"/>
  <c r="Y522" i="11"/>
  <c r="Z522" i="11"/>
  <c r="AA522" i="11"/>
  <c r="AB522" i="11"/>
  <c r="AC522" i="11"/>
  <c r="AD522" i="11"/>
  <c r="B523" i="11"/>
  <c r="C523" i="11"/>
  <c r="F523" i="11"/>
  <c r="N523" i="11"/>
  <c r="O523" i="11"/>
  <c r="Q523" i="11"/>
  <c r="Y523" i="11"/>
  <c r="Z523" i="11"/>
  <c r="AA523" i="11"/>
  <c r="AB523" i="11"/>
  <c r="AC523" i="11"/>
  <c r="AD523" i="11"/>
  <c r="B524" i="11"/>
  <c r="C524" i="11"/>
  <c r="F524" i="11"/>
  <c r="N524" i="11"/>
  <c r="O524" i="11"/>
  <c r="Q524" i="11"/>
  <c r="Y524" i="11"/>
  <c r="Z524" i="11"/>
  <c r="AA524" i="11"/>
  <c r="AB524" i="11"/>
  <c r="AC524" i="11"/>
  <c r="AD524" i="11"/>
  <c r="B525" i="11"/>
  <c r="C525" i="11"/>
  <c r="F525" i="11"/>
  <c r="N525" i="11"/>
  <c r="O525" i="11"/>
  <c r="Q525" i="11"/>
  <c r="Y525" i="11"/>
  <c r="Z525" i="11"/>
  <c r="AA525" i="11"/>
  <c r="AB525" i="11"/>
  <c r="AC525" i="11"/>
  <c r="AD525" i="11"/>
  <c r="B526" i="11"/>
  <c r="C526" i="11"/>
  <c r="F526" i="11"/>
  <c r="N526" i="11"/>
  <c r="O526" i="11"/>
  <c r="Q526" i="11"/>
  <c r="Y526" i="11"/>
  <c r="Z526" i="11"/>
  <c r="AA526" i="11"/>
  <c r="AB526" i="11"/>
  <c r="AC526" i="11"/>
  <c r="AD526" i="11"/>
  <c r="B527" i="11"/>
  <c r="C527" i="11"/>
  <c r="F527" i="11"/>
  <c r="N527" i="11"/>
  <c r="O527" i="11"/>
  <c r="Q527" i="11"/>
  <c r="Y527" i="11"/>
  <c r="Z527" i="11"/>
  <c r="AA527" i="11"/>
  <c r="AB527" i="11"/>
  <c r="AC527" i="11"/>
  <c r="AD527" i="11"/>
  <c r="B528" i="11"/>
  <c r="C528" i="11"/>
  <c r="F528" i="11"/>
  <c r="N528" i="11"/>
  <c r="O528" i="11"/>
  <c r="Q528" i="11"/>
  <c r="Y528" i="11"/>
  <c r="Z528" i="11"/>
  <c r="AA528" i="11"/>
  <c r="AB528" i="11"/>
  <c r="AC528" i="11"/>
  <c r="AD528" i="11"/>
  <c r="B529" i="11"/>
  <c r="C529" i="11"/>
  <c r="F529" i="11"/>
  <c r="N529" i="11"/>
  <c r="O529" i="11"/>
  <c r="Q529" i="11"/>
  <c r="Y529" i="11"/>
  <c r="Z529" i="11"/>
  <c r="AA529" i="11"/>
  <c r="AB529" i="11"/>
  <c r="AC529" i="11"/>
  <c r="AD529" i="11"/>
  <c r="B530" i="11"/>
  <c r="C530" i="11"/>
  <c r="F530" i="11"/>
  <c r="N530" i="11"/>
  <c r="O530" i="11"/>
  <c r="Q530" i="11"/>
  <c r="Y530" i="11"/>
  <c r="Z530" i="11"/>
  <c r="AA530" i="11"/>
  <c r="AB530" i="11"/>
  <c r="AC530" i="11"/>
  <c r="AD530" i="11"/>
  <c r="B531" i="11"/>
  <c r="C531" i="11"/>
  <c r="F531" i="11"/>
  <c r="N531" i="11"/>
  <c r="O531" i="11"/>
  <c r="Q531" i="11"/>
  <c r="Y531" i="11"/>
  <c r="Z531" i="11"/>
  <c r="AA531" i="11"/>
  <c r="AB531" i="11"/>
  <c r="AC531" i="11"/>
  <c r="AD531" i="11"/>
  <c r="B532" i="11"/>
  <c r="C532" i="11"/>
  <c r="F532" i="11"/>
  <c r="N532" i="11"/>
  <c r="O532" i="11"/>
  <c r="Q532" i="11"/>
  <c r="Y532" i="11"/>
  <c r="Z532" i="11"/>
  <c r="AA532" i="11"/>
  <c r="AB532" i="11"/>
  <c r="AC532" i="11"/>
  <c r="AD532" i="11"/>
  <c r="B533" i="11"/>
  <c r="C533" i="11"/>
  <c r="F533" i="11"/>
  <c r="N533" i="11"/>
  <c r="O533" i="11"/>
  <c r="Q533" i="11"/>
  <c r="Y533" i="11"/>
  <c r="Z533" i="11"/>
  <c r="AA533" i="11"/>
  <c r="AB533" i="11"/>
  <c r="AC533" i="11"/>
  <c r="AD533" i="11"/>
  <c r="B534" i="11"/>
  <c r="C534" i="11"/>
  <c r="F534" i="11"/>
  <c r="N534" i="11"/>
  <c r="O534" i="11"/>
  <c r="Q534" i="11"/>
  <c r="Y534" i="11"/>
  <c r="Z534" i="11"/>
  <c r="AA534" i="11"/>
  <c r="AB534" i="11"/>
  <c r="AC534" i="11"/>
  <c r="AD534" i="11"/>
  <c r="B535" i="11"/>
  <c r="C535" i="11"/>
  <c r="F535" i="11"/>
  <c r="N535" i="11"/>
  <c r="O535" i="11"/>
  <c r="Q535" i="11"/>
  <c r="Y535" i="11"/>
  <c r="Z535" i="11"/>
  <c r="AA535" i="11"/>
  <c r="AB535" i="11"/>
  <c r="AC535" i="11"/>
  <c r="AD535" i="11"/>
  <c r="B536" i="11"/>
  <c r="C536" i="11"/>
  <c r="F536" i="11"/>
  <c r="N536" i="11"/>
  <c r="O536" i="11"/>
  <c r="Q536" i="11"/>
  <c r="Y536" i="11"/>
  <c r="Z536" i="11"/>
  <c r="AA536" i="11"/>
  <c r="AB536" i="11"/>
  <c r="AC536" i="11"/>
  <c r="AD536" i="11"/>
  <c r="B537" i="11"/>
  <c r="C537" i="11"/>
  <c r="F537" i="11"/>
  <c r="N537" i="11"/>
  <c r="O537" i="11"/>
  <c r="Q537" i="11"/>
  <c r="Y537" i="11"/>
  <c r="Z537" i="11"/>
  <c r="AA537" i="11"/>
  <c r="AB537" i="11"/>
  <c r="AC537" i="11"/>
  <c r="AD537" i="11"/>
  <c r="B538" i="11"/>
  <c r="C538" i="11"/>
  <c r="F538" i="11"/>
  <c r="N538" i="11"/>
  <c r="O538" i="11"/>
  <c r="Q538" i="11"/>
  <c r="Y538" i="11"/>
  <c r="Z538" i="11"/>
  <c r="AA538" i="11"/>
  <c r="AB538" i="11"/>
  <c r="AC538" i="11"/>
  <c r="AD538" i="11"/>
  <c r="B539" i="11"/>
  <c r="C539" i="11"/>
  <c r="F539" i="11"/>
  <c r="N539" i="11"/>
  <c r="O539" i="11"/>
  <c r="Q539" i="11"/>
  <c r="Y539" i="11"/>
  <c r="Z539" i="11"/>
  <c r="AA539" i="11"/>
  <c r="AB539" i="11"/>
  <c r="AC539" i="11"/>
  <c r="AD539" i="11"/>
  <c r="B540" i="11"/>
  <c r="C540" i="11"/>
  <c r="F540" i="11"/>
  <c r="N540" i="11"/>
  <c r="O540" i="11"/>
  <c r="Q540" i="11"/>
  <c r="Y540" i="11"/>
  <c r="Z540" i="11"/>
  <c r="AA540" i="11"/>
  <c r="AB540" i="11"/>
  <c r="AC540" i="11"/>
  <c r="AD540" i="11"/>
  <c r="B541" i="11"/>
  <c r="C541" i="11"/>
  <c r="F541" i="11"/>
  <c r="N541" i="11"/>
  <c r="O541" i="11"/>
  <c r="Q541" i="11"/>
  <c r="Y541" i="11"/>
  <c r="Z541" i="11"/>
  <c r="AA541" i="11"/>
  <c r="AB541" i="11"/>
  <c r="AC541" i="11"/>
  <c r="AD541" i="11"/>
  <c r="B542" i="11"/>
  <c r="C542" i="11"/>
  <c r="F542" i="11"/>
  <c r="N542" i="11"/>
  <c r="O542" i="11"/>
  <c r="Q542" i="11"/>
  <c r="Y542" i="11"/>
  <c r="Z542" i="11"/>
  <c r="AA542" i="11"/>
  <c r="AB542" i="11"/>
  <c r="AC542" i="11"/>
  <c r="AD542" i="11"/>
  <c r="B543" i="11"/>
  <c r="C543" i="11"/>
  <c r="F543" i="11"/>
  <c r="N543" i="11"/>
  <c r="O543" i="11"/>
  <c r="Q543" i="11"/>
  <c r="Y543" i="11"/>
  <c r="Z543" i="11"/>
  <c r="AA543" i="11"/>
  <c r="AB543" i="11"/>
  <c r="AC543" i="11"/>
  <c r="AD543" i="11"/>
  <c r="B544" i="11"/>
  <c r="C544" i="11"/>
  <c r="F544" i="11"/>
  <c r="N544" i="11"/>
  <c r="O544" i="11"/>
  <c r="Q544" i="11"/>
  <c r="Y544" i="11"/>
  <c r="Z544" i="11"/>
  <c r="AA544" i="11"/>
  <c r="AB544" i="11"/>
  <c r="AC544" i="11"/>
  <c r="AD544" i="11"/>
  <c r="B545" i="11"/>
  <c r="C545" i="11"/>
  <c r="F545" i="11"/>
  <c r="N545" i="11"/>
  <c r="O545" i="11"/>
  <c r="Q545" i="11"/>
  <c r="Y545" i="11"/>
  <c r="Z545" i="11"/>
  <c r="AA545" i="11"/>
  <c r="AB545" i="11"/>
  <c r="AC545" i="11"/>
  <c r="AD545" i="11"/>
  <c r="B546" i="11"/>
  <c r="C546" i="11"/>
  <c r="F546" i="11"/>
  <c r="N546" i="11"/>
  <c r="O546" i="11"/>
  <c r="Q546" i="11"/>
  <c r="Y546" i="11"/>
  <c r="Z546" i="11"/>
  <c r="AA546" i="11"/>
  <c r="AB546" i="11"/>
  <c r="AC546" i="11"/>
  <c r="AD546" i="11"/>
  <c r="B547" i="11"/>
  <c r="C547" i="11"/>
  <c r="F547" i="11"/>
  <c r="N547" i="11"/>
  <c r="O547" i="11"/>
  <c r="Q547" i="11"/>
  <c r="Y547" i="11"/>
  <c r="Z547" i="11"/>
  <c r="AA547" i="11"/>
  <c r="AB547" i="11"/>
  <c r="AC547" i="11"/>
  <c r="AD547" i="11"/>
  <c r="B548" i="11"/>
  <c r="C548" i="11"/>
  <c r="F548" i="11"/>
  <c r="N548" i="11"/>
  <c r="O548" i="11"/>
  <c r="Q548" i="11"/>
  <c r="Y548" i="11"/>
  <c r="Z548" i="11"/>
  <c r="AA548" i="11"/>
  <c r="AB548" i="11"/>
  <c r="AC548" i="11"/>
  <c r="AD548" i="11"/>
  <c r="B549" i="11"/>
  <c r="C549" i="11"/>
  <c r="F549" i="11"/>
  <c r="N549" i="11"/>
  <c r="O549" i="11"/>
  <c r="Q549" i="11"/>
  <c r="Y549" i="11"/>
  <c r="Z549" i="11"/>
  <c r="AA549" i="11"/>
  <c r="AB549" i="11"/>
  <c r="AC549" i="11"/>
  <c r="AD549" i="11"/>
  <c r="B550" i="11"/>
  <c r="C550" i="11"/>
  <c r="F550" i="11"/>
  <c r="N550" i="11"/>
  <c r="O550" i="11"/>
  <c r="Q550" i="11"/>
  <c r="Y550" i="11"/>
  <c r="Z550" i="11"/>
  <c r="AA550" i="11"/>
  <c r="AB550" i="11"/>
  <c r="AC550" i="11"/>
  <c r="AD550" i="11"/>
  <c r="B551" i="11"/>
  <c r="C551" i="11"/>
  <c r="F551" i="11"/>
  <c r="N551" i="11"/>
  <c r="O551" i="11"/>
  <c r="Q551" i="11"/>
  <c r="Y551" i="11"/>
  <c r="Z551" i="11"/>
  <c r="AA551" i="11"/>
  <c r="AB551" i="11"/>
  <c r="AC551" i="11"/>
  <c r="AD551" i="11"/>
  <c r="B552" i="11"/>
  <c r="C552" i="11"/>
  <c r="F552" i="11"/>
  <c r="N552" i="11"/>
  <c r="O552" i="11"/>
  <c r="Q552" i="11"/>
  <c r="Y552" i="11"/>
  <c r="Z552" i="11"/>
  <c r="AA552" i="11"/>
  <c r="AB552" i="11"/>
  <c r="AC552" i="11"/>
  <c r="AD552" i="11"/>
  <c r="B553" i="11"/>
  <c r="C553" i="11"/>
  <c r="F553" i="11"/>
  <c r="N553" i="11"/>
  <c r="O553" i="11"/>
  <c r="Q553" i="11"/>
  <c r="Y553" i="11"/>
  <c r="Z553" i="11"/>
  <c r="AA553" i="11"/>
  <c r="AB553" i="11"/>
  <c r="AC553" i="11"/>
  <c r="AD553" i="11"/>
  <c r="B554" i="11"/>
  <c r="C554" i="11"/>
  <c r="F554" i="11"/>
  <c r="N554" i="11"/>
  <c r="O554" i="11"/>
  <c r="Q554" i="11"/>
  <c r="Y554" i="11"/>
  <c r="Z554" i="11"/>
  <c r="AA554" i="11"/>
  <c r="AB554" i="11"/>
  <c r="AC554" i="11"/>
  <c r="AD554" i="11"/>
  <c r="B555" i="11"/>
  <c r="C555" i="11"/>
  <c r="F555" i="11"/>
  <c r="N555" i="11"/>
  <c r="O555" i="11"/>
  <c r="Q555" i="11"/>
  <c r="Y555" i="11"/>
  <c r="Z555" i="11"/>
  <c r="AA555" i="11"/>
  <c r="AB555" i="11"/>
  <c r="AC555" i="11"/>
  <c r="AD555" i="11"/>
  <c r="B556" i="11"/>
  <c r="C556" i="11"/>
  <c r="F556" i="11"/>
  <c r="N556" i="11"/>
  <c r="O556" i="11"/>
  <c r="Q556" i="11"/>
  <c r="Y556" i="11"/>
  <c r="Z556" i="11"/>
  <c r="AA556" i="11"/>
  <c r="AB556" i="11"/>
  <c r="AC556" i="11"/>
  <c r="AD556" i="11"/>
  <c r="B557" i="11"/>
  <c r="C557" i="11"/>
  <c r="F557" i="11"/>
  <c r="N557" i="11"/>
  <c r="O557" i="11"/>
  <c r="Q557" i="11"/>
  <c r="Y557" i="11"/>
  <c r="Z557" i="11"/>
  <c r="AA557" i="11"/>
  <c r="AB557" i="11"/>
  <c r="AC557" i="11"/>
  <c r="AD557" i="11"/>
  <c r="B558" i="11"/>
  <c r="C558" i="11"/>
  <c r="F558" i="11"/>
  <c r="N558" i="11"/>
  <c r="O558" i="11"/>
  <c r="Q558" i="11"/>
  <c r="Y558" i="11"/>
  <c r="Z558" i="11"/>
  <c r="AA558" i="11"/>
  <c r="AB558" i="11"/>
  <c r="AC558" i="11"/>
  <c r="AD558" i="11"/>
  <c r="B559" i="11"/>
  <c r="C559" i="11"/>
  <c r="F559" i="11"/>
  <c r="N559" i="11"/>
  <c r="O559" i="11"/>
  <c r="Q559" i="11"/>
  <c r="Y559" i="11"/>
  <c r="Z559" i="11"/>
  <c r="AA559" i="11"/>
  <c r="AB559" i="11"/>
  <c r="AC559" i="11"/>
  <c r="AD559" i="11"/>
  <c r="B560" i="11"/>
  <c r="C560" i="11"/>
  <c r="F560" i="11"/>
  <c r="N560" i="11"/>
  <c r="O560" i="11"/>
  <c r="Q560" i="11"/>
  <c r="Y560" i="11"/>
  <c r="Z560" i="11"/>
  <c r="AA560" i="11"/>
  <c r="AB560" i="11"/>
  <c r="AC560" i="11"/>
  <c r="AD560" i="11"/>
  <c r="B561" i="11"/>
  <c r="C561" i="11"/>
  <c r="F561" i="11"/>
  <c r="N561" i="11"/>
  <c r="O561" i="11"/>
  <c r="Q561" i="11"/>
  <c r="Y561" i="11"/>
  <c r="Z561" i="11"/>
  <c r="AA561" i="11"/>
  <c r="AB561" i="11"/>
  <c r="AC561" i="11"/>
  <c r="AD561" i="11"/>
  <c r="B562" i="11"/>
  <c r="C562" i="11"/>
  <c r="F562" i="11"/>
  <c r="N562" i="11"/>
  <c r="O562" i="11"/>
  <c r="Q562" i="11"/>
  <c r="Y562" i="11"/>
  <c r="Z562" i="11"/>
  <c r="AA562" i="11"/>
  <c r="AB562" i="11"/>
  <c r="AC562" i="11"/>
  <c r="AD562" i="11"/>
  <c r="B563" i="11"/>
  <c r="C563" i="11"/>
  <c r="F563" i="11"/>
  <c r="N563" i="11"/>
  <c r="O563" i="11"/>
  <c r="Q563" i="11"/>
  <c r="Y563" i="11"/>
  <c r="Z563" i="11"/>
  <c r="AA563" i="11"/>
  <c r="AB563" i="11"/>
  <c r="AC563" i="11"/>
  <c r="AD563" i="11"/>
  <c r="B564" i="11"/>
  <c r="C564" i="11"/>
  <c r="F564" i="11"/>
  <c r="N564" i="11"/>
  <c r="O564" i="11"/>
  <c r="Q564" i="11"/>
  <c r="Y564" i="11"/>
  <c r="Z564" i="11"/>
  <c r="AA564" i="11"/>
  <c r="AB564" i="11"/>
  <c r="AC564" i="11"/>
  <c r="AD564" i="11"/>
  <c r="B565" i="11"/>
  <c r="C565" i="11"/>
  <c r="F565" i="11"/>
  <c r="N565" i="11"/>
  <c r="O565" i="11"/>
  <c r="Q565" i="11"/>
  <c r="Y565" i="11"/>
  <c r="Z565" i="11"/>
  <c r="AA565" i="11"/>
  <c r="AB565" i="11"/>
  <c r="AC565" i="11"/>
  <c r="AD565" i="11"/>
  <c r="B566" i="11"/>
  <c r="C566" i="11"/>
  <c r="F566" i="11"/>
  <c r="N566" i="11"/>
  <c r="O566" i="11"/>
  <c r="Q566" i="11"/>
  <c r="Y566" i="11"/>
  <c r="Z566" i="11"/>
  <c r="AA566" i="11"/>
  <c r="AB566" i="11"/>
  <c r="AC566" i="11"/>
  <c r="AD566" i="11"/>
  <c r="B567" i="11"/>
  <c r="C567" i="11"/>
  <c r="F567" i="11"/>
  <c r="N567" i="11"/>
  <c r="O567" i="11"/>
  <c r="Q567" i="11"/>
  <c r="Y567" i="11"/>
  <c r="Z567" i="11"/>
  <c r="AA567" i="11"/>
  <c r="AB567" i="11"/>
  <c r="AC567" i="11"/>
  <c r="AD567" i="11"/>
  <c r="B568" i="11"/>
  <c r="C568" i="11"/>
  <c r="F568" i="11"/>
  <c r="N568" i="11"/>
  <c r="O568" i="11"/>
  <c r="Q568" i="11"/>
  <c r="Y568" i="11"/>
  <c r="Z568" i="11"/>
  <c r="AA568" i="11"/>
  <c r="AB568" i="11"/>
  <c r="AC568" i="11"/>
  <c r="AD568" i="11"/>
  <c r="B408" i="11"/>
  <c r="C408" i="11"/>
  <c r="F408" i="11"/>
  <c r="N408" i="11"/>
  <c r="O408" i="11"/>
  <c r="Q408" i="11"/>
  <c r="Y408" i="11"/>
  <c r="Z408" i="11"/>
  <c r="AA408" i="11"/>
  <c r="AB408" i="11"/>
  <c r="AC408" i="11"/>
  <c r="AD408" i="11"/>
  <c r="B409" i="11"/>
  <c r="C409" i="11"/>
  <c r="F409" i="11"/>
  <c r="N409" i="11"/>
  <c r="O409" i="11"/>
  <c r="Q409" i="11"/>
  <c r="Y409" i="11"/>
  <c r="Z409" i="11"/>
  <c r="AA409" i="11"/>
  <c r="AB409" i="11"/>
  <c r="AC409" i="11"/>
  <c r="AD409" i="11"/>
  <c r="B410" i="11"/>
  <c r="C410" i="11"/>
  <c r="F410" i="11"/>
  <c r="N410" i="11"/>
  <c r="O410" i="11"/>
  <c r="Q410" i="11"/>
  <c r="Y410" i="11"/>
  <c r="Z410" i="11"/>
  <c r="AA410" i="11"/>
  <c r="AB410" i="11"/>
  <c r="AC410" i="11"/>
  <c r="AD410" i="11"/>
  <c r="B411" i="11"/>
  <c r="C411" i="11"/>
  <c r="F411" i="11"/>
  <c r="N411" i="11"/>
  <c r="O411" i="11"/>
  <c r="Q411" i="11"/>
  <c r="Y411" i="11"/>
  <c r="Z411" i="11"/>
  <c r="AA411" i="11"/>
  <c r="AB411" i="11"/>
  <c r="AC411" i="11"/>
  <c r="AD411" i="11"/>
  <c r="B428" i="11"/>
  <c r="C428" i="11"/>
  <c r="F428" i="11"/>
  <c r="N428" i="11"/>
  <c r="O428" i="11"/>
  <c r="Q428" i="11"/>
  <c r="Y428" i="11"/>
  <c r="Z428" i="11"/>
  <c r="AA428" i="11"/>
  <c r="AB428" i="11"/>
  <c r="AC428" i="11"/>
  <c r="AD428" i="11"/>
  <c r="B429" i="11"/>
  <c r="C429" i="11"/>
  <c r="F429" i="11"/>
  <c r="N429" i="11"/>
  <c r="O429" i="11"/>
  <c r="Q429" i="11"/>
  <c r="Y429" i="11"/>
  <c r="Z429" i="11"/>
  <c r="AA429" i="11"/>
  <c r="AB429" i="11"/>
  <c r="AC429" i="11"/>
  <c r="AD429" i="11"/>
  <c r="B393" i="11"/>
  <c r="C393" i="11"/>
  <c r="F393" i="11"/>
  <c r="N393" i="11"/>
  <c r="O393" i="11"/>
  <c r="Q393" i="11"/>
  <c r="Y393" i="11"/>
  <c r="Z393" i="11"/>
  <c r="AA393" i="11"/>
  <c r="AB393" i="11"/>
  <c r="AC393" i="11"/>
  <c r="AD393" i="11"/>
  <c r="B394" i="11"/>
  <c r="C394" i="11"/>
  <c r="F394" i="11"/>
  <c r="N394" i="11"/>
  <c r="O394" i="11"/>
  <c r="Q394" i="11"/>
  <c r="Y394" i="11"/>
  <c r="Z394" i="11"/>
  <c r="AA394" i="11"/>
  <c r="AB394" i="11"/>
  <c r="AC394" i="11"/>
  <c r="AD394" i="11"/>
  <c r="B395" i="11"/>
  <c r="C395" i="11"/>
  <c r="F395" i="11"/>
  <c r="N395" i="11"/>
  <c r="O395" i="11"/>
  <c r="Q395" i="11"/>
  <c r="Y395" i="11"/>
  <c r="Z395" i="11"/>
  <c r="AA395" i="11"/>
  <c r="AB395" i="11"/>
  <c r="AC395" i="11"/>
  <c r="AD395" i="11"/>
  <c r="B396" i="11"/>
  <c r="C396" i="11"/>
  <c r="F396" i="11"/>
  <c r="N396" i="11"/>
  <c r="O396" i="11"/>
  <c r="Q396" i="11"/>
  <c r="Y396" i="11"/>
  <c r="Z396" i="11"/>
  <c r="AA396" i="11"/>
  <c r="AB396" i="11"/>
  <c r="AC396" i="11"/>
  <c r="AD396" i="11"/>
  <c r="B412" i="11"/>
  <c r="C412" i="11"/>
  <c r="F412" i="11"/>
  <c r="N412" i="11"/>
  <c r="O412" i="11"/>
  <c r="Q412" i="11"/>
  <c r="Y412" i="11"/>
  <c r="Z412" i="11"/>
  <c r="AA412" i="11"/>
  <c r="AB412" i="11"/>
  <c r="AC412" i="11"/>
  <c r="AD412" i="11"/>
  <c r="B413" i="11"/>
  <c r="C413" i="11"/>
  <c r="F413" i="11"/>
  <c r="N413" i="11"/>
  <c r="O413" i="11"/>
  <c r="Q413" i="11"/>
  <c r="Y413" i="11"/>
  <c r="Z413" i="11"/>
  <c r="AA413" i="11"/>
  <c r="AB413" i="11"/>
  <c r="AC413" i="11"/>
  <c r="AD413" i="11"/>
  <c r="B414" i="11"/>
  <c r="C414" i="11"/>
  <c r="F414" i="11"/>
  <c r="N414" i="11"/>
  <c r="O414" i="11"/>
  <c r="Q414" i="11"/>
  <c r="Y414" i="11"/>
  <c r="Z414" i="11"/>
  <c r="AA414" i="11"/>
  <c r="AB414" i="11"/>
  <c r="AC414" i="11"/>
  <c r="AD414" i="11"/>
  <c r="B415" i="11"/>
  <c r="C415" i="11"/>
  <c r="F415" i="11"/>
  <c r="N415" i="11"/>
  <c r="O415" i="11"/>
  <c r="Q415" i="11"/>
  <c r="Y415" i="11"/>
  <c r="Z415" i="11"/>
  <c r="AA415" i="11"/>
  <c r="AB415" i="11"/>
  <c r="AC415" i="11"/>
  <c r="AD415" i="11"/>
  <c r="B416" i="11"/>
  <c r="C416" i="11"/>
  <c r="F416" i="11"/>
  <c r="N416" i="11"/>
  <c r="O416" i="11"/>
  <c r="Q416" i="11"/>
  <c r="Y416" i="11"/>
  <c r="Z416" i="11"/>
  <c r="AA416" i="11"/>
  <c r="AB416" i="11"/>
  <c r="AC416" i="11"/>
  <c r="AD416" i="11"/>
  <c r="B417" i="11"/>
  <c r="C417" i="11"/>
  <c r="F417" i="11"/>
  <c r="N417" i="11"/>
  <c r="O417" i="11"/>
  <c r="Q417" i="11"/>
  <c r="Y417" i="11"/>
  <c r="Z417" i="11"/>
  <c r="AA417" i="11"/>
  <c r="AB417" i="11"/>
  <c r="AC417" i="11"/>
  <c r="AD417" i="11"/>
  <c r="B430" i="11"/>
  <c r="C430" i="11"/>
  <c r="F430" i="11"/>
  <c r="N430" i="11"/>
  <c r="O430" i="11"/>
  <c r="Q430" i="11"/>
  <c r="Y430" i="11"/>
  <c r="Z430" i="11"/>
  <c r="AA430" i="11"/>
  <c r="AB430" i="11"/>
  <c r="AC430" i="11"/>
  <c r="AD430" i="11"/>
  <c r="B431" i="11"/>
  <c r="C431" i="11"/>
  <c r="F431" i="11"/>
  <c r="N431" i="11"/>
  <c r="O431" i="11"/>
  <c r="Q431" i="11"/>
  <c r="Y431" i="11"/>
  <c r="Z431" i="11"/>
  <c r="AA431" i="11"/>
  <c r="AB431" i="11"/>
  <c r="AC431" i="11"/>
  <c r="AD431" i="11"/>
  <c r="B397" i="11"/>
  <c r="C397" i="11"/>
  <c r="F397" i="11"/>
  <c r="N397" i="11"/>
  <c r="O397" i="11"/>
  <c r="Q397" i="11"/>
  <c r="Y397" i="11"/>
  <c r="Z397" i="11"/>
  <c r="AA397" i="11"/>
  <c r="AB397" i="11"/>
  <c r="AC397" i="11"/>
  <c r="AD397" i="11"/>
  <c r="B398" i="11"/>
  <c r="C398" i="11"/>
  <c r="F398" i="11"/>
  <c r="N398" i="11"/>
  <c r="O398" i="11"/>
  <c r="Q398" i="11"/>
  <c r="Y398" i="11"/>
  <c r="Z398" i="11"/>
  <c r="AA398" i="11"/>
  <c r="AB398" i="11"/>
  <c r="AC398" i="11"/>
  <c r="AD398" i="11"/>
  <c r="B399" i="11"/>
  <c r="C399" i="11"/>
  <c r="F399" i="11"/>
  <c r="N399" i="11"/>
  <c r="O399" i="11"/>
  <c r="Q399" i="11"/>
  <c r="Y399" i="11"/>
  <c r="Z399" i="11"/>
  <c r="AA399" i="11"/>
  <c r="AB399" i="11"/>
  <c r="AC399" i="11"/>
  <c r="AD399" i="11"/>
  <c r="B400" i="11"/>
  <c r="C400" i="11"/>
  <c r="F400" i="11"/>
  <c r="N400" i="11"/>
  <c r="O400" i="11"/>
  <c r="Q400" i="11"/>
  <c r="Y400" i="11"/>
  <c r="Z400" i="11"/>
  <c r="AA400" i="11"/>
  <c r="AB400" i="11"/>
  <c r="AC400" i="11"/>
  <c r="AD400" i="11"/>
  <c r="B418" i="11"/>
  <c r="C418" i="11"/>
  <c r="F418" i="11"/>
  <c r="N418" i="11"/>
  <c r="O418" i="11"/>
  <c r="Q418" i="11"/>
  <c r="Y418" i="11"/>
  <c r="Z418" i="11"/>
  <c r="AA418" i="11"/>
  <c r="AB418" i="11"/>
  <c r="AC418" i="11"/>
  <c r="AD418" i="11"/>
  <c r="B419" i="11"/>
  <c r="C419" i="11"/>
  <c r="F419" i="11"/>
  <c r="N419" i="11"/>
  <c r="O419" i="11"/>
  <c r="Q419" i="11"/>
  <c r="Y419" i="11"/>
  <c r="Z419" i="11"/>
  <c r="AA419" i="11"/>
  <c r="AB419" i="11"/>
  <c r="AC419" i="11"/>
  <c r="AD419" i="11"/>
  <c r="B420" i="11"/>
  <c r="C420" i="11"/>
  <c r="F420" i="11"/>
  <c r="N420" i="11"/>
  <c r="O420" i="11"/>
  <c r="Q420" i="11"/>
  <c r="Y420" i="11"/>
  <c r="Z420" i="11"/>
  <c r="AA420" i="11"/>
  <c r="AB420" i="11"/>
  <c r="AC420" i="11"/>
  <c r="AD420" i="11"/>
  <c r="B421" i="11"/>
  <c r="C421" i="11"/>
  <c r="F421" i="11"/>
  <c r="N421" i="11"/>
  <c r="O421" i="11"/>
  <c r="Q421" i="11"/>
  <c r="Y421" i="11"/>
  <c r="Z421" i="11"/>
  <c r="AA421" i="11"/>
  <c r="AB421" i="11"/>
  <c r="AC421" i="11"/>
  <c r="AD421" i="11"/>
  <c r="B422" i="11"/>
  <c r="C422" i="11"/>
  <c r="F422" i="11"/>
  <c r="N422" i="11"/>
  <c r="O422" i="11"/>
  <c r="Q422" i="11"/>
  <c r="Y422" i="11"/>
  <c r="Z422" i="11"/>
  <c r="AA422" i="11"/>
  <c r="AB422" i="11"/>
  <c r="AC422" i="11"/>
  <c r="AD422" i="11"/>
  <c r="B423" i="11"/>
  <c r="C423" i="11"/>
  <c r="F423" i="11"/>
  <c r="N423" i="11"/>
  <c r="O423" i="11"/>
  <c r="Q423" i="11"/>
  <c r="Y423" i="11"/>
  <c r="Z423" i="11"/>
  <c r="AA423" i="11"/>
  <c r="AB423" i="11"/>
  <c r="AC423" i="11"/>
  <c r="AD423" i="11"/>
  <c r="B432" i="11"/>
  <c r="C432" i="11"/>
  <c r="F432" i="11"/>
  <c r="N432" i="11"/>
  <c r="O432" i="11"/>
  <c r="Q432" i="11"/>
  <c r="Y432" i="11"/>
  <c r="Z432" i="11"/>
  <c r="AA432" i="11"/>
  <c r="AB432" i="11"/>
  <c r="AC432" i="11"/>
  <c r="AD432" i="11"/>
  <c r="B433" i="11"/>
  <c r="C433" i="11"/>
  <c r="F433" i="11"/>
  <c r="N433" i="11"/>
  <c r="O433" i="11"/>
  <c r="Q433" i="11"/>
  <c r="Y433" i="11"/>
  <c r="Z433" i="11"/>
  <c r="AA433" i="11"/>
  <c r="AB433" i="11"/>
  <c r="AC433" i="11"/>
  <c r="AD433" i="11"/>
  <c r="B424" i="11"/>
  <c r="C424" i="11"/>
  <c r="F424" i="11"/>
  <c r="N424" i="11"/>
  <c r="O424" i="11"/>
  <c r="Q424" i="11"/>
  <c r="Y424" i="11"/>
  <c r="Z424" i="11"/>
  <c r="AA424" i="11"/>
  <c r="AB424" i="11"/>
  <c r="AC424" i="11"/>
  <c r="AD424" i="11"/>
  <c r="B425" i="11"/>
  <c r="C425" i="11"/>
  <c r="F425" i="11"/>
  <c r="N425" i="11"/>
  <c r="O425" i="11"/>
  <c r="Q425" i="11"/>
  <c r="Y425" i="11"/>
  <c r="Z425" i="11"/>
  <c r="AA425" i="11"/>
  <c r="AB425" i="11"/>
  <c r="AC425" i="11"/>
  <c r="AD425" i="11"/>
  <c r="B434" i="11"/>
  <c r="C434" i="11"/>
  <c r="F434" i="11"/>
  <c r="N434" i="11"/>
  <c r="O434" i="11"/>
  <c r="Q434" i="11"/>
  <c r="Y434" i="11"/>
  <c r="Z434" i="11"/>
  <c r="AA434" i="11"/>
  <c r="AB434" i="11"/>
  <c r="AC434" i="11"/>
  <c r="AD434" i="11"/>
  <c r="B435" i="11"/>
  <c r="C435" i="11"/>
  <c r="F435" i="11"/>
  <c r="N435" i="11"/>
  <c r="O435" i="11"/>
  <c r="Q435" i="11"/>
  <c r="Y435" i="11"/>
  <c r="Z435" i="11"/>
  <c r="AA435" i="11"/>
  <c r="AB435" i="11"/>
  <c r="AC435" i="11"/>
  <c r="AD435" i="11"/>
  <c r="B436" i="11"/>
  <c r="C436" i="11"/>
  <c r="F436" i="11"/>
  <c r="N436" i="11"/>
  <c r="O436" i="11"/>
  <c r="Q436" i="11"/>
  <c r="Y436" i="11"/>
  <c r="Z436" i="11"/>
  <c r="AA436" i="11"/>
  <c r="AB436" i="11"/>
  <c r="AC436" i="11"/>
  <c r="AD436" i="11"/>
  <c r="B437" i="11"/>
  <c r="C437" i="11"/>
  <c r="F437" i="11"/>
  <c r="N437" i="11"/>
  <c r="O437" i="11"/>
  <c r="Q437" i="11"/>
  <c r="Y437" i="11"/>
  <c r="Z437" i="11"/>
  <c r="AA437" i="11"/>
  <c r="AB437" i="11"/>
  <c r="AC437" i="11"/>
  <c r="AD437" i="11"/>
  <c r="B438" i="11"/>
  <c r="C438" i="11"/>
  <c r="F438" i="11"/>
  <c r="N438" i="11"/>
  <c r="O438" i="11"/>
  <c r="Q438" i="11"/>
  <c r="Y438" i="11"/>
  <c r="Z438" i="11"/>
  <c r="AA438" i="11"/>
  <c r="AB438" i="11"/>
  <c r="AC438" i="11"/>
  <c r="AD438" i="11"/>
  <c r="B439" i="11"/>
  <c r="C439" i="11"/>
  <c r="F439" i="11"/>
  <c r="N439" i="11"/>
  <c r="O439" i="11"/>
  <c r="Q439" i="11"/>
  <c r="Y439" i="11"/>
  <c r="Z439" i="11"/>
  <c r="AA439" i="11"/>
  <c r="AB439" i="11"/>
  <c r="AC439" i="11"/>
  <c r="AD439" i="11"/>
  <c r="B440" i="11"/>
  <c r="C440" i="11"/>
  <c r="F440" i="11"/>
  <c r="N440" i="11"/>
  <c r="O440" i="11"/>
  <c r="Q440" i="11"/>
  <c r="Y440" i="11"/>
  <c r="Z440" i="11"/>
  <c r="AA440" i="11"/>
  <c r="AB440" i="11"/>
  <c r="AC440" i="11"/>
  <c r="AD440" i="11"/>
  <c r="B441" i="11"/>
  <c r="C441" i="11"/>
  <c r="F441" i="11"/>
  <c r="N441" i="11"/>
  <c r="O441" i="11"/>
  <c r="Q441" i="11"/>
  <c r="Y441" i="11"/>
  <c r="Z441" i="11"/>
  <c r="AA441" i="11"/>
  <c r="AB441" i="11"/>
  <c r="AC441" i="11"/>
  <c r="AD441" i="11"/>
  <c r="B442" i="11"/>
  <c r="C442" i="11"/>
  <c r="F442" i="11"/>
  <c r="N442" i="11"/>
  <c r="O442" i="11"/>
  <c r="Q442" i="11"/>
  <c r="Y442" i="11"/>
  <c r="Z442" i="11"/>
  <c r="AA442" i="11"/>
  <c r="AB442" i="11"/>
  <c r="AC442" i="11"/>
  <c r="AD442" i="11"/>
  <c r="B443" i="11"/>
  <c r="C443" i="11"/>
  <c r="F443" i="11"/>
  <c r="N443" i="11"/>
  <c r="O443" i="11"/>
  <c r="Q443" i="11"/>
  <c r="Y443" i="11"/>
  <c r="Z443" i="11"/>
  <c r="AA443" i="11"/>
  <c r="AB443" i="11"/>
  <c r="AC443" i="11"/>
  <c r="AD443" i="11"/>
  <c r="B444" i="11"/>
  <c r="C444" i="11"/>
  <c r="F444" i="11"/>
  <c r="N444" i="11"/>
  <c r="O444" i="11"/>
  <c r="Q444" i="11"/>
  <c r="Y444" i="11"/>
  <c r="Z444" i="11"/>
  <c r="AA444" i="11"/>
  <c r="AB444" i="11"/>
  <c r="AC444" i="11"/>
  <c r="AD444" i="11"/>
  <c r="B445" i="11"/>
  <c r="C445" i="11"/>
  <c r="F445" i="11"/>
  <c r="N445" i="11"/>
  <c r="O445" i="11"/>
  <c r="Q445" i="11"/>
  <c r="Y445" i="11"/>
  <c r="Z445" i="11"/>
  <c r="AA445" i="11"/>
  <c r="AB445" i="11"/>
  <c r="AC445" i="11"/>
  <c r="AD445" i="11"/>
  <c r="B446" i="11"/>
  <c r="C446" i="11"/>
  <c r="F446" i="11"/>
  <c r="N446" i="11"/>
  <c r="O446" i="11"/>
  <c r="Q446" i="11"/>
  <c r="Y446" i="11"/>
  <c r="Z446" i="11"/>
  <c r="AA446" i="11"/>
  <c r="AB446" i="11"/>
  <c r="AC446" i="11"/>
  <c r="AD446" i="11"/>
  <c r="B447" i="11"/>
  <c r="C447" i="11"/>
  <c r="F447" i="11"/>
  <c r="N447" i="11"/>
  <c r="O447" i="11"/>
  <c r="Q447" i="11"/>
  <c r="Y447" i="11"/>
  <c r="Z447" i="11"/>
  <c r="AA447" i="11"/>
  <c r="AB447" i="11"/>
  <c r="AC447" i="11"/>
  <c r="AD447" i="11"/>
  <c r="B448" i="11"/>
  <c r="C448" i="11"/>
  <c r="F448" i="11"/>
  <c r="N448" i="11"/>
  <c r="O448" i="11"/>
  <c r="Q448" i="11"/>
  <c r="Y448" i="11"/>
  <c r="Z448" i="11"/>
  <c r="AA448" i="11"/>
  <c r="AB448" i="11"/>
  <c r="AC448" i="11"/>
  <c r="AD448" i="11"/>
  <c r="B449" i="11"/>
  <c r="C449" i="11"/>
  <c r="F449" i="11"/>
  <c r="N449" i="11"/>
  <c r="O449" i="11"/>
  <c r="Q449" i="11"/>
  <c r="Y449" i="11"/>
  <c r="Z449" i="11"/>
  <c r="AA449" i="11"/>
  <c r="AB449" i="11"/>
  <c r="AC449" i="11"/>
  <c r="AD449" i="11"/>
  <c r="B450" i="11"/>
  <c r="C450" i="11"/>
  <c r="F450" i="11"/>
  <c r="N450" i="11"/>
  <c r="O450" i="11"/>
  <c r="Q450" i="11"/>
  <c r="Y450" i="11"/>
  <c r="Z450" i="11"/>
  <c r="AA450" i="11"/>
  <c r="AB450" i="11"/>
  <c r="AC450" i="11"/>
  <c r="AD450" i="11"/>
  <c r="B451" i="11"/>
  <c r="C451" i="11"/>
  <c r="F451" i="11"/>
  <c r="N451" i="11"/>
  <c r="O451" i="11"/>
  <c r="Q451" i="11"/>
  <c r="Y451" i="11"/>
  <c r="Z451" i="11"/>
  <c r="AA451" i="11"/>
  <c r="AB451" i="11"/>
  <c r="AC451" i="11"/>
  <c r="AD451" i="11"/>
  <c r="B452" i="11"/>
  <c r="C452" i="11"/>
  <c r="F452" i="11"/>
  <c r="N452" i="11"/>
  <c r="O452" i="11"/>
  <c r="Q452" i="11"/>
  <c r="Y452" i="11"/>
  <c r="Z452" i="11"/>
  <c r="AA452" i="11"/>
  <c r="AB452" i="11"/>
  <c r="AC452" i="11"/>
  <c r="AD452" i="11"/>
  <c r="B453" i="11"/>
  <c r="C453" i="11"/>
  <c r="F453" i="11"/>
  <c r="N453" i="11"/>
  <c r="O453" i="11"/>
  <c r="Q453" i="11"/>
  <c r="Y453" i="11"/>
  <c r="Z453" i="11"/>
  <c r="AA453" i="11"/>
  <c r="AB453" i="11"/>
  <c r="AC453" i="11"/>
  <c r="AD453" i="11"/>
  <c r="B454" i="11"/>
  <c r="C454" i="11"/>
  <c r="F454" i="11"/>
  <c r="N454" i="11"/>
  <c r="O454" i="11"/>
  <c r="Q454" i="11"/>
  <c r="Y454" i="11"/>
  <c r="Z454" i="11"/>
  <c r="AA454" i="11"/>
  <c r="AB454" i="11"/>
  <c r="AC454" i="11"/>
  <c r="AD454" i="11"/>
  <c r="B455" i="11"/>
  <c r="C455" i="11"/>
  <c r="F455" i="11"/>
  <c r="N455" i="11"/>
  <c r="O455" i="11"/>
  <c r="Q455" i="11"/>
  <c r="Y455" i="11"/>
  <c r="Z455" i="11"/>
  <c r="AA455" i="11"/>
  <c r="AB455" i="11"/>
  <c r="AC455" i="11"/>
  <c r="AD455" i="11"/>
  <c r="B456" i="11"/>
  <c r="C456" i="11"/>
  <c r="F456" i="11"/>
  <c r="N456" i="11"/>
  <c r="O456" i="11"/>
  <c r="Q456" i="11"/>
  <c r="Y456" i="11"/>
  <c r="Z456" i="11"/>
  <c r="AA456" i="11"/>
  <c r="AB456" i="11"/>
  <c r="AC456" i="11"/>
  <c r="AD456" i="11"/>
  <c r="B457" i="11"/>
  <c r="C457" i="11"/>
  <c r="F457" i="11"/>
  <c r="N457" i="11"/>
  <c r="O457" i="11"/>
  <c r="Q457" i="11"/>
  <c r="Y457" i="11"/>
  <c r="Z457" i="11"/>
  <c r="AA457" i="11"/>
  <c r="AB457" i="11"/>
  <c r="AC457" i="11"/>
  <c r="AD457" i="11"/>
  <c r="B458" i="11"/>
  <c r="C458" i="11"/>
  <c r="F458" i="11"/>
  <c r="N458" i="11"/>
  <c r="O458" i="11"/>
  <c r="Q458" i="11"/>
  <c r="Y458" i="11"/>
  <c r="Z458" i="11"/>
  <c r="AA458" i="11"/>
  <c r="AB458" i="11"/>
  <c r="AC458" i="11"/>
  <c r="AD458" i="11"/>
  <c r="B459" i="11"/>
  <c r="C459" i="11"/>
  <c r="F459" i="11"/>
  <c r="N459" i="11"/>
  <c r="O459" i="11"/>
  <c r="Q459" i="11"/>
  <c r="Y459" i="11"/>
  <c r="Z459" i="11"/>
  <c r="AA459" i="11"/>
  <c r="AB459" i="11"/>
  <c r="AC459" i="11"/>
  <c r="AD459" i="11"/>
  <c r="B460" i="11"/>
  <c r="C460" i="11"/>
  <c r="F460" i="11"/>
  <c r="N460" i="11"/>
  <c r="O460" i="11"/>
  <c r="Q460" i="11"/>
  <c r="Y460" i="11"/>
  <c r="Z460" i="11"/>
  <c r="AA460" i="11"/>
  <c r="AB460" i="11"/>
  <c r="AC460" i="11"/>
  <c r="AD460" i="11"/>
  <c r="B461" i="11"/>
  <c r="C461" i="11"/>
  <c r="F461" i="11"/>
  <c r="N461" i="11"/>
  <c r="O461" i="11"/>
  <c r="Q461" i="11"/>
  <c r="Y461" i="11"/>
  <c r="Z461" i="11"/>
  <c r="AA461" i="11"/>
  <c r="AB461" i="11"/>
  <c r="AC461" i="11"/>
  <c r="AD461" i="11"/>
  <c r="B462" i="11"/>
  <c r="C462" i="11"/>
  <c r="F462" i="11"/>
  <c r="N462" i="11"/>
  <c r="O462" i="11"/>
  <c r="Q462" i="11"/>
  <c r="Y462" i="11"/>
  <c r="Z462" i="11"/>
  <c r="AA462" i="11"/>
  <c r="AB462" i="11"/>
  <c r="AC462" i="11"/>
  <c r="AD462" i="11"/>
  <c r="B463" i="11"/>
  <c r="C463" i="11"/>
  <c r="F463" i="11"/>
  <c r="N463" i="11"/>
  <c r="O463" i="11"/>
  <c r="Q463" i="11"/>
  <c r="Y463" i="11"/>
  <c r="Z463" i="11"/>
  <c r="AA463" i="11"/>
  <c r="AB463" i="11"/>
  <c r="AC463" i="11"/>
  <c r="AD463" i="11"/>
  <c r="B464" i="11"/>
  <c r="C464" i="11"/>
  <c r="F464" i="11"/>
  <c r="N464" i="11"/>
  <c r="O464" i="11"/>
  <c r="Q464" i="11"/>
  <c r="Y464" i="11"/>
  <c r="Z464" i="11"/>
  <c r="AA464" i="11"/>
  <c r="AB464" i="11"/>
  <c r="AC464" i="11"/>
  <c r="AD464" i="11"/>
  <c r="B465" i="11"/>
  <c r="C465" i="11"/>
  <c r="F465" i="11"/>
  <c r="N465" i="11"/>
  <c r="O465" i="11"/>
  <c r="Q465" i="11"/>
  <c r="Y465" i="11"/>
  <c r="Z465" i="11"/>
  <c r="AA465" i="11"/>
  <c r="AB465" i="11"/>
  <c r="AC465" i="11"/>
  <c r="AD465" i="11"/>
  <c r="B466" i="11"/>
  <c r="C466" i="11"/>
  <c r="F466" i="11"/>
  <c r="N466" i="11"/>
  <c r="O466" i="11"/>
  <c r="Q466" i="11"/>
  <c r="Y466" i="11"/>
  <c r="Z466" i="11"/>
  <c r="AA466" i="11"/>
  <c r="AB466" i="11"/>
  <c r="AC466" i="11"/>
  <c r="AD466" i="11"/>
  <c r="B467" i="11"/>
  <c r="C467" i="11"/>
  <c r="F467" i="11"/>
  <c r="N467" i="11"/>
  <c r="O467" i="11"/>
  <c r="Q467" i="11"/>
  <c r="Y467" i="11"/>
  <c r="Z467" i="11"/>
  <c r="AA467" i="11"/>
  <c r="AB467" i="11"/>
  <c r="AC467" i="11"/>
  <c r="AD467" i="11"/>
  <c r="B468" i="11"/>
  <c r="C468" i="11"/>
  <c r="F468" i="11"/>
  <c r="N468" i="11"/>
  <c r="O468" i="11"/>
  <c r="Q468" i="11"/>
  <c r="Y468" i="11"/>
  <c r="Z468" i="11"/>
  <c r="AA468" i="11"/>
  <c r="AB468" i="11"/>
  <c r="AC468" i="11"/>
  <c r="AD468" i="11"/>
  <c r="B469" i="11"/>
  <c r="C469" i="11"/>
  <c r="F469" i="11"/>
  <c r="N469" i="11"/>
  <c r="O469" i="11"/>
  <c r="Q469" i="11"/>
  <c r="Y469" i="11"/>
  <c r="Z469" i="11"/>
  <c r="AA469" i="11"/>
  <c r="AB469" i="11"/>
  <c r="AC469" i="11"/>
  <c r="AD469" i="11"/>
  <c r="B470" i="11"/>
  <c r="C470" i="11"/>
  <c r="F470" i="11"/>
  <c r="N470" i="11"/>
  <c r="O470" i="11"/>
  <c r="Q470" i="11"/>
  <c r="Y470" i="11"/>
  <c r="Z470" i="11"/>
  <c r="AA470" i="11"/>
  <c r="AB470" i="11"/>
  <c r="AC470" i="11"/>
  <c r="AD470" i="11"/>
  <c r="B471" i="11"/>
  <c r="C471" i="11"/>
  <c r="F471" i="11"/>
  <c r="N471" i="11"/>
  <c r="O471" i="11"/>
  <c r="Q471" i="11"/>
  <c r="Y471" i="11"/>
  <c r="Z471" i="11"/>
  <c r="AA471" i="11"/>
  <c r="AB471" i="11"/>
  <c r="AC471" i="11"/>
  <c r="AD471" i="11"/>
  <c r="B472" i="11"/>
  <c r="C472" i="11"/>
  <c r="F472" i="11"/>
  <c r="N472" i="11"/>
  <c r="O472" i="11"/>
  <c r="Q472" i="11"/>
  <c r="Y472" i="11"/>
  <c r="Z472" i="11"/>
  <c r="AA472" i="11"/>
  <c r="AB472" i="11"/>
  <c r="AC472" i="11"/>
  <c r="AD472" i="11"/>
  <c r="B473" i="11"/>
  <c r="C473" i="11"/>
  <c r="F473" i="11"/>
  <c r="N473" i="11"/>
  <c r="O473" i="11"/>
  <c r="Q473" i="11"/>
  <c r="Y473" i="11"/>
  <c r="Z473" i="11"/>
  <c r="AA473" i="11"/>
  <c r="AB473" i="11"/>
  <c r="AC473" i="11"/>
  <c r="AD473" i="11"/>
  <c r="B474" i="11"/>
  <c r="C474" i="11"/>
  <c r="F474" i="11"/>
  <c r="N474" i="11"/>
  <c r="O474" i="11"/>
  <c r="Q474" i="11"/>
  <c r="Y474" i="11"/>
  <c r="Z474" i="11"/>
  <c r="AA474" i="11"/>
  <c r="AB474" i="11"/>
  <c r="AC474" i="11"/>
  <c r="AD474" i="11"/>
  <c r="B475" i="11"/>
  <c r="C475" i="11"/>
  <c r="F475" i="11"/>
  <c r="N475" i="11"/>
  <c r="O475" i="11"/>
  <c r="Q475" i="11"/>
  <c r="Y475" i="11"/>
  <c r="Z475" i="11"/>
  <c r="AA475" i="11"/>
  <c r="AB475" i="11"/>
  <c r="AC475" i="11"/>
  <c r="AD475" i="11"/>
  <c r="B476" i="11"/>
  <c r="C476" i="11"/>
  <c r="F476" i="11"/>
  <c r="N476" i="11"/>
  <c r="O476" i="11"/>
  <c r="Q476" i="11"/>
  <c r="Y476" i="11"/>
  <c r="Z476" i="11"/>
  <c r="AA476" i="11"/>
  <c r="AB476" i="11"/>
  <c r="AC476" i="11"/>
  <c r="AD476" i="11"/>
  <c r="B477" i="11"/>
  <c r="C477" i="11"/>
  <c r="F477" i="11"/>
  <c r="N477" i="11"/>
  <c r="O477" i="11"/>
  <c r="Q477" i="11"/>
  <c r="Y477" i="11"/>
  <c r="Z477" i="11"/>
  <c r="AA477" i="11"/>
  <c r="AB477" i="11"/>
  <c r="AC477" i="11"/>
  <c r="AD477" i="11"/>
  <c r="B478" i="11"/>
  <c r="C478" i="11"/>
  <c r="F478" i="11"/>
  <c r="N478" i="11"/>
  <c r="O478" i="11"/>
  <c r="Q478" i="11"/>
  <c r="Y478" i="11"/>
  <c r="Z478" i="11"/>
  <c r="AA478" i="11"/>
  <c r="AB478" i="11"/>
  <c r="AC478" i="11"/>
  <c r="AD478" i="11"/>
  <c r="B479" i="11"/>
  <c r="C479" i="11"/>
  <c r="F479" i="11"/>
  <c r="N479" i="11"/>
  <c r="O479" i="11"/>
  <c r="Q479" i="11"/>
  <c r="Y479" i="11"/>
  <c r="Z479" i="11"/>
  <c r="AA479" i="11"/>
  <c r="AB479" i="11"/>
  <c r="AC479" i="11"/>
  <c r="AD479" i="11"/>
  <c r="B480" i="11"/>
  <c r="C480" i="11"/>
  <c r="F480" i="11"/>
  <c r="N480" i="11"/>
  <c r="O480" i="11"/>
  <c r="Q480" i="11"/>
  <c r="Y480" i="11"/>
  <c r="Z480" i="11"/>
  <c r="AA480" i="11"/>
  <c r="AB480" i="11"/>
  <c r="AC480" i="11"/>
  <c r="AD480" i="11"/>
  <c r="B481" i="11"/>
  <c r="C481" i="11"/>
  <c r="F481" i="11"/>
  <c r="N481" i="11"/>
  <c r="O481" i="11"/>
  <c r="Q481" i="11"/>
  <c r="Y481" i="11"/>
  <c r="Z481" i="11"/>
  <c r="AA481" i="11"/>
  <c r="AB481" i="11"/>
  <c r="AC481" i="11"/>
  <c r="AD481" i="11"/>
  <c r="B482" i="11"/>
  <c r="C482" i="11"/>
  <c r="F482" i="11"/>
  <c r="N482" i="11"/>
  <c r="O482" i="11"/>
  <c r="Q482" i="11"/>
  <c r="Y482" i="11"/>
  <c r="Z482" i="11"/>
  <c r="AA482" i="11"/>
  <c r="AB482" i="11"/>
  <c r="AC482" i="11"/>
  <c r="AD482" i="11"/>
  <c r="B483" i="11"/>
  <c r="C483" i="11"/>
  <c r="F483" i="11"/>
  <c r="N483" i="11"/>
  <c r="O483" i="11"/>
  <c r="Q483" i="11"/>
  <c r="Y483" i="11"/>
  <c r="Z483" i="11"/>
  <c r="AA483" i="11"/>
  <c r="AB483" i="11"/>
  <c r="AC483" i="11"/>
  <c r="AD483" i="11"/>
  <c r="B484" i="11"/>
  <c r="C484" i="11"/>
  <c r="F484" i="11"/>
  <c r="N484" i="11"/>
  <c r="O484" i="11"/>
  <c r="Q484" i="11"/>
  <c r="Y484" i="11"/>
  <c r="Z484" i="11"/>
  <c r="AA484" i="11"/>
  <c r="AB484" i="11"/>
  <c r="AC484" i="11"/>
  <c r="AD484" i="11"/>
  <c r="B485" i="11"/>
  <c r="C485" i="11"/>
  <c r="F485" i="11"/>
  <c r="N485" i="11"/>
  <c r="O485" i="11"/>
  <c r="Q485" i="11"/>
  <c r="Y485" i="11"/>
  <c r="Z485" i="11"/>
  <c r="AA485" i="11"/>
  <c r="AB485" i="11"/>
  <c r="AC485" i="11"/>
  <c r="AD485" i="11"/>
  <c r="B486" i="11"/>
  <c r="C486" i="11"/>
  <c r="F486" i="11"/>
  <c r="N486" i="11"/>
  <c r="O486" i="11"/>
  <c r="Q486" i="11"/>
  <c r="Y486" i="11"/>
  <c r="Z486" i="11"/>
  <c r="AA486" i="11"/>
  <c r="AB486" i="11"/>
  <c r="AC486" i="11"/>
  <c r="AD486" i="11"/>
  <c r="B487" i="11"/>
  <c r="C487" i="11"/>
  <c r="F487" i="11"/>
  <c r="N487" i="11"/>
  <c r="O487" i="11"/>
  <c r="Q487" i="11"/>
  <c r="Y487" i="11"/>
  <c r="Z487" i="11"/>
  <c r="AA487" i="11"/>
  <c r="AB487" i="11"/>
  <c r="AC487" i="11"/>
  <c r="AD487" i="11"/>
  <c r="B488" i="11"/>
  <c r="C488" i="11"/>
  <c r="F488" i="11"/>
  <c r="N488" i="11"/>
  <c r="O488" i="11"/>
  <c r="Q488" i="11"/>
  <c r="Y488" i="11"/>
  <c r="Z488" i="11"/>
  <c r="AA488" i="11"/>
  <c r="AB488" i="11"/>
  <c r="AC488" i="11"/>
  <c r="AD488" i="11"/>
  <c r="B489" i="11"/>
  <c r="C489" i="11"/>
  <c r="F489" i="11"/>
  <c r="N489" i="11"/>
  <c r="O489" i="11"/>
  <c r="Q489" i="11"/>
  <c r="Y489" i="11"/>
  <c r="Z489" i="11"/>
  <c r="AA489" i="11"/>
  <c r="AB489" i="11"/>
  <c r="AC489" i="11"/>
  <c r="AD489" i="11"/>
  <c r="B490" i="11"/>
  <c r="C490" i="11"/>
  <c r="F490" i="11"/>
  <c r="N490" i="11"/>
  <c r="O490" i="11"/>
  <c r="Q490" i="11"/>
  <c r="Y490" i="11"/>
  <c r="Z490" i="11"/>
  <c r="AA490" i="11"/>
  <c r="AB490" i="11"/>
  <c r="AC490" i="11"/>
  <c r="AD490" i="11"/>
  <c r="B491" i="11"/>
  <c r="C491" i="11"/>
  <c r="F491" i="11"/>
  <c r="N491" i="11"/>
  <c r="O491" i="11"/>
  <c r="Q491" i="11"/>
  <c r="Y491" i="11"/>
  <c r="Z491" i="11"/>
  <c r="AA491" i="11"/>
  <c r="AB491" i="11"/>
  <c r="AC491" i="11"/>
  <c r="AD491" i="11"/>
  <c r="B492" i="11"/>
  <c r="C492" i="11"/>
  <c r="F492" i="11"/>
  <c r="N492" i="11"/>
  <c r="O492" i="11"/>
  <c r="Q492" i="11"/>
  <c r="Y492" i="11"/>
  <c r="Z492" i="11"/>
  <c r="AA492" i="11"/>
  <c r="AB492" i="11"/>
  <c r="AC492" i="11"/>
  <c r="AD492" i="11"/>
  <c r="B493" i="11"/>
  <c r="C493" i="11"/>
  <c r="F493" i="11"/>
  <c r="N493" i="11"/>
  <c r="O493" i="11"/>
  <c r="Q493" i="11"/>
  <c r="Y493" i="11"/>
  <c r="Z493" i="11"/>
  <c r="AA493" i="11"/>
  <c r="AB493" i="11"/>
  <c r="AC493" i="11"/>
  <c r="AD493" i="11"/>
  <c r="B494" i="11"/>
  <c r="C494" i="11"/>
  <c r="F494" i="11"/>
  <c r="N494" i="11"/>
  <c r="O494" i="11"/>
  <c r="Q494" i="11"/>
  <c r="Y494" i="11"/>
  <c r="Z494" i="11"/>
  <c r="AA494" i="11"/>
  <c r="AB494" i="11"/>
  <c r="AC494" i="11"/>
  <c r="AD494" i="11"/>
  <c r="B495" i="11"/>
  <c r="C495" i="11"/>
  <c r="F495" i="11"/>
  <c r="N495" i="11"/>
  <c r="O495" i="11"/>
  <c r="Q495" i="11"/>
  <c r="Y495" i="11"/>
  <c r="Z495" i="11"/>
  <c r="AA495" i="11"/>
  <c r="AB495" i="11"/>
  <c r="AC495" i="11"/>
  <c r="AD495" i="11"/>
  <c r="B496" i="11"/>
  <c r="C496" i="11"/>
  <c r="F496" i="11"/>
  <c r="N496" i="11"/>
  <c r="O496" i="11"/>
  <c r="Q496" i="11"/>
  <c r="Y496" i="11"/>
  <c r="Z496" i="11"/>
  <c r="AA496" i="11"/>
  <c r="AB496" i="11"/>
  <c r="AC496" i="11"/>
  <c r="AD496" i="11"/>
  <c r="B497" i="11"/>
  <c r="C497" i="11"/>
  <c r="F497" i="11"/>
  <c r="N497" i="11"/>
  <c r="O497" i="11"/>
  <c r="Q497" i="11"/>
  <c r="Y497" i="11"/>
  <c r="Z497" i="11"/>
  <c r="AA497" i="11"/>
  <c r="AB497" i="11"/>
  <c r="AC497" i="11"/>
  <c r="AD497" i="11"/>
  <c r="B498" i="11"/>
  <c r="C498" i="11"/>
  <c r="F498" i="11"/>
  <c r="N498" i="11"/>
  <c r="O498" i="11"/>
  <c r="Q498" i="11"/>
  <c r="Y498" i="11"/>
  <c r="Z498" i="11"/>
  <c r="AA498" i="11"/>
  <c r="AB498" i="11"/>
  <c r="AC498" i="11"/>
  <c r="AD498" i="11"/>
  <c r="B499" i="11"/>
  <c r="C499" i="11"/>
  <c r="F499" i="11"/>
  <c r="N499" i="11"/>
  <c r="O499" i="11"/>
  <c r="Q499" i="11"/>
  <c r="Y499" i="11"/>
  <c r="Z499" i="11"/>
  <c r="AA499" i="11"/>
  <c r="AB499" i="11"/>
  <c r="AC499" i="11"/>
  <c r="AD499" i="11"/>
  <c r="B500" i="11"/>
  <c r="C500" i="11"/>
  <c r="F500" i="11"/>
  <c r="N500" i="11"/>
  <c r="O500" i="11"/>
  <c r="Q500" i="11"/>
  <c r="Y500" i="11"/>
  <c r="Z500" i="11"/>
  <c r="AA500" i="11"/>
  <c r="AB500" i="11"/>
  <c r="AC500" i="11"/>
  <c r="AD500" i="11"/>
  <c r="B501" i="11"/>
  <c r="C501" i="11"/>
  <c r="F501" i="11"/>
  <c r="N501" i="11"/>
  <c r="O501" i="11"/>
  <c r="Q501" i="11"/>
  <c r="Y501" i="11"/>
  <c r="Z501" i="11"/>
  <c r="AA501" i="11"/>
  <c r="AB501" i="11"/>
  <c r="AC501" i="11"/>
  <c r="AD501" i="11"/>
  <c r="B502" i="11"/>
  <c r="C502" i="11"/>
  <c r="F502" i="11"/>
  <c r="N502" i="11"/>
  <c r="O502" i="11"/>
  <c r="Q502" i="11"/>
  <c r="Y502" i="11"/>
  <c r="Z502" i="11"/>
  <c r="AA502" i="11"/>
  <c r="AB502" i="11"/>
  <c r="AC502" i="11"/>
  <c r="AD502" i="11"/>
  <c r="B503" i="11"/>
  <c r="C503" i="11"/>
  <c r="F503" i="11"/>
  <c r="N503" i="11"/>
  <c r="O503" i="11"/>
  <c r="Q503" i="11"/>
  <c r="Y503" i="11"/>
  <c r="Z503" i="11"/>
  <c r="AA503" i="11"/>
  <c r="AB503" i="11"/>
  <c r="AC503" i="11"/>
  <c r="AD503" i="11"/>
  <c r="B504" i="11"/>
  <c r="C504" i="11"/>
  <c r="F504" i="11"/>
  <c r="N504" i="11"/>
  <c r="O504" i="11"/>
  <c r="Q504" i="11"/>
  <c r="Y504" i="11"/>
  <c r="Z504" i="11"/>
  <c r="AA504" i="11"/>
  <c r="AB504" i="11"/>
  <c r="AC504" i="11"/>
  <c r="AD504" i="11"/>
  <c r="B505" i="11"/>
  <c r="C505" i="11"/>
  <c r="F505" i="11"/>
  <c r="N505" i="11"/>
  <c r="O505" i="11"/>
  <c r="Q505" i="11"/>
  <c r="Y505" i="11"/>
  <c r="Z505" i="11"/>
  <c r="AA505" i="11"/>
  <c r="AB505" i="11"/>
  <c r="AC505" i="11"/>
  <c r="AD505" i="11"/>
  <c r="B506" i="11"/>
  <c r="C506" i="11"/>
  <c r="F506" i="11"/>
  <c r="N506" i="11"/>
  <c r="O506" i="11"/>
  <c r="Q506" i="11"/>
  <c r="Y506" i="11"/>
  <c r="Z506" i="11"/>
  <c r="AA506" i="11"/>
  <c r="AB506" i="11"/>
  <c r="AC506" i="11"/>
  <c r="AD506" i="11"/>
  <c r="B507" i="11"/>
  <c r="C507" i="11"/>
  <c r="F507" i="11"/>
  <c r="N507" i="11"/>
  <c r="O507" i="11"/>
  <c r="Q507" i="11"/>
  <c r="Y507" i="11"/>
  <c r="Z507" i="11"/>
  <c r="AA507" i="11"/>
  <c r="AB507" i="11"/>
  <c r="AC507" i="11"/>
  <c r="AD507" i="11"/>
  <c r="B303" i="11"/>
  <c r="C303" i="11"/>
  <c r="F303" i="11"/>
  <c r="N303" i="11"/>
  <c r="O303" i="11"/>
  <c r="Q303" i="11"/>
  <c r="Y303" i="11"/>
  <c r="Z303" i="11"/>
  <c r="AA303" i="11"/>
  <c r="AB303" i="11"/>
  <c r="AC303" i="11"/>
  <c r="AD303" i="11"/>
  <c r="B304" i="11"/>
  <c r="C304" i="11"/>
  <c r="F304" i="11"/>
  <c r="N304" i="11"/>
  <c r="O304" i="11"/>
  <c r="Q304" i="11"/>
  <c r="Y304" i="11"/>
  <c r="Z304" i="11"/>
  <c r="AA304" i="11"/>
  <c r="AB304" i="11"/>
  <c r="AC304" i="11"/>
  <c r="AD304" i="11"/>
  <c r="B305" i="11"/>
  <c r="C305" i="11"/>
  <c r="F305" i="11"/>
  <c r="N305" i="11"/>
  <c r="O305" i="11"/>
  <c r="Q305" i="11"/>
  <c r="Y305" i="11"/>
  <c r="Z305" i="11"/>
  <c r="AA305" i="11"/>
  <c r="AB305" i="11"/>
  <c r="AC305" i="11"/>
  <c r="AD305" i="11"/>
  <c r="B306" i="11"/>
  <c r="C306" i="11"/>
  <c r="F306" i="11"/>
  <c r="N306" i="11"/>
  <c r="O306" i="11"/>
  <c r="Q306" i="11"/>
  <c r="Y306" i="11"/>
  <c r="Z306" i="11"/>
  <c r="AA306" i="11"/>
  <c r="AB306" i="11"/>
  <c r="AC306" i="11"/>
  <c r="AD306" i="11"/>
  <c r="B307" i="11"/>
  <c r="C307" i="11"/>
  <c r="F307" i="11"/>
  <c r="N307" i="11"/>
  <c r="O307" i="11"/>
  <c r="Q307" i="11"/>
  <c r="Y307" i="11"/>
  <c r="Z307" i="11"/>
  <c r="AA307" i="11"/>
  <c r="AB307" i="11"/>
  <c r="AC307" i="11"/>
  <c r="AD307" i="11"/>
  <c r="B308" i="11"/>
  <c r="C308" i="11"/>
  <c r="F308" i="11"/>
  <c r="N308" i="11"/>
  <c r="O308" i="11"/>
  <c r="Q308" i="11"/>
  <c r="Y308" i="11"/>
  <c r="Z308" i="11"/>
  <c r="AA308" i="11"/>
  <c r="AB308" i="11"/>
  <c r="AC308" i="11"/>
  <c r="AD308" i="11"/>
  <c r="B309" i="11"/>
  <c r="C309" i="11"/>
  <c r="F309" i="11"/>
  <c r="N309" i="11"/>
  <c r="O309" i="11"/>
  <c r="Q309" i="11"/>
  <c r="Y309" i="11"/>
  <c r="Z309" i="11"/>
  <c r="AA309" i="11"/>
  <c r="AB309" i="11"/>
  <c r="AC309" i="11"/>
  <c r="AD309" i="11"/>
  <c r="B310" i="11"/>
  <c r="C310" i="11"/>
  <c r="F310" i="11"/>
  <c r="N310" i="11"/>
  <c r="O310" i="11"/>
  <c r="Q310" i="11"/>
  <c r="Y310" i="11"/>
  <c r="Z310" i="11"/>
  <c r="AA310" i="11"/>
  <c r="AB310" i="11"/>
  <c r="AC310" i="11"/>
  <c r="AD310" i="11"/>
  <c r="B311" i="11"/>
  <c r="C311" i="11"/>
  <c r="F311" i="11"/>
  <c r="N311" i="11"/>
  <c r="O311" i="11"/>
  <c r="Q311" i="11"/>
  <c r="Y311" i="11"/>
  <c r="Z311" i="11"/>
  <c r="AA311" i="11"/>
  <c r="AB311" i="11"/>
  <c r="AC311" i="11"/>
  <c r="AD311" i="11"/>
  <c r="B312" i="11"/>
  <c r="C312" i="11"/>
  <c r="F312" i="11"/>
  <c r="N312" i="11"/>
  <c r="O312" i="11"/>
  <c r="Q312" i="11"/>
  <c r="Y312" i="11"/>
  <c r="Z312" i="11"/>
  <c r="AA312" i="11"/>
  <c r="AB312" i="11"/>
  <c r="AC312" i="11"/>
  <c r="AD312" i="11"/>
  <c r="B313" i="11"/>
  <c r="C313" i="11"/>
  <c r="F313" i="11"/>
  <c r="N313" i="11"/>
  <c r="O313" i="11"/>
  <c r="Q313" i="11"/>
  <c r="Y313" i="11"/>
  <c r="Z313" i="11"/>
  <c r="AA313" i="11"/>
  <c r="AB313" i="11"/>
  <c r="AC313" i="11"/>
  <c r="AD313" i="11"/>
  <c r="B314" i="11"/>
  <c r="C314" i="11"/>
  <c r="F314" i="11"/>
  <c r="N314" i="11"/>
  <c r="O314" i="11"/>
  <c r="Q314" i="11"/>
  <c r="Y314" i="11"/>
  <c r="Z314" i="11"/>
  <c r="AA314" i="11"/>
  <c r="AB314" i="11"/>
  <c r="AC314" i="11"/>
  <c r="AD314" i="11"/>
  <c r="B315" i="11"/>
  <c r="C315" i="11"/>
  <c r="F315" i="11"/>
  <c r="N315" i="11"/>
  <c r="O315" i="11"/>
  <c r="Q315" i="11"/>
  <c r="Y315" i="11"/>
  <c r="Z315" i="11"/>
  <c r="AA315" i="11"/>
  <c r="AB315" i="11"/>
  <c r="AC315" i="11"/>
  <c r="AD315" i="11"/>
  <c r="B316" i="11"/>
  <c r="C316" i="11"/>
  <c r="F316" i="11"/>
  <c r="N316" i="11"/>
  <c r="O316" i="11"/>
  <c r="Q316" i="11"/>
  <c r="Y316" i="11"/>
  <c r="Z316" i="11"/>
  <c r="AA316" i="11"/>
  <c r="AB316" i="11"/>
  <c r="AC316" i="11"/>
  <c r="AD316" i="11"/>
  <c r="B317" i="11"/>
  <c r="C317" i="11"/>
  <c r="F317" i="11"/>
  <c r="N317" i="11"/>
  <c r="O317" i="11"/>
  <c r="Q317" i="11"/>
  <c r="Y317" i="11"/>
  <c r="Z317" i="11"/>
  <c r="AA317" i="11"/>
  <c r="AB317" i="11"/>
  <c r="AC317" i="11"/>
  <c r="AD317" i="11"/>
  <c r="B318" i="11"/>
  <c r="C318" i="11"/>
  <c r="F318" i="11"/>
  <c r="N318" i="11"/>
  <c r="O318" i="11"/>
  <c r="Q318" i="11"/>
  <c r="Y318" i="11"/>
  <c r="Z318" i="11"/>
  <c r="AA318" i="11"/>
  <c r="AB318" i="11"/>
  <c r="AC318" i="11"/>
  <c r="AD318" i="11"/>
  <c r="B319" i="11"/>
  <c r="C319" i="11"/>
  <c r="F319" i="11"/>
  <c r="N319" i="11"/>
  <c r="O319" i="11"/>
  <c r="Q319" i="11"/>
  <c r="Y319" i="11"/>
  <c r="Z319" i="11"/>
  <c r="AA319" i="11"/>
  <c r="AB319" i="11"/>
  <c r="AC319" i="11"/>
  <c r="AD319" i="11"/>
  <c r="B320" i="11"/>
  <c r="C320" i="11"/>
  <c r="F320" i="11"/>
  <c r="N320" i="11"/>
  <c r="O320" i="11"/>
  <c r="Q320" i="11"/>
  <c r="Y320" i="11"/>
  <c r="Z320" i="11"/>
  <c r="AA320" i="11"/>
  <c r="AB320" i="11"/>
  <c r="AC320" i="11"/>
  <c r="AD320" i="11"/>
  <c r="B321" i="11"/>
  <c r="C321" i="11"/>
  <c r="F321" i="11"/>
  <c r="N321" i="11"/>
  <c r="O321" i="11"/>
  <c r="Q321" i="11"/>
  <c r="Y321" i="11"/>
  <c r="Z321" i="11"/>
  <c r="AA321" i="11"/>
  <c r="AB321" i="11"/>
  <c r="AC321" i="11"/>
  <c r="AD321" i="11"/>
  <c r="B322" i="11"/>
  <c r="C322" i="11"/>
  <c r="F322" i="11"/>
  <c r="N322" i="11"/>
  <c r="O322" i="11"/>
  <c r="Q322" i="11"/>
  <c r="Y322" i="11"/>
  <c r="Z322" i="11"/>
  <c r="AA322" i="11"/>
  <c r="AB322" i="11"/>
  <c r="AC322" i="11"/>
  <c r="AD322" i="11"/>
  <c r="B323" i="11"/>
  <c r="C323" i="11"/>
  <c r="F323" i="11"/>
  <c r="N323" i="11"/>
  <c r="O323" i="11"/>
  <c r="Q323" i="11"/>
  <c r="Y323" i="11"/>
  <c r="Z323" i="11"/>
  <c r="AA323" i="11"/>
  <c r="AB323" i="11"/>
  <c r="AC323" i="11"/>
  <c r="AD323" i="11"/>
  <c r="B324" i="11"/>
  <c r="C324" i="11"/>
  <c r="F324" i="11"/>
  <c r="N324" i="11"/>
  <c r="O324" i="11"/>
  <c r="Q324" i="11"/>
  <c r="Y324" i="11"/>
  <c r="Z324" i="11"/>
  <c r="AA324" i="11"/>
  <c r="AB324" i="11"/>
  <c r="AC324" i="11"/>
  <c r="AD324" i="11"/>
  <c r="B325" i="11"/>
  <c r="C325" i="11"/>
  <c r="F325" i="11"/>
  <c r="N325" i="11"/>
  <c r="O325" i="11"/>
  <c r="Q325" i="11"/>
  <c r="Y325" i="11"/>
  <c r="Z325" i="11"/>
  <c r="AA325" i="11"/>
  <c r="AB325" i="11"/>
  <c r="AC325" i="11"/>
  <c r="AD325" i="11"/>
  <c r="B326" i="11"/>
  <c r="C326" i="11"/>
  <c r="F326" i="11"/>
  <c r="N326" i="11"/>
  <c r="O326" i="11"/>
  <c r="Q326" i="11"/>
  <c r="Y326" i="11"/>
  <c r="Z326" i="11"/>
  <c r="AA326" i="11"/>
  <c r="AB326" i="11"/>
  <c r="AC326" i="11"/>
  <c r="AD326" i="11"/>
  <c r="B327" i="11"/>
  <c r="C327" i="11"/>
  <c r="F327" i="11"/>
  <c r="N327" i="11"/>
  <c r="O327" i="11"/>
  <c r="Q327" i="11"/>
  <c r="Y327" i="11"/>
  <c r="Z327" i="11"/>
  <c r="AA327" i="11"/>
  <c r="AB327" i="11"/>
  <c r="AC327" i="11"/>
  <c r="AD327" i="11"/>
  <c r="B328" i="11"/>
  <c r="C328" i="11"/>
  <c r="F328" i="11"/>
  <c r="N328" i="11"/>
  <c r="O328" i="11"/>
  <c r="Q328" i="11"/>
  <c r="Y328" i="11"/>
  <c r="Z328" i="11"/>
  <c r="AA328" i="11"/>
  <c r="AB328" i="11"/>
  <c r="AC328" i="11"/>
  <c r="AD328" i="11"/>
  <c r="B329" i="11"/>
  <c r="C329" i="11"/>
  <c r="F329" i="11"/>
  <c r="N329" i="11"/>
  <c r="O329" i="11"/>
  <c r="Q329" i="11"/>
  <c r="Y329" i="11"/>
  <c r="Z329" i="11"/>
  <c r="AA329" i="11"/>
  <c r="AB329" i="11"/>
  <c r="AC329" i="11"/>
  <c r="AD329" i="11"/>
  <c r="B330" i="11"/>
  <c r="C330" i="11"/>
  <c r="F330" i="11"/>
  <c r="N330" i="11"/>
  <c r="O330" i="11"/>
  <c r="Q330" i="11"/>
  <c r="Y330" i="11"/>
  <c r="Z330" i="11"/>
  <c r="AA330" i="11"/>
  <c r="AB330" i="11"/>
  <c r="AC330" i="11"/>
  <c r="AD330" i="11"/>
  <c r="B331" i="11"/>
  <c r="C331" i="11"/>
  <c r="F331" i="11"/>
  <c r="N331" i="11"/>
  <c r="O331" i="11"/>
  <c r="Q331" i="11"/>
  <c r="Y331" i="11"/>
  <c r="Z331" i="11"/>
  <c r="AA331" i="11"/>
  <c r="AB331" i="11"/>
  <c r="AC331" i="11"/>
  <c r="AD331" i="11"/>
  <c r="B332" i="11"/>
  <c r="C332" i="11"/>
  <c r="F332" i="11"/>
  <c r="N332" i="11"/>
  <c r="O332" i="11"/>
  <c r="Q332" i="11"/>
  <c r="Y332" i="11"/>
  <c r="Z332" i="11"/>
  <c r="AA332" i="11"/>
  <c r="AB332" i="11"/>
  <c r="AC332" i="11"/>
  <c r="AD332" i="11"/>
  <c r="B333" i="11"/>
  <c r="C333" i="11"/>
  <c r="F333" i="11"/>
  <c r="N333" i="11"/>
  <c r="O333" i="11"/>
  <c r="Q333" i="11"/>
  <c r="Y333" i="11"/>
  <c r="Z333" i="11"/>
  <c r="AA333" i="11"/>
  <c r="AB333" i="11"/>
  <c r="AC333" i="11"/>
  <c r="AD333" i="11"/>
  <c r="B334" i="11"/>
  <c r="C334" i="11"/>
  <c r="F334" i="11"/>
  <c r="N334" i="11"/>
  <c r="O334" i="11"/>
  <c r="Q334" i="11"/>
  <c r="Y334" i="11"/>
  <c r="Z334" i="11"/>
  <c r="AA334" i="11"/>
  <c r="AB334" i="11"/>
  <c r="AC334" i="11"/>
  <c r="AD334" i="11"/>
  <c r="B335" i="11"/>
  <c r="C335" i="11"/>
  <c r="F335" i="11"/>
  <c r="N335" i="11"/>
  <c r="O335" i="11"/>
  <c r="Q335" i="11"/>
  <c r="Y335" i="11"/>
  <c r="Z335" i="11"/>
  <c r="AA335" i="11"/>
  <c r="AB335" i="11"/>
  <c r="AC335" i="11"/>
  <c r="AD335" i="11"/>
  <c r="B336" i="11"/>
  <c r="C336" i="11"/>
  <c r="F336" i="11"/>
  <c r="N336" i="11"/>
  <c r="O336" i="11"/>
  <c r="Q336" i="11"/>
  <c r="Y336" i="11"/>
  <c r="Z336" i="11"/>
  <c r="AA336" i="11"/>
  <c r="AB336" i="11"/>
  <c r="AC336" i="11"/>
  <c r="AD336" i="11"/>
  <c r="B337" i="11"/>
  <c r="C337" i="11"/>
  <c r="F337" i="11"/>
  <c r="N337" i="11"/>
  <c r="O337" i="11"/>
  <c r="Q337" i="11"/>
  <c r="Y337" i="11"/>
  <c r="Z337" i="11"/>
  <c r="AA337" i="11"/>
  <c r="AB337" i="11"/>
  <c r="AC337" i="11"/>
  <c r="AD337" i="11"/>
  <c r="B338" i="11"/>
  <c r="C338" i="11"/>
  <c r="F338" i="11"/>
  <c r="N338" i="11"/>
  <c r="O338" i="11"/>
  <c r="Q338" i="11"/>
  <c r="Y338" i="11"/>
  <c r="Z338" i="11"/>
  <c r="AA338" i="11"/>
  <c r="AB338" i="11"/>
  <c r="AC338" i="11"/>
  <c r="AD338" i="11"/>
  <c r="B339" i="11"/>
  <c r="C339" i="11"/>
  <c r="F339" i="11"/>
  <c r="N339" i="11"/>
  <c r="O339" i="11"/>
  <c r="Q339" i="11"/>
  <c r="Y339" i="11"/>
  <c r="Z339" i="11"/>
  <c r="AA339" i="11"/>
  <c r="AB339" i="11"/>
  <c r="AC339" i="11"/>
  <c r="AD339" i="11"/>
  <c r="B340" i="11"/>
  <c r="C340" i="11"/>
  <c r="F340" i="11"/>
  <c r="N340" i="11"/>
  <c r="O340" i="11"/>
  <c r="Q340" i="11"/>
  <c r="Y340" i="11"/>
  <c r="Z340" i="11"/>
  <c r="AA340" i="11"/>
  <c r="AB340" i="11"/>
  <c r="AC340" i="11"/>
  <c r="AD340" i="11"/>
  <c r="B341" i="11"/>
  <c r="C341" i="11"/>
  <c r="F341" i="11"/>
  <c r="N341" i="11"/>
  <c r="O341" i="11"/>
  <c r="Q341" i="11"/>
  <c r="Y341" i="11"/>
  <c r="Z341" i="11"/>
  <c r="AA341" i="11"/>
  <c r="AB341" i="11"/>
  <c r="AC341" i="11"/>
  <c r="AD341" i="11"/>
  <c r="B342" i="11"/>
  <c r="C342" i="11"/>
  <c r="F342" i="11"/>
  <c r="N342" i="11"/>
  <c r="O342" i="11"/>
  <c r="Q342" i="11"/>
  <c r="Y342" i="11"/>
  <c r="Z342" i="11"/>
  <c r="AA342" i="11"/>
  <c r="AB342" i="11"/>
  <c r="AC342" i="11"/>
  <c r="AD342" i="11"/>
  <c r="B343" i="11"/>
  <c r="C343" i="11"/>
  <c r="F343" i="11"/>
  <c r="N343" i="11"/>
  <c r="O343" i="11"/>
  <c r="Q343" i="11"/>
  <c r="Y343" i="11"/>
  <c r="Z343" i="11"/>
  <c r="AA343" i="11"/>
  <c r="AB343" i="11"/>
  <c r="AC343" i="11"/>
  <c r="AD343" i="11"/>
  <c r="B344" i="11"/>
  <c r="C344" i="11"/>
  <c r="F344" i="11"/>
  <c r="N344" i="11"/>
  <c r="O344" i="11"/>
  <c r="Q344" i="11"/>
  <c r="Y344" i="11"/>
  <c r="Z344" i="11"/>
  <c r="AA344" i="11"/>
  <c r="AB344" i="11"/>
  <c r="AC344" i="11"/>
  <c r="AD344" i="11"/>
  <c r="B345" i="11"/>
  <c r="C345" i="11"/>
  <c r="F345" i="11"/>
  <c r="N345" i="11"/>
  <c r="O345" i="11"/>
  <c r="Q345" i="11"/>
  <c r="Y345" i="11"/>
  <c r="Z345" i="11"/>
  <c r="AA345" i="11"/>
  <c r="AB345" i="11"/>
  <c r="AC345" i="11"/>
  <c r="AD345" i="11"/>
  <c r="B346" i="11"/>
  <c r="C346" i="11"/>
  <c r="F346" i="11"/>
  <c r="N346" i="11"/>
  <c r="O346" i="11"/>
  <c r="Q346" i="11"/>
  <c r="Y346" i="11"/>
  <c r="Z346" i="11"/>
  <c r="AA346" i="11"/>
  <c r="AB346" i="11"/>
  <c r="AC346" i="11"/>
  <c r="AD346" i="11"/>
  <c r="B347" i="11"/>
  <c r="C347" i="11"/>
  <c r="F347" i="11"/>
  <c r="N347" i="11"/>
  <c r="O347" i="11"/>
  <c r="Q347" i="11"/>
  <c r="Y347" i="11"/>
  <c r="Z347" i="11"/>
  <c r="AA347" i="11"/>
  <c r="AB347" i="11"/>
  <c r="AC347" i="11"/>
  <c r="AD347" i="11"/>
  <c r="B348" i="11"/>
  <c r="C348" i="11"/>
  <c r="F348" i="11"/>
  <c r="N348" i="11"/>
  <c r="O348" i="11"/>
  <c r="Q348" i="11"/>
  <c r="Y348" i="11"/>
  <c r="Z348" i="11"/>
  <c r="AA348" i="11"/>
  <c r="AB348" i="11"/>
  <c r="AC348" i="11"/>
  <c r="AD348" i="11"/>
  <c r="B349" i="11"/>
  <c r="C349" i="11"/>
  <c r="F349" i="11"/>
  <c r="N349" i="11"/>
  <c r="O349" i="11"/>
  <c r="Q349" i="11"/>
  <c r="Y349" i="11"/>
  <c r="Z349" i="11"/>
  <c r="AA349" i="11"/>
  <c r="AB349" i="11"/>
  <c r="AC349" i="11"/>
  <c r="AD349" i="11"/>
  <c r="B350" i="11"/>
  <c r="C350" i="11"/>
  <c r="F350" i="11"/>
  <c r="N350" i="11"/>
  <c r="O350" i="11"/>
  <c r="Q350" i="11"/>
  <c r="Y350" i="11"/>
  <c r="Z350" i="11"/>
  <c r="AA350" i="11"/>
  <c r="AB350" i="11"/>
  <c r="AC350" i="11"/>
  <c r="AD350" i="11"/>
  <c r="B351" i="11"/>
  <c r="C351" i="11"/>
  <c r="F351" i="11"/>
  <c r="N351" i="11"/>
  <c r="O351" i="11"/>
  <c r="Q351" i="11"/>
  <c r="Y351" i="11"/>
  <c r="Z351" i="11"/>
  <c r="AA351" i="11"/>
  <c r="AB351" i="11"/>
  <c r="AC351" i="11"/>
  <c r="AD351" i="11"/>
  <c r="B352" i="11"/>
  <c r="C352" i="11"/>
  <c r="F352" i="11"/>
  <c r="N352" i="11"/>
  <c r="O352" i="11"/>
  <c r="Q352" i="11"/>
  <c r="Y352" i="11"/>
  <c r="Z352" i="11"/>
  <c r="AA352" i="11"/>
  <c r="AB352" i="11"/>
  <c r="AC352" i="11"/>
  <c r="AD352" i="11"/>
  <c r="B353" i="11"/>
  <c r="C353" i="11"/>
  <c r="F353" i="11"/>
  <c r="N353" i="11"/>
  <c r="O353" i="11"/>
  <c r="Q353" i="11"/>
  <c r="Y353" i="11"/>
  <c r="Z353" i="11"/>
  <c r="AA353" i="11"/>
  <c r="AB353" i="11"/>
  <c r="AC353" i="11"/>
  <c r="AD353" i="11"/>
  <c r="B354" i="11"/>
  <c r="C354" i="11"/>
  <c r="F354" i="11"/>
  <c r="N354" i="11"/>
  <c r="O354" i="11"/>
  <c r="Q354" i="11"/>
  <c r="Y354" i="11"/>
  <c r="Z354" i="11"/>
  <c r="AA354" i="11"/>
  <c r="AB354" i="11"/>
  <c r="AC354" i="11"/>
  <c r="AD354" i="11"/>
  <c r="B355" i="11"/>
  <c r="C355" i="11"/>
  <c r="F355" i="11"/>
  <c r="N355" i="11"/>
  <c r="O355" i="11"/>
  <c r="Q355" i="11"/>
  <c r="Y355" i="11"/>
  <c r="Z355" i="11"/>
  <c r="AA355" i="11"/>
  <c r="AB355" i="11"/>
  <c r="AC355" i="11"/>
  <c r="AD355" i="11"/>
  <c r="B356" i="11"/>
  <c r="C356" i="11"/>
  <c r="F356" i="11"/>
  <c r="N356" i="11"/>
  <c r="O356" i="11"/>
  <c r="Q356" i="11"/>
  <c r="Y356" i="11"/>
  <c r="Z356" i="11"/>
  <c r="AA356" i="11"/>
  <c r="AB356" i="11"/>
  <c r="AC356" i="11"/>
  <c r="AD356" i="11"/>
  <c r="B357" i="11"/>
  <c r="C357" i="11"/>
  <c r="F357" i="11"/>
  <c r="N357" i="11"/>
  <c r="O357" i="11"/>
  <c r="Q357" i="11"/>
  <c r="Y357" i="11"/>
  <c r="Z357" i="11"/>
  <c r="AA357" i="11"/>
  <c r="AB357" i="11"/>
  <c r="AC357" i="11"/>
  <c r="AD357" i="11"/>
  <c r="B358" i="11"/>
  <c r="C358" i="11"/>
  <c r="F358" i="11"/>
  <c r="N358" i="11"/>
  <c r="O358" i="11"/>
  <c r="Q358" i="11"/>
  <c r="Y358" i="11"/>
  <c r="Z358" i="11"/>
  <c r="AA358" i="11"/>
  <c r="AB358" i="11"/>
  <c r="AC358" i="11"/>
  <c r="AD358" i="11"/>
  <c r="B359" i="11"/>
  <c r="C359" i="11"/>
  <c r="F359" i="11"/>
  <c r="N359" i="11"/>
  <c r="O359" i="11"/>
  <c r="Q359" i="11"/>
  <c r="Y359" i="11"/>
  <c r="Z359" i="11"/>
  <c r="AA359" i="11"/>
  <c r="AB359" i="11"/>
  <c r="AC359" i="11"/>
  <c r="AD359" i="11"/>
  <c r="B360" i="11"/>
  <c r="C360" i="11"/>
  <c r="F360" i="11"/>
  <c r="N360" i="11"/>
  <c r="O360" i="11"/>
  <c r="Q360" i="11"/>
  <c r="Y360" i="11"/>
  <c r="Z360" i="11"/>
  <c r="AA360" i="11"/>
  <c r="AB360" i="11"/>
  <c r="AC360" i="11"/>
  <c r="AD360" i="11"/>
  <c r="B361" i="11"/>
  <c r="C361" i="11"/>
  <c r="F361" i="11"/>
  <c r="N361" i="11"/>
  <c r="O361" i="11"/>
  <c r="Q361" i="11"/>
  <c r="Y361" i="11"/>
  <c r="Z361" i="11"/>
  <c r="AA361" i="11"/>
  <c r="AB361" i="11"/>
  <c r="AC361" i="11"/>
  <c r="AD361" i="11"/>
  <c r="B362" i="11"/>
  <c r="C362" i="11"/>
  <c r="F362" i="11"/>
  <c r="N362" i="11"/>
  <c r="O362" i="11"/>
  <c r="Q362" i="11"/>
  <c r="Y362" i="11"/>
  <c r="Z362" i="11"/>
  <c r="AA362" i="11"/>
  <c r="AB362" i="11"/>
  <c r="AC362" i="11"/>
  <c r="AD362" i="11"/>
  <c r="B363" i="11"/>
  <c r="C363" i="11"/>
  <c r="F363" i="11"/>
  <c r="N363" i="11"/>
  <c r="O363" i="11"/>
  <c r="Q363" i="11"/>
  <c r="Y363" i="11"/>
  <c r="Z363" i="11"/>
  <c r="AA363" i="11"/>
  <c r="AB363" i="11"/>
  <c r="AC363" i="11"/>
  <c r="AD363" i="11"/>
  <c r="B364" i="11"/>
  <c r="C364" i="11"/>
  <c r="F364" i="11"/>
  <c r="N364" i="11"/>
  <c r="O364" i="11"/>
  <c r="Q364" i="11"/>
  <c r="Y364" i="11"/>
  <c r="Z364" i="11"/>
  <c r="AA364" i="11"/>
  <c r="AB364" i="11"/>
  <c r="AC364" i="11"/>
  <c r="AD364" i="11"/>
  <c r="B365" i="11"/>
  <c r="C365" i="11"/>
  <c r="F365" i="11"/>
  <c r="N365" i="11"/>
  <c r="O365" i="11"/>
  <c r="Q365" i="11"/>
  <c r="Y365" i="11"/>
  <c r="Z365" i="11"/>
  <c r="AA365" i="11"/>
  <c r="AB365" i="11"/>
  <c r="AC365" i="11"/>
  <c r="AD365" i="11"/>
  <c r="B366" i="11"/>
  <c r="C366" i="11"/>
  <c r="F366" i="11"/>
  <c r="N366" i="11"/>
  <c r="O366" i="11"/>
  <c r="Q366" i="11"/>
  <c r="Y366" i="11"/>
  <c r="Z366" i="11"/>
  <c r="AA366" i="11"/>
  <c r="AB366" i="11"/>
  <c r="AC366" i="11"/>
  <c r="AD366" i="11"/>
  <c r="B367" i="11"/>
  <c r="C367" i="11"/>
  <c r="F367" i="11"/>
  <c r="N367" i="11"/>
  <c r="O367" i="11"/>
  <c r="Q367" i="11"/>
  <c r="Y367" i="11"/>
  <c r="Z367" i="11"/>
  <c r="AA367" i="11"/>
  <c r="AB367" i="11"/>
  <c r="AC367" i="11"/>
  <c r="AD367" i="11"/>
  <c r="B368" i="11"/>
  <c r="C368" i="11"/>
  <c r="F368" i="11"/>
  <c r="N368" i="11"/>
  <c r="O368" i="11"/>
  <c r="Q368" i="11"/>
  <c r="Y368" i="11"/>
  <c r="Z368" i="11"/>
  <c r="AA368" i="11"/>
  <c r="AB368" i="11"/>
  <c r="AC368" i="11"/>
  <c r="AD368" i="11"/>
  <c r="B369" i="11"/>
  <c r="C369" i="11"/>
  <c r="F369" i="11"/>
  <c r="N369" i="11"/>
  <c r="O369" i="11"/>
  <c r="Q369" i="11"/>
  <c r="Y369" i="11"/>
  <c r="Z369" i="11"/>
  <c r="AA369" i="11"/>
  <c r="AB369" i="11"/>
  <c r="AC369" i="11"/>
  <c r="AD369" i="11"/>
  <c r="B370" i="11"/>
  <c r="C370" i="11"/>
  <c r="F370" i="11"/>
  <c r="N370" i="11"/>
  <c r="O370" i="11"/>
  <c r="Q370" i="11"/>
  <c r="Y370" i="11"/>
  <c r="Z370" i="11"/>
  <c r="AA370" i="11"/>
  <c r="AB370" i="11"/>
  <c r="AC370" i="11"/>
  <c r="AD370" i="11"/>
  <c r="B371" i="11"/>
  <c r="C371" i="11"/>
  <c r="F371" i="11"/>
  <c r="N371" i="11"/>
  <c r="O371" i="11"/>
  <c r="Q371" i="11"/>
  <c r="Y371" i="11"/>
  <c r="Z371" i="11"/>
  <c r="AA371" i="11"/>
  <c r="AB371" i="11"/>
  <c r="AC371" i="11"/>
  <c r="AD371" i="11"/>
  <c r="B372" i="11"/>
  <c r="C372" i="11"/>
  <c r="F372" i="11"/>
  <c r="N372" i="11"/>
  <c r="O372" i="11"/>
  <c r="Q372" i="11"/>
  <c r="Y372" i="11"/>
  <c r="Z372" i="11"/>
  <c r="AA372" i="11"/>
  <c r="AB372" i="11"/>
  <c r="AC372" i="11"/>
  <c r="AD372" i="11"/>
  <c r="B373" i="11"/>
  <c r="C373" i="11"/>
  <c r="F373" i="11"/>
  <c r="N373" i="11"/>
  <c r="O373" i="11"/>
  <c r="Q373" i="11"/>
  <c r="Y373" i="11"/>
  <c r="Z373" i="11"/>
  <c r="AA373" i="11"/>
  <c r="AB373" i="11"/>
  <c r="AC373" i="11"/>
  <c r="AD373" i="11"/>
  <c r="B374" i="11"/>
  <c r="C374" i="11"/>
  <c r="F374" i="11"/>
  <c r="N374" i="11"/>
  <c r="O374" i="11"/>
  <c r="Q374" i="11"/>
  <c r="Y374" i="11"/>
  <c r="Z374" i="11"/>
  <c r="AA374" i="11"/>
  <c r="AB374" i="11"/>
  <c r="AC374" i="11"/>
  <c r="AD374" i="11"/>
  <c r="B375" i="11"/>
  <c r="C375" i="11"/>
  <c r="F375" i="11"/>
  <c r="N375" i="11"/>
  <c r="O375" i="11"/>
  <c r="Q375" i="11"/>
  <c r="Y375" i="11"/>
  <c r="Z375" i="11"/>
  <c r="AA375" i="11"/>
  <c r="AB375" i="11"/>
  <c r="AC375" i="11"/>
  <c r="AD375" i="11"/>
  <c r="B376" i="11"/>
  <c r="C376" i="11"/>
  <c r="F376" i="11"/>
  <c r="N376" i="11"/>
  <c r="O376" i="11"/>
  <c r="Q376" i="11"/>
  <c r="Y376" i="11"/>
  <c r="Z376" i="11"/>
  <c r="AA376" i="11"/>
  <c r="AB376" i="11"/>
  <c r="AC376" i="11"/>
  <c r="AD376" i="11"/>
  <c r="B377" i="11"/>
  <c r="C377" i="11"/>
  <c r="F377" i="11"/>
  <c r="N377" i="11"/>
  <c r="O377" i="11"/>
  <c r="Q377" i="11"/>
  <c r="Y377" i="11"/>
  <c r="Z377" i="11"/>
  <c r="AA377" i="11"/>
  <c r="AB377" i="11"/>
  <c r="AC377" i="11"/>
  <c r="AD377" i="11"/>
  <c r="B378" i="11"/>
  <c r="C378" i="11"/>
  <c r="F378" i="11"/>
  <c r="N378" i="11"/>
  <c r="O378" i="11"/>
  <c r="Q378" i="11"/>
  <c r="Y378" i="11"/>
  <c r="Z378" i="11"/>
  <c r="AA378" i="11"/>
  <c r="AB378" i="11"/>
  <c r="AC378" i="11"/>
  <c r="AD378" i="11"/>
  <c r="B379" i="11"/>
  <c r="C379" i="11"/>
  <c r="F379" i="11"/>
  <c r="N379" i="11"/>
  <c r="O379" i="11"/>
  <c r="Q379" i="11"/>
  <c r="Y379" i="11"/>
  <c r="Z379" i="11"/>
  <c r="AA379" i="11"/>
  <c r="AB379" i="11"/>
  <c r="AC379" i="11"/>
  <c r="AD379" i="11"/>
  <c r="B380" i="11"/>
  <c r="C380" i="11"/>
  <c r="F380" i="11"/>
  <c r="N380" i="11"/>
  <c r="O380" i="11"/>
  <c r="Q380" i="11"/>
  <c r="Y380" i="11"/>
  <c r="Z380" i="11"/>
  <c r="AA380" i="11"/>
  <c r="AB380" i="11"/>
  <c r="AC380" i="11"/>
  <c r="AD380" i="11"/>
  <c r="B381" i="11"/>
  <c r="C381" i="11"/>
  <c r="F381" i="11"/>
  <c r="N381" i="11"/>
  <c r="O381" i="11"/>
  <c r="Q381" i="11"/>
  <c r="Y381" i="11"/>
  <c r="Z381" i="11"/>
  <c r="AA381" i="11"/>
  <c r="AB381" i="11"/>
  <c r="AC381" i="11"/>
  <c r="AD381" i="11"/>
  <c r="B382" i="11"/>
  <c r="C382" i="11"/>
  <c r="F382" i="11"/>
  <c r="N382" i="11"/>
  <c r="O382" i="11"/>
  <c r="Q382" i="11"/>
  <c r="Y382" i="11"/>
  <c r="Z382" i="11"/>
  <c r="AA382" i="11"/>
  <c r="AB382" i="11"/>
  <c r="AC382" i="11"/>
  <c r="AD382" i="11"/>
  <c r="B383" i="11"/>
  <c r="C383" i="11"/>
  <c r="F383" i="11"/>
  <c r="N383" i="11"/>
  <c r="O383" i="11"/>
  <c r="Q383" i="11"/>
  <c r="Y383" i="11"/>
  <c r="Z383" i="11"/>
  <c r="AA383" i="11"/>
  <c r="AB383" i="11"/>
  <c r="AC383" i="11"/>
  <c r="AD383" i="11"/>
  <c r="B384" i="11"/>
  <c r="C384" i="11"/>
  <c r="F384" i="11"/>
  <c r="N384" i="11"/>
  <c r="O384" i="11"/>
  <c r="Q384" i="11"/>
  <c r="Y384" i="11"/>
  <c r="Z384" i="11"/>
  <c r="AA384" i="11"/>
  <c r="AB384" i="11"/>
  <c r="AC384" i="11"/>
  <c r="AD384" i="11"/>
  <c r="B385" i="11"/>
  <c r="C385" i="11"/>
  <c r="F385" i="11"/>
  <c r="N385" i="11"/>
  <c r="O385" i="11"/>
  <c r="Q385" i="11"/>
  <c r="Y385" i="11"/>
  <c r="Z385" i="11"/>
  <c r="AA385" i="11"/>
  <c r="AB385" i="11"/>
  <c r="AC385" i="11"/>
  <c r="AD385" i="11"/>
  <c r="B386" i="11"/>
  <c r="C386" i="11"/>
  <c r="F386" i="11"/>
  <c r="N386" i="11"/>
  <c r="O386" i="11"/>
  <c r="Q386" i="11"/>
  <c r="Y386" i="11"/>
  <c r="Z386" i="11"/>
  <c r="AA386" i="11"/>
  <c r="AB386" i="11"/>
  <c r="AC386" i="11"/>
  <c r="AD386" i="11"/>
  <c r="B387" i="11"/>
  <c r="C387" i="11"/>
  <c r="F387" i="11"/>
  <c r="N387" i="11"/>
  <c r="O387" i="11"/>
  <c r="Q387" i="11"/>
  <c r="Y387" i="11"/>
  <c r="Z387" i="11"/>
  <c r="AA387" i="11"/>
  <c r="AB387" i="11"/>
  <c r="AC387" i="11"/>
  <c r="AD387" i="11"/>
  <c r="B388" i="11"/>
  <c r="C388" i="11"/>
  <c r="F388" i="11"/>
  <c r="N388" i="11"/>
  <c r="O388" i="11"/>
  <c r="Q388" i="11"/>
  <c r="Y388" i="11"/>
  <c r="Z388" i="11"/>
  <c r="AA388" i="11"/>
  <c r="AB388" i="11"/>
  <c r="AC388" i="11"/>
  <c r="AD388" i="11"/>
  <c r="B389" i="11"/>
  <c r="C389" i="11"/>
  <c r="F389" i="11"/>
  <c r="N389" i="11"/>
  <c r="O389" i="11"/>
  <c r="Q389" i="11"/>
  <c r="Y389" i="11"/>
  <c r="Z389" i="11"/>
  <c r="AA389" i="11"/>
  <c r="AB389" i="11"/>
  <c r="AC389" i="11"/>
  <c r="AD389" i="11"/>
  <c r="B390" i="11"/>
  <c r="C390" i="11"/>
  <c r="F390" i="11"/>
  <c r="N390" i="11"/>
  <c r="O390" i="11"/>
  <c r="Q390" i="11"/>
  <c r="Y390" i="11"/>
  <c r="Z390" i="11"/>
  <c r="AA390" i="11"/>
  <c r="AB390" i="11"/>
  <c r="AC390" i="11"/>
  <c r="AD390" i="11"/>
  <c r="B401" i="11"/>
  <c r="C401" i="11"/>
  <c r="F401" i="11"/>
  <c r="N401" i="11"/>
  <c r="O401" i="11"/>
  <c r="Q401" i="11"/>
  <c r="Y401" i="11"/>
  <c r="Z401" i="11"/>
  <c r="AA401" i="11"/>
  <c r="AB401" i="11"/>
  <c r="AC401" i="11"/>
  <c r="AD401" i="11"/>
  <c r="B402" i="11"/>
  <c r="C402" i="11"/>
  <c r="F402" i="11"/>
  <c r="N402" i="11"/>
  <c r="O402" i="11"/>
  <c r="Q402" i="11"/>
  <c r="Y402" i="11"/>
  <c r="Z402" i="11"/>
  <c r="AA402" i="11"/>
  <c r="AB402" i="11"/>
  <c r="AC402" i="11"/>
  <c r="AD402" i="11"/>
  <c r="B403" i="11"/>
  <c r="C403" i="11"/>
  <c r="F403" i="11"/>
  <c r="N403" i="11"/>
  <c r="O403" i="11"/>
  <c r="Q403" i="11"/>
  <c r="Y403" i="11"/>
  <c r="Z403" i="11"/>
  <c r="AA403" i="11"/>
  <c r="AB403" i="11"/>
  <c r="AC403" i="11"/>
  <c r="AD403" i="11"/>
  <c r="B404" i="11"/>
  <c r="C404" i="11"/>
  <c r="F404" i="11"/>
  <c r="N404" i="11"/>
  <c r="O404" i="11"/>
  <c r="Q404" i="11"/>
  <c r="Y404" i="11"/>
  <c r="Z404" i="11"/>
  <c r="AA404" i="11"/>
  <c r="AB404" i="11"/>
  <c r="AC404" i="11"/>
  <c r="AD404" i="11"/>
  <c r="B405" i="11"/>
  <c r="C405" i="11"/>
  <c r="F405" i="11"/>
  <c r="N405" i="11"/>
  <c r="O405" i="11"/>
  <c r="Q405" i="11"/>
  <c r="Y405" i="11"/>
  <c r="Z405" i="11"/>
  <c r="AA405" i="11"/>
  <c r="AB405" i="11"/>
  <c r="AC405" i="11"/>
  <c r="AD405" i="11"/>
  <c r="B426" i="11"/>
  <c r="C426" i="11"/>
  <c r="F426" i="11"/>
  <c r="N426" i="11"/>
  <c r="O426" i="11"/>
  <c r="Q426" i="11"/>
  <c r="Y426" i="11"/>
  <c r="Z426" i="11"/>
  <c r="AA426" i="11"/>
  <c r="AB426" i="11"/>
  <c r="AC426" i="11"/>
  <c r="AD426" i="11"/>
  <c r="B427" i="11"/>
  <c r="C427" i="11"/>
  <c r="F427" i="11"/>
  <c r="N427" i="11"/>
  <c r="O427" i="11"/>
  <c r="Q427" i="11"/>
  <c r="Y427" i="11"/>
  <c r="Z427" i="11"/>
  <c r="AA427" i="11"/>
  <c r="AB427" i="11"/>
  <c r="AC427" i="11"/>
  <c r="AD427" i="11"/>
  <c r="B391" i="11"/>
  <c r="C391" i="11"/>
  <c r="F391" i="11"/>
  <c r="N391" i="11"/>
  <c r="O391" i="11"/>
  <c r="Q391" i="11"/>
  <c r="Y391" i="11"/>
  <c r="Z391" i="11"/>
  <c r="AA391" i="11"/>
  <c r="AB391" i="11"/>
  <c r="AC391" i="11"/>
  <c r="AD391" i="11"/>
  <c r="B392" i="11"/>
  <c r="C392" i="11"/>
  <c r="F392" i="11"/>
  <c r="N392" i="11"/>
  <c r="O392" i="11"/>
  <c r="Q392" i="11"/>
  <c r="Y392" i="11"/>
  <c r="Z392" i="11"/>
  <c r="AA392" i="11"/>
  <c r="AB392" i="11"/>
  <c r="AC392" i="11"/>
  <c r="AD392" i="11"/>
  <c r="B406" i="11"/>
  <c r="C406" i="11"/>
  <c r="F406" i="11"/>
  <c r="N406" i="11"/>
  <c r="O406" i="11"/>
  <c r="Q406" i="11"/>
  <c r="Y406" i="11"/>
  <c r="Z406" i="11"/>
  <c r="AA406" i="11"/>
  <c r="AB406" i="11"/>
  <c r="AC406" i="11"/>
  <c r="AD406" i="11"/>
  <c r="B407" i="11"/>
  <c r="C407" i="11"/>
  <c r="F407" i="11"/>
  <c r="N407" i="11"/>
  <c r="O407" i="11"/>
  <c r="Q407" i="11"/>
  <c r="Y407" i="11"/>
  <c r="Z407" i="11"/>
  <c r="AA407" i="11"/>
  <c r="AB407" i="11"/>
  <c r="AC407" i="11"/>
  <c r="AD407" i="11"/>
  <c r="B3" i="11"/>
  <c r="C3" i="11"/>
  <c r="F3" i="11"/>
  <c r="N3" i="11"/>
  <c r="O3" i="11"/>
  <c r="Q3" i="11"/>
  <c r="Y3" i="11"/>
  <c r="Z3" i="11"/>
  <c r="AA3" i="11"/>
  <c r="AB3" i="11"/>
  <c r="AC3" i="11"/>
  <c r="AD3" i="11"/>
  <c r="B4" i="11"/>
  <c r="C4" i="11"/>
  <c r="F4" i="11"/>
  <c r="N4" i="11"/>
  <c r="O4" i="11"/>
  <c r="Q4" i="11"/>
  <c r="Y4" i="11"/>
  <c r="Z4" i="11"/>
  <c r="AA4" i="11"/>
  <c r="AB4" i="11"/>
  <c r="AC4" i="11"/>
  <c r="AD4" i="11"/>
  <c r="B5" i="11"/>
  <c r="C5" i="11"/>
  <c r="F5" i="11"/>
  <c r="N5" i="11"/>
  <c r="O5" i="11"/>
  <c r="Q5" i="11"/>
  <c r="Y5" i="11"/>
  <c r="Z5" i="11"/>
  <c r="AA5" i="11"/>
  <c r="AB5" i="11"/>
  <c r="AC5" i="11"/>
  <c r="AD5" i="11"/>
  <c r="B6" i="11"/>
  <c r="C6" i="11"/>
  <c r="F6" i="11"/>
  <c r="N6" i="11"/>
  <c r="O6" i="11"/>
  <c r="Q6" i="11"/>
  <c r="Y6" i="11"/>
  <c r="Z6" i="11"/>
  <c r="AA6" i="11"/>
  <c r="AB6" i="11"/>
  <c r="AC6" i="11"/>
  <c r="AD6" i="11"/>
  <c r="B7" i="11"/>
  <c r="C7" i="11"/>
  <c r="F7" i="11"/>
  <c r="N7" i="11"/>
  <c r="O7" i="11"/>
  <c r="Q7" i="11"/>
  <c r="Y7" i="11"/>
  <c r="Z7" i="11"/>
  <c r="AA7" i="11"/>
  <c r="AB7" i="11"/>
  <c r="AC7" i="11"/>
  <c r="AD7" i="11"/>
  <c r="B8" i="11"/>
  <c r="C8" i="11"/>
  <c r="F8" i="11"/>
  <c r="N8" i="11"/>
  <c r="O8" i="11"/>
  <c r="Q8" i="11"/>
  <c r="Y8" i="11"/>
  <c r="Z8" i="11"/>
  <c r="AA8" i="11"/>
  <c r="AB8" i="11"/>
  <c r="AC8" i="11"/>
  <c r="AD8" i="11"/>
  <c r="B9" i="11"/>
  <c r="C9" i="11"/>
  <c r="F9" i="11"/>
  <c r="N9" i="11"/>
  <c r="O9" i="11"/>
  <c r="Q9" i="11"/>
  <c r="Y9" i="11"/>
  <c r="Z9" i="11"/>
  <c r="AA9" i="11"/>
  <c r="AB9" i="11"/>
  <c r="AC9" i="11"/>
  <c r="AD9" i="11"/>
  <c r="B10" i="11"/>
  <c r="C10" i="11"/>
  <c r="F10" i="11"/>
  <c r="N10" i="11"/>
  <c r="O10" i="11"/>
  <c r="Q10" i="11"/>
  <c r="Y10" i="11"/>
  <c r="Z10" i="11"/>
  <c r="AA10" i="11"/>
  <c r="AB10" i="11"/>
  <c r="AC10" i="11"/>
  <c r="AD10" i="11"/>
  <c r="B11" i="11"/>
  <c r="C11" i="11"/>
  <c r="F11" i="11"/>
  <c r="N11" i="11"/>
  <c r="O11" i="11"/>
  <c r="Q11" i="11"/>
  <c r="Y11" i="11"/>
  <c r="Z11" i="11"/>
  <c r="AA11" i="11"/>
  <c r="AB11" i="11"/>
  <c r="AC11" i="11"/>
  <c r="AD11" i="11"/>
  <c r="B12" i="11"/>
  <c r="C12" i="11"/>
  <c r="F12" i="11"/>
  <c r="N12" i="11"/>
  <c r="O12" i="11"/>
  <c r="Q12" i="11"/>
  <c r="Y12" i="11"/>
  <c r="Z12" i="11"/>
  <c r="AA12" i="11"/>
  <c r="AB12" i="11"/>
  <c r="AC12" i="11"/>
  <c r="AD12" i="11"/>
  <c r="B13" i="11"/>
  <c r="C13" i="11"/>
  <c r="F13" i="11"/>
  <c r="N13" i="11"/>
  <c r="O13" i="11"/>
  <c r="Q13" i="11"/>
  <c r="Y13" i="11"/>
  <c r="Z13" i="11"/>
  <c r="AA13" i="11"/>
  <c r="AB13" i="11"/>
  <c r="AC13" i="11"/>
  <c r="AD13" i="11"/>
  <c r="B14" i="11"/>
  <c r="C14" i="11"/>
  <c r="F14" i="11"/>
  <c r="N14" i="11"/>
  <c r="O14" i="11"/>
  <c r="Q14" i="11"/>
  <c r="Y14" i="11"/>
  <c r="Z14" i="11"/>
  <c r="AA14" i="11"/>
  <c r="AB14" i="11"/>
  <c r="AC14" i="11"/>
  <c r="AD14" i="11"/>
  <c r="B15" i="11"/>
  <c r="C15" i="11"/>
  <c r="F15" i="11"/>
  <c r="N15" i="11"/>
  <c r="O15" i="11"/>
  <c r="Q15" i="11"/>
  <c r="Y15" i="11"/>
  <c r="Z15" i="11"/>
  <c r="AA15" i="11"/>
  <c r="AB15" i="11"/>
  <c r="AC15" i="11"/>
  <c r="AD15" i="11"/>
  <c r="B16" i="11"/>
  <c r="C16" i="11"/>
  <c r="F16" i="11"/>
  <c r="N16" i="11"/>
  <c r="O16" i="11"/>
  <c r="Q16" i="11"/>
  <c r="Y16" i="11"/>
  <c r="Z16" i="11"/>
  <c r="AA16" i="11"/>
  <c r="AB16" i="11"/>
  <c r="AC16" i="11"/>
  <c r="AD16" i="11"/>
  <c r="B17" i="11"/>
  <c r="C17" i="11"/>
  <c r="F17" i="11"/>
  <c r="N17" i="11"/>
  <c r="O17" i="11"/>
  <c r="Q17" i="11"/>
  <c r="Y17" i="11"/>
  <c r="Z17" i="11"/>
  <c r="AA17" i="11"/>
  <c r="AB17" i="11"/>
  <c r="AC17" i="11"/>
  <c r="AD17" i="11"/>
  <c r="B18" i="11"/>
  <c r="C18" i="11"/>
  <c r="F18" i="11"/>
  <c r="N18" i="11"/>
  <c r="O18" i="11"/>
  <c r="Q18" i="11"/>
  <c r="Y18" i="11"/>
  <c r="Z18" i="11"/>
  <c r="AA18" i="11"/>
  <c r="AB18" i="11"/>
  <c r="AC18" i="11"/>
  <c r="AD18" i="11"/>
  <c r="B19" i="11"/>
  <c r="C19" i="11"/>
  <c r="F19" i="11"/>
  <c r="N19" i="11"/>
  <c r="O19" i="11"/>
  <c r="Q19" i="11"/>
  <c r="Y19" i="11"/>
  <c r="Z19" i="11"/>
  <c r="AA19" i="11"/>
  <c r="AB19" i="11"/>
  <c r="AC19" i="11"/>
  <c r="AD19" i="11"/>
  <c r="B20" i="11"/>
  <c r="C20" i="11"/>
  <c r="F20" i="11"/>
  <c r="N20" i="11"/>
  <c r="O20" i="11"/>
  <c r="Q20" i="11"/>
  <c r="Y20" i="11"/>
  <c r="Z20" i="11"/>
  <c r="AA20" i="11"/>
  <c r="AB20" i="11"/>
  <c r="AC20" i="11"/>
  <c r="AD20" i="11"/>
  <c r="B21" i="11"/>
  <c r="C21" i="11"/>
  <c r="F21" i="11"/>
  <c r="N21" i="11"/>
  <c r="O21" i="11"/>
  <c r="Q21" i="11"/>
  <c r="Y21" i="11"/>
  <c r="Z21" i="11"/>
  <c r="AA21" i="11"/>
  <c r="AB21" i="11"/>
  <c r="AC21" i="11"/>
  <c r="AD21" i="11"/>
  <c r="B22" i="11"/>
  <c r="C22" i="11"/>
  <c r="F22" i="11"/>
  <c r="N22" i="11"/>
  <c r="O22" i="11"/>
  <c r="Q22" i="11"/>
  <c r="Y22" i="11"/>
  <c r="Z22" i="11"/>
  <c r="AA22" i="11"/>
  <c r="AB22" i="11"/>
  <c r="AC22" i="11"/>
  <c r="AD22" i="11"/>
  <c r="B23" i="11"/>
  <c r="C23" i="11"/>
  <c r="F23" i="11"/>
  <c r="N23" i="11"/>
  <c r="O23" i="11"/>
  <c r="Q23" i="11"/>
  <c r="Y23" i="11"/>
  <c r="Z23" i="11"/>
  <c r="AA23" i="11"/>
  <c r="AB23" i="11"/>
  <c r="AC23" i="11"/>
  <c r="AD23" i="11"/>
  <c r="B24" i="11"/>
  <c r="C24" i="11"/>
  <c r="F24" i="11"/>
  <c r="N24" i="11"/>
  <c r="O24" i="11"/>
  <c r="Q24" i="11"/>
  <c r="Y24" i="11"/>
  <c r="Z24" i="11"/>
  <c r="AA24" i="11"/>
  <c r="AB24" i="11"/>
  <c r="AC24" i="11"/>
  <c r="AD24" i="11"/>
  <c r="B25" i="11"/>
  <c r="C25" i="11"/>
  <c r="F25" i="11"/>
  <c r="N25" i="11"/>
  <c r="O25" i="11"/>
  <c r="Q25" i="11"/>
  <c r="Y25" i="11"/>
  <c r="Z25" i="11"/>
  <c r="AA25" i="11"/>
  <c r="AB25" i="11"/>
  <c r="AC25" i="11"/>
  <c r="AD25" i="11"/>
  <c r="B26" i="11"/>
  <c r="C26" i="11"/>
  <c r="F26" i="11"/>
  <c r="N26" i="11"/>
  <c r="O26" i="11"/>
  <c r="Q26" i="11"/>
  <c r="Y26" i="11"/>
  <c r="Z26" i="11"/>
  <c r="AA26" i="11"/>
  <c r="AB26" i="11"/>
  <c r="AC26" i="11"/>
  <c r="AD26" i="11"/>
  <c r="B27" i="11"/>
  <c r="C27" i="11"/>
  <c r="F27" i="11"/>
  <c r="N27" i="11"/>
  <c r="O27" i="11"/>
  <c r="Q27" i="11"/>
  <c r="Y27" i="11"/>
  <c r="Z27" i="11"/>
  <c r="AA27" i="11"/>
  <c r="AB27" i="11"/>
  <c r="AC27" i="11"/>
  <c r="AD27" i="11"/>
  <c r="B28" i="11"/>
  <c r="C28" i="11"/>
  <c r="F28" i="11"/>
  <c r="N28" i="11"/>
  <c r="O28" i="11"/>
  <c r="Q28" i="11"/>
  <c r="Y28" i="11"/>
  <c r="Z28" i="11"/>
  <c r="AA28" i="11"/>
  <c r="AB28" i="11"/>
  <c r="AC28" i="11"/>
  <c r="AD28" i="11"/>
  <c r="B29" i="11"/>
  <c r="C29" i="11"/>
  <c r="F29" i="11"/>
  <c r="N29" i="11"/>
  <c r="O29" i="11"/>
  <c r="Q29" i="11"/>
  <c r="Y29" i="11"/>
  <c r="Z29" i="11"/>
  <c r="AA29" i="11"/>
  <c r="AB29" i="11"/>
  <c r="AC29" i="11"/>
  <c r="AD29" i="11"/>
  <c r="B30" i="11"/>
  <c r="C30" i="11"/>
  <c r="F30" i="11"/>
  <c r="N30" i="11"/>
  <c r="O30" i="11"/>
  <c r="Q30" i="11"/>
  <c r="Y30" i="11"/>
  <c r="Z30" i="11"/>
  <c r="AA30" i="11"/>
  <c r="AB30" i="11"/>
  <c r="AC30" i="11"/>
  <c r="AD30" i="11"/>
  <c r="B31" i="11"/>
  <c r="C31" i="11"/>
  <c r="F31" i="11"/>
  <c r="N31" i="11"/>
  <c r="O31" i="11"/>
  <c r="Q31" i="11"/>
  <c r="Y31" i="11"/>
  <c r="Z31" i="11"/>
  <c r="AA31" i="11"/>
  <c r="AB31" i="11"/>
  <c r="AC31" i="11"/>
  <c r="AD31" i="11"/>
  <c r="B32" i="11"/>
  <c r="C32" i="11"/>
  <c r="F32" i="11"/>
  <c r="N32" i="11"/>
  <c r="O32" i="11"/>
  <c r="Q32" i="11"/>
  <c r="Y32" i="11"/>
  <c r="Z32" i="11"/>
  <c r="AA32" i="11"/>
  <c r="AB32" i="11"/>
  <c r="AC32" i="11"/>
  <c r="AD32" i="11"/>
  <c r="B33" i="11"/>
  <c r="C33" i="11"/>
  <c r="F33" i="11"/>
  <c r="N33" i="11"/>
  <c r="O33" i="11"/>
  <c r="Q33" i="11"/>
  <c r="Y33" i="11"/>
  <c r="Z33" i="11"/>
  <c r="AA33" i="11"/>
  <c r="AB33" i="11"/>
  <c r="AC33" i="11"/>
  <c r="AD33" i="11"/>
  <c r="B34" i="11"/>
  <c r="C34" i="11"/>
  <c r="F34" i="11"/>
  <c r="N34" i="11"/>
  <c r="O34" i="11"/>
  <c r="Q34" i="11"/>
  <c r="Y34" i="11"/>
  <c r="Z34" i="11"/>
  <c r="AA34" i="11"/>
  <c r="AB34" i="11"/>
  <c r="AC34" i="11"/>
  <c r="AD34" i="11"/>
  <c r="B35" i="11"/>
  <c r="C35" i="11"/>
  <c r="F35" i="11"/>
  <c r="N35" i="11"/>
  <c r="O35" i="11"/>
  <c r="Q35" i="11"/>
  <c r="Y35" i="11"/>
  <c r="Z35" i="11"/>
  <c r="AA35" i="11"/>
  <c r="AB35" i="11"/>
  <c r="AC35" i="11"/>
  <c r="AD35" i="11"/>
  <c r="B36" i="11"/>
  <c r="C36" i="11"/>
  <c r="F36" i="11"/>
  <c r="N36" i="11"/>
  <c r="O36" i="11"/>
  <c r="Q36" i="11"/>
  <c r="Y36" i="11"/>
  <c r="Z36" i="11"/>
  <c r="AA36" i="11"/>
  <c r="AB36" i="11"/>
  <c r="AC36" i="11"/>
  <c r="AD36" i="11"/>
  <c r="B37" i="11"/>
  <c r="C37" i="11"/>
  <c r="F37" i="11"/>
  <c r="N37" i="11"/>
  <c r="O37" i="11"/>
  <c r="Q37" i="11"/>
  <c r="Y37" i="11"/>
  <c r="Z37" i="11"/>
  <c r="AA37" i="11"/>
  <c r="AB37" i="11"/>
  <c r="AC37" i="11"/>
  <c r="AD37" i="11"/>
  <c r="B38" i="11"/>
  <c r="C38" i="11"/>
  <c r="F38" i="11"/>
  <c r="N38" i="11"/>
  <c r="O38" i="11"/>
  <c r="Q38" i="11"/>
  <c r="Y38" i="11"/>
  <c r="Z38" i="11"/>
  <c r="AA38" i="11"/>
  <c r="AB38" i="11"/>
  <c r="AC38" i="11"/>
  <c r="AD38" i="11"/>
  <c r="B39" i="11"/>
  <c r="C39" i="11"/>
  <c r="F39" i="11"/>
  <c r="N39" i="11"/>
  <c r="O39" i="11"/>
  <c r="Q39" i="11"/>
  <c r="Y39" i="11"/>
  <c r="Z39" i="11"/>
  <c r="AA39" i="11"/>
  <c r="AB39" i="11"/>
  <c r="AC39" i="11"/>
  <c r="AD39" i="11"/>
  <c r="B40" i="11"/>
  <c r="C40" i="11"/>
  <c r="F40" i="11"/>
  <c r="N40" i="11"/>
  <c r="O40" i="11"/>
  <c r="Q40" i="11"/>
  <c r="Y40" i="11"/>
  <c r="Z40" i="11"/>
  <c r="AA40" i="11"/>
  <c r="AB40" i="11"/>
  <c r="AC40" i="11"/>
  <c r="AD40" i="11"/>
  <c r="B41" i="11"/>
  <c r="C41" i="11"/>
  <c r="F41" i="11"/>
  <c r="N41" i="11"/>
  <c r="O41" i="11"/>
  <c r="Q41" i="11"/>
  <c r="Y41" i="11"/>
  <c r="Z41" i="11"/>
  <c r="AA41" i="11"/>
  <c r="AB41" i="11"/>
  <c r="AC41" i="11"/>
  <c r="AD41" i="11"/>
  <c r="B42" i="11"/>
  <c r="C42" i="11"/>
  <c r="F42" i="11"/>
  <c r="N42" i="11"/>
  <c r="O42" i="11"/>
  <c r="Q42" i="11"/>
  <c r="Y42" i="11"/>
  <c r="Z42" i="11"/>
  <c r="AA42" i="11"/>
  <c r="AB42" i="11"/>
  <c r="AC42" i="11"/>
  <c r="AD42" i="11"/>
  <c r="B43" i="11"/>
  <c r="C43" i="11"/>
  <c r="F43" i="11"/>
  <c r="N43" i="11"/>
  <c r="O43" i="11"/>
  <c r="Q43" i="11"/>
  <c r="Y43" i="11"/>
  <c r="Z43" i="11"/>
  <c r="AA43" i="11"/>
  <c r="AB43" i="11"/>
  <c r="AC43" i="11"/>
  <c r="AD43" i="11"/>
  <c r="B44" i="11"/>
  <c r="C44" i="11"/>
  <c r="F44" i="11"/>
  <c r="N44" i="11"/>
  <c r="O44" i="11"/>
  <c r="Q44" i="11"/>
  <c r="Y44" i="11"/>
  <c r="Z44" i="11"/>
  <c r="AA44" i="11"/>
  <c r="AB44" i="11"/>
  <c r="AC44" i="11"/>
  <c r="AD44" i="11"/>
  <c r="B45" i="11"/>
  <c r="C45" i="11"/>
  <c r="F45" i="11"/>
  <c r="N45" i="11"/>
  <c r="O45" i="11"/>
  <c r="Q45" i="11"/>
  <c r="Y45" i="11"/>
  <c r="Z45" i="11"/>
  <c r="AA45" i="11"/>
  <c r="AB45" i="11"/>
  <c r="AC45" i="11"/>
  <c r="AD45" i="11"/>
  <c r="B46" i="11"/>
  <c r="C46" i="11"/>
  <c r="F46" i="11"/>
  <c r="N46" i="11"/>
  <c r="O46" i="11"/>
  <c r="Q46" i="11"/>
  <c r="Y46" i="11"/>
  <c r="Z46" i="11"/>
  <c r="AA46" i="11"/>
  <c r="AB46" i="11"/>
  <c r="AC46" i="11"/>
  <c r="AD46" i="11"/>
  <c r="B47" i="11"/>
  <c r="C47" i="11"/>
  <c r="F47" i="11"/>
  <c r="N47" i="11"/>
  <c r="O47" i="11"/>
  <c r="Q47" i="11"/>
  <c r="Y47" i="11"/>
  <c r="Z47" i="11"/>
  <c r="AA47" i="11"/>
  <c r="AB47" i="11"/>
  <c r="AC47" i="11"/>
  <c r="AD47" i="11"/>
  <c r="B48" i="11"/>
  <c r="C48" i="11"/>
  <c r="F48" i="11"/>
  <c r="N48" i="11"/>
  <c r="O48" i="11"/>
  <c r="Q48" i="11"/>
  <c r="Y48" i="11"/>
  <c r="Z48" i="11"/>
  <c r="AA48" i="11"/>
  <c r="AB48" i="11"/>
  <c r="AC48" i="11"/>
  <c r="AD48" i="11"/>
  <c r="B49" i="11"/>
  <c r="C49" i="11"/>
  <c r="F49" i="11"/>
  <c r="N49" i="11"/>
  <c r="O49" i="11"/>
  <c r="Q49" i="11"/>
  <c r="Y49" i="11"/>
  <c r="Z49" i="11"/>
  <c r="AA49" i="11"/>
  <c r="AB49" i="11"/>
  <c r="AC49" i="11"/>
  <c r="AD49" i="11"/>
  <c r="B50" i="11"/>
  <c r="C50" i="11"/>
  <c r="F50" i="11"/>
  <c r="N50" i="11"/>
  <c r="O50" i="11"/>
  <c r="Q50" i="11"/>
  <c r="Y50" i="11"/>
  <c r="Z50" i="11"/>
  <c r="AA50" i="11"/>
  <c r="AB50" i="11"/>
  <c r="AC50" i="11"/>
  <c r="AD50" i="11"/>
  <c r="B51" i="11"/>
  <c r="C51" i="11"/>
  <c r="F51" i="11"/>
  <c r="N51" i="11"/>
  <c r="O51" i="11"/>
  <c r="Q51" i="11"/>
  <c r="Y51" i="11"/>
  <c r="Z51" i="11"/>
  <c r="AA51" i="11"/>
  <c r="AB51" i="11"/>
  <c r="AC51" i="11"/>
  <c r="AD51" i="11"/>
  <c r="B52" i="11"/>
  <c r="C52" i="11"/>
  <c r="F52" i="11"/>
  <c r="N52" i="11"/>
  <c r="O52" i="11"/>
  <c r="Q52" i="11"/>
  <c r="Y52" i="11"/>
  <c r="Z52" i="11"/>
  <c r="AA52" i="11"/>
  <c r="AB52" i="11"/>
  <c r="AC52" i="11"/>
  <c r="AD52" i="11"/>
  <c r="B53" i="11"/>
  <c r="C53" i="11"/>
  <c r="F53" i="11"/>
  <c r="N53" i="11"/>
  <c r="O53" i="11"/>
  <c r="Q53" i="11"/>
  <c r="Y53" i="11"/>
  <c r="Z53" i="11"/>
  <c r="AA53" i="11"/>
  <c r="AB53" i="11"/>
  <c r="AC53" i="11"/>
  <c r="AD53" i="11"/>
  <c r="B54" i="11"/>
  <c r="C54" i="11"/>
  <c r="F54" i="11"/>
  <c r="N54" i="11"/>
  <c r="O54" i="11"/>
  <c r="Q54" i="11"/>
  <c r="Y54" i="11"/>
  <c r="Z54" i="11"/>
  <c r="AA54" i="11"/>
  <c r="AB54" i="11"/>
  <c r="AC54" i="11"/>
  <c r="AD54" i="11"/>
  <c r="B55" i="11"/>
  <c r="C55" i="11"/>
  <c r="F55" i="11"/>
  <c r="N55" i="11"/>
  <c r="O55" i="11"/>
  <c r="Q55" i="11"/>
  <c r="Y55" i="11"/>
  <c r="Z55" i="11"/>
  <c r="AA55" i="11"/>
  <c r="AB55" i="11"/>
  <c r="AC55" i="11"/>
  <c r="AD55" i="11"/>
  <c r="B56" i="11"/>
  <c r="C56" i="11"/>
  <c r="F56" i="11"/>
  <c r="N56" i="11"/>
  <c r="O56" i="11"/>
  <c r="Q56" i="11"/>
  <c r="Y56" i="11"/>
  <c r="Z56" i="11"/>
  <c r="AA56" i="11"/>
  <c r="AB56" i="11"/>
  <c r="AC56" i="11"/>
  <c r="AD56" i="11"/>
  <c r="B57" i="11"/>
  <c r="C57" i="11"/>
  <c r="F57" i="11"/>
  <c r="N57" i="11"/>
  <c r="O57" i="11"/>
  <c r="Q57" i="11"/>
  <c r="Y57" i="11"/>
  <c r="Z57" i="11"/>
  <c r="AA57" i="11"/>
  <c r="AB57" i="11"/>
  <c r="AC57" i="11"/>
  <c r="AD57" i="11"/>
  <c r="B58" i="11"/>
  <c r="C58" i="11"/>
  <c r="F58" i="11"/>
  <c r="N58" i="11"/>
  <c r="O58" i="11"/>
  <c r="Q58" i="11"/>
  <c r="Y58" i="11"/>
  <c r="Z58" i="11"/>
  <c r="AA58" i="11"/>
  <c r="AB58" i="11"/>
  <c r="AC58" i="11"/>
  <c r="AD58" i="11"/>
  <c r="B59" i="11"/>
  <c r="C59" i="11"/>
  <c r="F59" i="11"/>
  <c r="N59" i="11"/>
  <c r="O59" i="11"/>
  <c r="Q59" i="11"/>
  <c r="Y59" i="11"/>
  <c r="Z59" i="11"/>
  <c r="AA59" i="11"/>
  <c r="AB59" i="11"/>
  <c r="AC59" i="11"/>
  <c r="AD59" i="11"/>
  <c r="B60" i="11"/>
  <c r="C60" i="11"/>
  <c r="F60" i="11"/>
  <c r="N60" i="11"/>
  <c r="O60" i="11"/>
  <c r="Q60" i="11"/>
  <c r="Y60" i="11"/>
  <c r="Z60" i="11"/>
  <c r="AA60" i="11"/>
  <c r="AB60" i="11"/>
  <c r="AC60" i="11"/>
  <c r="AD60" i="11"/>
  <c r="B61" i="11"/>
  <c r="C61" i="11"/>
  <c r="F61" i="11"/>
  <c r="N61" i="11"/>
  <c r="O61" i="11"/>
  <c r="Q61" i="11"/>
  <c r="Y61" i="11"/>
  <c r="Z61" i="11"/>
  <c r="AA61" i="11"/>
  <c r="AB61" i="11"/>
  <c r="AC61" i="11"/>
  <c r="AD61" i="11"/>
  <c r="B62" i="11"/>
  <c r="C62" i="11"/>
  <c r="F62" i="11"/>
  <c r="N62" i="11"/>
  <c r="O62" i="11"/>
  <c r="Q62" i="11"/>
  <c r="Y62" i="11"/>
  <c r="Z62" i="11"/>
  <c r="AA62" i="11"/>
  <c r="AB62" i="11"/>
  <c r="AC62" i="11"/>
  <c r="AD62" i="11"/>
  <c r="B63" i="11"/>
  <c r="C63" i="11"/>
  <c r="F63" i="11"/>
  <c r="N63" i="11"/>
  <c r="O63" i="11"/>
  <c r="Q63" i="11"/>
  <c r="Y63" i="11"/>
  <c r="Z63" i="11"/>
  <c r="AA63" i="11"/>
  <c r="AB63" i="11"/>
  <c r="AC63" i="11"/>
  <c r="AD63" i="11"/>
  <c r="B64" i="11"/>
  <c r="C64" i="11"/>
  <c r="F64" i="11"/>
  <c r="N64" i="11"/>
  <c r="O64" i="11"/>
  <c r="Q64" i="11"/>
  <c r="Y64" i="11"/>
  <c r="Z64" i="11"/>
  <c r="AA64" i="11"/>
  <c r="AB64" i="11"/>
  <c r="AC64" i="11"/>
  <c r="AD64" i="11"/>
  <c r="B65" i="11"/>
  <c r="C65" i="11"/>
  <c r="F65" i="11"/>
  <c r="N65" i="11"/>
  <c r="O65" i="11"/>
  <c r="Q65" i="11"/>
  <c r="Y65" i="11"/>
  <c r="Z65" i="11"/>
  <c r="AA65" i="11"/>
  <c r="AB65" i="11"/>
  <c r="AC65" i="11"/>
  <c r="AD65" i="11"/>
  <c r="B66" i="11"/>
  <c r="C66" i="11"/>
  <c r="F66" i="11"/>
  <c r="N66" i="11"/>
  <c r="O66" i="11"/>
  <c r="Q66" i="11"/>
  <c r="Y66" i="11"/>
  <c r="Z66" i="11"/>
  <c r="AA66" i="11"/>
  <c r="AB66" i="11"/>
  <c r="AC66" i="11"/>
  <c r="AD66" i="11"/>
  <c r="B67" i="11"/>
  <c r="C67" i="11"/>
  <c r="F67" i="11"/>
  <c r="N67" i="11"/>
  <c r="O67" i="11"/>
  <c r="Q67" i="11"/>
  <c r="Y67" i="11"/>
  <c r="Z67" i="11"/>
  <c r="AA67" i="11"/>
  <c r="AB67" i="11"/>
  <c r="AC67" i="11"/>
  <c r="AD67" i="11"/>
  <c r="B68" i="11"/>
  <c r="C68" i="11"/>
  <c r="F68" i="11"/>
  <c r="N68" i="11"/>
  <c r="O68" i="11"/>
  <c r="Q68" i="11"/>
  <c r="Y68" i="11"/>
  <c r="Z68" i="11"/>
  <c r="AA68" i="11"/>
  <c r="AB68" i="11"/>
  <c r="AC68" i="11"/>
  <c r="AD68" i="11"/>
  <c r="B69" i="11"/>
  <c r="C69" i="11"/>
  <c r="F69" i="11"/>
  <c r="N69" i="11"/>
  <c r="O69" i="11"/>
  <c r="Q69" i="11"/>
  <c r="Y69" i="11"/>
  <c r="Z69" i="11"/>
  <c r="AA69" i="11"/>
  <c r="AB69" i="11"/>
  <c r="AC69" i="11"/>
  <c r="AD69" i="11"/>
  <c r="B70" i="11"/>
  <c r="C70" i="11"/>
  <c r="F70" i="11"/>
  <c r="N70" i="11"/>
  <c r="O70" i="11"/>
  <c r="Q70" i="11"/>
  <c r="Y70" i="11"/>
  <c r="Z70" i="11"/>
  <c r="AA70" i="11"/>
  <c r="AB70" i="11"/>
  <c r="AC70" i="11"/>
  <c r="AD70" i="11"/>
  <c r="B71" i="11"/>
  <c r="C71" i="11"/>
  <c r="F71" i="11"/>
  <c r="N71" i="11"/>
  <c r="O71" i="11"/>
  <c r="Q71" i="11"/>
  <c r="Y71" i="11"/>
  <c r="Z71" i="11"/>
  <c r="AA71" i="11"/>
  <c r="AB71" i="11"/>
  <c r="AC71" i="11"/>
  <c r="AD71" i="11"/>
  <c r="B72" i="11"/>
  <c r="C72" i="11"/>
  <c r="F72" i="11"/>
  <c r="N72" i="11"/>
  <c r="O72" i="11"/>
  <c r="Q72" i="11"/>
  <c r="Y72" i="11"/>
  <c r="Z72" i="11"/>
  <c r="AA72" i="11"/>
  <c r="AB72" i="11"/>
  <c r="AC72" i="11"/>
  <c r="AD72" i="11"/>
  <c r="B73" i="11"/>
  <c r="C73" i="11"/>
  <c r="F73" i="11"/>
  <c r="N73" i="11"/>
  <c r="O73" i="11"/>
  <c r="Q73" i="11"/>
  <c r="Y73" i="11"/>
  <c r="Z73" i="11"/>
  <c r="AA73" i="11"/>
  <c r="AB73" i="11"/>
  <c r="AC73" i="11"/>
  <c r="AD73" i="11"/>
  <c r="B74" i="11"/>
  <c r="C74" i="11"/>
  <c r="F74" i="11"/>
  <c r="N74" i="11"/>
  <c r="O74" i="11"/>
  <c r="Q74" i="11"/>
  <c r="Y74" i="11"/>
  <c r="Z74" i="11"/>
  <c r="AA74" i="11"/>
  <c r="AB74" i="11"/>
  <c r="AC74" i="11"/>
  <c r="AD74" i="11"/>
  <c r="B75" i="11"/>
  <c r="C75" i="11"/>
  <c r="F75" i="11"/>
  <c r="N75" i="11"/>
  <c r="O75" i="11"/>
  <c r="Q75" i="11"/>
  <c r="Y75" i="11"/>
  <c r="Z75" i="11"/>
  <c r="AA75" i="11"/>
  <c r="AB75" i="11"/>
  <c r="AC75" i="11"/>
  <c r="AD75" i="11"/>
  <c r="B76" i="11"/>
  <c r="C76" i="11"/>
  <c r="F76" i="11"/>
  <c r="N76" i="11"/>
  <c r="O76" i="11"/>
  <c r="Q76" i="11"/>
  <c r="Y76" i="11"/>
  <c r="Z76" i="11"/>
  <c r="AA76" i="11"/>
  <c r="AB76" i="11"/>
  <c r="AC76" i="11"/>
  <c r="AD76" i="11"/>
  <c r="B77" i="11"/>
  <c r="C77" i="11"/>
  <c r="F77" i="11"/>
  <c r="N77" i="11"/>
  <c r="O77" i="11"/>
  <c r="Q77" i="11"/>
  <c r="Y77" i="11"/>
  <c r="Z77" i="11"/>
  <c r="AA77" i="11"/>
  <c r="AB77" i="11"/>
  <c r="AC77" i="11"/>
  <c r="AD77" i="11"/>
  <c r="B78" i="11"/>
  <c r="C78" i="11"/>
  <c r="F78" i="11"/>
  <c r="N78" i="11"/>
  <c r="O78" i="11"/>
  <c r="Q78" i="11"/>
  <c r="Y78" i="11"/>
  <c r="Z78" i="11"/>
  <c r="AA78" i="11"/>
  <c r="AB78" i="11"/>
  <c r="AC78" i="11"/>
  <c r="AD78" i="11"/>
  <c r="B79" i="11"/>
  <c r="C79" i="11"/>
  <c r="F79" i="11"/>
  <c r="N79" i="11"/>
  <c r="O79" i="11"/>
  <c r="Q79" i="11"/>
  <c r="Y79" i="11"/>
  <c r="Z79" i="11"/>
  <c r="AA79" i="11"/>
  <c r="AB79" i="11"/>
  <c r="AC79" i="11"/>
  <c r="AD79" i="11"/>
  <c r="B80" i="11"/>
  <c r="C80" i="11"/>
  <c r="F80" i="11"/>
  <c r="N80" i="11"/>
  <c r="O80" i="11"/>
  <c r="Q80" i="11"/>
  <c r="Y80" i="11"/>
  <c r="Z80" i="11"/>
  <c r="AA80" i="11"/>
  <c r="AB80" i="11"/>
  <c r="AC80" i="11"/>
  <c r="AD80" i="11"/>
  <c r="B81" i="11"/>
  <c r="C81" i="11"/>
  <c r="F81" i="11"/>
  <c r="N81" i="11"/>
  <c r="O81" i="11"/>
  <c r="Q81" i="11"/>
  <c r="Y81" i="11"/>
  <c r="Z81" i="11"/>
  <c r="AA81" i="11"/>
  <c r="AB81" i="11"/>
  <c r="AC81" i="11"/>
  <c r="AD81" i="11"/>
  <c r="B82" i="11"/>
  <c r="C82" i="11"/>
  <c r="F82" i="11"/>
  <c r="N82" i="11"/>
  <c r="O82" i="11"/>
  <c r="Q82" i="11"/>
  <c r="Y82" i="11"/>
  <c r="Z82" i="11"/>
  <c r="AA82" i="11"/>
  <c r="AB82" i="11"/>
  <c r="AC82" i="11"/>
  <c r="AD82" i="11"/>
  <c r="B83" i="11"/>
  <c r="C83" i="11"/>
  <c r="F83" i="11"/>
  <c r="N83" i="11"/>
  <c r="O83" i="11"/>
  <c r="Q83" i="11"/>
  <c r="Y83" i="11"/>
  <c r="Z83" i="11"/>
  <c r="AA83" i="11"/>
  <c r="AB83" i="11"/>
  <c r="AC83" i="11"/>
  <c r="AD83" i="11"/>
  <c r="B84" i="11"/>
  <c r="C84" i="11"/>
  <c r="F84" i="11"/>
  <c r="N84" i="11"/>
  <c r="O84" i="11"/>
  <c r="Q84" i="11"/>
  <c r="Y84" i="11"/>
  <c r="Z84" i="11"/>
  <c r="AA84" i="11"/>
  <c r="AB84" i="11"/>
  <c r="AC84" i="11"/>
  <c r="AD84" i="11"/>
  <c r="B85" i="11"/>
  <c r="C85" i="11"/>
  <c r="F85" i="11"/>
  <c r="N85" i="11"/>
  <c r="O85" i="11"/>
  <c r="Q85" i="11"/>
  <c r="Y85" i="11"/>
  <c r="Z85" i="11"/>
  <c r="AA85" i="11"/>
  <c r="AB85" i="11"/>
  <c r="AC85" i="11"/>
  <c r="AD85" i="11"/>
  <c r="B86" i="11"/>
  <c r="C86" i="11"/>
  <c r="F86" i="11"/>
  <c r="N86" i="11"/>
  <c r="O86" i="11"/>
  <c r="Q86" i="11"/>
  <c r="Y86" i="11"/>
  <c r="Z86" i="11"/>
  <c r="AA86" i="11"/>
  <c r="AB86" i="11"/>
  <c r="AC86" i="11"/>
  <c r="AD86" i="11"/>
  <c r="B87" i="11"/>
  <c r="C87" i="11"/>
  <c r="F87" i="11"/>
  <c r="N87" i="11"/>
  <c r="O87" i="11"/>
  <c r="Q87" i="11"/>
  <c r="Y87" i="11"/>
  <c r="Z87" i="11"/>
  <c r="AA87" i="11"/>
  <c r="AB87" i="11"/>
  <c r="AC87" i="11"/>
  <c r="AD87" i="11"/>
  <c r="B88" i="11"/>
  <c r="C88" i="11"/>
  <c r="F88" i="11"/>
  <c r="N88" i="11"/>
  <c r="O88" i="11"/>
  <c r="Q88" i="11"/>
  <c r="Y88" i="11"/>
  <c r="Z88" i="11"/>
  <c r="AA88" i="11"/>
  <c r="AB88" i="11"/>
  <c r="AC88" i="11"/>
  <c r="AD88" i="11"/>
  <c r="B89" i="11"/>
  <c r="C89" i="11"/>
  <c r="F89" i="11"/>
  <c r="N89" i="11"/>
  <c r="O89" i="11"/>
  <c r="Q89" i="11"/>
  <c r="Y89" i="11"/>
  <c r="Z89" i="11"/>
  <c r="AA89" i="11"/>
  <c r="AB89" i="11"/>
  <c r="AC89" i="11"/>
  <c r="AD89" i="11"/>
  <c r="B90" i="11"/>
  <c r="C90" i="11"/>
  <c r="F90" i="11"/>
  <c r="N90" i="11"/>
  <c r="O90" i="11"/>
  <c r="Q90" i="11"/>
  <c r="Y90" i="11"/>
  <c r="Z90" i="11"/>
  <c r="AA90" i="11"/>
  <c r="AB90" i="11"/>
  <c r="AC90" i="11"/>
  <c r="AD90" i="11"/>
  <c r="B91" i="11"/>
  <c r="C91" i="11"/>
  <c r="F91" i="11"/>
  <c r="N91" i="11"/>
  <c r="O91" i="11"/>
  <c r="Q91" i="11"/>
  <c r="Y91" i="11"/>
  <c r="Z91" i="11"/>
  <c r="AA91" i="11"/>
  <c r="AB91" i="11"/>
  <c r="AC91" i="11"/>
  <c r="AD91" i="11"/>
  <c r="B92" i="11"/>
  <c r="C92" i="11"/>
  <c r="F92" i="11"/>
  <c r="N92" i="11"/>
  <c r="O92" i="11"/>
  <c r="Q92" i="11"/>
  <c r="Y92" i="11"/>
  <c r="Z92" i="11"/>
  <c r="AA92" i="11"/>
  <c r="AB92" i="11"/>
  <c r="AC92" i="11"/>
  <c r="AD92" i="11"/>
  <c r="B93" i="11"/>
  <c r="C93" i="11"/>
  <c r="F93" i="11"/>
  <c r="N93" i="11"/>
  <c r="O93" i="11"/>
  <c r="Q93" i="11"/>
  <c r="Y93" i="11"/>
  <c r="Z93" i="11"/>
  <c r="AA93" i="11"/>
  <c r="AB93" i="11"/>
  <c r="AC93" i="11"/>
  <c r="AD93" i="11"/>
  <c r="B94" i="11"/>
  <c r="C94" i="11"/>
  <c r="F94" i="11"/>
  <c r="N94" i="11"/>
  <c r="O94" i="11"/>
  <c r="Q94" i="11"/>
  <c r="Y94" i="11"/>
  <c r="Z94" i="11"/>
  <c r="AA94" i="11"/>
  <c r="AB94" i="11"/>
  <c r="AC94" i="11"/>
  <c r="AD94" i="11"/>
  <c r="B95" i="11"/>
  <c r="C95" i="11"/>
  <c r="F95" i="11"/>
  <c r="N95" i="11"/>
  <c r="O95" i="11"/>
  <c r="Q95" i="11"/>
  <c r="Y95" i="11"/>
  <c r="Z95" i="11"/>
  <c r="AA95" i="11"/>
  <c r="AB95" i="11"/>
  <c r="AC95" i="11"/>
  <c r="AD95" i="11"/>
  <c r="B96" i="11"/>
  <c r="C96" i="11"/>
  <c r="F96" i="11"/>
  <c r="N96" i="11"/>
  <c r="O96" i="11"/>
  <c r="Q96" i="11"/>
  <c r="Y96" i="11"/>
  <c r="Z96" i="11"/>
  <c r="AA96" i="11"/>
  <c r="AB96" i="11"/>
  <c r="AC96" i="11"/>
  <c r="AD96" i="11"/>
  <c r="B97" i="11"/>
  <c r="C97" i="11"/>
  <c r="F97" i="11"/>
  <c r="N97" i="11"/>
  <c r="O97" i="11"/>
  <c r="Q97" i="11"/>
  <c r="Y97" i="11"/>
  <c r="Z97" i="11"/>
  <c r="AA97" i="11"/>
  <c r="AB97" i="11"/>
  <c r="AC97" i="11"/>
  <c r="AD97" i="11"/>
  <c r="B98" i="11"/>
  <c r="C98" i="11"/>
  <c r="F98" i="11"/>
  <c r="N98" i="11"/>
  <c r="O98" i="11"/>
  <c r="Q98" i="11"/>
  <c r="Y98" i="11"/>
  <c r="Z98" i="11"/>
  <c r="AA98" i="11"/>
  <c r="AB98" i="11"/>
  <c r="AC98" i="11"/>
  <c r="AD98" i="11"/>
  <c r="B99" i="11"/>
  <c r="C99" i="11"/>
  <c r="F99" i="11"/>
  <c r="N99" i="11"/>
  <c r="O99" i="11"/>
  <c r="Q99" i="11"/>
  <c r="Y99" i="11"/>
  <c r="Z99" i="11"/>
  <c r="AA99" i="11"/>
  <c r="AB99" i="11"/>
  <c r="AC99" i="11"/>
  <c r="AD99" i="11"/>
  <c r="B100" i="11"/>
  <c r="C100" i="11"/>
  <c r="F100" i="11"/>
  <c r="N100" i="11"/>
  <c r="O100" i="11"/>
  <c r="Q100" i="11"/>
  <c r="Y100" i="11"/>
  <c r="Z100" i="11"/>
  <c r="AA100" i="11"/>
  <c r="AB100" i="11"/>
  <c r="AC100" i="11"/>
  <c r="AD100" i="11"/>
  <c r="B101" i="11"/>
  <c r="C101" i="11"/>
  <c r="F101" i="11"/>
  <c r="N101" i="11"/>
  <c r="O101" i="11"/>
  <c r="Q101" i="11"/>
  <c r="Y101" i="11"/>
  <c r="Z101" i="11"/>
  <c r="AA101" i="11"/>
  <c r="AB101" i="11"/>
  <c r="AC101" i="11"/>
  <c r="AD101" i="11"/>
  <c r="B102" i="11"/>
  <c r="C102" i="11"/>
  <c r="F102" i="11"/>
  <c r="N102" i="11"/>
  <c r="O102" i="11"/>
  <c r="Q102" i="11"/>
  <c r="Y102" i="11"/>
  <c r="Z102" i="11"/>
  <c r="AA102" i="11"/>
  <c r="AB102" i="11"/>
  <c r="AC102" i="11"/>
  <c r="AD102" i="11"/>
  <c r="B103" i="11"/>
  <c r="C103" i="11"/>
  <c r="F103" i="11"/>
  <c r="N103" i="11"/>
  <c r="O103" i="11"/>
  <c r="Q103" i="11"/>
  <c r="Y103" i="11"/>
  <c r="Z103" i="11"/>
  <c r="AA103" i="11"/>
  <c r="AB103" i="11"/>
  <c r="AC103" i="11"/>
  <c r="AD103" i="11"/>
  <c r="B104" i="11"/>
  <c r="C104" i="11"/>
  <c r="F104" i="11"/>
  <c r="N104" i="11"/>
  <c r="O104" i="11"/>
  <c r="Q104" i="11"/>
  <c r="Y104" i="11"/>
  <c r="Z104" i="11"/>
  <c r="AA104" i="11"/>
  <c r="AB104" i="11"/>
  <c r="AC104" i="11"/>
  <c r="AD104" i="11"/>
  <c r="B105" i="11"/>
  <c r="C105" i="11"/>
  <c r="F105" i="11"/>
  <c r="N105" i="11"/>
  <c r="O105" i="11"/>
  <c r="Q105" i="11"/>
  <c r="Y105" i="11"/>
  <c r="Z105" i="11"/>
  <c r="AA105" i="11"/>
  <c r="AB105" i="11"/>
  <c r="AC105" i="11"/>
  <c r="AD105" i="11"/>
  <c r="B106" i="11"/>
  <c r="C106" i="11"/>
  <c r="F106" i="11"/>
  <c r="N106" i="11"/>
  <c r="O106" i="11"/>
  <c r="Q106" i="11"/>
  <c r="Y106" i="11"/>
  <c r="Z106" i="11"/>
  <c r="AA106" i="11"/>
  <c r="AB106" i="11"/>
  <c r="AC106" i="11"/>
  <c r="AD106" i="11"/>
  <c r="B107" i="11"/>
  <c r="C107" i="11"/>
  <c r="F107" i="11"/>
  <c r="N107" i="11"/>
  <c r="O107" i="11"/>
  <c r="Q107" i="11"/>
  <c r="Y107" i="11"/>
  <c r="Z107" i="11"/>
  <c r="AA107" i="11"/>
  <c r="AB107" i="11"/>
  <c r="AC107" i="11"/>
  <c r="AD107" i="11"/>
  <c r="B108" i="11"/>
  <c r="C108" i="11"/>
  <c r="F108" i="11"/>
  <c r="N108" i="11"/>
  <c r="O108" i="11"/>
  <c r="Q108" i="11"/>
  <c r="Y108" i="11"/>
  <c r="Z108" i="11"/>
  <c r="AA108" i="11"/>
  <c r="AB108" i="11"/>
  <c r="AC108" i="11"/>
  <c r="AD108" i="11"/>
  <c r="B109" i="11"/>
  <c r="C109" i="11"/>
  <c r="F109" i="11"/>
  <c r="N109" i="11"/>
  <c r="O109" i="11"/>
  <c r="Q109" i="11"/>
  <c r="Y109" i="11"/>
  <c r="Z109" i="11"/>
  <c r="AA109" i="11"/>
  <c r="AB109" i="11"/>
  <c r="AC109" i="11"/>
  <c r="AD109" i="11"/>
  <c r="B110" i="11"/>
  <c r="C110" i="11"/>
  <c r="F110" i="11"/>
  <c r="N110" i="11"/>
  <c r="O110" i="11"/>
  <c r="Q110" i="11"/>
  <c r="Y110" i="11"/>
  <c r="Z110" i="11"/>
  <c r="AA110" i="11"/>
  <c r="AB110" i="11"/>
  <c r="AC110" i="11"/>
  <c r="AD110" i="11"/>
  <c r="B111" i="11"/>
  <c r="C111" i="11"/>
  <c r="F111" i="11"/>
  <c r="N111" i="11"/>
  <c r="O111" i="11"/>
  <c r="Q111" i="11"/>
  <c r="Y111" i="11"/>
  <c r="Z111" i="11"/>
  <c r="AA111" i="11"/>
  <c r="AB111" i="11"/>
  <c r="AC111" i="11"/>
  <c r="AD111" i="11"/>
  <c r="B112" i="11"/>
  <c r="C112" i="11"/>
  <c r="F112" i="11"/>
  <c r="N112" i="11"/>
  <c r="O112" i="11"/>
  <c r="Q112" i="11"/>
  <c r="Y112" i="11"/>
  <c r="Z112" i="11"/>
  <c r="AA112" i="11"/>
  <c r="AB112" i="11"/>
  <c r="AC112" i="11"/>
  <c r="AD112" i="11"/>
  <c r="B113" i="11"/>
  <c r="C113" i="11"/>
  <c r="F113" i="11"/>
  <c r="N113" i="11"/>
  <c r="O113" i="11"/>
  <c r="Q113" i="11"/>
  <c r="Y113" i="11"/>
  <c r="Z113" i="11"/>
  <c r="AA113" i="11"/>
  <c r="AB113" i="11"/>
  <c r="AC113" i="11"/>
  <c r="AD113" i="11"/>
  <c r="B114" i="11"/>
  <c r="C114" i="11"/>
  <c r="F114" i="11"/>
  <c r="N114" i="11"/>
  <c r="O114" i="11"/>
  <c r="Q114" i="11"/>
  <c r="Y114" i="11"/>
  <c r="Z114" i="11"/>
  <c r="AA114" i="11"/>
  <c r="AB114" i="11"/>
  <c r="AC114" i="11"/>
  <c r="AD114" i="11"/>
  <c r="B115" i="11"/>
  <c r="C115" i="11"/>
  <c r="F115" i="11"/>
  <c r="N115" i="11"/>
  <c r="O115" i="11"/>
  <c r="Q115" i="11"/>
  <c r="Y115" i="11"/>
  <c r="Z115" i="11"/>
  <c r="AA115" i="11"/>
  <c r="AB115" i="11"/>
  <c r="AC115" i="11"/>
  <c r="AD115" i="11"/>
  <c r="B116" i="11"/>
  <c r="C116" i="11"/>
  <c r="F116" i="11"/>
  <c r="N116" i="11"/>
  <c r="O116" i="11"/>
  <c r="Q116" i="11"/>
  <c r="Y116" i="11"/>
  <c r="Z116" i="11"/>
  <c r="AA116" i="11"/>
  <c r="AB116" i="11"/>
  <c r="AC116" i="11"/>
  <c r="AD116" i="11"/>
  <c r="B117" i="11"/>
  <c r="C117" i="11"/>
  <c r="F117" i="11"/>
  <c r="N117" i="11"/>
  <c r="O117" i="11"/>
  <c r="Q117" i="11"/>
  <c r="Y117" i="11"/>
  <c r="Z117" i="11"/>
  <c r="AA117" i="11"/>
  <c r="AB117" i="11"/>
  <c r="AC117" i="11"/>
  <c r="AD117" i="11"/>
  <c r="B118" i="11"/>
  <c r="C118" i="11"/>
  <c r="F118" i="11"/>
  <c r="N118" i="11"/>
  <c r="O118" i="11"/>
  <c r="Q118" i="11"/>
  <c r="Y118" i="11"/>
  <c r="Z118" i="11"/>
  <c r="AA118" i="11"/>
  <c r="AB118" i="11"/>
  <c r="AC118" i="11"/>
  <c r="AD118" i="11"/>
  <c r="B119" i="11"/>
  <c r="C119" i="11"/>
  <c r="F119" i="11"/>
  <c r="N119" i="11"/>
  <c r="O119" i="11"/>
  <c r="Q119" i="11"/>
  <c r="Y119" i="11"/>
  <c r="Z119" i="11"/>
  <c r="AA119" i="11"/>
  <c r="AB119" i="11"/>
  <c r="AC119" i="11"/>
  <c r="AD119" i="11"/>
  <c r="B120" i="11"/>
  <c r="C120" i="11"/>
  <c r="F120" i="11"/>
  <c r="N120" i="11"/>
  <c r="O120" i="11"/>
  <c r="Q120" i="11"/>
  <c r="Y120" i="11"/>
  <c r="Z120" i="11"/>
  <c r="AA120" i="11"/>
  <c r="AB120" i="11"/>
  <c r="AC120" i="11"/>
  <c r="AD120" i="11"/>
  <c r="B121" i="11"/>
  <c r="C121" i="11"/>
  <c r="F121" i="11"/>
  <c r="N121" i="11"/>
  <c r="O121" i="11"/>
  <c r="Q121" i="11"/>
  <c r="Y121" i="11"/>
  <c r="Z121" i="11"/>
  <c r="AA121" i="11"/>
  <c r="AB121" i="11"/>
  <c r="AC121" i="11"/>
  <c r="AD121" i="11"/>
  <c r="B122" i="11"/>
  <c r="C122" i="11"/>
  <c r="F122" i="11"/>
  <c r="N122" i="11"/>
  <c r="O122" i="11"/>
  <c r="Q122" i="11"/>
  <c r="Y122" i="11"/>
  <c r="Z122" i="11"/>
  <c r="AA122" i="11"/>
  <c r="AB122" i="11"/>
  <c r="AC122" i="11"/>
  <c r="AD122" i="11"/>
  <c r="B123" i="11"/>
  <c r="C123" i="11"/>
  <c r="F123" i="11"/>
  <c r="N123" i="11"/>
  <c r="O123" i="11"/>
  <c r="Q123" i="11"/>
  <c r="Y123" i="11"/>
  <c r="Z123" i="11"/>
  <c r="AA123" i="11"/>
  <c r="AB123" i="11"/>
  <c r="AC123" i="11"/>
  <c r="AD123" i="11"/>
  <c r="B124" i="11"/>
  <c r="C124" i="11"/>
  <c r="F124" i="11"/>
  <c r="N124" i="11"/>
  <c r="O124" i="11"/>
  <c r="Q124" i="11"/>
  <c r="Y124" i="11"/>
  <c r="Z124" i="11"/>
  <c r="AA124" i="11"/>
  <c r="AB124" i="11"/>
  <c r="AC124" i="11"/>
  <c r="AD124" i="11"/>
  <c r="B125" i="11"/>
  <c r="C125" i="11"/>
  <c r="F125" i="11"/>
  <c r="N125" i="11"/>
  <c r="O125" i="11"/>
  <c r="Q125" i="11"/>
  <c r="Y125" i="11"/>
  <c r="Z125" i="11"/>
  <c r="AA125" i="11"/>
  <c r="AB125" i="11"/>
  <c r="AC125" i="11"/>
  <c r="AD125" i="11"/>
  <c r="B126" i="11"/>
  <c r="C126" i="11"/>
  <c r="F126" i="11"/>
  <c r="N126" i="11"/>
  <c r="O126" i="11"/>
  <c r="Q126" i="11"/>
  <c r="Y126" i="11"/>
  <c r="Z126" i="11"/>
  <c r="AA126" i="11"/>
  <c r="AB126" i="11"/>
  <c r="AC126" i="11"/>
  <c r="AD126" i="11"/>
  <c r="B127" i="11"/>
  <c r="C127" i="11"/>
  <c r="F127" i="11"/>
  <c r="N127" i="11"/>
  <c r="O127" i="11"/>
  <c r="Q127" i="11"/>
  <c r="Y127" i="11"/>
  <c r="Z127" i="11"/>
  <c r="AA127" i="11"/>
  <c r="AB127" i="11"/>
  <c r="AC127" i="11"/>
  <c r="AD127" i="11"/>
  <c r="B128" i="11"/>
  <c r="C128" i="11"/>
  <c r="F128" i="11"/>
  <c r="N128" i="11"/>
  <c r="O128" i="11"/>
  <c r="Q128" i="11"/>
  <c r="Y128" i="11"/>
  <c r="Z128" i="11"/>
  <c r="AA128" i="11"/>
  <c r="AB128" i="11"/>
  <c r="AC128" i="11"/>
  <c r="AD128" i="11"/>
  <c r="B129" i="11"/>
  <c r="C129" i="11"/>
  <c r="F129" i="11"/>
  <c r="N129" i="11"/>
  <c r="O129" i="11"/>
  <c r="Q129" i="11"/>
  <c r="Y129" i="11"/>
  <c r="Z129" i="11"/>
  <c r="AA129" i="11"/>
  <c r="AB129" i="11"/>
  <c r="AC129" i="11"/>
  <c r="AD129" i="11"/>
  <c r="B130" i="11"/>
  <c r="C130" i="11"/>
  <c r="F130" i="11"/>
  <c r="N130" i="11"/>
  <c r="O130" i="11"/>
  <c r="Q130" i="11"/>
  <c r="Y130" i="11"/>
  <c r="Z130" i="11"/>
  <c r="AA130" i="11"/>
  <c r="AB130" i="11"/>
  <c r="AC130" i="11"/>
  <c r="AD130" i="11"/>
  <c r="B131" i="11"/>
  <c r="C131" i="11"/>
  <c r="F131" i="11"/>
  <c r="N131" i="11"/>
  <c r="O131" i="11"/>
  <c r="Q131" i="11"/>
  <c r="Y131" i="11"/>
  <c r="Z131" i="11"/>
  <c r="AA131" i="11"/>
  <c r="AB131" i="11"/>
  <c r="AC131" i="11"/>
  <c r="AD131" i="11"/>
  <c r="B132" i="11"/>
  <c r="C132" i="11"/>
  <c r="F132" i="11"/>
  <c r="N132" i="11"/>
  <c r="O132" i="11"/>
  <c r="Q132" i="11"/>
  <c r="Y132" i="11"/>
  <c r="Z132" i="11"/>
  <c r="AA132" i="11"/>
  <c r="AB132" i="11"/>
  <c r="AC132" i="11"/>
  <c r="AD132" i="11"/>
  <c r="B133" i="11"/>
  <c r="C133" i="11"/>
  <c r="F133" i="11"/>
  <c r="N133" i="11"/>
  <c r="O133" i="11"/>
  <c r="Q133" i="11"/>
  <c r="Y133" i="11"/>
  <c r="Z133" i="11"/>
  <c r="AA133" i="11"/>
  <c r="AB133" i="11"/>
  <c r="AC133" i="11"/>
  <c r="AD133" i="11"/>
  <c r="B134" i="11"/>
  <c r="C134" i="11"/>
  <c r="F134" i="11"/>
  <c r="N134" i="11"/>
  <c r="O134" i="11"/>
  <c r="Q134" i="11"/>
  <c r="Y134" i="11"/>
  <c r="Z134" i="11"/>
  <c r="AA134" i="11"/>
  <c r="AB134" i="11"/>
  <c r="AC134" i="11"/>
  <c r="AD134" i="11"/>
  <c r="B135" i="11"/>
  <c r="C135" i="11"/>
  <c r="F135" i="11"/>
  <c r="N135" i="11"/>
  <c r="O135" i="11"/>
  <c r="Q135" i="11"/>
  <c r="Y135" i="11"/>
  <c r="Z135" i="11"/>
  <c r="AA135" i="11"/>
  <c r="AB135" i="11"/>
  <c r="AC135" i="11"/>
  <c r="AD135" i="11"/>
  <c r="B136" i="11"/>
  <c r="C136" i="11"/>
  <c r="F136" i="11"/>
  <c r="N136" i="11"/>
  <c r="O136" i="11"/>
  <c r="Q136" i="11"/>
  <c r="Y136" i="11"/>
  <c r="Z136" i="11"/>
  <c r="AA136" i="11"/>
  <c r="AB136" i="11"/>
  <c r="AC136" i="11"/>
  <c r="AD136" i="11"/>
  <c r="B137" i="11"/>
  <c r="C137" i="11"/>
  <c r="F137" i="11"/>
  <c r="N137" i="11"/>
  <c r="O137" i="11"/>
  <c r="Q137" i="11"/>
  <c r="Y137" i="11"/>
  <c r="Z137" i="11"/>
  <c r="AA137" i="11"/>
  <c r="AB137" i="11"/>
  <c r="AC137" i="11"/>
  <c r="AD137" i="11"/>
  <c r="B138" i="11"/>
  <c r="C138" i="11"/>
  <c r="F138" i="11"/>
  <c r="N138" i="11"/>
  <c r="O138" i="11"/>
  <c r="Q138" i="11"/>
  <c r="Y138" i="11"/>
  <c r="Z138" i="11"/>
  <c r="AA138" i="11"/>
  <c r="AB138" i="11"/>
  <c r="AC138" i="11"/>
  <c r="AD138" i="11"/>
  <c r="B139" i="11"/>
  <c r="C139" i="11"/>
  <c r="F139" i="11"/>
  <c r="N139" i="11"/>
  <c r="O139" i="11"/>
  <c r="Q139" i="11"/>
  <c r="Y139" i="11"/>
  <c r="Z139" i="11"/>
  <c r="AA139" i="11"/>
  <c r="AB139" i="11"/>
  <c r="AC139" i="11"/>
  <c r="AD139" i="11"/>
  <c r="B140" i="11"/>
  <c r="C140" i="11"/>
  <c r="F140" i="11"/>
  <c r="N140" i="11"/>
  <c r="O140" i="11"/>
  <c r="Q140" i="11"/>
  <c r="Y140" i="11"/>
  <c r="Z140" i="11"/>
  <c r="AA140" i="11"/>
  <c r="AB140" i="11"/>
  <c r="AC140" i="11"/>
  <c r="AD140" i="11"/>
  <c r="B141" i="11"/>
  <c r="C141" i="11"/>
  <c r="F141" i="11"/>
  <c r="N141" i="11"/>
  <c r="O141" i="11"/>
  <c r="Q141" i="11"/>
  <c r="Y141" i="11"/>
  <c r="Z141" i="11"/>
  <c r="AA141" i="11"/>
  <c r="AB141" i="11"/>
  <c r="AC141" i="11"/>
  <c r="AD141" i="11"/>
  <c r="B142" i="11"/>
  <c r="C142" i="11"/>
  <c r="F142" i="11"/>
  <c r="N142" i="11"/>
  <c r="O142" i="11"/>
  <c r="Q142" i="11"/>
  <c r="Y142" i="11"/>
  <c r="Z142" i="11"/>
  <c r="AA142" i="11"/>
  <c r="AB142" i="11"/>
  <c r="AC142" i="11"/>
  <c r="AD142" i="11"/>
  <c r="B143" i="11"/>
  <c r="C143" i="11"/>
  <c r="F143" i="11"/>
  <c r="N143" i="11"/>
  <c r="O143" i="11"/>
  <c r="Q143" i="11"/>
  <c r="Y143" i="11"/>
  <c r="Z143" i="11"/>
  <c r="AA143" i="11"/>
  <c r="AB143" i="11"/>
  <c r="AC143" i="11"/>
  <c r="AD143" i="11"/>
  <c r="B144" i="11"/>
  <c r="C144" i="11"/>
  <c r="F144" i="11"/>
  <c r="N144" i="11"/>
  <c r="O144" i="11"/>
  <c r="Q144" i="11"/>
  <c r="Y144" i="11"/>
  <c r="Z144" i="11"/>
  <c r="AA144" i="11"/>
  <c r="AB144" i="11"/>
  <c r="AC144" i="11"/>
  <c r="AD144" i="11"/>
  <c r="B145" i="11"/>
  <c r="C145" i="11"/>
  <c r="F145" i="11"/>
  <c r="N145" i="11"/>
  <c r="O145" i="11"/>
  <c r="Q145" i="11"/>
  <c r="Y145" i="11"/>
  <c r="Z145" i="11"/>
  <c r="AA145" i="11"/>
  <c r="AB145" i="11"/>
  <c r="AC145" i="11"/>
  <c r="AD145" i="11"/>
  <c r="B146" i="11"/>
  <c r="C146" i="11"/>
  <c r="F146" i="11"/>
  <c r="N146" i="11"/>
  <c r="O146" i="11"/>
  <c r="Q146" i="11"/>
  <c r="Y146" i="11"/>
  <c r="Z146" i="11"/>
  <c r="AA146" i="11"/>
  <c r="AB146" i="11"/>
  <c r="AC146" i="11"/>
  <c r="AD146" i="11"/>
  <c r="B147" i="11"/>
  <c r="C147" i="11"/>
  <c r="F147" i="11"/>
  <c r="N147" i="11"/>
  <c r="O147" i="11"/>
  <c r="Q147" i="11"/>
  <c r="Y147" i="11"/>
  <c r="Z147" i="11"/>
  <c r="AA147" i="11"/>
  <c r="AB147" i="11"/>
  <c r="AC147" i="11"/>
  <c r="AD147" i="11"/>
  <c r="B148" i="11"/>
  <c r="C148" i="11"/>
  <c r="F148" i="11"/>
  <c r="N148" i="11"/>
  <c r="O148" i="11"/>
  <c r="Q148" i="11"/>
  <c r="Y148" i="11"/>
  <c r="Z148" i="11"/>
  <c r="AA148" i="11"/>
  <c r="AB148" i="11"/>
  <c r="AC148" i="11"/>
  <c r="AD148" i="11"/>
  <c r="B149" i="11"/>
  <c r="C149" i="11"/>
  <c r="F149" i="11"/>
  <c r="N149" i="11"/>
  <c r="O149" i="11"/>
  <c r="Q149" i="11"/>
  <c r="Y149" i="11"/>
  <c r="Z149" i="11"/>
  <c r="AA149" i="11"/>
  <c r="AB149" i="11"/>
  <c r="AC149" i="11"/>
  <c r="AD149" i="11"/>
  <c r="B150" i="11"/>
  <c r="C150" i="11"/>
  <c r="F150" i="11"/>
  <c r="N150" i="11"/>
  <c r="O150" i="11"/>
  <c r="Q150" i="11"/>
  <c r="Y150" i="11"/>
  <c r="Z150" i="11"/>
  <c r="AA150" i="11"/>
  <c r="AB150" i="11"/>
  <c r="AC150" i="11"/>
  <c r="AD150" i="11"/>
  <c r="B151" i="11"/>
  <c r="C151" i="11"/>
  <c r="F151" i="11"/>
  <c r="N151" i="11"/>
  <c r="O151" i="11"/>
  <c r="Q151" i="11"/>
  <c r="Y151" i="11"/>
  <c r="Z151" i="11"/>
  <c r="AA151" i="11"/>
  <c r="AB151" i="11"/>
  <c r="AC151" i="11"/>
  <c r="AD151" i="11"/>
  <c r="B152" i="11"/>
  <c r="C152" i="11"/>
  <c r="F152" i="11"/>
  <c r="N152" i="11"/>
  <c r="O152" i="11"/>
  <c r="Q152" i="11"/>
  <c r="Y152" i="11"/>
  <c r="Z152" i="11"/>
  <c r="AA152" i="11"/>
  <c r="AB152" i="11"/>
  <c r="AC152" i="11"/>
  <c r="AD152" i="11"/>
  <c r="B153" i="11"/>
  <c r="C153" i="11"/>
  <c r="F153" i="11"/>
  <c r="N153" i="11"/>
  <c r="O153" i="11"/>
  <c r="Q153" i="11"/>
  <c r="Y153" i="11"/>
  <c r="Z153" i="11"/>
  <c r="AA153" i="11"/>
  <c r="AB153" i="11"/>
  <c r="AC153" i="11"/>
  <c r="AD153" i="11"/>
  <c r="B154" i="11"/>
  <c r="C154" i="11"/>
  <c r="F154" i="11"/>
  <c r="N154" i="11"/>
  <c r="O154" i="11"/>
  <c r="Q154" i="11"/>
  <c r="Y154" i="11"/>
  <c r="Z154" i="11"/>
  <c r="AA154" i="11"/>
  <c r="AB154" i="11"/>
  <c r="AC154" i="11"/>
  <c r="AD154" i="11"/>
  <c r="B155" i="11"/>
  <c r="C155" i="11"/>
  <c r="F155" i="11"/>
  <c r="N155" i="11"/>
  <c r="O155" i="11"/>
  <c r="Q155" i="11"/>
  <c r="Y155" i="11"/>
  <c r="Z155" i="11"/>
  <c r="AA155" i="11"/>
  <c r="AB155" i="11"/>
  <c r="AC155" i="11"/>
  <c r="AD155" i="11"/>
  <c r="B156" i="11"/>
  <c r="C156" i="11"/>
  <c r="F156" i="11"/>
  <c r="N156" i="11"/>
  <c r="O156" i="11"/>
  <c r="Q156" i="11"/>
  <c r="Y156" i="11"/>
  <c r="Z156" i="11"/>
  <c r="AA156" i="11"/>
  <c r="AB156" i="11"/>
  <c r="AC156" i="11"/>
  <c r="AD156" i="11"/>
  <c r="B157" i="11"/>
  <c r="C157" i="11"/>
  <c r="F157" i="11"/>
  <c r="N157" i="11"/>
  <c r="O157" i="11"/>
  <c r="Q157" i="11"/>
  <c r="Y157" i="11"/>
  <c r="Z157" i="11"/>
  <c r="AA157" i="11"/>
  <c r="AB157" i="11"/>
  <c r="AC157" i="11"/>
  <c r="AD157" i="11"/>
  <c r="B158" i="11"/>
  <c r="C158" i="11"/>
  <c r="F158" i="11"/>
  <c r="N158" i="11"/>
  <c r="O158" i="11"/>
  <c r="Q158" i="11"/>
  <c r="Y158" i="11"/>
  <c r="Z158" i="11"/>
  <c r="AA158" i="11"/>
  <c r="AB158" i="11"/>
  <c r="AC158" i="11"/>
  <c r="AD158" i="11"/>
  <c r="B159" i="11"/>
  <c r="C159" i="11"/>
  <c r="F159" i="11"/>
  <c r="N159" i="11"/>
  <c r="O159" i="11"/>
  <c r="Q159" i="11"/>
  <c r="Y159" i="11"/>
  <c r="Z159" i="11"/>
  <c r="AA159" i="11"/>
  <c r="AB159" i="11"/>
  <c r="AC159" i="11"/>
  <c r="AD159" i="11"/>
  <c r="B160" i="11"/>
  <c r="C160" i="11"/>
  <c r="F160" i="11"/>
  <c r="N160" i="11"/>
  <c r="O160" i="11"/>
  <c r="Q160" i="11"/>
  <c r="Y160" i="11"/>
  <c r="Z160" i="11"/>
  <c r="AA160" i="11"/>
  <c r="AB160" i="11"/>
  <c r="AC160" i="11"/>
  <c r="AD160" i="11"/>
  <c r="B161" i="11"/>
  <c r="C161" i="11"/>
  <c r="F161" i="11"/>
  <c r="N161" i="11"/>
  <c r="O161" i="11"/>
  <c r="Q161" i="11"/>
  <c r="Y161" i="11"/>
  <c r="Z161" i="11"/>
  <c r="AA161" i="11"/>
  <c r="AB161" i="11"/>
  <c r="AC161" i="11"/>
  <c r="AD161" i="11"/>
  <c r="B162" i="11"/>
  <c r="C162" i="11"/>
  <c r="F162" i="11"/>
  <c r="N162" i="11"/>
  <c r="O162" i="11"/>
  <c r="Q162" i="11"/>
  <c r="Y162" i="11"/>
  <c r="Z162" i="11"/>
  <c r="AA162" i="11"/>
  <c r="AB162" i="11"/>
  <c r="AC162" i="11"/>
  <c r="AD162" i="11"/>
  <c r="B163" i="11"/>
  <c r="C163" i="11"/>
  <c r="F163" i="11"/>
  <c r="N163" i="11"/>
  <c r="O163" i="11"/>
  <c r="Q163" i="11"/>
  <c r="Y163" i="11"/>
  <c r="Z163" i="11"/>
  <c r="AA163" i="11"/>
  <c r="AB163" i="11"/>
  <c r="AC163" i="11"/>
  <c r="AD163" i="11"/>
  <c r="B164" i="11"/>
  <c r="C164" i="11"/>
  <c r="F164" i="11"/>
  <c r="N164" i="11"/>
  <c r="O164" i="11"/>
  <c r="Q164" i="11"/>
  <c r="Y164" i="11"/>
  <c r="Z164" i="11"/>
  <c r="AA164" i="11"/>
  <c r="AB164" i="11"/>
  <c r="AC164" i="11"/>
  <c r="AD164" i="11"/>
  <c r="B165" i="11"/>
  <c r="C165" i="11"/>
  <c r="F165" i="11"/>
  <c r="N165" i="11"/>
  <c r="O165" i="11"/>
  <c r="Q165" i="11"/>
  <c r="Y165" i="11"/>
  <c r="Z165" i="11"/>
  <c r="AA165" i="11"/>
  <c r="AB165" i="11"/>
  <c r="AC165" i="11"/>
  <c r="AD165" i="11"/>
  <c r="B166" i="11"/>
  <c r="C166" i="11"/>
  <c r="F166" i="11"/>
  <c r="N166" i="11"/>
  <c r="O166" i="11"/>
  <c r="Q166" i="11"/>
  <c r="Y166" i="11"/>
  <c r="Z166" i="11"/>
  <c r="AA166" i="11"/>
  <c r="AB166" i="11"/>
  <c r="AC166" i="11"/>
  <c r="AD166" i="11"/>
  <c r="B167" i="11"/>
  <c r="C167" i="11"/>
  <c r="F167" i="11"/>
  <c r="N167" i="11"/>
  <c r="O167" i="11"/>
  <c r="Q167" i="11"/>
  <c r="Y167" i="11"/>
  <c r="Z167" i="11"/>
  <c r="AA167" i="11"/>
  <c r="AB167" i="11"/>
  <c r="AC167" i="11"/>
  <c r="AD167" i="11"/>
  <c r="B168" i="11"/>
  <c r="C168" i="11"/>
  <c r="F168" i="11"/>
  <c r="N168" i="11"/>
  <c r="O168" i="11"/>
  <c r="Q168" i="11"/>
  <c r="Y168" i="11"/>
  <c r="Z168" i="11"/>
  <c r="AA168" i="11"/>
  <c r="AB168" i="11"/>
  <c r="AC168" i="11"/>
  <c r="AD168" i="11"/>
  <c r="B169" i="11"/>
  <c r="C169" i="11"/>
  <c r="F169" i="11"/>
  <c r="N169" i="11"/>
  <c r="O169" i="11"/>
  <c r="Q169" i="11"/>
  <c r="Y169" i="11"/>
  <c r="Z169" i="11"/>
  <c r="AA169" i="11"/>
  <c r="AB169" i="11"/>
  <c r="AC169" i="11"/>
  <c r="AD169" i="11"/>
  <c r="B170" i="11"/>
  <c r="C170" i="11"/>
  <c r="F170" i="11"/>
  <c r="N170" i="11"/>
  <c r="O170" i="11"/>
  <c r="Q170" i="11"/>
  <c r="Y170" i="11"/>
  <c r="Z170" i="11"/>
  <c r="AA170" i="11"/>
  <c r="AB170" i="11"/>
  <c r="AC170" i="11"/>
  <c r="AD170" i="11"/>
  <c r="B171" i="11"/>
  <c r="C171" i="11"/>
  <c r="F171" i="11"/>
  <c r="N171" i="11"/>
  <c r="O171" i="11"/>
  <c r="Q171" i="11"/>
  <c r="Y171" i="11"/>
  <c r="Z171" i="11"/>
  <c r="AA171" i="11"/>
  <c r="AB171" i="11"/>
  <c r="AC171" i="11"/>
  <c r="AD171" i="11"/>
  <c r="B172" i="11"/>
  <c r="C172" i="11"/>
  <c r="F172" i="11"/>
  <c r="N172" i="11"/>
  <c r="O172" i="11"/>
  <c r="Q172" i="11"/>
  <c r="Y172" i="11"/>
  <c r="Z172" i="11"/>
  <c r="AA172" i="11"/>
  <c r="AB172" i="11"/>
  <c r="AC172" i="11"/>
  <c r="AD172" i="11"/>
  <c r="B173" i="11"/>
  <c r="C173" i="11"/>
  <c r="F173" i="11"/>
  <c r="N173" i="11"/>
  <c r="O173" i="11"/>
  <c r="Q173" i="11"/>
  <c r="Y173" i="11"/>
  <c r="Z173" i="11"/>
  <c r="AA173" i="11"/>
  <c r="AB173" i="11"/>
  <c r="AC173" i="11"/>
  <c r="AD173" i="11"/>
  <c r="B174" i="11"/>
  <c r="C174" i="11"/>
  <c r="F174" i="11"/>
  <c r="N174" i="11"/>
  <c r="O174" i="11"/>
  <c r="Q174" i="11"/>
  <c r="Y174" i="11"/>
  <c r="Z174" i="11"/>
  <c r="AA174" i="11"/>
  <c r="AB174" i="11"/>
  <c r="AC174" i="11"/>
  <c r="AD174" i="11"/>
  <c r="B175" i="11"/>
  <c r="C175" i="11"/>
  <c r="F175" i="11"/>
  <c r="N175" i="11"/>
  <c r="O175" i="11"/>
  <c r="Q175" i="11"/>
  <c r="Y175" i="11"/>
  <c r="Z175" i="11"/>
  <c r="AA175" i="11"/>
  <c r="AB175" i="11"/>
  <c r="AC175" i="11"/>
  <c r="AD175" i="11"/>
  <c r="B176" i="11"/>
  <c r="C176" i="11"/>
  <c r="F176" i="11"/>
  <c r="N176" i="11"/>
  <c r="O176" i="11"/>
  <c r="Q176" i="11"/>
  <c r="Y176" i="11"/>
  <c r="Z176" i="11"/>
  <c r="AA176" i="11"/>
  <c r="AB176" i="11"/>
  <c r="AC176" i="11"/>
  <c r="AD176" i="11"/>
  <c r="B177" i="11"/>
  <c r="C177" i="11"/>
  <c r="F177" i="11"/>
  <c r="N177" i="11"/>
  <c r="O177" i="11"/>
  <c r="Q177" i="11"/>
  <c r="Y177" i="11"/>
  <c r="Z177" i="11"/>
  <c r="AA177" i="11"/>
  <c r="AB177" i="11"/>
  <c r="AC177" i="11"/>
  <c r="AD177" i="11"/>
  <c r="B178" i="11"/>
  <c r="C178" i="11"/>
  <c r="F178" i="11"/>
  <c r="N178" i="11"/>
  <c r="O178" i="11"/>
  <c r="Q178" i="11"/>
  <c r="Y178" i="11"/>
  <c r="Z178" i="11"/>
  <c r="AA178" i="11"/>
  <c r="AB178" i="11"/>
  <c r="AC178" i="11"/>
  <c r="AD178" i="11"/>
  <c r="B179" i="11"/>
  <c r="C179" i="11"/>
  <c r="F179" i="11"/>
  <c r="N179" i="11"/>
  <c r="O179" i="11"/>
  <c r="Q179" i="11"/>
  <c r="Y179" i="11"/>
  <c r="Z179" i="11"/>
  <c r="AA179" i="11"/>
  <c r="AB179" i="11"/>
  <c r="AC179" i="11"/>
  <c r="AD179" i="11"/>
  <c r="B180" i="11"/>
  <c r="C180" i="11"/>
  <c r="F180" i="11"/>
  <c r="N180" i="11"/>
  <c r="O180" i="11"/>
  <c r="Q180" i="11"/>
  <c r="Y180" i="11"/>
  <c r="Z180" i="11"/>
  <c r="AA180" i="11"/>
  <c r="AB180" i="11"/>
  <c r="AC180" i="11"/>
  <c r="AD180" i="11"/>
  <c r="B181" i="11"/>
  <c r="C181" i="11"/>
  <c r="F181" i="11"/>
  <c r="N181" i="11"/>
  <c r="O181" i="11"/>
  <c r="Q181" i="11"/>
  <c r="Y181" i="11"/>
  <c r="Z181" i="11"/>
  <c r="AA181" i="11"/>
  <c r="AB181" i="11"/>
  <c r="AC181" i="11"/>
  <c r="AD181" i="11"/>
  <c r="B182" i="11"/>
  <c r="C182" i="11"/>
  <c r="F182" i="11"/>
  <c r="N182" i="11"/>
  <c r="O182" i="11"/>
  <c r="Q182" i="11"/>
  <c r="Y182" i="11"/>
  <c r="Z182" i="11"/>
  <c r="AA182" i="11"/>
  <c r="AB182" i="11"/>
  <c r="AC182" i="11"/>
  <c r="AD182" i="11"/>
  <c r="B183" i="11"/>
  <c r="C183" i="11"/>
  <c r="F183" i="11"/>
  <c r="N183" i="11"/>
  <c r="O183" i="11"/>
  <c r="Q183" i="11"/>
  <c r="Y183" i="11"/>
  <c r="Z183" i="11"/>
  <c r="AA183" i="11"/>
  <c r="AB183" i="11"/>
  <c r="AC183" i="11"/>
  <c r="AD183" i="11"/>
  <c r="B184" i="11"/>
  <c r="C184" i="11"/>
  <c r="F184" i="11"/>
  <c r="N184" i="11"/>
  <c r="O184" i="11"/>
  <c r="Q184" i="11"/>
  <c r="Y184" i="11"/>
  <c r="Z184" i="11"/>
  <c r="AA184" i="11"/>
  <c r="AB184" i="11"/>
  <c r="AC184" i="11"/>
  <c r="AD184" i="11"/>
  <c r="B185" i="11"/>
  <c r="C185" i="11"/>
  <c r="F185" i="11"/>
  <c r="N185" i="11"/>
  <c r="O185" i="11"/>
  <c r="Q185" i="11"/>
  <c r="Y185" i="11"/>
  <c r="Z185" i="11"/>
  <c r="AA185" i="11"/>
  <c r="AB185" i="11"/>
  <c r="AC185" i="11"/>
  <c r="AD185" i="11"/>
  <c r="B186" i="11"/>
  <c r="C186" i="11"/>
  <c r="F186" i="11"/>
  <c r="N186" i="11"/>
  <c r="O186" i="11"/>
  <c r="Q186" i="11"/>
  <c r="Y186" i="11"/>
  <c r="Z186" i="11"/>
  <c r="AA186" i="11"/>
  <c r="AB186" i="11"/>
  <c r="AC186" i="11"/>
  <c r="AD186" i="11"/>
  <c r="B187" i="11"/>
  <c r="C187" i="11"/>
  <c r="F187" i="11"/>
  <c r="N187" i="11"/>
  <c r="O187" i="11"/>
  <c r="Q187" i="11"/>
  <c r="Y187" i="11"/>
  <c r="Z187" i="11"/>
  <c r="AA187" i="11"/>
  <c r="AB187" i="11"/>
  <c r="AC187" i="11"/>
  <c r="AD187" i="11"/>
  <c r="B188" i="11"/>
  <c r="C188" i="11"/>
  <c r="F188" i="11"/>
  <c r="N188" i="11"/>
  <c r="O188" i="11"/>
  <c r="Q188" i="11"/>
  <c r="Y188" i="11"/>
  <c r="Z188" i="11"/>
  <c r="AA188" i="11"/>
  <c r="AB188" i="11"/>
  <c r="AC188" i="11"/>
  <c r="AD188" i="11"/>
  <c r="B189" i="11"/>
  <c r="C189" i="11"/>
  <c r="F189" i="11"/>
  <c r="N189" i="11"/>
  <c r="O189" i="11"/>
  <c r="Q189" i="11"/>
  <c r="Y189" i="11"/>
  <c r="Z189" i="11"/>
  <c r="AA189" i="11"/>
  <c r="AB189" i="11"/>
  <c r="AC189" i="11"/>
  <c r="AD189" i="11"/>
  <c r="B190" i="11"/>
  <c r="C190" i="11"/>
  <c r="F190" i="11"/>
  <c r="N190" i="11"/>
  <c r="O190" i="11"/>
  <c r="Q190" i="11"/>
  <c r="Y190" i="11"/>
  <c r="Z190" i="11"/>
  <c r="AA190" i="11"/>
  <c r="AB190" i="11"/>
  <c r="AC190" i="11"/>
  <c r="AD190" i="11"/>
  <c r="B191" i="11"/>
  <c r="C191" i="11"/>
  <c r="F191" i="11"/>
  <c r="N191" i="11"/>
  <c r="O191" i="11"/>
  <c r="Q191" i="11"/>
  <c r="Y191" i="11"/>
  <c r="Z191" i="11"/>
  <c r="AA191" i="11"/>
  <c r="AB191" i="11"/>
  <c r="AC191" i="11"/>
  <c r="AD191" i="11"/>
  <c r="B192" i="11"/>
  <c r="C192" i="11"/>
  <c r="F192" i="11"/>
  <c r="N192" i="11"/>
  <c r="O192" i="11"/>
  <c r="Q192" i="11"/>
  <c r="Y192" i="11"/>
  <c r="Z192" i="11"/>
  <c r="AA192" i="11"/>
  <c r="AB192" i="11"/>
  <c r="AC192" i="11"/>
  <c r="AD192" i="11"/>
  <c r="B193" i="11"/>
  <c r="C193" i="11"/>
  <c r="F193" i="11"/>
  <c r="N193" i="11"/>
  <c r="O193" i="11"/>
  <c r="Q193" i="11"/>
  <c r="Y193" i="11"/>
  <c r="Z193" i="11"/>
  <c r="AA193" i="11"/>
  <c r="AB193" i="11"/>
  <c r="AC193" i="11"/>
  <c r="AD193" i="11"/>
  <c r="B194" i="11"/>
  <c r="C194" i="11"/>
  <c r="F194" i="11"/>
  <c r="N194" i="11"/>
  <c r="O194" i="11"/>
  <c r="Q194" i="11"/>
  <c r="Y194" i="11"/>
  <c r="Z194" i="11"/>
  <c r="AA194" i="11"/>
  <c r="AB194" i="11"/>
  <c r="AC194" i="11"/>
  <c r="AD194" i="11"/>
  <c r="B195" i="11"/>
  <c r="C195" i="11"/>
  <c r="F195" i="11"/>
  <c r="N195" i="11"/>
  <c r="O195" i="11"/>
  <c r="Q195" i="11"/>
  <c r="Y195" i="11"/>
  <c r="Z195" i="11"/>
  <c r="AA195" i="11"/>
  <c r="AB195" i="11"/>
  <c r="AC195" i="11"/>
  <c r="AD195" i="11"/>
  <c r="B196" i="11"/>
  <c r="C196" i="11"/>
  <c r="F196" i="11"/>
  <c r="N196" i="11"/>
  <c r="O196" i="11"/>
  <c r="Q196" i="11"/>
  <c r="Y196" i="11"/>
  <c r="Z196" i="11"/>
  <c r="AA196" i="11"/>
  <c r="AB196" i="11"/>
  <c r="AC196" i="11"/>
  <c r="AD196" i="11"/>
  <c r="B197" i="11"/>
  <c r="C197" i="11"/>
  <c r="F197" i="11"/>
  <c r="N197" i="11"/>
  <c r="O197" i="11"/>
  <c r="Q197" i="11"/>
  <c r="Y197" i="11"/>
  <c r="Z197" i="11"/>
  <c r="AA197" i="11"/>
  <c r="AB197" i="11"/>
  <c r="AC197" i="11"/>
  <c r="AD197" i="11"/>
  <c r="B198" i="11"/>
  <c r="C198" i="11"/>
  <c r="F198" i="11"/>
  <c r="N198" i="11"/>
  <c r="O198" i="11"/>
  <c r="Q198" i="11"/>
  <c r="Y198" i="11"/>
  <c r="Z198" i="11"/>
  <c r="AA198" i="11"/>
  <c r="AB198" i="11"/>
  <c r="AC198" i="11"/>
  <c r="AD198" i="11"/>
  <c r="B199" i="11"/>
  <c r="C199" i="11"/>
  <c r="F199" i="11"/>
  <c r="N199" i="11"/>
  <c r="O199" i="11"/>
  <c r="Q199" i="11"/>
  <c r="Y199" i="11"/>
  <c r="Z199" i="11"/>
  <c r="AA199" i="11"/>
  <c r="AB199" i="11"/>
  <c r="AC199" i="11"/>
  <c r="AD199" i="11"/>
  <c r="B200" i="11"/>
  <c r="C200" i="11"/>
  <c r="F200" i="11"/>
  <c r="N200" i="11"/>
  <c r="O200" i="11"/>
  <c r="Q200" i="11"/>
  <c r="Y200" i="11"/>
  <c r="Z200" i="11"/>
  <c r="AA200" i="11"/>
  <c r="AB200" i="11"/>
  <c r="AC200" i="11"/>
  <c r="AD200" i="11"/>
  <c r="B201" i="11"/>
  <c r="C201" i="11"/>
  <c r="F201" i="11"/>
  <c r="N201" i="11"/>
  <c r="O201" i="11"/>
  <c r="Q201" i="11"/>
  <c r="Y201" i="11"/>
  <c r="Z201" i="11"/>
  <c r="AA201" i="11"/>
  <c r="AB201" i="11"/>
  <c r="AC201" i="11"/>
  <c r="AD201" i="11"/>
  <c r="B202" i="11"/>
  <c r="C202" i="11"/>
  <c r="F202" i="11"/>
  <c r="N202" i="11"/>
  <c r="O202" i="11"/>
  <c r="Q202" i="11"/>
  <c r="Y202" i="11"/>
  <c r="Z202" i="11"/>
  <c r="AA202" i="11"/>
  <c r="AB202" i="11"/>
  <c r="AC202" i="11"/>
  <c r="AD202" i="11"/>
  <c r="B203" i="11"/>
  <c r="C203" i="11"/>
  <c r="F203" i="11"/>
  <c r="N203" i="11"/>
  <c r="O203" i="11"/>
  <c r="Q203" i="11"/>
  <c r="Y203" i="11"/>
  <c r="Z203" i="11"/>
  <c r="AA203" i="11"/>
  <c r="AB203" i="11"/>
  <c r="AC203" i="11"/>
  <c r="AD203" i="11"/>
  <c r="B204" i="11"/>
  <c r="C204" i="11"/>
  <c r="F204" i="11"/>
  <c r="N204" i="11"/>
  <c r="O204" i="11"/>
  <c r="Q204" i="11"/>
  <c r="Y204" i="11"/>
  <c r="Z204" i="11"/>
  <c r="AA204" i="11"/>
  <c r="AB204" i="11"/>
  <c r="AC204" i="11"/>
  <c r="AD204" i="11"/>
  <c r="B205" i="11"/>
  <c r="C205" i="11"/>
  <c r="F205" i="11"/>
  <c r="N205" i="11"/>
  <c r="O205" i="11"/>
  <c r="Q205" i="11"/>
  <c r="Y205" i="11"/>
  <c r="Z205" i="11"/>
  <c r="AA205" i="11"/>
  <c r="AB205" i="11"/>
  <c r="AC205" i="11"/>
  <c r="AD205" i="11"/>
  <c r="B206" i="11"/>
  <c r="C206" i="11"/>
  <c r="F206" i="11"/>
  <c r="N206" i="11"/>
  <c r="O206" i="11"/>
  <c r="Q206" i="11"/>
  <c r="Y206" i="11"/>
  <c r="Z206" i="11"/>
  <c r="AA206" i="11"/>
  <c r="AB206" i="11"/>
  <c r="AC206" i="11"/>
  <c r="AD206" i="11"/>
  <c r="B207" i="11"/>
  <c r="C207" i="11"/>
  <c r="F207" i="11"/>
  <c r="N207" i="11"/>
  <c r="O207" i="11"/>
  <c r="Q207" i="11"/>
  <c r="Y207" i="11"/>
  <c r="Z207" i="11"/>
  <c r="AA207" i="11"/>
  <c r="AB207" i="11"/>
  <c r="AC207" i="11"/>
  <c r="AD207" i="11"/>
  <c r="B208" i="11"/>
  <c r="C208" i="11"/>
  <c r="F208" i="11"/>
  <c r="N208" i="11"/>
  <c r="O208" i="11"/>
  <c r="Q208" i="11"/>
  <c r="Y208" i="11"/>
  <c r="Z208" i="11"/>
  <c r="AA208" i="11"/>
  <c r="AB208" i="11"/>
  <c r="AC208" i="11"/>
  <c r="AD208" i="11"/>
  <c r="B209" i="11"/>
  <c r="C209" i="11"/>
  <c r="F209" i="11"/>
  <c r="N209" i="11"/>
  <c r="O209" i="11"/>
  <c r="Q209" i="11"/>
  <c r="Y209" i="11"/>
  <c r="Z209" i="11"/>
  <c r="AA209" i="11"/>
  <c r="AB209" i="11"/>
  <c r="AC209" i="11"/>
  <c r="AD209" i="11"/>
  <c r="B210" i="11"/>
  <c r="C210" i="11"/>
  <c r="F210" i="11"/>
  <c r="N210" i="11"/>
  <c r="O210" i="11"/>
  <c r="Q210" i="11"/>
  <c r="Y210" i="11"/>
  <c r="Z210" i="11"/>
  <c r="AA210" i="11"/>
  <c r="AB210" i="11"/>
  <c r="AC210" i="11"/>
  <c r="AD210" i="11"/>
  <c r="B211" i="11"/>
  <c r="C211" i="11"/>
  <c r="F211" i="11"/>
  <c r="N211" i="11"/>
  <c r="O211" i="11"/>
  <c r="Q211" i="11"/>
  <c r="Y211" i="11"/>
  <c r="Z211" i="11"/>
  <c r="AA211" i="11"/>
  <c r="AB211" i="11"/>
  <c r="AC211" i="11"/>
  <c r="AD211" i="11"/>
  <c r="B212" i="11"/>
  <c r="C212" i="11"/>
  <c r="F212" i="11"/>
  <c r="N212" i="11"/>
  <c r="O212" i="11"/>
  <c r="Q212" i="11"/>
  <c r="Y212" i="11"/>
  <c r="Z212" i="11"/>
  <c r="AA212" i="11"/>
  <c r="AB212" i="11"/>
  <c r="AC212" i="11"/>
  <c r="AD212" i="11"/>
  <c r="B213" i="11"/>
  <c r="C213" i="11"/>
  <c r="F213" i="11"/>
  <c r="N213" i="11"/>
  <c r="O213" i="11"/>
  <c r="Q213" i="11"/>
  <c r="Y213" i="11"/>
  <c r="Z213" i="11"/>
  <c r="AA213" i="11"/>
  <c r="AB213" i="11"/>
  <c r="AC213" i="11"/>
  <c r="AD213" i="11"/>
  <c r="B214" i="11"/>
  <c r="C214" i="11"/>
  <c r="F214" i="11"/>
  <c r="N214" i="11"/>
  <c r="O214" i="11"/>
  <c r="Q214" i="11"/>
  <c r="Y214" i="11"/>
  <c r="Z214" i="11"/>
  <c r="AA214" i="11"/>
  <c r="AB214" i="11"/>
  <c r="AC214" i="11"/>
  <c r="AD214" i="11"/>
  <c r="B215" i="11"/>
  <c r="C215" i="11"/>
  <c r="F215" i="11"/>
  <c r="N215" i="11"/>
  <c r="O215" i="11"/>
  <c r="Q215" i="11"/>
  <c r="Y215" i="11"/>
  <c r="Z215" i="11"/>
  <c r="AA215" i="11"/>
  <c r="AB215" i="11"/>
  <c r="AC215" i="11"/>
  <c r="AD215" i="11"/>
  <c r="B216" i="11"/>
  <c r="C216" i="11"/>
  <c r="F216" i="11"/>
  <c r="N216" i="11"/>
  <c r="O216" i="11"/>
  <c r="Q216" i="11"/>
  <c r="Y216" i="11"/>
  <c r="Z216" i="11"/>
  <c r="AA216" i="11"/>
  <c r="AB216" i="11"/>
  <c r="AC216" i="11"/>
  <c r="AD216" i="11"/>
  <c r="B217" i="11"/>
  <c r="C217" i="11"/>
  <c r="F217" i="11"/>
  <c r="N217" i="11"/>
  <c r="O217" i="11"/>
  <c r="Q217" i="11"/>
  <c r="Y217" i="11"/>
  <c r="Z217" i="11"/>
  <c r="AA217" i="11"/>
  <c r="AB217" i="11"/>
  <c r="AC217" i="11"/>
  <c r="AD217" i="11"/>
  <c r="B218" i="11"/>
  <c r="C218" i="11"/>
  <c r="F218" i="11"/>
  <c r="N218" i="11"/>
  <c r="O218" i="11"/>
  <c r="Q218" i="11"/>
  <c r="Y218" i="11"/>
  <c r="Z218" i="11"/>
  <c r="AA218" i="11"/>
  <c r="AB218" i="11"/>
  <c r="AC218" i="11"/>
  <c r="AD218" i="11"/>
  <c r="B219" i="11"/>
  <c r="C219" i="11"/>
  <c r="F219" i="11"/>
  <c r="N219" i="11"/>
  <c r="O219" i="11"/>
  <c r="Q219" i="11"/>
  <c r="Y219" i="11"/>
  <c r="Z219" i="11"/>
  <c r="AA219" i="11"/>
  <c r="AB219" i="11"/>
  <c r="AC219" i="11"/>
  <c r="AD219" i="11"/>
  <c r="B220" i="11"/>
  <c r="C220" i="11"/>
  <c r="F220" i="11"/>
  <c r="N220" i="11"/>
  <c r="O220" i="11"/>
  <c r="Q220" i="11"/>
  <c r="Y220" i="11"/>
  <c r="Z220" i="11"/>
  <c r="AA220" i="11"/>
  <c r="AB220" i="11"/>
  <c r="AC220" i="11"/>
  <c r="AD220" i="11"/>
  <c r="B221" i="11"/>
  <c r="C221" i="11"/>
  <c r="F221" i="11"/>
  <c r="N221" i="11"/>
  <c r="O221" i="11"/>
  <c r="Q221" i="11"/>
  <c r="Y221" i="11"/>
  <c r="Z221" i="11"/>
  <c r="AA221" i="11"/>
  <c r="AB221" i="11"/>
  <c r="AC221" i="11"/>
  <c r="AD221" i="11"/>
  <c r="B222" i="11"/>
  <c r="C222" i="11"/>
  <c r="F222" i="11"/>
  <c r="N222" i="11"/>
  <c r="O222" i="11"/>
  <c r="Q222" i="11"/>
  <c r="Y222" i="11"/>
  <c r="Z222" i="11"/>
  <c r="AA222" i="11"/>
  <c r="AB222" i="11"/>
  <c r="AC222" i="11"/>
  <c r="AD222" i="11"/>
  <c r="B223" i="11"/>
  <c r="C223" i="11"/>
  <c r="F223" i="11"/>
  <c r="N223" i="11"/>
  <c r="O223" i="11"/>
  <c r="Q223" i="11"/>
  <c r="Y223" i="11"/>
  <c r="Z223" i="11"/>
  <c r="AA223" i="11"/>
  <c r="AB223" i="11"/>
  <c r="AC223" i="11"/>
  <c r="AD223" i="11"/>
  <c r="B224" i="11"/>
  <c r="C224" i="11"/>
  <c r="F224" i="11"/>
  <c r="N224" i="11"/>
  <c r="O224" i="11"/>
  <c r="Q224" i="11"/>
  <c r="Y224" i="11"/>
  <c r="Z224" i="11"/>
  <c r="AA224" i="11"/>
  <c r="AB224" i="11"/>
  <c r="AC224" i="11"/>
  <c r="AD224" i="11"/>
  <c r="B225" i="11"/>
  <c r="C225" i="11"/>
  <c r="F225" i="11"/>
  <c r="N225" i="11"/>
  <c r="O225" i="11"/>
  <c r="Q225" i="11"/>
  <c r="Y225" i="11"/>
  <c r="Z225" i="11"/>
  <c r="AA225" i="11"/>
  <c r="AB225" i="11"/>
  <c r="AC225" i="11"/>
  <c r="AD225" i="11"/>
  <c r="B226" i="11"/>
  <c r="C226" i="11"/>
  <c r="F226" i="11"/>
  <c r="N226" i="11"/>
  <c r="O226" i="11"/>
  <c r="Q226" i="11"/>
  <c r="Y226" i="11"/>
  <c r="Z226" i="11"/>
  <c r="AA226" i="11"/>
  <c r="AB226" i="11"/>
  <c r="AC226" i="11"/>
  <c r="AD226" i="11"/>
  <c r="B227" i="11"/>
  <c r="C227" i="11"/>
  <c r="F227" i="11"/>
  <c r="N227" i="11"/>
  <c r="O227" i="11"/>
  <c r="Q227" i="11"/>
  <c r="Y227" i="11"/>
  <c r="Z227" i="11"/>
  <c r="AA227" i="11"/>
  <c r="AB227" i="11"/>
  <c r="AC227" i="11"/>
  <c r="AD227" i="11"/>
  <c r="B228" i="11"/>
  <c r="C228" i="11"/>
  <c r="F228" i="11"/>
  <c r="N228" i="11"/>
  <c r="O228" i="11"/>
  <c r="Q228" i="11"/>
  <c r="Y228" i="11"/>
  <c r="Z228" i="11"/>
  <c r="AA228" i="11"/>
  <c r="AB228" i="11"/>
  <c r="AC228" i="11"/>
  <c r="AD228" i="11"/>
  <c r="B229" i="11"/>
  <c r="C229" i="11"/>
  <c r="F229" i="11"/>
  <c r="N229" i="11"/>
  <c r="O229" i="11"/>
  <c r="Q229" i="11"/>
  <c r="Y229" i="11"/>
  <c r="Z229" i="11"/>
  <c r="AA229" i="11"/>
  <c r="AB229" i="11"/>
  <c r="AC229" i="11"/>
  <c r="AD229" i="11"/>
  <c r="B230" i="11"/>
  <c r="C230" i="11"/>
  <c r="F230" i="11"/>
  <c r="N230" i="11"/>
  <c r="O230" i="11"/>
  <c r="Q230" i="11"/>
  <c r="Y230" i="11"/>
  <c r="Z230" i="11"/>
  <c r="AA230" i="11"/>
  <c r="AB230" i="11"/>
  <c r="AC230" i="11"/>
  <c r="AD230" i="11"/>
  <c r="B231" i="11"/>
  <c r="C231" i="11"/>
  <c r="F231" i="11"/>
  <c r="N231" i="11"/>
  <c r="O231" i="11"/>
  <c r="Q231" i="11"/>
  <c r="Y231" i="11"/>
  <c r="Z231" i="11"/>
  <c r="AA231" i="11"/>
  <c r="AB231" i="11"/>
  <c r="AC231" i="11"/>
  <c r="AD231" i="11"/>
  <c r="B232" i="11"/>
  <c r="C232" i="11"/>
  <c r="F232" i="11"/>
  <c r="N232" i="11"/>
  <c r="O232" i="11"/>
  <c r="Q232" i="11"/>
  <c r="Y232" i="11"/>
  <c r="Z232" i="11"/>
  <c r="AA232" i="11"/>
  <c r="AB232" i="11"/>
  <c r="AC232" i="11"/>
  <c r="AD232" i="11"/>
  <c r="B233" i="11"/>
  <c r="C233" i="11"/>
  <c r="F233" i="11"/>
  <c r="N233" i="11"/>
  <c r="O233" i="11"/>
  <c r="Q233" i="11"/>
  <c r="Y233" i="11"/>
  <c r="Z233" i="11"/>
  <c r="AA233" i="11"/>
  <c r="AB233" i="11"/>
  <c r="AC233" i="11"/>
  <c r="AD233" i="11"/>
  <c r="B234" i="11"/>
  <c r="C234" i="11"/>
  <c r="F234" i="11"/>
  <c r="N234" i="11"/>
  <c r="O234" i="11"/>
  <c r="Q234" i="11"/>
  <c r="Y234" i="11"/>
  <c r="Z234" i="11"/>
  <c r="AA234" i="11"/>
  <c r="AB234" i="11"/>
  <c r="AC234" i="11"/>
  <c r="AD234" i="11"/>
  <c r="B235" i="11"/>
  <c r="C235" i="11"/>
  <c r="F235" i="11"/>
  <c r="N235" i="11"/>
  <c r="O235" i="11"/>
  <c r="Q235" i="11"/>
  <c r="Y235" i="11"/>
  <c r="Z235" i="11"/>
  <c r="AA235" i="11"/>
  <c r="AB235" i="11"/>
  <c r="AC235" i="11"/>
  <c r="AD235" i="11"/>
  <c r="B236" i="11"/>
  <c r="C236" i="11"/>
  <c r="F236" i="11"/>
  <c r="N236" i="11"/>
  <c r="O236" i="11"/>
  <c r="Q236" i="11"/>
  <c r="Y236" i="11"/>
  <c r="Z236" i="11"/>
  <c r="AA236" i="11"/>
  <c r="AB236" i="11"/>
  <c r="AC236" i="11"/>
  <c r="AD236" i="11"/>
  <c r="B237" i="11"/>
  <c r="C237" i="11"/>
  <c r="F237" i="11"/>
  <c r="N237" i="11"/>
  <c r="O237" i="11"/>
  <c r="Q237" i="11"/>
  <c r="Y237" i="11"/>
  <c r="Z237" i="11"/>
  <c r="AA237" i="11"/>
  <c r="AB237" i="11"/>
  <c r="AC237" i="11"/>
  <c r="AD237" i="11"/>
  <c r="B238" i="11"/>
  <c r="C238" i="11"/>
  <c r="F238" i="11"/>
  <c r="N238" i="11"/>
  <c r="O238" i="11"/>
  <c r="Q238" i="11"/>
  <c r="Y238" i="11"/>
  <c r="Z238" i="11"/>
  <c r="AA238" i="11"/>
  <c r="AB238" i="11"/>
  <c r="AC238" i="11"/>
  <c r="AD238" i="11"/>
  <c r="B239" i="11"/>
  <c r="C239" i="11"/>
  <c r="F239" i="11"/>
  <c r="N239" i="11"/>
  <c r="O239" i="11"/>
  <c r="Q239" i="11"/>
  <c r="Y239" i="11"/>
  <c r="Z239" i="11"/>
  <c r="AA239" i="11"/>
  <c r="AB239" i="11"/>
  <c r="AC239" i="11"/>
  <c r="AD239" i="11"/>
  <c r="B240" i="11"/>
  <c r="C240" i="11"/>
  <c r="F240" i="11"/>
  <c r="N240" i="11"/>
  <c r="O240" i="11"/>
  <c r="Q240" i="11"/>
  <c r="Y240" i="11"/>
  <c r="Z240" i="11"/>
  <c r="AA240" i="11"/>
  <c r="AB240" i="11"/>
  <c r="AC240" i="11"/>
  <c r="AD240" i="11"/>
  <c r="B241" i="11"/>
  <c r="C241" i="11"/>
  <c r="F241" i="11"/>
  <c r="N241" i="11"/>
  <c r="O241" i="11"/>
  <c r="Q241" i="11"/>
  <c r="Y241" i="11"/>
  <c r="Z241" i="11"/>
  <c r="AA241" i="11"/>
  <c r="AB241" i="11"/>
  <c r="AC241" i="11"/>
  <c r="AD241" i="11"/>
  <c r="B242" i="11"/>
  <c r="C242" i="11"/>
  <c r="F242" i="11"/>
  <c r="N242" i="11"/>
  <c r="O242" i="11"/>
  <c r="Q242" i="11"/>
  <c r="Y242" i="11"/>
  <c r="Z242" i="11"/>
  <c r="AA242" i="11"/>
  <c r="AB242" i="11"/>
  <c r="AC242" i="11"/>
  <c r="AD242" i="11"/>
  <c r="B243" i="11"/>
  <c r="C243" i="11"/>
  <c r="F243" i="11"/>
  <c r="N243" i="11"/>
  <c r="O243" i="11"/>
  <c r="Q243" i="11"/>
  <c r="Y243" i="11"/>
  <c r="Z243" i="11"/>
  <c r="AA243" i="11"/>
  <c r="AB243" i="11"/>
  <c r="AC243" i="11"/>
  <c r="AD243" i="11"/>
  <c r="B244" i="11"/>
  <c r="C244" i="11"/>
  <c r="F244" i="11"/>
  <c r="N244" i="11"/>
  <c r="O244" i="11"/>
  <c r="Q244" i="11"/>
  <c r="Y244" i="11"/>
  <c r="Z244" i="11"/>
  <c r="AA244" i="11"/>
  <c r="AB244" i="11"/>
  <c r="AC244" i="11"/>
  <c r="AD244" i="11"/>
  <c r="B245" i="11"/>
  <c r="C245" i="11"/>
  <c r="F245" i="11"/>
  <c r="N245" i="11"/>
  <c r="O245" i="11"/>
  <c r="Q245" i="11"/>
  <c r="Y245" i="11"/>
  <c r="Z245" i="11"/>
  <c r="AA245" i="11"/>
  <c r="AB245" i="11"/>
  <c r="AC245" i="11"/>
  <c r="AD245" i="11"/>
  <c r="B246" i="11"/>
  <c r="C246" i="11"/>
  <c r="F246" i="11"/>
  <c r="N246" i="11"/>
  <c r="O246" i="11"/>
  <c r="Q246" i="11"/>
  <c r="Y246" i="11"/>
  <c r="Z246" i="11"/>
  <c r="AA246" i="11"/>
  <c r="AB246" i="11"/>
  <c r="AC246" i="11"/>
  <c r="AD246" i="11"/>
  <c r="B247" i="11"/>
  <c r="C247" i="11"/>
  <c r="F247" i="11"/>
  <c r="N247" i="11"/>
  <c r="O247" i="11"/>
  <c r="Q247" i="11"/>
  <c r="Y247" i="11"/>
  <c r="Z247" i="11"/>
  <c r="AA247" i="11"/>
  <c r="AB247" i="11"/>
  <c r="AC247" i="11"/>
  <c r="AD247" i="11"/>
  <c r="B248" i="11"/>
  <c r="C248" i="11"/>
  <c r="F248" i="11"/>
  <c r="N248" i="11"/>
  <c r="O248" i="11"/>
  <c r="Q248" i="11"/>
  <c r="Y248" i="11"/>
  <c r="Z248" i="11"/>
  <c r="AA248" i="11"/>
  <c r="AB248" i="11"/>
  <c r="AC248" i="11"/>
  <c r="AD248" i="11"/>
  <c r="B249" i="11"/>
  <c r="C249" i="11"/>
  <c r="F249" i="11"/>
  <c r="N249" i="11"/>
  <c r="O249" i="11"/>
  <c r="Q249" i="11"/>
  <c r="Y249" i="11"/>
  <c r="Z249" i="11"/>
  <c r="AA249" i="11"/>
  <c r="AB249" i="11"/>
  <c r="AC249" i="11"/>
  <c r="AD249" i="11"/>
  <c r="B250" i="11"/>
  <c r="C250" i="11"/>
  <c r="F250" i="11"/>
  <c r="N250" i="11"/>
  <c r="O250" i="11"/>
  <c r="Q250" i="11"/>
  <c r="Y250" i="11"/>
  <c r="Z250" i="11"/>
  <c r="AA250" i="11"/>
  <c r="AB250" i="11"/>
  <c r="AC250" i="11"/>
  <c r="AD250" i="11"/>
  <c r="B251" i="11"/>
  <c r="C251" i="11"/>
  <c r="F251" i="11"/>
  <c r="N251" i="11"/>
  <c r="O251" i="11"/>
  <c r="Q251" i="11"/>
  <c r="Y251" i="11"/>
  <c r="Z251" i="11"/>
  <c r="AA251" i="11"/>
  <c r="AB251" i="11"/>
  <c r="AC251" i="11"/>
  <c r="AD251" i="11"/>
  <c r="B252" i="11"/>
  <c r="C252" i="11"/>
  <c r="F252" i="11"/>
  <c r="N252" i="11"/>
  <c r="O252" i="11"/>
  <c r="Q252" i="11"/>
  <c r="Y252" i="11"/>
  <c r="Z252" i="11"/>
  <c r="AA252" i="11"/>
  <c r="AB252" i="11"/>
  <c r="AC252" i="11"/>
  <c r="AD252" i="11"/>
  <c r="B253" i="11"/>
  <c r="C253" i="11"/>
  <c r="F253" i="11"/>
  <c r="N253" i="11"/>
  <c r="O253" i="11"/>
  <c r="Q253" i="11"/>
  <c r="Y253" i="11"/>
  <c r="Z253" i="11"/>
  <c r="AA253" i="11"/>
  <c r="AB253" i="11"/>
  <c r="AC253" i="11"/>
  <c r="AD253" i="11"/>
  <c r="B254" i="11"/>
  <c r="C254" i="11"/>
  <c r="F254" i="11"/>
  <c r="N254" i="11"/>
  <c r="O254" i="11"/>
  <c r="Q254" i="11"/>
  <c r="Y254" i="11"/>
  <c r="Z254" i="11"/>
  <c r="AA254" i="11"/>
  <c r="AB254" i="11"/>
  <c r="AC254" i="11"/>
  <c r="AD254" i="11"/>
  <c r="B255" i="11"/>
  <c r="C255" i="11"/>
  <c r="F255" i="11"/>
  <c r="N255" i="11"/>
  <c r="O255" i="11"/>
  <c r="Q255" i="11"/>
  <c r="Y255" i="11"/>
  <c r="Z255" i="11"/>
  <c r="AA255" i="11"/>
  <c r="AB255" i="11"/>
  <c r="AC255" i="11"/>
  <c r="AD255" i="11"/>
  <c r="B256" i="11"/>
  <c r="C256" i="11"/>
  <c r="F256" i="11"/>
  <c r="N256" i="11"/>
  <c r="O256" i="11"/>
  <c r="Q256" i="11"/>
  <c r="Y256" i="11"/>
  <c r="Z256" i="11"/>
  <c r="AA256" i="11"/>
  <c r="AB256" i="11"/>
  <c r="AC256" i="11"/>
  <c r="AD256" i="11"/>
  <c r="B257" i="11"/>
  <c r="C257" i="11"/>
  <c r="F257" i="11"/>
  <c r="N257" i="11"/>
  <c r="O257" i="11"/>
  <c r="Q257" i="11"/>
  <c r="Y257" i="11"/>
  <c r="Z257" i="11"/>
  <c r="AA257" i="11"/>
  <c r="AB257" i="11"/>
  <c r="AC257" i="11"/>
  <c r="AD257" i="11"/>
  <c r="B258" i="11"/>
  <c r="C258" i="11"/>
  <c r="F258" i="11"/>
  <c r="N258" i="11"/>
  <c r="O258" i="11"/>
  <c r="Q258" i="11"/>
  <c r="Y258" i="11"/>
  <c r="Z258" i="11"/>
  <c r="AA258" i="11"/>
  <c r="AB258" i="11"/>
  <c r="AC258" i="11"/>
  <c r="AD258" i="11"/>
  <c r="B259" i="11"/>
  <c r="C259" i="11"/>
  <c r="F259" i="11"/>
  <c r="N259" i="11"/>
  <c r="O259" i="11"/>
  <c r="Q259" i="11"/>
  <c r="Y259" i="11"/>
  <c r="Z259" i="11"/>
  <c r="AA259" i="11"/>
  <c r="AB259" i="11"/>
  <c r="AC259" i="11"/>
  <c r="AD259" i="11"/>
  <c r="B260" i="11"/>
  <c r="C260" i="11"/>
  <c r="F260" i="11"/>
  <c r="N260" i="11"/>
  <c r="O260" i="11"/>
  <c r="Q260" i="11"/>
  <c r="Y260" i="11"/>
  <c r="Z260" i="11"/>
  <c r="AA260" i="11"/>
  <c r="AB260" i="11"/>
  <c r="AC260" i="11"/>
  <c r="AD260" i="11"/>
  <c r="B261" i="11"/>
  <c r="C261" i="11"/>
  <c r="F261" i="11"/>
  <c r="N261" i="11"/>
  <c r="O261" i="11"/>
  <c r="Q261" i="11"/>
  <c r="Y261" i="11"/>
  <c r="Z261" i="11"/>
  <c r="AA261" i="11"/>
  <c r="AB261" i="11"/>
  <c r="AC261" i="11"/>
  <c r="AD261" i="11"/>
  <c r="B262" i="11"/>
  <c r="C262" i="11"/>
  <c r="F262" i="11"/>
  <c r="N262" i="11"/>
  <c r="O262" i="11"/>
  <c r="Q262" i="11"/>
  <c r="Y262" i="11"/>
  <c r="Z262" i="11"/>
  <c r="AA262" i="11"/>
  <c r="AB262" i="11"/>
  <c r="AC262" i="11"/>
  <c r="AD262" i="11"/>
  <c r="B263" i="11"/>
  <c r="C263" i="11"/>
  <c r="F263" i="11"/>
  <c r="N263" i="11"/>
  <c r="O263" i="11"/>
  <c r="Q263" i="11"/>
  <c r="Y263" i="11"/>
  <c r="Z263" i="11"/>
  <c r="AA263" i="11"/>
  <c r="AB263" i="11"/>
  <c r="AC263" i="11"/>
  <c r="AD263" i="11"/>
  <c r="B264" i="11"/>
  <c r="C264" i="11"/>
  <c r="F264" i="11"/>
  <c r="N264" i="11"/>
  <c r="O264" i="11"/>
  <c r="Q264" i="11"/>
  <c r="Y264" i="11"/>
  <c r="Z264" i="11"/>
  <c r="AA264" i="11"/>
  <c r="AB264" i="11"/>
  <c r="AC264" i="11"/>
  <c r="AD264" i="11"/>
  <c r="B265" i="11"/>
  <c r="C265" i="11"/>
  <c r="F265" i="11"/>
  <c r="N265" i="11"/>
  <c r="O265" i="11"/>
  <c r="Q265" i="11"/>
  <c r="Y265" i="11"/>
  <c r="Z265" i="11"/>
  <c r="AA265" i="11"/>
  <c r="AB265" i="11"/>
  <c r="AC265" i="11"/>
  <c r="AD265" i="11"/>
  <c r="B266" i="11"/>
  <c r="C266" i="11"/>
  <c r="F266" i="11"/>
  <c r="N266" i="11"/>
  <c r="O266" i="11"/>
  <c r="Q266" i="11"/>
  <c r="Y266" i="11"/>
  <c r="Z266" i="11"/>
  <c r="AA266" i="11"/>
  <c r="AB266" i="11"/>
  <c r="AC266" i="11"/>
  <c r="AD266" i="11"/>
  <c r="B267" i="11"/>
  <c r="C267" i="11"/>
  <c r="F267" i="11"/>
  <c r="N267" i="11"/>
  <c r="O267" i="11"/>
  <c r="Q267" i="11"/>
  <c r="Y267" i="11"/>
  <c r="Z267" i="11"/>
  <c r="AA267" i="11"/>
  <c r="AB267" i="11"/>
  <c r="AC267" i="11"/>
  <c r="AD267" i="11"/>
  <c r="B268" i="11"/>
  <c r="C268" i="11"/>
  <c r="F268" i="11"/>
  <c r="N268" i="11"/>
  <c r="O268" i="11"/>
  <c r="Q268" i="11"/>
  <c r="Y268" i="11"/>
  <c r="Z268" i="11"/>
  <c r="AA268" i="11"/>
  <c r="AB268" i="11"/>
  <c r="AC268" i="11"/>
  <c r="AD268" i="11"/>
  <c r="B269" i="11"/>
  <c r="C269" i="11"/>
  <c r="F269" i="11"/>
  <c r="N269" i="11"/>
  <c r="O269" i="11"/>
  <c r="Q269" i="11"/>
  <c r="Y269" i="11"/>
  <c r="Z269" i="11"/>
  <c r="AA269" i="11"/>
  <c r="AB269" i="11"/>
  <c r="AC269" i="11"/>
  <c r="AD269" i="11"/>
  <c r="B270" i="11"/>
  <c r="C270" i="11"/>
  <c r="F270" i="11"/>
  <c r="N270" i="11"/>
  <c r="O270" i="11"/>
  <c r="Q270" i="11"/>
  <c r="Y270" i="11"/>
  <c r="Z270" i="11"/>
  <c r="AA270" i="11"/>
  <c r="AB270" i="11"/>
  <c r="AC270" i="11"/>
  <c r="AD270" i="11"/>
  <c r="B271" i="11"/>
  <c r="C271" i="11"/>
  <c r="F271" i="11"/>
  <c r="N271" i="11"/>
  <c r="O271" i="11"/>
  <c r="Q271" i="11"/>
  <c r="Y271" i="11"/>
  <c r="Z271" i="11"/>
  <c r="AA271" i="11"/>
  <c r="AB271" i="11"/>
  <c r="AC271" i="11"/>
  <c r="AD271" i="11"/>
  <c r="B272" i="11"/>
  <c r="C272" i="11"/>
  <c r="F272" i="11"/>
  <c r="N272" i="11"/>
  <c r="O272" i="11"/>
  <c r="Q272" i="11"/>
  <c r="Y272" i="11"/>
  <c r="Z272" i="11"/>
  <c r="AA272" i="11"/>
  <c r="AB272" i="11"/>
  <c r="AC272" i="11"/>
  <c r="AD272" i="11"/>
  <c r="B273" i="11"/>
  <c r="C273" i="11"/>
  <c r="F273" i="11"/>
  <c r="N273" i="11"/>
  <c r="O273" i="11"/>
  <c r="Q273" i="11"/>
  <c r="Y273" i="11"/>
  <c r="Z273" i="11"/>
  <c r="AA273" i="11"/>
  <c r="AB273" i="11"/>
  <c r="AC273" i="11"/>
  <c r="AD273" i="11"/>
  <c r="B274" i="11"/>
  <c r="C274" i="11"/>
  <c r="F274" i="11"/>
  <c r="N274" i="11"/>
  <c r="O274" i="11"/>
  <c r="Q274" i="11"/>
  <c r="Y274" i="11"/>
  <c r="Z274" i="11"/>
  <c r="AA274" i="11"/>
  <c r="AB274" i="11"/>
  <c r="AC274" i="11"/>
  <c r="AD274" i="11"/>
  <c r="B275" i="11"/>
  <c r="C275" i="11"/>
  <c r="F275" i="11"/>
  <c r="N275" i="11"/>
  <c r="O275" i="11"/>
  <c r="Q275" i="11"/>
  <c r="Y275" i="11"/>
  <c r="Z275" i="11"/>
  <c r="AA275" i="11"/>
  <c r="AB275" i="11"/>
  <c r="AC275" i="11"/>
  <c r="AD275" i="11"/>
  <c r="B276" i="11"/>
  <c r="C276" i="11"/>
  <c r="F276" i="11"/>
  <c r="N276" i="11"/>
  <c r="O276" i="11"/>
  <c r="Q276" i="11"/>
  <c r="Y276" i="11"/>
  <c r="Z276" i="11"/>
  <c r="AA276" i="11"/>
  <c r="AB276" i="11"/>
  <c r="AC276" i="11"/>
  <c r="AD276" i="11"/>
  <c r="B277" i="11"/>
  <c r="C277" i="11"/>
  <c r="F277" i="11"/>
  <c r="N277" i="11"/>
  <c r="O277" i="11"/>
  <c r="Q277" i="11"/>
  <c r="Y277" i="11"/>
  <c r="Z277" i="11"/>
  <c r="AA277" i="11"/>
  <c r="AB277" i="11"/>
  <c r="AC277" i="11"/>
  <c r="AD277" i="11"/>
  <c r="B278" i="11"/>
  <c r="C278" i="11"/>
  <c r="F278" i="11"/>
  <c r="N278" i="11"/>
  <c r="O278" i="11"/>
  <c r="Q278" i="11"/>
  <c r="Y278" i="11"/>
  <c r="Z278" i="11"/>
  <c r="AA278" i="11"/>
  <c r="AB278" i="11"/>
  <c r="AC278" i="11"/>
  <c r="AD278" i="11"/>
  <c r="B279" i="11"/>
  <c r="C279" i="11"/>
  <c r="F279" i="11"/>
  <c r="N279" i="11"/>
  <c r="O279" i="11"/>
  <c r="Q279" i="11"/>
  <c r="Y279" i="11"/>
  <c r="Z279" i="11"/>
  <c r="AA279" i="11"/>
  <c r="AB279" i="11"/>
  <c r="AC279" i="11"/>
  <c r="AD279" i="11"/>
  <c r="B280" i="11"/>
  <c r="C280" i="11"/>
  <c r="F280" i="11"/>
  <c r="N280" i="11"/>
  <c r="O280" i="11"/>
  <c r="Q280" i="11"/>
  <c r="Y280" i="11"/>
  <c r="Z280" i="11"/>
  <c r="AA280" i="11"/>
  <c r="AB280" i="11"/>
  <c r="AC280" i="11"/>
  <c r="AD280" i="11"/>
  <c r="B281" i="11"/>
  <c r="C281" i="11"/>
  <c r="F281" i="11"/>
  <c r="N281" i="11"/>
  <c r="O281" i="11"/>
  <c r="Q281" i="11"/>
  <c r="Y281" i="11"/>
  <c r="Z281" i="11"/>
  <c r="AA281" i="11"/>
  <c r="AB281" i="11"/>
  <c r="AC281" i="11"/>
  <c r="AD281" i="11"/>
  <c r="B282" i="11"/>
  <c r="C282" i="11"/>
  <c r="F282" i="11"/>
  <c r="N282" i="11"/>
  <c r="O282" i="11"/>
  <c r="Q282" i="11"/>
  <c r="Y282" i="11"/>
  <c r="Z282" i="11"/>
  <c r="AA282" i="11"/>
  <c r="AB282" i="11"/>
  <c r="AC282" i="11"/>
  <c r="AD282" i="11"/>
  <c r="B283" i="11"/>
  <c r="C283" i="11"/>
  <c r="F283" i="11"/>
  <c r="N283" i="11"/>
  <c r="O283" i="11"/>
  <c r="Q283" i="11"/>
  <c r="Y283" i="11"/>
  <c r="Z283" i="11"/>
  <c r="AA283" i="11"/>
  <c r="AB283" i="11"/>
  <c r="AC283" i="11"/>
  <c r="AD283" i="11"/>
  <c r="B284" i="11"/>
  <c r="C284" i="11"/>
  <c r="F284" i="11"/>
  <c r="N284" i="11"/>
  <c r="O284" i="11"/>
  <c r="Q284" i="11"/>
  <c r="Y284" i="11"/>
  <c r="Z284" i="11"/>
  <c r="AA284" i="11"/>
  <c r="AB284" i="11"/>
  <c r="AC284" i="11"/>
  <c r="AD284" i="11"/>
  <c r="B285" i="11"/>
  <c r="C285" i="11"/>
  <c r="F285" i="11"/>
  <c r="N285" i="11"/>
  <c r="O285" i="11"/>
  <c r="Q285" i="11"/>
  <c r="Y285" i="11"/>
  <c r="Z285" i="11"/>
  <c r="AA285" i="11"/>
  <c r="AB285" i="11"/>
  <c r="AC285" i="11"/>
  <c r="AD285" i="11"/>
  <c r="B286" i="11"/>
  <c r="C286" i="11"/>
  <c r="F286" i="11"/>
  <c r="N286" i="11"/>
  <c r="O286" i="11"/>
  <c r="Q286" i="11"/>
  <c r="Y286" i="11"/>
  <c r="Z286" i="11"/>
  <c r="AA286" i="11"/>
  <c r="AB286" i="11"/>
  <c r="AC286" i="11"/>
  <c r="AD286" i="11"/>
  <c r="B287" i="11"/>
  <c r="C287" i="11"/>
  <c r="F287" i="11"/>
  <c r="N287" i="11"/>
  <c r="O287" i="11"/>
  <c r="Q287" i="11"/>
  <c r="Y287" i="11"/>
  <c r="Z287" i="11"/>
  <c r="AA287" i="11"/>
  <c r="AB287" i="11"/>
  <c r="AC287" i="11"/>
  <c r="AD287" i="11"/>
  <c r="B288" i="11"/>
  <c r="C288" i="11"/>
  <c r="F288" i="11"/>
  <c r="N288" i="11"/>
  <c r="O288" i="11"/>
  <c r="Q288" i="11"/>
  <c r="Y288" i="11"/>
  <c r="Z288" i="11"/>
  <c r="AA288" i="11"/>
  <c r="AB288" i="11"/>
  <c r="AC288" i="11"/>
  <c r="AD288" i="11"/>
  <c r="B289" i="11"/>
  <c r="C289" i="11"/>
  <c r="F289" i="11"/>
  <c r="N289" i="11"/>
  <c r="O289" i="11"/>
  <c r="Q289" i="11"/>
  <c r="Y289" i="11"/>
  <c r="Z289" i="11"/>
  <c r="AA289" i="11"/>
  <c r="AB289" i="11"/>
  <c r="AC289" i="11"/>
  <c r="AD289" i="11"/>
  <c r="B290" i="11"/>
  <c r="C290" i="11"/>
  <c r="F290" i="11"/>
  <c r="N290" i="11"/>
  <c r="O290" i="11"/>
  <c r="Q290" i="11"/>
  <c r="Y290" i="11"/>
  <c r="Z290" i="11"/>
  <c r="AA290" i="11"/>
  <c r="AB290" i="11"/>
  <c r="AC290" i="11"/>
  <c r="AD290" i="11"/>
  <c r="B291" i="11"/>
  <c r="C291" i="11"/>
  <c r="F291" i="11"/>
  <c r="N291" i="11"/>
  <c r="O291" i="11"/>
  <c r="Q291" i="11"/>
  <c r="Y291" i="11"/>
  <c r="Z291" i="11"/>
  <c r="AA291" i="11"/>
  <c r="AB291" i="11"/>
  <c r="AC291" i="11"/>
  <c r="AD291" i="11"/>
  <c r="B292" i="11"/>
  <c r="C292" i="11"/>
  <c r="F292" i="11"/>
  <c r="N292" i="11"/>
  <c r="O292" i="11"/>
  <c r="Q292" i="11"/>
  <c r="Y292" i="11"/>
  <c r="Z292" i="11"/>
  <c r="AA292" i="11"/>
  <c r="AB292" i="11"/>
  <c r="AC292" i="11"/>
  <c r="AD292" i="11"/>
  <c r="B293" i="11"/>
  <c r="C293" i="11"/>
  <c r="F293" i="11"/>
  <c r="N293" i="11"/>
  <c r="O293" i="11"/>
  <c r="Q293" i="11"/>
  <c r="Y293" i="11"/>
  <c r="Z293" i="11"/>
  <c r="AA293" i="11"/>
  <c r="AB293" i="11"/>
  <c r="AC293" i="11"/>
  <c r="AD293" i="11"/>
  <c r="B294" i="11"/>
  <c r="C294" i="11"/>
  <c r="F294" i="11"/>
  <c r="N294" i="11"/>
  <c r="O294" i="11"/>
  <c r="Q294" i="11"/>
  <c r="Y294" i="11"/>
  <c r="Z294" i="11"/>
  <c r="AA294" i="11"/>
  <c r="AB294" i="11"/>
  <c r="AC294" i="11"/>
  <c r="AD294" i="11"/>
  <c r="B295" i="11"/>
  <c r="C295" i="11"/>
  <c r="F295" i="11"/>
  <c r="N295" i="11"/>
  <c r="O295" i="11"/>
  <c r="Q295" i="11"/>
  <c r="Y295" i="11"/>
  <c r="Z295" i="11"/>
  <c r="AA295" i="11"/>
  <c r="AB295" i="11"/>
  <c r="AC295" i="11"/>
  <c r="AD295" i="11"/>
  <c r="B296" i="11"/>
  <c r="C296" i="11"/>
  <c r="F296" i="11"/>
  <c r="N296" i="11"/>
  <c r="O296" i="11"/>
  <c r="Q296" i="11"/>
  <c r="Y296" i="11"/>
  <c r="Z296" i="11"/>
  <c r="AA296" i="11"/>
  <c r="AB296" i="11"/>
  <c r="AC296" i="11"/>
  <c r="AD296" i="11"/>
  <c r="B297" i="11"/>
  <c r="C297" i="11"/>
  <c r="F297" i="11"/>
  <c r="N297" i="11"/>
  <c r="O297" i="11"/>
  <c r="Q297" i="11"/>
  <c r="Y297" i="11"/>
  <c r="Z297" i="11"/>
  <c r="AA297" i="11"/>
  <c r="AB297" i="11"/>
  <c r="AC297" i="11"/>
  <c r="AD297" i="11"/>
  <c r="B298" i="11"/>
  <c r="C298" i="11"/>
  <c r="F298" i="11"/>
  <c r="N298" i="11"/>
  <c r="O298" i="11"/>
  <c r="Q298" i="11"/>
  <c r="Y298" i="11"/>
  <c r="Z298" i="11"/>
  <c r="AA298" i="11"/>
  <c r="AB298" i="11"/>
  <c r="AC298" i="11"/>
  <c r="AD298" i="11"/>
  <c r="B299" i="11"/>
  <c r="C299" i="11"/>
  <c r="F299" i="11"/>
  <c r="N299" i="11"/>
  <c r="O299" i="11"/>
  <c r="Q299" i="11"/>
  <c r="Y299" i="11"/>
  <c r="Z299" i="11"/>
  <c r="AA299" i="11"/>
  <c r="AB299" i="11"/>
  <c r="AC299" i="11"/>
  <c r="AD299" i="11"/>
  <c r="B300" i="11"/>
  <c r="C300" i="11"/>
  <c r="F300" i="11"/>
  <c r="N300" i="11"/>
  <c r="O300" i="11"/>
  <c r="Q300" i="11"/>
  <c r="Y300" i="11"/>
  <c r="Z300" i="11"/>
  <c r="AA300" i="11"/>
  <c r="AB300" i="11"/>
  <c r="AC300" i="11"/>
  <c r="AD300" i="11"/>
  <c r="B301" i="11"/>
  <c r="C301" i="11"/>
  <c r="F301" i="11"/>
  <c r="N301" i="11"/>
  <c r="O301" i="11"/>
  <c r="Q301" i="11"/>
  <c r="Y301" i="11"/>
  <c r="Z301" i="11"/>
  <c r="AA301" i="11"/>
  <c r="AB301" i="11"/>
  <c r="AC301" i="11"/>
  <c r="AD301" i="11"/>
  <c r="B302" i="11"/>
  <c r="C302" i="11"/>
  <c r="F302" i="11"/>
  <c r="N302" i="11"/>
  <c r="O302" i="11"/>
  <c r="Q302" i="11"/>
  <c r="Y302" i="11"/>
  <c r="Z302" i="11"/>
  <c r="AA302" i="11"/>
  <c r="AB302" i="11"/>
  <c r="AC302" i="11"/>
  <c r="AD302" i="11"/>
  <c r="C2" i="11"/>
  <c r="F2" i="11"/>
  <c r="N2" i="11"/>
  <c r="O2" i="11"/>
  <c r="Q2" i="11"/>
  <c r="Y2" i="11"/>
  <c r="Z2" i="11"/>
  <c r="AA2" i="11"/>
  <c r="AB2" i="11"/>
  <c r="AC2" i="11"/>
  <c r="AD2" i="11"/>
  <c r="B2" i="11"/>
  <c r="B1" i="11"/>
  <c r="W103" i="7"/>
  <c r="X1455" i="11" s="1"/>
  <c r="W1455" i="11"/>
  <c r="V1455" i="11"/>
  <c r="T103" i="7"/>
  <c r="U1455" i="11" s="1"/>
  <c r="S103" i="7"/>
  <c r="T1455" i="11" s="1"/>
  <c r="R103" i="7"/>
  <c r="S1455" i="11" s="1"/>
  <c r="R1455" i="11"/>
  <c r="O103" i="7"/>
  <c r="P1455" i="11" s="1"/>
  <c r="L103" i="7"/>
  <c r="M1455" i="11" s="1"/>
  <c r="L1455" i="11"/>
  <c r="K1455" i="11"/>
  <c r="I103" i="7"/>
  <c r="J1455" i="11" s="1"/>
  <c r="H103" i="7"/>
  <c r="I1455" i="11" s="1"/>
  <c r="G103" i="7"/>
  <c r="H1455" i="11" s="1"/>
  <c r="G1455" i="11"/>
  <c r="D103" i="7"/>
  <c r="E1455" i="11" s="1"/>
  <c r="C103" i="7"/>
  <c r="D1455" i="11" s="1"/>
  <c r="W102" i="7"/>
  <c r="X1454" i="11" s="1"/>
  <c r="W1454" i="11"/>
  <c r="V1454" i="11"/>
  <c r="T102" i="7"/>
  <c r="U1454" i="11" s="1"/>
  <c r="S102" i="7"/>
  <c r="T1454" i="11" s="1"/>
  <c r="R102" i="7"/>
  <c r="S1454" i="11" s="1"/>
  <c r="R1454" i="11"/>
  <c r="O102" i="7"/>
  <c r="P1454" i="11" s="1"/>
  <c r="L102" i="7"/>
  <c r="M1454" i="11" s="1"/>
  <c r="L1454" i="11"/>
  <c r="K1454" i="11"/>
  <c r="I102" i="7"/>
  <c r="J1454" i="11" s="1"/>
  <c r="H102" i="7"/>
  <c r="I1454" i="11" s="1"/>
  <c r="G102" i="7"/>
  <c r="H1454" i="11" s="1"/>
  <c r="G1454" i="11"/>
  <c r="D102" i="7"/>
  <c r="E1454" i="11" s="1"/>
  <c r="C102" i="7"/>
  <c r="D1454" i="11" s="1"/>
  <c r="X1453" i="11"/>
  <c r="W1453" i="11"/>
  <c r="V1453" i="11"/>
  <c r="U1453" i="11"/>
  <c r="T1453" i="11"/>
  <c r="S1453" i="11"/>
  <c r="R1453" i="11"/>
  <c r="P1453" i="11"/>
  <c r="M1453" i="11"/>
  <c r="L1453" i="11"/>
  <c r="K1453" i="11"/>
  <c r="J1453" i="11"/>
  <c r="I1453" i="11"/>
  <c r="H1453" i="11"/>
  <c r="G1453" i="11"/>
  <c r="E1453" i="11"/>
  <c r="D1453" i="11"/>
  <c r="X1452" i="11"/>
  <c r="W1452" i="11"/>
  <c r="V1452" i="11"/>
  <c r="U1452" i="11"/>
  <c r="T1452" i="11"/>
  <c r="S1452" i="11"/>
  <c r="R1452" i="11"/>
  <c r="P1452" i="11"/>
  <c r="M1452" i="11"/>
  <c r="L1452" i="11"/>
  <c r="K1452" i="11"/>
  <c r="J1452" i="11"/>
  <c r="I1452" i="11"/>
  <c r="H1452" i="11"/>
  <c r="G1452" i="11"/>
  <c r="E1452" i="11"/>
  <c r="D1452" i="11"/>
  <c r="W101" i="7"/>
  <c r="X1451" i="11" s="1"/>
  <c r="W1451" i="11"/>
  <c r="V1451" i="11"/>
  <c r="T101" i="7"/>
  <c r="U1451" i="11" s="1"/>
  <c r="S101" i="7"/>
  <c r="T1451" i="11" s="1"/>
  <c r="R101" i="7"/>
  <c r="S1451" i="11" s="1"/>
  <c r="R1451" i="11"/>
  <c r="O101" i="7"/>
  <c r="P1451" i="11" s="1"/>
  <c r="L101" i="7"/>
  <c r="M1451" i="11" s="1"/>
  <c r="L1451" i="11"/>
  <c r="K1451" i="11"/>
  <c r="I101" i="7"/>
  <c r="J1451" i="11" s="1"/>
  <c r="H101" i="7"/>
  <c r="I1451" i="11" s="1"/>
  <c r="G101" i="7"/>
  <c r="H1451" i="11" s="1"/>
  <c r="G1451" i="11"/>
  <c r="D101" i="7"/>
  <c r="E1451" i="11" s="1"/>
  <c r="C101" i="7"/>
  <c r="D1451" i="11" s="1"/>
  <c r="W100" i="7"/>
  <c r="X1450" i="11" s="1"/>
  <c r="W1450" i="11"/>
  <c r="V1450" i="11"/>
  <c r="T100" i="7"/>
  <c r="U1450" i="11" s="1"/>
  <c r="S100" i="7"/>
  <c r="T1450" i="11" s="1"/>
  <c r="R100" i="7"/>
  <c r="S1450" i="11" s="1"/>
  <c r="R1450" i="11"/>
  <c r="O100" i="7"/>
  <c r="P1450" i="11" s="1"/>
  <c r="L100" i="7"/>
  <c r="M1450" i="11" s="1"/>
  <c r="L1450" i="11"/>
  <c r="K1450" i="11"/>
  <c r="I100" i="7"/>
  <c r="J1450" i="11" s="1"/>
  <c r="H100" i="7"/>
  <c r="I1450" i="11" s="1"/>
  <c r="G100" i="7"/>
  <c r="H1450" i="11" s="1"/>
  <c r="G1450" i="11"/>
  <c r="D100" i="7"/>
  <c r="E1450" i="11" s="1"/>
  <c r="C100" i="7"/>
  <c r="D1450" i="11" s="1"/>
  <c r="W99" i="7"/>
  <c r="X1449" i="11" s="1"/>
  <c r="W1449" i="11"/>
  <c r="V1449" i="11"/>
  <c r="T99" i="7"/>
  <c r="U1449" i="11" s="1"/>
  <c r="S99" i="7"/>
  <c r="T1449" i="11" s="1"/>
  <c r="R99" i="7"/>
  <c r="S1449" i="11" s="1"/>
  <c r="R1449" i="11"/>
  <c r="O99" i="7"/>
  <c r="P1449" i="11" s="1"/>
  <c r="L99" i="7"/>
  <c r="M1449" i="11" s="1"/>
  <c r="L1449" i="11"/>
  <c r="K1449" i="11"/>
  <c r="I99" i="7"/>
  <c r="J1449" i="11" s="1"/>
  <c r="H99" i="7"/>
  <c r="I1449" i="11" s="1"/>
  <c r="G99" i="7"/>
  <c r="H1449" i="11" s="1"/>
  <c r="G1449" i="11"/>
  <c r="D99" i="7"/>
  <c r="E1449" i="11" s="1"/>
  <c r="C99" i="7"/>
  <c r="D1449" i="11" s="1"/>
  <c r="W98" i="7"/>
  <c r="X1448" i="11" s="1"/>
  <c r="W1448" i="11"/>
  <c r="V1448" i="11"/>
  <c r="T98" i="7"/>
  <c r="U1448" i="11" s="1"/>
  <c r="S98" i="7"/>
  <c r="T1448" i="11" s="1"/>
  <c r="R98" i="7"/>
  <c r="S1448" i="11" s="1"/>
  <c r="R1448" i="11"/>
  <c r="O98" i="7"/>
  <c r="P1448" i="11" s="1"/>
  <c r="L98" i="7"/>
  <c r="M1448" i="11" s="1"/>
  <c r="L1448" i="11"/>
  <c r="K1448" i="11"/>
  <c r="I98" i="7"/>
  <c r="J1448" i="11" s="1"/>
  <c r="H98" i="7"/>
  <c r="I1448" i="11" s="1"/>
  <c r="G98" i="7"/>
  <c r="H1448" i="11" s="1"/>
  <c r="G1448" i="11"/>
  <c r="D98" i="7"/>
  <c r="E1448" i="11" s="1"/>
  <c r="C98" i="7"/>
  <c r="D1448" i="11" s="1"/>
  <c r="W97" i="7"/>
  <c r="X1447" i="11" s="1"/>
  <c r="W1447" i="11"/>
  <c r="V1447" i="11"/>
  <c r="T97" i="7"/>
  <c r="U1447" i="11" s="1"/>
  <c r="S97" i="7"/>
  <c r="T1447" i="11" s="1"/>
  <c r="R97" i="7"/>
  <c r="S1447" i="11" s="1"/>
  <c r="R1447" i="11"/>
  <c r="O97" i="7"/>
  <c r="P1447" i="11" s="1"/>
  <c r="L97" i="7"/>
  <c r="M1447" i="11" s="1"/>
  <c r="L1447" i="11"/>
  <c r="K1447" i="11"/>
  <c r="I97" i="7"/>
  <c r="J1447" i="11" s="1"/>
  <c r="H97" i="7"/>
  <c r="I1447" i="11" s="1"/>
  <c r="G97" i="7"/>
  <c r="H1447" i="11" s="1"/>
  <c r="G1447" i="11"/>
  <c r="D97" i="7"/>
  <c r="E1447" i="11" s="1"/>
  <c r="C97" i="7"/>
  <c r="D1447" i="11" s="1"/>
  <c r="W96" i="7"/>
  <c r="X1446" i="11" s="1"/>
  <c r="W1446" i="11"/>
  <c r="V1446" i="11"/>
  <c r="T96" i="7"/>
  <c r="U1446" i="11" s="1"/>
  <c r="S96" i="7"/>
  <c r="T1446" i="11" s="1"/>
  <c r="R96" i="7"/>
  <c r="S1446" i="11" s="1"/>
  <c r="R1446" i="11"/>
  <c r="O96" i="7"/>
  <c r="P1446" i="11" s="1"/>
  <c r="L96" i="7"/>
  <c r="M1446" i="11" s="1"/>
  <c r="L1446" i="11"/>
  <c r="K1446" i="11"/>
  <c r="I96" i="7"/>
  <c r="J1446" i="11" s="1"/>
  <c r="H96" i="7"/>
  <c r="I1446" i="11" s="1"/>
  <c r="G96" i="7"/>
  <c r="H1446" i="11" s="1"/>
  <c r="G1446" i="11"/>
  <c r="D96" i="7"/>
  <c r="E1446" i="11" s="1"/>
  <c r="C96" i="7"/>
  <c r="D1446" i="11" s="1"/>
  <c r="W95" i="7"/>
  <c r="X1445" i="11" s="1"/>
  <c r="W1445" i="11"/>
  <c r="V1445" i="11"/>
  <c r="T95" i="7"/>
  <c r="U1445" i="11" s="1"/>
  <c r="S95" i="7"/>
  <c r="T1445" i="11" s="1"/>
  <c r="R95" i="7"/>
  <c r="S1445" i="11" s="1"/>
  <c r="R1445" i="11"/>
  <c r="O95" i="7"/>
  <c r="P1445" i="11" s="1"/>
  <c r="L95" i="7"/>
  <c r="M1445" i="11" s="1"/>
  <c r="L1445" i="11"/>
  <c r="K1445" i="11"/>
  <c r="I95" i="7"/>
  <c r="J1445" i="11" s="1"/>
  <c r="H95" i="7"/>
  <c r="I1445" i="11" s="1"/>
  <c r="G95" i="7"/>
  <c r="H1445" i="11" s="1"/>
  <c r="G1445" i="11"/>
  <c r="D95" i="7"/>
  <c r="E1445" i="11" s="1"/>
  <c r="C95" i="7"/>
  <c r="D1445" i="11" s="1"/>
  <c r="W94" i="7"/>
  <c r="X1444" i="11" s="1"/>
  <c r="W1444" i="11"/>
  <c r="V1444" i="11"/>
  <c r="T94" i="7"/>
  <c r="U1444" i="11" s="1"/>
  <c r="S94" i="7"/>
  <c r="T1444" i="11" s="1"/>
  <c r="R94" i="7"/>
  <c r="S1444" i="11" s="1"/>
  <c r="R1444" i="11"/>
  <c r="O94" i="7"/>
  <c r="P1444" i="11" s="1"/>
  <c r="L94" i="7"/>
  <c r="M1444" i="11" s="1"/>
  <c r="L1444" i="11"/>
  <c r="K1444" i="11"/>
  <c r="I94" i="7"/>
  <c r="J1444" i="11" s="1"/>
  <c r="H94" i="7"/>
  <c r="I1444" i="11" s="1"/>
  <c r="G94" i="7"/>
  <c r="H1444" i="11" s="1"/>
  <c r="G1444" i="11"/>
  <c r="D94" i="7"/>
  <c r="E1444" i="11" s="1"/>
  <c r="C94" i="7"/>
  <c r="D1444" i="11" s="1"/>
  <c r="W43" i="7"/>
  <c r="X1383" i="11" s="1"/>
  <c r="W1383" i="11"/>
  <c r="V1383" i="11"/>
  <c r="T43" i="7"/>
  <c r="U1383" i="11" s="1"/>
  <c r="S43" i="7"/>
  <c r="T1383" i="11" s="1"/>
  <c r="R43" i="7"/>
  <c r="S1383" i="11" s="1"/>
  <c r="R1383" i="11"/>
  <c r="O43" i="7"/>
  <c r="P1383" i="11" s="1"/>
  <c r="L43" i="7"/>
  <c r="M1383" i="11" s="1"/>
  <c r="L1383" i="11"/>
  <c r="K1383" i="11"/>
  <c r="I43" i="7"/>
  <c r="J1383" i="11" s="1"/>
  <c r="H43" i="7"/>
  <c r="I1383" i="11" s="1"/>
  <c r="G43" i="7"/>
  <c r="H1383" i="11" s="1"/>
  <c r="G1383" i="11"/>
  <c r="D43" i="7"/>
  <c r="E1383" i="11" s="1"/>
  <c r="C43" i="7"/>
  <c r="D1383" i="11" s="1"/>
  <c r="W42" i="7"/>
  <c r="X1382" i="11" s="1"/>
  <c r="W1382" i="11"/>
  <c r="V1382" i="11"/>
  <c r="T42" i="7"/>
  <c r="U1382" i="11" s="1"/>
  <c r="S42" i="7"/>
  <c r="T1382" i="11" s="1"/>
  <c r="R42" i="7"/>
  <c r="S1382" i="11" s="1"/>
  <c r="R1382" i="11"/>
  <c r="O42" i="7"/>
  <c r="P1382" i="11" s="1"/>
  <c r="L42" i="7"/>
  <c r="M1382" i="11" s="1"/>
  <c r="L1382" i="11"/>
  <c r="K1382" i="11"/>
  <c r="I42" i="7"/>
  <c r="J1382" i="11" s="1"/>
  <c r="H42" i="7"/>
  <c r="I1382" i="11" s="1"/>
  <c r="G42" i="7"/>
  <c r="H1382" i="11" s="1"/>
  <c r="G1382" i="11"/>
  <c r="D42" i="7"/>
  <c r="E1382" i="11" s="1"/>
  <c r="C42" i="7"/>
  <c r="D1382" i="11" s="1"/>
  <c r="X1381" i="11"/>
  <c r="W1381" i="11"/>
  <c r="V1381" i="11"/>
  <c r="U1381" i="11"/>
  <c r="T1381" i="11"/>
  <c r="S1381" i="11"/>
  <c r="R1381" i="11"/>
  <c r="P1381" i="11"/>
  <c r="M1381" i="11"/>
  <c r="L1381" i="11"/>
  <c r="K1381" i="11"/>
  <c r="J1381" i="11"/>
  <c r="I1381" i="11"/>
  <c r="H1381" i="11"/>
  <c r="G1381" i="11"/>
  <c r="E1381" i="11"/>
  <c r="D1381" i="11"/>
  <c r="X1380" i="11"/>
  <c r="W1380" i="11"/>
  <c r="V1380" i="11"/>
  <c r="U1380" i="11"/>
  <c r="T1380" i="11"/>
  <c r="S1380" i="11"/>
  <c r="R1380" i="11"/>
  <c r="P1380" i="11"/>
  <c r="M1380" i="11"/>
  <c r="L1380" i="11"/>
  <c r="K1380" i="11"/>
  <c r="J1380" i="11"/>
  <c r="I1380" i="11"/>
  <c r="H1380" i="11"/>
  <c r="G1380" i="11"/>
  <c r="E1380" i="11"/>
  <c r="D1380" i="11"/>
  <c r="W41" i="7"/>
  <c r="X1379" i="11" s="1"/>
  <c r="W1379" i="11"/>
  <c r="V1379" i="11"/>
  <c r="T41" i="7"/>
  <c r="U1379" i="11" s="1"/>
  <c r="S41" i="7"/>
  <c r="T1379" i="11" s="1"/>
  <c r="R41" i="7"/>
  <c r="S1379" i="11" s="1"/>
  <c r="R1379" i="11"/>
  <c r="O41" i="7"/>
  <c r="P1379" i="11" s="1"/>
  <c r="L41" i="7"/>
  <c r="M1379" i="11" s="1"/>
  <c r="L1379" i="11"/>
  <c r="K1379" i="11"/>
  <c r="I41" i="7"/>
  <c r="J1379" i="11" s="1"/>
  <c r="H41" i="7"/>
  <c r="I1379" i="11" s="1"/>
  <c r="G41" i="7"/>
  <c r="H1379" i="11" s="1"/>
  <c r="G1379" i="11"/>
  <c r="D41" i="7"/>
  <c r="E1379" i="11" s="1"/>
  <c r="C41" i="7"/>
  <c r="D1379" i="11" s="1"/>
  <c r="W40" i="7"/>
  <c r="X1378" i="11" s="1"/>
  <c r="W1378" i="11"/>
  <c r="V1378" i="11"/>
  <c r="T40" i="7"/>
  <c r="U1378" i="11" s="1"/>
  <c r="S40" i="7"/>
  <c r="T1378" i="11" s="1"/>
  <c r="R40" i="7"/>
  <c r="S1378" i="11" s="1"/>
  <c r="R1378" i="11"/>
  <c r="O40" i="7"/>
  <c r="P1378" i="11" s="1"/>
  <c r="L40" i="7"/>
  <c r="M1378" i="11" s="1"/>
  <c r="L1378" i="11"/>
  <c r="K1378" i="11"/>
  <c r="I40" i="7"/>
  <c r="J1378" i="11" s="1"/>
  <c r="H40" i="7"/>
  <c r="I1378" i="11" s="1"/>
  <c r="G40" i="7"/>
  <c r="H1378" i="11" s="1"/>
  <c r="G1378" i="11"/>
  <c r="D40" i="7"/>
  <c r="E1378" i="11" s="1"/>
  <c r="C40" i="7"/>
  <c r="D1378" i="11" s="1"/>
  <c r="W39" i="7"/>
  <c r="X1377" i="11" s="1"/>
  <c r="W1377" i="11"/>
  <c r="V1377" i="11"/>
  <c r="T39" i="7"/>
  <c r="U1377" i="11" s="1"/>
  <c r="S39" i="7"/>
  <c r="T1377" i="11" s="1"/>
  <c r="R39" i="7"/>
  <c r="S1377" i="11" s="1"/>
  <c r="R1377" i="11"/>
  <c r="O39" i="7"/>
  <c r="P1377" i="11" s="1"/>
  <c r="L39" i="7"/>
  <c r="M1377" i="11" s="1"/>
  <c r="L1377" i="11"/>
  <c r="K1377" i="11"/>
  <c r="I39" i="7"/>
  <c r="J1377" i="11" s="1"/>
  <c r="H39" i="7"/>
  <c r="I1377" i="11" s="1"/>
  <c r="G39" i="7"/>
  <c r="H1377" i="11" s="1"/>
  <c r="G1377" i="11"/>
  <c r="D39" i="7"/>
  <c r="E1377" i="11" s="1"/>
  <c r="C39" i="7"/>
  <c r="D1377" i="11" s="1"/>
  <c r="W38" i="7"/>
  <c r="X1376" i="11" s="1"/>
  <c r="W1376" i="11"/>
  <c r="V1376" i="11"/>
  <c r="T38" i="7"/>
  <c r="U1376" i="11" s="1"/>
  <c r="S38" i="7"/>
  <c r="T1376" i="11" s="1"/>
  <c r="R38" i="7"/>
  <c r="S1376" i="11" s="1"/>
  <c r="R1376" i="11"/>
  <c r="O38" i="7"/>
  <c r="P1376" i="11" s="1"/>
  <c r="L38" i="7"/>
  <c r="M1376" i="11" s="1"/>
  <c r="L1376" i="11"/>
  <c r="K1376" i="11"/>
  <c r="I38" i="7"/>
  <c r="J1376" i="11" s="1"/>
  <c r="H38" i="7"/>
  <c r="I1376" i="11" s="1"/>
  <c r="G38" i="7"/>
  <c r="H1376" i="11" s="1"/>
  <c r="G1376" i="11"/>
  <c r="D38" i="7"/>
  <c r="E1376" i="11" s="1"/>
  <c r="C38" i="7"/>
  <c r="D1376" i="11" s="1"/>
  <c r="W37" i="7"/>
  <c r="X1375" i="11" s="1"/>
  <c r="W1375" i="11"/>
  <c r="V1375" i="11"/>
  <c r="T37" i="7"/>
  <c r="U1375" i="11" s="1"/>
  <c r="S37" i="7"/>
  <c r="T1375" i="11" s="1"/>
  <c r="R37" i="7"/>
  <c r="S1375" i="11" s="1"/>
  <c r="R1375" i="11"/>
  <c r="O37" i="7"/>
  <c r="P1375" i="11" s="1"/>
  <c r="L37" i="7"/>
  <c r="M1375" i="11" s="1"/>
  <c r="L1375" i="11"/>
  <c r="K1375" i="11"/>
  <c r="I37" i="7"/>
  <c r="J1375" i="11" s="1"/>
  <c r="H37" i="7"/>
  <c r="I1375" i="11" s="1"/>
  <c r="G37" i="7"/>
  <c r="H1375" i="11" s="1"/>
  <c r="G1375" i="11"/>
  <c r="D37" i="7"/>
  <c r="E1375" i="11" s="1"/>
  <c r="C37" i="7"/>
  <c r="D1375" i="11" s="1"/>
  <c r="W36" i="7"/>
  <c r="X1374" i="11" s="1"/>
  <c r="W1374" i="11"/>
  <c r="V1374" i="11"/>
  <c r="T36" i="7"/>
  <c r="U1374" i="11" s="1"/>
  <c r="S36" i="7"/>
  <c r="T1374" i="11" s="1"/>
  <c r="R36" i="7"/>
  <c r="S1374" i="11" s="1"/>
  <c r="R1374" i="11"/>
  <c r="O36" i="7"/>
  <c r="P1374" i="11" s="1"/>
  <c r="L36" i="7"/>
  <c r="M1374" i="11" s="1"/>
  <c r="L1374" i="11"/>
  <c r="K1374" i="11"/>
  <c r="I36" i="7"/>
  <c r="J1374" i="11" s="1"/>
  <c r="H36" i="7"/>
  <c r="I1374" i="11" s="1"/>
  <c r="G36" i="7"/>
  <c r="H1374" i="11" s="1"/>
  <c r="G1374" i="11"/>
  <c r="D36" i="7"/>
  <c r="E1374" i="11" s="1"/>
  <c r="C36" i="7"/>
  <c r="D1374" i="11" s="1"/>
  <c r="W35" i="7"/>
  <c r="X1373" i="11" s="1"/>
  <c r="W1373" i="11"/>
  <c r="V1373" i="11"/>
  <c r="T35" i="7"/>
  <c r="U1373" i="11" s="1"/>
  <c r="S35" i="7"/>
  <c r="T1373" i="11" s="1"/>
  <c r="R35" i="7"/>
  <c r="S1373" i="11" s="1"/>
  <c r="R1373" i="11"/>
  <c r="O35" i="7"/>
  <c r="P1373" i="11" s="1"/>
  <c r="L35" i="7"/>
  <c r="M1373" i="11" s="1"/>
  <c r="L1373" i="11"/>
  <c r="K1373" i="11"/>
  <c r="I35" i="7"/>
  <c r="J1373" i="11" s="1"/>
  <c r="H35" i="7"/>
  <c r="I1373" i="11" s="1"/>
  <c r="G35" i="7"/>
  <c r="H1373" i="11" s="1"/>
  <c r="G1373" i="11"/>
  <c r="D35" i="7"/>
  <c r="E1373" i="11" s="1"/>
  <c r="C35" i="7"/>
  <c r="D1373" i="11" s="1"/>
  <c r="W34" i="7"/>
  <c r="X1372" i="11" s="1"/>
  <c r="W1372" i="11"/>
  <c r="V1372" i="11"/>
  <c r="T34" i="7"/>
  <c r="U1372" i="11" s="1"/>
  <c r="S34" i="7"/>
  <c r="T1372" i="11" s="1"/>
  <c r="R34" i="7"/>
  <c r="S1372" i="11" s="1"/>
  <c r="R1372" i="11"/>
  <c r="O34" i="7"/>
  <c r="P1372" i="11" s="1"/>
  <c r="L34" i="7"/>
  <c r="M1372" i="11" s="1"/>
  <c r="L1372" i="11"/>
  <c r="K1372" i="11"/>
  <c r="I34" i="7"/>
  <c r="J1372" i="11" s="1"/>
  <c r="H34" i="7"/>
  <c r="I1372" i="11" s="1"/>
  <c r="G34" i="7"/>
  <c r="H1372" i="11" s="1"/>
  <c r="G1372" i="11"/>
  <c r="D34" i="7"/>
  <c r="E1372" i="11" s="1"/>
  <c r="C34" i="7"/>
  <c r="D1372" i="11" s="1"/>
  <c r="W63" i="7"/>
  <c r="X1407" i="11" s="1"/>
  <c r="W1407" i="11"/>
  <c r="V1407" i="11"/>
  <c r="T63" i="7"/>
  <c r="U1407" i="11" s="1"/>
  <c r="S63" i="7"/>
  <c r="T1407" i="11" s="1"/>
  <c r="R63" i="7"/>
  <c r="S1407" i="11" s="1"/>
  <c r="R1407" i="11"/>
  <c r="O63" i="7"/>
  <c r="P1407" i="11" s="1"/>
  <c r="L63" i="7"/>
  <c r="M1407" i="11" s="1"/>
  <c r="L1407" i="11"/>
  <c r="K1407" i="11"/>
  <c r="I63" i="7"/>
  <c r="J1407" i="11" s="1"/>
  <c r="H63" i="7"/>
  <c r="I1407" i="11" s="1"/>
  <c r="G63" i="7"/>
  <c r="H1407" i="11" s="1"/>
  <c r="G1407" i="11"/>
  <c r="D63" i="7"/>
  <c r="E1407" i="11" s="1"/>
  <c r="C63" i="7"/>
  <c r="D1407" i="11" s="1"/>
  <c r="W62" i="7"/>
  <c r="X1406" i="11" s="1"/>
  <c r="W1406" i="11"/>
  <c r="V1406" i="11"/>
  <c r="T62" i="7"/>
  <c r="U1406" i="11" s="1"/>
  <c r="S62" i="7"/>
  <c r="T1406" i="11" s="1"/>
  <c r="R62" i="7"/>
  <c r="S1406" i="11" s="1"/>
  <c r="R1406" i="11"/>
  <c r="O62" i="7"/>
  <c r="P1406" i="11" s="1"/>
  <c r="L62" i="7"/>
  <c r="M1406" i="11" s="1"/>
  <c r="L1406" i="11"/>
  <c r="K1406" i="11"/>
  <c r="I62" i="7"/>
  <c r="J1406" i="11" s="1"/>
  <c r="H62" i="7"/>
  <c r="I1406" i="11" s="1"/>
  <c r="G62" i="7"/>
  <c r="H1406" i="11" s="1"/>
  <c r="G1406" i="11"/>
  <c r="D62" i="7"/>
  <c r="E1406" i="11" s="1"/>
  <c r="C62" i="7"/>
  <c r="D1406" i="11" s="1"/>
  <c r="X1405" i="11"/>
  <c r="W1405" i="11"/>
  <c r="V1405" i="11"/>
  <c r="U1405" i="11"/>
  <c r="T1405" i="11"/>
  <c r="S1405" i="11"/>
  <c r="R1405" i="11"/>
  <c r="P1405" i="11"/>
  <c r="M1405" i="11"/>
  <c r="L1405" i="11"/>
  <c r="K1405" i="11"/>
  <c r="J1405" i="11"/>
  <c r="I1405" i="11"/>
  <c r="H1405" i="11"/>
  <c r="G1405" i="11"/>
  <c r="E1405" i="11"/>
  <c r="D1405" i="11"/>
  <c r="X1404" i="11"/>
  <c r="W1404" i="11"/>
  <c r="V1404" i="11"/>
  <c r="U1404" i="11"/>
  <c r="T1404" i="11"/>
  <c r="S1404" i="11"/>
  <c r="R1404" i="11"/>
  <c r="P1404" i="11"/>
  <c r="M1404" i="11"/>
  <c r="L1404" i="11"/>
  <c r="K1404" i="11"/>
  <c r="J1404" i="11"/>
  <c r="I1404" i="11"/>
  <c r="H1404" i="11"/>
  <c r="G1404" i="11"/>
  <c r="E1404" i="11"/>
  <c r="D1404" i="11"/>
  <c r="W61" i="7"/>
  <c r="X1403" i="11" s="1"/>
  <c r="W1403" i="11"/>
  <c r="V1403" i="11"/>
  <c r="T61" i="7"/>
  <c r="U1403" i="11" s="1"/>
  <c r="S61" i="7"/>
  <c r="T1403" i="11" s="1"/>
  <c r="R61" i="7"/>
  <c r="S1403" i="11" s="1"/>
  <c r="R1403" i="11"/>
  <c r="O61" i="7"/>
  <c r="P1403" i="11" s="1"/>
  <c r="L61" i="7"/>
  <c r="M1403" i="11" s="1"/>
  <c r="L1403" i="11"/>
  <c r="K1403" i="11"/>
  <c r="I61" i="7"/>
  <c r="J1403" i="11" s="1"/>
  <c r="H61" i="7"/>
  <c r="I1403" i="11" s="1"/>
  <c r="G61" i="7"/>
  <c r="H1403" i="11" s="1"/>
  <c r="G1403" i="11"/>
  <c r="D61" i="7"/>
  <c r="E1403" i="11" s="1"/>
  <c r="C61" i="7"/>
  <c r="D1403" i="11" s="1"/>
  <c r="W60" i="7"/>
  <c r="X1402" i="11" s="1"/>
  <c r="W1402" i="11"/>
  <c r="V1402" i="11"/>
  <c r="T60" i="7"/>
  <c r="U1402" i="11" s="1"/>
  <c r="S60" i="7"/>
  <c r="T1402" i="11" s="1"/>
  <c r="R60" i="7"/>
  <c r="S1402" i="11" s="1"/>
  <c r="R1402" i="11"/>
  <c r="O60" i="7"/>
  <c r="P1402" i="11" s="1"/>
  <c r="L60" i="7"/>
  <c r="M1402" i="11" s="1"/>
  <c r="L1402" i="11"/>
  <c r="K1402" i="11"/>
  <c r="I60" i="7"/>
  <c r="J1402" i="11" s="1"/>
  <c r="H60" i="7"/>
  <c r="I1402" i="11" s="1"/>
  <c r="G60" i="7"/>
  <c r="H1402" i="11" s="1"/>
  <c r="G1402" i="11"/>
  <c r="D60" i="7"/>
  <c r="E1402" i="11" s="1"/>
  <c r="C60" i="7"/>
  <c r="D1402" i="11" s="1"/>
  <c r="W59" i="7"/>
  <c r="X1401" i="11" s="1"/>
  <c r="W1401" i="11"/>
  <c r="V1401" i="11"/>
  <c r="T59" i="7"/>
  <c r="U1401" i="11" s="1"/>
  <c r="S59" i="7"/>
  <c r="T1401" i="11" s="1"/>
  <c r="R59" i="7"/>
  <c r="S1401" i="11" s="1"/>
  <c r="R1401" i="11"/>
  <c r="O59" i="7"/>
  <c r="P1401" i="11" s="1"/>
  <c r="L59" i="7"/>
  <c r="M1401" i="11" s="1"/>
  <c r="L1401" i="11"/>
  <c r="K1401" i="11"/>
  <c r="I59" i="7"/>
  <c r="J1401" i="11" s="1"/>
  <c r="H59" i="7"/>
  <c r="I1401" i="11" s="1"/>
  <c r="G59" i="7"/>
  <c r="H1401" i="11" s="1"/>
  <c r="G1401" i="11"/>
  <c r="D59" i="7"/>
  <c r="E1401" i="11" s="1"/>
  <c r="C59" i="7"/>
  <c r="D1401" i="11" s="1"/>
  <c r="W58" i="7"/>
  <c r="X1400" i="11" s="1"/>
  <c r="W1400" i="11"/>
  <c r="V1400" i="11"/>
  <c r="T58" i="7"/>
  <c r="U1400" i="11" s="1"/>
  <c r="S58" i="7"/>
  <c r="T1400" i="11" s="1"/>
  <c r="R58" i="7"/>
  <c r="S1400" i="11" s="1"/>
  <c r="R1400" i="11"/>
  <c r="O58" i="7"/>
  <c r="P1400" i="11" s="1"/>
  <c r="L58" i="7"/>
  <c r="M1400" i="11" s="1"/>
  <c r="L1400" i="11"/>
  <c r="K1400" i="11"/>
  <c r="I58" i="7"/>
  <c r="J1400" i="11" s="1"/>
  <c r="H58" i="7"/>
  <c r="I1400" i="11" s="1"/>
  <c r="G58" i="7"/>
  <c r="H1400" i="11" s="1"/>
  <c r="G1400" i="11"/>
  <c r="D58" i="7"/>
  <c r="E1400" i="11" s="1"/>
  <c r="C58" i="7"/>
  <c r="D1400" i="11" s="1"/>
  <c r="W57" i="7"/>
  <c r="X1399" i="11" s="1"/>
  <c r="W1399" i="11"/>
  <c r="V1399" i="11"/>
  <c r="T57" i="7"/>
  <c r="U1399" i="11" s="1"/>
  <c r="S57" i="7"/>
  <c r="T1399" i="11" s="1"/>
  <c r="R57" i="7"/>
  <c r="S1399" i="11" s="1"/>
  <c r="R1399" i="11"/>
  <c r="O57" i="7"/>
  <c r="P1399" i="11" s="1"/>
  <c r="L57" i="7"/>
  <c r="M1399" i="11" s="1"/>
  <c r="L1399" i="11"/>
  <c r="K1399" i="11"/>
  <c r="I57" i="7"/>
  <c r="J1399" i="11" s="1"/>
  <c r="H57" i="7"/>
  <c r="I1399" i="11" s="1"/>
  <c r="G57" i="7"/>
  <c r="H1399" i="11" s="1"/>
  <c r="G1399" i="11"/>
  <c r="D57" i="7"/>
  <c r="E1399" i="11" s="1"/>
  <c r="C57" i="7"/>
  <c r="D1399" i="11" s="1"/>
  <c r="W56" i="7"/>
  <c r="X1398" i="11" s="1"/>
  <c r="W1398" i="11"/>
  <c r="V1398" i="11"/>
  <c r="T56" i="7"/>
  <c r="U1398" i="11" s="1"/>
  <c r="S56" i="7"/>
  <c r="T1398" i="11" s="1"/>
  <c r="R56" i="7"/>
  <c r="S1398" i="11" s="1"/>
  <c r="R1398" i="11"/>
  <c r="O56" i="7"/>
  <c r="P1398" i="11" s="1"/>
  <c r="L56" i="7"/>
  <c r="M1398" i="11" s="1"/>
  <c r="L1398" i="11"/>
  <c r="K1398" i="11"/>
  <c r="I56" i="7"/>
  <c r="J1398" i="11" s="1"/>
  <c r="H56" i="7"/>
  <c r="I1398" i="11" s="1"/>
  <c r="G56" i="7"/>
  <c r="H1398" i="11" s="1"/>
  <c r="G1398" i="11"/>
  <c r="D56" i="7"/>
  <c r="E1398" i="11" s="1"/>
  <c r="C56" i="7"/>
  <c r="D1398" i="11" s="1"/>
  <c r="W55" i="7"/>
  <c r="X1397" i="11" s="1"/>
  <c r="W1397" i="11"/>
  <c r="V1397" i="11"/>
  <c r="T55" i="7"/>
  <c r="U1397" i="11" s="1"/>
  <c r="S55" i="7"/>
  <c r="T1397" i="11" s="1"/>
  <c r="R55" i="7"/>
  <c r="S1397" i="11" s="1"/>
  <c r="R1397" i="11"/>
  <c r="O55" i="7"/>
  <c r="P1397" i="11" s="1"/>
  <c r="L55" i="7"/>
  <c r="M1397" i="11" s="1"/>
  <c r="L1397" i="11"/>
  <c r="K1397" i="11"/>
  <c r="I55" i="7"/>
  <c r="J1397" i="11" s="1"/>
  <c r="H55" i="7"/>
  <c r="I1397" i="11" s="1"/>
  <c r="G55" i="7"/>
  <c r="H1397" i="11" s="1"/>
  <c r="G1397" i="11"/>
  <c r="D55" i="7"/>
  <c r="E1397" i="11" s="1"/>
  <c r="C55" i="7"/>
  <c r="D1397" i="11" s="1"/>
  <c r="W54" i="7"/>
  <c r="X1396" i="11" s="1"/>
  <c r="W1396" i="11"/>
  <c r="V1396" i="11"/>
  <c r="T54" i="7"/>
  <c r="U1396" i="11" s="1"/>
  <c r="S54" i="7"/>
  <c r="T1396" i="11" s="1"/>
  <c r="R54" i="7"/>
  <c r="S1396" i="11" s="1"/>
  <c r="R1396" i="11"/>
  <c r="O54" i="7"/>
  <c r="P1396" i="11" s="1"/>
  <c r="L54" i="7"/>
  <c r="M1396" i="11" s="1"/>
  <c r="L1396" i="11"/>
  <c r="K1396" i="11"/>
  <c r="I54" i="7"/>
  <c r="J1396" i="11" s="1"/>
  <c r="H54" i="7"/>
  <c r="I1396" i="11" s="1"/>
  <c r="G54" i="7"/>
  <c r="H1396" i="11" s="1"/>
  <c r="G1396" i="11"/>
  <c r="D54" i="7"/>
  <c r="E1396" i="11" s="1"/>
  <c r="C54" i="7"/>
  <c r="D1396" i="11" s="1"/>
  <c r="W83" i="7"/>
  <c r="X1431" i="11" s="1"/>
  <c r="W1431" i="11"/>
  <c r="V1431" i="11"/>
  <c r="T83" i="7"/>
  <c r="U1431" i="11" s="1"/>
  <c r="S83" i="7"/>
  <c r="T1431" i="11" s="1"/>
  <c r="R83" i="7"/>
  <c r="S1431" i="11" s="1"/>
  <c r="R1431" i="11"/>
  <c r="O83" i="7"/>
  <c r="P1431" i="11" s="1"/>
  <c r="L83" i="7"/>
  <c r="M1431" i="11" s="1"/>
  <c r="L1431" i="11"/>
  <c r="K1431" i="11"/>
  <c r="I83" i="7"/>
  <c r="J1431" i="11" s="1"/>
  <c r="H83" i="7"/>
  <c r="I1431" i="11" s="1"/>
  <c r="G83" i="7"/>
  <c r="H1431" i="11" s="1"/>
  <c r="G1431" i="11"/>
  <c r="D83" i="7"/>
  <c r="E1431" i="11" s="1"/>
  <c r="C83" i="7"/>
  <c r="D1431" i="11" s="1"/>
  <c r="W82" i="7"/>
  <c r="X1430" i="11" s="1"/>
  <c r="W1430" i="11"/>
  <c r="V1430" i="11"/>
  <c r="T82" i="7"/>
  <c r="U1430" i="11" s="1"/>
  <c r="S82" i="7"/>
  <c r="T1430" i="11" s="1"/>
  <c r="R82" i="7"/>
  <c r="S1430" i="11" s="1"/>
  <c r="R1430" i="11"/>
  <c r="O82" i="7"/>
  <c r="P1430" i="11" s="1"/>
  <c r="L82" i="7"/>
  <c r="M1430" i="11" s="1"/>
  <c r="L1430" i="11"/>
  <c r="K1430" i="11"/>
  <c r="I82" i="7"/>
  <c r="J1430" i="11" s="1"/>
  <c r="H82" i="7"/>
  <c r="I1430" i="11" s="1"/>
  <c r="G82" i="7"/>
  <c r="H1430" i="11" s="1"/>
  <c r="G1430" i="11"/>
  <c r="D82" i="7"/>
  <c r="E1430" i="11" s="1"/>
  <c r="C82" i="7"/>
  <c r="D1430" i="11" s="1"/>
  <c r="X1429" i="11"/>
  <c r="W1429" i="11"/>
  <c r="V1429" i="11"/>
  <c r="U1429" i="11"/>
  <c r="T1429" i="11"/>
  <c r="S1429" i="11"/>
  <c r="R1429" i="11"/>
  <c r="P1429" i="11"/>
  <c r="M1429" i="11"/>
  <c r="L1429" i="11"/>
  <c r="K1429" i="11"/>
  <c r="J1429" i="11"/>
  <c r="I1429" i="11"/>
  <c r="H1429" i="11"/>
  <c r="G1429" i="11"/>
  <c r="E1429" i="11"/>
  <c r="D1429" i="11"/>
  <c r="X1428" i="11"/>
  <c r="W1428" i="11"/>
  <c r="V1428" i="11"/>
  <c r="U1428" i="11"/>
  <c r="T1428" i="11"/>
  <c r="S1428" i="11"/>
  <c r="R1428" i="11"/>
  <c r="P1428" i="11"/>
  <c r="M1428" i="11"/>
  <c r="L1428" i="11"/>
  <c r="K1428" i="11"/>
  <c r="J1428" i="11"/>
  <c r="I1428" i="11"/>
  <c r="H1428" i="11"/>
  <c r="G1428" i="11"/>
  <c r="E1428" i="11"/>
  <c r="D1428" i="11"/>
  <c r="W81" i="7"/>
  <c r="X1427" i="11" s="1"/>
  <c r="W1427" i="11"/>
  <c r="V1427" i="11"/>
  <c r="T81" i="7"/>
  <c r="U1427" i="11" s="1"/>
  <c r="S81" i="7"/>
  <c r="T1427" i="11" s="1"/>
  <c r="R81" i="7"/>
  <c r="S1427" i="11" s="1"/>
  <c r="R1427" i="11"/>
  <c r="O81" i="7"/>
  <c r="P1427" i="11" s="1"/>
  <c r="L81" i="7"/>
  <c r="M1427" i="11" s="1"/>
  <c r="L1427" i="11"/>
  <c r="K1427" i="11"/>
  <c r="I81" i="7"/>
  <c r="J1427" i="11" s="1"/>
  <c r="H81" i="7"/>
  <c r="I1427" i="11" s="1"/>
  <c r="G81" i="7"/>
  <c r="H1427" i="11" s="1"/>
  <c r="G1427" i="11"/>
  <c r="D81" i="7"/>
  <c r="E1427" i="11" s="1"/>
  <c r="C81" i="7"/>
  <c r="D1427" i="11" s="1"/>
  <c r="W80" i="7"/>
  <c r="X1426" i="11" s="1"/>
  <c r="W1426" i="11"/>
  <c r="V1426" i="11"/>
  <c r="T80" i="7"/>
  <c r="U1426" i="11" s="1"/>
  <c r="S80" i="7"/>
  <c r="T1426" i="11" s="1"/>
  <c r="R80" i="7"/>
  <c r="S1426" i="11" s="1"/>
  <c r="R1426" i="11"/>
  <c r="O80" i="7"/>
  <c r="P1426" i="11" s="1"/>
  <c r="L80" i="7"/>
  <c r="M1426" i="11" s="1"/>
  <c r="L1426" i="11"/>
  <c r="K1426" i="11"/>
  <c r="I80" i="7"/>
  <c r="J1426" i="11" s="1"/>
  <c r="H80" i="7"/>
  <c r="I1426" i="11" s="1"/>
  <c r="G80" i="7"/>
  <c r="H1426" i="11" s="1"/>
  <c r="G1426" i="11"/>
  <c r="D80" i="7"/>
  <c r="E1426" i="11" s="1"/>
  <c r="C80" i="7"/>
  <c r="D1426" i="11" s="1"/>
  <c r="W79" i="7"/>
  <c r="X1425" i="11" s="1"/>
  <c r="W1425" i="11"/>
  <c r="V1425" i="11"/>
  <c r="T79" i="7"/>
  <c r="U1425" i="11" s="1"/>
  <c r="S79" i="7"/>
  <c r="T1425" i="11" s="1"/>
  <c r="R79" i="7"/>
  <c r="S1425" i="11" s="1"/>
  <c r="R1425" i="11"/>
  <c r="O79" i="7"/>
  <c r="P1425" i="11" s="1"/>
  <c r="L79" i="7"/>
  <c r="M1425" i="11" s="1"/>
  <c r="L1425" i="11"/>
  <c r="K1425" i="11"/>
  <c r="I79" i="7"/>
  <c r="J1425" i="11" s="1"/>
  <c r="H79" i="7"/>
  <c r="I1425" i="11" s="1"/>
  <c r="G79" i="7"/>
  <c r="H1425" i="11" s="1"/>
  <c r="G1425" i="11"/>
  <c r="D79" i="7"/>
  <c r="E1425" i="11" s="1"/>
  <c r="C79" i="7"/>
  <c r="D1425" i="11" s="1"/>
  <c r="W78" i="7"/>
  <c r="X1424" i="11" s="1"/>
  <c r="W1424" i="11"/>
  <c r="V1424" i="11"/>
  <c r="T78" i="7"/>
  <c r="U1424" i="11" s="1"/>
  <c r="S78" i="7"/>
  <c r="T1424" i="11" s="1"/>
  <c r="R78" i="7"/>
  <c r="S1424" i="11" s="1"/>
  <c r="R1424" i="11"/>
  <c r="O78" i="7"/>
  <c r="P1424" i="11" s="1"/>
  <c r="L78" i="7"/>
  <c r="M1424" i="11" s="1"/>
  <c r="L1424" i="11"/>
  <c r="K1424" i="11"/>
  <c r="I78" i="7"/>
  <c r="J1424" i="11" s="1"/>
  <c r="H78" i="7"/>
  <c r="I1424" i="11" s="1"/>
  <c r="G78" i="7"/>
  <c r="H1424" i="11" s="1"/>
  <c r="G1424" i="11"/>
  <c r="D78" i="7"/>
  <c r="E1424" i="11" s="1"/>
  <c r="C78" i="7"/>
  <c r="D1424" i="11" s="1"/>
  <c r="W77" i="7"/>
  <c r="X1423" i="11" s="1"/>
  <c r="W1423" i="11"/>
  <c r="V1423" i="11"/>
  <c r="T77" i="7"/>
  <c r="U1423" i="11" s="1"/>
  <c r="S77" i="7"/>
  <c r="T1423" i="11" s="1"/>
  <c r="R77" i="7"/>
  <c r="S1423" i="11" s="1"/>
  <c r="R1423" i="11"/>
  <c r="O77" i="7"/>
  <c r="P1423" i="11" s="1"/>
  <c r="L77" i="7"/>
  <c r="M1423" i="11" s="1"/>
  <c r="L1423" i="11"/>
  <c r="K1423" i="11"/>
  <c r="I77" i="7"/>
  <c r="J1423" i="11" s="1"/>
  <c r="H77" i="7"/>
  <c r="I1423" i="11" s="1"/>
  <c r="G77" i="7"/>
  <c r="H1423" i="11" s="1"/>
  <c r="G1423" i="11"/>
  <c r="D77" i="7"/>
  <c r="E1423" i="11" s="1"/>
  <c r="C77" i="7"/>
  <c r="D1423" i="11" s="1"/>
  <c r="W76" i="7"/>
  <c r="X1422" i="11" s="1"/>
  <c r="W1422" i="11"/>
  <c r="V1422" i="11"/>
  <c r="T76" i="7"/>
  <c r="U1422" i="11" s="1"/>
  <c r="S76" i="7"/>
  <c r="T1422" i="11" s="1"/>
  <c r="R76" i="7"/>
  <c r="S1422" i="11" s="1"/>
  <c r="R1422" i="11"/>
  <c r="O76" i="7"/>
  <c r="P1422" i="11" s="1"/>
  <c r="L76" i="7"/>
  <c r="M1422" i="11" s="1"/>
  <c r="L1422" i="11"/>
  <c r="K1422" i="11"/>
  <c r="I76" i="7"/>
  <c r="J1422" i="11" s="1"/>
  <c r="H76" i="7"/>
  <c r="I1422" i="11" s="1"/>
  <c r="G76" i="7"/>
  <c r="H1422" i="11" s="1"/>
  <c r="G1422" i="11"/>
  <c r="D76" i="7"/>
  <c r="E1422" i="11" s="1"/>
  <c r="C76" i="7"/>
  <c r="D1422" i="11" s="1"/>
  <c r="W75" i="7"/>
  <c r="X1421" i="11" s="1"/>
  <c r="W1421" i="11"/>
  <c r="V1421" i="11"/>
  <c r="T75" i="7"/>
  <c r="U1421" i="11" s="1"/>
  <c r="S75" i="7"/>
  <c r="T1421" i="11" s="1"/>
  <c r="R75" i="7"/>
  <c r="S1421" i="11" s="1"/>
  <c r="R1421" i="11"/>
  <c r="O75" i="7"/>
  <c r="P1421" i="11" s="1"/>
  <c r="L75" i="7"/>
  <c r="M1421" i="11" s="1"/>
  <c r="L1421" i="11"/>
  <c r="K1421" i="11"/>
  <c r="I75" i="7"/>
  <c r="J1421" i="11" s="1"/>
  <c r="H75" i="7"/>
  <c r="I1421" i="11" s="1"/>
  <c r="G75" i="7"/>
  <c r="H1421" i="11" s="1"/>
  <c r="G1421" i="11"/>
  <c r="D75" i="7"/>
  <c r="E1421" i="11" s="1"/>
  <c r="C75" i="7"/>
  <c r="D1421" i="11" s="1"/>
  <c r="W74" i="7"/>
  <c r="X1420" i="11" s="1"/>
  <c r="W1420" i="11"/>
  <c r="V1420" i="11"/>
  <c r="T74" i="7"/>
  <c r="U1420" i="11" s="1"/>
  <c r="S74" i="7"/>
  <c r="T1420" i="11" s="1"/>
  <c r="R74" i="7"/>
  <c r="S1420" i="11" s="1"/>
  <c r="R1420" i="11"/>
  <c r="O74" i="7"/>
  <c r="P1420" i="11" s="1"/>
  <c r="L74" i="7"/>
  <c r="M1420" i="11" s="1"/>
  <c r="L1420" i="11"/>
  <c r="K1420" i="11"/>
  <c r="I74" i="7"/>
  <c r="J1420" i="11" s="1"/>
  <c r="H74" i="7"/>
  <c r="I1420" i="11" s="1"/>
  <c r="G74" i="7"/>
  <c r="H1420" i="11" s="1"/>
  <c r="G1420" i="11"/>
  <c r="D74" i="7"/>
  <c r="E1420" i="11" s="1"/>
  <c r="C74" i="7"/>
  <c r="D1420" i="11" s="1"/>
  <c r="W53" i="7"/>
  <c r="X1395" i="11" s="1"/>
  <c r="W1395" i="11"/>
  <c r="V1395" i="11"/>
  <c r="T53" i="7"/>
  <c r="U1395" i="11" s="1"/>
  <c r="S53" i="7"/>
  <c r="T1395" i="11" s="1"/>
  <c r="R53" i="7"/>
  <c r="S1395" i="11" s="1"/>
  <c r="R1395" i="11"/>
  <c r="O53" i="7"/>
  <c r="P1395" i="11" s="1"/>
  <c r="L53" i="7"/>
  <c r="M1395" i="11" s="1"/>
  <c r="L1395" i="11"/>
  <c r="K1395" i="11"/>
  <c r="I53" i="7"/>
  <c r="J1395" i="11" s="1"/>
  <c r="H53" i="7"/>
  <c r="I1395" i="11" s="1"/>
  <c r="G53" i="7"/>
  <c r="H1395" i="11" s="1"/>
  <c r="G1395" i="11"/>
  <c r="D53" i="7"/>
  <c r="E1395" i="11" s="1"/>
  <c r="C53" i="7"/>
  <c r="D1395" i="11" s="1"/>
  <c r="W52" i="7"/>
  <c r="X1394" i="11" s="1"/>
  <c r="W1394" i="11"/>
  <c r="V1394" i="11"/>
  <c r="T52" i="7"/>
  <c r="U1394" i="11" s="1"/>
  <c r="S52" i="7"/>
  <c r="T1394" i="11" s="1"/>
  <c r="R52" i="7"/>
  <c r="S1394" i="11" s="1"/>
  <c r="R1394" i="11"/>
  <c r="O52" i="7"/>
  <c r="P1394" i="11" s="1"/>
  <c r="L52" i="7"/>
  <c r="M1394" i="11" s="1"/>
  <c r="L1394" i="11"/>
  <c r="K1394" i="11"/>
  <c r="I52" i="7"/>
  <c r="J1394" i="11" s="1"/>
  <c r="H52" i="7"/>
  <c r="I1394" i="11" s="1"/>
  <c r="G52" i="7"/>
  <c r="H1394" i="11" s="1"/>
  <c r="G1394" i="11"/>
  <c r="D52" i="7"/>
  <c r="E1394" i="11" s="1"/>
  <c r="C52" i="7"/>
  <c r="D1394" i="11" s="1"/>
  <c r="X1393" i="11"/>
  <c r="W1393" i="11"/>
  <c r="V1393" i="11"/>
  <c r="U1393" i="11"/>
  <c r="T1393" i="11"/>
  <c r="S1393" i="11"/>
  <c r="R1393" i="11"/>
  <c r="P1393" i="11"/>
  <c r="M1393" i="11"/>
  <c r="L1393" i="11"/>
  <c r="K1393" i="11"/>
  <c r="J1393" i="11"/>
  <c r="I1393" i="11"/>
  <c r="H1393" i="11"/>
  <c r="G1393" i="11"/>
  <c r="E1393" i="11"/>
  <c r="D1393" i="11"/>
  <c r="X1392" i="11"/>
  <c r="W1392" i="11"/>
  <c r="V1392" i="11"/>
  <c r="U1392" i="11"/>
  <c r="T1392" i="11"/>
  <c r="S1392" i="11"/>
  <c r="R1392" i="11"/>
  <c r="P1392" i="11"/>
  <c r="M1392" i="11"/>
  <c r="L1392" i="11"/>
  <c r="K1392" i="11"/>
  <c r="J1392" i="11"/>
  <c r="I1392" i="11"/>
  <c r="H1392" i="11"/>
  <c r="G1392" i="11"/>
  <c r="E1392" i="11"/>
  <c r="D1392" i="11"/>
  <c r="W51" i="7"/>
  <c r="X1391" i="11" s="1"/>
  <c r="W1391" i="11"/>
  <c r="V1391" i="11"/>
  <c r="T51" i="7"/>
  <c r="U1391" i="11" s="1"/>
  <c r="S51" i="7"/>
  <c r="T1391" i="11" s="1"/>
  <c r="R51" i="7"/>
  <c r="S1391" i="11" s="1"/>
  <c r="R1391" i="11"/>
  <c r="O51" i="7"/>
  <c r="P1391" i="11" s="1"/>
  <c r="L51" i="7"/>
  <c r="M1391" i="11" s="1"/>
  <c r="L1391" i="11"/>
  <c r="K1391" i="11"/>
  <c r="I51" i="7"/>
  <c r="J1391" i="11" s="1"/>
  <c r="H51" i="7"/>
  <c r="I1391" i="11" s="1"/>
  <c r="G51" i="7"/>
  <c r="H1391" i="11" s="1"/>
  <c r="G1391" i="11"/>
  <c r="D51" i="7"/>
  <c r="E1391" i="11" s="1"/>
  <c r="C51" i="7"/>
  <c r="D1391" i="11" s="1"/>
  <c r="W50" i="7"/>
  <c r="X1390" i="11" s="1"/>
  <c r="W1390" i="11"/>
  <c r="V1390" i="11"/>
  <c r="T50" i="7"/>
  <c r="U1390" i="11" s="1"/>
  <c r="S50" i="7"/>
  <c r="T1390" i="11" s="1"/>
  <c r="R50" i="7"/>
  <c r="S1390" i="11" s="1"/>
  <c r="R1390" i="11"/>
  <c r="O50" i="7"/>
  <c r="P1390" i="11" s="1"/>
  <c r="L50" i="7"/>
  <c r="M1390" i="11" s="1"/>
  <c r="L1390" i="11"/>
  <c r="K1390" i="11"/>
  <c r="I50" i="7"/>
  <c r="J1390" i="11" s="1"/>
  <c r="H50" i="7"/>
  <c r="I1390" i="11" s="1"/>
  <c r="G50" i="7"/>
  <c r="H1390" i="11" s="1"/>
  <c r="G1390" i="11"/>
  <c r="D50" i="7"/>
  <c r="E1390" i="11" s="1"/>
  <c r="C50" i="7"/>
  <c r="D1390" i="11" s="1"/>
  <c r="W49" i="7"/>
  <c r="X1389" i="11" s="1"/>
  <c r="W1389" i="11"/>
  <c r="V1389" i="11"/>
  <c r="T49" i="7"/>
  <c r="U1389" i="11" s="1"/>
  <c r="S49" i="7"/>
  <c r="T1389" i="11" s="1"/>
  <c r="R49" i="7"/>
  <c r="S1389" i="11" s="1"/>
  <c r="R1389" i="11"/>
  <c r="O49" i="7"/>
  <c r="P1389" i="11" s="1"/>
  <c r="L49" i="7"/>
  <c r="M1389" i="11" s="1"/>
  <c r="L1389" i="11"/>
  <c r="K1389" i="11"/>
  <c r="I49" i="7"/>
  <c r="J1389" i="11" s="1"/>
  <c r="H49" i="7"/>
  <c r="I1389" i="11" s="1"/>
  <c r="G49" i="7"/>
  <c r="H1389" i="11" s="1"/>
  <c r="G1389" i="11"/>
  <c r="D49" i="7"/>
  <c r="E1389" i="11" s="1"/>
  <c r="C49" i="7"/>
  <c r="D1389" i="11" s="1"/>
  <c r="W48" i="7"/>
  <c r="X1388" i="11" s="1"/>
  <c r="W1388" i="11"/>
  <c r="V1388" i="11"/>
  <c r="T48" i="7"/>
  <c r="U1388" i="11" s="1"/>
  <c r="S48" i="7"/>
  <c r="T1388" i="11" s="1"/>
  <c r="R48" i="7"/>
  <c r="S1388" i="11" s="1"/>
  <c r="R1388" i="11"/>
  <c r="O48" i="7"/>
  <c r="P1388" i="11" s="1"/>
  <c r="L48" i="7"/>
  <c r="M1388" i="11" s="1"/>
  <c r="L1388" i="11"/>
  <c r="K1388" i="11"/>
  <c r="I48" i="7"/>
  <c r="J1388" i="11" s="1"/>
  <c r="H48" i="7"/>
  <c r="I1388" i="11" s="1"/>
  <c r="G48" i="7"/>
  <c r="H1388" i="11" s="1"/>
  <c r="G1388" i="11"/>
  <c r="D48" i="7"/>
  <c r="E1388" i="11" s="1"/>
  <c r="C48" i="7"/>
  <c r="D1388" i="11" s="1"/>
  <c r="W47" i="7"/>
  <c r="X1387" i="11" s="1"/>
  <c r="W1387" i="11"/>
  <c r="V1387" i="11"/>
  <c r="T47" i="7"/>
  <c r="U1387" i="11" s="1"/>
  <c r="S47" i="7"/>
  <c r="T1387" i="11" s="1"/>
  <c r="R47" i="7"/>
  <c r="S1387" i="11" s="1"/>
  <c r="R1387" i="11"/>
  <c r="O47" i="7"/>
  <c r="P1387" i="11" s="1"/>
  <c r="L47" i="7"/>
  <c r="M1387" i="11" s="1"/>
  <c r="L1387" i="11"/>
  <c r="K1387" i="11"/>
  <c r="I47" i="7"/>
  <c r="J1387" i="11" s="1"/>
  <c r="H47" i="7"/>
  <c r="I1387" i="11" s="1"/>
  <c r="G47" i="7"/>
  <c r="H1387" i="11" s="1"/>
  <c r="G1387" i="11"/>
  <c r="D47" i="7"/>
  <c r="E1387" i="11" s="1"/>
  <c r="C47" i="7"/>
  <c r="D1387" i="11" s="1"/>
  <c r="W46" i="7"/>
  <c r="X1386" i="11" s="1"/>
  <c r="W1386" i="11"/>
  <c r="V1386" i="11"/>
  <c r="T46" i="7"/>
  <c r="U1386" i="11" s="1"/>
  <c r="S46" i="7"/>
  <c r="T1386" i="11" s="1"/>
  <c r="R46" i="7"/>
  <c r="S1386" i="11" s="1"/>
  <c r="R1386" i="11"/>
  <c r="O46" i="7"/>
  <c r="P1386" i="11" s="1"/>
  <c r="L46" i="7"/>
  <c r="M1386" i="11" s="1"/>
  <c r="L1386" i="11"/>
  <c r="K1386" i="11"/>
  <c r="I46" i="7"/>
  <c r="J1386" i="11" s="1"/>
  <c r="H46" i="7"/>
  <c r="I1386" i="11" s="1"/>
  <c r="G46" i="7"/>
  <c r="H1386" i="11" s="1"/>
  <c r="G1386" i="11"/>
  <c r="D46" i="7"/>
  <c r="E1386" i="11" s="1"/>
  <c r="C46" i="7"/>
  <c r="D1386" i="11" s="1"/>
  <c r="W45" i="7"/>
  <c r="X1385" i="11" s="1"/>
  <c r="W1385" i="11"/>
  <c r="V1385" i="11"/>
  <c r="T45" i="7"/>
  <c r="U1385" i="11" s="1"/>
  <c r="S45" i="7"/>
  <c r="T1385" i="11" s="1"/>
  <c r="R45" i="7"/>
  <c r="S1385" i="11" s="1"/>
  <c r="R1385" i="11"/>
  <c r="O45" i="7"/>
  <c r="P1385" i="11" s="1"/>
  <c r="L45" i="7"/>
  <c r="M1385" i="11" s="1"/>
  <c r="L1385" i="11"/>
  <c r="K1385" i="11"/>
  <c r="I45" i="7"/>
  <c r="J1385" i="11" s="1"/>
  <c r="H45" i="7"/>
  <c r="I1385" i="11" s="1"/>
  <c r="G45" i="7"/>
  <c r="H1385" i="11" s="1"/>
  <c r="G1385" i="11"/>
  <c r="D45" i="7"/>
  <c r="E1385" i="11" s="1"/>
  <c r="C45" i="7"/>
  <c r="D1385" i="11" s="1"/>
  <c r="W44" i="7"/>
  <c r="X1384" i="11" s="1"/>
  <c r="W1384" i="11"/>
  <c r="V1384" i="11"/>
  <c r="T44" i="7"/>
  <c r="U1384" i="11" s="1"/>
  <c r="S44" i="7"/>
  <c r="T1384" i="11" s="1"/>
  <c r="R44" i="7"/>
  <c r="S1384" i="11" s="1"/>
  <c r="R1384" i="11"/>
  <c r="O44" i="7"/>
  <c r="P1384" i="11" s="1"/>
  <c r="L44" i="7"/>
  <c r="M1384" i="11" s="1"/>
  <c r="L1384" i="11"/>
  <c r="K1384" i="11"/>
  <c r="I44" i="7"/>
  <c r="J1384" i="11" s="1"/>
  <c r="H44" i="7"/>
  <c r="I1384" i="11" s="1"/>
  <c r="G44" i="7"/>
  <c r="H1384" i="11" s="1"/>
  <c r="G1384" i="11"/>
  <c r="D44" i="7"/>
  <c r="E1384" i="11" s="1"/>
  <c r="C44" i="7"/>
  <c r="D1384" i="11" s="1"/>
  <c r="W7" i="8"/>
  <c r="X1322" i="11" s="1"/>
  <c r="W1322" i="11"/>
  <c r="V1322" i="11"/>
  <c r="T7" i="8"/>
  <c r="U1322" i="11" s="1"/>
  <c r="S7" i="8"/>
  <c r="T1322" i="11" s="1"/>
  <c r="R7" i="8"/>
  <c r="S1322" i="11" s="1"/>
  <c r="R1322" i="11"/>
  <c r="O7" i="8"/>
  <c r="P1322" i="11" s="1"/>
  <c r="L7" i="8"/>
  <c r="M1322" i="11" s="1"/>
  <c r="L1322" i="11"/>
  <c r="K1322" i="11"/>
  <c r="I7" i="8"/>
  <c r="J1322" i="11" s="1"/>
  <c r="H7" i="8"/>
  <c r="I1322" i="11" s="1"/>
  <c r="G7" i="8"/>
  <c r="H1322" i="11" s="1"/>
  <c r="G1322" i="11"/>
  <c r="D7" i="8"/>
  <c r="E1322" i="11" s="1"/>
  <c r="C7" i="8"/>
  <c r="D1322" i="11" s="1"/>
  <c r="W6" i="8"/>
  <c r="X1321" i="11" s="1"/>
  <c r="W1321" i="11"/>
  <c r="V1321" i="11"/>
  <c r="T6" i="8"/>
  <c r="U1321" i="11" s="1"/>
  <c r="S6" i="8"/>
  <c r="T1321" i="11" s="1"/>
  <c r="R6" i="8"/>
  <c r="S1321" i="11" s="1"/>
  <c r="R1321" i="11"/>
  <c r="O6" i="8"/>
  <c r="P1321" i="11" s="1"/>
  <c r="L6" i="8"/>
  <c r="M1321" i="11" s="1"/>
  <c r="L1321" i="11"/>
  <c r="K1321" i="11"/>
  <c r="I6" i="8"/>
  <c r="J1321" i="11" s="1"/>
  <c r="H6" i="8"/>
  <c r="I1321" i="11" s="1"/>
  <c r="G6" i="8"/>
  <c r="H1321" i="11" s="1"/>
  <c r="G1321" i="11"/>
  <c r="D6" i="8"/>
  <c r="E1321" i="11" s="1"/>
  <c r="C6" i="8"/>
  <c r="D1321" i="11" s="1"/>
  <c r="W3" i="8"/>
  <c r="X1320" i="11" s="1"/>
  <c r="W1320" i="11"/>
  <c r="V1320" i="11"/>
  <c r="T3" i="8"/>
  <c r="U1320" i="11" s="1"/>
  <c r="S3" i="8"/>
  <c r="T1320" i="11" s="1"/>
  <c r="R3" i="8"/>
  <c r="S1320" i="11" s="1"/>
  <c r="R1320" i="11"/>
  <c r="O3" i="8"/>
  <c r="P1320" i="11" s="1"/>
  <c r="L3" i="8"/>
  <c r="M1320" i="11" s="1"/>
  <c r="L1320" i="11"/>
  <c r="K1320" i="11"/>
  <c r="I3" i="8"/>
  <c r="J1320" i="11" s="1"/>
  <c r="H3" i="8"/>
  <c r="I1320" i="11" s="1"/>
  <c r="G3" i="8"/>
  <c r="H1320" i="11" s="1"/>
  <c r="G1320" i="11"/>
  <c r="D3" i="8"/>
  <c r="E1320" i="11" s="1"/>
  <c r="C3" i="8"/>
  <c r="D1320" i="11" s="1"/>
  <c r="W2" i="8"/>
  <c r="X1319" i="11" s="1"/>
  <c r="W1319" i="11"/>
  <c r="V1319" i="11"/>
  <c r="T2" i="8"/>
  <c r="U1319" i="11" s="1"/>
  <c r="S2" i="8"/>
  <c r="T1319" i="11" s="1"/>
  <c r="R2" i="8"/>
  <c r="S1319" i="11" s="1"/>
  <c r="R1319" i="11"/>
  <c r="O2" i="8"/>
  <c r="P1319" i="11" s="1"/>
  <c r="L2" i="8"/>
  <c r="M1319" i="11" s="1"/>
  <c r="L1319" i="11"/>
  <c r="K1319" i="11"/>
  <c r="I2" i="8"/>
  <c r="J1319" i="11" s="1"/>
  <c r="H2" i="8"/>
  <c r="I1319" i="11" s="1"/>
  <c r="G2" i="8"/>
  <c r="H1319" i="11" s="1"/>
  <c r="G1319" i="11"/>
  <c r="D2" i="8"/>
  <c r="E1319" i="11" s="1"/>
  <c r="C2" i="8"/>
  <c r="D1319" i="11" s="1"/>
  <c r="W68" i="6"/>
  <c r="T68" i="6"/>
  <c r="S68" i="6"/>
  <c r="R68" i="6"/>
  <c r="O68" i="6"/>
  <c r="L68" i="6"/>
  <c r="I68" i="6"/>
  <c r="H68" i="6"/>
  <c r="G68" i="6"/>
  <c r="D68" i="6"/>
  <c r="C68" i="6"/>
  <c r="W69" i="6"/>
  <c r="T69" i="6"/>
  <c r="S69" i="6"/>
  <c r="R69" i="6"/>
  <c r="O69" i="6"/>
  <c r="L69" i="6"/>
  <c r="I69" i="6"/>
  <c r="H69" i="6"/>
  <c r="G69" i="6"/>
  <c r="D69" i="6"/>
  <c r="C69" i="6"/>
  <c r="W66" i="6"/>
  <c r="T66" i="6"/>
  <c r="S66" i="6"/>
  <c r="R66" i="6"/>
  <c r="O66" i="6"/>
  <c r="L66" i="6"/>
  <c r="I66" i="6"/>
  <c r="H66" i="6"/>
  <c r="G66" i="6"/>
  <c r="D66" i="6"/>
  <c r="C66" i="6"/>
  <c r="W67" i="6"/>
  <c r="T67" i="6"/>
  <c r="S67" i="6"/>
  <c r="R67" i="6"/>
  <c r="O67" i="6"/>
  <c r="L67" i="6"/>
  <c r="I67" i="6"/>
  <c r="H67" i="6"/>
  <c r="G67" i="6"/>
  <c r="D67" i="6"/>
  <c r="C67" i="6"/>
  <c r="W57" i="6"/>
  <c r="T57" i="6"/>
  <c r="S57" i="6"/>
  <c r="R57" i="6"/>
  <c r="O57" i="6"/>
  <c r="L57" i="6"/>
  <c r="I57" i="6"/>
  <c r="H57" i="6"/>
  <c r="G57" i="6"/>
  <c r="D57" i="6"/>
  <c r="C57" i="6"/>
  <c r="W58" i="6"/>
  <c r="T58" i="6"/>
  <c r="S58" i="6"/>
  <c r="R58" i="6"/>
  <c r="O58" i="6"/>
  <c r="L58" i="6"/>
  <c r="I58" i="6"/>
  <c r="H58" i="6"/>
  <c r="G58" i="6"/>
  <c r="D58" i="6"/>
  <c r="C58" i="6"/>
  <c r="D1515" i="11" l="1"/>
  <c r="I1515" i="11"/>
  <c r="M1515" i="11"/>
  <c r="T1515" i="11"/>
  <c r="X1515" i="11"/>
  <c r="H1519" i="11"/>
  <c r="S1515" i="11"/>
  <c r="D1519" i="11"/>
  <c r="M1519" i="11"/>
  <c r="I1519" i="11"/>
  <c r="E1518" i="11"/>
  <c r="H1515" i="11"/>
  <c r="E1519" i="11"/>
  <c r="J1519" i="11"/>
  <c r="M1518" i="11"/>
  <c r="I1518" i="11"/>
  <c r="H1518" i="11"/>
  <c r="U1518" i="11"/>
  <c r="P1518" i="11"/>
  <c r="H1528" i="11"/>
  <c r="S1528" i="11"/>
  <c r="X1518" i="11"/>
  <c r="T1518" i="11"/>
  <c r="D1528" i="11"/>
  <c r="I1528" i="11"/>
  <c r="T1528" i="11"/>
  <c r="X1528" i="11"/>
  <c r="E1515" i="11"/>
  <c r="J1515" i="11"/>
  <c r="P1515" i="11"/>
  <c r="U1515" i="11"/>
  <c r="D1518" i="11"/>
  <c r="J1518" i="11"/>
  <c r="S1518" i="11"/>
  <c r="E1528" i="11"/>
  <c r="J1528" i="11"/>
  <c r="P1528" i="11"/>
  <c r="U1528" i="11"/>
  <c r="D1521" i="11"/>
  <c r="M1522" i="11"/>
  <c r="I1522" i="11"/>
  <c r="H1521" i="11"/>
  <c r="E1522" i="11"/>
  <c r="H1522" i="11"/>
  <c r="U1522" i="11"/>
  <c r="P1522" i="11"/>
  <c r="U1521" i="11"/>
  <c r="P1521" i="11"/>
  <c r="D1522" i="11"/>
  <c r="J1521" i="11"/>
  <c r="X1522" i="11"/>
  <c r="T1522" i="11"/>
  <c r="X1521" i="11"/>
  <c r="T1521" i="11"/>
  <c r="E1521" i="11"/>
  <c r="J1522" i="11"/>
  <c r="M1521" i="11"/>
  <c r="I1521" i="11"/>
  <c r="S1522" i="11"/>
  <c r="S1521" i="11"/>
  <c r="D1502" i="11"/>
  <c r="M1502" i="11"/>
  <c r="X1502" i="11"/>
  <c r="L1503" i="11"/>
  <c r="W1503" i="11"/>
  <c r="I1502" i="11"/>
  <c r="T1502" i="11"/>
  <c r="H1503" i="11"/>
  <c r="S1503" i="11"/>
  <c r="E1501" i="11"/>
  <c r="J1501" i="11"/>
  <c r="P1501" i="11"/>
  <c r="U1501" i="11"/>
  <c r="H1547" i="11"/>
  <c r="L1547" i="11"/>
  <c r="S1547" i="11"/>
  <c r="W1547" i="11"/>
  <c r="K1548" i="11"/>
  <c r="V1548" i="11"/>
  <c r="E1549" i="11"/>
  <c r="J1549" i="11"/>
  <c r="P1549" i="11"/>
  <c r="U1549" i="11"/>
  <c r="H1575" i="11"/>
  <c r="L1575" i="11"/>
  <c r="S1575" i="11"/>
  <c r="W1575" i="11"/>
  <c r="K1576" i="11"/>
  <c r="V1576" i="11"/>
  <c r="E1577" i="11"/>
  <c r="J1577" i="11"/>
  <c r="P1577" i="11"/>
  <c r="U1577" i="11"/>
  <c r="D1578" i="11"/>
  <c r="I1578" i="11"/>
  <c r="M1578" i="11"/>
  <c r="T1578" i="11"/>
  <c r="X1578" i="11"/>
  <c r="H1579" i="11"/>
  <c r="L1579" i="11"/>
  <c r="S1579" i="11"/>
  <c r="W1579" i="11"/>
  <c r="G1548" i="11"/>
  <c r="R1548" i="11"/>
  <c r="G1576" i="11"/>
  <c r="R1576" i="11"/>
  <c r="D1501" i="11"/>
  <c r="I1501" i="11"/>
  <c r="M1501" i="11"/>
  <c r="T1501" i="11"/>
  <c r="X1501" i="11"/>
  <c r="H1502" i="11"/>
  <c r="L1502" i="11"/>
  <c r="S1502" i="11"/>
  <c r="W1502" i="11"/>
  <c r="H1501" i="11"/>
  <c r="L1501" i="11"/>
  <c r="S1501" i="11"/>
  <c r="W1501" i="11"/>
  <c r="G1502" i="11"/>
  <c r="K1502" i="11"/>
  <c r="R1502" i="11"/>
  <c r="V1502" i="11"/>
  <c r="D1503" i="11"/>
  <c r="T1503" i="11"/>
  <c r="X1503" i="11"/>
  <c r="H1541" i="11"/>
  <c r="L1541" i="11"/>
  <c r="S1541" i="11"/>
  <c r="W1541" i="11"/>
  <c r="G1542" i="11"/>
  <c r="K1542" i="11"/>
  <c r="R1542" i="11"/>
  <c r="V1542" i="11"/>
  <c r="E1543" i="11"/>
  <c r="J1543" i="11"/>
  <c r="P1543" i="11"/>
  <c r="U1543" i="11"/>
  <c r="D1541" i="11"/>
  <c r="I1541" i="11"/>
  <c r="M1541" i="11"/>
  <c r="T1541" i="11"/>
  <c r="X1541" i="11"/>
  <c r="H1542" i="11"/>
  <c r="L1542" i="11"/>
  <c r="S1542" i="11"/>
  <c r="W1542" i="11"/>
  <c r="G1543" i="11"/>
  <c r="K1543" i="11"/>
  <c r="R1543" i="11"/>
  <c r="V1543" i="11"/>
  <c r="I1534" i="11"/>
  <c r="M1534" i="11"/>
  <c r="T1534" i="11"/>
  <c r="X1534" i="11"/>
  <c r="E1541" i="11"/>
  <c r="J1541" i="11"/>
  <c r="P1541" i="11"/>
  <c r="U1541" i="11"/>
  <c r="D1542" i="11"/>
  <c r="I1542" i="11"/>
  <c r="M1542" i="11"/>
  <c r="T1542" i="11"/>
  <c r="X1542" i="11"/>
  <c r="H1543" i="11"/>
  <c r="L1543" i="11"/>
  <c r="G1544" i="11"/>
  <c r="K1544" i="11"/>
  <c r="R1544" i="11"/>
  <c r="V1544" i="11"/>
  <c r="E1545" i="11"/>
  <c r="J1545" i="11"/>
  <c r="P1545" i="11"/>
  <c r="U1545" i="11"/>
  <c r="D1546" i="11"/>
  <c r="I1546" i="11"/>
  <c r="M1546" i="11"/>
  <c r="T1546" i="11"/>
  <c r="X1546" i="11"/>
  <c r="E1565" i="11"/>
  <c r="J1565" i="11"/>
  <c r="P1565" i="11"/>
  <c r="U1565" i="11"/>
  <c r="G1572" i="11"/>
  <c r="K1572" i="11"/>
  <c r="R1572" i="11"/>
  <c r="V1572" i="11"/>
  <c r="E1573" i="11"/>
  <c r="J1573" i="11"/>
  <c r="P1573" i="11"/>
  <c r="U1573" i="11"/>
  <c r="D1574" i="11"/>
  <c r="I1574" i="11"/>
  <c r="M1574" i="11"/>
  <c r="T1574" i="11"/>
  <c r="X1574" i="11"/>
  <c r="G1541" i="11"/>
  <c r="K1541" i="11"/>
  <c r="R1541" i="11"/>
  <c r="V1541" i="11"/>
  <c r="E1542" i="11"/>
  <c r="J1542" i="11"/>
  <c r="P1542" i="11"/>
  <c r="U1542" i="11"/>
  <c r="D1543" i="11"/>
  <c r="I1543" i="11"/>
  <c r="M1543" i="11"/>
  <c r="T1543" i="11"/>
  <c r="X1543" i="11"/>
  <c r="H1537" i="11"/>
  <c r="L1537" i="11"/>
  <c r="S1537" i="11"/>
  <c r="W1537" i="11"/>
  <c r="G1538" i="11"/>
  <c r="K1538" i="11"/>
  <c r="R1538" i="11"/>
  <c r="V1538" i="11"/>
  <c r="D1569" i="11"/>
  <c r="I1569" i="11"/>
  <c r="M1569" i="11"/>
  <c r="T1569" i="11"/>
  <c r="X1569" i="11"/>
  <c r="H1570" i="11"/>
  <c r="L1570" i="11"/>
  <c r="S1570" i="11"/>
  <c r="W1570" i="11"/>
  <c r="G1571" i="11"/>
  <c r="D1566" i="11"/>
  <c r="I1566" i="11"/>
  <c r="M1566" i="11"/>
  <c r="T1566" i="11"/>
  <c r="X1566" i="11"/>
  <c r="H1567" i="11"/>
  <c r="L1567" i="11"/>
  <c r="S1567" i="11"/>
  <c r="W1567" i="11"/>
  <c r="G1568" i="11"/>
  <c r="K1568" i="11"/>
  <c r="R1568" i="11"/>
  <c r="V1568" i="11"/>
  <c r="E1569" i="11"/>
  <c r="J1569" i="11"/>
  <c r="P1569" i="11"/>
  <c r="U1569" i="11"/>
  <c r="D1570" i="11"/>
  <c r="I1570" i="11"/>
  <c r="M1570" i="11"/>
  <c r="T1570" i="11"/>
  <c r="X1570" i="11"/>
  <c r="H1571" i="11"/>
  <c r="L1571" i="11"/>
  <c r="S1571" i="11"/>
  <c r="W1571" i="11"/>
  <c r="D1539" i="11"/>
  <c r="I1539" i="11"/>
  <c r="M1539" i="11"/>
  <c r="T1539" i="11"/>
  <c r="X1539" i="11"/>
  <c r="H1540" i="11"/>
  <c r="L1540" i="11"/>
  <c r="S1540" i="11"/>
  <c r="W1540" i="11"/>
  <c r="E1503" i="11"/>
  <c r="J1503" i="11"/>
  <c r="P1503" i="11"/>
  <c r="U1503" i="11"/>
  <c r="I1504" i="11"/>
  <c r="M1504" i="11"/>
  <c r="T1504" i="11"/>
  <c r="X1504" i="11"/>
  <c r="H1505" i="11"/>
  <c r="L1505" i="11"/>
  <c r="S1505" i="11"/>
  <c r="W1505" i="11"/>
  <c r="G1506" i="11"/>
  <c r="K1506" i="11"/>
  <c r="R1506" i="11"/>
  <c r="V1506" i="11"/>
  <c r="D1544" i="11"/>
  <c r="I1544" i="11"/>
  <c r="M1544" i="11"/>
  <c r="T1544" i="11"/>
  <c r="X1544" i="11"/>
  <c r="H1545" i="11"/>
  <c r="L1545" i="11"/>
  <c r="S1545" i="11"/>
  <c r="W1545" i="11"/>
  <c r="G1546" i="11"/>
  <c r="K1546" i="11"/>
  <c r="R1546" i="11"/>
  <c r="V1546" i="11"/>
  <c r="E1547" i="11"/>
  <c r="J1547" i="11"/>
  <c r="P1547" i="11"/>
  <c r="U1547" i="11"/>
  <c r="D1548" i="11"/>
  <c r="I1548" i="11"/>
  <c r="M1548" i="11"/>
  <c r="T1548" i="11"/>
  <c r="X1548" i="11"/>
  <c r="H1549" i="11"/>
  <c r="L1549" i="11"/>
  <c r="S1549" i="11"/>
  <c r="W1549" i="11"/>
  <c r="E1544" i="11"/>
  <c r="J1544" i="11"/>
  <c r="P1544" i="11"/>
  <c r="U1544" i="11"/>
  <c r="D1545" i="11"/>
  <c r="I1545" i="11"/>
  <c r="M1545" i="11"/>
  <c r="T1545" i="11"/>
  <c r="X1545" i="11"/>
  <c r="H1546" i="11"/>
  <c r="L1546" i="11"/>
  <c r="S1546" i="11"/>
  <c r="W1546" i="11"/>
  <c r="G1547" i="11"/>
  <c r="K1547" i="11"/>
  <c r="R1547" i="11"/>
  <c r="V1547" i="11"/>
  <c r="E1548" i="11"/>
  <c r="J1548" i="11"/>
  <c r="P1548" i="11"/>
  <c r="U1548" i="11"/>
  <c r="D1549" i="11"/>
  <c r="I1549" i="11"/>
  <c r="M1549" i="11"/>
  <c r="T1549" i="11"/>
  <c r="X1549" i="11"/>
  <c r="K1571" i="11"/>
  <c r="R1571" i="11"/>
  <c r="V1571" i="11"/>
  <c r="E1572" i="11"/>
  <c r="J1572" i="11"/>
  <c r="P1572" i="11"/>
  <c r="U1572" i="11"/>
  <c r="D1573" i="11"/>
  <c r="I1573" i="11"/>
  <c r="M1573" i="11"/>
  <c r="T1573" i="11"/>
  <c r="X1573" i="11"/>
  <c r="H1574" i="11"/>
  <c r="L1574" i="11"/>
  <c r="S1574" i="11"/>
  <c r="W1574" i="11"/>
  <c r="G1575" i="11"/>
  <c r="K1575" i="11"/>
  <c r="R1575" i="11"/>
  <c r="V1575" i="11"/>
  <c r="E1576" i="11"/>
  <c r="J1576" i="11"/>
  <c r="P1576" i="11"/>
  <c r="U1576" i="11"/>
  <c r="D1577" i="11"/>
  <c r="I1577" i="11"/>
  <c r="M1577" i="11"/>
  <c r="T1577" i="11"/>
  <c r="X1577" i="11"/>
  <c r="H1578" i="11"/>
  <c r="L1578" i="11"/>
  <c r="S1578" i="11"/>
  <c r="W1578" i="11"/>
  <c r="G1579" i="11"/>
  <c r="K1579" i="11"/>
  <c r="R1579" i="11"/>
  <c r="V1579" i="11"/>
  <c r="H1544" i="11"/>
  <c r="L1544" i="11"/>
  <c r="S1544" i="11"/>
  <c r="W1544" i="11"/>
  <c r="G1545" i="11"/>
  <c r="K1545" i="11"/>
  <c r="R1545" i="11"/>
  <c r="V1545" i="11"/>
  <c r="E1546" i="11"/>
  <c r="J1546" i="11"/>
  <c r="P1546" i="11"/>
  <c r="U1546" i="11"/>
  <c r="D1547" i="11"/>
  <c r="I1547" i="11"/>
  <c r="M1547" i="11"/>
  <c r="T1547" i="11"/>
  <c r="X1547" i="11"/>
  <c r="H1548" i="11"/>
  <c r="L1548" i="11"/>
  <c r="S1548" i="11"/>
  <c r="W1548" i="11"/>
  <c r="G1549" i="11"/>
  <c r="K1549" i="11"/>
  <c r="R1549" i="11"/>
  <c r="V1549" i="11"/>
  <c r="D1571" i="11"/>
  <c r="I1571" i="11"/>
  <c r="M1571" i="11"/>
  <c r="T1571" i="11"/>
  <c r="X1571" i="11"/>
  <c r="H1572" i="11"/>
  <c r="L1572" i="11"/>
  <c r="S1572" i="11"/>
  <c r="W1572" i="11"/>
  <c r="G1573" i="11"/>
  <c r="K1573" i="11"/>
  <c r="R1573" i="11"/>
  <c r="V1573" i="11"/>
  <c r="E1574" i="11"/>
  <c r="J1574" i="11"/>
  <c r="P1574" i="11"/>
  <c r="U1574" i="11"/>
  <c r="D1575" i="11"/>
  <c r="I1575" i="11"/>
  <c r="M1575" i="11"/>
  <c r="T1575" i="11"/>
  <c r="X1575" i="11"/>
  <c r="H1576" i="11"/>
  <c r="L1576" i="11"/>
  <c r="S1576" i="11"/>
  <c r="W1576" i="11"/>
  <c r="G1577" i="11"/>
  <c r="K1577" i="11"/>
  <c r="R1577" i="11"/>
  <c r="V1577" i="11"/>
  <c r="E1578" i="11"/>
  <c r="J1578" i="11"/>
  <c r="P1578" i="11"/>
  <c r="U1578" i="11"/>
  <c r="D1579" i="11"/>
  <c r="I1579" i="11"/>
  <c r="M1579" i="11"/>
  <c r="T1579" i="11"/>
  <c r="X1579" i="11"/>
  <c r="H1507" i="11"/>
  <c r="L1507" i="11"/>
  <c r="S1507" i="11"/>
  <c r="W1507" i="11"/>
  <c r="E1507" i="11"/>
  <c r="J1507" i="11"/>
  <c r="P1507" i="11"/>
  <c r="U1507" i="11"/>
  <c r="G1550" i="11"/>
  <c r="K1550" i="11"/>
  <c r="R1550" i="11"/>
  <c r="V1550" i="11"/>
  <c r="E1551" i="11"/>
  <c r="J1551" i="11"/>
  <c r="P1551" i="11"/>
  <c r="U1551" i="11"/>
  <c r="D1552" i="11"/>
  <c r="I1552" i="11"/>
  <c r="M1552" i="11"/>
  <c r="T1552" i="11"/>
  <c r="X1552" i="11"/>
  <c r="H1553" i="11"/>
  <c r="L1553" i="11"/>
  <c r="S1553" i="11"/>
  <c r="W1553" i="11"/>
  <c r="G1554" i="11"/>
  <c r="K1554" i="11"/>
  <c r="R1554" i="11"/>
  <c r="V1554" i="11"/>
  <c r="H1569" i="11"/>
  <c r="L1569" i="11"/>
  <c r="S1569" i="11"/>
  <c r="W1569" i="11"/>
  <c r="G1570" i="11"/>
  <c r="K1570" i="11"/>
  <c r="R1570" i="11"/>
  <c r="V1570" i="11"/>
  <c r="E1571" i="11"/>
  <c r="J1571" i="11"/>
  <c r="P1571" i="11"/>
  <c r="U1571" i="11"/>
  <c r="D1572" i="11"/>
  <c r="I1572" i="11"/>
  <c r="M1572" i="11"/>
  <c r="T1572" i="11"/>
  <c r="X1572" i="11"/>
  <c r="H1573" i="11"/>
  <c r="L1573" i="11"/>
  <c r="S1573" i="11"/>
  <c r="W1573" i="11"/>
  <c r="G1574" i="11"/>
  <c r="K1574" i="11"/>
  <c r="R1574" i="11"/>
  <c r="V1574" i="11"/>
  <c r="E1575" i="11"/>
  <c r="J1575" i="11"/>
  <c r="P1575" i="11"/>
  <c r="U1575" i="11"/>
  <c r="D1576" i="11"/>
  <c r="I1576" i="11"/>
  <c r="M1576" i="11"/>
  <c r="T1576" i="11"/>
  <c r="X1576" i="11"/>
  <c r="H1577" i="11"/>
  <c r="L1577" i="11"/>
  <c r="S1577" i="11"/>
  <c r="W1577" i="11"/>
  <c r="G1578" i="11"/>
  <c r="K1578" i="11"/>
  <c r="R1578" i="11"/>
  <c r="V1578" i="11"/>
  <c r="E1579" i="11"/>
  <c r="J1579" i="11"/>
  <c r="P1579" i="11"/>
  <c r="U1579" i="11"/>
  <c r="D1580" i="11"/>
  <c r="I1580" i="11"/>
  <c r="M1580" i="11"/>
  <c r="T1580" i="11"/>
  <c r="X1580" i="11"/>
  <c r="H1581" i="11"/>
  <c r="L1581" i="11"/>
  <c r="S1581" i="11"/>
  <c r="W1581" i="11"/>
  <c r="G1582" i="11"/>
  <c r="G1503" i="11"/>
  <c r="K1503" i="11"/>
  <c r="R1503" i="11"/>
  <c r="E1504" i="11"/>
  <c r="P1504" i="11"/>
  <c r="U1504" i="11"/>
  <c r="D1505" i="11"/>
  <c r="I1505" i="11"/>
  <c r="M1505" i="11"/>
  <c r="T1505" i="11"/>
  <c r="X1505" i="11"/>
  <c r="H1506" i="11"/>
  <c r="L1506" i="11"/>
  <c r="S1506" i="11"/>
  <c r="W1506" i="11"/>
  <c r="G1507" i="11"/>
  <c r="K1507" i="11"/>
  <c r="R1507" i="11"/>
  <c r="V1507" i="11"/>
  <c r="H1550" i="11"/>
  <c r="L1550" i="11"/>
  <c r="S1550" i="11"/>
  <c r="W1550" i="11"/>
  <c r="G1551" i="11"/>
  <c r="K1551" i="11"/>
  <c r="R1551" i="11"/>
  <c r="V1551" i="11"/>
  <c r="E1552" i="11"/>
  <c r="J1552" i="11"/>
  <c r="P1552" i="11"/>
  <c r="U1552" i="11"/>
  <c r="D1553" i="11"/>
  <c r="I1553" i="11"/>
  <c r="M1553" i="11"/>
  <c r="T1553" i="11"/>
  <c r="X1553" i="11"/>
  <c r="H1554" i="11"/>
  <c r="L1554" i="11"/>
  <c r="S1554" i="11"/>
  <c r="W1554" i="11"/>
  <c r="D1550" i="11"/>
  <c r="I1550" i="11"/>
  <c r="M1550" i="11"/>
  <c r="T1550" i="11"/>
  <c r="X1550" i="11"/>
  <c r="H1551" i="11"/>
  <c r="L1551" i="11"/>
  <c r="S1551" i="11"/>
  <c r="W1551" i="11"/>
  <c r="G1552" i="11"/>
  <c r="K1552" i="11"/>
  <c r="R1552" i="11"/>
  <c r="V1552" i="11"/>
  <c r="E1553" i="11"/>
  <c r="J1553" i="11"/>
  <c r="P1553" i="11"/>
  <c r="U1553" i="11"/>
  <c r="D1554" i="11"/>
  <c r="I1554" i="11"/>
  <c r="M1554" i="11"/>
  <c r="T1554" i="11"/>
  <c r="X1554" i="11"/>
  <c r="G1580" i="11"/>
  <c r="K1580" i="11"/>
  <c r="R1580" i="11"/>
  <c r="V1580" i="11"/>
  <c r="E1581" i="11"/>
  <c r="J1581" i="11"/>
  <c r="P1581" i="11"/>
  <c r="U1581" i="11"/>
  <c r="D1582" i="11"/>
  <c r="I1582" i="11"/>
  <c r="M1582" i="11"/>
  <c r="T1582" i="11"/>
  <c r="X1582" i="11"/>
  <c r="H1583" i="11"/>
  <c r="L1583" i="11"/>
  <c r="S1583" i="11"/>
  <c r="W1583" i="11"/>
  <c r="G1584" i="11"/>
  <c r="K1584" i="11"/>
  <c r="R1584" i="11"/>
  <c r="V1584" i="11"/>
  <c r="E1585" i="11"/>
  <c r="J1585" i="11"/>
  <c r="P1585" i="11"/>
  <c r="U1585" i="11"/>
  <c r="D1586" i="11"/>
  <c r="I1586" i="11"/>
  <c r="M1586" i="11"/>
  <c r="T1586" i="11"/>
  <c r="X1586" i="11"/>
  <c r="H1587" i="11"/>
  <c r="L1587" i="11"/>
  <c r="S1587" i="11"/>
  <c r="W1587" i="11"/>
  <c r="G1588" i="11"/>
  <c r="K1588" i="11"/>
  <c r="R1588" i="11"/>
  <c r="V1588" i="11"/>
  <c r="D1507" i="11"/>
  <c r="I1507" i="11"/>
  <c r="M1507" i="11"/>
  <c r="T1507" i="11"/>
  <c r="X1507" i="11"/>
  <c r="E1550" i="11"/>
  <c r="J1550" i="11"/>
  <c r="P1550" i="11"/>
  <c r="U1550" i="11"/>
  <c r="D1551" i="11"/>
  <c r="I1551" i="11"/>
  <c r="M1551" i="11"/>
  <c r="T1551" i="11"/>
  <c r="X1551" i="11"/>
  <c r="H1552" i="11"/>
  <c r="L1552" i="11"/>
  <c r="S1552" i="11"/>
  <c r="W1552" i="11"/>
  <c r="G1553" i="11"/>
  <c r="K1553" i="11"/>
  <c r="R1553" i="11"/>
  <c r="V1553" i="11"/>
  <c r="E1554" i="11"/>
  <c r="J1554" i="11"/>
  <c r="P1554" i="11"/>
  <c r="U1554" i="11"/>
  <c r="H1580" i="11"/>
  <c r="L1580" i="11"/>
  <c r="S1580" i="11"/>
  <c r="W1580" i="11"/>
  <c r="G1581" i="11"/>
  <c r="K1582" i="11"/>
  <c r="R1582" i="11"/>
  <c r="V1582" i="11"/>
  <c r="E1583" i="11"/>
  <c r="J1583" i="11"/>
  <c r="P1583" i="11"/>
  <c r="U1583" i="11"/>
  <c r="D1584" i="11"/>
  <c r="I1584" i="11"/>
  <c r="M1584" i="11"/>
  <c r="T1584" i="11"/>
  <c r="X1584" i="11"/>
  <c r="H1585" i="11"/>
  <c r="L1585" i="11"/>
  <c r="S1585" i="11"/>
  <c r="W1585" i="11"/>
  <c r="G1586" i="11"/>
  <c r="K1586" i="11"/>
  <c r="R1586" i="11"/>
  <c r="V1586" i="11"/>
  <c r="E1587" i="11"/>
  <c r="J1587" i="11"/>
  <c r="P1587" i="11"/>
  <c r="U1587" i="11"/>
  <c r="D1588" i="11"/>
  <c r="I1588" i="11"/>
  <c r="M1588" i="11"/>
  <c r="T1588" i="11"/>
  <c r="X1588" i="11"/>
  <c r="E1615" i="11"/>
  <c r="J1615" i="11"/>
  <c r="P1615" i="11"/>
  <c r="U1615" i="11"/>
  <c r="D1616" i="11"/>
  <c r="I1616" i="11"/>
  <c r="M1616" i="11"/>
  <c r="T1616" i="11"/>
  <c r="X1616" i="11"/>
  <c r="H1617" i="11"/>
  <c r="L1617" i="11"/>
  <c r="S1617" i="11"/>
  <c r="W1617" i="11"/>
  <c r="G1618" i="11"/>
  <c r="K1618" i="11"/>
  <c r="R1618" i="11"/>
  <c r="V1618" i="11"/>
  <c r="E1619" i="11"/>
  <c r="J1619" i="11"/>
  <c r="P1619" i="11"/>
  <c r="U1619" i="11"/>
  <c r="D1620" i="11"/>
  <c r="I1620" i="11"/>
  <c r="M1620" i="11"/>
  <c r="T1620" i="11"/>
  <c r="X1620" i="11"/>
  <c r="H1621" i="11"/>
  <c r="L1621" i="11"/>
  <c r="S1621" i="11"/>
  <c r="W1621" i="11"/>
  <c r="H1609" i="11"/>
  <c r="L1609" i="11"/>
  <c r="S1609" i="11"/>
  <c r="W1609" i="11"/>
  <c r="G1610" i="11"/>
  <c r="K1610" i="11"/>
  <c r="R1610" i="11"/>
  <c r="V1610" i="11"/>
  <c r="H1613" i="11"/>
  <c r="L1613" i="11"/>
  <c r="S1613" i="11"/>
  <c r="W1613" i="11"/>
  <c r="R1614" i="11"/>
  <c r="V1614" i="11"/>
  <c r="E1580" i="11"/>
  <c r="J1580" i="11"/>
  <c r="P1580" i="11"/>
  <c r="U1580" i="11"/>
  <c r="D1581" i="11"/>
  <c r="I1581" i="11"/>
  <c r="M1581" i="11"/>
  <c r="T1581" i="11"/>
  <c r="X1581" i="11"/>
  <c r="H1582" i="11"/>
  <c r="L1582" i="11"/>
  <c r="S1582" i="11"/>
  <c r="W1582" i="11"/>
  <c r="G1583" i="11"/>
  <c r="K1583" i="11"/>
  <c r="R1583" i="11"/>
  <c r="V1583" i="11"/>
  <c r="E1584" i="11"/>
  <c r="J1584" i="11"/>
  <c r="P1584" i="11"/>
  <c r="U1584" i="11"/>
  <c r="D1585" i="11"/>
  <c r="I1585" i="11"/>
  <c r="M1585" i="11"/>
  <c r="T1585" i="11"/>
  <c r="X1585" i="11"/>
  <c r="H1586" i="11"/>
  <c r="L1586" i="11"/>
  <c r="S1586" i="11"/>
  <c r="W1586" i="11"/>
  <c r="G1587" i="11"/>
  <c r="K1587" i="11"/>
  <c r="R1587" i="11"/>
  <c r="V1587" i="11"/>
  <c r="E1588" i="11"/>
  <c r="J1588" i="11"/>
  <c r="P1588" i="11"/>
  <c r="U1588" i="11"/>
  <c r="G1615" i="11"/>
  <c r="K1615" i="11"/>
  <c r="R1615" i="11"/>
  <c r="V1615" i="11"/>
  <c r="E1616" i="11"/>
  <c r="J1616" i="11"/>
  <c r="P1616" i="11"/>
  <c r="U1616" i="11"/>
  <c r="D1617" i="11"/>
  <c r="I1617" i="11"/>
  <c r="M1617" i="11"/>
  <c r="T1617" i="11"/>
  <c r="X1617" i="11"/>
  <c r="H1618" i="11"/>
  <c r="L1618" i="11"/>
  <c r="S1618" i="11"/>
  <c r="W1618" i="11"/>
  <c r="G1619" i="11"/>
  <c r="K1619" i="11"/>
  <c r="R1619" i="11"/>
  <c r="V1619" i="11"/>
  <c r="E1620" i="11"/>
  <c r="J1620" i="11"/>
  <c r="P1620" i="11"/>
  <c r="U1620" i="11"/>
  <c r="D1621" i="11"/>
  <c r="I1621" i="11"/>
  <c r="M1621" i="11"/>
  <c r="T1621" i="11"/>
  <c r="X1621" i="11"/>
  <c r="D1609" i="11"/>
  <c r="I1609" i="11"/>
  <c r="M1609" i="11"/>
  <c r="T1609" i="11"/>
  <c r="X1609" i="11"/>
  <c r="H1610" i="11"/>
  <c r="L1610" i="11"/>
  <c r="S1610" i="11"/>
  <c r="W1610" i="11"/>
  <c r="I1613" i="11"/>
  <c r="M1613" i="11"/>
  <c r="T1613" i="11"/>
  <c r="X1613" i="11"/>
  <c r="H1614" i="11"/>
  <c r="L1614" i="11"/>
  <c r="S1614" i="11"/>
  <c r="W1614" i="11"/>
  <c r="H1615" i="11"/>
  <c r="L1615" i="11"/>
  <c r="S1615" i="11"/>
  <c r="W1615" i="11"/>
  <c r="G1616" i="11"/>
  <c r="K1616" i="11"/>
  <c r="R1616" i="11"/>
  <c r="V1616" i="11"/>
  <c r="E1617" i="11"/>
  <c r="J1617" i="11"/>
  <c r="P1617" i="11"/>
  <c r="U1617" i="11"/>
  <c r="D1618" i="11"/>
  <c r="I1618" i="11"/>
  <c r="M1618" i="11"/>
  <c r="T1618" i="11"/>
  <c r="X1618" i="11"/>
  <c r="H1619" i="11"/>
  <c r="L1619" i="11"/>
  <c r="S1619" i="11"/>
  <c r="W1619" i="11"/>
  <c r="G1620" i="11"/>
  <c r="K1620" i="11"/>
  <c r="R1620" i="11"/>
  <c r="V1620" i="11"/>
  <c r="E1621" i="11"/>
  <c r="J1621" i="11"/>
  <c r="P1621" i="11"/>
  <c r="U1621" i="11"/>
  <c r="E1609" i="11"/>
  <c r="J1609" i="11"/>
  <c r="P1609" i="11"/>
  <c r="U1609" i="11"/>
  <c r="D1610" i="11"/>
  <c r="I1610" i="11"/>
  <c r="M1610" i="11"/>
  <c r="T1610" i="11"/>
  <c r="X1610" i="11"/>
  <c r="E1613" i="11"/>
  <c r="J1613" i="11"/>
  <c r="P1613" i="11"/>
  <c r="U1613" i="11"/>
  <c r="D1614" i="11"/>
  <c r="I1614" i="11"/>
  <c r="M1614" i="11"/>
  <c r="T1614" i="11"/>
  <c r="X1614" i="11"/>
  <c r="K1581" i="11"/>
  <c r="R1581" i="11"/>
  <c r="V1581" i="11"/>
  <c r="E1582" i="11"/>
  <c r="J1582" i="11"/>
  <c r="P1582" i="11"/>
  <c r="U1582" i="11"/>
  <c r="D1583" i="11"/>
  <c r="I1583" i="11"/>
  <c r="M1583" i="11"/>
  <c r="T1583" i="11"/>
  <c r="X1583" i="11"/>
  <c r="H1584" i="11"/>
  <c r="L1584" i="11"/>
  <c r="S1584" i="11"/>
  <c r="W1584" i="11"/>
  <c r="G1585" i="11"/>
  <c r="K1585" i="11"/>
  <c r="R1585" i="11"/>
  <c r="V1585" i="11"/>
  <c r="E1586" i="11"/>
  <c r="J1586" i="11"/>
  <c r="P1586" i="11"/>
  <c r="U1586" i="11"/>
  <c r="D1587" i="11"/>
  <c r="I1587" i="11"/>
  <c r="M1587" i="11"/>
  <c r="T1587" i="11"/>
  <c r="X1587" i="11"/>
  <c r="H1588" i="11"/>
  <c r="L1588" i="11"/>
  <c r="S1588" i="11"/>
  <c r="W1588" i="11"/>
  <c r="D1615" i="11"/>
  <c r="I1615" i="11"/>
  <c r="M1615" i="11"/>
  <c r="T1615" i="11"/>
  <c r="X1615" i="11"/>
  <c r="H1616" i="11"/>
  <c r="L1616" i="11"/>
  <c r="S1616" i="11"/>
  <c r="W1616" i="11"/>
  <c r="G1617" i="11"/>
  <c r="K1617" i="11"/>
  <c r="R1617" i="11"/>
  <c r="V1617" i="11"/>
  <c r="E1618" i="11"/>
  <c r="J1618" i="11"/>
  <c r="P1618" i="11"/>
  <c r="U1618" i="11"/>
  <c r="D1619" i="11"/>
  <c r="I1619" i="11"/>
  <c r="M1619" i="11"/>
  <c r="T1619" i="11"/>
  <c r="X1619" i="11"/>
  <c r="H1620" i="11"/>
  <c r="L1620" i="11"/>
  <c r="S1620" i="11"/>
  <c r="W1620" i="11"/>
  <c r="G1621" i="11"/>
  <c r="K1621" i="11"/>
  <c r="R1621" i="11"/>
  <c r="V1621" i="11"/>
  <c r="G1609" i="11"/>
  <c r="K1609" i="11"/>
  <c r="R1609" i="11"/>
  <c r="V1609" i="11"/>
  <c r="E1610" i="11"/>
  <c r="J1610" i="11"/>
  <c r="P1610" i="11"/>
  <c r="U1610" i="11"/>
  <c r="R1613" i="11"/>
  <c r="V1613" i="11"/>
  <c r="E1614" i="11"/>
  <c r="J1614" i="11"/>
  <c r="P1614" i="11"/>
  <c r="U1614" i="11"/>
  <c r="D1504" i="11"/>
  <c r="H1529" i="11"/>
  <c r="L1529" i="11"/>
  <c r="S1529" i="11"/>
  <c r="W1529" i="11"/>
  <c r="G1530" i="11"/>
  <c r="K1530" i="11"/>
  <c r="R1530" i="11"/>
  <c r="V1530" i="11"/>
  <c r="E1531" i="11"/>
  <c r="J1531" i="11"/>
  <c r="P1531" i="11"/>
  <c r="U1531" i="11"/>
  <c r="D1532" i="11"/>
  <c r="I1532" i="11"/>
  <c r="M1532" i="11"/>
  <c r="T1532" i="11"/>
  <c r="X1532" i="11"/>
  <c r="H1533" i="11"/>
  <c r="L1533" i="11"/>
  <c r="S1533" i="11"/>
  <c r="W1533" i="11"/>
  <c r="G1534" i="11"/>
  <c r="V1503" i="11"/>
  <c r="J1504" i="11"/>
  <c r="D1529" i="11"/>
  <c r="I1529" i="11"/>
  <c r="M1529" i="11"/>
  <c r="T1529" i="11"/>
  <c r="X1529" i="11"/>
  <c r="H1530" i="11"/>
  <c r="L1530" i="11"/>
  <c r="S1530" i="11"/>
  <c r="W1530" i="11"/>
  <c r="G1531" i="11"/>
  <c r="K1531" i="11"/>
  <c r="R1531" i="11"/>
  <c r="V1531" i="11"/>
  <c r="E1532" i="11"/>
  <c r="J1532" i="11"/>
  <c r="P1532" i="11"/>
  <c r="U1532" i="11"/>
  <c r="E1529" i="11"/>
  <c r="J1529" i="11"/>
  <c r="P1529" i="11"/>
  <c r="U1529" i="11"/>
  <c r="D1530" i="11"/>
  <c r="I1530" i="11"/>
  <c r="M1530" i="11"/>
  <c r="T1530" i="11"/>
  <c r="X1530" i="11"/>
  <c r="H1531" i="11"/>
  <c r="L1531" i="11"/>
  <c r="S1531" i="11"/>
  <c r="W1531" i="11"/>
  <c r="G1532" i="11"/>
  <c r="K1532" i="11"/>
  <c r="R1532" i="11"/>
  <c r="V1532" i="11"/>
  <c r="E1533" i="11"/>
  <c r="D1534" i="11"/>
  <c r="G1501" i="11"/>
  <c r="K1501" i="11"/>
  <c r="R1501" i="11"/>
  <c r="V1501" i="11"/>
  <c r="E1502" i="11"/>
  <c r="J1502" i="11"/>
  <c r="P1502" i="11"/>
  <c r="U1502" i="11"/>
  <c r="I1503" i="11"/>
  <c r="M1503" i="11"/>
  <c r="G1529" i="11"/>
  <c r="K1529" i="11"/>
  <c r="R1529" i="11"/>
  <c r="V1529" i="11"/>
  <c r="E1530" i="11"/>
  <c r="J1530" i="11"/>
  <c r="P1530" i="11"/>
  <c r="U1530" i="11"/>
  <c r="D1531" i="11"/>
  <c r="I1531" i="11"/>
  <c r="M1531" i="11"/>
  <c r="T1531" i="11"/>
  <c r="X1531" i="11"/>
  <c r="H1532" i="11"/>
  <c r="L1532" i="11"/>
  <c r="S1532" i="11"/>
  <c r="W1532" i="11"/>
  <c r="G1533" i="11"/>
  <c r="K1533" i="11"/>
  <c r="R1533" i="11"/>
  <c r="K1534" i="11"/>
  <c r="R1534" i="11"/>
  <c r="V1534" i="11"/>
  <c r="E1535" i="11"/>
  <c r="J1535" i="11"/>
  <c r="P1535" i="11"/>
  <c r="U1535" i="11"/>
  <c r="D1536" i="11"/>
  <c r="I1536" i="11"/>
  <c r="M1536" i="11"/>
  <c r="T1536" i="11"/>
  <c r="X1536" i="11"/>
  <c r="E1555" i="11"/>
  <c r="J1555" i="11"/>
  <c r="P1555" i="11"/>
  <c r="U1555" i="11"/>
  <c r="D1556" i="11"/>
  <c r="I1556" i="11"/>
  <c r="M1556" i="11"/>
  <c r="T1556" i="11"/>
  <c r="X1556" i="11"/>
  <c r="H1557" i="11"/>
  <c r="L1557" i="11"/>
  <c r="S1557" i="11"/>
  <c r="W1557" i="11"/>
  <c r="G1558" i="11"/>
  <c r="K1558" i="11"/>
  <c r="R1558" i="11"/>
  <c r="V1558" i="11"/>
  <c r="E1559" i="11"/>
  <c r="J1559" i="11"/>
  <c r="P1559" i="11"/>
  <c r="U1559" i="11"/>
  <c r="D1560" i="11"/>
  <c r="I1560" i="11"/>
  <c r="M1560" i="11"/>
  <c r="T1560" i="11"/>
  <c r="X1560" i="11"/>
  <c r="H1561" i="11"/>
  <c r="L1561" i="11"/>
  <c r="S1561" i="11"/>
  <c r="W1561" i="11"/>
  <c r="G1562" i="11"/>
  <c r="K1562" i="11"/>
  <c r="R1562" i="11"/>
  <c r="V1562" i="11"/>
  <c r="E1563" i="11"/>
  <c r="J1563" i="11"/>
  <c r="P1563" i="11"/>
  <c r="U1563" i="11"/>
  <c r="D1564" i="11"/>
  <c r="I1564" i="11"/>
  <c r="M1564" i="11"/>
  <c r="T1564" i="11"/>
  <c r="X1564" i="11"/>
  <c r="H1565" i="11"/>
  <c r="L1565" i="11"/>
  <c r="S1565" i="11"/>
  <c r="W1565" i="11"/>
  <c r="G1566" i="11"/>
  <c r="K1566" i="11"/>
  <c r="R1566" i="11"/>
  <c r="V1566" i="11"/>
  <c r="E1567" i="11"/>
  <c r="J1567" i="11"/>
  <c r="P1567" i="11"/>
  <c r="U1567" i="11"/>
  <c r="D1568" i="11"/>
  <c r="I1568" i="11"/>
  <c r="M1568" i="11"/>
  <c r="T1568" i="11"/>
  <c r="X1568" i="11"/>
  <c r="D1533" i="11"/>
  <c r="I1533" i="11"/>
  <c r="M1533" i="11"/>
  <c r="T1533" i="11"/>
  <c r="X1533" i="11"/>
  <c r="H1534" i="11"/>
  <c r="L1534" i="11"/>
  <c r="S1534" i="11"/>
  <c r="W1534" i="11"/>
  <c r="G1535" i="11"/>
  <c r="K1535" i="11"/>
  <c r="R1535" i="11"/>
  <c r="V1535" i="11"/>
  <c r="E1536" i="11"/>
  <c r="J1536" i="11"/>
  <c r="P1536" i="11"/>
  <c r="U1536" i="11"/>
  <c r="D1537" i="11"/>
  <c r="I1537" i="11"/>
  <c r="M1537" i="11"/>
  <c r="T1537" i="11"/>
  <c r="X1537" i="11"/>
  <c r="H1538" i="11"/>
  <c r="L1538" i="11"/>
  <c r="S1538" i="11"/>
  <c r="W1538" i="11"/>
  <c r="G1555" i="11"/>
  <c r="K1555" i="11"/>
  <c r="R1555" i="11"/>
  <c r="V1555" i="11"/>
  <c r="E1556" i="11"/>
  <c r="J1556" i="11"/>
  <c r="P1556" i="11"/>
  <c r="U1556" i="11"/>
  <c r="D1557" i="11"/>
  <c r="I1557" i="11"/>
  <c r="M1557" i="11"/>
  <c r="T1557" i="11"/>
  <c r="X1557" i="11"/>
  <c r="H1558" i="11"/>
  <c r="L1558" i="11"/>
  <c r="S1558" i="11"/>
  <c r="W1558" i="11"/>
  <c r="G1559" i="11"/>
  <c r="K1559" i="11"/>
  <c r="R1559" i="11"/>
  <c r="V1559" i="11"/>
  <c r="E1560" i="11"/>
  <c r="J1560" i="11"/>
  <c r="P1560" i="11"/>
  <c r="U1560" i="11"/>
  <c r="D1561" i="11"/>
  <c r="I1561" i="11"/>
  <c r="M1561" i="11"/>
  <c r="T1561" i="11"/>
  <c r="X1561" i="11"/>
  <c r="H1562" i="11"/>
  <c r="L1562" i="11"/>
  <c r="S1562" i="11"/>
  <c r="W1562" i="11"/>
  <c r="G1563" i="11"/>
  <c r="K1563" i="11"/>
  <c r="R1563" i="11"/>
  <c r="V1563" i="11"/>
  <c r="E1564" i="11"/>
  <c r="J1564" i="11"/>
  <c r="P1564" i="11"/>
  <c r="U1564" i="11"/>
  <c r="D1565" i="11"/>
  <c r="I1565" i="11"/>
  <c r="M1565" i="11"/>
  <c r="T1565" i="11"/>
  <c r="X1565" i="11"/>
  <c r="H1566" i="11"/>
  <c r="L1566" i="11"/>
  <c r="S1566" i="11"/>
  <c r="W1566" i="11"/>
  <c r="G1567" i="11"/>
  <c r="K1567" i="11"/>
  <c r="R1567" i="11"/>
  <c r="V1567" i="11"/>
  <c r="E1568" i="11"/>
  <c r="J1568" i="11"/>
  <c r="P1568" i="11"/>
  <c r="U1568" i="11"/>
  <c r="H1555" i="11"/>
  <c r="L1555" i="11"/>
  <c r="S1555" i="11"/>
  <c r="W1555" i="11"/>
  <c r="G1556" i="11"/>
  <c r="K1556" i="11"/>
  <c r="R1556" i="11"/>
  <c r="V1556" i="11"/>
  <c r="E1557" i="11"/>
  <c r="J1557" i="11"/>
  <c r="P1557" i="11"/>
  <c r="U1557" i="11"/>
  <c r="D1558" i="11"/>
  <c r="I1558" i="11"/>
  <c r="M1558" i="11"/>
  <c r="T1558" i="11"/>
  <c r="X1558" i="11"/>
  <c r="H1559" i="11"/>
  <c r="L1559" i="11"/>
  <c r="S1559" i="11"/>
  <c r="W1559" i="11"/>
  <c r="G1560" i="11"/>
  <c r="K1560" i="11"/>
  <c r="R1560" i="11"/>
  <c r="V1560" i="11"/>
  <c r="E1561" i="11"/>
  <c r="J1561" i="11"/>
  <c r="P1561" i="11"/>
  <c r="U1561" i="11"/>
  <c r="D1562" i="11"/>
  <c r="I1562" i="11"/>
  <c r="M1562" i="11"/>
  <c r="T1562" i="11"/>
  <c r="X1562" i="11"/>
  <c r="H1563" i="11"/>
  <c r="L1563" i="11"/>
  <c r="S1563" i="11"/>
  <c r="W1563" i="11"/>
  <c r="G1564" i="11"/>
  <c r="K1564" i="11"/>
  <c r="R1564" i="11"/>
  <c r="V1564" i="11"/>
  <c r="E1589" i="11"/>
  <c r="J1589" i="11"/>
  <c r="P1589" i="11"/>
  <c r="U1589" i="11"/>
  <c r="D1590" i="11"/>
  <c r="I1590" i="11"/>
  <c r="M1590" i="11"/>
  <c r="T1590" i="11"/>
  <c r="X1590" i="11"/>
  <c r="U1602" i="11"/>
  <c r="P1602" i="11"/>
  <c r="J1602" i="11"/>
  <c r="E1602" i="11"/>
  <c r="V1601" i="11"/>
  <c r="R1601" i="11"/>
  <c r="K1601" i="11"/>
  <c r="G1601" i="11"/>
  <c r="W1600" i="11"/>
  <c r="S1600" i="11"/>
  <c r="L1600" i="11"/>
  <c r="H1600" i="11"/>
  <c r="X1599" i="11"/>
  <c r="T1599" i="11"/>
  <c r="M1599" i="11"/>
  <c r="I1599" i="11"/>
  <c r="D1599" i="11"/>
  <c r="U1598" i="11"/>
  <c r="P1598" i="11"/>
  <c r="J1598" i="11"/>
  <c r="V1533" i="11"/>
  <c r="E1534" i="11"/>
  <c r="J1534" i="11"/>
  <c r="P1534" i="11"/>
  <c r="U1534" i="11"/>
  <c r="D1535" i="11"/>
  <c r="I1535" i="11"/>
  <c r="M1535" i="11"/>
  <c r="T1535" i="11"/>
  <c r="X1535" i="11"/>
  <c r="H1536" i="11"/>
  <c r="L1536" i="11"/>
  <c r="S1536" i="11"/>
  <c r="W1536" i="11"/>
  <c r="D1555" i="11"/>
  <c r="I1555" i="11"/>
  <c r="M1555" i="11"/>
  <c r="T1555" i="11"/>
  <c r="X1555" i="11"/>
  <c r="H1556" i="11"/>
  <c r="L1556" i="11"/>
  <c r="S1556" i="11"/>
  <c r="W1556" i="11"/>
  <c r="G1557" i="11"/>
  <c r="K1557" i="11"/>
  <c r="R1557" i="11"/>
  <c r="V1557" i="11"/>
  <c r="E1558" i="11"/>
  <c r="J1558" i="11"/>
  <c r="P1558" i="11"/>
  <c r="U1558" i="11"/>
  <c r="D1559" i="11"/>
  <c r="I1559" i="11"/>
  <c r="M1559" i="11"/>
  <c r="T1559" i="11"/>
  <c r="X1559" i="11"/>
  <c r="H1560" i="11"/>
  <c r="L1560" i="11"/>
  <c r="S1560" i="11"/>
  <c r="W1560" i="11"/>
  <c r="G1561" i="11"/>
  <c r="K1561" i="11"/>
  <c r="R1561" i="11"/>
  <c r="V1561" i="11"/>
  <c r="E1562" i="11"/>
  <c r="J1562" i="11"/>
  <c r="P1562" i="11"/>
  <c r="U1562" i="11"/>
  <c r="D1563" i="11"/>
  <c r="I1563" i="11"/>
  <c r="M1563" i="11"/>
  <c r="T1563" i="11"/>
  <c r="X1563" i="11"/>
  <c r="H1564" i="11"/>
  <c r="L1564" i="11"/>
  <c r="S1564" i="11"/>
  <c r="W1564" i="11"/>
  <c r="G1565" i="11"/>
  <c r="K1565" i="11"/>
  <c r="R1565" i="11"/>
  <c r="V1565" i="11"/>
  <c r="E1566" i="11"/>
  <c r="J1566" i="11"/>
  <c r="P1566" i="11"/>
  <c r="U1566" i="11"/>
  <c r="D1567" i="11"/>
  <c r="I1567" i="11"/>
  <c r="M1567" i="11"/>
  <c r="T1567" i="11"/>
  <c r="X1567" i="11"/>
  <c r="H1568" i="11"/>
  <c r="L1568" i="11"/>
  <c r="S1568" i="11"/>
  <c r="W1568" i="11"/>
  <c r="G1569" i="11"/>
  <c r="K1569" i="11"/>
  <c r="R1569" i="11"/>
  <c r="V1569" i="11"/>
  <c r="E1570" i="11"/>
  <c r="J1570" i="11"/>
  <c r="P1570" i="11"/>
  <c r="U1570" i="11"/>
  <c r="H1589" i="11"/>
  <c r="L1589" i="11"/>
  <c r="S1589" i="11"/>
  <c r="W1589" i="11"/>
  <c r="G1590" i="11"/>
  <c r="K1590" i="11"/>
  <c r="R1590" i="11"/>
  <c r="V1590" i="11"/>
  <c r="W1602" i="11"/>
  <c r="S1602" i="11"/>
  <c r="L1602" i="11"/>
  <c r="H1602" i="11"/>
  <c r="X1601" i="11"/>
  <c r="T1601" i="11"/>
  <c r="M1601" i="11"/>
  <c r="I1601" i="11"/>
  <c r="D1601" i="11"/>
  <c r="U1600" i="11"/>
  <c r="P1600" i="11"/>
  <c r="J1600" i="11"/>
  <c r="E1600" i="11"/>
  <c r="V1599" i="11"/>
  <c r="R1599" i="11"/>
  <c r="K1599" i="11"/>
  <c r="G1599" i="11"/>
  <c r="W1598" i="11"/>
  <c r="S1598" i="11"/>
  <c r="L1598" i="11"/>
  <c r="H1598" i="11"/>
  <c r="X1597" i="11"/>
  <c r="T1597" i="11"/>
  <c r="M1597" i="11"/>
  <c r="I1597" i="11"/>
  <c r="D1597" i="11"/>
  <c r="U1596" i="11"/>
  <c r="P1596" i="11"/>
  <c r="J1596" i="11"/>
  <c r="E1596" i="11"/>
  <c r="V1595" i="11"/>
  <c r="R1595" i="11"/>
  <c r="K1595" i="11"/>
  <c r="G1595" i="11"/>
  <c r="W1594" i="11"/>
  <c r="S1594" i="11"/>
  <c r="L1594" i="11"/>
  <c r="H1594" i="11"/>
  <c r="X1593" i="11"/>
  <c r="T1593" i="11"/>
  <c r="M1593" i="11"/>
  <c r="I1593" i="11"/>
  <c r="D1593" i="11"/>
  <c r="U1592" i="11"/>
  <c r="P1592" i="11"/>
  <c r="J1592" i="11"/>
  <c r="E1592" i="11"/>
  <c r="V1591" i="11"/>
  <c r="R1591" i="11"/>
  <c r="K1591" i="11"/>
  <c r="G1591" i="11"/>
  <c r="G1622" i="11"/>
  <c r="K1622" i="11"/>
  <c r="R1622" i="11"/>
  <c r="V1622" i="11"/>
  <c r="E1623" i="11"/>
  <c r="J1623" i="11"/>
  <c r="P1623" i="11"/>
  <c r="D1589" i="11"/>
  <c r="I1589" i="11"/>
  <c r="M1589" i="11"/>
  <c r="T1589" i="11"/>
  <c r="X1589" i="11"/>
  <c r="H1590" i="11"/>
  <c r="L1590" i="11"/>
  <c r="S1590" i="11"/>
  <c r="W1590" i="11"/>
  <c r="V1602" i="11"/>
  <c r="R1602" i="11"/>
  <c r="K1602" i="11"/>
  <c r="G1602" i="11"/>
  <c r="W1601" i="11"/>
  <c r="S1601" i="11"/>
  <c r="L1601" i="11"/>
  <c r="H1601" i="11"/>
  <c r="X1600" i="11"/>
  <c r="T1600" i="11"/>
  <c r="M1600" i="11"/>
  <c r="I1600" i="11"/>
  <c r="D1600" i="11"/>
  <c r="U1599" i="11"/>
  <c r="P1599" i="11"/>
  <c r="J1599" i="11"/>
  <c r="E1599" i="11"/>
  <c r="V1598" i="11"/>
  <c r="R1598" i="11"/>
  <c r="K1598" i="11"/>
  <c r="G1598" i="11"/>
  <c r="W1597" i="11"/>
  <c r="S1597" i="11"/>
  <c r="L1597" i="11"/>
  <c r="H1597" i="11"/>
  <c r="X1596" i="11"/>
  <c r="T1596" i="11"/>
  <c r="M1596" i="11"/>
  <c r="I1596" i="11"/>
  <c r="D1596" i="11"/>
  <c r="U1595" i="11"/>
  <c r="P1595" i="11"/>
  <c r="J1595" i="11"/>
  <c r="E1595" i="11"/>
  <c r="V1594" i="11"/>
  <c r="R1594" i="11"/>
  <c r="K1594" i="11"/>
  <c r="G1594" i="11"/>
  <c r="W1593" i="11"/>
  <c r="S1593" i="11"/>
  <c r="L1593" i="11"/>
  <c r="H1593" i="11"/>
  <c r="X1592" i="11"/>
  <c r="T1592" i="11"/>
  <c r="M1592" i="11"/>
  <c r="I1592" i="11"/>
  <c r="D1592" i="11"/>
  <c r="U1591" i="11"/>
  <c r="P1591" i="11"/>
  <c r="J1591" i="11"/>
  <c r="E1591" i="11"/>
  <c r="H1622" i="11"/>
  <c r="L1622" i="11"/>
  <c r="S1622" i="11"/>
  <c r="W1622" i="11"/>
  <c r="G1623" i="11"/>
  <c r="E1598" i="11"/>
  <c r="V1597" i="11"/>
  <c r="R1597" i="11"/>
  <c r="K1597" i="11"/>
  <c r="G1597" i="11"/>
  <c r="W1596" i="11"/>
  <c r="S1596" i="11"/>
  <c r="L1596" i="11"/>
  <c r="H1596" i="11"/>
  <c r="X1595" i="11"/>
  <c r="T1595" i="11"/>
  <c r="M1595" i="11"/>
  <c r="I1595" i="11"/>
  <c r="D1595" i="11"/>
  <c r="U1594" i="11"/>
  <c r="P1594" i="11"/>
  <c r="J1594" i="11"/>
  <c r="E1594" i="11"/>
  <c r="V1593" i="11"/>
  <c r="R1593" i="11"/>
  <c r="K1593" i="11"/>
  <c r="G1593" i="11"/>
  <c r="W1592" i="11"/>
  <c r="S1592" i="11"/>
  <c r="L1592" i="11"/>
  <c r="H1592" i="11"/>
  <c r="X1591" i="11"/>
  <c r="T1591" i="11"/>
  <c r="M1591" i="11"/>
  <c r="I1591" i="11"/>
  <c r="D1591" i="11"/>
  <c r="D1622" i="11"/>
  <c r="I1622" i="11"/>
  <c r="M1622" i="11"/>
  <c r="T1622" i="11"/>
  <c r="X1622" i="11"/>
  <c r="H1623" i="11"/>
  <c r="L1623" i="11"/>
  <c r="S1623" i="11"/>
  <c r="W1623" i="11"/>
  <c r="G1624" i="11"/>
  <c r="K1624" i="11"/>
  <c r="R1624" i="11"/>
  <c r="V1624" i="11"/>
  <c r="E1625" i="11"/>
  <c r="J1625" i="11"/>
  <c r="P1625" i="11"/>
  <c r="U1625" i="11"/>
  <c r="D1626" i="11"/>
  <c r="I1626" i="11"/>
  <c r="M1626" i="11"/>
  <c r="T1626" i="11"/>
  <c r="X1626" i="11"/>
  <c r="H1603" i="11"/>
  <c r="L1603" i="11"/>
  <c r="S1603" i="11"/>
  <c r="W1603" i="11"/>
  <c r="G1604" i="11"/>
  <c r="K1604" i="11"/>
  <c r="R1604" i="11"/>
  <c r="V1604" i="11"/>
  <c r="E1605" i="11"/>
  <c r="J1605" i="11"/>
  <c r="P1605" i="11"/>
  <c r="U1605" i="11"/>
  <c r="D1606" i="11"/>
  <c r="I1606" i="11"/>
  <c r="M1606" i="11"/>
  <c r="T1606" i="11"/>
  <c r="X1606" i="11"/>
  <c r="H1607" i="11"/>
  <c r="L1607" i="11"/>
  <c r="S1607" i="11"/>
  <c r="W1607" i="11"/>
  <c r="G1608" i="11"/>
  <c r="K1608" i="11"/>
  <c r="R1608" i="11"/>
  <c r="V1608" i="11"/>
  <c r="H1611" i="11"/>
  <c r="L1611" i="11"/>
  <c r="S1611" i="11"/>
  <c r="W1611" i="11"/>
  <c r="G1612" i="11"/>
  <c r="K1612" i="11"/>
  <c r="R1612" i="11"/>
  <c r="G1589" i="11"/>
  <c r="K1589" i="11"/>
  <c r="R1589" i="11"/>
  <c r="V1589" i="11"/>
  <c r="E1590" i="11"/>
  <c r="J1590" i="11"/>
  <c r="P1590" i="11"/>
  <c r="U1590" i="11"/>
  <c r="X1602" i="11"/>
  <c r="T1602" i="11"/>
  <c r="M1602" i="11"/>
  <c r="I1602" i="11"/>
  <c r="D1602" i="11"/>
  <c r="U1601" i="11"/>
  <c r="P1601" i="11"/>
  <c r="J1601" i="11"/>
  <c r="E1601" i="11"/>
  <c r="V1600" i="11"/>
  <c r="R1600" i="11"/>
  <c r="K1600" i="11"/>
  <c r="G1600" i="11"/>
  <c r="W1599" i="11"/>
  <c r="S1599" i="11"/>
  <c r="L1599" i="11"/>
  <c r="H1599" i="11"/>
  <c r="X1598" i="11"/>
  <c r="T1598" i="11"/>
  <c r="M1598" i="11"/>
  <c r="I1598" i="11"/>
  <c r="D1598" i="11"/>
  <c r="U1597" i="11"/>
  <c r="P1597" i="11"/>
  <c r="J1597" i="11"/>
  <c r="E1597" i="11"/>
  <c r="V1596" i="11"/>
  <c r="R1596" i="11"/>
  <c r="K1596" i="11"/>
  <c r="G1596" i="11"/>
  <c r="W1595" i="11"/>
  <c r="S1595" i="11"/>
  <c r="L1595" i="11"/>
  <c r="H1595" i="11"/>
  <c r="X1594" i="11"/>
  <c r="T1594" i="11"/>
  <c r="M1594" i="11"/>
  <c r="I1594" i="11"/>
  <c r="D1594" i="11"/>
  <c r="U1593" i="11"/>
  <c r="P1593" i="11"/>
  <c r="J1593" i="11"/>
  <c r="E1593" i="11"/>
  <c r="V1592" i="11"/>
  <c r="R1592" i="11"/>
  <c r="K1592" i="11"/>
  <c r="G1592" i="11"/>
  <c r="W1591" i="11"/>
  <c r="S1591" i="11"/>
  <c r="L1591" i="11"/>
  <c r="H1591" i="11"/>
  <c r="E1622" i="11"/>
  <c r="J1622" i="11"/>
  <c r="P1622" i="11"/>
  <c r="U1622" i="11"/>
  <c r="D1623" i="11"/>
  <c r="I1623" i="11"/>
  <c r="M1623" i="11"/>
  <c r="T1623" i="11"/>
  <c r="X1623" i="11"/>
  <c r="H1624" i="11"/>
  <c r="L1624" i="11"/>
  <c r="S1624" i="11"/>
  <c r="W1624" i="11"/>
  <c r="G1625" i="11"/>
  <c r="U1623" i="11"/>
  <c r="D1624" i="11"/>
  <c r="I1624" i="11"/>
  <c r="M1624" i="11"/>
  <c r="T1624" i="11"/>
  <c r="X1624" i="11"/>
  <c r="H1625" i="11"/>
  <c r="L1625" i="11"/>
  <c r="S1625" i="11"/>
  <c r="W1625" i="11"/>
  <c r="G1626" i="11"/>
  <c r="K1626" i="11"/>
  <c r="R1626" i="11"/>
  <c r="V1626" i="11"/>
  <c r="E1603" i="11"/>
  <c r="J1603" i="11"/>
  <c r="P1603" i="11"/>
  <c r="U1603" i="11"/>
  <c r="D1604" i="11"/>
  <c r="I1604" i="11"/>
  <c r="M1604" i="11"/>
  <c r="T1604" i="11"/>
  <c r="X1604" i="11"/>
  <c r="H1605" i="11"/>
  <c r="L1605" i="11"/>
  <c r="S1605" i="11"/>
  <c r="W1605" i="11"/>
  <c r="G1606" i="11"/>
  <c r="K1606" i="11"/>
  <c r="R1606" i="11"/>
  <c r="V1606" i="11"/>
  <c r="E1607" i="11"/>
  <c r="J1607" i="11"/>
  <c r="P1607" i="11"/>
  <c r="U1607" i="11"/>
  <c r="D1608" i="11"/>
  <c r="I1608" i="11"/>
  <c r="M1608" i="11"/>
  <c r="T1608" i="11"/>
  <c r="X1608" i="11"/>
  <c r="E1611" i="11"/>
  <c r="J1611" i="11"/>
  <c r="P1611" i="11"/>
  <c r="U1611" i="11"/>
  <c r="D1612" i="11"/>
  <c r="I1612" i="11"/>
  <c r="M1612" i="11"/>
  <c r="T1612" i="11"/>
  <c r="X1612" i="11"/>
  <c r="G1614" i="11"/>
  <c r="K1614" i="11"/>
  <c r="D1634" i="11"/>
  <c r="D1632" i="11"/>
  <c r="D1630" i="11"/>
  <c r="D1628" i="11"/>
  <c r="M1634" i="11"/>
  <c r="I1634" i="11"/>
  <c r="M1633" i="11"/>
  <c r="I1633" i="11"/>
  <c r="M1632" i="11"/>
  <c r="I1632" i="11"/>
  <c r="M1631" i="11"/>
  <c r="I1631" i="11"/>
  <c r="M1630" i="11"/>
  <c r="I1630" i="11"/>
  <c r="M1629" i="11"/>
  <c r="I1629" i="11"/>
  <c r="M1628" i="11"/>
  <c r="I1628" i="11"/>
  <c r="M1627" i="11"/>
  <c r="I1627" i="11"/>
  <c r="W1634" i="11"/>
  <c r="S1634" i="11"/>
  <c r="V1633" i="11"/>
  <c r="R1633" i="11"/>
  <c r="U1632" i="11"/>
  <c r="X1631" i="11"/>
  <c r="T1631" i="11"/>
  <c r="W1630" i="11"/>
  <c r="S1630" i="11"/>
  <c r="V1629" i="11"/>
  <c r="R1629" i="11"/>
  <c r="U1628" i="11"/>
  <c r="X1627" i="11"/>
  <c r="T1627" i="11"/>
  <c r="K1623" i="11"/>
  <c r="R1623" i="11"/>
  <c r="V1623" i="11"/>
  <c r="E1624" i="11"/>
  <c r="J1624" i="11"/>
  <c r="P1624" i="11"/>
  <c r="U1624" i="11"/>
  <c r="D1625" i="11"/>
  <c r="I1625" i="11"/>
  <c r="M1625" i="11"/>
  <c r="T1625" i="11"/>
  <c r="X1625" i="11"/>
  <c r="H1626" i="11"/>
  <c r="L1626" i="11"/>
  <c r="S1626" i="11"/>
  <c r="W1626" i="11"/>
  <c r="G1603" i="11"/>
  <c r="K1603" i="11"/>
  <c r="R1603" i="11"/>
  <c r="V1603" i="11"/>
  <c r="E1604" i="11"/>
  <c r="J1604" i="11"/>
  <c r="P1604" i="11"/>
  <c r="U1604" i="11"/>
  <c r="D1605" i="11"/>
  <c r="I1605" i="11"/>
  <c r="M1605" i="11"/>
  <c r="T1605" i="11"/>
  <c r="X1605" i="11"/>
  <c r="H1606" i="11"/>
  <c r="L1606" i="11"/>
  <c r="S1606" i="11"/>
  <c r="W1606" i="11"/>
  <c r="G1607" i="11"/>
  <c r="K1607" i="11"/>
  <c r="R1607" i="11"/>
  <c r="V1607" i="11"/>
  <c r="E1608" i="11"/>
  <c r="J1608" i="11"/>
  <c r="P1608" i="11"/>
  <c r="U1608" i="11"/>
  <c r="G1611" i="11"/>
  <c r="K1611" i="11"/>
  <c r="R1611" i="11"/>
  <c r="V1611" i="11"/>
  <c r="E1612" i="11"/>
  <c r="J1612" i="11"/>
  <c r="P1612" i="11"/>
  <c r="U1612" i="11"/>
  <c r="D1613" i="11"/>
  <c r="E1633" i="11"/>
  <c r="E1631" i="11"/>
  <c r="E1629" i="11"/>
  <c r="E1627" i="11"/>
  <c r="L1634" i="11"/>
  <c r="H1634" i="11"/>
  <c r="L1633" i="11"/>
  <c r="H1633" i="11"/>
  <c r="L1632" i="11"/>
  <c r="H1632" i="11"/>
  <c r="L1631" i="11"/>
  <c r="H1631" i="11"/>
  <c r="L1630" i="11"/>
  <c r="H1630" i="11"/>
  <c r="L1629" i="11"/>
  <c r="H1629" i="11"/>
  <c r="L1628" i="11"/>
  <c r="H1628" i="11"/>
  <c r="L1627" i="11"/>
  <c r="H1627" i="11"/>
  <c r="V1634" i="11"/>
  <c r="R1634" i="11"/>
  <c r="U1633" i="11"/>
  <c r="X1632" i="11"/>
  <c r="T1632" i="11"/>
  <c r="W1631" i="11"/>
  <c r="S1631" i="11"/>
  <c r="V1630" i="11"/>
  <c r="R1630" i="11"/>
  <c r="U1629" i="11"/>
  <c r="X1628" i="11"/>
  <c r="T1628" i="11"/>
  <c r="W1627" i="11"/>
  <c r="S1627" i="11"/>
  <c r="V1612" i="11"/>
  <c r="D1633" i="11"/>
  <c r="D1631" i="11"/>
  <c r="D1629" i="11"/>
  <c r="D1627" i="11"/>
  <c r="K1634" i="11"/>
  <c r="G1634" i="11"/>
  <c r="K1633" i="11"/>
  <c r="G1633" i="11"/>
  <c r="K1632" i="11"/>
  <c r="G1632" i="11"/>
  <c r="K1631" i="11"/>
  <c r="G1631" i="11"/>
  <c r="K1630" i="11"/>
  <c r="G1630" i="11"/>
  <c r="K1629" i="11"/>
  <c r="G1629" i="11"/>
  <c r="K1628" i="11"/>
  <c r="G1628" i="11"/>
  <c r="K1627" i="11"/>
  <c r="G1627" i="11"/>
  <c r="U1634" i="11"/>
  <c r="X1633" i="11"/>
  <c r="T1633" i="11"/>
  <c r="W1632" i="11"/>
  <c r="S1632" i="11"/>
  <c r="V1631" i="11"/>
  <c r="R1631" i="11"/>
  <c r="U1630" i="11"/>
  <c r="X1629" i="11"/>
  <c r="T1629" i="11"/>
  <c r="W1628" i="11"/>
  <c r="S1628" i="11"/>
  <c r="V1627" i="11"/>
  <c r="R1627" i="11"/>
  <c r="K1625" i="11"/>
  <c r="R1625" i="11"/>
  <c r="V1625" i="11"/>
  <c r="E1626" i="11"/>
  <c r="J1626" i="11"/>
  <c r="P1626" i="11"/>
  <c r="U1626" i="11"/>
  <c r="D1603" i="11"/>
  <c r="I1603" i="11"/>
  <c r="M1603" i="11"/>
  <c r="T1603" i="11"/>
  <c r="X1603" i="11"/>
  <c r="H1604" i="11"/>
  <c r="L1604" i="11"/>
  <c r="S1604" i="11"/>
  <c r="W1604" i="11"/>
  <c r="G1605" i="11"/>
  <c r="K1605" i="11"/>
  <c r="R1605" i="11"/>
  <c r="V1605" i="11"/>
  <c r="E1606" i="11"/>
  <c r="J1606" i="11"/>
  <c r="P1606" i="11"/>
  <c r="U1606" i="11"/>
  <c r="D1607" i="11"/>
  <c r="I1607" i="11"/>
  <c r="M1607" i="11"/>
  <c r="T1607" i="11"/>
  <c r="X1607" i="11"/>
  <c r="H1608" i="11"/>
  <c r="L1608" i="11"/>
  <c r="S1608" i="11"/>
  <c r="W1608" i="11"/>
  <c r="D1611" i="11"/>
  <c r="I1611" i="11"/>
  <c r="M1611" i="11"/>
  <c r="T1611" i="11"/>
  <c r="X1611" i="11"/>
  <c r="H1612" i="11"/>
  <c r="L1612" i="11"/>
  <c r="S1612" i="11"/>
  <c r="W1612" i="11"/>
  <c r="G1613" i="11"/>
  <c r="K1613" i="11"/>
  <c r="E1634" i="11"/>
  <c r="E1632" i="11"/>
  <c r="E1630" i="11"/>
  <c r="E1628" i="11"/>
  <c r="P1634" i="11"/>
  <c r="J1634" i="11"/>
  <c r="P1633" i="11"/>
  <c r="J1633" i="11"/>
  <c r="P1632" i="11"/>
  <c r="J1632" i="11"/>
  <c r="P1631" i="11"/>
  <c r="J1631" i="11"/>
  <c r="P1630" i="11"/>
  <c r="J1630" i="11"/>
  <c r="P1629" i="11"/>
  <c r="J1629" i="11"/>
  <c r="P1628" i="11"/>
  <c r="J1628" i="11"/>
  <c r="P1627" i="11"/>
  <c r="J1627" i="11"/>
  <c r="X1634" i="11"/>
  <c r="T1634" i="11"/>
  <c r="W1633" i="11"/>
  <c r="S1633" i="11"/>
  <c r="V1632" i="11"/>
  <c r="R1632" i="11"/>
  <c r="U1631" i="11"/>
  <c r="X1630" i="11"/>
  <c r="T1630" i="11"/>
  <c r="W1629" i="11"/>
  <c r="S1629" i="11"/>
  <c r="V1628" i="11"/>
  <c r="R1628" i="11"/>
  <c r="U1627" i="11"/>
  <c r="W31" i="6"/>
  <c r="T31" i="6"/>
  <c r="S31" i="6"/>
  <c r="R31" i="6"/>
  <c r="O31" i="6"/>
  <c r="L31" i="6"/>
  <c r="I31" i="6"/>
  <c r="H31" i="6"/>
  <c r="G31" i="6"/>
  <c r="D31" i="6"/>
  <c r="C31" i="6"/>
  <c r="W32" i="6"/>
  <c r="T32" i="6"/>
  <c r="S32" i="6"/>
  <c r="R32" i="6"/>
  <c r="O32" i="6"/>
  <c r="L32" i="6"/>
  <c r="I32" i="6"/>
  <c r="H32" i="6"/>
  <c r="G32" i="6"/>
  <c r="D32" i="6"/>
  <c r="C32" i="6"/>
  <c r="W29" i="6"/>
  <c r="T29" i="6"/>
  <c r="S29" i="6"/>
  <c r="R29" i="6"/>
  <c r="O29" i="6"/>
  <c r="L29" i="6"/>
  <c r="I29" i="6"/>
  <c r="H29" i="6"/>
  <c r="G29" i="6"/>
  <c r="D29" i="6"/>
  <c r="C29" i="6"/>
  <c r="W30" i="6"/>
  <c r="T30" i="6"/>
  <c r="S30" i="6"/>
  <c r="R30" i="6"/>
  <c r="O30" i="6"/>
  <c r="L30" i="6"/>
  <c r="I30" i="6"/>
  <c r="H30" i="6"/>
  <c r="G30" i="6"/>
  <c r="D30" i="6"/>
  <c r="C30" i="6"/>
  <c r="W48" i="6"/>
  <c r="T48" i="6"/>
  <c r="S48" i="6"/>
  <c r="R48" i="6"/>
  <c r="O48" i="6"/>
  <c r="L48" i="6"/>
  <c r="I48" i="6"/>
  <c r="H48" i="6"/>
  <c r="G48" i="6"/>
  <c r="D48" i="6"/>
  <c r="C48" i="6"/>
  <c r="W49" i="6"/>
  <c r="T49" i="6"/>
  <c r="S49" i="6"/>
  <c r="R49" i="6"/>
  <c r="O49" i="6"/>
  <c r="L49" i="6"/>
  <c r="I49" i="6"/>
  <c r="H49" i="6"/>
  <c r="G49" i="6"/>
  <c r="D49" i="6"/>
  <c r="C49" i="6"/>
  <c r="W46" i="6"/>
  <c r="T46" i="6"/>
  <c r="S46" i="6"/>
  <c r="R46" i="6"/>
  <c r="O46" i="6"/>
  <c r="L46" i="6"/>
  <c r="I46" i="6"/>
  <c r="H46" i="6"/>
  <c r="G46" i="6"/>
  <c r="D46" i="6"/>
  <c r="C46" i="6"/>
  <c r="W47" i="6"/>
  <c r="T47" i="6"/>
  <c r="S47" i="6"/>
  <c r="R47" i="6"/>
  <c r="O47" i="6"/>
  <c r="L47" i="6"/>
  <c r="I47" i="6"/>
  <c r="H47" i="6"/>
  <c r="G47" i="6"/>
  <c r="D47" i="6"/>
  <c r="C47" i="6"/>
  <c r="W44" i="6"/>
  <c r="T44" i="6"/>
  <c r="S44" i="6"/>
  <c r="R44" i="6"/>
  <c r="O44" i="6"/>
  <c r="L44" i="6"/>
  <c r="I44" i="6"/>
  <c r="H44" i="6"/>
  <c r="G44" i="6"/>
  <c r="D44" i="6"/>
  <c r="C44" i="6"/>
  <c r="W45" i="6"/>
  <c r="T45" i="6"/>
  <c r="S45" i="6"/>
  <c r="R45" i="6"/>
  <c r="O45" i="6"/>
  <c r="L45" i="6"/>
  <c r="I45" i="6"/>
  <c r="H45" i="6"/>
  <c r="G45" i="6"/>
  <c r="D45" i="6"/>
  <c r="C45" i="6"/>
  <c r="W24" i="6"/>
  <c r="T24" i="6"/>
  <c r="S24" i="6"/>
  <c r="R24" i="6"/>
  <c r="O24" i="6"/>
  <c r="L24" i="6"/>
  <c r="I24" i="6"/>
  <c r="H24" i="6"/>
  <c r="G24" i="6"/>
  <c r="D24" i="6"/>
  <c r="C24" i="6"/>
  <c r="W25" i="6"/>
  <c r="T25" i="6"/>
  <c r="S25" i="6"/>
  <c r="R25" i="6"/>
  <c r="O25" i="6"/>
  <c r="L25" i="6"/>
  <c r="I25" i="6"/>
  <c r="H25" i="6"/>
  <c r="G25" i="6"/>
  <c r="D25" i="6"/>
  <c r="C25" i="6"/>
  <c r="W22" i="6"/>
  <c r="T22" i="6"/>
  <c r="S22" i="6"/>
  <c r="R22" i="6"/>
  <c r="O22" i="6"/>
  <c r="L22" i="6"/>
  <c r="I22" i="6"/>
  <c r="H22" i="6"/>
  <c r="G22" i="6"/>
  <c r="D22" i="6"/>
  <c r="C22" i="6"/>
  <c r="W23" i="6"/>
  <c r="T23" i="6"/>
  <c r="S23" i="6"/>
  <c r="R23" i="6"/>
  <c r="O23" i="6"/>
  <c r="L23" i="6"/>
  <c r="I23" i="6"/>
  <c r="H23" i="6"/>
  <c r="G23" i="6"/>
  <c r="D23" i="6"/>
  <c r="C23" i="6"/>
  <c r="W20" i="6"/>
  <c r="T20" i="6"/>
  <c r="S20" i="6"/>
  <c r="R20" i="6"/>
  <c r="O20" i="6"/>
  <c r="L20" i="6"/>
  <c r="I20" i="6"/>
  <c r="H20" i="6"/>
  <c r="G20" i="6"/>
  <c r="D20" i="6"/>
  <c r="C20" i="6"/>
  <c r="W21" i="6"/>
  <c r="T21" i="6"/>
  <c r="S21" i="6"/>
  <c r="R21" i="6"/>
  <c r="O21" i="6"/>
  <c r="L21" i="6"/>
  <c r="I21" i="6"/>
  <c r="H21" i="6"/>
  <c r="G21" i="6"/>
  <c r="D21" i="6"/>
  <c r="C21" i="6"/>
  <c r="W93" i="6"/>
  <c r="T93" i="6"/>
  <c r="S93" i="6"/>
  <c r="R93" i="6"/>
  <c r="O93" i="6"/>
  <c r="L93" i="6"/>
  <c r="I93" i="6"/>
  <c r="H93" i="6"/>
  <c r="G93" i="6"/>
  <c r="D93" i="6"/>
  <c r="C93" i="6"/>
  <c r="W92" i="6"/>
  <c r="T92" i="6"/>
  <c r="S92" i="6"/>
  <c r="R92" i="6"/>
  <c r="O92" i="6"/>
  <c r="L92" i="6"/>
  <c r="I92" i="6"/>
  <c r="H92" i="6"/>
  <c r="G92" i="6"/>
  <c r="D92" i="6"/>
  <c r="C92" i="6"/>
  <c r="W76" i="6"/>
  <c r="T76" i="6"/>
  <c r="S76" i="6"/>
  <c r="R76" i="6"/>
  <c r="O76" i="6"/>
  <c r="L76" i="6"/>
  <c r="I76" i="6"/>
  <c r="H76" i="6"/>
  <c r="G76" i="6"/>
  <c r="D76" i="6"/>
  <c r="C76" i="6"/>
  <c r="W75" i="6"/>
  <c r="T75" i="6"/>
  <c r="S75" i="6"/>
  <c r="R75" i="6"/>
  <c r="O75" i="6"/>
  <c r="L75" i="6"/>
  <c r="I75" i="6"/>
  <c r="H75" i="6"/>
  <c r="G75" i="6"/>
  <c r="D75" i="6"/>
  <c r="C75" i="6"/>
  <c r="W88" i="6"/>
  <c r="T88" i="6"/>
  <c r="S88" i="6"/>
  <c r="R88" i="6"/>
  <c r="O88" i="6"/>
  <c r="L88" i="6"/>
  <c r="I88" i="6"/>
  <c r="H88" i="6"/>
  <c r="G88" i="6"/>
  <c r="D88" i="6"/>
  <c r="C88" i="6"/>
  <c r="W87" i="6"/>
  <c r="T87" i="6"/>
  <c r="S87" i="6"/>
  <c r="R87" i="6"/>
  <c r="O87" i="6"/>
  <c r="L87" i="6"/>
  <c r="I87" i="6"/>
  <c r="H87" i="6"/>
  <c r="G87" i="6"/>
  <c r="D87" i="6"/>
  <c r="C87" i="6"/>
  <c r="G1233" i="11" l="1"/>
  <c r="K1233" i="11"/>
  <c r="R1233" i="11"/>
  <c r="V1233" i="11"/>
  <c r="L1233" i="11"/>
  <c r="W1233" i="11"/>
  <c r="K1234" i="11"/>
  <c r="V1234" i="11"/>
  <c r="G1234" i="11"/>
  <c r="R1234" i="11"/>
  <c r="L1234" i="11"/>
  <c r="W1234" i="11"/>
  <c r="L1225" i="11"/>
  <c r="L1255" i="11"/>
  <c r="W1225" i="11"/>
  <c r="W1255" i="11"/>
  <c r="G1226" i="11"/>
  <c r="G1256" i="11"/>
  <c r="K1226" i="11"/>
  <c r="K1256" i="11"/>
  <c r="R1226" i="11"/>
  <c r="R1256" i="11"/>
  <c r="V1226" i="11"/>
  <c r="V1256" i="11"/>
  <c r="L1226" i="11"/>
  <c r="L1256" i="11"/>
  <c r="W1226" i="11"/>
  <c r="W1256" i="11"/>
  <c r="G1225" i="11"/>
  <c r="G1255" i="11"/>
  <c r="K1225" i="11"/>
  <c r="K1255" i="11"/>
  <c r="R1225" i="11"/>
  <c r="R1255" i="11"/>
  <c r="V1225" i="11"/>
  <c r="V1255" i="11"/>
  <c r="L1229" i="11"/>
  <c r="W1229" i="11"/>
  <c r="G1230" i="11"/>
  <c r="K1230" i="11"/>
  <c r="R1230" i="11"/>
  <c r="V1230" i="11"/>
  <c r="L1230" i="11"/>
  <c r="W1230" i="11"/>
  <c r="G1229" i="11"/>
  <c r="K1229" i="11"/>
  <c r="R1229" i="11"/>
  <c r="V1229" i="11"/>
  <c r="W5" i="5"/>
  <c r="X935" i="11" s="1"/>
  <c r="W935" i="11"/>
  <c r="V935" i="11"/>
  <c r="T5" i="5"/>
  <c r="U935" i="11" s="1"/>
  <c r="S5" i="5"/>
  <c r="T935" i="11" s="1"/>
  <c r="R5" i="5"/>
  <c r="S935" i="11" s="1"/>
  <c r="R935" i="11"/>
  <c r="O5" i="5"/>
  <c r="P935" i="11" s="1"/>
  <c r="L5" i="5"/>
  <c r="M935" i="11" s="1"/>
  <c r="L935" i="11"/>
  <c r="K935" i="11"/>
  <c r="I5" i="5"/>
  <c r="J935" i="11" s="1"/>
  <c r="H5" i="5"/>
  <c r="I935" i="11" s="1"/>
  <c r="G5" i="5"/>
  <c r="H935" i="11" s="1"/>
  <c r="G935" i="11"/>
  <c r="D5" i="5"/>
  <c r="E935" i="11" s="1"/>
  <c r="C5" i="5"/>
  <c r="D935" i="11" s="1"/>
  <c r="W4" i="5"/>
  <c r="X934" i="11" s="1"/>
  <c r="W934" i="11"/>
  <c r="V934" i="11"/>
  <c r="T4" i="5"/>
  <c r="U934" i="11" s="1"/>
  <c r="S4" i="5"/>
  <c r="T934" i="11" s="1"/>
  <c r="R4" i="5"/>
  <c r="S934" i="11" s="1"/>
  <c r="R934" i="11"/>
  <c r="O4" i="5"/>
  <c r="P934" i="11" s="1"/>
  <c r="L4" i="5"/>
  <c r="M934" i="11" s="1"/>
  <c r="L934" i="11"/>
  <c r="K934" i="11"/>
  <c r="I4" i="5"/>
  <c r="J934" i="11" s="1"/>
  <c r="H4" i="5"/>
  <c r="I934" i="11" s="1"/>
  <c r="G4" i="5"/>
  <c r="H934" i="11" s="1"/>
  <c r="G934" i="11"/>
  <c r="D4" i="5"/>
  <c r="E934" i="11" s="1"/>
  <c r="C4" i="5"/>
  <c r="D934" i="11" s="1"/>
  <c r="W168" i="4"/>
  <c r="X1153" i="11" s="1"/>
  <c r="W1153" i="11"/>
  <c r="V1153" i="11"/>
  <c r="T168" i="4"/>
  <c r="U1153" i="11" s="1"/>
  <c r="S168" i="4"/>
  <c r="T1153" i="11" s="1"/>
  <c r="R168" i="4"/>
  <c r="S1153" i="11" s="1"/>
  <c r="R1153" i="11"/>
  <c r="O168" i="4"/>
  <c r="P1153" i="11" s="1"/>
  <c r="L168" i="4"/>
  <c r="M1153" i="11" s="1"/>
  <c r="L1153" i="11"/>
  <c r="K1153" i="11"/>
  <c r="I168" i="4"/>
  <c r="J1153" i="11" s="1"/>
  <c r="H168" i="4"/>
  <c r="I1153" i="11" s="1"/>
  <c r="G168" i="4"/>
  <c r="H1153" i="11" s="1"/>
  <c r="G1153" i="11"/>
  <c r="D168" i="4"/>
  <c r="E1153" i="11" s="1"/>
  <c r="C168" i="4"/>
  <c r="D1153" i="11" s="1"/>
  <c r="W169" i="4"/>
  <c r="X1154" i="11" s="1"/>
  <c r="W1154" i="11"/>
  <c r="V1154" i="11"/>
  <c r="T169" i="4"/>
  <c r="U1154" i="11" s="1"/>
  <c r="S169" i="4"/>
  <c r="T1154" i="11" s="1"/>
  <c r="R169" i="4"/>
  <c r="S1154" i="11" s="1"/>
  <c r="R1154" i="11"/>
  <c r="O169" i="4"/>
  <c r="P1154" i="11" s="1"/>
  <c r="L169" i="4"/>
  <c r="M1154" i="11" s="1"/>
  <c r="L1154" i="11"/>
  <c r="K1154" i="11"/>
  <c r="I169" i="4"/>
  <c r="J1154" i="11" s="1"/>
  <c r="H169" i="4"/>
  <c r="I1154" i="11" s="1"/>
  <c r="G169" i="4"/>
  <c r="H1154" i="11" s="1"/>
  <c r="G1154" i="11"/>
  <c r="D169" i="4"/>
  <c r="E1154" i="11" s="1"/>
  <c r="C169" i="4"/>
  <c r="D1154" i="11" s="1"/>
  <c r="W167" i="4"/>
  <c r="X1152" i="11" s="1"/>
  <c r="W1152" i="11"/>
  <c r="V1152" i="11"/>
  <c r="T167" i="4"/>
  <c r="U1152" i="11" s="1"/>
  <c r="S167" i="4"/>
  <c r="T1152" i="11" s="1"/>
  <c r="R167" i="4"/>
  <c r="S1152" i="11" s="1"/>
  <c r="R1152" i="11"/>
  <c r="O167" i="4"/>
  <c r="P1152" i="11" s="1"/>
  <c r="L167" i="4"/>
  <c r="M1152" i="11" s="1"/>
  <c r="L1152" i="11"/>
  <c r="K1152" i="11"/>
  <c r="I167" i="4"/>
  <c r="J1152" i="11" s="1"/>
  <c r="H167" i="4"/>
  <c r="I1152" i="11" s="1"/>
  <c r="G167" i="4"/>
  <c r="H1152" i="11" s="1"/>
  <c r="G1152" i="11"/>
  <c r="D167" i="4"/>
  <c r="E1152" i="11" s="1"/>
  <c r="C167" i="4"/>
  <c r="D1152" i="11" s="1"/>
  <c r="W170" i="4"/>
  <c r="X1155" i="11" s="1"/>
  <c r="W1155" i="11"/>
  <c r="V1155" i="11"/>
  <c r="T170" i="4"/>
  <c r="U1155" i="11" s="1"/>
  <c r="S170" i="4"/>
  <c r="T1155" i="11" s="1"/>
  <c r="R170" i="4"/>
  <c r="S1155" i="11" s="1"/>
  <c r="R1155" i="11"/>
  <c r="O170" i="4"/>
  <c r="P1155" i="11" s="1"/>
  <c r="L170" i="4"/>
  <c r="M1155" i="11" s="1"/>
  <c r="L1155" i="11"/>
  <c r="K1155" i="11"/>
  <c r="I170" i="4"/>
  <c r="J1155" i="11" s="1"/>
  <c r="H170" i="4"/>
  <c r="I1155" i="11" s="1"/>
  <c r="G170" i="4"/>
  <c r="H1155" i="11" s="1"/>
  <c r="G1155" i="11"/>
  <c r="D170" i="4"/>
  <c r="E1155" i="11" s="1"/>
  <c r="C170" i="4"/>
  <c r="D1155" i="11" s="1"/>
  <c r="W185" i="4"/>
  <c r="X1174" i="11" s="1"/>
  <c r="W1174" i="11"/>
  <c r="V1174" i="11"/>
  <c r="T185" i="4"/>
  <c r="U1174" i="11" s="1"/>
  <c r="S185" i="4"/>
  <c r="T1174" i="11" s="1"/>
  <c r="R185" i="4"/>
  <c r="S1174" i="11" s="1"/>
  <c r="R1174" i="11"/>
  <c r="O185" i="4"/>
  <c r="P1174" i="11" s="1"/>
  <c r="L185" i="4"/>
  <c r="M1174" i="11" s="1"/>
  <c r="L1174" i="11"/>
  <c r="K1174" i="11"/>
  <c r="I185" i="4"/>
  <c r="J1174" i="11" s="1"/>
  <c r="H185" i="4"/>
  <c r="I1174" i="11" s="1"/>
  <c r="G185" i="4"/>
  <c r="H1174" i="11" s="1"/>
  <c r="G1174" i="11"/>
  <c r="D185" i="4"/>
  <c r="E1174" i="11" s="1"/>
  <c r="C185" i="4"/>
  <c r="D1174" i="11" s="1"/>
  <c r="W184" i="4"/>
  <c r="X1173" i="11" s="1"/>
  <c r="W1173" i="11"/>
  <c r="V1173" i="11"/>
  <c r="T184" i="4"/>
  <c r="U1173" i="11" s="1"/>
  <c r="S184" i="4"/>
  <c r="T1173" i="11" s="1"/>
  <c r="R184" i="4"/>
  <c r="S1173" i="11" s="1"/>
  <c r="R1173" i="11"/>
  <c r="O184" i="4"/>
  <c r="P1173" i="11" s="1"/>
  <c r="L184" i="4"/>
  <c r="M1173" i="11" s="1"/>
  <c r="L1173" i="11"/>
  <c r="K1173" i="11"/>
  <c r="I184" i="4"/>
  <c r="J1173" i="11" s="1"/>
  <c r="H184" i="4"/>
  <c r="I1173" i="11" s="1"/>
  <c r="G184" i="4"/>
  <c r="H1173" i="11" s="1"/>
  <c r="G1173" i="11"/>
  <c r="D184" i="4"/>
  <c r="E1173" i="11" s="1"/>
  <c r="C184" i="4"/>
  <c r="D1173" i="11" s="1"/>
  <c r="W183" i="4"/>
  <c r="X1172" i="11" s="1"/>
  <c r="W1172" i="11"/>
  <c r="V1172" i="11"/>
  <c r="T183" i="4"/>
  <c r="U1172" i="11" s="1"/>
  <c r="S183" i="4"/>
  <c r="T1172" i="11" s="1"/>
  <c r="R183" i="4"/>
  <c r="S1172" i="11" s="1"/>
  <c r="R1172" i="11"/>
  <c r="O183" i="4"/>
  <c r="P1172" i="11" s="1"/>
  <c r="L183" i="4"/>
  <c r="M1172" i="11" s="1"/>
  <c r="L1172" i="11"/>
  <c r="K1172" i="11"/>
  <c r="I183" i="4"/>
  <c r="J1172" i="11" s="1"/>
  <c r="H183" i="4"/>
  <c r="I1172" i="11" s="1"/>
  <c r="G183" i="4"/>
  <c r="H1172" i="11" s="1"/>
  <c r="G1172" i="11"/>
  <c r="D183" i="4"/>
  <c r="E1172" i="11" s="1"/>
  <c r="C183" i="4"/>
  <c r="D1172" i="11" s="1"/>
  <c r="W182" i="4"/>
  <c r="X1171" i="11" s="1"/>
  <c r="W1171" i="11"/>
  <c r="V1171" i="11"/>
  <c r="T182" i="4"/>
  <c r="U1171" i="11" s="1"/>
  <c r="S182" i="4"/>
  <c r="T1171" i="11" s="1"/>
  <c r="R182" i="4"/>
  <c r="S1171" i="11" s="1"/>
  <c r="R1171" i="11"/>
  <c r="O182" i="4"/>
  <c r="P1171" i="11" s="1"/>
  <c r="L182" i="4"/>
  <c r="M1171" i="11" s="1"/>
  <c r="L1171" i="11"/>
  <c r="K1171" i="11"/>
  <c r="I182" i="4"/>
  <c r="J1171" i="11" s="1"/>
  <c r="H182" i="4"/>
  <c r="I1171" i="11" s="1"/>
  <c r="G182" i="4"/>
  <c r="H1171" i="11" s="1"/>
  <c r="G1171" i="11"/>
  <c r="D182" i="4"/>
  <c r="E1171" i="11" s="1"/>
  <c r="C182" i="4"/>
  <c r="D1171" i="11" s="1"/>
  <c r="W181" i="4"/>
  <c r="X1170" i="11" s="1"/>
  <c r="W1170" i="11"/>
  <c r="V1170" i="11"/>
  <c r="T181" i="4"/>
  <c r="U1170" i="11" s="1"/>
  <c r="S181" i="4"/>
  <c r="T1170" i="11" s="1"/>
  <c r="R181" i="4"/>
  <c r="S1170" i="11" s="1"/>
  <c r="R1170" i="11"/>
  <c r="O181" i="4"/>
  <c r="P1170" i="11" s="1"/>
  <c r="L181" i="4"/>
  <c r="M1170" i="11" s="1"/>
  <c r="L1170" i="11"/>
  <c r="K1170" i="11"/>
  <c r="I181" i="4"/>
  <c r="J1170" i="11" s="1"/>
  <c r="H181" i="4"/>
  <c r="I1170" i="11" s="1"/>
  <c r="G181" i="4"/>
  <c r="H1170" i="11" s="1"/>
  <c r="G1170" i="11"/>
  <c r="D181" i="4"/>
  <c r="E1170" i="11" s="1"/>
  <c r="C181" i="4"/>
  <c r="D1170" i="11" s="1"/>
  <c r="W180" i="4"/>
  <c r="X1169" i="11" s="1"/>
  <c r="W1169" i="11"/>
  <c r="V1169" i="11"/>
  <c r="T180" i="4"/>
  <c r="U1169" i="11" s="1"/>
  <c r="S180" i="4"/>
  <c r="T1169" i="11" s="1"/>
  <c r="R180" i="4"/>
  <c r="S1169" i="11" s="1"/>
  <c r="R1169" i="11"/>
  <c r="O180" i="4"/>
  <c r="P1169" i="11" s="1"/>
  <c r="L180" i="4"/>
  <c r="M1169" i="11" s="1"/>
  <c r="L1169" i="11"/>
  <c r="K1169" i="11"/>
  <c r="I180" i="4"/>
  <c r="J1169" i="11" s="1"/>
  <c r="H180" i="4"/>
  <c r="I1169" i="11" s="1"/>
  <c r="G180" i="4"/>
  <c r="H1169" i="11" s="1"/>
  <c r="G1169" i="11"/>
  <c r="D180" i="4"/>
  <c r="E1169" i="11" s="1"/>
  <c r="C180" i="4"/>
  <c r="D1169" i="11" s="1"/>
  <c r="W179" i="4"/>
  <c r="X1168" i="11" s="1"/>
  <c r="W1168" i="11"/>
  <c r="V1168" i="11"/>
  <c r="T179" i="4"/>
  <c r="U1168" i="11" s="1"/>
  <c r="S179" i="4"/>
  <c r="T1168" i="11" s="1"/>
  <c r="R179" i="4"/>
  <c r="S1168" i="11" s="1"/>
  <c r="R1168" i="11"/>
  <c r="O179" i="4"/>
  <c r="P1168" i="11" s="1"/>
  <c r="L179" i="4"/>
  <c r="M1168" i="11" s="1"/>
  <c r="L1168" i="11"/>
  <c r="K1168" i="11"/>
  <c r="I179" i="4"/>
  <c r="J1168" i="11" s="1"/>
  <c r="H179" i="4"/>
  <c r="I1168" i="11" s="1"/>
  <c r="G179" i="4"/>
  <c r="H1168" i="11" s="1"/>
  <c r="G1168" i="11"/>
  <c r="D179" i="4"/>
  <c r="E1168" i="11" s="1"/>
  <c r="C179" i="4"/>
  <c r="D1168" i="11" s="1"/>
  <c r="W178" i="4"/>
  <c r="X1167" i="11" s="1"/>
  <c r="W1167" i="11"/>
  <c r="V1167" i="11"/>
  <c r="T178" i="4"/>
  <c r="U1167" i="11" s="1"/>
  <c r="S178" i="4"/>
  <c r="T1167" i="11" s="1"/>
  <c r="R178" i="4"/>
  <c r="S1167" i="11" s="1"/>
  <c r="R1167" i="11"/>
  <c r="O178" i="4"/>
  <c r="P1167" i="11" s="1"/>
  <c r="L178" i="4"/>
  <c r="M1167" i="11" s="1"/>
  <c r="L1167" i="11"/>
  <c r="K1167" i="11"/>
  <c r="I178" i="4"/>
  <c r="J1167" i="11" s="1"/>
  <c r="H178" i="4"/>
  <c r="I1167" i="11" s="1"/>
  <c r="G178" i="4"/>
  <c r="H1167" i="11" s="1"/>
  <c r="G1167" i="11"/>
  <c r="D178" i="4"/>
  <c r="E1167" i="11" s="1"/>
  <c r="C178" i="4"/>
  <c r="D1167" i="11" s="1"/>
  <c r="W177" i="4"/>
  <c r="X1166" i="11" s="1"/>
  <c r="W1166" i="11"/>
  <c r="V1166" i="11"/>
  <c r="T177" i="4"/>
  <c r="U1166" i="11" s="1"/>
  <c r="S177" i="4"/>
  <c r="T1166" i="11" s="1"/>
  <c r="R177" i="4"/>
  <c r="S1166" i="11" s="1"/>
  <c r="R1166" i="11"/>
  <c r="O177" i="4"/>
  <c r="P1166" i="11" s="1"/>
  <c r="L177" i="4"/>
  <c r="M1166" i="11" s="1"/>
  <c r="L1166" i="11"/>
  <c r="K1166" i="11"/>
  <c r="I177" i="4"/>
  <c r="J1166" i="11" s="1"/>
  <c r="H177" i="4"/>
  <c r="I1166" i="11" s="1"/>
  <c r="G177" i="4"/>
  <c r="H1166" i="11" s="1"/>
  <c r="G1166" i="11"/>
  <c r="D177" i="4"/>
  <c r="E1166" i="11" s="1"/>
  <c r="C177" i="4"/>
  <c r="D1166" i="11" s="1"/>
  <c r="W203" i="4"/>
  <c r="X1192" i="11" s="1"/>
  <c r="W1192" i="11"/>
  <c r="V1192" i="11"/>
  <c r="T203" i="4"/>
  <c r="U1192" i="11" s="1"/>
  <c r="S203" i="4"/>
  <c r="T1192" i="11" s="1"/>
  <c r="R203" i="4"/>
  <c r="S1192" i="11" s="1"/>
  <c r="R1192" i="11"/>
  <c r="O203" i="4"/>
  <c r="P1192" i="11" s="1"/>
  <c r="L203" i="4"/>
  <c r="M1192" i="11" s="1"/>
  <c r="L1192" i="11"/>
  <c r="K1192" i="11"/>
  <c r="I203" i="4"/>
  <c r="J1192" i="11" s="1"/>
  <c r="H203" i="4"/>
  <c r="I1192" i="11" s="1"/>
  <c r="G203" i="4"/>
  <c r="H1192" i="11" s="1"/>
  <c r="G1192" i="11"/>
  <c r="D203" i="4"/>
  <c r="E1192" i="11" s="1"/>
  <c r="C203" i="4"/>
  <c r="D1192" i="11" s="1"/>
  <c r="W202" i="4"/>
  <c r="X1191" i="11" s="1"/>
  <c r="W1191" i="11"/>
  <c r="V1191" i="11"/>
  <c r="T202" i="4"/>
  <c r="U1191" i="11" s="1"/>
  <c r="S202" i="4"/>
  <c r="T1191" i="11" s="1"/>
  <c r="R202" i="4"/>
  <c r="S1191" i="11" s="1"/>
  <c r="R1191" i="11"/>
  <c r="O202" i="4"/>
  <c r="P1191" i="11" s="1"/>
  <c r="L202" i="4"/>
  <c r="M1191" i="11" s="1"/>
  <c r="L1191" i="11"/>
  <c r="K1191" i="11"/>
  <c r="I202" i="4"/>
  <c r="J1191" i="11" s="1"/>
  <c r="H202" i="4"/>
  <c r="I1191" i="11" s="1"/>
  <c r="G202" i="4"/>
  <c r="H1191" i="11" s="1"/>
  <c r="G1191" i="11"/>
  <c r="D202" i="4"/>
  <c r="E1191" i="11" s="1"/>
  <c r="C202" i="4"/>
  <c r="D1191" i="11" s="1"/>
  <c r="W201" i="4"/>
  <c r="X1190" i="11" s="1"/>
  <c r="W1190" i="11"/>
  <c r="V1190" i="11"/>
  <c r="T201" i="4"/>
  <c r="U1190" i="11" s="1"/>
  <c r="S201" i="4"/>
  <c r="T1190" i="11" s="1"/>
  <c r="R201" i="4"/>
  <c r="S1190" i="11" s="1"/>
  <c r="R1190" i="11"/>
  <c r="O201" i="4"/>
  <c r="P1190" i="11" s="1"/>
  <c r="L201" i="4"/>
  <c r="M1190" i="11" s="1"/>
  <c r="L1190" i="11"/>
  <c r="K1190" i="11"/>
  <c r="I201" i="4"/>
  <c r="J1190" i="11" s="1"/>
  <c r="H201" i="4"/>
  <c r="I1190" i="11" s="1"/>
  <c r="G201" i="4"/>
  <c r="H1190" i="11" s="1"/>
  <c r="G1190" i="11"/>
  <c r="D201" i="4"/>
  <c r="E1190" i="11" s="1"/>
  <c r="C201" i="4"/>
  <c r="D1190" i="11" s="1"/>
  <c r="W200" i="4"/>
  <c r="X1189" i="11" s="1"/>
  <c r="W1189" i="11"/>
  <c r="V1189" i="11"/>
  <c r="T200" i="4"/>
  <c r="U1189" i="11" s="1"/>
  <c r="S200" i="4"/>
  <c r="T1189" i="11" s="1"/>
  <c r="R200" i="4"/>
  <c r="S1189" i="11" s="1"/>
  <c r="R1189" i="11"/>
  <c r="O200" i="4"/>
  <c r="P1189" i="11" s="1"/>
  <c r="L200" i="4"/>
  <c r="M1189" i="11" s="1"/>
  <c r="L1189" i="11"/>
  <c r="K1189" i="11"/>
  <c r="I200" i="4"/>
  <c r="J1189" i="11" s="1"/>
  <c r="H200" i="4"/>
  <c r="I1189" i="11" s="1"/>
  <c r="G200" i="4"/>
  <c r="H1189" i="11" s="1"/>
  <c r="G1189" i="11"/>
  <c r="D200" i="4"/>
  <c r="E1189" i="11" s="1"/>
  <c r="C200" i="4"/>
  <c r="D1189" i="11" s="1"/>
  <c r="W199" i="4"/>
  <c r="X1188" i="11" s="1"/>
  <c r="W1188" i="11"/>
  <c r="V1188" i="11"/>
  <c r="T199" i="4"/>
  <c r="U1188" i="11" s="1"/>
  <c r="S199" i="4"/>
  <c r="T1188" i="11" s="1"/>
  <c r="R199" i="4"/>
  <c r="S1188" i="11" s="1"/>
  <c r="R1188" i="11"/>
  <c r="O199" i="4"/>
  <c r="P1188" i="11" s="1"/>
  <c r="L199" i="4"/>
  <c r="M1188" i="11" s="1"/>
  <c r="L1188" i="11"/>
  <c r="K1188" i="11"/>
  <c r="I199" i="4"/>
  <c r="J1188" i="11" s="1"/>
  <c r="H199" i="4"/>
  <c r="I1188" i="11" s="1"/>
  <c r="G199" i="4"/>
  <c r="H1188" i="11" s="1"/>
  <c r="G1188" i="11"/>
  <c r="D199" i="4"/>
  <c r="E1188" i="11" s="1"/>
  <c r="C199" i="4"/>
  <c r="D1188" i="11" s="1"/>
  <c r="W198" i="4"/>
  <c r="X1187" i="11" s="1"/>
  <c r="W1187" i="11"/>
  <c r="V1187" i="11"/>
  <c r="T198" i="4"/>
  <c r="U1187" i="11" s="1"/>
  <c r="S198" i="4"/>
  <c r="T1187" i="11" s="1"/>
  <c r="R198" i="4"/>
  <c r="S1187" i="11" s="1"/>
  <c r="R1187" i="11"/>
  <c r="O198" i="4"/>
  <c r="P1187" i="11" s="1"/>
  <c r="L198" i="4"/>
  <c r="M1187" i="11" s="1"/>
  <c r="L1187" i="11"/>
  <c r="K1187" i="11"/>
  <c r="I198" i="4"/>
  <c r="J1187" i="11" s="1"/>
  <c r="H198" i="4"/>
  <c r="I1187" i="11" s="1"/>
  <c r="G198" i="4"/>
  <c r="H1187" i="11" s="1"/>
  <c r="G1187" i="11"/>
  <c r="D198" i="4"/>
  <c r="E1187" i="11" s="1"/>
  <c r="C198" i="4"/>
  <c r="D1187" i="11" s="1"/>
  <c r="W197" i="4"/>
  <c r="X1186" i="11" s="1"/>
  <c r="W1186" i="11"/>
  <c r="V1186" i="11"/>
  <c r="T197" i="4"/>
  <c r="U1186" i="11" s="1"/>
  <c r="S197" i="4"/>
  <c r="T1186" i="11" s="1"/>
  <c r="R197" i="4"/>
  <c r="S1186" i="11" s="1"/>
  <c r="R1186" i="11"/>
  <c r="O197" i="4"/>
  <c r="P1186" i="11" s="1"/>
  <c r="L197" i="4"/>
  <c r="M1186" i="11" s="1"/>
  <c r="L1186" i="11"/>
  <c r="K1186" i="11"/>
  <c r="I197" i="4"/>
  <c r="J1186" i="11" s="1"/>
  <c r="H197" i="4"/>
  <c r="I1186" i="11" s="1"/>
  <c r="G197" i="4"/>
  <c r="H1186" i="11" s="1"/>
  <c r="G1186" i="11"/>
  <c r="D197" i="4"/>
  <c r="E1186" i="11" s="1"/>
  <c r="C197" i="4"/>
  <c r="D1186" i="11" s="1"/>
  <c r="W196" i="4"/>
  <c r="X1185" i="11" s="1"/>
  <c r="W1185" i="11"/>
  <c r="V1185" i="11"/>
  <c r="T196" i="4"/>
  <c r="U1185" i="11" s="1"/>
  <c r="S196" i="4"/>
  <c r="T1185" i="11" s="1"/>
  <c r="R196" i="4"/>
  <c r="S1185" i="11" s="1"/>
  <c r="R1185" i="11"/>
  <c r="O196" i="4"/>
  <c r="P1185" i="11" s="1"/>
  <c r="L196" i="4"/>
  <c r="M1185" i="11" s="1"/>
  <c r="L1185" i="11"/>
  <c r="K1185" i="11"/>
  <c r="I196" i="4"/>
  <c r="J1185" i="11" s="1"/>
  <c r="H196" i="4"/>
  <c r="I1185" i="11" s="1"/>
  <c r="G196" i="4"/>
  <c r="H1185" i="11" s="1"/>
  <c r="G1185" i="11"/>
  <c r="D196" i="4"/>
  <c r="E1185" i="11" s="1"/>
  <c r="C196" i="4"/>
  <c r="D1185" i="11" s="1"/>
  <c r="W195" i="4"/>
  <c r="X1184" i="11" s="1"/>
  <c r="W1184" i="11"/>
  <c r="V1184" i="11"/>
  <c r="T195" i="4"/>
  <c r="U1184" i="11" s="1"/>
  <c r="S195" i="4"/>
  <c r="T1184" i="11" s="1"/>
  <c r="R195" i="4"/>
  <c r="S1184" i="11" s="1"/>
  <c r="R1184" i="11"/>
  <c r="O195" i="4"/>
  <c r="P1184" i="11" s="1"/>
  <c r="L195" i="4"/>
  <c r="M1184" i="11" s="1"/>
  <c r="L1184" i="11"/>
  <c r="K1184" i="11"/>
  <c r="I195" i="4"/>
  <c r="J1184" i="11" s="1"/>
  <c r="H195" i="4"/>
  <c r="I1184" i="11" s="1"/>
  <c r="G195" i="4"/>
  <c r="H1184" i="11" s="1"/>
  <c r="G1184" i="11"/>
  <c r="D195" i="4"/>
  <c r="E1184" i="11" s="1"/>
  <c r="C195" i="4"/>
  <c r="D1184" i="11" s="1"/>
  <c r="X1140" i="11"/>
  <c r="W1140" i="11"/>
  <c r="V1140" i="11"/>
  <c r="U1140" i="11"/>
  <c r="T1140" i="11"/>
  <c r="S1140" i="11"/>
  <c r="R1140" i="11"/>
  <c r="P1140" i="11"/>
  <c r="M1140" i="11"/>
  <c r="L1140" i="11"/>
  <c r="K1140" i="11"/>
  <c r="J1140" i="11"/>
  <c r="I1140" i="11"/>
  <c r="H1140" i="11"/>
  <c r="G1140" i="11"/>
  <c r="E1140" i="11"/>
  <c r="D1140" i="11"/>
  <c r="X1139" i="11"/>
  <c r="W1139" i="11"/>
  <c r="V1139" i="11"/>
  <c r="U1139" i="11"/>
  <c r="T1139" i="11"/>
  <c r="S1139" i="11"/>
  <c r="R1139" i="11"/>
  <c r="P1139" i="11"/>
  <c r="M1139" i="11"/>
  <c r="L1139" i="11"/>
  <c r="K1139" i="11"/>
  <c r="J1139" i="11"/>
  <c r="I1139" i="11"/>
  <c r="H1139" i="11"/>
  <c r="G1139" i="11"/>
  <c r="E1139" i="11"/>
  <c r="D1139" i="11"/>
  <c r="X1138" i="11"/>
  <c r="W1138" i="11"/>
  <c r="V1138" i="11"/>
  <c r="U1138" i="11"/>
  <c r="T1138" i="11"/>
  <c r="S1138" i="11"/>
  <c r="R1138" i="11"/>
  <c r="P1138" i="11"/>
  <c r="M1138" i="11"/>
  <c r="L1138" i="11"/>
  <c r="K1138" i="11"/>
  <c r="J1138" i="11"/>
  <c r="I1138" i="11"/>
  <c r="H1138" i="11"/>
  <c r="G1138" i="11"/>
  <c r="E1138" i="11"/>
  <c r="D1138" i="11"/>
  <c r="X1137" i="11"/>
  <c r="W1137" i="11"/>
  <c r="V1137" i="11"/>
  <c r="U1137" i="11"/>
  <c r="T1137" i="11"/>
  <c r="S1137" i="11"/>
  <c r="R1137" i="11"/>
  <c r="P1137" i="11"/>
  <c r="M1137" i="11"/>
  <c r="L1137" i="11"/>
  <c r="K1137" i="11"/>
  <c r="J1137" i="11"/>
  <c r="I1137" i="11"/>
  <c r="H1137" i="11"/>
  <c r="G1137" i="11"/>
  <c r="E1137" i="11"/>
  <c r="D1137" i="11"/>
  <c r="W159" i="4"/>
  <c r="X1136" i="11" s="1"/>
  <c r="W1136" i="11"/>
  <c r="V1136" i="11"/>
  <c r="T159" i="4"/>
  <c r="U1136" i="11" s="1"/>
  <c r="S159" i="4"/>
  <c r="T1136" i="11" s="1"/>
  <c r="R159" i="4"/>
  <c r="S1136" i="11" s="1"/>
  <c r="R1136" i="11"/>
  <c r="O159" i="4"/>
  <c r="P1136" i="11" s="1"/>
  <c r="L159" i="4"/>
  <c r="M1136" i="11" s="1"/>
  <c r="L1136" i="11"/>
  <c r="K1136" i="11"/>
  <c r="I159" i="4"/>
  <c r="J1136" i="11" s="1"/>
  <c r="H159" i="4"/>
  <c r="I1136" i="11" s="1"/>
  <c r="G159" i="4"/>
  <c r="H1136" i="11" s="1"/>
  <c r="G1136" i="11"/>
  <c r="D159" i="4"/>
  <c r="E1136" i="11" s="1"/>
  <c r="C159" i="4"/>
  <c r="D1136" i="11" s="1"/>
  <c r="W158" i="4"/>
  <c r="X1135" i="11" s="1"/>
  <c r="W1135" i="11"/>
  <c r="V1135" i="11"/>
  <c r="T158" i="4"/>
  <c r="U1135" i="11" s="1"/>
  <c r="S158" i="4"/>
  <c r="T1135" i="11" s="1"/>
  <c r="R158" i="4"/>
  <c r="S1135" i="11" s="1"/>
  <c r="R1135" i="11"/>
  <c r="O158" i="4"/>
  <c r="P1135" i="11" s="1"/>
  <c r="L158" i="4"/>
  <c r="M1135" i="11" s="1"/>
  <c r="L1135" i="11"/>
  <c r="K1135" i="11"/>
  <c r="I158" i="4"/>
  <c r="J1135" i="11" s="1"/>
  <c r="H158" i="4"/>
  <c r="I1135" i="11" s="1"/>
  <c r="G158" i="4"/>
  <c r="H1135" i="11" s="1"/>
  <c r="G1135" i="11"/>
  <c r="D158" i="4"/>
  <c r="E1135" i="11" s="1"/>
  <c r="C158" i="4"/>
  <c r="D1135" i="11" s="1"/>
  <c r="W157" i="4"/>
  <c r="X1134" i="11" s="1"/>
  <c r="W1134" i="11"/>
  <c r="V1134" i="11"/>
  <c r="T157" i="4"/>
  <c r="U1134" i="11" s="1"/>
  <c r="S157" i="4"/>
  <c r="T1134" i="11" s="1"/>
  <c r="R157" i="4"/>
  <c r="S1134" i="11" s="1"/>
  <c r="R1134" i="11"/>
  <c r="O157" i="4"/>
  <c r="P1134" i="11" s="1"/>
  <c r="L157" i="4"/>
  <c r="M1134" i="11" s="1"/>
  <c r="L1134" i="11"/>
  <c r="K1134" i="11"/>
  <c r="I157" i="4"/>
  <c r="J1134" i="11" s="1"/>
  <c r="H157" i="4"/>
  <c r="I1134" i="11" s="1"/>
  <c r="G157" i="4"/>
  <c r="H1134" i="11" s="1"/>
  <c r="G1134" i="11"/>
  <c r="D157" i="4"/>
  <c r="E1134" i="11" s="1"/>
  <c r="C157" i="4"/>
  <c r="D1134" i="11" s="1"/>
  <c r="W156" i="4"/>
  <c r="X1133" i="11" s="1"/>
  <c r="W1133" i="11"/>
  <c r="V1133" i="11"/>
  <c r="T156" i="4"/>
  <c r="U1133" i="11" s="1"/>
  <c r="S156" i="4"/>
  <c r="T1133" i="11" s="1"/>
  <c r="R156" i="4"/>
  <c r="S1133" i="11" s="1"/>
  <c r="R1133" i="11"/>
  <c r="O156" i="4"/>
  <c r="P1133" i="11" s="1"/>
  <c r="L156" i="4"/>
  <c r="M1133" i="11" s="1"/>
  <c r="L1133" i="11"/>
  <c r="K1133" i="11"/>
  <c r="I156" i="4"/>
  <c r="J1133" i="11" s="1"/>
  <c r="H156" i="4"/>
  <c r="I1133" i="11" s="1"/>
  <c r="G156" i="4"/>
  <c r="H1133" i="11" s="1"/>
  <c r="G1133" i="11"/>
  <c r="D156" i="4"/>
  <c r="E1133" i="11" s="1"/>
  <c r="C156" i="4"/>
  <c r="D1133" i="11" s="1"/>
  <c r="W155" i="4"/>
  <c r="X1132" i="11" s="1"/>
  <c r="W1132" i="11"/>
  <c r="V1132" i="11"/>
  <c r="T155" i="4"/>
  <c r="U1132" i="11" s="1"/>
  <c r="S155" i="4"/>
  <c r="T1132" i="11" s="1"/>
  <c r="R155" i="4"/>
  <c r="S1132" i="11" s="1"/>
  <c r="R1132" i="11"/>
  <c r="O155" i="4"/>
  <c r="P1132" i="11" s="1"/>
  <c r="L155" i="4"/>
  <c r="M1132" i="11" s="1"/>
  <c r="L1132" i="11"/>
  <c r="K1132" i="11"/>
  <c r="I155" i="4"/>
  <c r="J1132" i="11" s="1"/>
  <c r="H155" i="4"/>
  <c r="I1132" i="11" s="1"/>
  <c r="G155" i="4"/>
  <c r="H1132" i="11" s="1"/>
  <c r="G1132" i="11"/>
  <c r="D155" i="4"/>
  <c r="E1132" i="11" s="1"/>
  <c r="C155" i="4"/>
  <c r="D1132" i="11" s="1"/>
  <c r="W154" i="4"/>
  <c r="X1131" i="11" s="1"/>
  <c r="W1131" i="11"/>
  <c r="V1131" i="11"/>
  <c r="T154" i="4"/>
  <c r="U1131" i="11" s="1"/>
  <c r="S154" i="4"/>
  <c r="T1131" i="11" s="1"/>
  <c r="R154" i="4"/>
  <c r="S1131" i="11" s="1"/>
  <c r="R1131" i="11"/>
  <c r="O154" i="4"/>
  <c r="P1131" i="11" s="1"/>
  <c r="L154" i="4"/>
  <c r="M1131" i="11" s="1"/>
  <c r="L1131" i="11"/>
  <c r="K1131" i="11"/>
  <c r="I154" i="4"/>
  <c r="J1131" i="11" s="1"/>
  <c r="H154" i="4"/>
  <c r="I1131" i="11" s="1"/>
  <c r="G154" i="4"/>
  <c r="H1131" i="11" s="1"/>
  <c r="G1131" i="11"/>
  <c r="D154" i="4"/>
  <c r="E1131" i="11" s="1"/>
  <c r="C154" i="4"/>
  <c r="D1131" i="11" s="1"/>
  <c r="W153" i="4"/>
  <c r="X1130" i="11" s="1"/>
  <c r="W1130" i="11"/>
  <c r="V1130" i="11"/>
  <c r="T153" i="4"/>
  <c r="U1130" i="11" s="1"/>
  <c r="S153" i="4"/>
  <c r="T1130" i="11" s="1"/>
  <c r="R153" i="4"/>
  <c r="S1130" i="11" s="1"/>
  <c r="R1130" i="11"/>
  <c r="O153" i="4"/>
  <c r="P1130" i="11" s="1"/>
  <c r="L153" i="4"/>
  <c r="M1130" i="11" s="1"/>
  <c r="L1130" i="11"/>
  <c r="K1130" i="11"/>
  <c r="I153" i="4"/>
  <c r="J1130" i="11" s="1"/>
  <c r="H153" i="4"/>
  <c r="I1130" i="11" s="1"/>
  <c r="G153" i="4"/>
  <c r="H1130" i="11" s="1"/>
  <c r="G1130" i="11"/>
  <c r="D153" i="4"/>
  <c r="E1130" i="11" s="1"/>
  <c r="C153" i="4"/>
  <c r="D1130" i="11" s="1"/>
  <c r="W152" i="4"/>
  <c r="X1129" i="11" s="1"/>
  <c r="W1129" i="11"/>
  <c r="V1129" i="11"/>
  <c r="T152" i="4"/>
  <c r="U1129" i="11" s="1"/>
  <c r="S152" i="4"/>
  <c r="T1129" i="11" s="1"/>
  <c r="R152" i="4"/>
  <c r="S1129" i="11" s="1"/>
  <c r="R1129" i="11"/>
  <c r="O152" i="4"/>
  <c r="P1129" i="11" s="1"/>
  <c r="L152" i="4"/>
  <c r="M1129" i="11" s="1"/>
  <c r="L1129" i="11"/>
  <c r="K1129" i="11"/>
  <c r="I152" i="4"/>
  <c r="J1129" i="11" s="1"/>
  <c r="H152" i="4"/>
  <c r="I1129" i="11" s="1"/>
  <c r="G152" i="4"/>
  <c r="H1129" i="11" s="1"/>
  <c r="G1129" i="11"/>
  <c r="D152" i="4"/>
  <c r="E1129" i="11" s="1"/>
  <c r="C152" i="4"/>
  <c r="D1129" i="11" s="1"/>
  <c r="X1099" i="11"/>
  <c r="W1099" i="11"/>
  <c r="V1099" i="11"/>
  <c r="U1099" i="11"/>
  <c r="T1099" i="11"/>
  <c r="S1099" i="11"/>
  <c r="R1099" i="11"/>
  <c r="P1099" i="11"/>
  <c r="M1099" i="11"/>
  <c r="L1099" i="11"/>
  <c r="K1099" i="11"/>
  <c r="J1099" i="11"/>
  <c r="I1099" i="11"/>
  <c r="H1099" i="11"/>
  <c r="G1099" i="11"/>
  <c r="E1099" i="11"/>
  <c r="D1099" i="11"/>
  <c r="W128" i="4"/>
  <c r="X1098" i="11" s="1"/>
  <c r="W1098" i="11"/>
  <c r="V1098" i="11"/>
  <c r="T128" i="4"/>
  <c r="U1098" i="11" s="1"/>
  <c r="S128" i="4"/>
  <c r="T1098" i="11" s="1"/>
  <c r="R128" i="4"/>
  <c r="S1098" i="11" s="1"/>
  <c r="R1098" i="11"/>
  <c r="O128" i="4"/>
  <c r="P1098" i="11" s="1"/>
  <c r="L128" i="4"/>
  <c r="M1098" i="11" s="1"/>
  <c r="L1098" i="11"/>
  <c r="K1098" i="11"/>
  <c r="I128" i="4"/>
  <c r="J1098" i="11" s="1"/>
  <c r="H128" i="4"/>
  <c r="I1098" i="11" s="1"/>
  <c r="G128" i="4"/>
  <c r="H1098" i="11" s="1"/>
  <c r="G1098" i="11"/>
  <c r="D128" i="4"/>
  <c r="E1098" i="11" s="1"/>
  <c r="C128" i="4"/>
  <c r="D1098" i="11" s="1"/>
  <c r="W127" i="4"/>
  <c r="X1097" i="11" s="1"/>
  <c r="W1097" i="11"/>
  <c r="V1097" i="11"/>
  <c r="T127" i="4"/>
  <c r="U1097" i="11" s="1"/>
  <c r="S127" i="4"/>
  <c r="T1097" i="11" s="1"/>
  <c r="R127" i="4"/>
  <c r="S1097" i="11" s="1"/>
  <c r="R1097" i="11"/>
  <c r="O127" i="4"/>
  <c r="P1097" i="11" s="1"/>
  <c r="L127" i="4"/>
  <c r="M1097" i="11" s="1"/>
  <c r="L1097" i="11"/>
  <c r="K1097" i="11"/>
  <c r="I127" i="4"/>
  <c r="J1097" i="11" s="1"/>
  <c r="H127" i="4"/>
  <c r="I1097" i="11" s="1"/>
  <c r="G127" i="4"/>
  <c r="H1097" i="11" s="1"/>
  <c r="G1097" i="11"/>
  <c r="D127" i="4"/>
  <c r="E1097" i="11" s="1"/>
  <c r="C127" i="4"/>
  <c r="D1097" i="11" s="1"/>
  <c r="W126" i="4"/>
  <c r="X1096" i="11" s="1"/>
  <c r="W1096" i="11"/>
  <c r="V1096" i="11"/>
  <c r="T126" i="4"/>
  <c r="U1096" i="11" s="1"/>
  <c r="S126" i="4"/>
  <c r="T1096" i="11" s="1"/>
  <c r="R126" i="4"/>
  <c r="S1096" i="11" s="1"/>
  <c r="R1096" i="11"/>
  <c r="O126" i="4"/>
  <c r="P1096" i="11" s="1"/>
  <c r="L126" i="4"/>
  <c r="M1096" i="11" s="1"/>
  <c r="L1096" i="11"/>
  <c r="K1096" i="11"/>
  <c r="I126" i="4"/>
  <c r="J1096" i="11" s="1"/>
  <c r="H126" i="4"/>
  <c r="I1096" i="11" s="1"/>
  <c r="G126" i="4"/>
  <c r="H1096" i="11" s="1"/>
  <c r="G1096" i="11"/>
  <c r="D126" i="4"/>
  <c r="E1096" i="11" s="1"/>
  <c r="C126" i="4"/>
  <c r="D1096" i="11" s="1"/>
  <c r="W125" i="4"/>
  <c r="X1095" i="11" s="1"/>
  <c r="W1095" i="11"/>
  <c r="V1095" i="11"/>
  <c r="T125" i="4"/>
  <c r="U1095" i="11" s="1"/>
  <c r="S125" i="4"/>
  <c r="T1095" i="11" s="1"/>
  <c r="R125" i="4"/>
  <c r="S1095" i="11" s="1"/>
  <c r="R1095" i="11"/>
  <c r="O125" i="4"/>
  <c r="P1095" i="11" s="1"/>
  <c r="L125" i="4"/>
  <c r="M1095" i="11" s="1"/>
  <c r="L1095" i="11"/>
  <c r="K1095" i="11"/>
  <c r="I125" i="4"/>
  <c r="J1095" i="11" s="1"/>
  <c r="H125" i="4"/>
  <c r="I1095" i="11" s="1"/>
  <c r="G125" i="4"/>
  <c r="H1095" i="11" s="1"/>
  <c r="G1095" i="11"/>
  <c r="D125" i="4"/>
  <c r="E1095" i="11" s="1"/>
  <c r="C125" i="4"/>
  <c r="D1095" i="11" s="1"/>
  <c r="W124" i="4"/>
  <c r="X1094" i="11" s="1"/>
  <c r="W1094" i="11"/>
  <c r="V1094" i="11"/>
  <c r="T124" i="4"/>
  <c r="U1094" i="11" s="1"/>
  <c r="S124" i="4"/>
  <c r="T1094" i="11" s="1"/>
  <c r="R124" i="4"/>
  <c r="S1094" i="11" s="1"/>
  <c r="R1094" i="11"/>
  <c r="O124" i="4"/>
  <c r="P1094" i="11" s="1"/>
  <c r="L124" i="4"/>
  <c r="M1094" i="11" s="1"/>
  <c r="L1094" i="11"/>
  <c r="K1094" i="11"/>
  <c r="I124" i="4"/>
  <c r="J1094" i="11" s="1"/>
  <c r="H124" i="4"/>
  <c r="I1094" i="11" s="1"/>
  <c r="G124" i="4"/>
  <c r="H1094" i="11" s="1"/>
  <c r="G1094" i="11"/>
  <c r="D124" i="4"/>
  <c r="E1094" i="11" s="1"/>
  <c r="C124" i="4"/>
  <c r="D1094" i="11" s="1"/>
  <c r="W123" i="4"/>
  <c r="X1093" i="11" s="1"/>
  <c r="W1093" i="11"/>
  <c r="V1093" i="11"/>
  <c r="T123" i="4"/>
  <c r="U1093" i="11" s="1"/>
  <c r="S123" i="4"/>
  <c r="T1093" i="11" s="1"/>
  <c r="R123" i="4"/>
  <c r="S1093" i="11" s="1"/>
  <c r="R1093" i="11"/>
  <c r="O123" i="4"/>
  <c r="P1093" i="11" s="1"/>
  <c r="L123" i="4"/>
  <c r="M1093" i="11" s="1"/>
  <c r="L1093" i="11"/>
  <c r="K1093" i="11"/>
  <c r="I123" i="4"/>
  <c r="J1093" i="11" s="1"/>
  <c r="H123" i="4"/>
  <c r="I1093" i="11" s="1"/>
  <c r="G123" i="4"/>
  <c r="H1093" i="11" s="1"/>
  <c r="G1093" i="11"/>
  <c r="D123" i="4"/>
  <c r="E1093" i="11" s="1"/>
  <c r="C123" i="4"/>
  <c r="D1093" i="11" s="1"/>
  <c r="W122" i="4"/>
  <c r="X1092" i="11" s="1"/>
  <c r="W1092" i="11"/>
  <c r="V1092" i="11"/>
  <c r="T122" i="4"/>
  <c r="U1092" i="11" s="1"/>
  <c r="S122" i="4"/>
  <c r="T1092" i="11" s="1"/>
  <c r="R122" i="4"/>
  <c r="S1092" i="11" s="1"/>
  <c r="R1092" i="11"/>
  <c r="O122" i="4"/>
  <c r="P1092" i="11" s="1"/>
  <c r="L122" i="4"/>
  <c r="M1092" i="11" s="1"/>
  <c r="L1092" i="11"/>
  <c r="K1092" i="11"/>
  <c r="I122" i="4"/>
  <c r="J1092" i="11" s="1"/>
  <c r="H122" i="4"/>
  <c r="I1092" i="11" s="1"/>
  <c r="G122" i="4"/>
  <c r="H1092" i="11" s="1"/>
  <c r="G1092" i="11"/>
  <c r="D122" i="4"/>
  <c r="E1092" i="11" s="1"/>
  <c r="C122" i="4"/>
  <c r="D1092" i="11" s="1"/>
  <c r="W121" i="4"/>
  <c r="X1091" i="11" s="1"/>
  <c r="W1091" i="11"/>
  <c r="V1091" i="11"/>
  <c r="T121" i="4"/>
  <c r="U1091" i="11" s="1"/>
  <c r="S121" i="4"/>
  <c r="T1091" i="11" s="1"/>
  <c r="R121" i="4"/>
  <c r="S1091" i="11" s="1"/>
  <c r="R1091" i="11"/>
  <c r="O121" i="4"/>
  <c r="P1091" i="11" s="1"/>
  <c r="L121" i="4"/>
  <c r="M1091" i="11" s="1"/>
  <c r="L1091" i="11"/>
  <c r="K1091" i="11"/>
  <c r="I121" i="4"/>
  <c r="J1091" i="11" s="1"/>
  <c r="H121" i="4"/>
  <c r="I1091" i="11" s="1"/>
  <c r="G121" i="4"/>
  <c r="H1091" i="11" s="1"/>
  <c r="G1091" i="11"/>
  <c r="D121" i="4"/>
  <c r="E1091" i="11" s="1"/>
  <c r="C121" i="4"/>
  <c r="D1091" i="11" s="1"/>
  <c r="W120" i="4"/>
  <c r="X1090" i="11" s="1"/>
  <c r="W1090" i="11"/>
  <c r="V1090" i="11"/>
  <c r="T120" i="4"/>
  <c r="U1090" i="11" s="1"/>
  <c r="S120" i="4"/>
  <c r="T1090" i="11" s="1"/>
  <c r="R120" i="4"/>
  <c r="S1090" i="11" s="1"/>
  <c r="R1090" i="11"/>
  <c r="O120" i="4"/>
  <c r="P1090" i="11" s="1"/>
  <c r="L120" i="4"/>
  <c r="M1090" i="11" s="1"/>
  <c r="L1090" i="11"/>
  <c r="K1090" i="11"/>
  <c r="I120" i="4"/>
  <c r="J1090" i="11" s="1"/>
  <c r="H120" i="4"/>
  <c r="I1090" i="11" s="1"/>
  <c r="G120" i="4"/>
  <c r="H1090" i="11" s="1"/>
  <c r="G1090" i="11"/>
  <c r="D120" i="4"/>
  <c r="E1090" i="11" s="1"/>
  <c r="C120" i="4"/>
  <c r="D1090" i="11" s="1"/>
  <c r="X1089" i="11"/>
  <c r="W1089" i="11"/>
  <c r="V1089" i="11"/>
  <c r="U1089" i="11"/>
  <c r="T1089" i="11"/>
  <c r="S1089" i="11"/>
  <c r="R1089" i="11"/>
  <c r="P1089" i="11"/>
  <c r="M1089" i="11"/>
  <c r="L1089" i="11"/>
  <c r="K1089" i="11"/>
  <c r="J1089" i="11"/>
  <c r="I1089" i="11"/>
  <c r="H1089" i="11"/>
  <c r="G1089" i="11"/>
  <c r="E1089" i="11"/>
  <c r="D1089" i="11"/>
  <c r="X1088" i="11"/>
  <c r="W1088" i="11"/>
  <c r="V1088" i="11"/>
  <c r="U1088" i="11"/>
  <c r="T1088" i="11"/>
  <c r="S1088" i="11"/>
  <c r="R1088" i="11"/>
  <c r="P1088" i="11"/>
  <c r="M1088" i="11"/>
  <c r="L1088" i="11"/>
  <c r="K1088" i="11"/>
  <c r="J1088" i="11"/>
  <c r="I1088" i="11"/>
  <c r="H1088" i="11"/>
  <c r="G1088" i="11"/>
  <c r="E1088" i="11"/>
  <c r="D1088" i="11"/>
  <c r="W119" i="4"/>
  <c r="X1087" i="11" s="1"/>
  <c r="W1087" i="11"/>
  <c r="V1087" i="11"/>
  <c r="T119" i="4"/>
  <c r="U1087" i="11" s="1"/>
  <c r="S119" i="4"/>
  <c r="T1087" i="11" s="1"/>
  <c r="R119" i="4"/>
  <c r="S1087" i="11" s="1"/>
  <c r="R1087" i="11"/>
  <c r="O119" i="4"/>
  <c r="P1087" i="11" s="1"/>
  <c r="L119" i="4"/>
  <c r="M1087" i="11" s="1"/>
  <c r="L1087" i="11"/>
  <c r="K1087" i="11"/>
  <c r="I119" i="4"/>
  <c r="J1087" i="11" s="1"/>
  <c r="H119" i="4"/>
  <c r="I1087" i="11" s="1"/>
  <c r="G119" i="4"/>
  <c r="H1087" i="11" s="1"/>
  <c r="G1087" i="11"/>
  <c r="D119" i="4"/>
  <c r="E1087" i="11" s="1"/>
  <c r="C119" i="4"/>
  <c r="D1087" i="11" s="1"/>
  <c r="W118" i="4"/>
  <c r="X1086" i="11" s="1"/>
  <c r="W1086" i="11"/>
  <c r="V1086" i="11"/>
  <c r="T118" i="4"/>
  <c r="U1086" i="11" s="1"/>
  <c r="S118" i="4"/>
  <c r="T1086" i="11" s="1"/>
  <c r="R118" i="4"/>
  <c r="S1086" i="11" s="1"/>
  <c r="R1086" i="11"/>
  <c r="O118" i="4"/>
  <c r="P1086" i="11" s="1"/>
  <c r="L118" i="4"/>
  <c r="M1086" i="11" s="1"/>
  <c r="L1086" i="11"/>
  <c r="K1086" i="11"/>
  <c r="I118" i="4"/>
  <c r="J1086" i="11" s="1"/>
  <c r="H118" i="4"/>
  <c r="I1086" i="11" s="1"/>
  <c r="G118" i="4"/>
  <c r="H1086" i="11" s="1"/>
  <c r="G1086" i="11"/>
  <c r="D118" i="4"/>
  <c r="E1086" i="11" s="1"/>
  <c r="C118" i="4"/>
  <c r="D1086" i="11" s="1"/>
  <c r="W117" i="4"/>
  <c r="X1085" i="11" s="1"/>
  <c r="W1085" i="11"/>
  <c r="V1085" i="11"/>
  <c r="T117" i="4"/>
  <c r="U1085" i="11" s="1"/>
  <c r="S117" i="4"/>
  <c r="T1085" i="11" s="1"/>
  <c r="R117" i="4"/>
  <c r="S1085" i="11" s="1"/>
  <c r="R1085" i="11"/>
  <c r="O117" i="4"/>
  <c r="P1085" i="11" s="1"/>
  <c r="L117" i="4"/>
  <c r="M1085" i="11" s="1"/>
  <c r="L1085" i="11"/>
  <c r="K1085" i="11"/>
  <c r="I117" i="4"/>
  <c r="J1085" i="11" s="1"/>
  <c r="H117" i="4"/>
  <c r="I1085" i="11" s="1"/>
  <c r="G117" i="4"/>
  <c r="H1085" i="11" s="1"/>
  <c r="G1085" i="11"/>
  <c r="D117" i="4"/>
  <c r="E1085" i="11" s="1"/>
  <c r="C117" i="4"/>
  <c r="D1085" i="11" s="1"/>
  <c r="W116" i="4"/>
  <c r="X1084" i="11" s="1"/>
  <c r="W1084" i="11"/>
  <c r="V1084" i="11"/>
  <c r="T116" i="4"/>
  <c r="U1084" i="11" s="1"/>
  <c r="S116" i="4"/>
  <c r="T1084" i="11" s="1"/>
  <c r="R116" i="4"/>
  <c r="S1084" i="11" s="1"/>
  <c r="R1084" i="11"/>
  <c r="O116" i="4"/>
  <c r="P1084" i="11" s="1"/>
  <c r="L116" i="4"/>
  <c r="M1084" i="11" s="1"/>
  <c r="L1084" i="11"/>
  <c r="K1084" i="11"/>
  <c r="I116" i="4"/>
  <c r="J1084" i="11" s="1"/>
  <c r="H116" i="4"/>
  <c r="I1084" i="11" s="1"/>
  <c r="G116" i="4"/>
  <c r="H1084" i="11" s="1"/>
  <c r="G1084" i="11"/>
  <c r="D116" i="4"/>
  <c r="E1084" i="11" s="1"/>
  <c r="C116" i="4"/>
  <c r="D1084" i="11" s="1"/>
  <c r="W115" i="4"/>
  <c r="X1083" i="11" s="1"/>
  <c r="W1083" i="11"/>
  <c r="V1083" i="11"/>
  <c r="T115" i="4"/>
  <c r="U1083" i="11" s="1"/>
  <c r="S115" i="4"/>
  <c r="T1083" i="11" s="1"/>
  <c r="R115" i="4"/>
  <c r="S1083" i="11" s="1"/>
  <c r="R1083" i="11"/>
  <c r="O115" i="4"/>
  <c r="P1083" i="11" s="1"/>
  <c r="L115" i="4"/>
  <c r="M1083" i="11" s="1"/>
  <c r="L1083" i="11"/>
  <c r="K1083" i="11"/>
  <c r="I115" i="4"/>
  <c r="J1083" i="11" s="1"/>
  <c r="H115" i="4"/>
  <c r="I1083" i="11" s="1"/>
  <c r="G115" i="4"/>
  <c r="H1083" i="11" s="1"/>
  <c r="G1083" i="11"/>
  <c r="D115" i="4"/>
  <c r="E1083" i="11" s="1"/>
  <c r="C115" i="4"/>
  <c r="D1083" i="11" s="1"/>
  <c r="W114" i="4"/>
  <c r="X1082" i="11" s="1"/>
  <c r="W1082" i="11"/>
  <c r="V1082" i="11"/>
  <c r="T114" i="4"/>
  <c r="U1082" i="11" s="1"/>
  <c r="S114" i="4"/>
  <c r="T1082" i="11" s="1"/>
  <c r="R114" i="4"/>
  <c r="S1082" i="11" s="1"/>
  <c r="R1082" i="11"/>
  <c r="O114" i="4"/>
  <c r="P1082" i="11" s="1"/>
  <c r="L114" i="4"/>
  <c r="M1082" i="11" s="1"/>
  <c r="L1082" i="11"/>
  <c r="K1082" i="11"/>
  <c r="I114" i="4"/>
  <c r="J1082" i="11" s="1"/>
  <c r="H114" i="4"/>
  <c r="I1082" i="11" s="1"/>
  <c r="G114" i="4"/>
  <c r="H1082" i="11" s="1"/>
  <c r="G1082" i="11"/>
  <c r="D114" i="4"/>
  <c r="E1082" i="11" s="1"/>
  <c r="C114" i="4"/>
  <c r="D1082" i="11" s="1"/>
  <c r="W113" i="4"/>
  <c r="X1081" i="11" s="1"/>
  <c r="W1081" i="11"/>
  <c r="V1081" i="11"/>
  <c r="T113" i="4"/>
  <c r="U1081" i="11" s="1"/>
  <c r="S113" i="4"/>
  <c r="T1081" i="11" s="1"/>
  <c r="R113" i="4"/>
  <c r="S1081" i="11" s="1"/>
  <c r="R1081" i="11"/>
  <c r="O113" i="4"/>
  <c r="P1081" i="11" s="1"/>
  <c r="L113" i="4"/>
  <c r="M1081" i="11" s="1"/>
  <c r="L1081" i="11"/>
  <c r="K1081" i="11"/>
  <c r="I113" i="4"/>
  <c r="J1081" i="11" s="1"/>
  <c r="H113" i="4"/>
  <c r="I1081" i="11" s="1"/>
  <c r="G113" i="4"/>
  <c r="H1081" i="11" s="1"/>
  <c r="G1081" i="11"/>
  <c r="D113" i="4"/>
  <c r="E1081" i="11" s="1"/>
  <c r="C113" i="4"/>
  <c r="D1081" i="11" s="1"/>
  <c r="W112" i="4"/>
  <c r="X1080" i="11" s="1"/>
  <c r="W1080" i="11"/>
  <c r="V1080" i="11"/>
  <c r="T112" i="4"/>
  <c r="U1080" i="11" s="1"/>
  <c r="S112" i="4"/>
  <c r="T1080" i="11" s="1"/>
  <c r="R112" i="4"/>
  <c r="S1080" i="11" s="1"/>
  <c r="R1080" i="11"/>
  <c r="O112" i="4"/>
  <c r="P1080" i="11" s="1"/>
  <c r="L112" i="4"/>
  <c r="M1080" i="11" s="1"/>
  <c r="L1080" i="11"/>
  <c r="K1080" i="11"/>
  <c r="I112" i="4"/>
  <c r="J1080" i="11" s="1"/>
  <c r="H112" i="4"/>
  <c r="I1080" i="11" s="1"/>
  <c r="G112" i="4"/>
  <c r="H1080" i="11" s="1"/>
  <c r="G1080" i="11"/>
  <c r="D112" i="4"/>
  <c r="E1080" i="11" s="1"/>
  <c r="C112" i="4"/>
  <c r="D1080" i="11" s="1"/>
  <c r="W109" i="4"/>
  <c r="X1077" i="11" s="1"/>
  <c r="W1077" i="11"/>
  <c r="V1077" i="11"/>
  <c r="T109" i="4"/>
  <c r="U1077" i="11" s="1"/>
  <c r="S109" i="4"/>
  <c r="T1077" i="11" s="1"/>
  <c r="R109" i="4"/>
  <c r="S1077" i="11" s="1"/>
  <c r="R1077" i="11"/>
  <c r="O109" i="4"/>
  <c r="P1077" i="11" s="1"/>
  <c r="L109" i="4"/>
  <c r="M1077" i="11" s="1"/>
  <c r="L1077" i="11"/>
  <c r="K1077" i="11"/>
  <c r="I109" i="4"/>
  <c r="J1077" i="11" s="1"/>
  <c r="H109" i="4"/>
  <c r="I1077" i="11" s="1"/>
  <c r="G109" i="4"/>
  <c r="H1077" i="11" s="1"/>
  <c r="G1077" i="11"/>
  <c r="D109" i="4"/>
  <c r="E1077" i="11" s="1"/>
  <c r="C109" i="4"/>
  <c r="D1077" i="11" s="1"/>
  <c r="W108" i="4"/>
  <c r="X1076" i="11" s="1"/>
  <c r="W1076" i="11"/>
  <c r="V1076" i="11"/>
  <c r="T108" i="4"/>
  <c r="U1076" i="11" s="1"/>
  <c r="S108" i="4"/>
  <c r="T1076" i="11" s="1"/>
  <c r="R108" i="4"/>
  <c r="S1076" i="11" s="1"/>
  <c r="R1076" i="11"/>
  <c r="O108" i="4"/>
  <c r="P1076" i="11" s="1"/>
  <c r="L108" i="4"/>
  <c r="M1076" i="11" s="1"/>
  <c r="L1076" i="11"/>
  <c r="K1076" i="11"/>
  <c r="I108" i="4"/>
  <c r="J1076" i="11" s="1"/>
  <c r="H108" i="4"/>
  <c r="I1076" i="11" s="1"/>
  <c r="G108" i="4"/>
  <c r="H1076" i="11" s="1"/>
  <c r="G1076" i="11"/>
  <c r="D108" i="4"/>
  <c r="E1076" i="11" s="1"/>
  <c r="C108" i="4"/>
  <c r="D1076" i="11" s="1"/>
  <c r="W107" i="4"/>
  <c r="X1075" i="11" s="1"/>
  <c r="W1075" i="11"/>
  <c r="V1075" i="11"/>
  <c r="T107" i="4"/>
  <c r="U1075" i="11" s="1"/>
  <c r="S107" i="4"/>
  <c r="T1075" i="11" s="1"/>
  <c r="R107" i="4"/>
  <c r="S1075" i="11" s="1"/>
  <c r="R1075" i="11"/>
  <c r="O107" i="4"/>
  <c r="P1075" i="11" s="1"/>
  <c r="L107" i="4"/>
  <c r="M1075" i="11" s="1"/>
  <c r="L1075" i="11"/>
  <c r="K1075" i="11"/>
  <c r="I107" i="4"/>
  <c r="J1075" i="11" s="1"/>
  <c r="H107" i="4"/>
  <c r="I1075" i="11" s="1"/>
  <c r="G107" i="4"/>
  <c r="H1075" i="11" s="1"/>
  <c r="G1075" i="11"/>
  <c r="D107" i="4"/>
  <c r="E1075" i="11" s="1"/>
  <c r="C107" i="4"/>
  <c r="D1075" i="11" s="1"/>
  <c r="W106" i="4"/>
  <c r="X1074" i="11" s="1"/>
  <c r="W1074" i="11"/>
  <c r="V1074" i="11"/>
  <c r="T106" i="4"/>
  <c r="U1074" i="11" s="1"/>
  <c r="S106" i="4"/>
  <c r="T1074" i="11" s="1"/>
  <c r="R106" i="4"/>
  <c r="S1074" i="11" s="1"/>
  <c r="R1074" i="11"/>
  <c r="O106" i="4"/>
  <c r="P1074" i="11" s="1"/>
  <c r="L106" i="4"/>
  <c r="M1074" i="11" s="1"/>
  <c r="L1074" i="11"/>
  <c r="K1074" i="11"/>
  <c r="I106" i="4"/>
  <c r="J1074" i="11" s="1"/>
  <c r="H106" i="4"/>
  <c r="I1074" i="11" s="1"/>
  <c r="G106" i="4"/>
  <c r="H1074" i="11" s="1"/>
  <c r="G1074" i="11"/>
  <c r="D106" i="4"/>
  <c r="E1074" i="11" s="1"/>
  <c r="C106" i="4"/>
  <c r="D1074" i="11" s="1"/>
  <c r="W105" i="4"/>
  <c r="X1073" i="11" s="1"/>
  <c r="W1073" i="11"/>
  <c r="V1073" i="11"/>
  <c r="T105" i="4"/>
  <c r="U1073" i="11" s="1"/>
  <c r="S105" i="4"/>
  <c r="T1073" i="11" s="1"/>
  <c r="R105" i="4"/>
  <c r="S1073" i="11" s="1"/>
  <c r="R1073" i="11"/>
  <c r="O105" i="4"/>
  <c r="P1073" i="11" s="1"/>
  <c r="L105" i="4"/>
  <c r="M1073" i="11" s="1"/>
  <c r="L1073" i="11"/>
  <c r="K1073" i="11"/>
  <c r="I105" i="4"/>
  <c r="J1073" i="11" s="1"/>
  <c r="H105" i="4"/>
  <c r="I1073" i="11" s="1"/>
  <c r="G105" i="4"/>
  <c r="H1073" i="11" s="1"/>
  <c r="G1073" i="11"/>
  <c r="D105" i="4"/>
  <c r="E1073" i="11" s="1"/>
  <c r="C105" i="4"/>
  <c r="D1073" i="11" s="1"/>
  <c r="W104" i="4"/>
  <c r="X1072" i="11" s="1"/>
  <c r="W1072" i="11"/>
  <c r="V1072" i="11"/>
  <c r="T104" i="4"/>
  <c r="U1072" i="11" s="1"/>
  <c r="S104" i="4"/>
  <c r="T1072" i="11" s="1"/>
  <c r="R104" i="4"/>
  <c r="S1072" i="11" s="1"/>
  <c r="R1072" i="11"/>
  <c r="O104" i="4"/>
  <c r="P1072" i="11" s="1"/>
  <c r="L104" i="4"/>
  <c r="M1072" i="11" s="1"/>
  <c r="L1072" i="11"/>
  <c r="K1072" i="11"/>
  <c r="I104" i="4"/>
  <c r="J1072" i="11" s="1"/>
  <c r="H104" i="4"/>
  <c r="I1072" i="11" s="1"/>
  <c r="G104" i="4"/>
  <c r="H1072" i="11" s="1"/>
  <c r="G1072" i="11"/>
  <c r="D104" i="4"/>
  <c r="E1072" i="11" s="1"/>
  <c r="C104" i="4"/>
  <c r="D1072" i="11" s="1"/>
  <c r="W103" i="4"/>
  <c r="X1071" i="11" s="1"/>
  <c r="W1071" i="11"/>
  <c r="V1071" i="11"/>
  <c r="T103" i="4"/>
  <c r="U1071" i="11" s="1"/>
  <c r="S103" i="4"/>
  <c r="T1071" i="11" s="1"/>
  <c r="R103" i="4"/>
  <c r="S1071" i="11" s="1"/>
  <c r="R1071" i="11"/>
  <c r="O103" i="4"/>
  <c r="P1071" i="11" s="1"/>
  <c r="L103" i="4"/>
  <c r="M1071" i="11" s="1"/>
  <c r="L1071" i="11"/>
  <c r="K1071" i="11"/>
  <c r="I103" i="4"/>
  <c r="J1071" i="11" s="1"/>
  <c r="H103" i="4"/>
  <c r="I1071" i="11" s="1"/>
  <c r="G103" i="4"/>
  <c r="H1071" i="11" s="1"/>
  <c r="G1071" i="11"/>
  <c r="D103" i="4"/>
  <c r="E1071" i="11" s="1"/>
  <c r="C103" i="4"/>
  <c r="D1071" i="11" s="1"/>
  <c r="W143" i="4"/>
  <c r="X1116" i="11" s="1"/>
  <c r="W1116" i="11"/>
  <c r="V1116" i="11"/>
  <c r="T143" i="4"/>
  <c r="U1116" i="11" s="1"/>
  <c r="S143" i="4"/>
  <c r="T1116" i="11" s="1"/>
  <c r="R143" i="4"/>
  <c r="S1116" i="11" s="1"/>
  <c r="R1116" i="11"/>
  <c r="O143" i="4"/>
  <c r="P1116" i="11" s="1"/>
  <c r="L143" i="4"/>
  <c r="M1116" i="11" s="1"/>
  <c r="L1116" i="11"/>
  <c r="K1116" i="11"/>
  <c r="I143" i="4"/>
  <c r="J1116" i="11" s="1"/>
  <c r="H143" i="4"/>
  <c r="I1116" i="11" s="1"/>
  <c r="G143" i="4"/>
  <c r="H1116" i="11" s="1"/>
  <c r="G1116" i="11"/>
  <c r="D143" i="4"/>
  <c r="E1116" i="11" s="1"/>
  <c r="C143" i="4"/>
  <c r="D1116" i="11" s="1"/>
  <c r="W142" i="4"/>
  <c r="X1115" i="11" s="1"/>
  <c r="W1115" i="11"/>
  <c r="V1115" i="11"/>
  <c r="T142" i="4"/>
  <c r="U1115" i="11" s="1"/>
  <c r="S142" i="4"/>
  <c r="T1115" i="11" s="1"/>
  <c r="R142" i="4"/>
  <c r="S1115" i="11" s="1"/>
  <c r="R1115" i="11"/>
  <c r="O142" i="4"/>
  <c r="P1115" i="11" s="1"/>
  <c r="L142" i="4"/>
  <c r="M1115" i="11" s="1"/>
  <c r="L1115" i="11"/>
  <c r="K1115" i="11"/>
  <c r="I142" i="4"/>
  <c r="J1115" i="11" s="1"/>
  <c r="H142" i="4"/>
  <c r="I1115" i="11" s="1"/>
  <c r="G142" i="4"/>
  <c r="H1115" i="11" s="1"/>
  <c r="G1115" i="11"/>
  <c r="D142" i="4"/>
  <c r="E1115" i="11" s="1"/>
  <c r="C142" i="4"/>
  <c r="D1115" i="11" s="1"/>
  <c r="W141" i="4"/>
  <c r="X1114" i="11" s="1"/>
  <c r="W1114" i="11"/>
  <c r="V1114" i="11"/>
  <c r="T141" i="4"/>
  <c r="U1114" i="11" s="1"/>
  <c r="S141" i="4"/>
  <c r="T1114" i="11" s="1"/>
  <c r="R141" i="4"/>
  <c r="S1114" i="11" s="1"/>
  <c r="R1114" i="11"/>
  <c r="O141" i="4"/>
  <c r="P1114" i="11" s="1"/>
  <c r="L141" i="4"/>
  <c r="M1114" i="11" s="1"/>
  <c r="L1114" i="11"/>
  <c r="K1114" i="11"/>
  <c r="I141" i="4"/>
  <c r="J1114" i="11" s="1"/>
  <c r="H141" i="4"/>
  <c r="I1114" i="11" s="1"/>
  <c r="G141" i="4"/>
  <c r="H1114" i="11" s="1"/>
  <c r="G1114" i="11"/>
  <c r="D141" i="4"/>
  <c r="E1114" i="11" s="1"/>
  <c r="C141" i="4"/>
  <c r="D1114" i="11" s="1"/>
  <c r="W140" i="4"/>
  <c r="X1113" i="11" s="1"/>
  <c r="W1113" i="11"/>
  <c r="V1113" i="11"/>
  <c r="T140" i="4"/>
  <c r="U1113" i="11" s="1"/>
  <c r="S140" i="4"/>
  <c r="T1113" i="11" s="1"/>
  <c r="R140" i="4"/>
  <c r="S1113" i="11" s="1"/>
  <c r="R1113" i="11"/>
  <c r="O140" i="4"/>
  <c r="P1113" i="11" s="1"/>
  <c r="L140" i="4"/>
  <c r="M1113" i="11" s="1"/>
  <c r="L1113" i="11"/>
  <c r="K1113" i="11"/>
  <c r="I140" i="4"/>
  <c r="J1113" i="11" s="1"/>
  <c r="H140" i="4"/>
  <c r="I1113" i="11" s="1"/>
  <c r="G140" i="4"/>
  <c r="H1113" i="11" s="1"/>
  <c r="G1113" i="11"/>
  <c r="D140" i="4"/>
  <c r="E1113" i="11" s="1"/>
  <c r="C140" i="4"/>
  <c r="D1113" i="11" s="1"/>
  <c r="W139" i="4"/>
  <c r="X1112" i="11" s="1"/>
  <c r="W1112" i="11"/>
  <c r="V1112" i="11"/>
  <c r="T139" i="4"/>
  <c r="U1112" i="11" s="1"/>
  <c r="S139" i="4"/>
  <c r="T1112" i="11" s="1"/>
  <c r="R139" i="4"/>
  <c r="S1112" i="11" s="1"/>
  <c r="R1112" i="11"/>
  <c r="O139" i="4"/>
  <c r="P1112" i="11" s="1"/>
  <c r="L139" i="4"/>
  <c r="M1112" i="11" s="1"/>
  <c r="L1112" i="11"/>
  <c r="K1112" i="11"/>
  <c r="I139" i="4"/>
  <c r="J1112" i="11" s="1"/>
  <c r="H139" i="4"/>
  <c r="I1112" i="11" s="1"/>
  <c r="G139" i="4"/>
  <c r="H1112" i="11" s="1"/>
  <c r="G1112" i="11"/>
  <c r="D139" i="4"/>
  <c r="E1112" i="11" s="1"/>
  <c r="C139" i="4"/>
  <c r="D1112" i="11" s="1"/>
  <c r="W138" i="4"/>
  <c r="X1111" i="11" s="1"/>
  <c r="W1111" i="11"/>
  <c r="V1111" i="11"/>
  <c r="T138" i="4"/>
  <c r="U1111" i="11" s="1"/>
  <c r="S138" i="4"/>
  <c r="T1111" i="11" s="1"/>
  <c r="R138" i="4"/>
  <c r="S1111" i="11" s="1"/>
  <c r="R1111" i="11"/>
  <c r="O138" i="4"/>
  <c r="P1111" i="11" s="1"/>
  <c r="L138" i="4"/>
  <c r="M1111" i="11" s="1"/>
  <c r="L1111" i="11"/>
  <c r="K1111" i="11"/>
  <c r="I138" i="4"/>
  <c r="J1111" i="11" s="1"/>
  <c r="H138" i="4"/>
  <c r="I1111" i="11" s="1"/>
  <c r="G138" i="4"/>
  <c r="H1111" i="11" s="1"/>
  <c r="G1111" i="11"/>
  <c r="D138" i="4"/>
  <c r="E1111" i="11" s="1"/>
  <c r="C138" i="4"/>
  <c r="D1111" i="11" s="1"/>
  <c r="W137" i="4"/>
  <c r="X1110" i="11" s="1"/>
  <c r="W1110" i="11"/>
  <c r="V1110" i="11"/>
  <c r="T137" i="4"/>
  <c r="U1110" i="11" s="1"/>
  <c r="S137" i="4"/>
  <c r="T1110" i="11" s="1"/>
  <c r="R137" i="4"/>
  <c r="S1110" i="11" s="1"/>
  <c r="R1110" i="11"/>
  <c r="O137" i="4"/>
  <c r="P1110" i="11" s="1"/>
  <c r="L137" i="4"/>
  <c r="M1110" i="11" s="1"/>
  <c r="L1110" i="11"/>
  <c r="K1110" i="11"/>
  <c r="I137" i="4"/>
  <c r="J1110" i="11" s="1"/>
  <c r="H137" i="4"/>
  <c r="I1110" i="11" s="1"/>
  <c r="G137" i="4"/>
  <c r="H1110" i="11" s="1"/>
  <c r="G1110" i="11"/>
  <c r="D137" i="4"/>
  <c r="E1110" i="11" s="1"/>
  <c r="C137" i="4"/>
  <c r="D1110" i="11" s="1"/>
  <c r="X1070" i="11"/>
  <c r="W1070" i="11"/>
  <c r="V1070" i="11"/>
  <c r="U1070" i="11"/>
  <c r="T1070" i="11"/>
  <c r="S1070" i="11"/>
  <c r="R1070" i="11"/>
  <c r="P1070" i="11"/>
  <c r="M1070" i="11"/>
  <c r="L1070" i="11"/>
  <c r="K1070" i="11"/>
  <c r="J1070" i="11"/>
  <c r="I1070" i="11"/>
  <c r="H1070" i="11"/>
  <c r="G1070" i="11"/>
  <c r="E1070" i="11"/>
  <c r="D1070" i="11"/>
  <c r="X1069" i="11"/>
  <c r="W1069" i="11"/>
  <c r="V1069" i="11"/>
  <c r="U1069" i="11"/>
  <c r="T1069" i="11"/>
  <c r="S1069" i="11"/>
  <c r="R1069" i="11"/>
  <c r="P1069" i="11"/>
  <c r="M1069" i="11"/>
  <c r="L1069" i="11"/>
  <c r="K1069" i="11"/>
  <c r="J1069" i="11"/>
  <c r="I1069" i="11"/>
  <c r="H1069" i="11"/>
  <c r="G1069" i="11"/>
  <c r="E1069" i="11"/>
  <c r="D1069" i="11"/>
  <c r="X1068" i="11"/>
  <c r="W1068" i="11"/>
  <c r="V1068" i="11"/>
  <c r="U1068" i="11"/>
  <c r="T1068" i="11"/>
  <c r="S1068" i="11"/>
  <c r="R1068" i="11"/>
  <c r="P1068" i="11"/>
  <c r="M1068" i="11"/>
  <c r="L1068" i="11"/>
  <c r="K1068" i="11"/>
  <c r="J1068" i="11"/>
  <c r="I1068" i="11"/>
  <c r="H1068" i="11"/>
  <c r="G1068" i="11"/>
  <c r="E1068" i="11"/>
  <c r="D1068" i="11"/>
  <c r="X1067" i="11"/>
  <c r="W1067" i="11"/>
  <c r="V1067" i="11"/>
  <c r="U1067" i="11"/>
  <c r="T1067" i="11"/>
  <c r="S1067" i="11"/>
  <c r="R1067" i="11"/>
  <c r="P1067" i="11"/>
  <c r="M1067" i="11"/>
  <c r="L1067" i="11"/>
  <c r="K1067" i="11"/>
  <c r="J1067" i="11"/>
  <c r="I1067" i="11"/>
  <c r="H1067" i="11"/>
  <c r="G1067" i="11"/>
  <c r="E1067" i="11"/>
  <c r="D1067" i="11"/>
  <c r="X1066" i="11"/>
  <c r="W1066" i="11"/>
  <c r="V1066" i="11"/>
  <c r="U1066" i="11"/>
  <c r="T1066" i="11"/>
  <c r="S1066" i="11"/>
  <c r="R1066" i="11"/>
  <c r="P1066" i="11"/>
  <c r="M1066" i="11"/>
  <c r="L1066" i="11"/>
  <c r="K1066" i="11"/>
  <c r="J1066" i="11"/>
  <c r="I1066" i="11"/>
  <c r="H1066" i="11"/>
  <c r="G1066" i="11"/>
  <c r="E1066" i="11"/>
  <c r="D1066" i="11"/>
  <c r="W97" i="4"/>
  <c r="X1065" i="11" s="1"/>
  <c r="W1065" i="11"/>
  <c r="V1065" i="11"/>
  <c r="T97" i="4"/>
  <c r="U1065" i="11" s="1"/>
  <c r="S97" i="4"/>
  <c r="T1065" i="11" s="1"/>
  <c r="R97" i="4"/>
  <c r="S1065" i="11" s="1"/>
  <c r="R1065" i="11"/>
  <c r="O97" i="4"/>
  <c r="P1065" i="11" s="1"/>
  <c r="L97" i="4"/>
  <c r="M1065" i="11" s="1"/>
  <c r="L1065" i="11"/>
  <c r="K1065" i="11"/>
  <c r="I97" i="4"/>
  <c r="J1065" i="11" s="1"/>
  <c r="H97" i="4"/>
  <c r="I1065" i="11" s="1"/>
  <c r="G97" i="4"/>
  <c r="H1065" i="11" s="1"/>
  <c r="G1065" i="11"/>
  <c r="D97" i="4"/>
  <c r="E1065" i="11" s="1"/>
  <c r="C97" i="4"/>
  <c r="D1065" i="11" s="1"/>
  <c r="W96" i="4"/>
  <c r="X1064" i="11" s="1"/>
  <c r="W1064" i="11"/>
  <c r="V1064" i="11"/>
  <c r="T96" i="4"/>
  <c r="U1064" i="11" s="1"/>
  <c r="S96" i="4"/>
  <c r="T1064" i="11" s="1"/>
  <c r="R96" i="4"/>
  <c r="S1064" i="11" s="1"/>
  <c r="R1064" i="11"/>
  <c r="O96" i="4"/>
  <c r="P1064" i="11" s="1"/>
  <c r="L96" i="4"/>
  <c r="M1064" i="11" s="1"/>
  <c r="L1064" i="11"/>
  <c r="K1064" i="11"/>
  <c r="I96" i="4"/>
  <c r="J1064" i="11" s="1"/>
  <c r="H96" i="4"/>
  <c r="I1064" i="11" s="1"/>
  <c r="G96" i="4"/>
  <c r="H1064" i="11" s="1"/>
  <c r="G1064" i="11"/>
  <c r="D96" i="4"/>
  <c r="E1064" i="11" s="1"/>
  <c r="C96" i="4"/>
  <c r="D1064" i="11" s="1"/>
  <c r="W95" i="4"/>
  <c r="X1063" i="11" s="1"/>
  <c r="W1063" i="11"/>
  <c r="V1063" i="11"/>
  <c r="T95" i="4"/>
  <c r="U1063" i="11" s="1"/>
  <c r="S95" i="4"/>
  <c r="T1063" i="11" s="1"/>
  <c r="R95" i="4"/>
  <c r="S1063" i="11" s="1"/>
  <c r="R1063" i="11"/>
  <c r="O95" i="4"/>
  <c r="P1063" i="11" s="1"/>
  <c r="L95" i="4"/>
  <c r="M1063" i="11" s="1"/>
  <c r="L1063" i="11"/>
  <c r="K1063" i="11"/>
  <c r="I95" i="4"/>
  <c r="J1063" i="11" s="1"/>
  <c r="H95" i="4"/>
  <c r="I1063" i="11" s="1"/>
  <c r="G95" i="4"/>
  <c r="H1063" i="11" s="1"/>
  <c r="G1063" i="11"/>
  <c r="D95" i="4"/>
  <c r="E1063" i="11" s="1"/>
  <c r="C95" i="4"/>
  <c r="D1063" i="11" s="1"/>
  <c r="W94" i="4"/>
  <c r="X1062" i="11" s="1"/>
  <c r="W1062" i="11"/>
  <c r="V1062" i="11"/>
  <c r="T94" i="4"/>
  <c r="U1062" i="11" s="1"/>
  <c r="S94" i="4"/>
  <c r="T1062" i="11" s="1"/>
  <c r="R94" i="4"/>
  <c r="S1062" i="11" s="1"/>
  <c r="R1062" i="11"/>
  <c r="O94" i="4"/>
  <c r="P1062" i="11" s="1"/>
  <c r="L94" i="4"/>
  <c r="M1062" i="11" s="1"/>
  <c r="L1062" i="11"/>
  <c r="K1062" i="11"/>
  <c r="I94" i="4"/>
  <c r="J1062" i="11" s="1"/>
  <c r="H94" i="4"/>
  <c r="I1062" i="11" s="1"/>
  <c r="G94" i="4"/>
  <c r="H1062" i="11" s="1"/>
  <c r="G1062" i="11"/>
  <c r="D94" i="4"/>
  <c r="E1062" i="11" s="1"/>
  <c r="C94" i="4"/>
  <c r="D1062" i="11" s="1"/>
  <c r="W65" i="4"/>
  <c r="X1031" i="11" s="1"/>
  <c r="W1031" i="11"/>
  <c r="V1031" i="11"/>
  <c r="T65" i="4"/>
  <c r="U1031" i="11" s="1"/>
  <c r="S65" i="4"/>
  <c r="T1031" i="11" s="1"/>
  <c r="R65" i="4"/>
  <c r="S1031" i="11" s="1"/>
  <c r="R1031" i="11"/>
  <c r="O65" i="4"/>
  <c r="P1031" i="11" s="1"/>
  <c r="L65" i="4"/>
  <c r="M1031" i="11" s="1"/>
  <c r="L1031" i="11"/>
  <c r="K1031" i="11"/>
  <c r="I65" i="4"/>
  <c r="J1031" i="11" s="1"/>
  <c r="H65" i="4"/>
  <c r="I1031" i="11" s="1"/>
  <c r="G65" i="4"/>
  <c r="H1031" i="11" s="1"/>
  <c r="G1031" i="11"/>
  <c r="D65" i="4"/>
  <c r="E1031" i="11" s="1"/>
  <c r="C65" i="4"/>
  <c r="D1031" i="11" s="1"/>
  <c r="W64" i="4"/>
  <c r="X1030" i="11" s="1"/>
  <c r="W1030" i="11"/>
  <c r="V1030" i="11"/>
  <c r="T64" i="4"/>
  <c r="U1030" i="11" s="1"/>
  <c r="S64" i="4"/>
  <c r="T1030" i="11" s="1"/>
  <c r="R64" i="4"/>
  <c r="S1030" i="11" s="1"/>
  <c r="R1030" i="11"/>
  <c r="O64" i="4"/>
  <c r="P1030" i="11" s="1"/>
  <c r="L64" i="4"/>
  <c r="M1030" i="11" s="1"/>
  <c r="L1030" i="11"/>
  <c r="K1030" i="11"/>
  <c r="I64" i="4"/>
  <c r="J1030" i="11" s="1"/>
  <c r="H64" i="4"/>
  <c r="I1030" i="11" s="1"/>
  <c r="G64" i="4"/>
  <c r="H1030" i="11" s="1"/>
  <c r="G1030" i="11"/>
  <c r="D64" i="4"/>
  <c r="E1030" i="11" s="1"/>
  <c r="C64" i="4"/>
  <c r="D1030" i="11" s="1"/>
  <c r="X1029" i="11"/>
  <c r="W1029" i="11"/>
  <c r="V1029" i="11"/>
  <c r="U1029" i="11"/>
  <c r="T1029" i="11"/>
  <c r="S1029" i="11"/>
  <c r="R1029" i="11"/>
  <c r="P1029" i="11"/>
  <c r="M1029" i="11"/>
  <c r="L1029" i="11"/>
  <c r="K1029" i="11"/>
  <c r="J1029" i="11"/>
  <c r="I1029" i="11"/>
  <c r="H1029" i="11"/>
  <c r="G1029" i="11"/>
  <c r="E1029" i="11"/>
  <c r="D1029" i="11"/>
  <c r="X1028" i="11"/>
  <c r="W1028" i="11"/>
  <c r="V1028" i="11"/>
  <c r="U1028" i="11"/>
  <c r="T1028" i="11"/>
  <c r="S1028" i="11"/>
  <c r="R1028" i="11"/>
  <c r="P1028" i="11"/>
  <c r="M1028" i="11"/>
  <c r="L1028" i="11"/>
  <c r="K1028" i="11"/>
  <c r="J1028" i="11"/>
  <c r="I1028" i="11"/>
  <c r="H1028" i="11"/>
  <c r="G1028" i="11"/>
  <c r="E1028" i="11"/>
  <c r="D1028" i="11"/>
  <c r="W63" i="4"/>
  <c r="X1027" i="11" s="1"/>
  <c r="W1027" i="11"/>
  <c r="V1027" i="11"/>
  <c r="T63" i="4"/>
  <c r="U1027" i="11" s="1"/>
  <c r="S63" i="4"/>
  <c r="T1027" i="11" s="1"/>
  <c r="R63" i="4"/>
  <c r="S1027" i="11" s="1"/>
  <c r="R1027" i="11"/>
  <c r="O63" i="4"/>
  <c r="P1027" i="11" s="1"/>
  <c r="L63" i="4"/>
  <c r="M1027" i="11" s="1"/>
  <c r="L1027" i="11"/>
  <c r="K1027" i="11"/>
  <c r="I63" i="4"/>
  <c r="J1027" i="11" s="1"/>
  <c r="H63" i="4"/>
  <c r="I1027" i="11" s="1"/>
  <c r="G63" i="4"/>
  <c r="H1027" i="11" s="1"/>
  <c r="G1027" i="11"/>
  <c r="D63" i="4"/>
  <c r="E1027" i="11" s="1"/>
  <c r="C63" i="4"/>
  <c r="D1027" i="11" s="1"/>
  <c r="W62" i="4"/>
  <c r="X1026" i="11" s="1"/>
  <c r="W1026" i="11"/>
  <c r="V1026" i="11"/>
  <c r="T62" i="4"/>
  <c r="U1026" i="11" s="1"/>
  <c r="S62" i="4"/>
  <c r="T1026" i="11" s="1"/>
  <c r="R62" i="4"/>
  <c r="S1026" i="11" s="1"/>
  <c r="R1026" i="11"/>
  <c r="O62" i="4"/>
  <c r="P1026" i="11" s="1"/>
  <c r="L62" i="4"/>
  <c r="M1026" i="11" s="1"/>
  <c r="L1026" i="11"/>
  <c r="K1026" i="11"/>
  <c r="I62" i="4"/>
  <c r="J1026" i="11" s="1"/>
  <c r="H62" i="4"/>
  <c r="I1026" i="11" s="1"/>
  <c r="G62" i="4"/>
  <c r="H1026" i="11" s="1"/>
  <c r="G1026" i="11"/>
  <c r="D62" i="4"/>
  <c r="E1026" i="11" s="1"/>
  <c r="C62" i="4"/>
  <c r="D1026" i="11" s="1"/>
  <c r="W61" i="4"/>
  <c r="X1025" i="11" s="1"/>
  <c r="W1025" i="11"/>
  <c r="V1025" i="11"/>
  <c r="T61" i="4"/>
  <c r="U1025" i="11" s="1"/>
  <c r="S61" i="4"/>
  <c r="T1025" i="11" s="1"/>
  <c r="R61" i="4"/>
  <c r="S1025" i="11" s="1"/>
  <c r="R1025" i="11"/>
  <c r="O61" i="4"/>
  <c r="P1025" i="11" s="1"/>
  <c r="L61" i="4"/>
  <c r="M1025" i="11" s="1"/>
  <c r="L1025" i="11"/>
  <c r="K1025" i="11"/>
  <c r="I61" i="4"/>
  <c r="J1025" i="11" s="1"/>
  <c r="H61" i="4"/>
  <c r="I1025" i="11" s="1"/>
  <c r="G61" i="4"/>
  <c r="H1025" i="11" s="1"/>
  <c r="G1025" i="11"/>
  <c r="D61" i="4"/>
  <c r="E1025" i="11" s="1"/>
  <c r="C61" i="4"/>
  <c r="D1025" i="11" s="1"/>
  <c r="W60" i="4"/>
  <c r="X1024" i="11" s="1"/>
  <c r="W1024" i="11"/>
  <c r="V1024" i="11"/>
  <c r="T60" i="4"/>
  <c r="U1024" i="11" s="1"/>
  <c r="S60" i="4"/>
  <c r="T1024" i="11" s="1"/>
  <c r="R60" i="4"/>
  <c r="S1024" i="11" s="1"/>
  <c r="R1024" i="11"/>
  <c r="O60" i="4"/>
  <c r="P1024" i="11" s="1"/>
  <c r="L60" i="4"/>
  <c r="M1024" i="11" s="1"/>
  <c r="L1024" i="11"/>
  <c r="K1024" i="11"/>
  <c r="I60" i="4"/>
  <c r="J1024" i="11" s="1"/>
  <c r="H60" i="4"/>
  <c r="I1024" i="11" s="1"/>
  <c r="G60" i="4"/>
  <c r="H1024" i="11" s="1"/>
  <c r="G1024" i="11"/>
  <c r="D60" i="4"/>
  <c r="E1024" i="11" s="1"/>
  <c r="C60" i="4"/>
  <c r="D1024" i="11" s="1"/>
  <c r="W59" i="4"/>
  <c r="X1023" i="11" s="1"/>
  <c r="W1023" i="11"/>
  <c r="V1023" i="11"/>
  <c r="T59" i="4"/>
  <c r="U1023" i="11" s="1"/>
  <c r="S59" i="4"/>
  <c r="T1023" i="11" s="1"/>
  <c r="R59" i="4"/>
  <c r="S1023" i="11" s="1"/>
  <c r="R1023" i="11"/>
  <c r="O59" i="4"/>
  <c r="P1023" i="11" s="1"/>
  <c r="L59" i="4"/>
  <c r="M1023" i="11" s="1"/>
  <c r="L1023" i="11"/>
  <c r="K1023" i="11"/>
  <c r="I59" i="4"/>
  <c r="J1023" i="11" s="1"/>
  <c r="H59" i="4"/>
  <c r="I1023" i="11" s="1"/>
  <c r="G59" i="4"/>
  <c r="H1023" i="11" s="1"/>
  <c r="G1023" i="11"/>
  <c r="D59" i="4"/>
  <c r="E1023" i="11" s="1"/>
  <c r="C59" i="4"/>
  <c r="D1023" i="11" s="1"/>
  <c r="W58" i="4"/>
  <c r="X1022" i="11" s="1"/>
  <c r="W1022" i="11"/>
  <c r="V1022" i="11"/>
  <c r="T58" i="4"/>
  <c r="U1022" i="11" s="1"/>
  <c r="S58" i="4"/>
  <c r="T1022" i="11" s="1"/>
  <c r="R58" i="4"/>
  <c r="S1022" i="11" s="1"/>
  <c r="R1022" i="11"/>
  <c r="O58" i="4"/>
  <c r="P1022" i="11" s="1"/>
  <c r="L58" i="4"/>
  <c r="M1022" i="11" s="1"/>
  <c r="L1022" i="11"/>
  <c r="K1022" i="11"/>
  <c r="I58" i="4"/>
  <c r="J1022" i="11" s="1"/>
  <c r="H58" i="4"/>
  <c r="I1022" i="11" s="1"/>
  <c r="G58" i="4"/>
  <c r="H1022" i="11" s="1"/>
  <c r="G1022" i="11"/>
  <c r="D58" i="4"/>
  <c r="E1022" i="11" s="1"/>
  <c r="C58" i="4"/>
  <c r="D1022" i="11" s="1"/>
  <c r="W57" i="4"/>
  <c r="X1021" i="11" s="1"/>
  <c r="W1021" i="11"/>
  <c r="V1021" i="11"/>
  <c r="T57" i="4"/>
  <c r="U1021" i="11" s="1"/>
  <c r="S57" i="4"/>
  <c r="T1021" i="11" s="1"/>
  <c r="R57" i="4"/>
  <c r="S1021" i="11" s="1"/>
  <c r="R1021" i="11"/>
  <c r="O57" i="4"/>
  <c r="P1021" i="11" s="1"/>
  <c r="L57" i="4"/>
  <c r="M1021" i="11" s="1"/>
  <c r="L1021" i="11"/>
  <c r="K1021" i="11"/>
  <c r="I57" i="4"/>
  <c r="J1021" i="11" s="1"/>
  <c r="H57" i="4"/>
  <c r="I1021" i="11" s="1"/>
  <c r="G57" i="4"/>
  <c r="H1021" i="11" s="1"/>
  <c r="G1021" i="11"/>
  <c r="D57" i="4"/>
  <c r="E1021" i="11" s="1"/>
  <c r="C57" i="4"/>
  <c r="D1021" i="11" s="1"/>
  <c r="W56" i="4"/>
  <c r="X1020" i="11" s="1"/>
  <c r="W1020" i="11"/>
  <c r="V1020" i="11"/>
  <c r="T56" i="4"/>
  <c r="U1020" i="11" s="1"/>
  <c r="S56" i="4"/>
  <c r="T1020" i="11" s="1"/>
  <c r="R56" i="4"/>
  <c r="S1020" i="11" s="1"/>
  <c r="R1020" i="11"/>
  <c r="O56" i="4"/>
  <c r="P1020" i="11" s="1"/>
  <c r="L56" i="4"/>
  <c r="M1020" i="11" s="1"/>
  <c r="L1020" i="11"/>
  <c r="K1020" i="11"/>
  <c r="I56" i="4"/>
  <c r="J1020" i="11" s="1"/>
  <c r="H56" i="4"/>
  <c r="I1020" i="11" s="1"/>
  <c r="G56" i="4"/>
  <c r="H1020" i="11" s="1"/>
  <c r="G1020" i="11"/>
  <c r="D56" i="4"/>
  <c r="E1020" i="11" s="1"/>
  <c r="C56" i="4"/>
  <c r="D1020" i="11" s="1"/>
  <c r="W75" i="4"/>
  <c r="X1043" i="11" s="1"/>
  <c r="W1043" i="11"/>
  <c r="V1043" i="11"/>
  <c r="T75" i="4"/>
  <c r="U1043" i="11" s="1"/>
  <c r="S75" i="4"/>
  <c r="T1043" i="11" s="1"/>
  <c r="R75" i="4"/>
  <c r="S1043" i="11" s="1"/>
  <c r="R1043" i="11"/>
  <c r="O75" i="4"/>
  <c r="P1043" i="11" s="1"/>
  <c r="L75" i="4"/>
  <c r="M1043" i="11" s="1"/>
  <c r="L1043" i="11"/>
  <c r="K1043" i="11"/>
  <c r="I75" i="4"/>
  <c r="J1043" i="11" s="1"/>
  <c r="H75" i="4"/>
  <c r="I1043" i="11" s="1"/>
  <c r="G75" i="4"/>
  <c r="H1043" i="11" s="1"/>
  <c r="G1043" i="11"/>
  <c r="D75" i="4"/>
  <c r="E1043" i="11" s="1"/>
  <c r="C75" i="4"/>
  <c r="D1043" i="11" s="1"/>
  <c r="W74" i="4"/>
  <c r="X1042" i="11" s="1"/>
  <c r="W1042" i="11"/>
  <c r="V1042" i="11"/>
  <c r="T74" i="4"/>
  <c r="U1042" i="11" s="1"/>
  <c r="S74" i="4"/>
  <c r="T1042" i="11" s="1"/>
  <c r="R74" i="4"/>
  <c r="S1042" i="11" s="1"/>
  <c r="R1042" i="11"/>
  <c r="O74" i="4"/>
  <c r="P1042" i="11" s="1"/>
  <c r="L74" i="4"/>
  <c r="M1042" i="11" s="1"/>
  <c r="L1042" i="11"/>
  <c r="K1042" i="11"/>
  <c r="I74" i="4"/>
  <c r="J1042" i="11" s="1"/>
  <c r="H74" i="4"/>
  <c r="I1042" i="11" s="1"/>
  <c r="G74" i="4"/>
  <c r="H1042" i="11" s="1"/>
  <c r="G1042" i="11"/>
  <c r="D74" i="4"/>
  <c r="E1042" i="11" s="1"/>
  <c r="C74" i="4"/>
  <c r="D1042" i="11" s="1"/>
  <c r="X1041" i="11"/>
  <c r="W1041" i="11"/>
  <c r="V1041" i="11"/>
  <c r="U1041" i="11"/>
  <c r="T1041" i="11"/>
  <c r="S1041" i="11"/>
  <c r="R1041" i="11"/>
  <c r="P1041" i="11"/>
  <c r="M1041" i="11"/>
  <c r="L1041" i="11"/>
  <c r="K1041" i="11"/>
  <c r="J1041" i="11"/>
  <c r="I1041" i="11"/>
  <c r="H1041" i="11"/>
  <c r="G1041" i="11"/>
  <c r="E1041" i="11"/>
  <c r="D1041" i="11"/>
  <c r="X1040" i="11"/>
  <c r="W1040" i="11"/>
  <c r="V1040" i="11"/>
  <c r="U1040" i="11"/>
  <c r="T1040" i="11"/>
  <c r="S1040" i="11"/>
  <c r="R1040" i="11"/>
  <c r="P1040" i="11"/>
  <c r="M1040" i="11"/>
  <c r="L1040" i="11"/>
  <c r="K1040" i="11"/>
  <c r="J1040" i="11"/>
  <c r="I1040" i="11"/>
  <c r="H1040" i="11"/>
  <c r="G1040" i="11"/>
  <c r="E1040" i="11"/>
  <c r="D1040" i="11"/>
  <c r="W73" i="4"/>
  <c r="X1039" i="11" s="1"/>
  <c r="W1039" i="11"/>
  <c r="V1039" i="11"/>
  <c r="T73" i="4"/>
  <c r="U1039" i="11" s="1"/>
  <c r="S73" i="4"/>
  <c r="T1039" i="11" s="1"/>
  <c r="R73" i="4"/>
  <c r="S1039" i="11" s="1"/>
  <c r="R1039" i="11"/>
  <c r="O73" i="4"/>
  <c r="P1039" i="11" s="1"/>
  <c r="L73" i="4"/>
  <c r="M1039" i="11" s="1"/>
  <c r="L1039" i="11"/>
  <c r="K1039" i="11"/>
  <c r="I73" i="4"/>
  <c r="J1039" i="11" s="1"/>
  <c r="H73" i="4"/>
  <c r="I1039" i="11" s="1"/>
  <c r="G73" i="4"/>
  <c r="H1039" i="11" s="1"/>
  <c r="G1039" i="11"/>
  <c r="D73" i="4"/>
  <c r="E1039" i="11" s="1"/>
  <c r="C73" i="4"/>
  <c r="D1039" i="11" s="1"/>
  <c r="W72" i="4"/>
  <c r="X1038" i="11" s="1"/>
  <c r="W1038" i="11"/>
  <c r="V1038" i="11"/>
  <c r="T72" i="4"/>
  <c r="U1038" i="11" s="1"/>
  <c r="S72" i="4"/>
  <c r="T1038" i="11" s="1"/>
  <c r="R72" i="4"/>
  <c r="S1038" i="11" s="1"/>
  <c r="R1038" i="11"/>
  <c r="O72" i="4"/>
  <c r="P1038" i="11" s="1"/>
  <c r="L72" i="4"/>
  <c r="M1038" i="11" s="1"/>
  <c r="L1038" i="11"/>
  <c r="K1038" i="11"/>
  <c r="I72" i="4"/>
  <c r="J1038" i="11" s="1"/>
  <c r="H72" i="4"/>
  <c r="I1038" i="11" s="1"/>
  <c r="G72" i="4"/>
  <c r="H1038" i="11" s="1"/>
  <c r="G1038" i="11"/>
  <c r="D72" i="4"/>
  <c r="E1038" i="11" s="1"/>
  <c r="C72" i="4"/>
  <c r="D1038" i="11" s="1"/>
  <c r="W71" i="4"/>
  <c r="X1037" i="11" s="1"/>
  <c r="W1037" i="11"/>
  <c r="V1037" i="11"/>
  <c r="T71" i="4"/>
  <c r="U1037" i="11" s="1"/>
  <c r="S71" i="4"/>
  <c r="T1037" i="11" s="1"/>
  <c r="R71" i="4"/>
  <c r="S1037" i="11" s="1"/>
  <c r="R1037" i="11"/>
  <c r="O71" i="4"/>
  <c r="P1037" i="11" s="1"/>
  <c r="L71" i="4"/>
  <c r="M1037" i="11" s="1"/>
  <c r="L1037" i="11"/>
  <c r="K1037" i="11"/>
  <c r="I71" i="4"/>
  <c r="J1037" i="11" s="1"/>
  <c r="H71" i="4"/>
  <c r="I1037" i="11" s="1"/>
  <c r="G71" i="4"/>
  <c r="H1037" i="11" s="1"/>
  <c r="G1037" i="11"/>
  <c r="D71" i="4"/>
  <c r="E1037" i="11" s="1"/>
  <c r="C71" i="4"/>
  <c r="D1037" i="11" s="1"/>
  <c r="W70" i="4"/>
  <c r="X1036" i="11" s="1"/>
  <c r="W1036" i="11"/>
  <c r="V1036" i="11"/>
  <c r="T70" i="4"/>
  <c r="U1036" i="11" s="1"/>
  <c r="S70" i="4"/>
  <c r="T1036" i="11" s="1"/>
  <c r="R70" i="4"/>
  <c r="S1036" i="11" s="1"/>
  <c r="R1036" i="11"/>
  <c r="O70" i="4"/>
  <c r="P1036" i="11" s="1"/>
  <c r="L70" i="4"/>
  <c r="M1036" i="11" s="1"/>
  <c r="L1036" i="11"/>
  <c r="K1036" i="11"/>
  <c r="I70" i="4"/>
  <c r="J1036" i="11" s="1"/>
  <c r="H70" i="4"/>
  <c r="I1036" i="11" s="1"/>
  <c r="G70" i="4"/>
  <c r="H1036" i="11" s="1"/>
  <c r="G1036" i="11"/>
  <c r="D70" i="4"/>
  <c r="E1036" i="11" s="1"/>
  <c r="C70" i="4"/>
  <c r="D1036" i="11" s="1"/>
  <c r="W69" i="4"/>
  <c r="X1035" i="11" s="1"/>
  <c r="W1035" i="11"/>
  <c r="V1035" i="11"/>
  <c r="T69" i="4"/>
  <c r="U1035" i="11" s="1"/>
  <c r="S69" i="4"/>
  <c r="T1035" i="11" s="1"/>
  <c r="R69" i="4"/>
  <c r="S1035" i="11" s="1"/>
  <c r="R1035" i="11"/>
  <c r="O69" i="4"/>
  <c r="P1035" i="11" s="1"/>
  <c r="L69" i="4"/>
  <c r="M1035" i="11" s="1"/>
  <c r="L1035" i="11"/>
  <c r="K1035" i="11"/>
  <c r="I69" i="4"/>
  <c r="J1035" i="11" s="1"/>
  <c r="H69" i="4"/>
  <c r="I1035" i="11" s="1"/>
  <c r="G69" i="4"/>
  <c r="H1035" i="11" s="1"/>
  <c r="G1035" i="11"/>
  <c r="D69" i="4"/>
  <c r="E1035" i="11" s="1"/>
  <c r="C69" i="4"/>
  <c r="D1035" i="11" s="1"/>
  <c r="W68" i="4"/>
  <c r="X1034" i="11" s="1"/>
  <c r="W1034" i="11"/>
  <c r="V1034" i="11"/>
  <c r="T68" i="4"/>
  <c r="U1034" i="11" s="1"/>
  <c r="S68" i="4"/>
  <c r="T1034" i="11" s="1"/>
  <c r="R68" i="4"/>
  <c r="S1034" i="11" s="1"/>
  <c r="R1034" i="11"/>
  <c r="O68" i="4"/>
  <c r="P1034" i="11" s="1"/>
  <c r="L68" i="4"/>
  <c r="M1034" i="11" s="1"/>
  <c r="L1034" i="11"/>
  <c r="K1034" i="11"/>
  <c r="I68" i="4"/>
  <c r="J1034" i="11" s="1"/>
  <c r="H68" i="4"/>
  <c r="I1034" i="11" s="1"/>
  <c r="G68" i="4"/>
  <c r="H1034" i="11" s="1"/>
  <c r="G1034" i="11"/>
  <c r="D68" i="4"/>
  <c r="E1034" i="11" s="1"/>
  <c r="C68" i="4"/>
  <c r="D1034" i="11" s="1"/>
  <c r="W67" i="4"/>
  <c r="X1033" i="11" s="1"/>
  <c r="W1033" i="11"/>
  <c r="V1033" i="11"/>
  <c r="T67" i="4"/>
  <c r="U1033" i="11" s="1"/>
  <c r="S67" i="4"/>
  <c r="T1033" i="11" s="1"/>
  <c r="R67" i="4"/>
  <c r="S1033" i="11" s="1"/>
  <c r="R1033" i="11"/>
  <c r="O67" i="4"/>
  <c r="P1033" i="11" s="1"/>
  <c r="L67" i="4"/>
  <c r="M1033" i="11" s="1"/>
  <c r="L1033" i="11"/>
  <c r="K1033" i="11"/>
  <c r="I67" i="4"/>
  <c r="J1033" i="11" s="1"/>
  <c r="H67" i="4"/>
  <c r="I1033" i="11" s="1"/>
  <c r="G67" i="4"/>
  <c r="H1033" i="11" s="1"/>
  <c r="G1033" i="11"/>
  <c r="D67" i="4"/>
  <c r="E1033" i="11" s="1"/>
  <c r="C67" i="4"/>
  <c r="D1033" i="11" s="1"/>
  <c r="W66" i="4"/>
  <c r="X1032" i="11" s="1"/>
  <c r="W1032" i="11"/>
  <c r="V1032" i="11"/>
  <c r="T66" i="4"/>
  <c r="U1032" i="11" s="1"/>
  <c r="S66" i="4"/>
  <c r="T1032" i="11" s="1"/>
  <c r="R66" i="4"/>
  <c r="S1032" i="11" s="1"/>
  <c r="R1032" i="11"/>
  <c r="O66" i="4"/>
  <c r="P1032" i="11" s="1"/>
  <c r="L66" i="4"/>
  <c r="M1032" i="11" s="1"/>
  <c r="L1032" i="11"/>
  <c r="K1032" i="11"/>
  <c r="I66" i="4"/>
  <c r="J1032" i="11" s="1"/>
  <c r="H66" i="4"/>
  <c r="I1032" i="11" s="1"/>
  <c r="G66" i="4"/>
  <c r="H1032" i="11" s="1"/>
  <c r="G1032" i="11"/>
  <c r="D66" i="4"/>
  <c r="E1032" i="11" s="1"/>
  <c r="C66" i="4"/>
  <c r="D1032" i="11" s="1"/>
  <c r="W11" i="4"/>
  <c r="X971" i="11" s="1"/>
  <c r="W971" i="11"/>
  <c r="V971" i="11"/>
  <c r="T11" i="4"/>
  <c r="U971" i="11" s="1"/>
  <c r="S11" i="4"/>
  <c r="T971" i="11" s="1"/>
  <c r="R11" i="4"/>
  <c r="S971" i="11" s="1"/>
  <c r="R971" i="11"/>
  <c r="O11" i="4"/>
  <c r="P971" i="11" s="1"/>
  <c r="L11" i="4"/>
  <c r="M971" i="11" s="1"/>
  <c r="L971" i="11"/>
  <c r="K971" i="11"/>
  <c r="I11" i="4"/>
  <c r="J971" i="11" s="1"/>
  <c r="H11" i="4"/>
  <c r="I971" i="11" s="1"/>
  <c r="G11" i="4"/>
  <c r="H971" i="11" s="1"/>
  <c r="G971" i="11"/>
  <c r="D11" i="4"/>
  <c r="E971" i="11" s="1"/>
  <c r="C11" i="4"/>
  <c r="D971" i="11" s="1"/>
  <c r="W10" i="4"/>
  <c r="X970" i="11" s="1"/>
  <c r="W970" i="11"/>
  <c r="V970" i="11"/>
  <c r="T10" i="4"/>
  <c r="U970" i="11" s="1"/>
  <c r="S10" i="4"/>
  <c r="T970" i="11" s="1"/>
  <c r="R10" i="4"/>
  <c r="S970" i="11" s="1"/>
  <c r="R970" i="11"/>
  <c r="O10" i="4"/>
  <c r="P970" i="11" s="1"/>
  <c r="L10" i="4"/>
  <c r="M970" i="11" s="1"/>
  <c r="L970" i="11"/>
  <c r="K970" i="11"/>
  <c r="I10" i="4"/>
  <c r="J970" i="11" s="1"/>
  <c r="H10" i="4"/>
  <c r="I970" i="11" s="1"/>
  <c r="G10" i="4"/>
  <c r="H970" i="11" s="1"/>
  <c r="G970" i="11"/>
  <c r="D10" i="4"/>
  <c r="E970" i="11" s="1"/>
  <c r="C10" i="4"/>
  <c r="D970" i="11" s="1"/>
  <c r="X969" i="11"/>
  <c r="W969" i="11"/>
  <c r="V969" i="11"/>
  <c r="U969" i="11"/>
  <c r="T969" i="11"/>
  <c r="S969" i="11"/>
  <c r="R969" i="11"/>
  <c r="P969" i="11"/>
  <c r="M969" i="11"/>
  <c r="L969" i="11"/>
  <c r="K969" i="11"/>
  <c r="J969" i="11"/>
  <c r="I969" i="11"/>
  <c r="H969" i="11"/>
  <c r="G969" i="11"/>
  <c r="E969" i="11"/>
  <c r="D969" i="11"/>
  <c r="X968" i="11"/>
  <c r="W968" i="11"/>
  <c r="V968" i="11"/>
  <c r="U968" i="11"/>
  <c r="T968" i="11"/>
  <c r="S968" i="11"/>
  <c r="R968" i="11"/>
  <c r="P968" i="11"/>
  <c r="M968" i="11"/>
  <c r="L968" i="11"/>
  <c r="K968" i="11"/>
  <c r="J968" i="11"/>
  <c r="I968" i="11"/>
  <c r="H968" i="11"/>
  <c r="G968" i="11"/>
  <c r="E968" i="11"/>
  <c r="D968" i="11"/>
  <c r="W9" i="4"/>
  <c r="X967" i="11" s="1"/>
  <c r="W967" i="11"/>
  <c r="V967" i="11"/>
  <c r="T9" i="4"/>
  <c r="U967" i="11" s="1"/>
  <c r="S9" i="4"/>
  <c r="T967" i="11" s="1"/>
  <c r="R9" i="4"/>
  <c r="S967" i="11" s="1"/>
  <c r="R967" i="11"/>
  <c r="O9" i="4"/>
  <c r="P967" i="11" s="1"/>
  <c r="L9" i="4"/>
  <c r="M967" i="11" s="1"/>
  <c r="L967" i="11"/>
  <c r="K967" i="11"/>
  <c r="I9" i="4"/>
  <c r="J967" i="11" s="1"/>
  <c r="H9" i="4"/>
  <c r="I967" i="11" s="1"/>
  <c r="G9" i="4"/>
  <c r="H967" i="11" s="1"/>
  <c r="G967" i="11"/>
  <c r="D9" i="4"/>
  <c r="E967" i="11" s="1"/>
  <c r="C9" i="4"/>
  <c r="D967" i="11" s="1"/>
  <c r="W8" i="4"/>
  <c r="X966" i="11" s="1"/>
  <c r="W966" i="11"/>
  <c r="V966" i="11"/>
  <c r="T8" i="4"/>
  <c r="U966" i="11" s="1"/>
  <c r="S8" i="4"/>
  <c r="T966" i="11" s="1"/>
  <c r="R8" i="4"/>
  <c r="S966" i="11" s="1"/>
  <c r="R966" i="11"/>
  <c r="O8" i="4"/>
  <c r="P966" i="11" s="1"/>
  <c r="L8" i="4"/>
  <c r="M966" i="11" s="1"/>
  <c r="L966" i="11"/>
  <c r="K966" i="11"/>
  <c r="I8" i="4"/>
  <c r="J966" i="11" s="1"/>
  <c r="H8" i="4"/>
  <c r="I966" i="11" s="1"/>
  <c r="G8" i="4"/>
  <c r="H966" i="11" s="1"/>
  <c r="G966" i="11"/>
  <c r="D8" i="4"/>
  <c r="E966" i="11" s="1"/>
  <c r="C8" i="4"/>
  <c r="D966" i="11" s="1"/>
  <c r="W7" i="4"/>
  <c r="X965" i="11" s="1"/>
  <c r="W965" i="11"/>
  <c r="V965" i="11"/>
  <c r="T7" i="4"/>
  <c r="U965" i="11" s="1"/>
  <c r="S7" i="4"/>
  <c r="T965" i="11" s="1"/>
  <c r="R7" i="4"/>
  <c r="S965" i="11" s="1"/>
  <c r="R965" i="11"/>
  <c r="O7" i="4"/>
  <c r="P965" i="11" s="1"/>
  <c r="L7" i="4"/>
  <c r="M965" i="11" s="1"/>
  <c r="L965" i="11"/>
  <c r="K965" i="11"/>
  <c r="I7" i="4"/>
  <c r="J965" i="11" s="1"/>
  <c r="H7" i="4"/>
  <c r="I965" i="11" s="1"/>
  <c r="G7" i="4"/>
  <c r="H965" i="11" s="1"/>
  <c r="G965" i="11"/>
  <c r="D7" i="4"/>
  <c r="E965" i="11" s="1"/>
  <c r="C7" i="4"/>
  <c r="D965" i="11" s="1"/>
  <c r="W6" i="4"/>
  <c r="X964" i="11" s="1"/>
  <c r="W964" i="11"/>
  <c r="V964" i="11"/>
  <c r="T6" i="4"/>
  <c r="U964" i="11" s="1"/>
  <c r="S6" i="4"/>
  <c r="T964" i="11" s="1"/>
  <c r="R6" i="4"/>
  <c r="S964" i="11" s="1"/>
  <c r="R964" i="11"/>
  <c r="O6" i="4"/>
  <c r="P964" i="11" s="1"/>
  <c r="L6" i="4"/>
  <c r="M964" i="11" s="1"/>
  <c r="L964" i="11"/>
  <c r="K964" i="11"/>
  <c r="I6" i="4"/>
  <c r="J964" i="11" s="1"/>
  <c r="H6" i="4"/>
  <c r="I964" i="11" s="1"/>
  <c r="G6" i="4"/>
  <c r="H964" i="11" s="1"/>
  <c r="G964" i="11"/>
  <c r="D6" i="4"/>
  <c r="E964" i="11" s="1"/>
  <c r="C6" i="4"/>
  <c r="D964" i="11" s="1"/>
  <c r="W5" i="4"/>
  <c r="X963" i="11" s="1"/>
  <c r="W963" i="11"/>
  <c r="V963" i="11"/>
  <c r="T5" i="4"/>
  <c r="U963" i="11" s="1"/>
  <c r="S5" i="4"/>
  <c r="T963" i="11" s="1"/>
  <c r="R5" i="4"/>
  <c r="S963" i="11" s="1"/>
  <c r="R963" i="11"/>
  <c r="O5" i="4"/>
  <c r="P963" i="11" s="1"/>
  <c r="L5" i="4"/>
  <c r="M963" i="11" s="1"/>
  <c r="L963" i="11"/>
  <c r="K963" i="11"/>
  <c r="I5" i="4"/>
  <c r="J963" i="11" s="1"/>
  <c r="H5" i="4"/>
  <c r="I963" i="11" s="1"/>
  <c r="G5" i="4"/>
  <c r="H963" i="11" s="1"/>
  <c r="G963" i="11"/>
  <c r="D5" i="4"/>
  <c r="E963" i="11" s="1"/>
  <c r="C5" i="4"/>
  <c r="D963" i="11" s="1"/>
  <c r="W4" i="4"/>
  <c r="X962" i="11" s="1"/>
  <c r="W962" i="11"/>
  <c r="V962" i="11"/>
  <c r="T4" i="4"/>
  <c r="U962" i="11" s="1"/>
  <c r="S4" i="4"/>
  <c r="T962" i="11" s="1"/>
  <c r="R4" i="4"/>
  <c r="S962" i="11" s="1"/>
  <c r="R962" i="11"/>
  <c r="O4" i="4"/>
  <c r="P962" i="11" s="1"/>
  <c r="L4" i="4"/>
  <c r="M962" i="11" s="1"/>
  <c r="L962" i="11"/>
  <c r="K962" i="11"/>
  <c r="I4" i="4"/>
  <c r="J962" i="11" s="1"/>
  <c r="H4" i="4"/>
  <c r="I962" i="11" s="1"/>
  <c r="G4" i="4"/>
  <c r="H962" i="11" s="1"/>
  <c r="G962" i="11"/>
  <c r="D4" i="4"/>
  <c r="E962" i="11" s="1"/>
  <c r="C4" i="4"/>
  <c r="D962" i="11" s="1"/>
  <c r="W3" i="4"/>
  <c r="X961" i="11" s="1"/>
  <c r="W961" i="11"/>
  <c r="V961" i="11"/>
  <c r="T3" i="4"/>
  <c r="U961" i="11" s="1"/>
  <c r="S3" i="4"/>
  <c r="T961" i="11" s="1"/>
  <c r="R3" i="4"/>
  <c r="S961" i="11" s="1"/>
  <c r="R961" i="11"/>
  <c r="O3" i="4"/>
  <c r="P961" i="11" s="1"/>
  <c r="L3" i="4"/>
  <c r="M961" i="11" s="1"/>
  <c r="L961" i="11"/>
  <c r="K961" i="11"/>
  <c r="I3" i="4"/>
  <c r="J961" i="11" s="1"/>
  <c r="H3" i="4"/>
  <c r="I961" i="11" s="1"/>
  <c r="G3" i="4"/>
  <c r="H961" i="11" s="1"/>
  <c r="G961" i="11"/>
  <c r="D3" i="4"/>
  <c r="E961" i="11" s="1"/>
  <c r="C3" i="4"/>
  <c r="D961" i="11" s="1"/>
  <c r="W2" i="4"/>
  <c r="X960" i="11" s="1"/>
  <c r="W960" i="11"/>
  <c r="V960" i="11"/>
  <c r="T2" i="4"/>
  <c r="U960" i="11" s="1"/>
  <c r="S2" i="4"/>
  <c r="T960" i="11" s="1"/>
  <c r="R2" i="4"/>
  <c r="S960" i="11" s="1"/>
  <c r="R960" i="11"/>
  <c r="O2" i="4"/>
  <c r="P960" i="11" s="1"/>
  <c r="L2" i="4"/>
  <c r="M960" i="11" s="1"/>
  <c r="L960" i="11"/>
  <c r="K960" i="11"/>
  <c r="I2" i="4"/>
  <c r="J960" i="11" s="1"/>
  <c r="H2" i="4"/>
  <c r="I960" i="11" s="1"/>
  <c r="G2" i="4"/>
  <c r="H960" i="11" s="1"/>
  <c r="G960" i="11"/>
  <c r="D2" i="4"/>
  <c r="E960" i="11" s="1"/>
  <c r="C2" i="4"/>
  <c r="D960" i="11" s="1"/>
  <c r="X999" i="11"/>
  <c r="W999" i="11"/>
  <c r="V999" i="11"/>
  <c r="U999" i="11"/>
  <c r="T999" i="11"/>
  <c r="S999" i="11"/>
  <c r="R999" i="11"/>
  <c r="P999" i="11"/>
  <c r="M999" i="11"/>
  <c r="L999" i="11"/>
  <c r="K999" i="11"/>
  <c r="J999" i="11"/>
  <c r="I999" i="11"/>
  <c r="H999" i="11"/>
  <c r="G999" i="11"/>
  <c r="E999" i="11"/>
  <c r="D999" i="11"/>
  <c r="W37" i="4"/>
  <c r="X998" i="11" s="1"/>
  <c r="W998" i="11"/>
  <c r="V998" i="11"/>
  <c r="T37" i="4"/>
  <c r="U998" i="11" s="1"/>
  <c r="S37" i="4"/>
  <c r="T998" i="11" s="1"/>
  <c r="R37" i="4"/>
  <c r="S998" i="11" s="1"/>
  <c r="R998" i="11"/>
  <c r="O37" i="4"/>
  <c r="P998" i="11" s="1"/>
  <c r="L37" i="4"/>
  <c r="M998" i="11" s="1"/>
  <c r="L998" i="11"/>
  <c r="K998" i="11"/>
  <c r="I37" i="4"/>
  <c r="J998" i="11" s="1"/>
  <c r="H37" i="4"/>
  <c r="I998" i="11" s="1"/>
  <c r="G37" i="4"/>
  <c r="H998" i="11" s="1"/>
  <c r="G998" i="11"/>
  <c r="D37" i="4"/>
  <c r="E998" i="11" s="1"/>
  <c r="C37" i="4"/>
  <c r="D998" i="11" s="1"/>
  <c r="W36" i="4"/>
  <c r="X997" i="11" s="1"/>
  <c r="W997" i="11"/>
  <c r="V997" i="11"/>
  <c r="T36" i="4"/>
  <c r="U997" i="11" s="1"/>
  <c r="S36" i="4"/>
  <c r="T997" i="11" s="1"/>
  <c r="R36" i="4"/>
  <c r="S997" i="11" s="1"/>
  <c r="R997" i="11"/>
  <c r="O36" i="4"/>
  <c r="P997" i="11" s="1"/>
  <c r="L36" i="4"/>
  <c r="M997" i="11" s="1"/>
  <c r="L997" i="11"/>
  <c r="K997" i="11"/>
  <c r="I36" i="4"/>
  <c r="J997" i="11" s="1"/>
  <c r="H36" i="4"/>
  <c r="I997" i="11" s="1"/>
  <c r="G36" i="4"/>
  <c r="H997" i="11" s="1"/>
  <c r="G997" i="11"/>
  <c r="D36" i="4"/>
  <c r="E997" i="11" s="1"/>
  <c r="C36" i="4"/>
  <c r="D997" i="11" s="1"/>
  <c r="W35" i="4"/>
  <c r="X996" i="11" s="1"/>
  <c r="W996" i="11"/>
  <c r="V996" i="11"/>
  <c r="T35" i="4"/>
  <c r="U996" i="11" s="1"/>
  <c r="S35" i="4"/>
  <c r="T996" i="11" s="1"/>
  <c r="R35" i="4"/>
  <c r="S996" i="11" s="1"/>
  <c r="R996" i="11"/>
  <c r="O35" i="4"/>
  <c r="P996" i="11" s="1"/>
  <c r="L35" i="4"/>
  <c r="M996" i="11" s="1"/>
  <c r="L996" i="11"/>
  <c r="K996" i="11"/>
  <c r="I35" i="4"/>
  <c r="J996" i="11" s="1"/>
  <c r="H35" i="4"/>
  <c r="I996" i="11" s="1"/>
  <c r="G35" i="4"/>
  <c r="H996" i="11" s="1"/>
  <c r="G996" i="11"/>
  <c r="D35" i="4"/>
  <c r="E996" i="11" s="1"/>
  <c r="C35" i="4"/>
  <c r="D996" i="11" s="1"/>
  <c r="W34" i="4"/>
  <c r="X995" i="11" s="1"/>
  <c r="W995" i="11"/>
  <c r="V995" i="11"/>
  <c r="T34" i="4"/>
  <c r="U995" i="11" s="1"/>
  <c r="S34" i="4"/>
  <c r="T995" i="11" s="1"/>
  <c r="R34" i="4"/>
  <c r="S995" i="11" s="1"/>
  <c r="R995" i="11"/>
  <c r="O34" i="4"/>
  <c r="P995" i="11" s="1"/>
  <c r="L34" i="4"/>
  <c r="M995" i="11" s="1"/>
  <c r="L995" i="11"/>
  <c r="K995" i="11"/>
  <c r="I34" i="4"/>
  <c r="J995" i="11" s="1"/>
  <c r="H34" i="4"/>
  <c r="I995" i="11" s="1"/>
  <c r="G34" i="4"/>
  <c r="H995" i="11" s="1"/>
  <c r="G995" i="11"/>
  <c r="D34" i="4"/>
  <c r="E995" i="11" s="1"/>
  <c r="C34" i="4"/>
  <c r="D995" i="11" s="1"/>
  <c r="W33" i="4"/>
  <c r="X994" i="11" s="1"/>
  <c r="W994" i="11"/>
  <c r="V994" i="11"/>
  <c r="T33" i="4"/>
  <c r="U994" i="11" s="1"/>
  <c r="S33" i="4"/>
  <c r="T994" i="11" s="1"/>
  <c r="R33" i="4"/>
  <c r="S994" i="11" s="1"/>
  <c r="R994" i="11"/>
  <c r="O33" i="4"/>
  <c r="P994" i="11" s="1"/>
  <c r="L33" i="4"/>
  <c r="M994" i="11" s="1"/>
  <c r="L994" i="11"/>
  <c r="K994" i="11"/>
  <c r="I33" i="4"/>
  <c r="J994" i="11" s="1"/>
  <c r="H33" i="4"/>
  <c r="I994" i="11" s="1"/>
  <c r="G33" i="4"/>
  <c r="H994" i="11" s="1"/>
  <c r="G994" i="11"/>
  <c r="D33" i="4"/>
  <c r="E994" i="11" s="1"/>
  <c r="C33" i="4"/>
  <c r="D994" i="11" s="1"/>
  <c r="W32" i="4"/>
  <c r="X993" i="11" s="1"/>
  <c r="W993" i="11"/>
  <c r="V993" i="11"/>
  <c r="T32" i="4"/>
  <c r="U993" i="11" s="1"/>
  <c r="S32" i="4"/>
  <c r="T993" i="11" s="1"/>
  <c r="R32" i="4"/>
  <c r="S993" i="11" s="1"/>
  <c r="R993" i="11"/>
  <c r="O32" i="4"/>
  <c r="P993" i="11" s="1"/>
  <c r="L32" i="4"/>
  <c r="M993" i="11" s="1"/>
  <c r="L993" i="11"/>
  <c r="K993" i="11"/>
  <c r="I32" i="4"/>
  <c r="J993" i="11" s="1"/>
  <c r="H32" i="4"/>
  <c r="I993" i="11" s="1"/>
  <c r="G32" i="4"/>
  <c r="H993" i="11" s="1"/>
  <c r="G993" i="11"/>
  <c r="D32" i="4"/>
  <c r="E993" i="11" s="1"/>
  <c r="C32" i="4"/>
  <c r="D993" i="11" s="1"/>
  <c r="W31" i="4"/>
  <c r="X992" i="11" s="1"/>
  <c r="W992" i="11"/>
  <c r="V992" i="11"/>
  <c r="T31" i="4"/>
  <c r="U992" i="11" s="1"/>
  <c r="S31" i="4"/>
  <c r="T992" i="11" s="1"/>
  <c r="R31" i="4"/>
  <c r="S992" i="11" s="1"/>
  <c r="R992" i="11"/>
  <c r="O31" i="4"/>
  <c r="P992" i="11" s="1"/>
  <c r="L31" i="4"/>
  <c r="M992" i="11" s="1"/>
  <c r="L992" i="11"/>
  <c r="K992" i="11"/>
  <c r="I31" i="4"/>
  <c r="J992" i="11" s="1"/>
  <c r="H31" i="4"/>
  <c r="I992" i="11" s="1"/>
  <c r="G31" i="4"/>
  <c r="H992" i="11" s="1"/>
  <c r="G992" i="11"/>
  <c r="D31" i="4"/>
  <c r="E992" i="11" s="1"/>
  <c r="C31" i="4"/>
  <c r="D992" i="11" s="1"/>
  <c r="W30" i="4"/>
  <c r="X991" i="11" s="1"/>
  <c r="W991" i="11"/>
  <c r="V991" i="11"/>
  <c r="T30" i="4"/>
  <c r="U991" i="11" s="1"/>
  <c r="S30" i="4"/>
  <c r="T991" i="11" s="1"/>
  <c r="R30" i="4"/>
  <c r="S991" i="11" s="1"/>
  <c r="R991" i="11"/>
  <c r="O30" i="4"/>
  <c r="P991" i="11" s="1"/>
  <c r="L30" i="4"/>
  <c r="M991" i="11" s="1"/>
  <c r="L991" i="11"/>
  <c r="K991" i="11"/>
  <c r="I30" i="4"/>
  <c r="J991" i="11" s="1"/>
  <c r="H30" i="4"/>
  <c r="I991" i="11" s="1"/>
  <c r="G30" i="4"/>
  <c r="H991" i="11" s="1"/>
  <c r="G991" i="11"/>
  <c r="D30" i="4"/>
  <c r="E991" i="11" s="1"/>
  <c r="C30" i="4"/>
  <c r="D991" i="11" s="1"/>
  <c r="W29" i="4"/>
  <c r="X990" i="11" s="1"/>
  <c r="W990" i="11"/>
  <c r="V990" i="11"/>
  <c r="T29" i="4"/>
  <c r="U990" i="11" s="1"/>
  <c r="S29" i="4"/>
  <c r="T990" i="11" s="1"/>
  <c r="R29" i="4"/>
  <c r="S990" i="11" s="1"/>
  <c r="R990" i="11"/>
  <c r="O29" i="4"/>
  <c r="P990" i="11" s="1"/>
  <c r="L29" i="4"/>
  <c r="M990" i="11" s="1"/>
  <c r="L990" i="11"/>
  <c r="K990" i="11"/>
  <c r="I29" i="4"/>
  <c r="J990" i="11" s="1"/>
  <c r="H29" i="4"/>
  <c r="I990" i="11" s="1"/>
  <c r="G29" i="4"/>
  <c r="H990" i="11" s="1"/>
  <c r="G990" i="11"/>
  <c r="D29" i="4"/>
  <c r="E990" i="11" s="1"/>
  <c r="C29" i="4"/>
  <c r="D990" i="11" s="1"/>
  <c r="W28" i="4"/>
  <c r="X989" i="11" s="1"/>
  <c r="W989" i="11"/>
  <c r="V989" i="11"/>
  <c r="T28" i="4"/>
  <c r="U989" i="11" s="1"/>
  <c r="S28" i="4"/>
  <c r="T989" i="11" s="1"/>
  <c r="R28" i="4"/>
  <c r="S989" i="11" s="1"/>
  <c r="R989" i="11"/>
  <c r="O28" i="4"/>
  <c r="P989" i="11" s="1"/>
  <c r="L28" i="4"/>
  <c r="M989" i="11" s="1"/>
  <c r="L989" i="11"/>
  <c r="K989" i="11"/>
  <c r="I28" i="4"/>
  <c r="J989" i="11" s="1"/>
  <c r="H28" i="4"/>
  <c r="I989" i="11" s="1"/>
  <c r="G28" i="4"/>
  <c r="H989" i="11" s="1"/>
  <c r="G989" i="11"/>
  <c r="D28" i="4"/>
  <c r="E989" i="11" s="1"/>
  <c r="C28" i="4"/>
  <c r="D989" i="11" s="1"/>
  <c r="W27" i="4"/>
  <c r="X988" i="11" s="1"/>
  <c r="W988" i="11"/>
  <c r="V988" i="11"/>
  <c r="T27" i="4"/>
  <c r="U988" i="11" s="1"/>
  <c r="S27" i="4"/>
  <c r="T988" i="11" s="1"/>
  <c r="R27" i="4"/>
  <c r="S988" i="11" s="1"/>
  <c r="R988" i="11"/>
  <c r="O27" i="4"/>
  <c r="P988" i="11" s="1"/>
  <c r="L27" i="4"/>
  <c r="M988" i="11" s="1"/>
  <c r="L988" i="11"/>
  <c r="K988" i="11"/>
  <c r="I27" i="4"/>
  <c r="J988" i="11" s="1"/>
  <c r="H27" i="4"/>
  <c r="I988" i="11" s="1"/>
  <c r="G27" i="4"/>
  <c r="H988" i="11" s="1"/>
  <c r="G988" i="11"/>
  <c r="D27" i="4"/>
  <c r="E988" i="11" s="1"/>
  <c r="C27" i="4"/>
  <c r="D988" i="11" s="1"/>
  <c r="W26" i="4"/>
  <c r="X987" i="11" s="1"/>
  <c r="W987" i="11"/>
  <c r="V987" i="11"/>
  <c r="T26" i="4"/>
  <c r="U987" i="11" s="1"/>
  <c r="S26" i="4"/>
  <c r="T987" i="11" s="1"/>
  <c r="R26" i="4"/>
  <c r="S987" i="11" s="1"/>
  <c r="R987" i="11"/>
  <c r="O26" i="4"/>
  <c r="P987" i="11" s="1"/>
  <c r="L26" i="4"/>
  <c r="M987" i="11" s="1"/>
  <c r="L987" i="11"/>
  <c r="K987" i="11"/>
  <c r="I26" i="4"/>
  <c r="J987" i="11" s="1"/>
  <c r="H26" i="4"/>
  <c r="I987" i="11" s="1"/>
  <c r="G26" i="4"/>
  <c r="H987" i="11" s="1"/>
  <c r="G987" i="11"/>
  <c r="D26" i="4"/>
  <c r="E987" i="11" s="1"/>
  <c r="C26" i="4"/>
  <c r="D987" i="11" s="1"/>
  <c r="W25" i="4"/>
  <c r="X986" i="11" s="1"/>
  <c r="W986" i="11"/>
  <c r="V986" i="11"/>
  <c r="T25" i="4"/>
  <c r="U986" i="11" s="1"/>
  <c r="S25" i="4"/>
  <c r="T986" i="11" s="1"/>
  <c r="R25" i="4"/>
  <c r="S986" i="11" s="1"/>
  <c r="R986" i="11"/>
  <c r="O25" i="4"/>
  <c r="P986" i="11" s="1"/>
  <c r="L25" i="4"/>
  <c r="M986" i="11" s="1"/>
  <c r="L986" i="11"/>
  <c r="K986" i="11"/>
  <c r="I25" i="4"/>
  <c r="J986" i="11" s="1"/>
  <c r="H25" i="4"/>
  <c r="I986" i="11" s="1"/>
  <c r="G25" i="4"/>
  <c r="H986" i="11" s="1"/>
  <c r="G986" i="11"/>
  <c r="D25" i="4"/>
  <c r="E986" i="11" s="1"/>
  <c r="C25" i="4"/>
  <c r="D986" i="11" s="1"/>
  <c r="W24" i="4"/>
  <c r="X985" i="11" s="1"/>
  <c r="W985" i="11"/>
  <c r="V985" i="11"/>
  <c r="T24" i="4"/>
  <c r="U985" i="11" s="1"/>
  <c r="S24" i="4"/>
  <c r="T985" i="11" s="1"/>
  <c r="R24" i="4"/>
  <c r="S985" i="11" s="1"/>
  <c r="R985" i="11"/>
  <c r="O24" i="4"/>
  <c r="P985" i="11" s="1"/>
  <c r="L24" i="4"/>
  <c r="M985" i="11" s="1"/>
  <c r="L985" i="11"/>
  <c r="K985" i="11"/>
  <c r="I24" i="4"/>
  <c r="J985" i="11" s="1"/>
  <c r="H24" i="4"/>
  <c r="I985" i="11" s="1"/>
  <c r="G24" i="4"/>
  <c r="H985" i="11" s="1"/>
  <c r="G985" i="11"/>
  <c r="D24" i="4"/>
  <c r="E985" i="11" s="1"/>
  <c r="C24" i="4"/>
  <c r="D985" i="11" s="1"/>
  <c r="W23" i="4"/>
  <c r="X984" i="11" s="1"/>
  <c r="W984" i="11"/>
  <c r="V984" i="11"/>
  <c r="T23" i="4"/>
  <c r="U984" i="11" s="1"/>
  <c r="S23" i="4"/>
  <c r="T984" i="11" s="1"/>
  <c r="R23" i="4"/>
  <c r="S984" i="11" s="1"/>
  <c r="R984" i="11"/>
  <c r="O23" i="4"/>
  <c r="P984" i="11" s="1"/>
  <c r="L23" i="4"/>
  <c r="M984" i="11" s="1"/>
  <c r="L984" i="11"/>
  <c r="K984" i="11"/>
  <c r="I23" i="4"/>
  <c r="J984" i="11" s="1"/>
  <c r="H23" i="4"/>
  <c r="I984" i="11" s="1"/>
  <c r="G23" i="4"/>
  <c r="H984" i="11" s="1"/>
  <c r="G984" i="11"/>
  <c r="D23" i="4"/>
  <c r="E984" i="11" s="1"/>
  <c r="C23" i="4"/>
  <c r="D984" i="11" s="1"/>
  <c r="W22" i="4"/>
  <c r="X983" i="11" s="1"/>
  <c r="W983" i="11"/>
  <c r="V983" i="11"/>
  <c r="T22" i="4"/>
  <c r="U983" i="11" s="1"/>
  <c r="S22" i="4"/>
  <c r="T983" i="11" s="1"/>
  <c r="R22" i="4"/>
  <c r="S983" i="11" s="1"/>
  <c r="R983" i="11"/>
  <c r="O22" i="4"/>
  <c r="P983" i="11" s="1"/>
  <c r="L22" i="4"/>
  <c r="M983" i="11" s="1"/>
  <c r="L983" i="11"/>
  <c r="K983" i="11"/>
  <c r="I22" i="4"/>
  <c r="J983" i="11" s="1"/>
  <c r="H22" i="4"/>
  <c r="I983" i="11" s="1"/>
  <c r="G22" i="4"/>
  <c r="H983" i="11" s="1"/>
  <c r="G983" i="11"/>
  <c r="D22" i="4"/>
  <c r="E983" i="11" s="1"/>
  <c r="C22" i="4"/>
  <c r="D983" i="11" s="1"/>
  <c r="W21" i="4"/>
  <c r="X982" i="11" s="1"/>
  <c r="W982" i="11"/>
  <c r="V982" i="11"/>
  <c r="T21" i="4"/>
  <c r="U982" i="11" s="1"/>
  <c r="S21" i="4"/>
  <c r="T982" i="11" s="1"/>
  <c r="R21" i="4"/>
  <c r="S982" i="11" s="1"/>
  <c r="R982" i="11"/>
  <c r="O21" i="4"/>
  <c r="P982" i="11" s="1"/>
  <c r="L21" i="4"/>
  <c r="M982" i="11" s="1"/>
  <c r="L982" i="11"/>
  <c r="K982" i="11"/>
  <c r="I21" i="4"/>
  <c r="J982" i="11" s="1"/>
  <c r="H21" i="4"/>
  <c r="I982" i="11" s="1"/>
  <c r="G21" i="4"/>
  <c r="H982" i="11" s="1"/>
  <c r="G982" i="11"/>
  <c r="D21" i="4"/>
  <c r="E982" i="11" s="1"/>
  <c r="C21" i="4"/>
  <c r="D982" i="11" s="1"/>
  <c r="W109" i="2"/>
  <c r="T109" i="2"/>
  <c r="S109" i="2"/>
  <c r="R109" i="2"/>
  <c r="O109" i="2"/>
  <c r="L109" i="2"/>
  <c r="I109" i="2"/>
  <c r="H109" i="2"/>
  <c r="G109" i="2"/>
  <c r="D109" i="2"/>
  <c r="C109" i="2"/>
  <c r="W107" i="2"/>
  <c r="T107" i="2"/>
  <c r="S107" i="2"/>
  <c r="R107" i="2"/>
  <c r="O107" i="2"/>
  <c r="L107" i="2"/>
  <c r="I107" i="2"/>
  <c r="H107" i="2"/>
  <c r="G107" i="2"/>
  <c r="D107" i="2"/>
  <c r="C107" i="2"/>
  <c r="W100" i="2"/>
  <c r="T100" i="2"/>
  <c r="S100" i="2"/>
  <c r="R100" i="2"/>
  <c r="O100" i="2"/>
  <c r="L100" i="2"/>
  <c r="I100" i="2"/>
  <c r="H100" i="2"/>
  <c r="G100" i="2"/>
  <c r="D100" i="2"/>
  <c r="C100" i="2"/>
  <c r="W96" i="2"/>
  <c r="T96" i="2"/>
  <c r="S96" i="2"/>
  <c r="R96" i="2"/>
  <c r="O96" i="2"/>
  <c r="L96" i="2"/>
  <c r="I96" i="2"/>
  <c r="H96" i="2"/>
  <c r="G96" i="2"/>
  <c r="D96" i="2"/>
  <c r="C96" i="2"/>
  <c r="W3" i="2"/>
  <c r="T3" i="2"/>
  <c r="S3" i="2"/>
  <c r="R3" i="2"/>
  <c r="O3" i="2"/>
  <c r="L3" i="2"/>
  <c r="I3" i="2"/>
  <c r="H3" i="2"/>
  <c r="G3" i="2"/>
  <c r="D3" i="2"/>
  <c r="C3" i="2"/>
  <c r="W32" i="1" l="1"/>
  <c r="T32" i="1"/>
  <c r="S32" i="1"/>
  <c r="R32" i="1"/>
  <c r="O32" i="1"/>
  <c r="L32" i="1"/>
  <c r="I32" i="1"/>
  <c r="H32" i="1"/>
  <c r="G32" i="1"/>
  <c r="D32" i="1"/>
  <c r="C32" i="1"/>
  <c r="W33" i="1"/>
  <c r="T33" i="1"/>
  <c r="S33" i="1"/>
  <c r="R33" i="1"/>
  <c r="O33" i="1"/>
  <c r="L33" i="1"/>
  <c r="I33" i="1"/>
  <c r="H33" i="1"/>
  <c r="G33" i="1"/>
  <c r="D33" i="1"/>
  <c r="C33" i="1"/>
  <c r="W42" i="1"/>
  <c r="T42" i="1"/>
  <c r="S42" i="1"/>
  <c r="R42" i="1"/>
  <c r="O42" i="1"/>
  <c r="L42" i="1"/>
  <c r="I42" i="1"/>
  <c r="H42" i="1"/>
  <c r="D42" i="1"/>
  <c r="C42" i="1"/>
  <c r="W26" i="1"/>
  <c r="T26" i="1"/>
  <c r="S26" i="1"/>
  <c r="R26" i="1"/>
  <c r="O26" i="1"/>
  <c r="L26" i="1"/>
  <c r="I26" i="1"/>
  <c r="H26" i="1"/>
  <c r="G26" i="1"/>
  <c r="D26" i="1"/>
  <c r="C26" i="1"/>
  <c r="W24" i="1"/>
  <c r="T24" i="1"/>
  <c r="S24" i="1"/>
  <c r="R24" i="1"/>
  <c r="O24" i="1"/>
  <c r="L24" i="1"/>
  <c r="I24" i="1"/>
  <c r="H24" i="1"/>
  <c r="G24" i="1"/>
  <c r="D24" i="1"/>
  <c r="C24" i="1"/>
  <c r="W617" i="1" l="1"/>
  <c r="T617" i="1"/>
  <c r="S617" i="1"/>
  <c r="R617" i="1"/>
  <c r="O617" i="1"/>
  <c r="L617" i="1"/>
  <c r="I617" i="1"/>
  <c r="H617" i="1"/>
  <c r="G617" i="1"/>
  <c r="D617" i="1"/>
  <c r="C617" i="1"/>
  <c r="W616" i="1"/>
  <c r="T616" i="1"/>
  <c r="S616" i="1"/>
  <c r="R616" i="1"/>
  <c r="O616" i="1"/>
  <c r="L616" i="1"/>
  <c r="I616" i="1"/>
  <c r="H616" i="1"/>
  <c r="G616" i="1"/>
  <c r="D616" i="1"/>
  <c r="C616" i="1"/>
  <c r="W615" i="1"/>
  <c r="T615" i="1"/>
  <c r="S615" i="1"/>
  <c r="R615" i="1"/>
  <c r="O615" i="1"/>
  <c r="L615" i="1"/>
  <c r="I615" i="1"/>
  <c r="H615" i="1"/>
  <c r="G615" i="1"/>
  <c r="D615" i="1"/>
  <c r="C615" i="1"/>
  <c r="W614" i="1"/>
  <c r="T614" i="1"/>
  <c r="S614" i="1"/>
  <c r="R614" i="1"/>
  <c r="O614" i="1"/>
  <c r="L614" i="1"/>
  <c r="I614" i="1"/>
  <c r="H614" i="1"/>
  <c r="G614" i="1"/>
  <c r="D614" i="1"/>
  <c r="C614" i="1"/>
  <c r="W613" i="1"/>
  <c r="T613" i="1"/>
  <c r="S613" i="1"/>
  <c r="R613" i="1"/>
  <c r="O613" i="1"/>
  <c r="L613" i="1"/>
  <c r="I613" i="1"/>
  <c r="H613" i="1"/>
  <c r="G613" i="1"/>
  <c r="D613" i="1"/>
  <c r="C613" i="1"/>
  <c r="W612" i="1"/>
  <c r="T612" i="1"/>
  <c r="S612" i="1"/>
  <c r="R612" i="1"/>
  <c r="O612" i="1"/>
  <c r="L612" i="1"/>
  <c r="I612" i="1"/>
  <c r="H612" i="1"/>
  <c r="G612" i="1"/>
  <c r="D612" i="1"/>
  <c r="C612" i="1"/>
  <c r="W611" i="1"/>
  <c r="T611" i="1"/>
  <c r="S611" i="1"/>
  <c r="R611" i="1"/>
  <c r="O611" i="1"/>
  <c r="L611" i="1"/>
  <c r="I611" i="1"/>
  <c r="H611" i="1"/>
  <c r="G611" i="1"/>
  <c r="D611" i="1"/>
  <c r="C611" i="1"/>
  <c r="W610" i="1"/>
  <c r="T610" i="1"/>
  <c r="S610" i="1"/>
  <c r="R610" i="1"/>
  <c r="O610" i="1"/>
  <c r="L610" i="1"/>
  <c r="I610" i="1"/>
  <c r="H610" i="1"/>
  <c r="G610" i="1"/>
  <c r="D610" i="1"/>
  <c r="C610" i="1"/>
  <c r="W587" i="1"/>
  <c r="T587" i="1"/>
  <c r="S587" i="1"/>
  <c r="R587" i="1"/>
  <c r="O587" i="1"/>
  <c r="L587" i="1"/>
  <c r="I587" i="1"/>
  <c r="H587" i="1"/>
  <c r="G587" i="1"/>
  <c r="C587" i="1"/>
  <c r="W586" i="1"/>
  <c r="T586" i="1"/>
  <c r="S586" i="1"/>
  <c r="R586" i="1"/>
  <c r="O586" i="1"/>
  <c r="L586" i="1"/>
  <c r="I586" i="1"/>
  <c r="H586" i="1"/>
  <c r="G586" i="1"/>
  <c r="D586" i="1"/>
  <c r="C586" i="1"/>
  <c r="W585" i="1"/>
  <c r="T585" i="1"/>
  <c r="S585" i="1"/>
  <c r="R585" i="1"/>
  <c r="O585" i="1"/>
  <c r="L585" i="1"/>
  <c r="I585" i="1"/>
  <c r="H585" i="1"/>
  <c r="G585" i="1"/>
  <c r="D585" i="1"/>
  <c r="C585" i="1"/>
  <c r="W584" i="1"/>
  <c r="T584" i="1"/>
  <c r="S584" i="1"/>
  <c r="R584" i="1"/>
  <c r="O584" i="1"/>
  <c r="L584" i="1"/>
  <c r="I584" i="1"/>
  <c r="H584" i="1"/>
  <c r="G584" i="1"/>
  <c r="D584" i="1"/>
  <c r="C584" i="1"/>
  <c r="W583" i="1"/>
  <c r="T583" i="1"/>
  <c r="S583" i="1"/>
  <c r="R583" i="1"/>
  <c r="O583" i="1"/>
  <c r="L583" i="1"/>
  <c r="I583" i="1"/>
  <c r="H583" i="1"/>
  <c r="G583" i="1"/>
  <c r="D583" i="1"/>
  <c r="C583" i="1"/>
  <c r="W582" i="1"/>
  <c r="T582" i="1"/>
  <c r="S582" i="1"/>
  <c r="R582" i="1"/>
  <c r="O582" i="1"/>
  <c r="L582" i="1"/>
  <c r="I582" i="1"/>
  <c r="H582" i="1"/>
  <c r="G582" i="1"/>
  <c r="D582" i="1"/>
  <c r="C582" i="1"/>
  <c r="W581" i="1"/>
  <c r="T581" i="1"/>
  <c r="S581" i="1"/>
  <c r="R581" i="1"/>
  <c r="O581" i="1"/>
  <c r="L581" i="1"/>
  <c r="I581" i="1"/>
  <c r="H581" i="1"/>
  <c r="G581" i="1"/>
  <c r="D581" i="1"/>
  <c r="C581" i="1"/>
  <c r="W580" i="1"/>
  <c r="T580" i="1"/>
  <c r="S580" i="1"/>
  <c r="R580" i="1"/>
  <c r="O580" i="1"/>
  <c r="L580" i="1"/>
  <c r="I580" i="1"/>
  <c r="H580" i="1"/>
  <c r="G580" i="1"/>
  <c r="D580" i="1"/>
  <c r="C580" i="1"/>
  <c r="W579" i="1"/>
  <c r="T579" i="1"/>
  <c r="S579" i="1"/>
  <c r="R579" i="1"/>
  <c r="O579" i="1"/>
  <c r="L579" i="1"/>
  <c r="I579" i="1"/>
  <c r="H579" i="1"/>
  <c r="G579" i="1"/>
  <c r="D579" i="1"/>
  <c r="C579" i="1"/>
  <c r="W63" i="1"/>
  <c r="T63" i="1"/>
  <c r="S63" i="1"/>
  <c r="R63" i="1"/>
  <c r="O63" i="1"/>
  <c r="L63" i="1"/>
  <c r="I63" i="1"/>
  <c r="H63" i="1"/>
  <c r="G63" i="1"/>
  <c r="D63" i="1"/>
  <c r="C63" i="1"/>
  <c r="W62" i="1"/>
  <c r="T62" i="1"/>
  <c r="S62" i="1"/>
  <c r="R62" i="1"/>
  <c r="O62" i="1"/>
  <c r="L62" i="1"/>
  <c r="I62" i="1"/>
  <c r="H62" i="1"/>
  <c r="G62" i="1"/>
  <c r="D62" i="1"/>
  <c r="C62" i="1"/>
  <c r="W57" i="1"/>
  <c r="T57" i="1"/>
  <c r="S57" i="1"/>
  <c r="R57" i="1"/>
  <c r="O57" i="1"/>
  <c r="L57" i="1"/>
  <c r="I57" i="1"/>
  <c r="H57" i="1"/>
  <c r="G57" i="1"/>
  <c r="D57" i="1"/>
  <c r="C57" i="1"/>
  <c r="W56" i="1"/>
  <c r="T56" i="1"/>
  <c r="S56" i="1"/>
  <c r="R56" i="1"/>
  <c r="O56" i="1"/>
  <c r="L56" i="1"/>
  <c r="I56" i="1"/>
  <c r="H56" i="1"/>
  <c r="G56" i="1"/>
  <c r="D56" i="1"/>
  <c r="C56" i="1"/>
  <c r="W61" i="1"/>
  <c r="T61" i="1"/>
  <c r="S61" i="1"/>
  <c r="R61" i="1"/>
  <c r="O61" i="1"/>
  <c r="L61" i="1"/>
  <c r="I61" i="1"/>
  <c r="H61" i="1"/>
  <c r="G61" i="1"/>
  <c r="D61" i="1"/>
  <c r="C61" i="1"/>
  <c r="W60" i="1"/>
  <c r="T60" i="1"/>
  <c r="S60" i="1"/>
  <c r="R60" i="1"/>
  <c r="O60" i="1"/>
  <c r="L60" i="1"/>
  <c r="I60" i="1"/>
  <c r="H60" i="1"/>
  <c r="G60" i="1"/>
  <c r="D60" i="1"/>
  <c r="C60" i="1"/>
  <c r="W55" i="1"/>
  <c r="T55" i="1"/>
  <c r="S55" i="1"/>
  <c r="R55" i="1"/>
  <c r="O55" i="1"/>
  <c r="L55" i="1"/>
  <c r="I55" i="1"/>
  <c r="H55" i="1"/>
  <c r="G55" i="1"/>
  <c r="D55" i="1"/>
  <c r="C55" i="1"/>
  <c r="W54" i="1"/>
  <c r="T54" i="1"/>
  <c r="S54" i="1"/>
  <c r="R54" i="1"/>
  <c r="O54" i="1"/>
  <c r="L54" i="1"/>
  <c r="I54" i="1"/>
  <c r="H54" i="1"/>
  <c r="G54" i="1"/>
  <c r="D54" i="1"/>
  <c r="C54" i="1"/>
  <c r="W65" i="1"/>
  <c r="T65" i="1"/>
  <c r="S65" i="1"/>
  <c r="R65" i="1"/>
  <c r="O65" i="1"/>
  <c r="L65" i="1"/>
  <c r="I65" i="1"/>
  <c r="H65" i="1"/>
  <c r="G65" i="1"/>
  <c r="D65" i="1"/>
  <c r="C65" i="1"/>
  <c r="W64" i="1"/>
  <c r="T64" i="1"/>
  <c r="S64" i="1"/>
  <c r="R64" i="1"/>
  <c r="O64" i="1"/>
  <c r="L64" i="1"/>
  <c r="I64" i="1"/>
  <c r="H64" i="1"/>
  <c r="G64" i="1"/>
  <c r="D64" i="1"/>
  <c r="C64" i="1"/>
  <c r="W59" i="1"/>
  <c r="T59" i="1"/>
  <c r="S59" i="1"/>
  <c r="R59" i="1"/>
  <c r="O59" i="1"/>
  <c r="L59" i="1"/>
  <c r="I59" i="1"/>
  <c r="H59" i="1"/>
  <c r="G59" i="1"/>
  <c r="D59" i="1"/>
  <c r="C59" i="1"/>
  <c r="W58" i="1"/>
  <c r="T58" i="1"/>
  <c r="S58" i="1"/>
  <c r="R58" i="1"/>
  <c r="O58" i="1"/>
  <c r="L58" i="1"/>
  <c r="I58" i="1"/>
  <c r="H58" i="1"/>
  <c r="G58" i="1"/>
  <c r="D58" i="1"/>
  <c r="C58" i="1"/>
  <c r="W38" i="1"/>
  <c r="T38" i="1"/>
  <c r="S38" i="1"/>
  <c r="R38" i="1"/>
  <c r="O38" i="1"/>
  <c r="L38" i="1"/>
  <c r="I38" i="1"/>
  <c r="H38" i="1"/>
  <c r="G38" i="1"/>
  <c r="D38" i="1"/>
  <c r="C38" i="1"/>
  <c r="W39" i="1"/>
  <c r="T39" i="1"/>
  <c r="S39" i="1"/>
  <c r="R39" i="1"/>
  <c r="O39" i="1"/>
  <c r="L39" i="1"/>
  <c r="I39" i="1"/>
  <c r="H39" i="1"/>
  <c r="G39" i="1"/>
  <c r="D39" i="1"/>
  <c r="C39" i="1"/>
  <c r="W43" i="1"/>
  <c r="T43" i="1"/>
  <c r="S43" i="1"/>
  <c r="R43" i="1"/>
  <c r="O43" i="1"/>
  <c r="L43" i="1"/>
  <c r="I43" i="1"/>
  <c r="H43" i="1"/>
  <c r="G43" i="1"/>
  <c r="D43" i="1"/>
  <c r="C43" i="1"/>
  <c r="W27" i="1"/>
  <c r="T27" i="1"/>
  <c r="S27" i="1"/>
  <c r="R27" i="1"/>
  <c r="O27" i="1"/>
  <c r="L27" i="1"/>
  <c r="I27" i="1"/>
  <c r="H27" i="1"/>
  <c r="G27" i="1"/>
  <c r="D27" i="1"/>
  <c r="C27" i="1"/>
  <c r="W21" i="1"/>
  <c r="T21" i="1"/>
  <c r="S21" i="1"/>
  <c r="R21" i="1"/>
  <c r="O21" i="1"/>
  <c r="L21" i="1"/>
  <c r="I21" i="1"/>
  <c r="H21" i="1"/>
  <c r="G21" i="1"/>
  <c r="D21" i="1"/>
  <c r="C21" i="1"/>
  <c r="W22" i="1"/>
  <c r="T22" i="1"/>
  <c r="S22" i="1"/>
  <c r="R22" i="1"/>
  <c r="O22" i="1"/>
  <c r="L22" i="1"/>
  <c r="I22" i="1"/>
  <c r="H22" i="1"/>
  <c r="G22" i="1"/>
  <c r="D22" i="1"/>
  <c r="C22" i="1"/>
  <c r="W36" i="1"/>
  <c r="T36" i="1"/>
  <c r="S36" i="1"/>
  <c r="R36" i="1"/>
  <c r="O36" i="1"/>
  <c r="L36" i="1"/>
  <c r="I36" i="1"/>
  <c r="H36" i="1"/>
  <c r="G36" i="1"/>
  <c r="D36" i="1"/>
  <c r="C36" i="1"/>
  <c r="W37" i="1"/>
  <c r="T37" i="1"/>
  <c r="S37" i="1"/>
  <c r="R37" i="1"/>
  <c r="O37" i="1"/>
  <c r="L37" i="1"/>
  <c r="I37" i="1"/>
  <c r="H37" i="1"/>
  <c r="G37" i="1"/>
  <c r="D37" i="1"/>
  <c r="C37" i="1"/>
  <c r="W30" i="1"/>
  <c r="T30" i="1"/>
  <c r="S30" i="1"/>
  <c r="R30" i="1"/>
  <c r="O30" i="1"/>
  <c r="L30" i="1"/>
  <c r="I30" i="1"/>
  <c r="H30" i="1"/>
  <c r="G30" i="1"/>
  <c r="D30" i="1"/>
  <c r="C30" i="1"/>
  <c r="W31" i="1"/>
  <c r="T31" i="1"/>
  <c r="S31" i="1"/>
  <c r="R31" i="1"/>
  <c r="O31" i="1"/>
  <c r="L31" i="1"/>
  <c r="I31" i="1"/>
  <c r="H31" i="1"/>
  <c r="G31" i="1"/>
  <c r="D31" i="1"/>
  <c r="C31" i="1"/>
  <c r="W25" i="1"/>
  <c r="T25" i="1"/>
  <c r="S25" i="1"/>
  <c r="R25" i="1"/>
  <c r="O25" i="1"/>
  <c r="L25" i="1"/>
  <c r="I25" i="1"/>
  <c r="H25" i="1"/>
  <c r="G25" i="1"/>
  <c r="D25" i="1"/>
  <c r="C25" i="1"/>
  <c r="W20" i="1"/>
  <c r="T20" i="1"/>
  <c r="S20" i="1"/>
  <c r="R20" i="1"/>
  <c r="O20" i="1"/>
  <c r="L20" i="1"/>
  <c r="I20" i="1"/>
  <c r="H20" i="1"/>
  <c r="G20" i="1"/>
  <c r="D20" i="1"/>
  <c r="C20" i="1"/>
  <c r="W40" i="1"/>
  <c r="T40" i="1"/>
  <c r="S40" i="1"/>
  <c r="R40" i="1"/>
  <c r="O40" i="1"/>
  <c r="L40" i="1"/>
  <c r="I40" i="1"/>
  <c r="H40" i="1"/>
  <c r="G40" i="1"/>
  <c r="D40" i="1"/>
  <c r="C40" i="1"/>
  <c r="W41" i="1"/>
  <c r="T41" i="1"/>
  <c r="S41" i="1"/>
  <c r="R41" i="1"/>
  <c r="O41" i="1"/>
  <c r="L41" i="1"/>
  <c r="I41" i="1"/>
  <c r="H41" i="1"/>
  <c r="G41" i="1"/>
  <c r="D41" i="1"/>
  <c r="C41" i="1"/>
  <c r="W34" i="1"/>
  <c r="T34" i="1"/>
  <c r="S34" i="1"/>
  <c r="R34" i="1"/>
  <c r="O34" i="1"/>
  <c r="L34" i="1"/>
  <c r="I34" i="1"/>
  <c r="H34" i="1"/>
  <c r="G34" i="1"/>
  <c r="D34" i="1"/>
  <c r="C34" i="1"/>
  <c r="W35" i="1"/>
  <c r="T35" i="1"/>
  <c r="S35" i="1"/>
  <c r="R35" i="1"/>
  <c r="O35" i="1"/>
  <c r="L35" i="1"/>
  <c r="I35" i="1"/>
  <c r="H35" i="1"/>
  <c r="G35" i="1"/>
  <c r="D35" i="1"/>
  <c r="C35" i="1"/>
  <c r="W28" i="1"/>
  <c r="T28" i="1"/>
  <c r="S28" i="1"/>
  <c r="R28" i="1"/>
  <c r="O28" i="1"/>
  <c r="L28" i="1"/>
  <c r="I28" i="1"/>
  <c r="H28" i="1"/>
  <c r="G28" i="1"/>
  <c r="D28" i="1"/>
  <c r="C28" i="1"/>
  <c r="W29" i="1"/>
  <c r="T29" i="1"/>
  <c r="S29" i="1"/>
  <c r="R29" i="1"/>
  <c r="O29" i="1"/>
  <c r="L29" i="1"/>
  <c r="I29" i="1"/>
  <c r="H29" i="1"/>
  <c r="G29" i="1"/>
  <c r="D29" i="1"/>
  <c r="C29" i="1"/>
  <c r="W23" i="1"/>
  <c r="T23" i="1"/>
  <c r="S23" i="1"/>
  <c r="R23" i="1"/>
  <c r="O23" i="1"/>
  <c r="L23" i="1"/>
  <c r="I23" i="1"/>
  <c r="H23" i="1"/>
  <c r="G23" i="1"/>
  <c r="D23" i="1"/>
  <c r="C23" i="1"/>
  <c r="W13" i="1"/>
  <c r="T13" i="1"/>
  <c r="S13" i="1"/>
  <c r="R13" i="1"/>
  <c r="O13" i="1"/>
  <c r="L13" i="1"/>
  <c r="I13" i="1"/>
  <c r="H13" i="1"/>
  <c r="G13" i="1"/>
  <c r="D13" i="1"/>
  <c r="C13" i="1"/>
  <c r="W19" i="1"/>
  <c r="T19" i="1"/>
  <c r="S19" i="1"/>
  <c r="R19" i="1"/>
  <c r="O19" i="1"/>
  <c r="L19" i="1"/>
  <c r="I19" i="1"/>
  <c r="H19" i="1"/>
  <c r="G19" i="1"/>
  <c r="D19" i="1"/>
  <c r="C19" i="1"/>
  <c r="W18" i="1"/>
  <c r="T18" i="1"/>
  <c r="S18" i="1"/>
  <c r="R18" i="1"/>
  <c r="O18" i="1"/>
  <c r="L18" i="1"/>
  <c r="I18" i="1"/>
  <c r="H18" i="1"/>
  <c r="G18" i="1"/>
  <c r="D18" i="1"/>
  <c r="C18" i="1"/>
  <c r="W17" i="1"/>
  <c r="T17" i="1"/>
  <c r="S17" i="1"/>
  <c r="R17" i="1"/>
  <c r="O17" i="1"/>
  <c r="L17" i="1"/>
  <c r="I17" i="1"/>
  <c r="H17" i="1"/>
  <c r="G17" i="1"/>
  <c r="D17" i="1"/>
  <c r="C17" i="1"/>
  <c r="W16" i="1"/>
  <c r="T16" i="1"/>
  <c r="S16" i="1"/>
  <c r="R16" i="1"/>
  <c r="O16" i="1"/>
  <c r="L16" i="1"/>
  <c r="I16" i="1"/>
  <c r="H16" i="1"/>
  <c r="G16" i="1"/>
  <c r="D16" i="1"/>
  <c r="C16" i="1"/>
  <c r="W15" i="1"/>
  <c r="T15" i="1"/>
  <c r="S15" i="1"/>
  <c r="R15" i="1"/>
  <c r="O15" i="1"/>
  <c r="L15" i="1"/>
  <c r="I15" i="1"/>
  <c r="H15" i="1"/>
  <c r="G15" i="1"/>
  <c r="D15" i="1"/>
  <c r="C15" i="1"/>
  <c r="W14" i="1"/>
  <c r="T14" i="1"/>
  <c r="S14" i="1"/>
  <c r="R14" i="1"/>
  <c r="O14" i="1"/>
  <c r="L14" i="1"/>
  <c r="I14" i="1"/>
  <c r="H14" i="1"/>
  <c r="G14" i="1"/>
  <c r="D14" i="1"/>
  <c r="C14" i="1"/>
  <c r="W12" i="1"/>
  <c r="T12" i="1"/>
  <c r="S12" i="1"/>
  <c r="R12" i="1"/>
  <c r="O12" i="1"/>
  <c r="L12" i="1"/>
  <c r="I12" i="1"/>
  <c r="H12" i="1"/>
  <c r="G12" i="1"/>
  <c r="D12" i="1"/>
  <c r="C12" i="1"/>
  <c r="W9" i="1"/>
  <c r="T9" i="1"/>
  <c r="S9" i="1"/>
  <c r="R9" i="1"/>
  <c r="O9" i="1"/>
  <c r="L9" i="1"/>
  <c r="I9" i="1"/>
  <c r="H9" i="1"/>
  <c r="G9" i="1"/>
  <c r="D9" i="1"/>
  <c r="C9" i="1"/>
  <c r="W8" i="1"/>
  <c r="T8" i="1"/>
  <c r="S8" i="1"/>
  <c r="R8" i="1"/>
  <c r="O8" i="1"/>
  <c r="L8" i="1"/>
  <c r="I8" i="1"/>
  <c r="H8" i="1"/>
  <c r="G8" i="1"/>
  <c r="D8" i="1"/>
  <c r="C8" i="1"/>
  <c r="W7" i="1"/>
  <c r="T7" i="1"/>
  <c r="S7" i="1"/>
  <c r="R7" i="1"/>
  <c r="O7" i="1"/>
  <c r="L7" i="1"/>
  <c r="I7" i="1"/>
  <c r="H7" i="1"/>
  <c r="G7" i="1"/>
  <c r="D7" i="1"/>
  <c r="C7" i="1"/>
  <c r="W6" i="1"/>
  <c r="T6" i="1"/>
  <c r="S6" i="1"/>
  <c r="R6" i="1"/>
  <c r="O6" i="1"/>
  <c r="L6" i="1"/>
  <c r="I6" i="1"/>
  <c r="H6" i="1"/>
  <c r="G6" i="1"/>
  <c r="D6" i="1"/>
  <c r="C6" i="1"/>
  <c r="W5" i="1"/>
  <c r="T5" i="1"/>
  <c r="S5" i="1"/>
  <c r="R5" i="1"/>
  <c r="O5" i="1"/>
  <c r="L5" i="1"/>
  <c r="I5" i="1"/>
  <c r="H5" i="1"/>
  <c r="G5" i="1"/>
  <c r="D5" i="1"/>
  <c r="C5" i="1"/>
  <c r="W4" i="1"/>
  <c r="T4" i="1"/>
  <c r="S4" i="1"/>
  <c r="R4" i="1"/>
  <c r="O4" i="1"/>
  <c r="L4" i="1"/>
  <c r="I4" i="1"/>
  <c r="H4" i="1"/>
  <c r="G4" i="1"/>
  <c r="D4" i="1"/>
  <c r="C4" i="1"/>
  <c r="W10" i="1"/>
  <c r="T10" i="1"/>
  <c r="S10" i="1"/>
  <c r="R10" i="1"/>
  <c r="O10" i="1"/>
  <c r="L10" i="1"/>
  <c r="I10" i="1"/>
  <c r="H10" i="1"/>
  <c r="G10" i="1"/>
  <c r="D10" i="1"/>
  <c r="C10" i="1"/>
  <c r="W11" i="1"/>
  <c r="T11" i="1"/>
  <c r="S11" i="1"/>
  <c r="R11" i="1"/>
  <c r="O11" i="1"/>
  <c r="L11" i="1"/>
  <c r="I11" i="1"/>
  <c r="H11" i="1"/>
  <c r="G11" i="1"/>
  <c r="D11" i="1"/>
  <c r="C11" i="1"/>
  <c r="W3" i="1"/>
  <c r="W3" i="11"/>
  <c r="T3" i="1"/>
  <c r="S3" i="1"/>
  <c r="R3" i="1"/>
  <c r="O3" i="1"/>
  <c r="L3" i="1"/>
  <c r="L3" i="11"/>
  <c r="I3" i="1"/>
  <c r="H3" i="1"/>
  <c r="G3" i="1"/>
  <c r="D3" i="1"/>
  <c r="C3" i="1"/>
  <c r="R2" i="11"/>
  <c r="R2" i="1"/>
  <c r="S2" i="1"/>
  <c r="T2" i="1"/>
  <c r="W2" i="1"/>
  <c r="O2" i="1"/>
  <c r="G2" i="1"/>
  <c r="H2" i="1"/>
  <c r="I2" i="1"/>
  <c r="L2" i="1"/>
  <c r="C2" i="1"/>
  <c r="D2" i="1"/>
  <c r="M2" i="11" l="1"/>
  <c r="S3" i="11"/>
  <c r="X3" i="11"/>
  <c r="T3" i="11"/>
  <c r="I2" i="11"/>
  <c r="H3" i="11"/>
  <c r="E2" i="11"/>
  <c r="J2" i="11"/>
  <c r="X2" i="11"/>
  <c r="T2" i="11"/>
  <c r="D2" i="11"/>
  <c r="L2" i="11"/>
  <c r="P2" i="11"/>
  <c r="W2" i="11"/>
  <c r="S2" i="11"/>
  <c r="H2" i="11"/>
  <c r="D3" i="11"/>
  <c r="U2" i="11"/>
  <c r="G3" i="11"/>
  <c r="K3" i="11"/>
  <c r="R3" i="11"/>
  <c r="I3" i="11"/>
  <c r="M3" i="11"/>
  <c r="K2" i="11"/>
  <c r="G2" i="11"/>
  <c r="V2" i="11"/>
  <c r="E3" i="11"/>
  <c r="J3" i="11"/>
  <c r="P3" i="11"/>
  <c r="U3" i="11"/>
  <c r="V3" i="11"/>
  <c r="G129" i="11"/>
  <c r="K129" i="11"/>
  <c r="R129" i="11"/>
  <c r="V129" i="11"/>
  <c r="L129" i="11"/>
  <c r="W129" i="11"/>
  <c r="F956" i="11" l="1"/>
  <c r="N956" i="11"/>
  <c r="O956" i="11"/>
  <c r="Q956" i="11"/>
  <c r="Y956" i="11"/>
  <c r="Z956" i="11"/>
  <c r="AA956" i="11"/>
  <c r="AB956" i="11"/>
  <c r="AC956" i="11"/>
  <c r="AD956" i="11"/>
  <c r="AD1" i="11"/>
  <c r="V1" i="11"/>
  <c r="W1" i="11"/>
  <c r="X1" i="11"/>
  <c r="Y1" i="11"/>
  <c r="Z1" i="11"/>
  <c r="AA1" i="11"/>
  <c r="AB1" i="11"/>
  <c r="AC1" i="11"/>
  <c r="P1" i="11"/>
  <c r="Q1" i="11"/>
  <c r="R1" i="11"/>
  <c r="S1" i="11"/>
  <c r="T1" i="11"/>
  <c r="U1" i="11"/>
  <c r="C956" i="11"/>
  <c r="C1" i="11"/>
  <c r="B956" i="11"/>
  <c r="B674" i="11"/>
  <c r="D53" i="1"/>
  <c r="W45" i="1" l="1"/>
  <c r="W44" i="1"/>
  <c r="X16" i="11"/>
  <c r="X17" i="11"/>
  <c r="X13" i="11"/>
  <c r="W588" i="1"/>
  <c r="W589" i="1"/>
  <c r="W590" i="1"/>
  <c r="X20" i="11"/>
  <c r="X21" i="11"/>
  <c r="X150" i="11"/>
  <c r="X151" i="11"/>
  <c r="W47" i="1"/>
  <c r="W46" i="1"/>
  <c r="W591" i="1"/>
  <c r="W592" i="1"/>
  <c r="X263" i="11" s="1"/>
  <c r="W593" i="1"/>
  <c r="W594" i="1"/>
  <c r="W595" i="1"/>
  <c r="W596" i="1"/>
  <c r="X128" i="11"/>
  <c r="X22" i="11"/>
  <c r="X23" i="11"/>
  <c r="X157" i="11"/>
  <c r="W49" i="1"/>
  <c r="W48" i="1"/>
  <c r="X277" i="11"/>
  <c r="X247" i="11"/>
  <c r="W553" i="1"/>
  <c r="W557" i="1"/>
  <c r="W554" i="1"/>
  <c r="W558" i="1"/>
  <c r="X107" i="11"/>
  <c r="W597" i="1"/>
  <c r="W598" i="1"/>
  <c r="W599" i="1"/>
  <c r="W600" i="1"/>
  <c r="W601" i="1"/>
  <c r="W602" i="1"/>
  <c r="X132" i="11"/>
  <c r="X158" i="11"/>
  <c r="W51" i="1"/>
  <c r="W50" i="1"/>
  <c r="X258" i="11" s="1"/>
  <c r="X248" i="11"/>
  <c r="X125" i="11"/>
  <c r="X36" i="11"/>
  <c r="W561" i="1"/>
  <c r="W566" i="1"/>
  <c r="W562" i="1"/>
  <c r="W567" i="1"/>
  <c r="W568" i="1"/>
  <c r="W603" i="1"/>
  <c r="X266" i="11" s="1"/>
  <c r="W604" i="1"/>
  <c r="X267" i="11" s="1"/>
  <c r="W605" i="1"/>
  <c r="W606" i="1"/>
  <c r="W607" i="1"/>
  <c r="W608" i="1"/>
  <c r="X5" i="11"/>
  <c r="X137" i="11"/>
  <c r="X116" i="11"/>
  <c r="W52" i="1"/>
  <c r="W53" i="1"/>
  <c r="X69" i="11"/>
  <c r="W571" i="1"/>
  <c r="W572" i="1"/>
  <c r="W609" i="1"/>
  <c r="L45" i="1"/>
  <c r="L44" i="1"/>
  <c r="M16" i="11"/>
  <c r="M17" i="11"/>
  <c r="L588" i="1"/>
  <c r="L589" i="1"/>
  <c r="L590" i="1"/>
  <c r="M20" i="11"/>
  <c r="M21" i="11"/>
  <c r="M150" i="11"/>
  <c r="M151" i="11"/>
  <c r="L47" i="1"/>
  <c r="L46" i="1"/>
  <c r="L591" i="1"/>
  <c r="L592" i="1"/>
  <c r="M263" i="11" s="1"/>
  <c r="L593" i="1"/>
  <c r="L594" i="1"/>
  <c r="L595" i="1"/>
  <c r="L596" i="1"/>
  <c r="M128" i="11"/>
  <c r="M22" i="11"/>
  <c r="M156" i="11"/>
  <c r="M157" i="11"/>
  <c r="L49" i="1"/>
  <c r="L48" i="1"/>
  <c r="M277" i="11"/>
  <c r="M247" i="11"/>
  <c r="L553" i="1"/>
  <c r="L557" i="1"/>
  <c r="L554" i="1"/>
  <c r="L558" i="1"/>
  <c r="M107" i="11"/>
  <c r="L597" i="1"/>
  <c r="L598" i="1"/>
  <c r="L599" i="1"/>
  <c r="L600" i="1"/>
  <c r="L601" i="1"/>
  <c r="L602" i="1"/>
  <c r="M132" i="11"/>
  <c r="M158" i="11"/>
  <c r="L51" i="1"/>
  <c r="L50" i="1"/>
  <c r="M258" i="11" s="1"/>
  <c r="M248" i="11"/>
  <c r="M125" i="11"/>
  <c r="M36" i="11"/>
  <c r="L561" i="1"/>
  <c r="L566" i="1"/>
  <c r="L562" i="1"/>
  <c r="L567" i="1"/>
  <c r="L568" i="1"/>
  <c r="M113" i="11"/>
  <c r="L603" i="1"/>
  <c r="M266" i="11" s="1"/>
  <c r="L604" i="1"/>
  <c r="M267" i="11" s="1"/>
  <c r="L605" i="1"/>
  <c r="L606" i="1"/>
  <c r="L607" i="1"/>
  <c r="L608" i="1"/>
  <c r="M5" i="11"/>
  <c r="L52" i="1"/>
  <c r="L53" i="1"/>
  <c r="L571" i="1"/>
  <c r="L572" i="1"/>
  <c r="L609" i="1"/>
  <c r="W61" i="2"/>
  <c r="W60" i="2"/>
  <c r="W75" i="2"/>
  <c r="W73" i="2"/>
  <c r="W76" i="2"/>
  <c r="W74" i="2"/>
  <c r="W20" i="2"/>
  <c r="W8" i="2"/>
  <c r="W98" i="2"/>
  <c r="W106" i="2"/>
  <c r="W99" i="2"/>
  <c r="W97" i="2"/>
  <c r="W23" i="2"/>
  <c r="W34" i="2"/>
  <c r="W33" i="2"/>
  <c r="W36" i="2"/>
  <c r="W35" i="2"/>
  <c r="W51" i="2"/>
  <c r="W50" i="2"/>
  <c r="W55" i="2"/>
  <c r="W67" i="2"/>
  <c r="W104" i="2"/>
  <c r="W25" i="2"/>
  <c r="W42" i="2"/>
  <c r="W83" i="2"/>
  <c r="W90" i="2"/>
  <c r="W91" i="2"/>
  <c r="W30" i="2"/>
  <c r="X712" i="11"/>
  <c r="W56" i="2"/>
  <c r="W68" i="2"/>
  <c r="W4" i="2"/>
  <c r="W5" i="2"/>
  <c r="W2" i="2"/>
  <c r="W59" i="2"/>
  <c r="W58" i="2"/>
  <c r="W57" i="2"/>
  <c r="W72" i="2"/>
  <c r="W71" i="2"/>
  <c r="W69" i="2"/>
  <c r="W70" i="2"/>
  <c r="W66" i="2"/>
  <c r="W85" i="2"/>
  <c r="W84" i="2"/>
  <c r="W82" i="2"/>
  <c r="W87" i="2"/>
  <c r="W86" i="2"/>
  <c r="W19" i="2"/>
  <c r="W7" i="2"/>
  <c r="W94" i="2"/>
  <c r="W92" i="2"/>
  <c r="W95" i="2"/>
  <c r="W93" i="2"/>
  <c r="W89" i="2"/>
  <c r="W22" i="2"/>
  <c r="W105" i="2"/>
  <c r="W32" i="2"/>
  <c r="W31" i="2"/>
  <c r="W26" i="2"/>
  <c r="W43" i="2"/>
  <c r="W29" i="2"/>
  <c r="W27" i="2"/>
  <c r="W28" i="2"/>
  <c r="W46" i="2"/>
  <c r="W44" i="2"/>
  <c r="W45" i="2"/>
  <c r="W49" i="2"/>
  <c r="W47" i="2"/>
  <c r="W48" i="2"/>
  <c r="W63" i="2"/>
  <c r="W77" i="2"/>
  <c r="W24" i="2"/>
  <c r="X710" i="11"/>
  <c r="W21" i="2"/>
  <c r="X715" i="11" s="1"/>
  <c r="W9" i="2"/>
  <c r="W6" i="2"/>
  <c r="W65" i="2"/>
  <c r="W64" i="2"/>
  <c r="W80" i="2"/>
  <c r="W78" i="2"/>
  <c r="W81" i="2"/>
  <c r="W79" i="2"/>
  <c r="X838" i="11"/>
  <c r="X840" i="11"/>
  <c r="X711" i="11"/>
  <c r="X716" i="11"/>
  <c r="X699" i="11"/>
  <c r="X700" i="11"/>
  <c r="W102" i="2"/>
  <c r="W108" i="2"/>
  <c r="W103" i="2"/>
  <c r="W101" i="2"/>
  <c r="X727" i="11"/>
  <c r="X728" i="11"/>
  <c r="W38" i="2"/>
  <c r="W37" i="2"/>
  <c r="W41" i="2"/>
  <c r="W39" i="2"/>
  <c r="W40" i="2"/>
  <c r="W54" i="2"/>
  <c r="W52" i="2"/>
  <c r="W53" i="2"/>
  <c r="L61" i="2"/>
  <c r="L60" i="2"/>
  <c r="L75" i="2"/>
  <c r="L73" i="2"/>
  <c r="L76" i="2"/>
  <c r="L74" i="2"/>
  <c r="L20" i="2"/>
  <c r="L8" i="2"/>
  <c r="L98" i="2"/>
  <c r="L106" i="2"/>
  <c r="L99" i="2"/>
  <c r="L97" i="2"/>
  <c r="L23" i="2"/>
  <c r="L34" i="2"/>
  <c r="L33" i="2"/>
  <c r="L36" i="2"/>
  <c r="L35" i="2"/>
  <c r="L51" i="2"/>
  <c r="L50" i="2"/>
  <c r="L55" i="2"/>
  <c r="L67" i="2"/>
  <c r="L104" i="2"/>
  <c r="L25" i="2"/>
  <c r="L42" i="2"/>
  <c r="L83" i="2"/>
  <c r="L90" i="2"/>
  <c r="L91" i="2"/>
  <c r="L56" i="2"/>
  <c r="L68" i="2"/>
  <c r="L4" i="2"/>
  <c r="L5" i="2"/>
  <c r="L2" i="2"/>
  <c r="L59" i="2"/>
  <c r="L58" i="2"/>
  <c r="L57" i="2"/>
  <c r="L72" i="2"/>
  <c r="L71" i="2"/>
  <c r="L69" i="2"/>
  <c r="L70" i="2"/>
  <c r="L66" i="2"/>
  <c r="L85" i="2"/>
  <c r="L84" i="2"/>
  <c r="L82" i="2"/>
  <c r="L87" i="2"/>
  <c r="L86" i="2"/>
  <c r="L19" i="2"/>
  <c r="L7" i="2"/>
  <c r="L94" i="2"/>
  <c r="L92" i="2"/>
  <c r="L95" i="2"/>
  <c r="L93" i="2"/>
  <c r="L89" i="2"/>
  <c r="L22" i="2"/>
  <c r="L105" i="2"/>
  <c r="L32" i="2"/>
  <c r="L31" i="2"/>
  <c r="L26" i="2"/>
  <c r="L43" i="2"/>
  <c r="L29" i="2"/>
  <c r="L27" i="2"/>
  <c r="L28" i="2"/>
  <c r="L46" i="2"/>
  <c r="L44" i="2"/>
  <c r="L45" i="2"/>
  <c r="L49" i="2"/>
  <c r="L47" i="2"/>
  <c r="L48" i="2"/>
  <c r="L63" i="2"/>
  <c r="L77" i="2"/>
  <c r="L24" i="2"/>
  <c r="M710" i="11"/>
  <c r="L21" i="2"/>
  <c r="M715" i="11" s="1"/>
  <c r="L9" i="2"/>
  <c r="L6" i="2"/>
  <c r="L65" i="2"/>
  <c r="L64" i="2"/>
  <c r="L80" i="2"/>
  <c r="L78" i="2"/>
  <c r="L81" i="2"/>
  <c r="L79" i="2"/>
  <c r="M838" i="11"/>
  <c r="M840" i="11"/>
  <c r="M711" i="11"/>
  <c r="M716" i="11"/>
  <c r="M699" i="11"/>
  <c r="M700" i="11"/>
  <c r="L102" i="2"/>
  <c r="L108" i="2"/>
  <c r="L103" i="2"/>
  <c r="L101" i="2"/>
  <c r="M727" i="11"/>
  <c r="M728" i="11"/>
  <c r="L38" i="2"/>
  <c r="L37" i="2"/>
  <c r="L41" i="2"/>
  <c r="L39" i="2"/>
  <c r="L40" i="2"/>
  <c r="L54" i="2"/>
  <c r="L52" i="2"/>
  <c r="L53" i="2"/>
  <c r="W21" i="3"/>
  <c r="W5" i="3"/>
  <c r="W6" i="3"/>
  <c r="X900" i="11" s="1"/>
  <c r="W2" i="3"/>
  <c r="X878" i="11" s="1"/>
  <c r="W15" i="3"/>
  <c r="W11" i="3"/>
  <c r="W10" i="3"/>
  <c r="W9" i="3"/>
  <c r="X896" i="11" s="1"/>
  <c r="X879" i="11"/>
  <c r="W3" i="3"/>
  <c r="X880" i="11" s="1"/>
  <c r="W16" i="3"/>
  <c r="W18" i="3"/>
  <c r="W19" i="3"/>
  <c r="X889" i="11" s="1"/>
  <c r="W17" i="3"/>
  <c r="W4" i="3"/>
  <c r="W24" i="3"/>
  <c r="W22" i="3"/>
  <c r="W23" i="3"/>
  <c r="W7" i="3"/>
  <c r="W8" i="3"/>
  <c r="L21" i="3"/>
  <c r="L5" i="3"/>
  <c r="L6" i="3"/>
  <c r="L2" i="3"/>
  <c r="M878" i="11" s="1"/>
  <c r="L15" i="3"/>
  <c r="L11" i="3"/>
  <c r="L10" i="3"/>
  <c r="L9" i="3"/>
  <c r="M896" i="11" s="1"/>
  <c r="M879" i="11"/>
  <c r="L3" i="3"/>
  <c r="M880" i="11" s="1"/>
  <c r="L16" i="3"/>
  <c r="L18" i="3"/>
  <c r="L19" i="3"/>
  <c r="L17" i="3"/>
  <c r="L4" i="3"/>
  <c r="L24" i="3"/>
  <c r="L22" i="3"/>
  <c r="L23" i="3"/>
  <c r="L7" i="3"/>
  <c r="L8" i="3"/>
  <c r="W51" i="4"/>
  <c r="X1014" i="11" s="1"/>
  <c r="W52" i="4"/>
  <c r="X1015" i="11" s="1"/>
  <c r="W16" i="4"/>
  <c r="X976" i="11" s="1"/>
  <c r="W17" i="4"/>
  <c r="X977" i="11" s="1"/>
  <c r="W133" i="4"/>
  <c r="X1104" i="11" s="1"/>
  <c r="W134" i="4"/>
  <c r="X1105" i="11" s="1"/>
  <c r="W148" i="4"/>
  <c r="X1121" i="11" s="1"/>
  <c r="W149" i="4"/>
  <c r="X1122" i="11" s="1"/>
  <c r="W89" i="4"/>
  <c r="X1057" i="11" s="1"/>
  <c r="W90" i="4"/>
  <c r="X1058" i="11" s="1"/>
  <c r="W80" i="4"/>
  <c r="X1048" i="11" s="1"/>
  <c r="W81" i="4"/>
  <c r="X1049" i="11" s="1"/>
  <c r="W190" i="4"/>
  <c r="X1179" i="11" s="1"/>
  <c r="W191" i="4"/>
  <c r="X1180" i="11" s="1"/>
  <c r="W172" i="4"/>
  <c r="X1160" i="11" s="1"/>
  <c r="W173" i="4"/>
  <c r="X1162" i="11" s="1"/>
  <c r="X1161" i="11"/>
  <c r="W162" i="4"/>
  <c r="X1146" i="11" s="1"/>
  <c r="W163" i="4"/>
  <c r="X1148" i="11" s="1"/>
  <c r="X1147" i="11"/>
  <c r="W47" i="4"/>
  <c r="X1010" i="11" s="1"/>
  <c r="W48" i="4"/>
  <c r="X1011" i="11" s="1"/>
  <c r="W12" i="4"/>
  <c r="X972" i="11" s="1"/>
  <c r="W13" i="4"/>
  <c r="X973" i="11" s="1"/>
  <c r="W129" i="4"/>
  <c r="X1100" i="11" s="1"/>
  <c r="W130" i="4"/>
  <c r="X1101" i="11" s="1"/>
  <c r="W144" i="4"/>
  <c r="X1117" i="11" s="1"/>
  <c r="W110" i="4"/>
  <c r="X1078" i="11" s="1"/>
  <c r="W111" i="4"/>
  <c r="X1079" i="11" s="1"/>
  <c r="W85" i="4"/>
  <c r="X1053" i="11" s="1"/>
  <c r="W86" i="4"/>
  <c r="X1054" i="11" s="1"/>
  <c r="W76" i="4"/>
  <c r="X1044" i="11" s="1"/>
  <c r="W77" i="4"/>
  <c r="X1045" i="11" s="1"/>
  <c r="W186" i="4"/>
  <c r="X1175" i="11" s="1"/>
  <c r="W187" i="4"/>
  <c r="X1176" i="11" s="1"/>
  <c r="W145" i="4"/>
  <c r="X1118" i="11" s="1"/>
  <c r="W171" i="4"/>
  <c r="X1156" i="11" s="1"/>
  <c r="X1125" i="11"/>
  <c r="X1126" i="11"/>
  <c r="W55" i="4"/>
  <c r="X1018" i="11" s="1"/>
  <c r="X1019" i="11"/>
  <c r="W20" i="4"/>
  <c r="X980" i="11" s="1"/>
  <c r="X981" i="11"/>
  <c r="X1108" i="11"/>
  <c r="X1109" i="11"/>
  <c r="X1127" i="11"/>
  <c r="X1128" i="11"/>
  <c r="W93" i="4"/>
  <c r="X1061" i="11" s="1"/>
  <c r="W84" i="4"/>
  <c r="X1052" i="11" s="1"/>
  <c r="W194" i="4"/>
  <c r="X1183" i="11" s="1"/>
  <c r="W49" i="4"/>
  <c r="X1012" i="11" s="1"/>
  <c r="W50" i="4"/>
  <c r="X1013" i="11" s="1"/>
  <c r="W14" i="4"/>
  <c r="X974" i="11" s="1"/>
  <c r="W15" i="4"/>
  <c r="X975" i="11" s="1"/>
  <c r="W131" i="4"/>
  <c r="X1102" i="11" s="1"/>
  <c r="W132" i="4"/>
  <c r="X1103" i="11" s="1"/>
  <c r="W146" i="4"/>
  <c r="X1119" i="11" s="1"/>
  <c r="W147" i="4"/>
  <c r="X1120" i="11" s="1"/>
  <c r="W87" i="4"/>
  <c r="X1055" i="11" s="1"/>
  <c r="W88" i="4"/>
  <c r="X1056" i="11" s="1"/>
  <c r="W78" i="4"/>
  <c r="X1046" i="11" s="1"/>
  <c r="W79" i="4"/>
  <c r="X1047" i="11" s="1"/>
  <c r="W188" i="4"/>
  <c r="X1177" i="11" s="1"/>
  <c r="W189" i="4"/>
  <c r="X1178" i="11" s="1"/>
  <c r="W160" i="4"/>
  <c r="X1141" i="11" s="1"/>
  <c r="W161" i="4"/>
  <c r="X1142" i="11" s="1"/>
  <c r="X1157" i="11"/>
  <c r="X1159" i="11"/>
  <c r="X1158" i="11"/>
  <c r="X1143" i="11"/>
  <c r="X1145" i="11"/>
  <c r="X1144" i="11"/>
  <c r="W53" i="4"/>
  <c r="X1016" i="11" s="1"/>
  <c r="W54" i="4"/>
  <c r="X1017" i="11" s="1"/>
  <c r="W18" i="4"/>
  <c r="X978" i="11" s="1"/>
  <c r="W19" i="4"/>
  <c r="X979" i="11" s="1"/>
  <c r="W135" i="4"/>
  <c r="X1106" i="11" s="1"/>
  <c r="W136" i="4"/>
  <c r="X1107" i="11" s="1"/>
  <c r="W150" i="4"/>
  <c r="X1123" i="11" s="1"/>
  <c r="W151" i="4"/>
  <c r="X1124" i="11" s="1"/>
  <c r="W91" i="4"/>
  <c r="X1059" i="11" s="1"/>
  <c r="W92" i="4"/>
  <c r="X1060" i="11" s="1"/>
  <c r="W82" i="4"/>
  <c r="X1050" i="11" s="1"/>
  <c r="W83" i="4"/>
  <c r="X1051" i="11" s="1"/>
  <c r="W192" i="4"/>
  <c r="X1181" i="11" s="1"/>
  <c r="W193" i="4"/>
  <c r="X1182" i="11" s="1"/>
  <c r="W174" i="4"/>
  <c r="X1163" i="11" s="1"/>
  <c r="W176" i="4"/>
  <c r="X1165" i="11" s="1"/>
  <c r="W175" i="4"/>
  <c r="X1164" i="11" s="1"/>
  <c r="W164" i="4"/>
  <c r="X1149" i="11" s="1"/>
  <c r="W166" i="4"/>
  <c r="X1151" i="11" s="1"/>
  <c r="W165" i="4"/>
  <c r="X1150" i="11" s="1"/>
  <c r="L51" i="4"/>
  <c r="M1014" i="11" s="1"/>
  <c r="L52" i="4"/>
  <c r="M1015" i="11" s="1"/>
  <c r="L16" i="4"/>
  <c r="M976" i="11" s="1"/>
  <c r="L17" i="4"/>
  <c r="M977" i="11" s="1"/>
  <c r="L133" i="4"/>
  <c r="M1104" i="11" s="1"/>
  <c r="L134" i="4"/>
  <c r="M1105" i="11" s="1"/>
  <c r="L148" i="4"/>
  <c r="M1121" i="11" s="1"/>
  <c r="L149" i="4"/>
  <c r="M1122" i="11" s="1"/>
  <c r="L89" i="4"/>
  <c r="M1057" i="11" s="1"/>
  <c r="L90" i="4"/>
  <c r="M1058" i="11" s="1"/>
  <c r="L80" i="4"/>
  <c r="M1048" i="11" s="1"/>
  <c r="L81" i="4"/>
  <c r="M1049" i="11" s="1"/>
  <c r="L190" i="4"/>
  <c r="M1179" i="11" s="1"/>
  <c r="L191" i="4"/>
  <c r="M1180" i="11" s="1"/>
  <c r="L172" i="4"/>
  <c r="M1160" i="11" s="1"/>
  <c r="L173" i="4"/>
  <c r="M1162" i="11" s="1"/>
  <c r="M1161" i="11"/>
  <c r="L162" i="4"/>
  <c r="M1146" i="11" s="1"/>
  <c r="L163" i="4"/>
  <c r="M1148" i="11" s="1"/>
  <c r="M1147" i="11"/>
  <c r="L47" i="4"/>
  <c r="M1010" i="11" s="1"/>
  <c r="L48" i="4"/>
  <c r="M1011" i="11" s="1"/>
  <c r="L12" i="4"/>
  <c r="M972" i="11" s="1"/>
  <c r="L13" i="4"/>
  <c r="M973" i="11" s="1"/>
  <c r="L129" i="4"/>
  <c r="M1100" i="11" s="1"/>
  <c r="L130" i="4"/>
  <c r="M1101" i="11" s="1"/>
  <c r="L144" i="4"/>
  <c r="M1117" i="11" s="1"/>
  <c r="L110" i="4"/>
  <c r="M1078" i="11" s="1"/>
  <c r="L111" i="4"/>
  <c r="M1079" i="11" s="1"/>
  <c r="L85" i="4"/>
  <c r="M1053" i="11" s="1"/>
  <c r="L86" i="4"/>
  <c r="M1054" i="11" s="1"/>
  <c r="L76" i="4"/>
  <c r="M1044" i="11" s="1"/>
  <c r="L77" i="4"/>
  <c r="M1045" i="11" s="1"/>
  <c r="L186" i="4"/>
  <c r="M1175" i="11" s="1"/>
  <c r="L187" i="4"/>
  <c r="M1176" i="11" s="1"/>
  <c r="L145" i="4"/>
  <c r="M1118" i="11" s="1"/>
  <c r="L171" i="4"/>
  <c r="M1156" i="11" s="1"/>
  <c r="M1125" i="11"/>
  <c r="M1126" i="11"/>
  <c r="L55" i="4"/>
  <c r="M1018" i="11" s="1"/>
  <c r="M1019" i="11"/>
  <c r="L20" i="4"/>
  <c r="M980" i="11" s="1"/>
  <c r="M981" i="11"/>
  <c r="M1108" i="11"/>
  <c r="M1109" i="11"/>
  <c r="M1127" i="11"/>
  <c r="M1128" i="11"/>
  <c r="L93" i="4"/>
  <c r="M1061" i="11" s="1"/>
  <c r="L84" i="4"/>
  <c r="M1052" i="11" s="1"/>
  <c r="L194" i="4"/>
  <c r="M1183" i="11" s="1"/>
  <c r="L49" i="4"/>
  <c r="M1012" i="11" s="1"/>
  <c r="L50" i="4"/>
  <c r="M1013" i="11" s="1"/>
  <c r="L14" i="4"/>
  <c r="M974" i="11" s="1"/>
  <c r="L15" i="4"/>
  <c r="M975" i="11" s="1"/>
  <c r="L131" i="4"/>
  <c r="M1102" i="11" s="1"/>
  <c r="L132" i="4"/>
  <c r="M1103" i="11" s="1"/>
  <c r="L146" i="4"/>
  <c r="M1119" i="11" s="1"/>
  <c r="L147" i="4"/>
  <c r="M1120" i="11" s="1"/>
  <c r="L87" i="4"/>
  <c r="M1055" i="11" s="1"/>
  <c r="L88" i="4"/>
  <c r="M1056" i="11" s="1"/>
  <c r="L78" i="4"/>
  <c r="M1046" i="11" s="1"/>
  <c r="L79" i="4"/>
  <c r="M1047" i="11" s="1"/>
  <c r="L188" i="4"/>
  <c r="M1177" i="11" s="1"/>
  <c r="L189" i="4"/>
  <c r="M1178" i="11" s="1"/>
  <c r="L160" i="4"/>
  <c r="M1141" i="11" s="1"/>
  <c r="L161" i="4"/>
  <c r="M1142" i="11" s="1"/>
  <c r="M1157" i="11"/>
  <c r="M1159" i="11"/>
  <c r="M1158" i="11"/>
  <c r="M1143" i="11"/>
  <c r="M1145" i="11"/>
  <c r="M1144" i="11"/>
  <c r="L53" i="4"/>
  <c r="M1016" i="11" s="1"/>
  <c r="L54" i="4"/>
  <c r="M1017" i="11" s="1"/>
  <c r="L18" i="4"/>
  <c r="M978" i="11" s="1"/>
  <c r="L19" i="4"/>
  <c r="M979" i="11" s="1"/>
  <c r="L135" i="4"/>
  <c r="M1106" i="11" s="1"/>
  <c r="L136" i="4"/>
  <c r="M1107" i="11" s="1"/>
  <c r="L150" i="4"/>
  <c r="M1123" i="11" s="1"/>
  <c r="L151" i="4"/>
  <c r="M1124" i="11" s="1"/>
  <c r="L91" i="4"/>
  <c r="M1059" i="11" s="1"/>
  <c r="L92" i="4"/>
  <c r="M1060" i="11" s="1"/>
  <c r="L82" i="4"/>
  <c r="M1050" i="11" s="1"/>
  <c r="L83" i="4"/>
  <c r="M1051" i="11" s="1"/>
  <c r="L192" i="4"/>
  <c r="M1181" i="11" s="1"/>
  <c r="L193" i="4"/>
  <c r="M1182" i="11" s="1"/>
  <c r="L174" i="4"/>
  <c r="M1163" i="11" s="1"/>
  <c r="L176" i="4"/>
  <c r="M1165" i="11" s="1"/>
  <c r="L175" i="4"/>
  <c r="M1164" i="11" s="1"/>
  <c r="L164" i="4"/>
  <c r="M1149" i="11" s="1"/>
  <c r="L166" i="4"/>
  <c r="M1151" i="11" s="1"/>
  <c r="L165" i="4"/>
  <c r="M1150" i="11" s="1"/>
  <c r="W13" i="5"/>
  <c r="X943" i="11" s="1"/>
  <c r="W10" i="5"/>
  <c r="X940" i="11" s="1"/>
  <c r="W11" i="5"/>
  <c r="X941" i="11" s="1"/>
  <c r="X928" i="11"/>
  <c r="X929" i="11"/>
  <c r="X930" i="11"/>
  <c r="X931" i="11"/>
  <c r="X954" i="11"/>
  <c r="X955" i="11"/>
  <c r="X952" i="11"/>
  <c r="X953" i="11"/>
  <c r="X950" i="11"/>
  <c r="X951" i="11"/>
  <c r="X948" i="11"/>
  <c r="X949" i="11"/>
  <c r="W2" i="5"/>
  <c r="X932" i="11" s="1"/>
  <c r="W3" i="5"/>
  <c r="X933" i="11" s="1"/>
  <c r="W8" i="5"/>
  <c r="X938" i="11" s="1"/>
  <c r="W9" i="5"/>
  <c r="X939" i="11" s="1"/>
  <c r="W6" i="5"/>
  <c r="X936" i="11" s="1"/>
  <c r="W7" i="5"/>
  <c r="X937" i="11" s="1"/>
  <c r="W16" i="5"/>
  <c r="X946" i="11" s="1"/>
  <c r="W17" i="5"/>
  <c r="X947" i="11" s="1"/>
  <c r="W14" i="5"/>
  <c r="X944" i="11" s="1"/>
  <c r="W15" i="5"/>
  <c r="X945" i="11" s="1"/>
  <c r="L13" i="5"/>
  <c r="M943" i="11" s="1"/>
  <c r="L10" i="5"/>
  <c r="M940" i="11" s="1"/>
  <c r="L11" i="5"/>
  <c r="M941" i="11" s="1"/>
  <c r="M928" i="11"/>
  <c r="M929" i="11"/>
  <c r="M930" i="11"/>
  <c r="M931" i="11"/>
  <c r="M954" i="11"/>
  <c r="M955" i="11"/>
  <c r="M952" i="11"/>
  <c r="M953" i="11"/>
  <c r="M950" i="11"/>
  <c r="M951" i="11"/>
  <c r="M948" i="11"/>
  <c r="M949" i="11"/>
  <c r="L2" i="5"/>
  <c r="M932" i="11" s="1"/>
  <c r="L3" i="5"/>
  <c r="M933" i="11" s="1"/>
  <c r="L8" i="5"/>
  <c r="M938" i="11" s="1"/>
  <c r="L9" i="5"/>
  <c r="M939" i="11" s="1"/>
  <c r="L6" i="5"/>
  <c r="M936" i="11" s="1"/>
  <c r="L7" i="5"/>
  <c r="M937" i="11" s="1"/>
  <c r="L16" i="5"/>
  <c r="M946" i="11" s="1"/>
  <c r="L17" i="5"/>
  <c r="M947" i="11" s="1"/>
  <c r="L14" i="5"/>
  <c r="M944" i="11" s="1"/>
  <c r="L15" i="5"/>
  <c r="M945" i="11" s="1"/>
  <c r="W104" i="6"/>
  <c r="W103" i="6"/>
  <c r="W7" i="6"/>
  <c r="W6" i="6"/>
  <c r="W54" i="6"/>
  <c r="W53" i="6"/>
  <c r="W17" i="6"/>
  <c r="W16" i="6"/>
  <c r="W39" i="6"/>
  <c r="W38" i="6"/>
  <c r="W15" i="6"/>
  <c r="W14" i="6"/>
  <c r="X1214" i="11" s="1"/>
  <c r="W37" i="6"/>
  <c r="W36" i="6"/>
  <c r="W72" i="6"/>
  <c r="W96" i="6"/>
  <c r="W95" i="6"/>
  <c r="X1230" i="11" s="1"/>
  <c r="W90" i="6"/>
  <c r="W79" i="6"/>
  <c r="X1229" i="11" s="1"/>
  <c r="W77" i="6"/>
  <c r="W9" i="6"/>
  <c r="W8" i="6"/>
  <c r="W60" i="6"/>
  <c r="W59" i="6"/>
  <c r="W56" i="6"/>
  <c r="W55" i="6"/>
  <c r="W41" i="6"/>
  <c r="W40" i="6"/>
  <c r="X1226" i="11" s="1"/>
  <c r="W19" i="6"/>
  <c r="W18" i="6"/>
  <c r="W98" i="6"/>
  <c r="W97" i="6"/>
  <c r="W73" i="6"/>
  <c r="W91" i="6"/>
  <c r="W80" i="6"/>
  <c r="W78" i="6"/>
  <c r="W100" i="6"/>
  <c r="W99" i="6"/>
  <c r="W10" i="6"/>
  <c r="X1193" i="11"/>
  <c r="W62" i="6"/>
  <c r="W61" i="6"/>
  <c r="W102" i="6"/>
  <c r="W101" i="6"/>
  <c r="W106" i="6"/>
  <c r="W105" i="6"/>
  <c r="W109" i="6"/>
  <c r="W107" i="6"/>
  <c r="W108" i="6"/>
  <c r="L104" i="6"/>
  <c r="L103" i="6"/>
  <c r="L7" i="6"/>
  <c r="L6" i="6"/>
  <c r="L54" i="6"/>
  <c r="L53" i="6"/>
  <c r="L17" i="6"/>
  <c r="L16" i="6"/>
  <c r="L39" i="6"/>
  <c r="L38" i="6"/>
  <c r="L15" i="6"/>
  <c r="L14" i="6"/>
  <c r="M1214" i="11" s="1"/>
  <c r="L37" i="6"/>
  <c r="L36" i="6"/>
  <c r="L72" i="6"/>
  <c r="L96" i="6"/>
  <c r="L95" i="6"/>
  <c r="M1230" i="11" s="1"/>
  <c r="L90" i="6"/>
  <c r="L79" i="6"/>
  <c r="M1229" i="11" s="1"/>
  <c r="L77" i="6"/>
  <c r="L9" i="6"/>
  <c r="L8" i="6"/>
  <c r="L60" i="6"/>
  <c r="L59" i="6"/>
  <c r="L56" i="6"/>
  <c r="L55" i="6"/>
  <c r="L41" i="6"/>
  <c r="L40" i="6"/>
  <c r="M1226" i="11" s="1"/>
  <c r="L19" i="6"/>
  <c r="L18" i="6"/>
  <c r="L98" i="6"/>
  <c r="L97" i="6"/>
  <c r="L73" i="6"/>
  <c r="L91" i="6"/>
  <c r="L80" i="6"/>
  <c r="M1255" i="11"/>
  <c r="L78" i="6"/>
  <c r="L100" i="6"/>
  <c r="L99" i="6"/>
  <c r="L10" i="6"/>
  <c r="M1193" i="11"/>
  <c r="L62" i="6"/>
  <c r="L61" i="6"/>
  <c r="L102" i="6"/>
  <c r="L101" i="6"/>
  <c r="L106" i="6"/>
  <c r="L105" i="6"/>
  <c r="L109" i="6"/>
  <c r="L107" i="6"/>
  <c r="L108" i="6"/>
  <c r="X1329" i="11"/>
  <c r="X1330" i="11"/>
  <c r="X1317" i="11"/>
  <c r="X1318" i="11"/>
  <c r="X1331" i="11"/>
  <c r="X1332" i="11"/>
  <c r="X1333" i="11"/>
  <c r="X1334" i="11"/>
  <c r="W14" i="8"/>
  <c r="X1335" i="11" s="1"/>
  <c r="W15" i="8"/>
  <c r="X1336" i="11" s="1"/>
  <c r="W16" i="8"/>
  <c r="X1337" i="11" s="1"/>
  <c r="W8" i="8"/>
  <c r="X1323" i="11" s="1"/>
  <c r="W9" i="8"/>
  <c r="X1324" i="11" s="1"/>
  <c r="W10" i="8"/>
  <c r="X1325" i="11" s="1"/>
  <c r="W11" i="8"/>
  <c r="X1326" i="11" s="1"/>
  <c r="W12" i="8"/>
  <c r="X1327" i="11" s="1"/>
  <c r="W13" i="8"/>
  <c r="X1328" i="11" s="1"/>
  <c r="M1329" i="11"/>
  <c r="M1330" i="11"/>
  <c r="M1317" i="11"/>
  <c r="M1318" i="11"/>
  <c r="M1331" i="11"/>
  <c r="M1332" i="11"/>
  <c r="M1333" i="11"/>
  <c r="M1334" i="11"/>
  <c r="L14" i="8"/>
  <c r="M1335" i="11" s="1"/>
  <c r="L15" i="8"/>
  <c r="M1336" i="11" s="1"/>
  <c r="L16" i="8"/>
  <c r="M1337" i="11" s="1"/>
  <c r="L8" i="8"/>
  <c r="M1323" i="11" s="1"/>
  <c r="L9" i="8"/>
  <c r="M1324" i="11" s="1"/>
  <c r="L10" i="8"/>
  <c r="M1325" i="11" s="1"/>
  <c r="L11" i="8"/>
  <c r="M1326" i="11" s="1"/>
  <c r="L12" i="8"/>
  <c r="M1327" i="11" s="1"/>
  <c r="L13" i="8"/>
  <c r="M1328" i="11" s="1"/>
  <c r="L69" i="7"/>
  <c r="M1413" i="11" s="1"/>
  <c r="L88" i="7"/>
  <c r="M1436" i="11" s="1"/>
  <c r="L89" i="7"/>
  <c r="M1437" i="11" s="1"/>
  <c r="L28" i="7"/>
  <c r="M1364" i="11" s="1"/>
  <c r="L29" i="7"/>
  <c r="M1365" i="11" s="1"/>
  <c r="L108" i="7"/>
  <c r="M1460" i="11" s="1"/>
  <c r="L109" i="7"/>
  <c r="M1461" i="11" s="1"/>
  <c r="L4" i="7"/>
  <c r="M1340" i="11" s="1"/>
  <c r="L5" i="7"/>
  <c r="M1341" i="11" s="1"/>
  <c r="L129" i="7"/>
  <c r="M1483" i="11" s="1"/>
  <c r="L130" i="7"/>
  <c r="M1484" i="11" s="1"/>
  <c r="L16" i="7"/>
  <c r="M1352" i="11" s="1"/>
  <c r="L17" i="7"/>
  <c r="M1353" i="11" s="1"/>
  <c r="L118" i="7"/>
  <c r="M1472" i="11" s="1"/>
  <c r="L119" i="7"/>
  <c r="M1473" i="11" s="1"/>
  <c r="L139" i="7"/>
  <c r="M1493" i="11" s="1"/>
  <c r="L140" i="7"/>
  <c r="M1494" i="11" s="1"/>
  <c r="L6" i="7"/>
  <c r="M1342" i="11" s="1"/>
  <c r="L7" i="7"/>
  <c r="M1343" i="11" s="1"/>
  <c r="L18" i="7"/>
  <c r="M1354" i="11" s="1"/>
  <c r="L19" i="7"/>
  <c r="M1355" i="11" s="1"/>
  <c r="L120" i="7"/>
  <c r="M1474" i="11" s="1"/>
  <c r="L121" i="7"/>
  <c r="M1475" i="11" s="1"/>
  <c r="M1495" i="11"/>
  <c r="M1496" i="11"/>
  <c r="L64" i="7"/>
  <c r="M1408" i="11" s="1"/>
  <c r="L65" i="7"/>
  <c r="M1409" i="11" s="1"/>
  <c r="L84" i="7"/>
  <c r="M1432" i="11" s="1"/>
  <c r="L85" i="7"/>
  <c r="M1433" i="11" s="1"/>
  <c r="L24" i="7"/>
  <c r="M1360" i="11" s="1"/>
  <c r="L25" i="7"/>
  <c r="M1361" i="11" s="1"/>
  <c r="L104" i="7"/>
  <c r="M1456" i="11" s="1"/>
  <c r="L105" i="7"/>
  <c r="M1457" i="11" s="1"/>
  <c r="L2" i="7"/>
  <c r="M1338" i="11" s="1"/>
  <c r="L126" i="7"/>
  <c r="M1480" i="11" s="1"/>
  <c r="L12" i="7"/>
  <c r="M1348" i="11" s="1"/>
  <c r="L114" i="7"/>
  <c r="M1468" i="11" s="1"/>
  <c r="L133" i="7"/>
  <c r="M1487" i="11" s="1"/>
  <c r="L3" i="7"/>
  <c r="M1339" i="11" s="1"/>
  <c r="L13" i="7"/>
  <c r="M1349" i="11" s="1"/>
  <c r="L115" i="7"/>
  <c r="M1469" i="11" s="1"/>
  <c r="L134" i="7"/>
  <c r="M1488" i="11" s="1"/>
  <c r="M1416" i="11"/>
  <c r="M1417" i="11"/>
  <c r="M1440" i="11"/>
  <c r="M1441" i="11"/>
  <c r="M1368" i="11"/>
  <c r="M1369" i="11"/>
  <c r="M1464" i="11"/>
  <c r="M1465" i="11"/>
  <c r="L72" i="7"/>
  <c r="M1418" i="11" s="1"/>
  <c r="L73" i="7"/>
  <c r="M1419" i="11" s="1"/>
  <c r="L92" i="7"/>
  <c r="M1442" i="11" s="1"/>
  <c r="L93" i="7"/>
  <c r="M1443" i="11" s="1"/>
  <c r="L32" i="7"/>
  <c r="M1370" i="11" s="1"/>
  <c r="L33" i="7"/>
  <c r="M1371" i="11" s="1"/>
  <c r="L112" i="7"/>
  <c r="M1466" i="11" s="1"/>
  <c r="L113" i="7"/>
  <c r="M1467" i="11" s="1"/>
  <c r="L66" i="7"/>
  <c r="M1410" i="11" s="1"/>
  <c r="L67" i="7"/>
  <c r="M1411" i="11" s="1"/>
  <c r="L86" i="7"/>
  <c r="M1434" i="11" s="1"/>
  <c r="L87" i="7"/>
  <c r="M1435" i="11" s="1"/>
  <c r="L26" i="7"/>
  <c r="M1362" i="11" s="1"/>
  <c r="L27" i="7"/>
  <c r="M1363" i="11" s="1"/>
  <c r="L106" i="7"/>
  <c r="M1458" i="11" s="1"/>
  <c r="L107" i="7"/>
  <c r="M1459" i="11" s="1"/>
  <c r="L127" i="7"/>
  <c r="M1481" i="11" s="1"/>
  <c r="L128" i="7"/>
  <c r="M1482" i="11" s="1"/>
  <c r="L14" i="7"/>
  <c r="M1350" i="11" s="1"/>
  <c r="L15" i="7"/>
  <c r="M1351" i="11" s="1"/>
  <c r="L116" i="7"/>
  <c r="M1470" i="11" s="1"/>
  <c r="L117" i="7"/>
  <c r="M1471" i="11" s="1"/>
  <c r="L135" i="7"/>
  <c r="M1489" i="11" s="1"/>
  <c r="L136" i="7"/>
  <c r="M1490" i="11" s="1"/>
  <c r="L137" i="7"/>
  <c r="M1491" i="11" s="1"/>
  <c r="L138" i="7"/>
  <c r="M1492" i="11" s="1"/>
  <c r="L70" i="7"/>
  <c r="M1414" i="11" s="1"/>
  <c r="L71" i="7"/>
  <c r="M1415" i="11" s="1"/>
  <c r="L90" i="7"/>
  <c r="M1438" i="11" s="1"/>
  <c r="L91" i="7"/>
  <c r="M1439" i="11" s="1"/>
  <c r="L30" i="7"/>
  <c r="M1366" i="11" s="1"/>
  <c r="L31" i="7"/>
  <c r="M1367" i="11" s="1"/>
  <c r="L110" i="7"/>
  <c r="M1462" i="11" s="1"/>
  <c r="L111" i="7"/>
  <c r="M1463" i="11" s="1"/>
  <c r="L8" i="7"/>
  <c r="M1344" i="11" s="1"/>
  <c r="L9" i="7"/>
  <c r="M1345" i="11" s="1"/>
  <c r="L131" i="7"/>
  <c r="M1485" i="11" s="1"/>
  <c r="L132" i="7"/>
  <c r="M1486" i="11" s="1"/>
  <c r="L20" i="7"/>
  <c r="M1356" i="11" s="1"/>
  <c r="L21" i="7"/>
  <c r="M1357" i="11" s="1"/>
  <c r="L122" i="7"/>
  <c r="M1476" i="11" s="1"/>
  <c r="L123" i="7"/>
  <c r="M1477" i="11" s="1"/>
  <c r="L141" i="7"/>
  <c r="M1497" i="11" s="1"/>
  <c r="L142" i="7"/>
  <c r="M1498" i="11" s="1"/>
  <c r="L10" i="7"/>
  <c r="M1346" i="11" s="1"/>
  <c r="L11" i="7"/>
  <c r="M1347" i="11" s="1"/>
  <c r="L22" i="7"/>
  <c r="M1358" i="11" s="1"/>
  <c r="L23" i="7"/>
  <c r="M1359" i="11" s="1"/>
  <c r="L124" i="7"/>
  <c r="M1478" i="11" s="1"/>
  <c r="L125" i="7"/>
  <c r="M1479" i="11" s="1"/>
  <c r="M1499" i="11"/>
  <c r="M1500" i="11"/>
  <c r="W69" i="7"/>
  <c r="X1413" i="11" s="1"/>
  <c r="W88" i="7"/>
  <c r="X1436" i="11" s="1"/>
  <c r="W89" i="7"/>
  <c r="X1437" i="11" s="1"/>
  <c r="W28" i="7"/>
  <c r="X1364" i="11" s="1"/>
  <c r="W29" i="7"/>
  <c r="X1365" i="11" s="1"/>
  <c r="W108" i="7"/>
  <c r="X1460" i="11" s="1"/>
  <c r="W109" i="7"/>
  <c r="X1461" i="11" s="1"/>
  <c r="W4" i="7"/>
  <c r="X1340" i="11" s="1"/>
  <c r="W5" i="7"/>
  <c r="X1341" i="11" s="1"/>
  <c r="W129" i="7"/>
  <c r="X1483" i="11" s="1"/>
  <c r="W130" i="7"/>
  <c r="X1484" i="11" s="1"/>
  <c r="W16" i="7"/>
  <c r="X1352" i="11" s="1"/>
  <c r="W17" i="7"/>
  <c r="X1353" i="11" s="1"/>
  <c r="W118" i="7"/>
  <c r="X1472" i="11" s="1"/>
  <c r="W119" i="7"/>
  <c r="X1473" i="11" s="1"/>
  <c r="W139" i="7"/>
  <c r="X1493" i="11" s="1"/>
  <c r="W140" i="7"/>
  <c r="X1494" i="11" s="1"/>
  <c r="W6" i="7"/>
  <c r="X1342" i="11" s="1"/>
  <c r="W7" i="7"/>
  <c r="X1343" i="11" s="1"/>
  <c r="W18" i="7"/>
  <c r="X1354" i="11" s="1"/>
  <c r="W19" i="7"/>
  <c r="X1355" i="11" s="1"/>
  <c r="W120" i="7"/>
  <c r="X1474" i="11" s="1"/>
  <c r="W121" i="7"/>
  <c r="X1475" i="11" s="1"/>
  <c r="X1495" i="11"/>
  <c r="X1496" i="11"/>
  <c r="W64" i="7"/>
  <c r="X1408" i="11" s="1"/>
  <c r="W65" i="7"/>
  <c r="X1409" i="11" s="1"/>
  <c r="W84" i="7"/>
  <c r="X1432" i="11" s="1"/>
  <c r="W85" i="7"/>
  <c r="X1433" i="11" s="1"/>
  <c r="W24" i="7"/>
  <c r="X1360" i="11" s="1"/>
  <c r="W25" i="7"/>
  <c r="X1361" i="11" s="1"/>
  <c r="W104" i="7"/>
  <c r="X1456" i="11" s="1"/>
  <c r="W105" i="7"/>
  <c r="X1457" i="11" s="1"/>
  <c r="W2" i="7"/>
  <c r="X1338" i="11" s="1"/>
  <c r="W126" i="7"/>
  <c r="X1480" i="11" s="1"/>
  <c r="W12" i="7"/>
  <c r="X1348" i="11" s="1"/>
  <c r="W114" i="7"/>
  <c r="X1468" i="11" s="1"/>
  <c r="W133" i="7"/>
  <c r="X1487" i="11" s="1"/>
  <c r="W3" i="7"/>
  <c r="X1339" i="11" s="1"/>
  <c r="W13" i="7"/>
  <c r="X1349" i="11" s="1"/>
  <c r="W115" i="7"/>
  <c r="X1469" i="11" s="1"/>
  <c r="W134" i="7"/>
  <c r="X1488" i="11" s="1"/>
  <c r="X1416" i="11"/>
  <c r="X1417" i="11"/>
  <c r="X1440" i="11"/>
  <c r="X1441" i="11"/>
  <c r="X1368" i="11"/>
  <c r="X1369" i="11"/>
  <c r="X1464" i="11"/>
  <c r="X1465" i="11"/>
  <c r="W72" i="7"/>
  <c r="X1418" i="11" s="1"/>
  <c r="W73" i="7"/>
  <c r="X1419" i="11" s="1"/>
  <c r="W92" i="7"/>
  <c r="X1442" i="11" s="1"/>
  <c r="W93" i="7"/>
  <c r="X1443" i="11" s="1"/>
  <c r="W32" i="7"/>
  <c r="X1370" i="11" s="1"/>
  <c r="W33" i="7"/>
  <c r="X1371" i="11" s="1"/>
  <c r="W112" i="7"/>
  <c r="X1466" i="11" s="1"/>
  <c r="W113" i="7"/>
  <c r="X1467" i="11" s="1"/>
  <c r="W66" i="7"/>
  <c r="X1410" i="11" s="1"/>
  <c r="W67" i="7"/>
  <c r="X1411" i="11" s="1"/>
  <c r="W86" i="7"/>
  <c r="X1434" i="11" s="1"/>
  <c r="W87" i="7"/>
  <c r="X1435" i="11" s="1"/>
  <c r="W26" i="7"/>
  <c r="X1362" i="11" s="1"/>
  <c r="W27" i="7"/>
  <c r="X1363" i="11" s="1"/>
  <c r="W106" i="7"/>
  <c r="X1458" i="11" s="1"/>
  <c r="W107" i="7"/>
  <c r="X1459" i="11" s="1"/>
  <c r="W127" i="7"/>
  <c r="X1481" i="11" s="1"/>
  <c r="W128" i="7"/>
  <c r="X1482" i="11" s="1"/>
  <c r="W14" i="7"/>
  <c r="X1350" i="11" s="1"/>
  <c r="W15" i="7"/>
  <c r="X1351" i="11" s="1"/>
  <c r="W116" i="7"/>
  <c r="X1470" i="11" s="1"/>
  <c r="W117" i="7"/>
  <c r="X1471" i="11" s="1"/>
  <c r="W135" i="7"/>
  <c r="X1489" i="11" s="1"/>
  <c r="W136" i="7"/>
  <c r="X1490" i="11" s="1"/>
  <c r="W137" i="7"/>
  <c r="X1491" i="11" s="1"/>
  <c r="W138" i="7"/>
  <c r="X1492" i="11" s="1"/>
  <c r="W70" i="7"/>
  <c r="X1414" i="11" s="1"/>
  <c r="W71" i="7"/>
  <c r="X1415" i="11" s="1"/>
  <c r="W90" i="7"/>
  <c r="X1438" i="11" s="1"/>
  <c r="W91" i="7"/>
  <c r="X1439" i="11" s="1"/>
  <c r="W30" i="7"/>
  <c r="X1366" i="11" s="1"/>
  <c r="W31" i="7"/>
  <c r="X1367" i="11" s="1"/>
  <c r="W110" i="7"/>
  <c r="X1462" i="11" s="1"/>
  <c r="W111" i="7"/>
  <c r="X1463" i="11" s="1"/>
  <c r="W8" i="7"/>
  <c r="X1344" i="11" s="1"/>
  <c r="W9" i="7"/>
  <c r="X1345" i="11" s="1"/>
  <c r="W131" i="7"/>
  <c r="X1485" i="11" s="1"/>
  <c r="W132" i="7"/>
  <c r="X1486" i="11" s="1"/>
  <c r="W20" i="7"/>
  <c r="X1356" i="11" s="1"/>
  <c r="W21" i="7"/>
  <c r="X1357" i="11" s="1"/>
  <c r="W122" i="7"/>
  <c r="X1476" i="11" s="1"/>
  <c r="W123" i="7"/>
  <c r="X1477" i="11" s="1"/>
  <c r="W141" i="7"/>
  <c r="X1497" i="11" s="1"/>
  <c r="W142" i="7"/>
  <c r="X1498" i="11" s="1"/>
  <c r="W10" i="7"/>
  <c r="X1346" i="11" s="1"/>
  <c r="W11" i="7"/>
  <c r="X1347" i="11" s="1"/>
  <c r="W22" i="7"/>
  <c r="X1358" i="11" s="1"/>
  <c r="W23" i="7"/>
  <c r="X1359" i="11" s="1"/>
  <c r="W124" i="7"/>
  <c r="X1478" i="11" s="1"/>
  <c r="W125" i="7"/>
  <c r="X1479" i="11" s="1"/>
  <c r="X1499" i="11"/>
  <c r="X1500" i="11"/>
  <c r="W68" i="7"/>
  <c r="X1412" i="11" s="1"/>
  <c r="L68" i="7"/>
  <c r="M1412" i="11" s="1"/>
  <c r="X1291" i="11"/>
  <c r="M1291" i="11"/>
  <c r="W12" i="5"/>
  <c r="X942" i="11" s="1"/>
  <c r="L12" i="5"/>
  <c r="M942" i="11" s="1"/>
  <c r="W20" i="3"/>
  <c r="L20" i="3"/>
  <c r="M129" i="11"/>
  <c r="D45" i="1"/>
  <c r="D44" i="1"/>
  <c r="E16" i="11"/>
  <c r="E17" i="11"/>
  <c r="D588" i="1"/>
  <c r="D589" i="1"/>
  <c r="D590" i="1"/>
  <c r="E20" i="11"/>
  <c r="E21" i="11"/>
  <c r="E150" i="11"/>
  <c r="E151" i="11"/>
  <c r="D47" i="1"/>
  <c r="D46" i="1"/>
  <c r="D591" i="1"/>
  <c r="D592" i="1"/>
  <c r="E263" i="11" s="1"/>
  <c r="D593" i="1"/>
  <c r="D594" i="1"/>
  <c r="D595" i="1"/>
  <c r="D596" i="1"/>
  <c r="E254" i="11" s="1"/>
  <c r="E128" i="11"/>
  <c r="E156" i="11"/>
  <c r="D49" i="1"/>
  <c r="D48" i="1"/>
  <c r="E106" i="11"/>
  <c r="E247" i="11"/>
  <c r="E122" i="11"/>
  <c r="E245" i="11"/>
  <c r="D553" i="1"/>
  <c r="D557" i="1"/>
  <c r="D554" i="1"/>
  <c r="D558" i="1"/>
  <c r="E107" i="11"/>
  <c r="D597" i="1"/>
  <c r="D598" i="1"/>
  <c r="D599" i="1"/>
  <c r="D600" i="1"/>
  <c r="D601" i="1"/>
  <c r="D602" i="1"/>
  <c r="E159" i="11"/>
  <c r="D51" i="1"/>
  <c r="E259" i="11" s="1"/>
  <c r="D50" i="1"/>
  <c r="E248" i="11"/>
  <c r="E125" i="11"/>
  <c r="E126" i="11"/>
  <c r="E36" i="11"/>
  <c r="D561" i="1"/>
  <c r="D566" i="1"/>
  <c r="E671" i="11" s="1"/>
  <c r="D562" i="1"/>
  <c r="D567" i="1"/>
  <c r="D568" i="1"/>
  <c r="E113" i="11"/>
  <c r="E114" i="11"/>
  <c r="D603" i="1"/>
  <c r="E266" i="11" s="1"/>
  <c r="D604" i="1"/>
  <c r="D605" i="1"/>
  <c r="D606" i="1"/>
  <c r="D607" i="1"/>
  <c r="D608" i="1"/>
  <c r="E5" i="11"/>
  <c r="E138" i="11"/>
  <c r="E116" i="11"/>
  <c r="D52" i="1"/>
  <c r="D61" i="2"/>
  <c r="D60" i="2"/>
  <c r="D75" i="2"/>
  <c r="D73" i="2"/>
  <c r="D76" i="2"/>
  <c r="D74" i="2"/>
  <c r="D20" i="2"/>
  <c r="D8" i="2"/>
  <c r="D98" i="2"/>
  <c r="D106" i="2"/>
  <c r="D99" i="2"/>
  <c r="D97" i="2"/>
  <c r="D23" i="2"/>
  <c r="D34" i="2"/>
  <c r="D33" i="2"/>
  <c r="D36" i="2"/>
  <c r="D35" i="2"/>
  <c r="D51" i="2"/>
  <c r="D50" i="2"/>
  <c r="D55" i="2"/>
  <c r="D67" i="2"/>
  <c r="D104" i="2"/>
  <c r="D25" i="2"/>
  <c r="D42" i="2"/>
  <c r="D83" i="2"/>
  <c r="D90" i="2"/>
  <c r="D91" i="2"/>
  <c r="D56" i="2"/>
  <c r="D68" i="2"/>
  <c r="D4" i="2"/>
  <c r="D5" i="2"/>
  <c r="D2" i="2"/>
  <c r="D59" i="2"/>
  <c r="D58" i="2"/>
  <c r="D57" i="2"/>
  <c r="D72" i="2"/>
  <c r="D71" i="2"/>
  <c r="D69" i="2"/>
  <c r="D70" i="2"/>
  <c r="D66" i="2"/>
  <c r="D85" i="2"/>
  <c r="D84" i="2"/>
  <c r="D82" i="2"/>
  <c r="D87" i="2"/>
  <c r="D86" i="2"/>
  <c r="D19" i="2"/>
  <c r="D7" i="2"/>
  <c r="D94" i="2"/>
  <c r="D92" i="2"/>
  <c r="D95" i="2"/>
  <c r="D93" i="2"/>
  <c r="D89" i="2"/>
  <c r="D22" i="2"/>
  <c r="D105" i="2"/>
  <c r="D32" i="2"/>
  <c r="D31" i="2"/>
  <c r="D26" i="2"/>
  <c r="D43" i="2"/>
  <c r="D29" i="2"/>
  <c r="D27" i="2"/>
  <c r="D28" i="2"/>
  <c r="D46" i="2"/>
  <c r="D44" i="2"/>
  <c r="D45" i="2"/>
  <c r="D49" i="2"/>
  <c r="D47" i="2"/>
  <c r="D48" i="2"/>
  <c r="D63" i="2"/>
  <c r="D77" i="2"/>
  <c r="D24" i="2"/>
  <c r="E710" i="11"/>
  <c r="D21" i="2"/>
  <c r="E715" i="11" s="1"/>
  <c r="D9" i="2"/>
  <c r="D6" i="2"/>
  <c r="D65" i="2"/>
  <c r="D64" i="2"/>
  <c r="D80" i="2"/>
  <c r="D78" i="2"/>
  <c r="D81" i="2"/>
  <c r="D79" i="2"/>
  <c r="E838" i="11"/>
  <c r="E840" i="11"/>
  <c r="E711" i="11"/>
  <c r="E716" i="11"/>
  <c r="E699" i="11"/>
  <c r="E700" i="11"/>
  <c r="D102" i="2"/>
  <c r="D108" i="2"/>
  <c r="D103" i="2"/>
  <c r="D101" i="2"/>
  <c r="E727" i="11"/>
  <c r="E728" i="11"/>
  <c r="D38" i="2"/>
  <c r="D37" i="2"/>
  <c r="D39" i="2"/>
  <c r="D40" i="2"/>
  <c r="D54" i="2"/>
  <c r="D52" i="2"/>
  <c r="D53" i="2"/>
  <c r="D21" i="3"/>
  <c r="D5" i="3"/>
  <c r="D6" i="3"/>
  <c r="E900" i="11" s="1"/>
  <c r="D2" i="3"/>
  <c r="E878" i="11" s="1"/>
  <c r="D15" i="3"/>
  <c r="D11" i="3"/>
  <c r="D10" i="3"/>
  <c r="D9" i="3"/>
  <c r="E896" i="11" s="1"/>
  <c r="E879" i="11"/>
  <c r="D3" i="3"/>
  <c r="E880" i="11" s="1"/>
  <c r="D16" i="3"/>
  <c r="D18" i="3"/>
  <c r="D19" i="3"/>
  <c r="D17" i="3"/>
  <c r="D4" i="3"/>
  <c r="D24" i="3"/>
  <c r="D22" i="3"/>
  <c r="D23" i="3"/>
  <c r="D7" i="3"/>
  <c r="D8" i="3"/>
  <c r="D51" i="4"/>
  <c r="E1014" i="11" s="1"/>
  <c r="D52" i="4"/>
  <c r="E1015" i="11" s="1"/>
  <c r="D16" i="4"/>
  <c r="E976" i="11" s="1"/>
  <c r="D17" i="4"/>
  <c r="E977" i="11" s="1"/>
  <c r="D133" i="4"/>
  <c r="E1104" i="11" s="1"/>
  <c r="D134" i="4"/>
  <c r="E1105" i="11" s="1"/>
  <c r="D148" i="4"/>
  <c r="E1121" i="11" s="1"/>
  <c r="D149" i="4"/>
  <c r="E1122" i="11" s="1"/>
  <c r="D89" i="4"/>
  <c r="E1057" i="11" s="1"/>
  <c r="D90" i="4"/>
  <c r="E1058" i="11" s="1"/>
  <c r="D80" i="4"/>
  <c r="E1048" i="11" s="1"/>
  <c r="D81" i="4"/>
  <c r="E1049" i="11" s="1"/>
  <c r="D190" i="4"/>
  <c r="E1179" i="11" s="1"/>
  <c r="D191" i="4"/>
  <c r="E1180" i="11" s="1"/>
  <c r="D172" i="4"/>
  <c r="E1160" i="11" s="1"/>
  <c r="D173" i="4"/>
  <c r="E1162" i="11" s="1"/>
  <c r="E1161" i="11"/>
  <c r="D162" i="4"/>
  <c r="E1146" i="11" s="1"/>
  <c r="D163" i="4"/>
  <c r="E1148" i="11" s="1"/>
  <c r="E1147" i="11"/>
  <c r="D47" i="4"/>
  <c r="E1010" i="11" s="1"/>
  <c r="D48" i="4"/>
  <c r="E1011" i="11" s="1"/>
  <c r="D12" i="4"/>
  <c r="E972" i="11" s="1"/>
  <c r="D13" i="4"/>
  <c r="E973" i="11" s="1"/>
  <c r="D129" i="4"/>
  <c r="E1100" i="11" s="1"/>
  <c r="D130" i="4"/>
  <c r="E1101" i="11" s="1"/>
  <c r="D144" i="4"/>
  <c r="E1117" i="11" s="1"/>
  <c r="D110" i="4"/>
  <c r="E1078" i="11" s="1"/>
  <c r="D111" i="4"/>
  <c r="E1079" i="11" s="1"/>
  <c r="D85" i="4"/>
  <c r="E1053" i="11" s="1"/>
  <c r="D86" i="4"/>
  <c r="E1054" i="11" s="1"/>
  <c r="D76" i="4"/>
  <c r="E1044" i="11" s="1"/>
  <c r="D77" i="4"/>
  <c r="E1045" i="11" s="1"/>
  <c r="D186" i="4"/>
  <c r="E1175" i="11" s="1"/>
  <c r="D187" i="4"/>
  <c r="E1176" i="11" s="1"/>
  <c r="D145" i="4"/>
  <c r="E1118" i="11" s="1"/>
  <c r="D171" i="4"/>
  <c r="E1156" i="11" s="1"/>
  <c r="E1125" i="11"/>
  <c r="E1126" i="11"/>
  <c r="D55" i="4"/>
  <c r="E1018" i="11" s="1"/>
  <c r="E1019" i="11"/>
  <c r="D20" i="4"/>
  <c r="E980" i="11" s="1"/>
  <c r="E981" i="11"/>
  <c r="E1108" i="11"/>
  <c r="E1109" i="11"/>
  <c r="E1127" i="11"/>
  <c r="E1128" i="11"/>
  <c r="D93" i="4"/>
  <c r="E1061" i="11" s="1"/>
  <c r="D84" i="4"/>
  <c r="E1052" i="11" s="1"/>
  <c r="D194" i="4"/>
  <c r="E1183" i="11" s="1"/>
  <c r="D49" i="4"/>
  <c r="E1012" i="11" s="1"/>
  <c r="D50" i="4"/>
  <c r="E1013" i="11" s="1"/>
  <c r="D14" i="4"/>
  <c r="E974" i="11" s="1"/>
  <c r="D15" i="4"/>
  <c r="E975" i="11" s="1"/>
  <c r="D131" i="4"/>
  <c r="E1102" i="11" s="1"/>
  <c r="D132" i="4"/>
  <c r="E1103" i="11" s="1"/>
  <c r="D146" i="4"/>
  <c r="E1119" i="11" s="1"/>
  <c r="D147" i="4"/>
  <c r="E1120" i="11" s="1"/>
  <c r="D87" i="4"/>
  <c r="E1055" i="11" s="1"/>
  <c r="D88" i="4"/>
  <c r="E1056" i="11" s="1"/>
  <c r="D78" i="4"/>
  <c r="E1046" i="11" s="1"/>
  <c r="D79" i="4"/>
  <c r="E1047" i="11" s="1"/>
  <c r="D188" i="4"/>
  <c r="E1177" i="11" s="1"/>
  <c r="D189" i="4"/>
  <c r="E1178" i="11" s="1"/>
  <c r="D160" i="4"/>
  <c r="E1141" i="11" s="1"/>
  <c r="D161" i="4"/>
  <c r="E1142" i="11" s="1"/>
  <c r="E1157" i="11"/>
  <c r="E1159" i="11"/>
  <c r="E1158" i="11"/>
  <c r="E1143" i="11"/>
  <c r="E1145" i="11"/>
  <c r="E1144" i="11"/>
  <c r="D53" i="4"/>
  <c r="E1016" i="11" s="1"/>
  <c r="D54" i="4"/>
  <c r="E1017" i="11" s="1"/>
  <c r="D18" i="4"/>
  <c r="E978" i="11" s="1"/>
  <c r="D19" i="4"/>
  <c r="E979" i="11" s="1"/>
  <c r="D135" i="4"/>
  <c r="E1106" i="11" s="1"/>
  <c r="D136" i="4"/>
  <c r="E1107" i="11" s="1"/>
  <c r="D150" i="4"/>
  <c r="E1123" i="11" s="1"/>
  <c r="D151" i="4"/>
  <c r="E1124" i="11" s="1"/>
  <c r="D91" i="4"/>
  <c r="E1059" i="11" s="1"/>
  <c r="D92" i="4"/>
  <c r="E1060" i="11" s="1"/>
  <c r="D82" i="4"/>
  <c r="E1050" i="11" s="1"/>
  <c r="D83" i="4"/>
  <c r="E1051" i="11" s="1"/>
  <c r="D192" i="4"/>
  <c r="E1181" i="11" s="1"/>
  <c r="D193" i="4"/>
  <c r="E1182" i="11" s="1"/>
  <c r="D174" i="4"/>
  <c r="E1163" i="11" s="1"/>
  <c r="D176" i="4"/>
  <c r="E1165" i="11" s="1"/>
  <c r="D175" i="4"/>
  <c r="E1164" i="11" s="1"/>
  <c r="D164" i="4"/>
  <c r="E1149" i="11" s="1"/>
  <c r="D166" i="4"/>
  <c r="E1151" i="11" s="1"/>
  <c r="D165" i="4"/>
  <c r="E1150" i="11" s="1"/>
  <c r="D13" i="5"/>
  <c r="E943" i="11" s="1"/>
  <c r="D10" i="5"/>
  <c r="E940" i="11" s="1"/>
  <c r="D11" i="5"/>
  <c r="E941" i="11" s="1"/>
  <c r="E928" i="11"/>
  <c r="E929" i="11"/>
  <c r="E930" i="11"/>
  <c r="E931" i="11"/>
  <c r="E954" i="11"/>
  <c r="E955" i="11"/>
  <c r="E952" i="11"/>
  <c r="E953" i="11"/>
  <c r="E950" i="11"/>
  <c r="E951" i="11"/>
  <c r="E948" i="11"/>
  <c r="E949" i="11"/>
  <c r="D2" i="5"/>
  <c r="E932" i="11" s="1"/>
  <c r="D3" i="5"/>
  <c r="E933" i="11" s="1"/>
  <c r="D8" i="5"/>
  <c r="E938" i="11" s="1"/>
  <c r="D9" i="5"/>
  <c r="E939" i="11" s="1"/>
  <c r="D6" i="5"/>
  <c r="E936" i="11" s="1"/>
  <c r="D7" i="5"/>
  <c r="E937" i="11" s="1"/>
  <c r="D16" i="5"/>
  <c r="E946" i="11" s="1"/>
  <c r="D17" i="5"/>
  <c r="E947" i="11" s="1"/>
  <c r="D14" i="5"/>
  <c r="E944" i="11" s="1"/>
  <c r="D15" i="5"/>
  <c r="E945" i="11" s="1"/>
  <c r="D104" i="6"/>
  <c r="D103" i="6"/>
  <c r="D7" i="6"/>
  <c r="D6" i="6"/>
  <c r="D54" i="6"/>
  <c r="D53" i="6"/>
  <c r="D17" i="6"/>
  <c r="D16" i="6"/>
  <c r="D39" i="6"/>
  <c r="D38" i="6"/>
  <c r="D15" i="6"/>
  <c r="D14" i="6"/>
  <c r="E1214" i="11" s="1"/>
  <c r="D37" i="6"/>
  <c r="D36" i="6"/>
  <c r="D72" i="6"/>
  <c r="D96" i="6"/>
  <c r="D95" i="6"/>
  <c r="D90" i="6"/>
  <c r="D79" i="6"/>
  <c r="E1229" i="11" s="1"/>
  <c r="D77" i="6"/>
  <c r="D9" i="6"/>
  <c r="D8" i="6"/>
  <c r="D60" i="6"/>
  <c r="D59" i="6"/>
  <c r="D56" i="6"/>
  <c r="D55" i="6"/>
  <c r="D41" i="6"/>
  <c r="D40" i="6"/>
  <c r="E1226" i="11" s="1"/>
  <c r="D19" i="6"/>
  <c r="D18" i="6"/>
  <c r="D98" i="6"/>
  <c r="D97" i="6"/>
  <c r="D73" i="6"/>
  <c r="D91" i="6"/>
  <c r="D80" i="6"/>
  <c r="D78" i="6"/>
  <c r="D100" i="6"/>
  <c r="D99" i="6"/>
  <c r="D10" i="6"/>
  <c r="E1193" i="11"/>
  <c r="D62" i="6"/>
  <c r="D61" i="6"/>
  <c r="D102" i="6"/>
  <c r="D101" i="6"/>
  <c r="E1201" i="11"/>
  <c r="D106" i="6"/>
  <c r="D105" i="6"/>
  <c r="D109" i="6"/>
  <c r="D107" i="6"/>
  <c r="D108" i="6"/>
  <c r="E1329" i="11"/>
  <c r="E1330" i="11"/>
  <c r="E1317" i="11"/>
  <c r="E1318" i="11"/>
  <c r="E1331" i="11"/>
  <c r="E1332" i="11"/>
  <c r="E1333" i="11"/>
  <c r="E1334" i="11"/>
  <c r="D14" i="8"/>
  <c r="E1335" i="11" s="1"/>
  <c r="D15" i="8"/>
  <c r="E1336" i="11" s="1"/>
  <c r="D16" i="8"/>
  <c r="E1337" i="11" s="1"/>
  <c r="D8" i="8"/>
  <c r="E1323" i="11" s="1"/>
  <c r="D9" i="8"/>
  <c r="E1324" i="11" s="1"/>
  <c r="D10" i="8"/>
  <c r="E1325" i="11" s="1"/>
  <c r="D11" i="8"/>
  <c r="E1326" i="11" s="1"/>
  <c r="D12" i="8"/>
  <c r="E1327" i="11" s="1"/>
  <c r="D13" i="8"/>
  <c r="E1328" i="11" s="1"/>
  <c r="D69" i="7"/>
  <c r="E1413" i="11" s="1"/>
  <c r="D88" i="7"/>
  <c r="E1436" i="11" s="1"/>
  <c r="D89" i="7"/>
  <c r="E1437" i="11" s="1"/>
  <c r="D28" i="7"/>
  <c r="E1364" i="11" s="1"/>
  <c r="D29" i="7"/>
  <c r="E1365" i="11" s="1"/>
  <c r="D108" i="7"/>
  <c r="E1460" i="11" s="1"/>
  <c r="D109" i="7"/>
  <c r="E1461" i="11" s="1"/>
  <c r="D4" i="7"/>
  <c r="E1340" i="11" s="1"/>
  <c r="D5" i="7"/>
  <c r="E1341" i="11" s="1"/>
  <c r="D129" i="7"/>
  <c r="E1483" i="11" s="1"/>
  <c r="D130" i="7"/>
  <c r="E1484" i="11" s="1"/>
  <c r="D16" i="7"/>
  <c r="E1352" i="11" s="1"/>
  <c r="D17" i="7"/>
  <c r="E1353" i="11" s="1"/>
  <c r="D118" i="7"/>
  <c r="E1472" i="11" s="1"/>
  <c r="D119" i="7"/>
  <c r="E1473" i="11" s="1"/>
  <c r="D139" i="7"/>
  <c r="E1493" i="11" s="1"/>
  <c r="D140" i="7"/>
  <c r="E1494" i="11" s="1"/>
  <c r="D6" i="7"/>
  <c r="E1342" i="11" s="1"/>
  <c r="D7" i="7"/>
  <c r="E1343" i="11" s="1"/>
  <c r="D18" i="7"/>
  <c r="E1354" i="11" s="1"/>
  <c r="D19" i="7"/>
  <c r="E1355" i="11" s="1"/>
  <c r="D120" i="7"/>
  <c r="E1474" i="11" s="1"/>
  <c r="D121" i="7"/>
  <c r="E1475" i="11" s="1"/>
  <c r="E1495" i="11"/>
  <c r="E1496" i="11"/>
  <c r="D64" i="7"/>
  <c r="E1408" i="11" s="1"/>
  <c r="D65" i="7"/>
  <c r="E1409" i="11" s="1"/>
  <c r="D84" i="7"/>
  <c r="E1432" i="11" s="1"/>
  <c r="D85" i="7"/>
  <c r="E1433" i="11" s="1"/>
  <c r="D24" i="7"/>
  <c r="E1360" i="11" s="1"/>
  <c r="D25" i="7"/>
  <c r="E1361" i="11" s="1"/>
  <c r="D104" i="7"/>
  <c r="E1456" i="11" s="1"/>
  <c r="D105" i="7"/>
  <c r="E1457" i="11" s="1"/>
  <c r="D2" i="7"/>
  <c r="E1338" i="11" s="1"/>
  <c r="D126" i="7"/>
  <c r="E1480" i="11" s="1"/>
  <c r="D12" i="7"/>
  <c r="E1348" i="11" s="1"/>
  <c r="D114" i="7"/>
  <c r="E1468" i="11" s="1"/>
  <c r="D133" i="7"/>
  <c r="E1487" i="11" s="1"/>
  <c r="D3" i="7"/>
  <c r="E1339" i="11" s="1"/>
  <c r="D13" i="7"/>
  <c r="E1349" i="11" s="1"/>
  <c r="D115" i="7"/>
  <c r="E1469" i="11" s="1"/>
  <c r="D134" i="7"/>
  <c r="E1488" i="11" s="1"/>
  <c r="E1416" i="11"/>
  <c r="E1417" i="11"/>
  <c r="E1440" i="11"/>
  <c r="E1441" i="11"/>
  <c r="E1368" i="11"/>
  <c r="E1369" i="11"/>
  <c r="E1464" i="11"/>
  <c r="E1465" i="11"/>
  <c r="D72" i="7"/>
  <c r="E1418" i="11" s="1"/>
  <c r="D73" i="7"/>
  <c r="E1419" i="11" s="1"/>
  <c r="D92" i="7"/>
  <c r="E1442" i="11" s="1"/>
  <c r="D93" i="7"/>
  <c r="E1443" i="11" s="1"/>
  <c r="D32" i="7"/>
  <c r="E1370" i="11" s="1"/>
  <c r="D33" i="7"/>
  <c r="E1371" i="11" s="1"/>
  <c r="D112" i="7"/>
  <c r="E1466" i="11" s="1"/>
  <c r="D113" i="7"/>
  <c r="E1467" i="11" s="1"/>
  <c r="D66" i="7"/>
  <c r="E1410" i="11" s="1"/>
  <c r="D67" i="7"/>
  <c r="E1411" i="11" s="1"/>
  <c r="D86" i="7"/>
  <c r="E1434" i="11" s="1"/>
  <c r="D87" i="7"/>
  <c r="E1435" i="11" s="1"/>
  <c r="D26" i="7"/>
  <c r="E1362" i="11" s="1"/>
  <c r="D27" i="7"/>
  <c r="E1363" i="11" s="1"/>
  <c r="D106" i="7"/>
  <c r="E1458" i="11" s="1"/>
  <c r="D107" i="7"/>
  <c r="E1459" i="11" s="1"/>
  <c r="D127" i="7"/>
  <c r="E1481" i="11" s="1"/>
  <c r="D128" i="7"/>
  <c r="E1482" i="11" s="1"/>
  <c r="D14" i="7"/>
  <c r="E1350" i="11" s="1"/>
  <c r="D15" i="7"/>
  <c r="E1351" i="11" s="1"/>
  <c r="D116" i="7"/>
  <c r="E1470" i="11" s="1"/>
  <c r="D117" i="7"/>
  <c r="E1471" i="11" s="1"/>
  <c r="D135" i="7"/>
  <c r="E1489" i="11" s="1"/>
  <c r="D136" i="7"/>
  <c r="E1490" i="11" s="1"/>
  <c r="D137" i="7"/>
  <c r="E1491" i="11" s="1"/>
  <c r="D138" i="7"/>
  <c r="E1492" i="11" s="1"/>
  <c r="D70" i="7"/>
  <c r="E1414" i="11" s="1"/>
  <c r="D71" i="7"/>
  <c r="E1415" i="11" s="1"/>
  <c r="D90" i="7"/>
  <c r="E1438" i="11" s="1"/>
  <c r="D91" i="7"/>
  <c r="E1439" i="11" s="1"/>
  <c r="D30" i="7"/>
  <c r="E1366" i="11" s="1"/>
  <c r="D31" i="7"/>
  <c r="E1367" i="11" s="1"/>
  <c r="D110" i="7"/>
  <c r="E1462" i="11" s="1"/>
  <c r="D111" i="7"/>
  <c r="E1463" i="11" s="1"/>
  <c r="D8" i="7"/>
  <c r="E1344" i="11" s="1"/>
  <c r="D9" i="7"/>
  <c r="E1345" i="11" s="1"/>
  <c r="D131" i="7"/>
  <c r="E1485" i="11" s="1"/>
  <c r="D132" i="7"/>
  <c r="E1486" i="11" s="1"/>
  <c r="D20" i="7"/>
  <c r="E1356" i="11" s="1"/>
  <c r="D21" i="7"/>
  <c r="E1357" i="11" s="1"/>
  <c r="D122" i="7"/>
  <c r="E1476" i="11" s="1"/>
  <c r="D123" i="7"/>
  <c r="E1477" i="11" s="1"/>
  <c r="D141" i="7"/>
  <c r="E1497" i="11" s="1"/>
  <c r="D142" i="7"/>
  <c r="E1498" i="11" s="1"/>
  <c r="D10" i="7"/>
  <c r="E1346" i="11" s="1"/>
  <c r="D11" i="7"/>
  <c r="E1347" i="11" s="1"/>
  <c r="D22" i="7"/>
  <c r="E1358" i="11" s="1"/>
  <c r="D23" i="7"/>
  <c r="E1359" i="11" s="1"/>
  <c r="D124" i="7"/>
  <c r="E1478" i="11" s="1"/>
  <c r="D125" i="7"/>
  <c r="E1479" i="11" s="1"/>
  <c r="E1499" i="11"/>
  <c r="E1500" i="11"/>
  <c r="D68" i="7"/>
  <c r="E1412" i="11" s="1"/>
  <c r="E1291" i="11"/>
  <c r="D12" i="5"/>
  <c r="E942" i="11" s="1"/>
  <c r="D20" i="3"/>
  <c r="E129" i="11"/>
  <c r="T45" i="1"/>
  <c r="T44" i="1"/>
  <c r="U16" i="11"/>
  <c r="U17" i="11"/>
  <c r="U13" i="11"/>
  <c r="T588" i="1"/>
  <c r="T589" i="1"/>
  <c r="T590" i="1"/>
  <c r="U150" i="11"/>
  <c r="U151" i="11"/>
  <c r="T47" i="1"/>
  <c r="T46" i="1"/>
  <c r="T591" i="1"/>
  <c r="T592" i="1"/>
  <c r="U263" i="11" s="1"/>
  <c r="T593" i="1"/>
  <c r="T594" i="1"/>
  <c r="T595" i="1"/>
  <c r="T596" i="1"/>
  <c r="U128" i="11"/>
  <c r="U23" i="11"/>
  <c r="U156" i="11"/>
  <c r="U157" i="11"/>
  <c r="T49" i="1"/>
  <c r="T48" i="1"/>
  <c r="U277" i="11"/>
  <c r="U106" i="11"/>
  <c r="U247" i="11"/>
  <c r="T553" i="1"/>
  <c r="T557" i="1"/>
  <c r="T554" i="1"/>
  <c r="T558" i="1"/>
  <c r="U107" i="11"/>
  <c r="T597" i="1"/>
  <c r="U264" i="11" s="1"/>
  <c r="T598" i="1"/>
  <c r="T599" i="1"/>
  <c r="T600" i="1"/>
  <c r="T601" i="1"/>
  <c r="T602" i="1"/>
  <c r="U131" i="11"/>
  <c r="U132" i="11"/>
  <c r="U110" i="11"/>
  <c r="U159" i="11"/>
  <c r="T51" i="1"/>
  <c r="U259" i="11" s="1"/>
  <c r="T50" i="1"/>
  <c r="U248" i="11"/>
  <c r="U125" i="11"/>
  <c r="U36" i="11"/>
  <c r="T561" i="1"/>
  <c r="T566" i="1"/>
  <c r="T562" i="1"/>
  <c r="T567" i="1"/>
  <c r="T568" i="1"/>
  <c r="T603" i="1"/>
  <c r="U266" i="11" s="1"/>
  <c r="T604" i="1"/>
  <c r="T605" i="1"/>
  <c r="T606" i="1"/>
  <c r="T607" i="1"/>
  <c r="T608" i="1"/>
  <c r="U5" i="11"/>
  <c r="U116" i="11"/>
  <c r="U163" i="11"/>
  <c r="T52" i="1"/>
  <c r="T53" i="1"/>
  <c r="U261" i="11" s="1"/>
  <c r="U659" i="11"/>
  <c r="U69" i="11"/>
  <c r="T571" i="1"/>
  <c r="T572" i="1"/>
  <c r="U268" i="11"/>
  <c r="T609" i="1"/>
  <c r="I45" i="1"/>
  <c r="I44" i="1"/>
  <c r="J16" i="11"/>
  <c r="J17" i="11"/>
  <c r="J13" i="11"/>
  <c r="I588" i="1"/>
  <c r="I589" i="1"/>
  <c r="I590" i="1"/>
  <c r="J150" i="11"/>
  <c r="J151" i="11"/>
  <c r="I47" i="1"/>
  <c r="I46" i="1"/>
  <c r="I591" i="1"/>
  <c r="I592" i="1"/>
  <c r="J263" i="11" s="1"/>
  <c r="I593" i="1"/>
  <c r="I594" i="1"/>
  <c r="I595" i="1"/>
  <c r="I596" i="1"/>
  <c r="J128" i="11"/>
  <c r="J23" i="11"/>
  <c r="J156" i="11"/>
  <c r="J157" i="11"/>
  <c r="I49" i="1"/>
  <c r="I48" i="1"/>
  <c r="J277" i="11"/>
  <c r="J278" i="11"/>
  <c r="J106" i="11"/>
  <c r="J247" i="11"/>
  <c r="I553" i="1"/>
  <c r="I557" i="1"/>
  <c r="I554" i="1"/>
  <c r="I558" i="1"/>
  <c r="J107" i="11"/>
  <c r="I597" i="1"/>
  <c r="J264" i="11" s="1"/>
  <c r="I598" i="1"/>
  <c r="I599" i="1"/>
  <c r="I600" i="1"/>
  <c r="I601" i="1"/>
  <c r="I602" i="1"/>
  <c r="J131" i="11"/>
  <c r="J132" i="11"/>
  <c r="J158" i="11"/>
  <c r="J159" i="11"/>
  <c r="I51" i="1"/>
  <c r="J259" i="11" s="1"/>
  <c r="I50" i="1"/>
  <c r="J248" i="11"/>
  <c r="J125" i="11"/>
  <c r="J36" i="11"/>
  <c r="I561" i="1"/>
  <c r="I566" i="1"/>
  <c r="I562" i="1"/>
  <c r="I567" i="1"/>
  <c r="I568" i="1"/>
  <c r="I603" i="1"/>
  <c r="J266" i="11" s="1"/>
  <c r="I604" i="1"/>
  <c r="J267" i="11" s="1"/>
  <c r="I605" i="1"/>
  <c r="I606" i="1"/>
  <c r="I607" i="1"/>
  <c r="I608" i="1"/>
  <c r="J137" i="11"/>
  <c r="I52" i="1"/>
  <c r="I53" i="1"/>
  <c r="I571" i="1"/>
  <c r="I572" i="1"/>
  <c r="J268" i="11"/>
  <c r="I609" i="1"/>
  <c r="T61" i="2"/>
  <c r="T60" i="2"/>
  <c r="T75" i="2"/>
  <c r="T73" i="2"/>
  <c r="T76" i="2"/>
  <c r="T74" i="2"/>
  <c r="T20" i="2"/>
  <c r="T8" i="2"/>
  <c r="T98" i="2"/>
  <c r="T106" i="2"/>
  <c r="T99" i="2"/>
  <c r="T97" i="2"/>
  <c r="T23" i="2"/>
  <c r="T34" i="2"/>
  <c r="T33" i="2"/>
  <c r="T36" i="2"/>
  <c r="T35" i="2"/>
  <c r="T51" i="2"/>
  <c r="T50" i="2"/>
  <c r="T55" i="2"/>
  <c r="T67" i="2"/>
  <c r="T104" i="2"/>
  <c r="T25" i="2"/>
  <c r="T42" i="2"/>
  <c r="U768" i="11" s="1"/>
  <c r="T83" i="2"/>
  <c r="T90" i="2"/>
  <c r="T91" i="2"/>
  <c r="T30" i="2"/>
  <c r="U731" i="11"/>
  <c r="U712" i="11"/>
  <c r="T56" i="2"/>
  <c r="T68" i="2"/>
  <c r="T4" i="2"/>
  <c r="T5" i="2"/>
  <c r="T2" i="2"/>
  <c r="T59" i="2"/>
  <c r="T58" i="2"/>
  <c r="T57" i="2"/>
  <c r="T72" i="2"/>
  <c r="T71" i="2"/>
  <c r="T69" i="2"/>
  <c r="T70" i="2"/>
  <c r="T66" i="2"/>
  <c r="T85" i="2"/>
  <c r="T84" i="2"/>
  <c r="T82" i="2"/>
  <c r="T87" i="2"/>
  <c r="T86" i="2"/>
  <c r="T19" i="2"/>
  <c r="T7" i="2"/>
  <c r="T94" i="2"/>
  <c r="T92" i="2"/>
  <c r="T95" i="2"/>
  <c r="T93" i="2"/>
  <c r="T89" i="2"/>
  <c r="T22" i="2"/>
  <c r="T105" i="2"/>
  <c r="T32" i="2"/>
  <c r="T31" i="2"/>
  <c r="T26" i="2"/>
  <c r="T43" i="2"/>
  <c r="T29" i="2"/>
  <c r="T27" i="2"/>
  <c r="T28" i="2"/>
  <c r="T46" i="2"/>
  <c r="T44" i="2"/>
  <c r="T45" i="2"/>
  <c r="T49" i="2"/>
  <c r="T47" i="2"/>
  <c r="T48" i="2"/>
  <c r="T63" i="2"/>
  <c r="T77" i="2"/>
  <c r="T24" i="2"/>
  <c r="U710" i="11"/>
  <c r="T21" i="2"/>
  <c r="U715" i="11" s="1"/>
  <c r="T9" i="2"/>
  <c r="T6" i="2"/>
  <c r="T65" i="2"/>
  <c r="T64" i="2"/>
  <c r="T80" i="2"/>
  <c r="T78" i="2"/>
  <c r="T81" i="2"/>
  <c r="T79" i="2"/>
  <c r="U838" i="11"/>
  <c r="U840" i="11"/>
  <c r="U711" i="11"/>
  <c r="U716" i="11"/>
  <c r="U699" i="11"/>
  <c r="U700" i="11"/>
  <c r="T102" i="2"/>
  <c r="T108" i="2"/>
  <c r="T103" i="2"/>
  <c r="T101" i="2"/>
  <c r="U727" i="11"/>
  <c r="U728" i="11"/>
  <c r="T38" i="2"/>
  <c r="T37" i="2"/>
  <c r="T41" i="2"/>
  <c r="T39" i="2"/>
  <c r="T40" i="2"/>
  <c r="T54" i="2"/>
  <c r="T52" i="2"/>
  <c r="T53" i="2"/>
  <c r="I61" i="2"/>
  <c r="I60" i="2"/>
  <c r="I75" i="2"/>
  <c r="I73" i="2"/>
  <c r="I76" i="2"/>
  <c r="I74" i="2"/>
  <c r="I20" i="2"/>
  <c r="I8" i="2"/>
  <c r="I98" i="2"/>
  <c r="I106" i="2"/>
  <c r="I99" i="2"/>
  <c r="I97" i="2"/>
  <c r="I23" i="2"/>
  <c r="I34" i="2"/>
  <c r="I33" i="2"/>
  <c r="I36" i="2"/>
  <c r="I35" i="2"/>
  <c r="I51" i="2"/>
  <c r="I50" i="2"/>
  <c r="I55" i="2"/>
  <c r="I67" i="2"/>
  <c r="I104" i="2"/>
  <c r="I25" i="2"/>
  <c r="I42" i="2"/>
  <c r="I83" i="2"/>
  <c r="I90" i="2"/>
  <c r="I91" i="2"/>
  <c r="I56" i="2"/>
  <c r="I68" i="2"/>
  <c r="I4" i="2"/>
  <c r="I5" i="2"/>
  <c r="I2" i="2"/>
  <c r="I59" i="2"/>
  <c r="I58" i="2"/>
  <c r="I57" i="2"/>
  <c r="I72" i="2"/>
  <c r="I71" i="2"/>
  <c r="I69" i="2"/>
  <c r="I70" i="2"/>
  <c r="I66" i="2"/>
  <c r="I85" i="2"/>
  <c r="I84" i="2"/>
  <c r="I82" i="2"/>
  <c r="I87" i="2"/>
  <c r="I86" i="2"/>
  <c r="I19" i="2"/>
  <c r="I7" i="2"/>
  <c r="I94" i="2"/>
  <c r="I92" i="2"/>
  <c r="I95" i="2"/>
  <c r="I93" i="2"/>
  <c r="I89" i="2"/>
  <c r="I22" i="2"/>
  <c r="I105" i="2"/>
  <c r="I32" i="2"/>
  <c r="I31" i="2"/>
  <c r="I26" i="2"/>
  <c r="I43" i="2"/>
  <c r="I29" i="2"/>
  <c r="I27" i="2"/>
  <c r="I28" i="2"/>
  <c r="I46" i="2"/>
  <c r="I44" i="2"/>
  <c r="I45" i="2"/>
  <c r="I49" i="2"/>
  <c r="I47" i="2"/>
  <c r="I48" i="2"/>
  <c r="I63" i="2"/>
  <c r="I77" i="2"/>
  <c r="I24" i="2"/>
  <c r="J710" i="11"/>
  <c r="I21" i="2"/>
  <c r="J715" i="11" s="1"/>
  <c r="I9" i="2"/>
  <c r="I6" i="2"/>
  <c r="I65" i="2"/>
  <c r="I64" i="2"/>
  <c r="I80" i="2"/>
  <c r="I78" i="2"/>
  <c r="I81" i="2"/>
  <c r="I79" i="2"/>
  <c r="J838" i="11"/>
  <c r="J840" i="11"/>
  <c r="J711" i="11"/>
  <c r="J716" i="11"/>
  <c r="J699" i="11"/>
  <c r="J700" i="11"/>
  <c r="I102" i="2"/>
  <c r="I108" i="2"/>
  <c r="I103" i="2"/>
  <c r="I101" i="2"/>
  <c r="J727" i="11"/>
  <c r="J728" i="11"/>
  <c r="I38" i="2"/>
  <c r="I37" i="2"/>
  <c r="I41" i="2"/>
  <c r="I39" i="2"/>
  <c r="I40" i="2"/>
  <c r="I54" i="2"/>
  <c r="I52" i="2"/>
  <c r="I53" i="2"/>
  <c r="T21" i="3"/>
  <c r="T5" i="3"/>
  <c r="T6" i="3"/>
  <c r="T2" i="3"/>
  <c r="U878" i="11" s="1"/>
  <c r="T15" i="3"/>
  <c r="T11" i="3"/>
  <c r="T10" i="3"/>
  <c r="T9" i="3"/>
  <c r="U879" i="11"/>
  <c r="T3" i="3"/>
  <c r="U880" i="11" s="1"/>
  <c r="U883" i="11"/>
  <c r="T16" i="3"/>
  <c r="T18" i="3"/>
  <c r="T19" i="3"/>
  <c r="T17" i="3"/>
  <c r="T4" i="3"/>
  <c r="T24" i="3"/>
  <c r="T22" i="3"/>
  <c r="T23" i="3"/>
  <c r="T7" i="3"/>
  <c r="T8" i="3"/>
  <c r="I21" i="3"/>
  <c r="I5" i="3"/>
  <c r="I6" i="3"/>
  <c r="I2" i="3"/>
  <c r="J878" i="11" s="1"/>
  <c r="I15" i="3"/>
  <c r="I11" i="3"/>
  <c r="I10" i="3"/>
  <c r="I9" i="3"/>
  <c r="J896" i="11" s="1"/>
  <c r="J879" i="11"/>
  <c r="I3" i="3"/>
  <c r="J880" i="11" s="1"/>
  <c r="I16" i="3"/>
  <c r="I18" i="3"/>
  <c r="I19" i="3"/>
  <c r="J889" i="11" s="1"/>
  <c r="I17" i="3"/>
  <c r="I4" i="3"/>
  <c r="I24" i="3"/>
  <c r="I22" i="3"/>
  <c r="I23" i="3"/>
  <c r="I7" i="3"/>
  <c r="I8" i="3"/>
  <c r="T51" i="4"/>
  <c r="U1014" i="11" s="1"/>
  <c r="T52" i="4"/>
  <c r="U1015" i="11" s="1"/>
  <c r="T16" i="4"/>
  <c r="U976" i="11" s="1"/>
  <c r="T17" i="4"/>
  <c r="U977" i="11" s="1"/>
  <c r="T133" i="4"/>
  <c r="U1104" i="11" s="1"/>
  <c r="T134" i="4"/>
  <c r="U1105" i="11" s="1"/>
  <c r="T148" i="4"/>
  <c r="U1121" i="11" s="1"/>
  <c r="T149" i="4"/>
  <c r="U1122" i="11" s="1"/>
  <c r="T89" i="4"/>
  <c r="U1057" i="11" s="1"/>
  <c r="T90" i="4"/>
  <c r="U1058" i="11" s="1"/>
  <c r="T80" i="4"/>
  <c r="U1048" i="11" s="1"/>
  <c r="T81" i="4"/>
  <c r="U1049" i="11" s="1"/>
  <c r="T190" i="4"/>
  <c r="U1179" i="11" s="1"/>
  <c r="T191" i="4"/>
  <c r="U1180" i="11" s="1"/>
  <c r="T172" i="4"/>
  <c r="U1160" i="11" s="1"/>
  <c r="T173" i="4"/>
  <c r="U1162" i="11" s="1"/>
  <c r="U1161" i="11"/>
  <c r="T162" i="4"/>
  <c r="U1146" i="11" s="1"/>
  <c r="T163" i="4"/>
  <c r="U1148" i="11" s="1"/>
  <c r="U1147" i="11"/>
  <c r="T47" i="4"/>
  <c r="U1010" i="11" s="1"/>
  <c r="T48" i="4"/>
  <c r="U1011" i="11" s="1"/>
  <c r="T12" i="4"/>
  <c r="U972" i="11" s="1"/>
  <c r="T13" i="4"/>
  <c r="U973" i="11" s="1"/>
  <c r="T129" i="4"/>
  <c r="U1100" i="11" s="1"/>
  <c r="T130" i="4"/>
  <c r="U1101" i="11" s="1"/>
  <c r="T144" i="4"/>
  <c r="U1117" i="11" s="1"/>
  <c r="T110" i="4"/>
  <c r="U1078" i="11" s="1"/>
  <c r="T111" i="4"/>
  <c r="U1079" i="11" s="1"/>
  <c r="T85" i="4"/>
  <c r="U1053" i="11" s="1"/>
  <c r="T86" i="4"/>
  <c r="U1054" i="11" s="1"/>
  <c r="T76" i="4"/>
  <c r="U1044" i="11" s="1"/>
  <c r="T77" i="4"/>
  <c r="U1045" i="11" s="1"/>
  <c r="T186" i="4"/>
  <c r="U1175" i="11" s="1"/>
  <c r="T187" i="4"/>
  <c r="U1176" i="11" s="1"/>
  <c r="T145" i="4"/>
  <c r="U1118" i="11" s="1"/>
  <c r="T171" i="4"/>
  <c r="U1156" i="11" s="1"/>
  <c r="U1125" i="11"/>
  <c r="U1126" i="11"/>
  <c r="T55" i="4"/>
  <c r="U1018" i="11" s="1"/>
  <c r="U1019" i="11"/>
  <c r="T20" i="4"/>
  <c r="U980" i="11" s="1"/>
  <c r="U981" i="11"/>
  <c r="U1108" i="11"/>
  <c r="U1109" i="11"/>
  <c r="U1127" i="11"/>
  <c r="U1128" i="11"/>
  <c r="T93" i="4"/>
  <c r="U1061" i="11" s="1"/>
  <c r="T84" i="4"/>
  <c r="U1052" i="11" s="1"/>
  <c r="T194" i="4"/>
  <c r="U1183" i="11" s="1"/>
  <c r="T49" i="4"/>
  <c r="U1012" i="11" s="1"/>
  <c r="T50" i="4"/>
  <c r="U1013" i="11" s="1"/>
  <c r="T14" i="4"/>
  <c r="U974" i="11" s="1"/>
  <c r="T15" i="4"/>
  <c r="U975" i="11" s="1"/>
  <c r="T131" i="4"/>
  <c r="U1102" i="11" s="1"/>
  <c r="T132" i="4"/>
  <c r="U1103" i="11" s="1"/>
  <c r="T146" i="4"/>
  <c r="U1119" i="11" s="1"/>
  <c r="T147" i="4"/>
  <c r="U1120" i="11" s="1"/>
  <c r="T87" i="4"/>
  <c r="U1055" i="11" s="1"/>
  <c r="T88" i="4"/>
  <c r="U1056" i="11" s="1"/>
  <c r="T78" i="4"/>
  <c r="U1046" i="11" s="1"/>
  <c r="T79" i="4"/>
  <c r="U1047" i="11" s="1"/>
  <c r="T188" i="4"/>
  <c r="U1177" i="11" s="1"/>
  <c r="T189" i="4"/>
  <c r="U1178" i="11" s="1"/>
  <c r="T160" i="4"/>
  <c r="U1141" i="11" s="1"/>
  <c r="T161" i="4"/>
  <c r="U1142" i="11" s="1"/>
  <c r="U1157" i="11"/>
  <c r="U1159" i="11"/>
  <c r="U1158" i="11"/>
  <c r="U1143" i="11"/>
  <c r="U1145" i="11"/>
  <c r="U1144" i="11"/>
  <c r="T53" i="4"/>
  <c r="U1016" i="11" s="1"/>
  <c r="T54" i="4"/>
  <c r="U1017" i="11" s="1"/>
  <c r="T18" i="4"/>
  <c r="U978" i="11" s="1"/>
  <c r="T19" i="4"/>
  <c r="U979" i="11" s="1"/>
  <c r="T135" i="4"/>
  <c r="U1106" i="11" s="1"/>
  <c r="T136" i="4"/>
  <c r="U1107" i="11" s="1"/>
  <c r="T150" i="4"/>
  <c r="U1123" i="11" s="1"/>
  <c r="T151" i="4"/>
  <c r="U1124" i="11" s="1"/>
  <c r="T91" i="4"/>
  <c r="U1059" i="11" s="1"/>
  <c r="T92" i="4"/>
  <c r="U1060" i="11" s="1"/>
  <c r="T82" i="4"/>
  <c r="U1050" i="11" s="1"/>
  <c r="T83" i="4"/>
  <c r="U1051" i="11" s="1"/>
  <c r="T192" i="4"/>
  <c r="U1181" i="11" s="1"/>
  <c r="T193" i="4"/>
  <c r="U1182" i="11" s="1"/>
  <c r="T174" i="4"/>
  <c r="U1163" i="11" s="1"/>
  <c r="T176" i="4"/>
  <c r="U1165" i="11" s="1"/>
  <c r="T175" i="4"/>
  <c r="U1164" i="11" s="1"/>
  <c r="T164" i="4"/>
  <c r="U1149" i="11" s="1"/>
  <c r="T166" i="4"/>
  <c r="U1151" i="11" s="1"/>
  <c r="T165" i="4"/>
  <c r="U1150" i="11" s="1"/>
  <c r="I51" i="4"/>
  <c r="J1014" i="11" s="1"/>
  <c r="I52" i="4"/>
  <c r="J1015" i="11" s="1"/>
  <c r="I16" i="4"/>
  <c r="J976" i="11" s="1"/>
  <c r="I17" i="4"/>
  <c r="J977" i="11" s="1"/>
  <c r="I133" i="4"/>
  <c r="J1104" i="11" s="1"/>
  <c r="I134" i="4"/>
  <c r="J1105" i="11" s="1"/>
  <c r="I148" i="4"/>
  <c r="J1121" i="11" s="1"/>
  <c r="I149" i="4"/>
  <c r="J1122" i="11" s="1"/>
  <c r="I89" i="4"/>
  <c r="J1057" i="11" s="1"/>
  <c r="I90" i="4"/>
  <c r="J1058" i="11" s="1"/>
  <c r="I80" i="4"/>
  <c r="J1048" i="11" s="1"/>
  <c r="I81" i="4"/>
  <c r="J1049" i="11" s="1"/>
  <c r="I190" i="4"/>
  <c r="J1179" i="11" s="1"/>
  <c r="I191" i="4"/>
  <c r="J1180" i="11" s="1"/>
  <c r="I172" i="4"/>
  <c r="J1160" i="11" s="1"/>
  <c r="I173" i="4"/>
  <c r="J1162" i="11" s="1"/>
  <c r="J1161" i="11"/>
  <c r="I162" i="4"/>
  <c r="J1146" i="11" s="1"/>
  <c r="I163" i="4"/>
  <c r="J1148" i="11" s="1"/>
  <c r="J1147" i="11"/>
  <c r="I47" i="4"/>
  <c r="J1010" i="11" s="1"/>
  <c r="I48" i="4"/>
  <c r="J1011" i="11" s="1"/>
  <c r="I12" i="4"/>
  <c r="J972" i="11" s="1"/>
  <c r="I13" i="4"/>
  <c r="J973" i="11" s="1"/>
  <c r="I129" i="4"/>
  <c r="J1100" i="11" s="1"/>
  <c r="I130" i="4"/>
  <c r="J1101" i="11" s="1"/>
  <c r="I144" i="4"/>
  <c r="J1117" i="11" s="1"/>
  <c r="I110" i="4"/>
  <c r="J1078" i="11" s="1"/>
  <c r="I111" i="4"/>
  <c r="J1079" i="11" s="1"/>
  <c r="I85" i="4"/>
  <c r="J1053" i="11" s="1"/>
  <c r="I86" i="4"/>
  <c r="J1054" i="11" s="1"/>
  <c r="I76" i="4"/>
  <c r="J1044" i="11" s="1"/>
  <c r="I77" i="4"/>
  <c r="J1045" i="11" s="1"/>
  <c r="I186" i="4"/>
  <c r="J1175" i="11" s="1"/>
  <c r="I187" i="4"/>
  <c r="J1176" i="11" s="1"/>
  <c r="I145" i="4"/>
  <c r="J1118" i="11" s="1"/>
  <c r="I171" i="4"/>
  <c r="J1156" i="11" s="1"/>
  <c r="J1125" i="11"/>
  <c r="J1126" i="11"/>
  <c r="I55" i="4"/>
  <c r="J1018" i="11" s="1"/>
  <c r="J1019" i="11"/>
  <c r="I20" i="4"/>
  <c r="J980" i="11" s="1"/>
  <c r="J981" i="11"/>
  <c r="J1108" i="11"/>
  <c r="J1109" i="11"/>
  <c r="J1127" i="11"/>
  <c r="J1128" i="11"/>
  <c r="I93" i="4"/>
  <c r="J1061" i="11" s="1"/>
  <c r="I84" i="4"/>
  <c r="J1052" i="11" s="1"/>
  <c r="I194" i="4"/>
  <c r="J1183" i="11" s="1"/>
  <c r="I49" i="4"/>
  <c r="J1012" i="11" s="1"/>
  <c r="I50" i="4"/>
  <c r="J1013" i="11" s="1"/>
  <c r="I14" i="4"/>
  <c r="J974" i="11" s="1"/>
  <c r="I15" i="4"/>
  <c r="J975" i="11" s="1"/>
  <c r="I131" i="4"/>
  <c r="J1102" i="11" s="1"/>
  <c r="I132" i="4"/>
  <c r="J1103" i="11" s="1"/>
  <c r="I146" i="4"/>
  <c r="J1119" i="11" s="1"/>
  <c r="I147" i="4"/>
  <c r="J1120" i="11" s="1"/>
  <c r="I87" i="4"/>
  <c r="J1055" i="11" s="1"/>
  <c r="I88" i="4"/>
  <c r="J1056" i="11" s="1"/>
  <c r="I78" i="4"/>
  <c r="J1046" i="11" s="1"/>
  <c r="I79" i="4"/>
  <c r="J1047" i="11" s="1"/>
  <c r="I188" i="4"/>
  <c r="J1177" i="11" s="1"/>
  <c r="I189" i="4"/>
  <c r="J1178" i="11" s="1"/>
  <c r="I160" i="4"/>
  <c r="J1141" i="11" s="1"/>
  <c r="I161" i="4"/>
  <c r="J1142" i="11" s="1"/>
  <c r="J1157" i="11"/>
  <c r="J1159" i="11"/>
  <c r="J1158" i="11"/>
  <c r="J1143" i="11"/>
  <c r="J1145" i="11"/>
  <c r="J1144" i="11"/>
  <c r="I53" i="4"/>
  <c r="J1016" i="11" s="1"/>
  <c r="I54" i="4"/>
  <c r="J1017" i="11" s="1"/>
  <c r="I18" i="4"/>
  <c r="J978" i="11" s="1"/>
  <c r="I19" i="4"/>
  <c r="J979" i="11" s="1"/>
  <c r="I135" i="4"/>
  <c r="J1106" i="11" s="1"/>
  <c r="I136" i="4"/>
  <c r="J1107" i="11" s="1"/>
  <c r="I150" i="4"/>
  <c r="J1123" i="11" s="1"/>
  <c r="I151" i="4"/>
  <c r="J1124" i="11" s="1"/>
  <c r="I91" i="4"/>
  <c r="J1059" i="11" s="1"/>
  <c r="I92" i="4"/>
  <c r="J1060" i="11" s="1"/>
  <c r="I82" i="4"/>
  <c r="J1050" i="11" s="1"/>
  <c r="I83" i="4"/>
  <c r="J1051" i="11" s="1"/>
  <c r="I192" i="4"/>
  <c r="J1181" i="11" s="1"/>
  <c r="I193" i="4"/>
  <c r="J1182" i="11" s="1"/>
  <c r="I174" i="4"/>
  <c r="J1163" i="11" s="1"/>
  <c r="I176" i="4"/>
  <c r="J1165" i="11" s="1"/>
  <c r="I175" i="4"/>
  <c r="J1164" i="11" s="1"/>
  <c r="I164" i="4"/>
  <c r="J1149" i="11" s="1"/>
  <c r="I166" i="4"/>
  <c r="J1151" i="11" s="1"/>
  <c r="I165" i="4"/>
  <c r="J1150" i="11" s="1"/>
  <c r="T13" i="5"/>
  <c r="U943" i="11" s="1"/>
  <c r="T10" i="5"/>
  <c r="U940" i="11" s="1"/>
  <c r="T11" i="5"/>
  <c r="U941" i="11" s="1"/>
  <c r="U928" i="11"/>
  <c r="U929" i="11"/>
  <c r="U930" i="11"/>
  <c r="U931" i="11"/>
  <c r="U954" i="11"/>
  <c r="U955" i="11"/>
  <c r="U952" i="11"/>
  <c r="U953" i="11"/>
  <c r="U950" i="11"/>
  <c r="U951" i="11"/>
  <c r="U948" i="11"/>
  <c r="U949" i="11"/>
  <c r="T2" i="5"/>
  <c r="U932" i="11" s="1"/>
  <c r="T3" i="5"/>
  <c r="U933" i="11" s="1"/>
  <c r="T8" i="5"/>
  <c r="U938" i="11" s="1"/>
  <c r="T9" i="5"/>
  <c r="U939" i="11" s="1"/>
  <c r="T6" i="5"/>
  <c r="U936" i="11" s="1"/>
  <c r="T7" i="5"/>
  <c r="U937" i="11" s="1"/>
  <c r="T16" i="5"/>
  <c r="U946" i="11" s="1"/>
  <c r="T17" i="5"/>
  <c r="U947" i="11" s="1"/>
  <c r="T14" i="5"/>
  <c r="U944" i="11" s="1"/>
  <c r="T15" i="5"/>
  <c r="U945" i="11" s="1"/>
  <c r="I13" i="5"/>
  <c r="J943" i="11" s="1"/>
  <c r="I10" i="5"/>
  <c r="J940" i="11" s="1"/>
  <c r="I11" i="5"/>
  <c r="J941" i="11" s="1"/>
  <c r="J928" i="11"/>
  <c r="J929" i="11"/>
  <c r="J930" i="11"/>
  <c r="J931" i="11"/>
  <c r="J954" i="11"/>
  <c r="J955" i="11"/>
  <c r="J952" i="11"/>
  <c r="J953" i="11"/>
  <c r="J950" i="11"/>
  <c r="J951" i="11"/>
  <c r="J948" i="11"/>
  <c r="J949" i="11"/>
  <c r="I2" i="5"/>
  <c r="J932" i="11" s="1"/>
  <c r="I3" i="5"/>
  <c r="J933" i="11" s="1"/>
  <c r="I8" i="5"/>
  <c r="J938" i="11" s="1"/>
  <c r="I9" i="5"/>
  <c r="J939" i="11" s="1"/>
  <c r="I6" i="5"/>
  <c r="J936" i="11" s="1"/>
  <c r="I7" i="5"/>
  <c r="J937" i="11" s="1"/>
  <c r="I16" i="5"/>
  <c r="J946" i="11" s="1"/>
  <c r="I17" i="5"/>
  <c r="J947" i="11" s="1"/>
  <c r="I14" i="5"/>
  <c r="J944" i="11" s="1"/>
  <c r="I15" i="5"/>
  <c r="J945" i="11" s="1"/>
  <c r="T104" i="6"/>
  <c r="T103" i="6"/>
  <c r="T7" i="6"/>
  <c r="T6" i="6"/>
  <c r="T54" i="6"/>
  <c r="T53" i="6"/>
  <c r="T17" i="6"/>
  <c r="T16" i="6"/>
  <c r="T39" i="6"/>
  <c r="T38" i="6"/>
  <c r="T15" i="6"/>
  <c r="T14" i="6"/>
  <c r="U1214" i="11" s="1"/>
  <c r="T37" i="6"/>
  <c r="T36" i="6"/>
  <c r="T72" i="6"/>
  <c r="T96" i="6"/>
  <c r="T95" i="6"/>
  <c r="U1230" i="11" s="1"/>
  <c r="T90" i="6"/>
  <c r="T79" i="6"/>
  <c r="U1229" i="11" s="1"/>
  <c r="T77" i="6"/>
  <c r="T9" i="6"/>
  <c r="T8" i="6"/>
  <c r="T60" i="6"/>
  <c r="T59" i="6"/>
  <c r="T56" i="6"/>
  <c r="T55" i="6"/>
  <c r="T41" i="6"/>
  <c r="T40" i="6"/>
  <c r="U1226" i="11" s="1"/>
  <c r="T19" i="6"/>
  <c r="T18" i="6"/>
  <c r="T98" i="6"/>
  <c r="T97" i="6"/>
  <c r="T73" i="6"/>
  <c r="T91" i="6"/>
  <c r="T80" i="6"/>
  <c r="U1255" i="11"/>
  <c r="T78" i="6"/>
  <c r="U1256" i="11" s="1"/>
  <c r="T100" i="6"/>
  <c r="T99" i="6"/>
  <c r="T10" i="6"/>
  <c r="U1193" i="11"/>
  <c r="T62" i="6"/>
  <c r="T61" i="6"/>
  <c r="T102" i="6"/>
  <c r="T101" i="6"/>
  <c r="T106" i="6"/>
  <c r="T105" i="6"/>
  <c r="T109" i="6"/>
  <c r="T107" i="6"/>
  <c r="T108" i="6"/>
  <c r="I104" i="6"/>
  <c r="I103" i="6"/>
  <c r="I7" i="6"/>
  <c r="I6" i="6"/>
  <c r="I54" i="6"/>
  <c r="I53" i="6"/>
  <c r="I17" i="6"/>
  <c r="I16" i="6"/>
  <c r="I39" i="6"/>
  <c r="I38" i="6"/>
  <c r="I15" i="6"/>
  <c r="I14" i="6"/>
  <c r="J1214" i="11" s="1"/>
  <c r="I37" i="6"/>
  <c r="I36" i="6"/>
  <c r="I72" i="6"/>
  <c r="I96" i="6"/>
  <c r="I95" i="6"/>
  <c r="J1230" i="11" s="1"/>
  <c r="I90" i="6"/>
  <c r="I79" i="6"/>
  <c r="J1229" i="11" s="1"/>
  <c r="I77" i="6"/>
  <c r="I9" i="6"/>
  <c r="I8" i="6"/>
  <c r="I60" i="6"/>
  <c r="I59" i="6"/>
  <c r="I56" i="6"/>
  <c r="I55" i="6"/>
  <c r="I41" i="6"/>
  <c r="I40" i="6"/>
  <c r="J1226" i="11" s="1"/>
  <c r="I19" i="6"/>
  <c r="I18" i="6"/>
  <c r="I98" i="6"/>
  <c r="I97" i="6"/>
  <c r="I73" i="6"/>
  <c r="I91" i="6"/>
  <c r="I80" i="6"/>
  <c r="I78" i="6"/>
  <c r="I100" i="6"/>
  <c r="I99" i="6"/>
  <c r="I10" i="6"/>
  <c r="J1193" i="11"/>
  <c r="I62" i="6"/>
  <c r="I61" i="6"/>
  <c r="I102" i="6"/>
  <c r="I101" i="6"/>
  <c r="I106" i="6"/>
  <c r="I105" i="6"/>
  <c r="I109" i="6"/>
  <c r="I107" i="6"/>
  <c r="I108" i="6"/>
  <c r="J1329" i="11"/>
  <c r="J1330" i="11"/>
  <c r="J1317" i="11"/>
  <c r="J1318" i="11"/>
  <c r="J1331" i="11"/>
  <c r="J1332" i="11"/>
  <c r="J1333" i="11"/>
  <c r="J1334" i="11"/>
  <c r="I14" i="8"/>
  <c r="J1335" i="11" s="1"/>
  <c r="I15" i="8"/>
  <c r="J1336" i="11" s="1"/>
  <c r="I16" i="8"/>
  <c r="J1337" i="11" s="1"/>
  <c r="I8" i="8"/>
  <c r="J1323" i="11" s="1"/>
  <c r="I9" i="8"/>
  <c r="J1324" i="11" s="1"/>
  <c r="I10" i="8"/>
  <c r="J1325" i="11" s="1"/>
  <c r="I11" i="8"/>
  <c r="J1326" i="11" s="1"/>
  <c r="I12" i="8"/>
  <c r="J1327" i="11" s="1"/>
  <c r="I13" i="8"/>
  <c r="J1328" i="11" s="1"/>
  <c r="U1329" i="11"/>
  <c r="U1330" i="11"/>
  <c r="U1317" i="11"/>
  <c r="U1318" i="11"/>
  <c r="U1331" i="11"/>
  <c r="U1332" i="11"/>
  <c r="U1333" i="11"/>
  <c r="U1334" i="11"/>
  <c r="T14" i="8"/>
  <c r="U1335" i="11" s="1"/>
  <c r="T15" i="8"/>
  <c r="U1336" i="11" s="1"/>
  <c r="T16" i="8"/>
  <c r="U1337" i="11" s="1"/>
  <c r="T8" i="8"/>
  <c r="U1323" i="11" s="1"/>
  <c r="T9" i="8"/>
  <c r="U1324" i="11" s="1"/>
  <c r="T10" i="8"/>
  <c r="U1325" i="11" s="1"/>
  <c r="T11" i="8"/>
  <c r="U1326" i="11" s="1"/>
  <c r="T12" i="8"/>
  <c r="U1327" i="11" s="1"/>
  <c r="T13" i="8"/>
  <c r="U1328" i="11" s="1"/>
  <c r="I69" i="7"/>
  <c r="J1413" i="11" s="1"/>
  <c r="I88" i="7"/>
  <c r="J1436" i="11" s="1"/>
  <c r="I89" i="7"/>
  <c r="J1437" i="11" s="1"/>
  <c r="I28" i="7"/>
  <c r="J1364" i="11" s="1"/>
  <c r="I29" i="7"/>
  <c r="J1365" i="11" s="1"/>
  <c r="I108" i="7"/>
  <c r="J1460" i="11" s="1"/>
  <c r="I109" i="7"/>
  <c r="J1461" i="11" s="1"/>
  <c r="I4" i="7"/>
  <c r="J1340" i="11" s="1"/>
  <c r="I5" i="7"/>
  <c r="J1341" i="11" s="1"/>
  <c r="I129" i="7"/>
  <c r="J1483" i="11" s="1"/>
  <c r="I130" i="7"/>
  <c r="J1484" i="11" s="1"/>
  <c r="I16" i="7"/>
  <c r="J1352" i="11" s="1"/>
  <c r="I17" i="7"/>
  <c r="J1353" i="11" s="1"/>
  <c r="I118" i="7"/>
  <c r="J1472" i="11" s="1"/>
  <c r="I119" i="7"/>
  <c r="J1473" i="11" s="1"/>
  <c r="I139" i="7"/>
  <c r="J1493" i="11" s="1"/>
  <c r="I140" i="7"/>
  <c r="J1494" i="11" s="1"/>
  <c r="I6" i="7"/>
  <c r="J1342" i="11" s="1"/>
  <c r="I7" i="7"/>
  <c r="J1343" i="11" s="1"/>
  <c r="I18" i="7"/>
  <c r="J1354" i="11" s="1"/>
  <c r="I19" i="7"/>
  <c r="J1355" i="11" s="1"/>
  <c r="I120" i="7"/>
  <c r="J1474" i="11" s="1"/>
  <c r="I121" i="7"/>
  <c r="J1475" i="11" s="1"/>
  <c r="J1495" i="11"/>
  <c r="J1496" i="11"/>
  <c r="I64" i="7"/>
  <c r="J1408" i="11" s="1"/>
  <c r="I65" i="7"/>
  <c r="J1409" i="11" s="1"/>
  <c r="I84" i="7"/>
  <c r="J1432" i="11" s="1"/>
  <c r="I85" i="7"/>
  <c r="J1433" i="11" s="1"/>
  <c r="I24" i="7"/>
  <c r="J1360" i="11" s="1"/>
  <c r="I25" i="7"/>
  <c r="J1361" i="11" s="1"/>
  <c r="I104" i="7"/>
  <c r="J1456" i="11" s="1"/>
  <c r="I105" i="7"/>
  <c r="J1457" i="11" s="1"/>
  <c r="I2" i="7"/>
  <c r="J1338" i="11" s="1"/>
  <c r="I126" i="7"/>
  <c r="J1480" i="11" s="1"/>
  <c r="I12" i="7"/>
  <c r="J1348" i="11" s="1"/>
  <c r="I114" i="7"/>
  <c r="J1468" i="11" s="1"/>
  <c r="I133" i="7"/>
  <c r="J1487" i="11" s="1"/>
  <c r="I3" i="7"/>
  <c r="J1339" i="11" s="1"/>
  <c r="I13" i="7"/>
  <c r="J1349" i="11" s="1"/>
  <c r="I115" i="7"/>
  <c r="J1469" i="11" s="1"/>
  <c r="I134" i="7"/>
  <c r="J1488" i="11" s="1"/>
  <c r="J1416" i="11"/>
  <c r="J1417" i="11"/>
  <c r="J1440" i="11"/>
  <c r="J1441" i="11"/>
  <c r="J1368" i="11"/>
  <c r="J1369" i="11"/>
  <c r="J1464" i="11"/>
  <c r="J1465" i="11"/>
  <c r="I72" i="7"/>
  <c r="J1418" i="11" s="1"/>
  <c r="I73" i="7"/>
  <c r="J1419" i="11" s="1"/>
  <c r="I92" i="7"/>
  <c r="J1442" i="11" s="1"/>
  <c r="I93" i="7"/>
  <c r="J1443" i="11" s="1"/>
  <c r="I32" i="7"/>
  <c r="J1370" i="11" s="1"/>
  <c r="I33" i="7"/>
  <c r="J1371" i="11" s="1"/>
  <c r="I112" i="7"/>
  <c r="J1466" i="11" s="1"/>
  <c r="I113" i="7"/>
  <c r="J1467" i="11" s="1"/>
  <c r="I66" i="7"/>
  <c r="J1410" i="11" s="1"/>
  <c r="I67" i="7"/>
  <c r="J1411" i="11" s="1"/>
  <c r="I86" i="7"/>
  <c r="J1434" i="11" s="1"/>
  <c r="I87" i="7"/>
  <c r="J1435" i="11" s="1"/>
  <c r="I26" i="7"/>
  <c r="J1362" i="11" s="1"/>
  <c r="I27" i="7"/>
  <c r="J1363" i="11" s="1"/>
  <c r="I106" i="7"/>
  <c r="J1458" i="11" s="1"/>
  <c r="I107" i="7"/>
  <c r="J1459" i="11" s="1"/>
  <c r="I127" i="7"/>
  <c r="J1481" i="11" s="1"/>
  <c r="I128" i="7"/>
  <c r="J1482" i="11" s="1"/>
  <c r="I14" i="7"/>
  <c r="J1350" i="11" s="1"/>
  <c r="I15" i="7"/>
  <c r="J1351" i="11" s="1"/>
  <c r="I116" i="7"/>
  <c r="J1470" i="11" s="1"/>
  <c r="I117" i="7"/>
  <c r="J1471" i="11" s="1"/>
  <c r="I135" i="7"/>
  <c r="J1489" i="11" s="1"/>
  <c r="I136" i="7"/>
  <c r="J1490" i="11" s="1"/>
  <c r="I137" i="7"/>
  <c r="J1491" i="11" s="1"/>
  <c r="I138" i="7"/>
  <c r="J1492" i="11" s="1"/>
  <c r="I70" i="7"/>
  <c r="J1414" i="11" s="1"/>
  <c r="I71" i="7"/>
  <c r="J1415" i="11" s="1"/>
  <c r="I90" i="7"/>
  <c r="J1438" i="11" s="1"/>
  <c r="I91" i="7"/>
  <c r="J1439" i="11" s="1"/>
  <c r="I30" i="7"/>
  <c r="J1366" i="11" s="1"/>
  <c r="I31" i="7"/>
  <c r="J1367" i="11" s="1"/>
  <c r="I110" i="7"/>
  <c r="J1462" i="11" s="1"/>
  <c r="I111" i="7"/>
  <c r="J1463" i="11" s="1"/>
  <c r="I8" i="7"/>
  <c r="J1344" i="11" s="1"/>
  <c r="I9" i="7"/>
  <c r="J1345" i="11" s="1"/>
  <c r="I131" i="7"/>
  <c r="J1485" i="11" s="1"/>
  <c r="I132" i="7"/>
  <c r="J1486" i="11" s="1"/>
  <c r="I20" i="7"/>
  <c r="J1356" i="11" s="1"/>
  <c r="I21" i="7"/>
  <c r="J1357" i="11" s="1"/>
  <c r="I122" i="7"/>
  <c r="J1476" i="11" s="1"/>
  <c r="I123" i="7"/>
  <c r="J1477" i="11" s="1"/>
  <c r="I141" i="7"/>
  <c r="J1497" i="11" s="1"/>
  <c r="I142" i="7"/>
  <c r="J1498" i="11" s="1"/>
  <c r="I10" i="7"/>
  <c r="J1346" i="11" s="1"/>
  <c r="I11" i="7"/>
  <c r="J1347" i="11" s="1"/>
  <c r="I22" i="7"/>
  <c r="J1358" i="11" s="1"/>
  <c r="I23" i="7"/>
  <c r="J1359" i="11" s="1"/>
  <c r="I124" i="7"/>
  <c r="J1478" i="11" s="1"/>
  <c r="I125" i="7"/>
  <c r="J1479" i="11" s="1"/>
  <c r="J1499" i="11"/>
  <c r="J1500" i="11"/>
  <c r="T69" i="7"/>
  <c r="U1413" i="11" s="1"/>
  <c r="T88" i="7"/>
  <c r="U1436" i="11" s="1"/>
  <c r="T89" i="7"/>
  <c r="U1437" i="11" s="1"/>
  <c r="T28" i="7"/>
  <c r="U1364" i="11" s="1"/>
  <c r="T29" i="7"/>
  <c r="U1365" i="11" s="1"/>
  <c r="T108" i="7"/>
  <c r="U1460" i="11" s="1"/>
  <c r="T109" i="7"/>
  <c r="U1461" i="11" s="1"/>
  <c r="T4" i="7"/>
  <c r="U1340" i="11" s="1"/>
  <c r="T5" i="7"/>
  <c r="U1341" i="11" s="1"/>
  <c r="T129" i="7"/>
  <c r="U1483" i="11" s="1"/>
  <c r="T130" i="7"/>
  <c r="U1484" i="11" s="1"/>
  <c r="T16" i="7"/>
  <c r="U1352" i="11" s="1"/>
  <c r="T17" i="7"/>
  <c r="U1353" i="11" s="1"/>
  <c r="T118" i="7"/>
  <c r="U1472" i="11" s="1"/>
  <c r="T119" i="7"/>
  <c r="U1473" i="11" s="1"/>
  <c r="T139" i="7"/>
  <c r="U1493" i="11" s="1"/>
  <c r="T140" i="7"/>
  <c r="U1494" i="11" s="1"/>
  <c r="T6" i="7"/>
  <c r="U1342" i="11" s="1"/>
  <c r="T7" i="7"/>
  <c r="U1343" i="11" s="1"/>
  <c r="T18" i="7"/>
  <c r="U1354" i="11" s="1"/>
  <c r="T19" i="7"/>
  <c r="U1355" i="11" s="1"/>
  <c r="T120" i="7"/>
  <c r="U1474" i="11" s="1"/>
  <c r="T121" i="7"/>
  <c r="U1475" i="11" s="1"/>
  <c r="U1495" i="11"/>
  <c r="U1496" i="11"/>
  <c r="T64" i="7"/>
  <c r="U1408" i="11" s="1"/>
  <c r="T65" i="7"/>
  <c r="U1409" i="11" s="1"/>
  <c r="T84" i="7"/>
  <c r="U1432" i="11" s="1"/>
  <c r="T85" i="7"/>
  <c r="U1433" i="11" s="1"/>
  <c r="T24" i="7"/>
  <c r="U1360" i="11" s="1"/>
  <c r="T25" i="7"/>
  <c r="U1361" i="11" s="1"/>
  <c r="T104" i="7"/>
  <c r="U1456" i="11" s="1"/>
  <c r="T105" i="7"/>
  <c r="U1457" i="11" s="1"/>
  <c r="T2" i="7"/>
  <c r="U1338" i="11" s="1"/>
  <c r="T126" i="7"/>
  <c r="U1480" i="11" s="1"/>
  <c r="T12" i="7"/>
  <c r="U1348" i="11" s="1"/>
  <c r="T114" i="7"/>
  <c r="U1468" i="11" s="1"/>
  <c r="T133" i="7"/>
  <c r="U1487" i="11" s="1"/>
  <c r="T3" i="7"/>
  <c r="U1339" i="11" s="1"/>
  <c r="T13" i="7"/>
  <c r="U1349" i="11" s="1"/>
  <c r="T115" i="7"/>
  <c r="U1469" i="11" s="1"/>
  <c r="T134" i="7"/>
  <c r="U1488" i="11" s="1"/>
  <c r="U1416" i="11"/>
  <c r="U1417" i="11"/>
  <c r="U1440" i="11"/>
  <c r="U1441" i="11"/>
  <c r="U1368" i="11"/>
  <c r="U1369" i="11"/>
  <c r="U1464" i="11"/>
  <c r="U1465" i="11"/>
  <c r="T72" i="7"/>
  <c r="U1418" i="11" s="1"/>
  <c r="T73" i="7"/>
  <c r="U1419" i="11" s="1"/>
  <c r="T92" i="7"/>
  <c r="U1442" i="11" s="1"/>
  <c r="T93" i="7"/>
  <c r="U1443" i="11" s="1"/>
  <c r="T32" i="7"/>
  <c r="U1370" i="11" s="1"/>
  <c r="T33" i="7"/>
  <c r="U1371" i="11" s="1"/>
  <c r="T112" i="7"/>
  <c r="U1466" i="11" s="1"/>
  <c r="T113" i="7"/>
  <c r="U1467" i="11" s="1"/>
  <c r="T66" i="7"/>
  <c r="U1410" i="11" s="1"/>
  <c r="T67" i="7"/>
  <c r="U1411" i="11" s="1"/>
  <c r="T86" i="7"/>
  <c r="U1434" i="11" s="1"/>
  <c r="T87" i="7"/>
  <c r="U1435" i="11" s="1"/>
  <c r="T26" i="7"/>
  <c r="U1362" i="11" s="1"/>
  <c r="T27" i="7"/>
  <c r="U1363" i="11" s="1"/>
  <c r="T106" i="7"/>
  <c r="U1458" i="11" s="1"/>
  <c r="T107" i="7"/>
  <c r="U1459" i="11" s="1"/>
  <c r="T127" i="7"/>
  <c r="U1481" i="11" s="1"/>
  <c r="T128" i="7"/>
  <c r="U1482" i="11" s="1"/>
  <c r="T14" i="7"/>
  <c r="U1350" i="11" s="1"/>
  <c r="T15" i="7"/>
  <c r="U1351" i="11" s="1"/>
  <c r="T116" i="7"/>
  <c r="U1470" i="11" s="1"/>
  <c r="T117" i="7"/>
  <c r="U1471" i="11" s="1"/>
  <c r="T135" i="7"/>
  <c r="U1489" i="11" s="1"/>
  <c r="T136" i="7"/>
  <c r="U1490" i="11" s="1"/>
  <c r="T137" i="7"/>
  <c r="U1491" i="11" s="1"/>
  <c r="T138" i="7"/>
  <c r="U1492" i="11" s="1"/>
  <c r="T70" i="7"/>
  <c r="U1414" i="11" s="1"/>
  <c r="T71" i="7"/>
  <c r="U1415" i="11" s="1"/>
  <c r="T90" i="7"/>
  <c r="U1438" i="11" s="1"/>
  <c r="T91" i="7"/>
  <c r="U1439" i="11" s="1"/>
  <c r="T30" i="7"/>
  <c r="U1366" i="11" s="1"/>
  <c r="T31" i="7"/>
  <c r="U1367" i="11" s="1"/>
  <c r="T110" i="7"/>
  <c r="U1462" i="11" s="1"/>
  <c r="T111" i="7"/>
  <c r="U1463" i="11" s="1"/>
  <c r="T8" i="7"/>
  <c r="U1344" i="11" s="1"/>
  <c r="T9" i="7"/>
  <c r="U1345" i="11" s="1"/>
  <c r="T131" i="7"/>
  <c r="U1485" i="11" s="1"/>
  <c r="T132" i="7"/>
  <c r="U1486" i="11" s="1"/>
  <c r="T20" i="7"/>
  <c r="U1356" i="11" s="1"/>
  <c r="T21" i="7"/>
  <c r="U1357" i="11" s="1"/>
  <c r="T122" i="7"/>
  <c r="U1476" i="11" s="1"/>
  <c r="T123" i="7"/>
  <c r="U1477" i="11" s="1"/>
  <c r="T141" i="7"/>
  <c r="U1497" i="11" s="1"/>
  <c r="T142" i="7"/>
  <c r="U1498" i="11" s="1"/>
  <c r="T10" i="7"/>
  <c r="U1346" i="11" s="1"/>
  <c r="T11" i="7"/>
  <c r="U1347" i="11" s="1"/>
  <c r="T22" i="7"/>
  <c r="U1358" i="11" s="1"/>
  <c r="T23" i="7"/>
  <c r="U1359" i="11" s="1"/>
  <c r="T124" i="7"/>
  <c r="U1478" i="11" s="1"/>
  <c r="T125" i="7"/>
  <c r="U1479" i="11" s="1"/>
  <c r="U1499" i="11"/>
  <c r="U1500" i="11"/>
  <c r="T68" i="7"/>
  <c r="U1412" i="11" s="1"/>
  <c r="I68" i="7"/>
  <c r="J1412" i="11" s="1"/>
  <c r="U1291" i="11"/>
  <c r="T12" i="5"/>
  <c r="U942" i="11" s="1"/>
  <c r="I12" i="5"/>
  <c r="J942" i="11" s="1"/>
  <c r="T20" i="3"/>
  <c r="I20" i="3"/>
  <c r="J129" i="11"/>
  <c r="S45" i="1"/>
  <c r="S44" i="1"/>
  <c r="T16" i="11"/>
  <c r="T17" i="11"/>
  <c r="S588" i="1"/>
  <c r="S589" i="1"/>
  <c r="S590" i="1"/>
  <c r="T20" i="11"/>
  <c r="T21" i="11"/>
  <c r="T150" i="11"/>
  <c r="T151" i="11"/>
  <c r="S47" i="1"/>
  <c r="S46" i="1"/>
  <c r="S591" i="1"/>
  <c r="S592" i="1"/>
  <c r="T263" i="11" s="1"/>
  <c r="S593" i="1"/>
  <c r="S594" i="1"/>
  <c r="S595" i="1"/>
  <c r="S596" i="1"/>
  <c r="T128" i="11"/>
  <c r="T23" i="11"/>
  <c r="T156" i="11"/>
  <c r="T157" i="11"/>
  <c r="S49" i="1"/>
  <c r="S48" i="1"/>
  <c r="T277" i="11"/>
  <c r="T106" i="11"/>
  <c r="T247" i="11"/>
  <c r="S553" i="1"/>
  <c r="S557" i="1"/>
  <c r="S554" i="1"/>
  <c r="S558" i="1"/>
  <c r="T107" i="11"/>
  <c r="T284" i="11"/>
  <c r="S597" i="1"/>
  <c r="T264" i="11" s="1"/>
  <c r="S598" i="1"/>
  <c r="S599" i="1"/>
  <c r="S600" i="1"/>
  <c r="S601" i="1"/>
  <c r="S602" i="1"/>
  <c r="T131" i="11"/>
  <c r="T132" i="11"/>
  <c r="T158" i="11"/>
  <c r="T159" i="11"/>
  <c r="S51" i="1"/>
  <c r="T259" i="11" s="1"/>
  <c r="S50" i="1"/>
  <c r="T258" i="11" s="1"/>
  <c r="T248" i="11"/>
  <c r="T125" i="11"/>
  <c r="T36" i="11"/>
  <c r="S561" i="1"/>
  <c r="S566" i="1"/>
  <c r="S562" i="1"/>
  <c r="S567" i="1"/>
  <c r="S568" i="1"/>
  <c r="S603" i="1"/>
  <c r="T266" i="11" s="1"/>
  <c r="S604" i="1"/>
  <c r="T267" i="11" s="1"/>
  <c r="S605" i="1"/>
  <c r="S606" i="1"/>
  <c r="S607" i="1"/>
  <c r="S608" i="1"/>
  <c r="T5" i="11"/>
  <c r="T163" i="11"/>
  <c r="S52" i="1"/>
  <c r="S53" i="1"/>
  <c r="T261" i="11" s="1"/>
  <c r="T69" i="11"/>
  <c r="S571" i="1"/>
  <c r="S572" i="1"/>
  <c r="T268" i="11"/>
  <c r="S609" i="1"/>
  <c r="H45" i="1"/>
  <c r="H44" i="1"/>
  <c r="I16" i="11"/>
  <c r="I17" i="11"/>
  <c r="I13" i="11"/>
  <c r="H588" i="1"/>
  <c r="H589" i="1"/>
  <c r="H590" i="1"/>
  <c r="I20" i="11"/>
  <c r="I21" i="11"/>
  <c r="I150" i="11"/>
  <c r="I151" i="11"/>
  <c r="H47" i="1"/>
  <c r="H46" i="1"/>
  <c r="H591" i="1"/>
  <c r="H592" i="1"/>
  <c r="I263" i="11" s="1"/>
  <c r="H593" i="1"/>
  <c r="H594" i="1"/>
  <c r="H595" i="1"/>
  <c r="H596" i="1"/>
  <c r="I128" i="11"/>
  <c r="I23" i="11"/>
  <c r="I156" i="11"/>
  <c r="I157" i="11"/>
  <c r="H49" i="1"/>
  <c r="H48" i="1"/>
  <c r="I277" i="11"/>
  <c r="I106" i="11"/>
  <c r="I247" i="11"/>
  <c r="H553" i="1"/>
  <c r="H557" i="1"/>
  <c r="H554" i="1"/>
  <c r="H558" i="1"/>
  <c r="I107" i="11"/>
  <c r="H597" i="1"/>
  <c r="I264" i="11" s="1"/>
  <c r="H598" i="1"/>
  <c r="H599" i="1"/>
  <c r="H600" i="1"/>
  <c r="H601" i="1"/>
  <c r="H602" i="1"/>
  <c r="I131" i="11"/>
  <c r="I132" i="11"/>
  <c r="I158" i="11"/>
  <c r="I159" i="11"/>
  <c r="H51" i="1"/>
  <c r="I259" i="11" s="1"/>
  <c r="H50" i="1"/>
  <c r="I258" i="11" s="1"/>
  <c r="I248" i="11"/>
  <c r="I125" i="11"/>
  <c r="I36" i="11"/>
  <c r="H561" i="1"/>
  <c r="H566" i="1"/>
  <c r="H562" i="1"/>
  <c r="H567" i="1"/>
  <c r="H568" i="1"/>
  <c r="H603" i="1"/>
  <c r="I266" i="11" s="1"/>
  <c r="H604" i="1"/>
  <c r="I267" i="11" s="1"/>
  <c r="H605" i="1"/>
  <c r="H606" i="1"/>
  <c r="H607" i="1"/>
  <c r="H608" i="1"/>
  <c r="I5" i="11"/>
  <c r="I137" i="11"/>
  <c r="I116" i="11"/>
  <c r="H52" i="1"/>
  <c r="H53" i="1"/>
  <c r="I261" i="11" s="1"/>
  <c r="I38" i="11"/>
  <c r="H571" i="1"/>
  <c r="H572" i="1"/>
  <c r="I268" i="11"/>
  <c r="H609" i="1"/>
  <c r="S61" i="2"/>
  <c r="S60" i="2"/>
  <c r="S75" i="2"/>
  <c r="S73" i="2"/>
  <c r="S76" i="2"/>
  <c r="S74" i="2"/>
  <c r="S20" i="2"/>
  <c r="S8" i="2"/>
  <c r="S98" i="2"/>
  <c r="S106" i="2"/>
  <c r="S99" i="2"/>
  <c r="S97" i="2"/>
  <c r="S23" i="2"/>
  <c r="S34" i="2"/>
  <c r="S33" i="2"/>
  <c r="S36" i="2"/>
  <c r="S35" i="2"/>
  <c r="S51" i="2"/>
  <c r="S50" i="2"/>
  <c r="S55" i="2"/>
  <c r="S67" i="2"/>
  <c r="S104" i="2"/>
  <c r="S25" i="2"/>
  <c r="S42" i="2"/>
  <c r="S83" i="2"/>
  <c r="S90" i="2"/>
  <c r="S91" i="2"/>
  <c r="S30" i="2"/>
  <c r="T712" i="11"/>
  <c r="S56" i="2"/>
  <c r="S68" i="2"/>
  <c r="S4" i="2"/>
  <c r="S5" i="2"/>
  <c r="S2" i="2"/>
  <c r="S59" i="2"/>
  <c r="S58" i="2"/>
  <c r="S57" i="2"/>
  <c r="S72" i="2"/>
  <c r="S71" i="2"/>
  <c r="S69" i="2"/>
  <c r="S70" i="2"/>
  <c r="S66" i="2"/>
  <c r="S85" i="2"/>
  <c r="S84" i="2"/>
  <c r="S82" i="2"/>
  <c r="S87" i="2"/>
  <c r="S86" i="2"/>
  <c r="S19" i="2"/>
  <c r="S7" i="2"/>
  <c r="S94" i="2"/>
  <c r="S92" i="2"/>
  <c r="S95" i="2"/>
  <c r="S93" i="2"/>
  <c r="S89" i="2"/>
  <c r="S22" i="2"/>
  <c r="S105" i="2"/>
  <c r="S32" i="2"/>
  <c r="S31" i="2"/>
  <c r="S26" i="2"/>
  <c r="S43" i="2"/>
  <c r="S29" i="2"/>
  <c r="S27" i="2"/>
  <c r="S28" i="2"/>
  <c r="S46" i="2"/>
  <c r="S44" i="2"/>
  <c r="S45" i="2"/>
  <c r="S49" i="2"/>
  <c r="S47" i="2"/>
  <c r="S48" i="2"/>
  <c r="S63" i="2"/>
  <c r="S77" i="2"/>
  <c r="S24" i="2"/>
  <c r="T710" i="11"/>
  <c r="S21" i="2"/>
  <c r="T715" i="11" s="1"/>
  <c r="S9" i="2"/>
  <c r="S6" i="2"/>
  <c r="S65" i="2"/>
  <c r="S64" i="2"/>
  <c r="S80" i="2"/>
  <c r="S78" i="2"/>
  <c r="S81" i="2"/>
  <c r="S79" i="2"/>
  <c r="T838" i="11"/>
  <c r="T840" i="11"/>
  <c r="T711" i="11"/>
  <c r="T716" i="11"/>
  <c r="T699" i="11"/>
  <c r="T700" i="11"/>
  <c r="S102" i="2"/>
  <c r="S108" i="2"/>
  <c r="S103" i="2"/>
  <c r="S101" i="2"/>
  <c r="T727" i="11"/>
  <c r="T728" i="11"/>
  <c r="S38" i="2"/>
  <c r="S37" i="2"/>
  <c r="S41" i="2"/>
  <c r="S39" i="2"/>
  <c r="S40" i="2"/>
  <c r="S54" i="2"/>
  <c r="S52" i="2"/>
  <c r="S53" i="2"/>
  <c r="H61" i="2"/>
  <c r="H60" i="2"/>
  <c r="H75" i="2"/>
  <c r="H73" i="2"/>
  <c r="H76" i="2"/>
  <c r="H74" i="2"/>
  <c r="H20" i="2"/>
  <c r="H8" i="2"/>
  <c r="H98" i="2"/>
  <c r="H106" i="2"/>
  <c r="H99" i="2"/>
  <c r="H97" i="2"/>
  <c r="H23" i="2"/>
  <c r="H34" i="2"/>
  <c r="H33" i="2"/>
  <c r="H36" i="2"/>
  <c r="H35" i="2"/>
  <c r="H51" i="2"/>
  <c r="H50" i="2"/>
  <c r="H55" i="2"/>
  <c r="H67" i="2"/>
  <c r="H104" i="2"/>
  <c r="H25" i="2"/>
  <c r="H42" i="2"/>
  <c r="H83" i="2"/>
  <c r="H90" i="2"/>
  <c r="H91" i="2"/>
  <c r="H56" i="2"/>
  <c r="H68" i="2"/>
  <c r="H4" i="2"/>
  <c r="H5" i="2"/>
  <c r="H2" i="2"/>
  <c r="H59" i="2"/>
  <c r="H58" i="2"/>
  <c r="H57" i="2"/>
  <c r="H72" i="2"/>
  <c r="H71" i="2"/>
  <c r="H69" i="2"/>
  <c r="H70" i="2"/>
  <c r="H66" i="2"/>
  <c r="H85" i="2"/>
  <c r="H84" i="2"/>
  <c r="H82" i="2"/>
  <c r="H87" i="2"/>
  <c r="H86" i="2"/>
  <c r="H19" i="2"/>
  <c r="H7" i="2"/>
  <c r="H94" i="2"/>
  <c r="H92" i="2"/>
  <c r="H95" i="2"/>
  <c r="H93" i="2"/>
  <c r="H89" i="2"/>
  <c r="H22" i="2"/>
  <c r="H105" i="2"/>
  <c r="H32" i="2"/>
  <c r="H31" i="2"/>
  <c r="H26" i="2"/>
  <c r="H43" i="2"/>
  <c r="H29" i="2"/>
  <c r="H27" i="2"/>
  <c r="H28" i="2"/>
  <c r="H46" i="2"/>
  <c r="H44" i="2"/>
  <c r="H45" i="2"/>
  <c r="H49" i="2"/>
  <c r="H47" i="2"/>
  <c r="H48" i="2"/>
  <c r="H63" i="2"/>
  <c r="H77" i="2"/>
  <c r="H24" i="2"/>
  <c r="I710" i="11"/>
  <c r="H21" i="2"/>
  <c r="I715" i="11" s="1"/>
  <c r="H9" i="2"/>
  <c r="H6" i="2"/>
  <c r="H65" i="2"/>
  <c r="H64" i="2"/>
  <c r="H80" i="2"/>
  <c r="H78" i="2"/>
  <c r="H81" i="2"/>
  <c r="H79" i="2"/>
  <c r="I838" i="11"/>
  <c r="I840" i="11"/>
  <c r="I711" i="11"/>
  <c r="I716" i="11"/>
  <c r="I699" i="11"/>
  <c r="I700" i="11"/>
  <c r="H102" i="2"/>
  <c r="H108" i="2"/>
  <c r="H103" i="2"/>
  <c r="H101" i="2"/>
  <c r="I727" i="11"/>
  <c r="I728" i="11"/>
  <c r="H38" i="2"/>
  <c r="H37" i="2"/>
  <c r="H41" i="2"/>
  <c r="H39" i="2"/>
  <c r="H40" i="2"/>
  <c r="H54" i="2"/>
  <c r="H52" i="2"/>
  <c r="H53" i="2"/>
  <c r="S21" i="3"/>
  <c r="S5" i="3"/>
  <c r="S6" i="3"/>
  <c r="S2" i="3"/>
  <c r="T878" i="11" s="1"/>
  <c r="S15" i="3"/>
  <c r="S11" i="3"/>
  <c r="S10" i="3"/>
  <c r="S9" i="3"/>
  <c r="T896" i="11" s="1"/>
  <c r="T879" i="11"/>
  <c r="S3" i="3"/>
  <c r="T880" i="11" s="1"/>
  <c r="S16" i="3"/>
  <c r="S18" i="3"/>
  <c r="S19" i="3"/>
  <c r="S17" i="3"/>
  <c r="S4" i="3"/>
  <c r="S24" i="3"/>
  <c r="S22" i="3"/>
  <c r="S23" i="3"/>
  <c r="S7" i="3"/>
  <c r="S8" i="3"/>
  <c r="H21" i="3"/>
  <c r="H5" i="3"/>
  <c r="H6" i="3"/>
  <c r="H2" i="3"/>
  <c r="I878" i="11" s="1"/>
  <c r="H15" i="3"/>
  <c r="H11" i="3"/>
  <c r="H10" i="3"/>
  <c r="H9" i="3"/>
  <c r="I896" i="11" s="1"/>
  <c r="I879" i="11"/>
  <c r="H3" i="3"/>
  <c r="I880" i="11" s="1"/>
  <c r="H16" i="3"/>
  <c r="H18" i="3"/>
  <c r="H19" i="3"/>
  <c r="H17" i="3"/>
  <c r="H4" i="3"/>
  <c r="H24" i="3"/>
  <c r="H22" i="3"/>
  <c r="H23" i="3"/>
  <c r="H7" i="3"/>
  <c r="H8" i="3"/>
  <c r="S51" i="4"/>
  <c r="T1014" i="11" s="1"/>
  <c r="S52" i="4"/>
  <c r="T1015" i="11" s="1"/>
  <c r="S16" i="4"/>
  <c r="T976" i="11" s="1"/>
  <c r="S17" i="4"/>
  <c r="T977" i="11" s="1"/>
  <c r="S133" i="4"/>
  <c r="T1104" i="11" s="1"/>
  <c r="S134" i="4"/>
  <c r="T1105" i="11" s="1"/>
  <c r="S148" i="4"/>
  <c r="T1121" i="11" s="1"/>
  <c r="S149" i="4"/>
  <c r="T1122" i="11" s="1"/>
  <c r="S89" i="4"/>
  <c r="T1057" i="11" s="1"/>
  <c r="S90" i="4"/>
  <c r="T1058" i="11" s="1"/>
  <c r="S80" i="4"/>
  <c r="T1048" i="11" s="1"/>
  <c r="S81" i="4"/>
  <c r="T1049" i="11" s="1"/>
  <c r="S190" i="4"/>
  <c r="T1179" i="11" s="1"/>
  <c r="S191" i="4"/>
  <c r="T1180" i="11" s="1"/>
  <c r="S172" i="4"/>
  <c r="T1160" i="11" s="1"/>
  <c r="S173" i="4"/>
  <c r="T1162" i="11" s="1"/>
  <c r="T1161" i="11"/>
  <c r="S162" i="4"/>
  <c r="T1146" i="11" s="1"/>
  <c r="S163" i="4"/>
  <c r="T1148" i="11" s="1"/>
  <c r="T1147" i="11"/>
  <c r="S47" i="4"/>
  <c r="T1010" i="11" s="1"/>
  <c r="S48" i="4"/>
  <c r="T1011" i="11" s="1"/>
  <c r="S12" i="4"/>
  <c r="T972" i="11" s="1"/>
  <c r="S13" i="4"/>
  <c r="T973" i="11" s="1"/>
  <c r="S129" i="4"/>
  <c r="T1100" i="11" s="1"/>
  <c r="S130" i="4"/>
  <c r="T1101" i="11" s="1"/>
  <c r="S144" i="4"/>
  <c r="T1117" i="11" s="1"/>
  <c r="S110" i="4"/>
  <c r="T1078" i="11" s="1"/>
  <c r="S111" i="4"/>
  <c r="T1079" i="11" s="1"/>
  <c r="S85" i="4"/>
  <c r="T1053" i="11" s="1"/>
  <c r="S86" i="4"/>
  <c r="T1054" i="11" s="1"/>
  <c r="S76" i="4"/>
  <c r="T1044" i="11" s="1"/>
  <c r="S77" i="4"/>
  <c r="T1045" i="11" s="1"/>
  <c r="S186" i="4"/>
  <c r="T1175" i="11" s="1"/>
  <c r="S187" i="4"/>
  <c r="T1176" i="11" s="1"/>
  <c r="S145" i="4"/>
  <c r="T1118" i="11" s="1"/>
  <c r="S171" i="4"/>
  <c r="T1156" i="11" s="1"/>
  <c r="T1125" i="11"/>
  <c r="T1126" i="11"/>
  <c r="S55" i="4"/>
  <c r="T1018" i="11" s="1"/>
  <c r="T1019" i="11"/>
  <c r="S20" i="4"/>
  <c r="T980" i="11" s="1"/>
  <c r="T981" i="11"/>
  <c r="T1108" i="11"/>
  <c r="T1109" i="11"/>
  <c r="T1127" i="11"/>
  <c r="T1128" i="11"/>
  <c r="S93" i="4"/>
  <c r="T1061" i="11" s="1"/>
  <c r="S84" i="4"/>
  <c r="T1052" i="11" s="1"/>
  <c r="S194" i="4"/>
  <c r="T1183" i="11" s="1"/>
  <c r="S49" i="4"/>
  <c r="T1012" i="11" s="1"/>
  <c r="S50" i="4"/>
  <c r="T1013" i="11" s="1"/>
  <c r="S14" i="4"/>
  <c r="T974" i="11" s="1"/>
  <c r="S15" i="4"/>
  <c r="T975" i="11" s="1"/>
  <c r="S131" i="4"/>
  <c r="T1102" i="11" s="1"/>
  <c r="S132" i="4"/>
  <c r="T1103" i="11" s="1"/>
  <c r="S146" i="4"/>
  <c r="T1119" i="11" s="1"/>
  <c r="S147" i="4"/>
  <c r="T1120" i="11" s="1"/>
  <c r="S87" i="4"/>
  <c r="T1055" i="11" s="1"/>
  <c r="S88" i="4"/>
  <c r="T1056" i="11" s="1"/>
  <c r="S78" i="4"/>
  <c r="T1046" i="11" s="1"/>
  <c r="S79" i="4"/>
  <c r="T1047" i="11" s="1"/>
  <c r="S188" i="4"/>
  <c r="T1177" i="11" s="1"/>
  <c r="S189" i="4"/>
  <c r="T1178" i="11" s="1"/>
  <c r="S160" i="4"/>
  <c r="T1141" i="11" s="1"/>
  <c r="S161" i="4"/>
  <c r="T1142" i="11" s="1"/>
  <c r="T1157" i="11"/>
  <c r="T1159" i="11"/>
  <c r="T1158" i="11"/>
  <c r="T1143" i="11"/>
  <c r="T1145" i="11"/>
  <c r="T1144" i="11"/>
  <c r="S53" i="4"/>
  <c r="T1016" i="11" s="1"/>
  <c r="S54" i="4"/>
  <c r="T1017" i="11" s="1"/>
  <c r="S18" i="4"/>
  <c r="T978" i="11" s="1"/>
  <c r="S19" i="4"/>
  <c r="T979" i="11" s="1"/>
  <c r="S135" i="4"/>
  <c r="T1106" i="11" s="1"/>
  <c r="S136" i="4"/>
  <c r="T1107" i="11" s="1"/>
  <c r="S150" i="4"/>
  <c r="T1123" i="11" s="1"/>
  <c r="S151" i="4"/>
  <c r="T1124" i="11" s="1"/>
  <c r="S91" i="4"/>
  <c r="T1059" i="11" s="1"/>
  <c r="S92" i="4"/>
  <c r="T1060" i="11" s="1"/>
  <c r="S82" i="4"/>
  <c r="T1050" i="11" s="1"/>
  <c r="S83" i="4"/>
  <c r="T1051" i="11" s="1"/>
  <c r="S192" i="4"/>
  <c r="T1181" i="11" s="1"/>
  <c r="S193" i="4"/>
  <c r="T1182" i="11" s="1"/>
  <c r="S174" i="4"/>
  <c r="T1163" i="11" s="1"/>
  <c r="S176" i="4"/>
  <c r="T1165" i="11" s="1"/>
  <c r="S175" i="4"/>
  <c r="T1164" i="11" s="1"/>
  <c r="S164" i="4"/>
  <c r="T1149" i="11" s="1"/>
  <c r="S166" i="4"/>
  <c r="T1151" i="11" s="1"/>
  <c r="S165" i="4"/>
  <c r="T1150" i="11" s="1"/>
  <c r="H51" i="4"/>
  <c r="I1014" i="11" s="1"/>
  <c r="H52" i="4"/>
  <c r="I1015" i="11" s="1"/>
  <c r="H16" i="4"/>
  <c r="I976" i="11" s="1"/>
  <c r="H17" i="4"/>
  <c r="I977" i="11" s="1"/>
  <c r="H133" i="4"/>
  <c r="I1104" i="11" s="1"/>
  <c r="H134" i="4"/>
  <c r="I1105" i="11" s="1"/>
  <c r="H148" i="4"/>
  <c r="I1121" i="11" s="1"/>
  <c r="H149" i="4"/>
  <c r="I1122" i="11" s="1"/>
  <c r="H89" i="4"/>
  <c r="I1057" i="11" s="1"/>
  <c r="H90" i="4"/>
  <c r="I1058" i="11" s="1"/>
  <c r="H80" i="4"/>
  <c r="I1048" i="11" s="1"/>
  <c r="H81" i="4"/>
  <c r="I1049" i="11" s="1"/>
  <c r="H190" i="4"/>
  <c r="I1179" i="11" s="1"/>
  <c r="H191" i="4"/>
  <c r="I1180" i="11" s="1"/>
  <c r="H172" i="4"/>
  <c r="I1160" i="11" s="1"/>
  <c r="H173" i="4"/>
  <c r="I1162" i="11" s="1"/>
  <c r="I1161" i="11"/>
  <c r="H162" i="4"/>
  <c r="I1146" i="11" s="1"/>
  <c r="H163" i="4"/>
  <c r="I1148" i="11" s="1"/>
  <c r="I1147" i="11"/>
  <c r="H47" i="4"/>
  <c r="I1010" i="11" s="1"/>
  <c r="H48" i="4"/>
  <c r="I1011" i="11" s="1"/>
  <c r="H12" i="4"/>
  <c r="I972" i="11" s="1"/>
  <c r="H13" i="4"/>
  <c r="I973" i="11" s="1"/>
  <c r="H129" i="4"/>
  <c r="I1100" i="11" s="1"/>
  <c r="H130" i="4"/>
  <c r="I1101" i="11" s="1"/>
  <c r="H144" i="4"/>
  <c r="I1117" i="11" s="1"/>
  <c r="H110" i="4"/>
  <c r="I1078" i="11" s="1"/>
  <c r="H111" i="4"/>
  <c r="I1079" i="11" s="1"/>
  <c r="H85" i="4"/>
  <c r="I1053" i="11" s="1"/>
  <c r="H86" i="4"/>
  <c r="I1054" i="11" s="1"/>
  <c r="H76" i="4"/>
  <c r="I1044" i="11" s="1"/>
  <c r="H77" i="4"/>
  <c r="I1045" i="11" s="1"/>
  <c r="H186" i="4"/>
  <c r="I1175" i="11" s="1"/>
  <c r="H187" i="4"/>
  <c r="I1176" i="11" s="1"/>
  <c r="H145" i="4"/>
  <c r="I1118" i="11" s="1"/>
  <c r="H171" i="4"/>
  <c r="I1156" i="11" s="1"/>
  <c r="I1125" i="11"/>
  <c r="I1126" i="11"/>
  <c r="H55" i="4"/>
  <c r="I1018" i="11" s="1"/>
  <c r="I1019" i="11"/>
  <c r="H20" i="4"/>
  <c r="I980" i="11" s="1"/>
  <c r="I981" i="11"/>
  <c r="I1108" i="11"/>
  <c r="I1109" i="11"/>
  <c r="I1127" i="11"/>
  <c r="I1128" i="11"/>
  <c r="H93" i="4"/>
  <c r="I1061" i="11" s="1"/>
  <c r="H84" i="4"/>
  <c r="I1052" i="11" s="1"/>
  <c r="H194" i="4"/>
  <c r="I1183" i="11" s="1"/>
  <c r="H49" i="4"/>
  <c r="I1012" i="11" s="1"/>
  <c r="H50" i="4"/>
  <c r="I1013" i="11" s="1"/>
  <c r="H14" i="4"/>
  <c r="I974" i="11" s="1"/>
  <c r="H15" i="4"/>
  <c r="I975" i="11" s="1"/>
  <c r="H131" i="4"/>
  <c r="I1102" i="11" s="1"/>
  <c r="H132" i="4"/>
  <c r="I1103" i="11" s="1"/>
  <c r="H146" i="4"/>
  <c r="I1119" i="11" s="1"/>
  <c r="H147" i="4"/>
  <c r="I1120" i="11" s="1"/>
  <c r="H87" i="4"/>
  <c r="I1055" i="11" s="1"/>
  <c r="H88" i="4"/>
  <c r="I1056" i="11" s="1"/>
  <c r="H78" i="4"/>
  <c r="I1046" i="11" s="1"/>
  <c r="H79" i="4"/>
  <c r="I1047" i="11" s="1"/>
  <c r="H188" i="4"/>
  <c r="I1177" i="11" s="1"/>
  <c r="H189" i="4"/>
  <c r="I1178" i="11" s="1"/>
  <c r="H160" i="4"/>
  <c r="I1141" i="11" s="1"/>
  <c r="H161" i="4"/>
  <c r="I1142" i="11" s="1"/>
  <c r="I1157" i="11"/>
  <c r="I1159" i="11"/>
  <c r="I1158" i="11"/>
  <c r="I1143" i="11"/>
  <c r="I1145" i="11"/>
  <c r="I1144" i="11"/>
  <c r="H53" i="4"/>
  <c r="I1016" i="11" s="1"/>
  <c r="H54" i="4"/>
  <c r="I1017" i="11" s="1"/>
  <c r="H18" i="4"/>
  <c r="I978" i="11" s="1"/>
  <c r="H19" i="4"/>
  <c r="I979" i="11" s="1"/>
  <c r="H135" i="4"/>
  <c r="I1106" i="11" s="1"/>
  <c r="H136" i="4"/>
  <c r="I1107" i="11" s="1"/>
  <c r="H150" i="4"/>
  <c r="I1123" i="11" s="1"/>
  <c r="H151" i="4"/>
  <c r="I1124" i="11" s="1"/>
  <c r="H91" i="4"/>
  <c r="I1059" i="11" s="1"/>
  <c r="H92" i="4"/>
  <c r="I1060" i="11" s="1"/>
  <c r="H82" i="4"/>
  <c r="I1050" i="11" s="1"/>
  <c r="H83" i="4"/>
  <c r="I1051" i="11" s="1"/>
  <c r="H192" i="4"/>
  <c r="I1181" i="11" s="1"/>
  <c r="H193" i="4"/>
  <c r="I1182" i="11" s="1"/>
  <c r="H174" i="4"/>
  <c r="I1163" i="11" s="1"/>
  <c r="H176" i="4"/>
  <c r="I1165" i="11" s="1"/>
  <c r="H175" i="4"/>
  <c r="I1164" i="11" s="1"/>
  <c r="H164" i="4"/>
  <c r="I1149" i="11" s="1"/>
  <c r="H166" i="4"/>
  <c r="I1151" i="11" s="1"/>
  <c r="H165" i="4"/>
  <c r="I1150" i="11" s="1"/>
  <c r="S13" i="5"/>
  <c r="T943" i="11" s="1"/>
  <c r="S10" i="5"/>
  <c r="T940" i="11" s="1"/>
  <c r="S11" i="5"/>
  <c r="T941" i="11" s="1"/>
  <c r="T928" i="11"/>
  <c r="T929" i="11"/>
  <c r="T930" i="11"/>
  <c r="T931" i="11"/>
  <c r="T954" i="11"/>
  <c r="T955" i="11"/>
  <c r="T952" i="11"/>
  <c r="T953" i="11"/>
  <c r="T950" i="11"/>
  <c r="T951" i="11"/>
  <c r="T948" i="11"/>
  <c r="T949" i="11"/>
  <c r="S2" i="5"/>
  <c r="T932" i="11" s="1"/>
  <c r="S3" i="5"/>
  <c r="T933" i="11" s="1"/>
  <c r="S8" i="5"/>
  <c r="T938" i="11" s="1"/>
  <c r="S9" i="5"/>
  <c r="T939" i="11" s="1"/>
  <c r="S6" i="5"/>
  <c r="T936" i="11" s="1"/>
  <c r="S7" i="5"/>
  <c r="T937" i="11" s="1"/>
  <c r="S16" i="5"/>
  <c r="T946" i="11" s="1"/>
  <c r="S17" i="5"/>
  <c r="T947" i="11" s="1"/>
  <c r="S14" i="5"/>
  <c r="T944" i="11" s="1"/>
  <c r="S15" i="5"/>
  <c r="T945" i="11" s="1"/>
  <c r="H13" i="5"/>
  <c r="I943" i="11" s="1"/>
  <c r="H10" i="5"/>
  <c r="I940" i="11" s="1"/>
  <c r="H11" i="5"/>
  <c r="I941" i="11" s="1"/>
  <c r="I928" i="11"/>
  <c r="I929" i="11"/>
  <c r="I930" i="11"/>
  <c r="I931" i="11"/>
  <c r="I954" i="11"/>
  <c r="I955" i="11"/>
  <c r="I952" i="11"/>
  <c r="I953" i="11"/>
  <c r="I950" i="11"/>
  <c r="I951" i="11"/>
  <c r="I948" i="11"/>
  <c r="I949" i="11"/>
  <c r="H2" i="5"/>
  <c r="I932" i="11" s="1"/>
  <c r="H3" i="5"/>
  <c r="I933" i="11" s="1"/>
  <c r="H8" i="5"/>
  <c r="I938" i="11" s="1"/>
  <c r="H9" i="5"/>
  <c r="I939" i="11" s="1"/>
  <c r="H6" i="5"/>
  <c r="I936" i="11" s="1"/>
  <c r="H7" i="5"/>
  <c r="I937" i="11" s="1"/>
  <c r="H16" i="5"/>
  <c r="I946" i="11" s="1"/>
  <c r="H17" i="5"/>
  <c r="I947" i="11" s="1"/>
  <c r="H14" i="5"/>
  <c r="I944" i="11" s="1"/>
  <c r="H15" i="5"/>
  <c r="I945" i="11" s="1"/>
  <c r="S104" i="6"/>
  <c r="S103" i="6"/>
  <c r="S7" i="6"/>
  <c r="S6" i="6"/>
  <c r="S54" i="6"/>
  <c r="S53" i="6"/>
  <c r="S17" i="6"/>
  <c r="S16" i="6"/>
  <c r="S39" i="6"/>
  <c r="S38" i="6"/>
  <c r="S15" i="6"/>
  <c r="S14" i="6"/>
  <c r="T1214" i="11" s="1"/>
  <c r="S37" i="6"/>
  <c r="S36" i="6"/>
  <c r="S72" i="6"/>
  <c r="S96" i="6"/>
  <c r="S95" i="6"/>
  <c r="T1230" i="11" s="1"/>
  <c r="S90" i="6"/>
  <c r="S79" i="6"/>
  <c r="T1229" i="11" s="1"/>
  <c r="S77" i="6"/>
  <c r="S9" i="6"/>
  <c r="S8" i="6"/>
  <c r="S60" i="6"/>
  <c r="S59" i="6"/>
  <c r="S56" i="6"/>
  <c r="S55" i="6"/>
  <c r="S41" i="6"/>
  <c r="S40" i="6"/>
  <c r="T1226" i="11" s="1"/>
  <c r="S19" i="6"/>
  <c r="S18" i="6"/>
  <c r="S98" i="6"/>
  <c r="S97" i="6"/>
  <c r="S73" i="6"/>
  <c r="S91" i="6"/>
  <c r="S80" i="6"/>
  <c r="S78" i="6"/>
  <c r="T1256" i="11" s="1"/>
  <c r="S100" i="6"/>
  <c r="S99" i="6"/>
  <c r="S10" i="6"/>
  <c r="T1193" i="11"/>
  <c r="S62" i="6"/>
  <c r="S61" i="6"/>
  <c r="S102" i="6"/>
  <c r="S101" i="6"/>
  <c r="S106" i="6"/>
  <c r="S105" i="6"/>
  <c r="S109" i="6"/>
  <c r="S107" i="6"/>
  <c r="S108" i="6"/>
  <c r="H104" i="6"/>
  <c r="H103" i="6"/>
  <c r="H7" i="6"/>
  <c r="H6" i="6"/>
  <c r="H54" i="6"/>
  <c r="H53" i="6"/>
  <c r="H17" i="6"/>
  <c r="H16" i="6"/>
  <c r="H39" i="6"/>
  <c r="H38" i="6"/>
  <c r="H15" i="6"/>
  <c r="H14" i="6"/>
  <c r="I1214" i="11" s="1"/>
  <c r="H37" i="6"/>
  <c r="H36" i="6"/>
  <c r="H72" i="6"/>
  <c r="H96" i="6"/>
  <c r="H95" i="6"/>
  <c r="H90" i="6"/>
  <c r="H79" i="6"/>
  <c r="I1229" i="11" s="1"/>
  <c r="H77" i="6"/>
  <c r="H9" i="6"/>
  <c r="H8" i="6"/>
  <c r="H60" i="6"/>
  <c r="H59" i="6"/>
  <c r="H56" i="6"/>
  <c r="H55" i="6"/>
  <c r="H41" i="6"/>
  <c r="H40" i="6"/>
  <c r="I1226" i="11" s="1"/>
  <c r="H19" i="6"/>
  <c r="H18" i="6"/>
  <c r="H98" i="6"/>
  <c r="H97" i="6"/>
  <c r="H73" i="6"/>
  <c r="H91" i="6"/>
  <c r="H80" i="6"/>
  <c r="H78" i="6"/>
  <c r="I1256" i="11" s="1"/>
  <c r="H100" i="6"/>
  <c r="H99" i="6"/>
  <c r="H10" i="6"/>
  <c r="I1193" i="11"/>
  <c r="H62" i="6"/>
  <c r="H61" i="6"/>
  <c r="H102" i="6"/>
  <c r="H101" i="6"/>
  <c r="H106" i="6"/>
  <c r="H105" i="6"/>
  <c r="H109" i="6"/>
  <c r="H107" i="6"/>
  <c r="H108" i="6"/>
  <c r="T1329" i="11"/>
  <c r="T1330" i="11"/>
  <c r="T1317" i="11"/>
  <c r="T1318" i="11"/>
  <c r="T1331" i="11"/>
  <c r="T1332" i="11"/>
  <c r="T1333" i="11"/>
  <c r="T1334" i="11"/>
  <c r="S14" i="8"/>
  <c r="T1335" i="11" s="1"/>
  <c r="S15" i="8"/>
  <c r="T1336" i="11" s="1"/>
  <c r="S16" i="8"/>
  <c r="T1337" i="11" s="1"/>
  <c r="S8" i="8"/>
  <c r="T1323" i="11" s="1"/>
  <c r="S9" i="8"/>
  <c r="T1324" i="11" s="1"/>
  <c r="S10" i="8"/>
  <c r="T1325" i="11" s="1"/>
  <c r="S11" i="8"/>
  <c r="T1326" i="11" s="1"/>
  <c r="S12" i="8"/>
  <c r="T1327" i="11" s="1"/>
  <c r="S13" i="8"/>
  <c r="T1328" i="11" s="1"/>
  <c r="I1329" i="11"/>
  <c r="I1330" i="11"/>
  <c r="I1317" i="11"/>
  <c r="I1318" i="11"/>
  <c r="I1331" i="11"/>
  <c r="I1332" i="11"/>
  <c r="I1333" i="11"/>
  <c r="I1334" i="11"/>
  <c r="H14" i="8"/>
  <c r="I1335" i="11" s="1"/>
  <c r="H15" i="8"/>
  <c r="I1336" i="11" s="1"/>
  <c r="H16" i="8"/>
  <c r="I1337" i="11" s="1"/>
  <c r="H8" i="8"/>
  <c r="I1323" i="11" s="1"/>
  <c r="H9" i="8"/>
  <c r="I1324" i="11" s="1"/>
  <c r="H10" i="8"/>
  <c r="I1325" i="11" s="1"/>
  <c r="H11" i="8"/>
  <c r="I1326" i="11" s="1"/>
  <c r="H12" i="8"/>
  <c r="I1327" i="11" s="1"/>
  <c r="H13" i="8"/>
  <c r="I1328" i="11" s="1"/>
  <c r="S69" i="7"/>
  <c r="T1413" i="11" s="1"/>
  <c r="S88" i="7"/>
  <c r="T1436" i="11" s="1"/>
  <c r="S89" i="7"/>
  <c r="T1437" i="11" s="1"/>
  <c r="S28" i="7"/>
  <c r="T1364" i="11" s="1"/>
  <c r="S29" i="7"/>
  <c r="T1365" i="11" s="1"/>
  <c r="S108" i="7"/>
  <c r="T1460" i="11" s="1"/>
  <c r="S109" i="7"/>
  <c r="T1461" i="11" s="1"/>
  <c r="S4" i="7"/>
  <c r="T1340" i="11" s="1"/>
  <c r="S5" i="7"/>
  <c r="T1341" i="11" s="1"/>
  <c r="S129" i="7"/>
  <c r="T1483" i="11" s="1"/>
  <c r="S130" i="7"/>
  <c r="T1484" i="11" s="1"/>
  <c r="S16" i="7"/>
  <c r="T1352" i="11" s="1"/>
  <c r="S17" i="7"/>
  <c r="T1353" i="11" s="1"/>
  <c r="S118" i="7"/>
  <c r="T1472" i="11" s="1"/>
  <c r="S119" i="7"/>
  <c r="T1473" i="11" s="1"/>
  <c r="S139" i="7"/>
  <c r="T1493" i="11" s="1"/>
  <c r="S140" i="7"/>
  <c r="T1494" i="11" s="1"/>
  <c r="S6" i="7"/>
  <c r="T1342" i="11" s="1"/>
  <c r="S7" i="7"/>
  <c r="T1343" i="11" s="1"/>
  <c r="S18" i="7"/>
  <c r="T1354" i="11" s="1"/>
  <c r="S19" i="7"/>
  <c r="T1355" i="11" s="1"/>
  <c r="S120" i="7"/>
  <c r="T1474" i="11" s="1"/>
  <c r="S121" i="7"/>
  <c r="T1475" i="11" s="1"/>
  <c r="T1495" i="11"/>
  <c r="T1496" i="11"/>
  <c r="S64" i="7"/>
  <c r="T1408" i="11" s="1"/>
  <c r="S65" i="7"/>
  <c r="T1409" i="11" s="1"/>
  <c r="S84" i="7"/>
  <c r="T1432" i="11" s="1"/>
  <c r="S85" i="7"/>
  <c r="T1433" i="11" s="1"/>
  <c r="S24" i="7"/>
  <c r="T1360" i="11" s="1"/>
  <c r="S25" i="7"/>
  <c r="T1361" i="11" s="1"/>
  <c r="S104" i="7"/>
  <c r="T1456" i="11" s="1"/>
  <c r="S105" i="7"/>
  <c r="T1457" i="11" s="1"/>
  <c r="S2" i="7"/>
  <c r="T1338" i="11" s="1"/>
  <c r="S126" i="7"/>
  <c r="T1480" i="11" s="1"/>
  <c r="S12" i="7"/>
  <c r="T1348" i="11" s="1"/>
  <c r="S114" i="7"/>
  <c r="T1468" i="11" s="1"/>
  <c r="S133" i="7"/>
  <c r="T1487" i="11" s="1"/>
  <c r="S3" i="7"/>
  <c r="T1339" i="11" s="1"/>
  <c r="S13" i="7"/>
  <c r="T1349" i="11" s="1"/>
  <c r="S115" i="7"/>
  <c r="T1469" i="11" s="1"/>
  <c r="S134" i="7"/>
  <c r="T1488" i="11" s="1"/>
  <c r="T1416" i="11"/>
  <c r="T1417" i="11"/>
  <c r="T1440" i="11"/>
  <c r="T1441" i="11"/>
  <c r="T1368" i="11"/>
  <c r="T1369" i="11"/>
  <c r="T1464" i="11"/>
  <c r="T1465" i="11"/>
  <c r="S72" i="7"/>
  <c r="T1418" i="11" s="1"/>
  <c r="S73" i="7"/>
  <c r="T1419" i="11" s="1"/>
  <c r="S92" i="7"/>
  <c r="T1442" i="11" s="1"/>
  <c r="S93" i="7"/>
  <c r="T1443" i="11" s="1"/>
  <c r="S32" i="7"/>
  <c r="T1370" i="11" s="1"/>
  <c r="S33" i="7"/>
  <c r="T1371" i="11" s="1"/>
  <c r="S112" i="7"/>
  <c r="T1466" i="11" s="1"/>
  <c r="S113" i="7"/>
  <c r="T1467" i="11" s="1"/>
  <c r="S66" i="7"/>
  <c r="T1410" i="11" s="1"/>
  <c r="S67" i="7"/>
  <c r="T1411" i="11" s="1"/>
  <c r="S86" i="7"/>
  <c r="T1434" i="11" s="1"/>
  <c r="S87" i="7"/>
  <c r="T1435" i="11" s="1"/>
  <c r="S26" i="7"/>
  <c r="T1362" i="11" s="1"/>
  <c r="S27" i="7"/>
  <c r="T1363" i="11" s="1"/>
  <c r="S106" i="7"/>
  <c r="T1458" i="11" s="1"/>
  <c r="S107" i="7"/>
  <c r="T1459" i="11" s="1"/>
  <c r="S127" i="7"/>
  <c r="T1481" i="11" s="1"/>
  <c r="S128" i="7"/>
  <c r="T1482" i="11" s="1"/>
  <c r="S14" i="7"/>
  <c r="T1350" i="11" s="1"/>
  <c r="S15" i="7"/>
  <c r="T1351" i="11" s="1"/>
  <c r="S116" i="7"/>
  <c r="T1470" i="11" s="1"/>
  <c r="S117" i="7"/>
  <c r="T1471" i="11" s="1"/>
  <c r="S135" i="7"/>
  <c r="T1489" i="11" s="1"/>
  <c r="S136" i="7"/>
  <c r="T1490" i="11" s="1"/>
  <c r="S137" i="7"/>
  <c r="T1491" i="11" s="1"/>
  <c r="S138" i="7"/>
  <c r="T1492" i="11" s="1"/>
  <c r="S70" i="7"/>
  <c r="T1414" i="11" s="1"/>
  <c r="S71" i="7"/>
  <c r="T1415" i="11" s="1"/>
  <c r="S90" i="7"/>
  <c r="T1438" i="11" s="1"/>
  <c r="S91" i="7"/>
  <c r="T1439" i="11" s="1"/>
  <c r="S30" i="7"/>
  <c r="T1366" i="11" s="1"/>
  <c r="S31" i="7"/>
  <c r="T1367" i="11" s="1"/>
  <c r="S110" i="7"/>
  <c r="T1462" i="11" s="1"/>
  <c r="S111" i="7"/>
  <c r="T1463" i="11" s="1"/>
  <c r="S8" i="7"/>
  <c r="T1344" i="11" s="1"/>
  <c r="S9" i="7"/>
  <c r="T1345" i="11" s="1"/>
  <c r="S131" i="7"/>
  <c r="T1485" i="11" s="1"/>
  <c r="S132" i="7"/>
  <c r="T1486" i="11" s="1"/>
  <c r="S20" i="7"/>
  <c r="T1356" i="11" s="1"/>
  <c r="S21" i="7"/>
  <c r="T1357" i="11" s="1"/>
  <c r="S122" i="7"/>
  <c r="T1476" i="11" s="1"/>
  <c r="S123" i="7"/>
  <c r="T1477" i="11" s="1"/>
  <c r="S141" i="7"/>
  <c r="T1497" i="11" s="1"/>
  <c r="S142" i="7"/>
  <c r="T1498" i="11" s="1"/>
  <c r="S10" i="7"/>
  <c r="T1346" i="11" s="1"/>
  <c r="S11" i="7"/>
  <c r="T1347" i="11" s="1"/>
  <c r="S22" i="7"/>
  <c r="T1358" i="11" s="1"/>
  <c r="S23" i="7"/>
  <c r="T1359" i="11" s="1"/>
  <c r="S124" i="7"/>
  <c r="T1478" i="11" s="1"/>
  <c r="S125" i="7"/>
  <c r="T1479" i="11" s="1"/>
  <c r="T1499" i="11"/>
  <c r="T1500" i="11"/>
  <c r="H69" i="7"/>
  <c r="I1413" i="11" s="1"/>
  <c r="H88" i="7"/>
  <c r="I1436" i="11" s="1"/>
  <c r="H89" i="7"/>
  <c r="I1437" i="11" s="1"/>
  <c r="H28" i="7"/>
  <c r="I1364" i="11" s="1"/>
  <c r="H29" i="7"/>
  <c r="I1365" i="11" s="1"/>
  <c r="H108" i="7"/>
  <c r="I1460" i="11" s="1"/>
  <c r="H109" i="7"/>
  <c r="I1461" i="11" s="1"/>
  <c r="H4" i="7"/>
  <c r="I1340" i="11" s="1"/>
  <c r="H5" i="7"/>
  <c r="I1341" i="11" s="1"/>
  <c r="H129" i="7"/>
  <c r="I1483" i="11" s="1"/>
  <c r="H130" i="7"/>
  <c r="I1484" i="11" s="1"/>
  <c r="H16" i="7"/>
  <c r="I1352" i="11" s="1"/>
  <c r="H17" i="7"/>
  <c r="I1353" i="11" s="1"/>
  <c r="H118" i="7"/>
  <c r="I1472" i="11" s="1"/>
  <c r="H119" i="7"/>
  <c r="I1473" i="11" s="1"/>
  <c r="H139" i="7"/>
  <c r="I1493" i="11" s="1"/>
  <c r="H140" i="7"/>
  <c r="I1494" i="11" s="1"/>
  <c r="H6" i="7"/>
  <c r="I1342" i="11" s="1"/>
  <c r="H7" i="7"/>
  <c r="I1343" i="11" s="1"/>
  <c r="H18" i="7"/>
  <c r="I1354" i="11" s="1"/>
  <c r="H19" i="7"/>
  <c r="I1355" i="11" s="1"/>
  <c r="H120" i="7"/>
  <c r="I1474" i="11" s="1"/>
  <c r="H121" i="7"/>
  <c r="I1475" i="11" s="1"/>
  <c r="I1495" i="11"/>
  <c r="I1496" i="11"/>
  <c r="H64" i="7"/>
  <c r="I1408" i="11" s="1"/>
  <c r="H65" i="7"/>
  <c r="I1409" i="11" s="1"/>
  <c r="H84" i="7"/>
  <c r="I1432" i="11" s="1"/>
  <c r="H85" i="7"/>
  <c r="I1433" i="11" s="1"/>
  <c r="H24" i="7"/>
  <c r="I1360" i="11" s="1"/>
  <c r="H25" i="7"/>
  <c r="I1361" i="11" s="1"/>
  <c r="H104" i="7"/>
  <c r="I1456" i="11" s="1"/>
  <c r="H105" i="7"/>
  <c r="I1457" i="11" s="1"/>
  <c r="H2" i="7"/>
  <c r="I1338" i="11" s="1"/>
  <c r="H126" i="7"/>
  <c r="I1480" i="11" s="1"/>
  <c r="H12" i="7"/>
  <c r="I1348" i="11" s="1"/>
  <c r="H114" i="7"/>
  <c r="I1468" i="11" s="1"/>
  <c r="H133" i="7"/>
  <c r="I1487" i="11" s="1"/>
  <c r="H3" i="7"/>
  <c r="I1339" i="11" s="1"/>
  <c r="H13" i="7"/>
  <c r="I1349" i="11" s="1"/>
  <c r="H115" i="7"/>
  <c r="I1469" i="11" s="1"/>
  <c r="H134" i="7"/>
  <c r="I1488" i="11" s="1"/>
  <c r="I1416" i="11"/>
  <c r="I1417" i="11"/>
  <c r="I1440" i="11"/>
  <c r="I1441" i="11"/>
  <c r="I1368" i="11"/>
  <c r="I1369" i="11"/>
  <c r="I1464" i="11"/>
  <c r="I1465" i="11"/>
  <c r="H72" i="7"/>
  <c r="I1418" i="11" s="1"/>
  <c r="H73" i="7"/>
  <c r="I1419" i="11" s="1"/>
  <c r="H92" i="7"/>
  <c r="I1442" i="11" s="1"/>
  <c r="H93" i="7"/>
  <c r="I1443" i="11" s="1"/>
  <c r="H32" i="7"/>
  <c r="I1370" i="11" s="1"/>
  <c r="H33" i="7"/>
  <c r="I1371" i="11" s="1"/>
  <c r="H112" i="7"/>
  <c r="I1466" i="11" s="1"/>
  <c r="H113" i="7"/>
  <c r="I1467" i="11" s="1"/>
  <c r="H66" i="7"/>
  <c r="I1410" i="11" s="1"/>
  <c r="H67" i="7"/>
  <c r="I1411" i="11" s="1"/>
  <c r="H86" i="7"/>
  <c r="I1434" i="11" s="1"/>
  <c r="H87" i="7"/>
  <c r="I1435" i="11" s="1"/>
  <c r="H26" i="7"/>
  <c r="I1362" i="11" s="1"/>
  <c r="H27" i="7"/>
  <c r="I1363" i="11" s="1"/>
  <c r="H106" i="7"/>
  <c r="I1458" i="11" s="1"/>
  <c r="H107" i="7"/>
  <c r="I1459" i="11" s="1"/>
  <c r="H127" i="7"/>
  <c r="I1481" i="11" s="1"/>
  <c r="H128" i="7"/>
  <c r="I1482" i="11" s="1"/>
  <c r="H14" i="7"/>
  <c r="I1350" i="11" s="1"/>
  <c r="H15" i="7"/>
  <c r="I1351" i="11" s="1"/>
  <c r="H116" i="7"/>
  <c r="I1470" i="11" s="1"/>
  <c r="H117" i="7"/>
  <c r="I1471" i="11" s="1"/>
  <c r="H135" i="7"/>
  <c r="I1489" i="11" s="1"/>
  <c r="H136" i="7"/>
  <c r="I1490" i="11" s="1"/>
  <c r="H137" i="7"/>
  <c r="I1491" i="11" s="1"/>
  <c r="H138" i="7"/>
  <c r="I1492" i="11" s="1"/>
  <c r="H70" i="7"/>
  <c r="I1414" i="11" s="1"/>
  <c r="H71" i="7"/>
  <c r="I1415" i="11" s="1"/>
  <c r="H90" i="7"/>
  <c r="I1438" i="11" s="1"/>
  <c r="H91" i="7"/>
  <c r="I1439" i="11" s="1"/>
  <c r="H30" i="7"/>
  <c r="I1366" i="11" s="1"/>
  <c r="H31" i="7"/>
  <c r="I1367" i="11" s="1"/>
  <c r="H110" i="7"/>
  <c r="I1462" i="11" s="1"/>
  <c r="H111" i="7"/>
  <c r="I1463" i="11" s="1"/>
  <c r="H8" i="7"/>
  <c r="I1344" i="11" s="1"/>
  <c r="H9" i="7"/>
  <c r="I1345" i="11" s="1"/>
  <c r="H131" i="7"/>
  <c r="I1485" i="11" s="1"/>
  <c r="H132" i="7"/>
  <c r="I1486" i="11" s="1"/>
  <c r="H20" i="7"/>
  <c r="I1356" i="11" s="1"/>
  <c r="H21" i="7"/>
  <c r="I1357" i="11" s="1"/>
  <c r="H122" i="7"/>
  <c r="I1476" i="11" s="1"/>
  <c r="H123" i="7"/>
  <c r="I1477" i="11" s="1"/>
  <c r="H141" i="7"/>
  <c r="I1497" i="11" s="1"/>
  <c r="H142" i="7"/>
  <c r="I1498" i="11" s="1"/>
  <c r="H10" i="7"/>
  <c r="I1346" i="11" s="1"/>
  <c r="H11" i="7"/>
  <c r="I1347" i="11" s="1"/>
  <c r="H22" i="7"/>
  <c r="I1358" i="11" s="1"/>
  <c r="H23" i="7"/>
  <c r="I1359" i="11" s="1"/>
  <c r="H124" i="7"/>
  <c r="I1478" i="11" s="1"/>
  <c r="H125" i="7"/>
  <c r="I1479" i="11" s="1"/>
  <c r="I1499" i="11"/>
  <c r="I1500" i="11"/>
  <c r="S68" i="7"/>
  <c r="T1412" i="11" s="1"/>
  <c r="H68" i="7"/>
  <c r="I1412" i="11" s="1"/>
  <c r="I1291" i="11"/>
  <c r="S12" i="5"/>
  <c r="T942" i="11" s="1"/>
  <c r="H12" i="5"/>
  <c r="I942" i="11" s="1"/>
  <c r="S20" i="3"/>
  <c r="H20" i="3"/>
  <c r="R51" i="4"/>
  <c r="S1014" i="11" s="1"/>
  <c r="R52" i="4"/>
  <c r="S1015" i="11" s="1"/>
  <c r="R16" i="4"/>
  <c r="S976" i="11" s="1"/>
  <c r="R17" i="4"/>
  <c r="S977" i="11" s="1"/>
  <c r="R133" i="4"/>
  <c r="S1104" i="11" s="1"/>
  <c r="R134" i="4"/>
  <c r="S1105" i="11" s="1"/>
  <c r="R148" i="4"/>
  <c r="S1121" i="11" s="1"/>
  <c r="R149" i="4"/>
  <c r="S1122" i="11" s="1"/>
  <c r="R89" i="4"/>
  <c r="S1057" i="11" s="1"/>
  <c r="R90" i="4"/>
  <c r="S1058" i="11" s="1"/>
  <c r="R80" i="4"/>
  <c r="S1048" i="11" s="1"/>
  <c r="R81" i="4"/>
  <c r="S1049" i="11" s="1"/>
  <c r="R190" i="4"/>
  <c r="S1179" i="11" s="1"/>
  <c r="R191" i="4"/>
  <c r="S1180" i="11" s="1"/>
  <c r="R172" i="4"/>
  <c r="S1160" i="11" s="1"/>
  <c r="R173" i="4"/>
  <c r="S1162" i="11" s="1"/>
  <c r="S1161" i="11"/>
  <c r="R162" i="4"/>
  <c r="S1146" i="11" s="1"/>
  <c r="R163" i="4"/>
  <c r="S1148" i="11" s="1"/>
  <c r="S1147" i="11"/>
  <c r="R47" i="4"/>
  <c r="S1010" i="11" s="1"/>
  <c r="R48" i="4"/>
  <c r="S1011" i="11" s="1"/>
  <c r="R12" i="4"/>
  <c r="S972" i="11" s="1"/>
  <c r="R13" i="4"/>
  <c r="S973" i="11" s="1"/>
  <c r="R129" i="4"/>
  <c r="S1100" i="11" s="1"/>
  <c r="R130" i="4"/>
  <c r="S1101" i="11" s="1"/>
  <c r="R144" i="4"/>
  <c r="S1117" i="11" s="1"/>
  <c r="R110" i="4"/>
  <c r="S1078" i="11" s="1"/>
  <c r="R111" i="4"/>
  <c r="S1079" i="11" s="1"/>
  <c r="R85" i="4"/>
  <c r="S1053" i="11" s="1"/>
  <c r="R86" i="4"/>
  <c r="S1054" i="11" s="1"/>
  <c r="R76" i="4"/>
  <c r="S1044" i="11" s="1"/>
  <c r="R77" i="4"/>
  <c r="S1045" i="11" s="1"/>
  <c r="R186" i="4"/>
  <c r="S1175" i="11" s="1"/>
  <c r="R187" i="4"/>
  <c r="S1176" i="11" s="1"/>
  <c r="R145" i="4"/>
  <c r="S1118" i="11" s="1"/>
  <c r="R171" i="4"/>
  <c r="S1156" i="11" s="1"/>
  <c r="S1125" i="11"/>
  <c r="S1126" i="11"/>
  <c r="R55" i="4"/>
  <c r="S1018" i="11" s="1"/>
  <c r="S1019" i="11"/>
  <c r="R20" i="4"/>
  <c r="S980" i="11" s="1"/>
  <c r="S981" i="11"/>
  <c r="S1108" i="11"/>
  <c r="S1109" i="11"/>
  <c r="S1127" i="11"/>
  <c r="S1128" i="11"/>
  <c r="R93" i="4"/>
  <c r="S1061" i="11" s="1"/>
  <c r="R84" i="4"/>
  <c r="S1052" i="11" s="1"/>
  <c r="R194" i="4"/>
  <c r="S1183" i="11" s="1"/>
  <c r="R49" i="4"/>
  <c r="S1012" i="11" s="1"/>
  <c r="R50" i="4"/>
  <c r="S1013" i="11" s="1"/>
  <c r="R14" i="4"/>
  <c r="S974" i="11" s="1"/>
  <c r="R15" i="4"/>
  <c r="S975" i="11" s="1"/>
  <c r="R131" i="4"/>
  <c r="S1102" i="11" s="1"/>
  <c r="R132" i="4"/>
  <c r="S1103" i="11" s="1"/>
  <c r="R146" i="4"/>
  <c r="S1119" i="11" s="1"/>
  <c r="R147" i="4"/>
  <c r="S1120" i="11" s="1"/>
  <c r="R87" i="4"/>
  <c r="S1055" i="11" s="1"/>
  <c r="R88" i="4"/>
  <c r="S1056" i="11" s="1"/>
  <c r="R78" i="4"/>
  <c r="S1046" i="11" s="1"/>
  <c r="R79" i="4"/>
  <c r="S1047" i="11" s="1"/>
  <c r="R188" i="4"/>
  <c r="S1177" i="11" s="1"/>
  <c r="R189" i="4"/>
  <c r="S1178" i="11" s="1"/>
  <c r="R160" i="4"/>
  <c r="S1141" i="11" s="1"/>
  <c r="R161" i="4"/>
  <c r="S1142" i="11" s="1"/>
  <c r="S1157" i="11"/>
  <c r="S1159" i="11"/>
  <c r="S1158" i="11"/>
  <c r="S1143" i="11"/>
  <c r="S1145" i="11"/>
  <c r="S1144" i="11"/>
  <c r="R53" i="4"/>
  <c r="S1016" i="11" s="1"/>
  <c r="R54" i="4"/>
  <c r="S1017" i="11" s="1"/>
  <c r="R18" i="4"/>
  <c r="S978" i="11" s="1"/>
  <c r="R19" i="4"/>
  <c r="S979" i="11" s="1"/>
  <c r="R135" i="4"/>
  <c r="S1106" i="11" s="1"/>
  <c r="R136" i="4"/>
  <c r="S1107" i="11" s="1"/>
  <c r="R150" i="4"/>
  <c r="S1123" i="11" s="1"/>
  <c r="R151" i="4"/>
  <c r="S1124" i="11" s="1"/>
  <c r="R91" i="4"/>
  <c r="S1059" i="11" s="1"/>
  <c r="R92" i="4"/>
  <c r="S1060" i="11" s="1"/>
  <c r="R82" i="4"/>
  <c r="S1050" i="11" s="1"/>
  <c r="R83" i="4"/>
  <c r="S1051" i="11" s="1"/>
  <c r="R192" i="4"/>
  <c r="S1181" i="11" s="1"/>
  <c r="R193" i="4"/>
  <c r="S1182" i="11" s="1"/>
  <c r="R174" i="4"/>
  <c r="S1163" i="11" s="1"/>
  <c r="R176" i="4"/>
  <c r="S1165" i="11" s="1"/>
  <c r="R175" i="4"/>
  <c r="S1164" i="11" s="1"/>
  <c r="R164" i="4"/>
  <c r="S1149" i="11" s="1"/>
  <c r="R166" i="4"/>
  <c r="S1151" i="11" s="1"/>
  <c r="R165" i="4"/>
  <c r="S1150" i="11" s="1"/>
  <c r="G51" i="4"/>
  <c r="H1014" i="11" s="1"/>
  <c r="G52" i="4"/>
  <c r="H1015" i="11" s="1"/>
  <c r="G16" i="4"/>
  <c r="H976" i="11" s="1"/>
  <c r="G17" i="4"/>
  <c r="H977" i="11" s="1"/>
  <c r="G133" i="4"/>
  <c r="H1104" i="11" s="1"/>
  <c r="G134" i="4"/>
  <c r="H1105" i="11" s="1"/>
  <c r="G148" i="4"/>
  <c r="H1121" i="11" s="1"/>
  <c r="G149" i="4"/>
  <c r="H1122" i="11" s="1"/>
  <c r="G89" i="4"/>
  <c r="H1057" i="11" s="1"/>
  <c r="G90" i="4"/>
  <c r="H1058" i="11" s="1"/>
  <c r="G80" i="4"/>
  <c r="H1048" i="11" s="1"/>
  <c r="G81" i="4"/>
  <c r="H1049" i="11" s="1"/>
  <c r="G190" i="4"/>
  <c r="H1179" i="11" s="1"/>
  <c r="G191" i="4"/>
  <c r="H1180" i="11" s="1"/>
  <c r="G172" i="4"/>
  <c r="H1160" i="11" s="1"/>
  <c r="G173" i="4"/>
  <c r="H1162" i="11" s="1"/>
  <c r="H1161" i="11"/>
  <c r="G162" i="4"/>
  <c r="H1146" i="11" s="1"/>
  <c r="G163" i="4"/>
  <c r="H1148" i="11" s="1"/>
  <c r="H1147" i="11"/>
  <c r="G47" i="4"/>
  <c r="H1010" i="11" s="1"/>
  <c r="G48" i="4"/>
  <c r="H1011" i="11" s="1"/>
  <c r="G12" i="4"/>
  <c r="H972" i="11" s="1"/>
  <c r="G13" i="4"/>
  <c r="H973" i="11" s="1"/>
  <c r="G129" i="4"/>
  <c r="H1100" i="11" s="1"/>
  <c r="G130" i="4"/>
  <c r="H1101" i="11" s="1"/>
  <c r="G144" i="4"/>
  <c r="H1117" i="11" s="1"/>
  <c r="G110" i="4"/>
  <c r="H1078" i="11" s="1"/>
  <c r="G111" i="4"/>
  <c r="H1079" i="11" s="1"/>
  <c r="G85" i="4"/>
  <c r="H1053" i="11" s="1"/>
  <c r="G86" i="4"/>
  <c r="H1054" i="11" s="1"/>
  <c r="G76" i="4"/>
  <c r="H1044" i="11" s="1"/>
  <c r="G77" i="4"/>
  <c r="H1045" i="11" s="1"/>
  <c r="G186" i="4"/>
  <c r="H1175" i="11" s="1"/>
  <c r="G187" i="4"/>
  <c r="H1176" i="11" s="1"/>
  <c r="G145" i="4"/>
  <c r="H1118" i="11" s="1"/>
  <c r="G171" i="4"/>
  <c r="H1156" i="11" s="1"/>
  <c r="H1125" i="11"/>
  <c r="H1126" i="11"/>
  <c r="G55" i="4"/>
  <c r="H1018" i="11" s="1"/>
  <c r="H1019" i="11"/>
  <c r="G20" i="4"/>
  <c r="H980" i="11" s="1"/>
  <c r="H981" i="11"/>
  <c r="H1108" i="11"/>
  <c r="H1109" i="11"/>
  <c r="H1127" i="11"/>
  <c r="H1128" i="11"/>
  <c r="G93" i="4"/>
  <c r="H1061" i="11" s="1"/>
  <c r="G84" i="4"/>
  <c r="H1052" i="11" s="1"/>
  <c r="G194" i="4"/>
  <c r="H1183" i="11" s="1"/>
  <c r="G49" i="4"/>
  <c r="H1012" i="11" s="1"/>
  <c r="G50" i="4"/>
  <c r="H1013" i="11" s="1"/>
  <c r="G14" i="4"/>
  <c r="H974" i="11" s="1"/>
  <c r="G15" i="4"/>
  <c r="H975" i="11" s="1"/>
  <c r="G131" i="4"/>
  <c r="H1102" i="11" s="1"/>
  <c r="G132" i="4"/>
  <c r="H1103" i="11" s="1"/>
  <c r="G146" i="4"/>
  <c r="H1119" i="11" s="1"/>
  <c r="G147" i="4"/>
  <c r="H1120" i="11" s="1"/>
  <c r="G87" i="4"/>
  <c r="H1055" i="11" s="1"/>
  <c r="G88" i="4"/>
  <c r="H1056" i="11" s="1"/>
  <c r="G78" i="4"/>
  <c r="H1046" i="11" s="1"/>
  <c r="G79" i="4"/>
  <c r="H1047" i="11" s="1"/>
  <c r="G188" i="4"/>
  <c r="H1177" i="11" s="1"/>
  <c r="G189" i="4"/>
  <c r="H1178" i="11" s="1"/>
  <c r="G160" i="4"/>
  <c r="H1141" i="11" s="1"/>
  <c r="G161" i="4"/>
  <c r="H1142" i="11" s="1"/>
  <c r="H1157" i="11"/>
  <c r="H1159" i="11"/>
  <c r="H1158" i="11"/>
  <c r="H1143" i="11"/>
  <c r="H1145" i="11"/>
  <c r="H1144" i="11"/>
  <c r="G53" i="4"/>
  <c r="H1016" i="11" s="1"/>
  <c r="G54" i="4"/>
  <c r="H1017" i="11" s="1"/>
  <c r="G18" i="4"/>
  <c r="H978" i="11" s="1"/>
  <c r="G19" i="4"/>
  <c r="H979" i="11" s="1"/>
  <c r="G135" i="4"/>
  <c r="H1106" i="11" s="1"/>
  <c r="G136" i="4"/>
  <c r="H1107" i="11" s="1"/>
  <c r="G150" i="4"/>
  <c r="H1123" i="11" s="1"/>
  <c r="G151" i="4"/>
  <c r="H1124" i="11" s="1"/>
  <c r="G91" i="4"/>
  <c r="H1059" i="11" s="1"/>
  <c r="G92" i="4"/>
  <c r="H1060" i="11" s="1"/>
  <c r="G82" i="4"/>
  <c r="H1050" i="11" s="1"/>
  <c r="G83" i="4"/>
  <c r="H1051" i="11" s="1"/>
  <c r="G192" i="4"/>
  <c r="H1181" i="11" s="1"/>
  <c r="G193" i="4"/>
  <c r="H1182" i="11" s="1"/>
  <c r="G174" i="4"/>
  <c r="H1163" i="11" s="1"/>
  <c r="G176" i="4"/>
  <c r="H1165" i="11" s="1"/>
  <c r="G175" i="4"/>
  <c r="H1164" i="11" s="1"/>
  <c r="G164" i="4"/>
  <c r="H1149" i="11" s="1"/>
  <c r="G166" i="4"/>
  <c r="H1151" i="11" s="1"/>
  <c r="G165" i="4"/>
  <c r="H1150" i="11" s="1"/>
  <c r="R13" i="5"/>
  <c r="S943" i="11" s="1"/>
  <c r="R10" i="5"/>
  <c r="S940" i="11" s="1"/>
  <c r="R11" i="5"/>
  <c r="S941" i="11" s="1"/>
  <c r="S928" i="11"/>
  <c r="S929" i="11"/>
  <c r="S930" i="11"/>
  <c r="S931" i="11"/>
  <c r="S954" i="11"/>
  <c r="S955" i="11"/>
  <c r="S952" i="11"/>
  <c r="S953" i="11"/>
  <c r="S950" i="11"/>
  <c r="S951" i="11"/>
  <c r="S948" i="11"/>
  <c r="S949" i="11"/>
  <c r="R2" i="5"/>
  <c r="S932" i="11" s="1"/>
  <c r="R3" i="5"/>
  <c r="S933" i="11" s="1"/>
  <c r="R8" i="5"/>
  <c r="S938" i="11" s="1"/>
  <c r="R9" i="5"/>
  <c r="S939" i="11" s="1"/>
  <c r="R6" i="5"/>
  <c r="S936" i="11" s="1"/>
  <c r="R7" i="5"/>
  <c r="S937" i="11" s="1"/>
  <c r="R16" i="5"/>
  <c r="S946" i="11" s="1"/>
  <c r="R17" i="5"/>
  <c r="S947" i="11" s="1"/>
  <c r="R14" i="5"/>
  <c r="S944" i="11" s="1"/>
  <c r="R15" i="5"/>
  <c r="S945" i="11" s="1"/>
  <c r="G13" i="5"/>
  <c r="H943" i="11" s="1"/>
  <c r="G10" i="5"/>
  <c r="H940" i="11" s="1"/>
  <c r="G11" i="5"/>
  <c r="H941" i="11" s="1"/>
  <c r="H928" i="11"/>
  <c r="H929" i="11"/>
  <c r="H930" i="11"/>
  <c r="H931" i="11"/>
  <c r="H954" i="11"/>
  <c r="H955" i="11"/>
  <c r="H952" i="11"/>
  <c r="H953" i="11"/>
  <c r="H950" i="11"/>
  <c r="H951" i="11"/>
  <c r="H948" i="11"/>
  <c r="H949" i="11"/>
  <c r="G2" i="5"/>
  <c r="H932" i="11" s="1"/>
  <c r="G3" i="5"/>
  <c r="H933" i="11" s="1"/>
  <c r="G8" i="5"/>
  <c r="H938" i="11" s="1"/>
  <c r="G9" i="5"/>
  <c r="H939" i="11" s="1"/>
  <c r="G6" i="5"/>
  <c r="H936" i="11" s="1"/>
  <c r="G7" i="5"/>
  <c r="H937" i="11" s="1"/>
  <c r="G16" i="5"/>
  <c r="H946" i="11" s="1"/>
  <c r="G17" i="5"/>
  <c r="H947" i="11" s="1"/>
  <c r="G14" i="5"/>
  <c r="H944" i="11" s="1"/>
  <c r="G15" i="5"/>
  <c r="H945" i="11" s="1"/>
  <c r="R104" i="6"/>
  <c r="R103" i="6"/>
  <c r="R7" i="6"/>
  <c r="R6" i="6"/>
  <c r="R54" i="6"/>
  <c r="R53" i="6"/>
  <c r="R17" i="6"/>
  <c r="R16" i="6"/>
  <c r="R39" i="6"/>
  <c r="R38" i="6"/>
  <c r="R15" i="6"/>
  <c r="R14" i="6"/>
  <c r="S1214" i="11" s="1"/>
  <c r="R37" i="6"/>
  <c r="R36" i="6"/>
  <c r="R72" i="6"/>
  <c r="R96" i="6"/>
  <c r="R95" i="6"/>
  <c r="S1230" i="11" s="1"/>
  <c r="R90" i="6"/>
  <c r="R79" i="6"/>
  <c r="S1229" i="11" s="1"/>
  <c r="R77" i="6"/>
  <c r="R9" i="6"/>
  <c r="R8" i="6"/>
  <c r="R60" i="6"/>
  <c r="R59" i="6"/>
  <c r="R56" i="6"/>
  <c r="R55" i="6"/>
  <c r="R41" i="6"/>
  <c r="R40" i="6"/>
  <c r="S1226" i="11" s="1"/>
  <c r="R19" i="6"/>
  <c r="R18" i="6"/>
  <c r="R98" i="6"/>
  <c r="R97" i="6"/>
  <c r="R73" i="6"/>
  <c r="R91" i="6"/>
  <c r="R80" i="6"/>
  <c r="S1255" i="11"/>
  <c r="R78" i="6"/>
  <c r="S1256" i="11" s="1"/>
  <c r="R100" i="6"/>
  <c r="R99" i="6"/>
  <c r="R10" i="6"/>
  <c r="S1193" i="11"/>
  <c r="R62" i="6"/>
  <c r="R61" i="6"/>
  <c r="R102" i="6"/>
  <c r="R101" i="6"/>
  <c r="R106" i="6"/>
  <c r="R105" i="6"/>
  <c r="R109" i="6"/>
  <c r="R107" i="6"/>
  <c r="R108" i="6"/>
  <c r="G104" i="6"/>
  <c r="G103" i="6"/>
  <c r="G7" i="6"/>
  <c r="G6" i="6"/>
  <c r="G54" i="6"/>
  <c r="G53" i="6"/>
  <c r="G17" i="6"/>
  <c r="G16" i="6"/>
  <c r="G39" i="6"/>
  <c r="G38" i="6"/>
  <c r="G15" i="6"/>
  <c r="G14" i="6"/>
  <c r="H1214" i="11" s="1"/>
  <c r="G37" i="6"/>
  <c r="G36" i="6"/>
  <c r="G72" i="6"/>
  <c r="G96" i="6"/>
  <c r="G95" i="6"/>
  <c r="G90" i="6"/>
  <c r="G79" i="6"/>
  <c r="H1229" i="11" s="1"/>
  <c r="G77" i="6"/>
  <c r="G9" i="6"/>
  <c r="G8" i="6"/>
  <c r="G60" i="6"/>
  <c r="G59" i="6"/>
  <c r="G56" i="6"/>
  <c r="G55" i="6"/>
  <c r="G41" i="6"/>
  <c r="G40" i="6"/>
  <c r="H1226" i="11" s="1"/>
  <c r="G19" i="6"/>
  <c r="G18" i="6"/>
  <c r="G98" i="6"/>
  <c r="G97" i="6"/>
  <c r="G73" i="6"/>
  <c r="G91" i="6"/>
  <c r="G80" i="6"/>
  <c r="G78" i="6"/>
  <c r="H1256" i="11" s="1"/>
  <c r="G100" i="6"/>
  <c r="G99" i="6"/>
  <c r="G10" i="6"/>
  <c r="H1193" i="11"/>
  <c r="G62" i="6"/>
  <c r="G61" i="6"/>
  <c r="G102" i="6"/>
  <c r="G101" i="6"/>
  <c r="G106" i="6"/>
  <c r="G105" i="6"/>
  <c r="G109" i="6"/>
  <c r="G107" i="6"/>
  <c r="G108" i="6"/>
  <c r="S1329" i="11"/>
  <c r="S1330" i="11"/>
  <c r="S1317" i="11"/>
  <c r="S1318" i="11"/>
  <c r="S1331" i="11"/>
  <c r="S1332" i="11"/>
  <c r="S1333" i="11"/>
  <c r="S1334" i="11"/>
  <c r="R14" i="8"/>
  <c r="S1335" i="11" s="1"/>
  <c r="R15" i="8"/>
  <c r="S1336" i="11" s="1"/>
  <c r="R16" i="8"/>
  <c r="S1337" i="11" s="1"/>
  <c r="R8" i="8"/>
  <c r="S1323" i="11" s="1"/>
  <c r="R9" i="8"/>
  <c r="S1324" i="11" s="1"/>
  <c r="R10" i="8"/>
  <c r="S1325" i="11" s="1"/>
  <c r="R11" i="8"/>
  <c r="S1326" i="11" s="1"/>
  <c r="R12" i="8"/>
  <c r="S1327" i="11" s="1"/>
  <c r="R13" i="8"/>
  <c r="S1328" i="11" s="1"/>
  <c r="H1329" i="11"/>
  <c r="H1330" i="11"/>
  <c r="H1317" i="11"/>
  <c r="H1318" i="11"/>
  <c r="H1331" i="11"/>
  <c r="H1332" i="11"/>
  <c r="H1333" i="11"/>
  <c r="H1334" i="11"/>
  <c r="G14" i="8"/>
  <c r="H1335" i="11" s="1"/>
  <c r="G15" i="8"/>
  <c r="H1336" i="11" s="1"/>
  <c r="G16" i="8"/>
  <c r="H1337" i="11" s="1"/>
  <c r="G8" i="8"/>
  <c r="H1323" i="11" s="1"/>
  <c r="G9" i="8"/>
  <c r="H1324" i="11" s="1"/>
  <c r="G10" i="8"/>
  <c r="H1325" i="11" s="1"/>
  <c r="G11" i="8"/>
  <c r="H1326" i="11" s="1"/>
  <c r="G12" i="8"/>
  <c r="H1327" i="11" s="1"/>
  <c r="G13" i="8"/>
  <c r="H1328" i="11" s="1"/>
  <c r="G69" i="7"/>
  <c r="H1413" i="11" s="1"/>
  <c r="G88" i="7"/>
  <c r="H1436" i="11" s="1"/>
  <c r="G89" i="7"/>
  <c r="H1437" i="11" s="1"/>
  <c r="G28" i="7"/>
  <c r="H1364" i="11" s="1"/>
  <c r="G29" i="7"/>
  <c r="H1365" i="11" s="1"/>
  <c r="G108" i="7"/>
  <c r="H1460" i="11" s="1"/>
  <c r="G109" i="7"/>
  <c r="H1461" i="11" s="1"/>
  <c r="G4" i="7"/>
  <c r="H1340" i="11" s="1"/>
  <c r="G5" i="7"/>
  <c r="H1341" i="11" s="1"/>
  <c r="G129" i="7"/>
  <c r="H1483" i="11" s="1"/>
  <c r="G130" i="7"/>
  <c r="H1484" i="11" s="1"/>
  <c r="G16" i="7"/>
  <c r="H1352" i="11" s="1"/>
  <c r="G17" i="7"/>
  <c r="H1353" i="11" s="1"/>
  <c r="G118" i="7"/>
  <c r="H1472" i="11" s="1"/>
  <c r="G119" i="7"/>
  <c r="H1473" i="11" s="1"/>
  <c r="G139" i="7"/>
  <c r="H1493" i="11" s="1"/>
  <c r="G140" i="7"/>
  <c r="H1494" i="11" s="1"/>
  <c r="G6" i="7"/>
  <c r="H1342" i="11" s="1"/>
  <c r="G7" i="7"/>
  <c r="H1343" i="11" s="1"/>
  <c r="G18" i="7"/>
  <c r="H1354" i="11" s="1"/>
  <c r="G19" i="7"/>
  <c r="H1355" i="11" s="1"/>
  <c r="G120" i="7"/>
  <c r="H1474" i="11" s="1"/>
  <c r="G121" i="7"/>
  <c r="H1475" i="11" s="1"/>
  <c r="H1495" i="11"/>
  <c r="H1496" i="11"/>
  <c r="G64" i="7"/>
  <c r="H1408" i="11" s="1"/>
  <c r="G65" i="7"/>
  <c r="H1409" i="11" s="1"/>
  <c r="G84" i="7"/>
  <c r="H1432" i="11" s="1"/>
  <c r="G85" i="7"/>
  <c r="H1433" i="11" s="1"/>
  <c r="G24" i="7"/>
  <c r="H1360" i="11" s="1"/>
  <c r="G25" i="7"/>
  <c r="H1361" i="11" s="1"/>
  <c r="G104" i="7"/>
  <c r="H1456" i="11" s="1"/>
  <c r="G105" i="7"/>
  <c r="H1457" i="11" s="1"/>
  <c r="G2" i="7"/>
  <c r="H1338" i="11" s="1"/>
  <c r="G126" i="7"/>
  <c r="H1480" i="11" s="1"/>
  <c r="G12" i="7"/>
  <c r="H1348" i="11" s="1"/>
  <c r="G114" i="7"/>
  <c r="H1468" i="11" s="1"/>
  <c r="G133" i="7"/>
  <c r="H1487" i="11" s="1"/>
  <c r="G3" i="7"/>
  <c r="H1339" i="11" s="1"/>
  <c r="G13" i="7"/>
  <c r="H1349" i="11" s="1"/>
  <c r="G115" i="7"/>
  <c r="H1469" i="11" s="1"/>
  <c r="G134" i="7"/>
  <c r="H1488" i="11" s="1"/>
  <c r="H1416" i="11"/>
  <c r="H1417" i="11"/>
  <c r="H1440" i="11"/>
  <c r="H1441" i="11"/>
  <c r="H1368" i="11"/>
  <c r="H1369" i="11"/>
  <c r="H1464" i="11"/>
  <c r="H1465" i="11"/>
  <c r="G72" i="7"/>
  <c r="H1418" i="11" s="1"/>
  <c r="G73" i="7"/>
  <c r="H1419" i="11" s="1"/>
  <c r="G92" i="7"/>
  <c r="H1442" i="11" s="1"/>
  <c r="G93" i="7"/>
  <c r="H1443" i="11" s="1"/>
  <c r="G32" i="7"/>
  <c r="H1370" i="11" s="1"/>
  <c r="G33" i="7"/>
  <c r="H1371" i="11" s="1"/>
  <c r="G112" i="7"/>
  <c r="H1466" i="11" s="1"/>
  <c r="G113" i="7"/>
  <c r="H1467" i="11" s="1"/>
  <c r="G66" i="7"/>
  <c r="H1410" i="11" s="1"/>
  <c r="G67" i="7"/>
  <c r="H1411" i="11" s="1"/>
  <c r="G86" i="7"/>
  <c r="H1434" i="11" s="1"/>
  <c r="G87" i="7"/>
  <c r="H1435" i="11" s="1"/>
  <c r="G26" i="7"/>
  <c r="H1362" i="11" s="1"/>
  <c r="G27" i="7"/>
  <c r="H1363" i="11" s="1"/>
  <c r="G106" i="7"/>
  <c r="H1458" i="11" s="1"/>
  <c r="G107" i="7"/>
  <c r="H1459" i="11" s="1"/>
  <c r="G127" i="7"/>
  <c r="H1481" i="11" s="1"/>
  <c r="G128" i="7"/>
  <c r="H1482" i="11" s="1"/>
  <c r="G14" i="7"/>
  <c r="H1350" i="11" s="1"/>
  <c r="G15" i="7"/>
  <c r="H1351" i="11" s="1"/>
  <c r="G116" i="7"/>
  <c r="H1470" i="11" s="1"/>
  <c r="G117" i="7"/>
  <c r="H1471" i="11" s="1"/>
  <c r="G135" i="7"/>
  <c r="H1489" i="11" s="1"/>
  <c r="G136" i="7"/>
  <c r="H1490" i="11" s="1"/>
  <c r="G137" i="7"/>
  <c r="H1491" i="11" s="1"/>
  <c r="G138" i="7"/>
  <c r="H1492" i="11" s="1"/>
  <c r="G70" i="7"/>
  <c r="H1414" i="11" s="1"/>
  <c r="G71" i="7"/>
  <c r="H1415" i="11" s="1"/>
  <c r="G90" i="7"/>
  <c r="H1438" i="11" s="1"/>
  <c r="G91" i="7"/>
  <c r="H1439" i="11" s="1"/>
  <c r="G30" i="7"/>
  <c r="H1366" i="11" s="1"/>
  <c r="G31" i="7"/>
  <c r="H1367" i="11" s="1"/>
  <c r="G110" i="7"/>
  <c r="H1462" i="11" s="1"/>
  <c r="G111" i="7"/>
  <c r="H1463" i="11" s="1"/>
  <c r="G8" i="7"/>
  <c r="H1344" i="11" s="1"/>
  <c r="G9" i="7"/>
  <c r="H1345" i="11" s="1"/>
  <c r="G131" i="7"/>
  <c r="H1485" i="11" s="1"/>
  <c r="G132" i="7"/>
  <c r="H1486" i="11" s="1"/>
  <c r="G20" i="7"/>
  <c r="H1356" i="11" s="1"/>
  <c r="G21" i="7"/>
  <c r="H1357" i="11" s="1"/>
  <c r="G122" i="7"/>
  <c r="H1476" i="11" s="1"/>
  <c r="G123" i="7"/>
  <c r="H1477" i="11" s="1"/>
  <c r="G141" i="7"/>
  <c r="H1497" i="11" s="1"/>
  <c r="G142" i="7"/>
  <c r="H1498" i="11" s="1"/>
  <c r="G10" i="7"/>
  <c r="H1346" i="11" s="1"/>
  <c r="G11" i="7"/>
  <c r="H1347" i="11" s="1"/>
  <c r="G22" i="7"/>
  <c r="H1358" i="11" s="1"/>
  <c r="G23" i="7"/>
  <c r="H1359" i="11" s="1"/>
  <c r="G124" i="7"/>
  <c r="H1478" i="11" s="1"/>
  <c r="G125" i="7"/>
  <c r="H1479" i="11" s="1"/>
  <c r="H1499" i="11"/>
  <c r="H1500" i="11"/>
  <c r="R69" i="7"/>
  <c r="S1413" i="11" s="1"/>
  <c r="R88" i="7"/>
  <c r="S1436" i="11" s="1"/>
  <c r="R89" i="7"/>
  <c r="S1437" i="11" s="1"/>
  <c r="R28" i="7"/>
  <c r="S1364" i="11" s="1"/>
  <c r="R29" i="7"/>
  <c r="S1365" i="11" s="1"/>
  <c r="R108" i="7"/>
  <c r="S1460" i="11" s="1"/>
  <c r="R109" i="7"/>
  <c r="S1461" i="11" s="1"/>
  <c r="R4" i="7"/>
  <c r="S1340" i="11" s="1"/>
  <c r="R5" i="7"/>
  <c r="S1341" i="11" s="1"/>
  <c r="R129" i="7"/>
  <c r="S1483" i="11" s="1"/>
  <c r="R130" i="7"/>
  <c r="S1484" i="11" s="1"/>
  <c r="R16" i="7"/>
  <c r="S1352" i="11" s="1"/>
  <c r="R17" i="7"/>
  <c r="S1353" i="11" s="1"/>
  <c r="R118" i="7"/>
  <c r="S1472" i="11" s="1"/>
  <c r="R119" i="7"/>
  <c r="S1473" i="11" s="1"/>
  <c r="R139" i="7"/>
  <c r="S1493" i="11" s="1"/>
  <c r="R140" i="7"/>
  <c r="S1494" i="11" s="1"/>
  <c r="R6" i="7"/>
  <c r="S1342" i="11" s="1"/>
  <c r="R7" i="7"/>
  <c r="S1343" i="11" s="1"/>
  <c r="R18" i="7"/>
  <c r="S1354" i="11" s="1"/>
  <c r="R19" i="7"/>
  <c r="S1355" i="11" s="1"/>
  <c r="R120" i="7"/>
  <c r="S1474" i="11" s="1"/>
  <c r="R121" i="7"/>
  <c r="S1475" i="11" s="1"/>
  <c r="S1495" i="11"/>
  <c r="S1496" i="11"/>
  <c r="R64" i="7"/>
  <c r="S1408" i="11" s="1"/>
  <c r="R65" i="7"/>
  <c r="S1409" i="11" s="1"/>
  <c r="R84" i="7"/>
  <c r="S1432" i="11" s="1"/>
  <c r="R85" i="7"/>
  <c r="S1433" i="11" s="1"/>
  <c r="R24" i="7"/>
  <c r="S1360" i="11" s="1"/>
  <c r="R25" i="7"/>
  <c r="S1361" i="11" s="1"/>
  <c r="R104" i="7"/>
  <c r="S1456" i="11" s="1"/>
  <c r="R105" i="7"/>
  <c r="S1457" i="11" s="1"/>
  <c r="R2" i="7"/>
  <c r="S1338" i="11" s="1"/>
  <c r="R126" i="7"/>
  <c r="S1480" i="11" s="1"/>
  <c r="R12" i="7"/>
  <c r="S1348" i="11" s="1"/>
  <c r="R114" i="7"/>
  <c r="S1468" i="11" s="1"/>
  <c r="R133" i="7"/>
  <c r="S1487" i="11" s="1"/>
  <c r="R3" i="7"/>
  <c r="S1339" i="11" s="1"/>
  <c r="R13" i="7"/>
  <c r="S1349" i="11" s="1"/>
  <c r="R115" i="7"/>
  <c r="S1469" i="11" s="1"/>
  <c r="R134" i="7"/>
  <c r="S1488" i="11" s="1"/>
  <c r="S1416" i="11"/>
  <c r="S1417" i="11"/>
  <c r="S1440" i="11"/>
  <c r="S1441" i="11"/>
  <c r="S1368" i="11"/>
  <c r="S1369" i="11"/>
  <c r="S1464" i="11"/>
  <c r="S1465" i="11"/>
  <c r="R72" i="7"/>
  <c r="S1418" i="11" s="1"/>
  <c r="R73" i="7"/>
  <c r="S1419" i="11" s="1"/>
  <c r="R92" i="7"/>
  <c r="S1442" i="11" s="1"/>
  <c r="R93" i="7"/>
  <c r="S1443" i="11" s="1"/>
  <c r="R32" i="7"/>
  <c r="S1370" i="11" s="1"/>
  <c r="R33" i="7"/>
  <c r="S1371" i="11" s="1"/>
  <c r="R112" i="7"/>
  <c r="S1466" i="11" s="1"/>
  <c r="R113" i="7"/>
  <c r="S1467" i="11" s="1"/>
  <c r="R66" i="7"/>
  <c r="S1410" i="11" s="1"/>
  <c r="R67" i="7"/>
  <c r="S1411" i="11" s="1"/>
  <c r="R86" i="7"/>
  <c r="S1434" i="11" s="1"/>
  <c r="R87" i="7"/>
  <c r="S1435" i="11" s="1"/>
  <c r="R26" i="7"/>
  <c r="S1362" i="11" s="1"/>
  <c r="R27" i="7"/>
  <c r="S1363" i="11" s="1"/>
  <c r="R106" i="7"/>
  <c r="S1458" i="11" s="1"/>
  <c r="R107" i="7"/>
  <c r="S1459" i="11" s="1"/>
  <c r="R127" i="7"/>
  <c r="S1481" i="11" s="1"/>
  <c r="R128" i="7"/>
  <c r="S1482" i="11" s="1"/>
  <c r="R14" i="7"/>
  <c r="S1350" i="11" s="1"/>
  <c r="R15" i="7"/>
  <c r="S1351" i="11" s="1"/>
  <c r="R116" i="7"/>
  <c r="S1470" i="11" s="1"/>
  <c r="R117" i="7"/>
  <c r="S1471" i="11" s="1"/>
  <c r="R135" i="7"/>
  <c r="S1489" i="11" s="1"/>
  <c r="R136" i="7"/>
  <c r="S1490" i="11" s="1"/>
  <c r="R137" i="7"/>
  <c r="S1491" i="11" s="1"/>
  <c r="R138" i="7"/>
  <c r="S1492" i="11" s="1"/>
  <c r="R70" i="7"/>
  <c r="S1414" i="11" s="1"/>
  <c r="R71" i="7"/>
  <c r="S1415" i="11" s="1"/>
  <c r="R90" i="7"/>
  <c r="S1438" i="11" s="1"/>
  <c r="R91" i="7"/>
  <c r="S1439" i="11" s="1"/>
  <c r="R30" i="7"/>
  <c r="S1366" i="11" s="1"/>
  <c r="R31" i="7"/>
  <c r="S1367" i="11" s="1"/>
  <c r="R110" i="7"/>
  <c r="S1462" i="11" s="1"/>
  <c r="R111" i="7"/>
  <c r="S1463" i="11" s="1"/>
  <c r="R8" i="7"/>
  <c r="S1344" i="11" s="1"/>
  <c r="R9" i="7"/>
  <c r="S1345" i="11" s="1"/>
  <c r="R131" i="7"/>
  <c r="S1485" i="11" s="1"/>
  <c r="R132" i="7"/>
  <c r="S1486" i="11" s="1"/>
  <c r="R20" i="7"/>
  <c r="S1356" i="11" s="1"/>
  <c r="R21" i="7"/>
  <c r="S1357" i="11" s="1"/>
  <c r="R122" i="7"/>
  <c r="S1476" i="11" s="1"/>
  <c r="R123" i="7"/>
  <c r="S1477" i="11" s="1"/>
  <c r="R141" i="7"/>
  <c r="S1497" i="11" s="1"/>
  <c r="R142" i="7"/>
  <c r="S1498" i="11" s="1"/>
  <c r="R10" i="7"/>
  <c r="S1346" i="11" s="1"/>
  <c r="R11" i="7"/>
  <c r="S1347" i="11" s="1"/>
  <c r="R22" i="7"/>
  <c r="S1358" i="11" s="1"/>
  <c r="R23" i="7"/>
  <c r="S1359" i="11" s="1"/>
  <c r="R124" i="7"/>
  <c r="S1478" i="11" s="1"/>
  <c r="R125" i="7"/>
  <c r="S1479" i="11" s="1"/>
  <c r="S1499" i="11"/>
  <c r="S1500" i="11"/>
  <c r="R68" i="7"/>
  <c r="S1412" i="11" s="1"/>
  <c r="G68" i="7"/>
  <c r="H1412" i="11" s="1"/>
  <c r="S1291" i="11"/>
  <c r="R12" i="5"/>
  <c r="S942" i="11" s="1"/>
  <c r="G12" i="5"/>
  <c r="H942" i="11" s="1"/>
  <c r="R21" i="3"/>
  <c r="R5" i="3"/>
  <c r="R6" i="3"/>
  <c r="S900" i="11" s="1"/>
  <c r="R2" i="3"/>
  <c r="S878" i="11" s="1"/>
  <c r="R15" i="3"/>
  <c r="R11" i="3"/>
  <c r="R10" i="3"/>
  <c r="R9" i="3"/>
  <c r="S896" i="11" s="1"/>
  <c r="S879" i="11"/>
  <c r="R3" i="3"/>
  <c r="S880" i="11" s="1"/>
  <c r="S883" i="11"/>
  <c r="R16" i="3"/>
  <c r="R18" i="3"/>
  <c r="R19" i="3"/>
  <c r="R17" i="3"/>
  <c r="R4" i="3"/>
  <c r="R24" i="3"/>
  <c r="R22" i="3"/>
  <c r="R23" i="3"/>
  <c r="R7" i="3"/>
  <c r="R8" i="3"/>
  <c r="G21" i="3"/>
  <c r="G5" i="3"/>
  <c r="G6" i="3"/>
  <c r="G2" i="3"/>
  <c r="H878" i="11" s="1"/>
  <c r="G15" i="3"/>
  <c r="G11" i="3"/>
  <c r="G10" i="3"/>
  <c r="G9" i="3"/>
  <c r="H879" i="11"/>
  <c r="G3" i="3"/>
  <c r="H880" i="11" s="1"/>
  <c r="G16" i="3"/>
  <c r="G18" i="3"/>
  <c r="G19" i="3"/>
  <c r="H889" i="11" s="1"/>
  <c r="G17" i="3"/>
  <c r="G4" i="3"/>
  <c r="G24" i="3"/>
  <c r="G22" i="3"/>
  <c r="G23" i="3"/>
  <c r="G7" i="3"/>
  <c r="G8" i="3"/>
  <c r="R20" i="3"/>
  <c r="G20" i="3"/>
  <c r="R61" i="2"/>
  <c r="R60" i="2"/>
  <c r="R75" i="2"/>
  <c r="R73" i="2"/>
  <c r="R76" i="2"/>
  <c r="R74" i="2"/>
  <c r="R20" i="2"/>
  <c r="R8" i="2"/>
  <c r="R98" i="2"/>
  <c r="R106" i="2"/>
  <c r="R99" i="2"/>
  <c r="R97" i="2"/>
  <c r="R23" i="2"/>
  <c r="R34" i="2"/>
  <c r="R33" i="2"/>
  <c r="R36" i="2"/>
  <c r="R35" i="2"/>
  <c r="R51" i="2"/>
  <c r="R50" i="2"/>
  <c r="R55" i="2"/>
  <c r="R67" i="2"/>
  <c r="R104" i="2"/>
  <c r="R25" i="2"/>
  <c r="R42" i="2"/>
  <c r="R83" i="2"/>
  <c r="R90" i="2"/>
  <c r="R91" i="2"/>
  <c r="R30" i="2"/>
  <c r="S712" i="11"/>
  <c r="R56" i="2"/>
  <c r="R68" i="2"/>
  <c r="R4" i="2"/>
  <c r="R5" i="2"/>
  <c r="R2" i="2"/>
  <c r="R59" i="2"/>
  <c r="R58" i="2"/>
  <c r="R57" i="2"/>
  <c r="R72" i="2"/>
  <c r="R71" i="2"/>
  <c r="R69" i="2"/>
  <c r="R70" i="2"/>
  <c r="R66" i="2"/>
  <c r="R85" i="2"/>
  <c r="R84" i="2"/>
  <c r="R82" i="2"/>
  <c r="R87" i="2"/>
  <c r="R86" i="2"/>
  <c r="R19" i="2"/>
  <c r="R7" i="2"/>
  <c r="R94" i="2"/>
  <c r="R92" i="2"/>
  <c r="R95" i="2"/>
  <c r="R93" i="2"/>
  <c r="R89" i="2"/>
  <c r="R22" i="2"/>
  <c r="R105" i="2"/>
  <c r="R32" i="2"/>
  <c r="R31" i="2"/>
  <c r="R26" i="2"/>
  <c r="R43" i="2"/>
  <c r="R29" i="2"/>
  <c r="R27" i="2"/>
  <c r="R28" i="2"/>
  <c r="R46" i="2"/>
  <c r="R44" i="2"/>
  <c r="R45" i="2"/>
  <c r="R49" i="2"/>
  <c r="R47" i="2"/>
  <c r="R48" i="2"/>
  <c r="R63" i="2"/>
  <c r="R77" i="2"/>
  <c r="R24" i="2"/>
  <c r="S710" i="11"/>
  <c r="R21" i="2"/>
  <c r="S715" i="11" s="1"/>
  <c r="R9" i="2"/>
  <c r="R6" i="2"/>
  <c r="R65" i="2"/>
  <c r="R64" i="2"/>
  <c r="R80" i="2"/>
  <c r="R78" i="2"/>
  <c r="R81" i="2"/>
  <c r="R79" i="2"/>
  <c r="S838" i="11"/>
  <c r="S840" i="11"/>
  <c r="S711" i="11"/>
  <c r="S716" i="11"/>
  <c r="S699" i="11"/>
  <c r="S700" i="11"/>
  <c r="R102" i="2"/>
  <c r="R108" i="2"/>
  <c r="R103" i="2"/>
  <c r="R101" i="2"/>
  <c r="S727" i="11"/>
  <c r="S728" i="11"/>
  <c r="R38" i="2"/>
  <c r="R37" i="2"/>
  <c r="R41" i="2"/>
  <c r="R39" i="2"/>
  <c r="R40" i="2"/>
  <c r="R54" i="2"/>
  <c r="R52" i="2"/>
  <c r="R53" i="2"/>
  <c r="G61" i="2"/>
  <c r="G60" i="2"/>
  <c r="G75" i="2"/>
  <c r="G73" i="2"/>
  <c r="G76" i="2"/>
  <c r="G74" i="2"/>
  <c r="G20" i="2"/>
  <c r="G8" i="2"/>
  <c r="G98" i="2"/>
  <c r="G106" i="2"/>
  <c r="G99" i="2"/>
  <c r="G97" i="2"/>
  <c r="G23" i="2"/>
  <c r="G34" i="2"/>
  <c r="G33" i="2"/>
  <c r="G36" i="2"/>
  <c r="G35" i="2"/>
  <c r="G51" i="2"/>
  <c r="G50" i="2"/>
  <c r="G55" i="2"/>
  <c r="G67" i="2"/>
  <c r="G104" i="2"/>
  <c r="G25" i="2"/>
  <c r="G42" i="2"/>
  <c r="G83" i="2"/>
  <c r="G90" i="2"/>
  <c r="G91" i="2"/>
  <c r="G56" i="2"/>
  <c r="G68" i="2"/>
  <c r="G4" i="2"/>
  <c r="G5" i="2"/>
  <c r="G2" i="2"/>
  <c r="G59" i="2"/>
  <c r="G58" i="2"/>
  <c r="G57" i="2"/>
  <c r="G72" i="2"/>
  <c r="G71" i="2"/>
  <c r="G69" i="2"/>
  <c r="G70" i="2"/>
  <c r="G66" i="2"/>
  <c r="G85" i="2"/>
  <c r="G84" i="2"/>
  <c r="G82" i="2"/>
  <c r="G87" i="2"/>
  <c r="G86" i="2"/>
  <c r="G19" i="2"/>
  <c r="G7" i="2"/>
  <c r="G94" i="2"/>
  <c r="G92" i="2"/>
  <c r="G95" i="2"/>
  <c r="G93" i="2"/>
  <c r="G89" i="2"/>
  <c r="G22" i="2"/>
  <c r="G105" i="2"/>
  <c r="G32" i="2"/>
  <c r="G31" i="2"/>
  <c r="G26" i="2"/>
  <c r="G43" i="2"/>
  <c r="G29" i="2"/>
  <c r="G27" i="2"/>
  <c r="G28" i="2"/>
  <c r="G46" i="2"/>
  <c r="G44" i="2"/>
  <c r="G45" i="2"/>
  <c r="G49" i="2"/>
  <c r="G47" i="2"/>
  <c r="G48" i="2"/>
  <c r="G63" i="2"/>
  <c r="G77" i="2"/>
  <c r="G24" i="2"/>
  <c r="G21" i="2"/>
  <c r="H715" i="11" s="1"/>
  <c r="G9" i="2"/>
  <c r="G6" i="2"/>
  <c r="G65" i="2"/>
  <c r="G64" i="2"/>
  <c r="G80" i="2"/>
  <c r="G78" i="2"/>
  <c r="G81" i="2"/>
  <c r="G79" i="2"/>
  <c r="H838" i="11"/>
  <c r="H840" i="11"/>
  <c r="H711" i="11"/>
  <c r="H716" i="11"/>
  <c r="H699" i="11"/>
  <c r="H700" i="11"/>
  <c r="G102" i="2"/>
  <c r="G108" i="2"/>
  <c r="G103" i="2"/>
  <c r="G101" i="2"/>
  <c r="H727" i="11"/>
  <c r="H728" i="11"/>
  <c r="G38" i="2"/>
  <c r="G37" i="2"/>
  <c r="G41" i="2"/>
  <c r="G39" i="2"/>
  <c r="G40" i="2"/>
  <c r="G54" i="2"/>
  <c r="G52" i="2"/>
  <c r="G53" i="2"/>
  <c r="R45" i="1"/>
  <c r="R44" i="1"/>
  <c r="S16" i="11"/>
  <c r="S17" i="11"/>
  <c r="R588" i="1"/>
  <c r="R589" i="1"/>
  <c r="R590" i="1"/>
  <c r="S20" i="11"/>
  <c r="S21" i="11"/>
  <c r="S150" i="11"/>
  <c r="S151" i="11"/>
  <c r="R47" i="1"/>
  <c r="R46" i="1"/>
  <c r="R591" i="1"/>
  <c r="R592" i="1"/>
  <c r="S263" i="11" s="1"/>
  <c r="R593" i="1"/>
  <c r="R594" i="1"/>
  <c r="R595" i="1"/>
  <c r="R596" i="1"/>
  <c r="S128" i="11"/>
  <c r="S23" i="11"/>
  <c r="S156" i="11"/>
  <c r="S157" i="11"/>
  <c r="R49" i="1"/>
  <c r="R48" i="1"/>
  <c r="S277" i="11"/>
  <c r="S106" i="11"/>
  <c r="S247" i="11"/>
  <c r="R553" i="1"/>
  <c r="R557" i="1"/>
  <c r="R554" i="1"/>
  <c r="R558" i="1"/>
  <c r="S107" i="11"/>
  <c r="S284" i="11"/>
  <c r="R597" i="1"/>
  <c r="S264" i="11" s="1"/>
  <c r="R598" i="1"/>
  <c r="R599" i="1"/>
  <c r="R600" i="1"/>
  <c r="R601" i="1"/>
  <c r="R602" i="1"/>
  <c r="S131" i="11"/>
  <c r="S132" i="11"/>
  <c r="S159" i="11"/>
  <c r="R51" i="1"/>
  <c r="S259" i="11" s="1"/>
  <c r="R50" i="1"/>
  <c r="S258" i="11" s="1"/>
  <c r="S248" i="11"/>
  <c r="S125" i="11"/>
  <c r="S36" i="11"/>
  <c r="R561" i="1"/>
  <c r="R566" i="1"/>
  <c r="R562" i="1"/>
  <c r="R567" i="1"/>
  <c r="R568" i="1"/>
  <c r="R603" i="1"/>
  <c r="S266" i="11" s="1"/>
  <c r="R604" i="1"/>
  <c r="S267" i="11" s="1"/>
  <c r="R605" i="1"/>
  <c r="R606" i="1"/>
  <c r="R607" i="1"/>
  <c r="R608" i="1"/>
  <c r="S5" i="11"/>
  <c r="S137" i="11"/>
  <c r="S116" i="11"/>
  <c r="S115" i="11"/>
  <c r="R52" i="1"/>
  <c r="R53" i="1"/>
  <c r="S261" i="11" s="1"/>
  <c r="S659" i="11"/>
  <c r="S38" i="11"/>
  <c r="R571" i="1"/>
  <c r="R572" i="1"/>
  <c r="S268" i="11"/>
  <c r="R609" i="1"/>
  <c r="G45" i="1"/>
  <c r="G44" i="1"/>
  <c r="H16" i="11"/>
  <c r="H17" i="11"/>
  <c r="G588" i="1"/>
  <c r="G589" i="1"/>
  <c r="G590" i="1"/>
  <c r="H20" i="11"/>
  <c r="H21" i="11"/>
  <c r="H150" i="11"/>
  <c r="H151" i="11"/>
  <c r="G47" i="1"/>
  <c r="G46" i="1"/>
  <c r="G591" i="1"/>
  <c r="G592" i="1"/>
  <c r="H263" i="11" s="1"/>
  <c r="G593" i="1"/>
  <c r="G594" i="1"/>
  <c r="G595" i="1"/>
  <c r="G596" i="1"/>
  <c r="H128" i="11"/>
  <c r="H23" i="11"/>
  <c r="H156" i="11"/>
  <c r="H157" i="11"/>
  <c r="G49" i="1"/>
  <c r="G48" i="1"/>
  <c r="H277" i="11"/>
  <c r="H278" i="11"/>
  <c r="H106" i="11"/>
  <c r="H247" i="11"/>
  <c r="G553" i="1"/>
  <c r="G557" i="1"/>
  <c r="G554" i="1"/>
  <c r="G558" i="1"/>
  <c r="H284" i="11"/>
  <c r="G597" i="1"/>
  <c r="H264" i="11" s="1"/>
  <c r="G598" i="1"/>
  <c r="G599" i="1"/>
  <c r="G600" i="1"/>
  <c r="G601" i="1"/>
  <c r="G602" i="1"/>
  <c r="H131" i="11"/>
  <c r="H132" i="11"/>
  <c r="H158" i="11"/>
  <c r="H159" i="11"/>
  <c r="G51" i="1"/>
  <c r="H259" i="11" s="1"/>
  <c r="G50" i="1"/>
  <c r="H258" i="11" s="1"/>
  <c r="H248" i="11"/>
  <c r="H125" i="11"/>
  <c r="H36" i="11"/>
  <c r="G561" i="1"/>
  <c r="G566" i="1"/>
  <c r="G562" i="1"/>
  <c r="G567" i="1"/>
  <c r="G568" i="1"/>
  <c r="G603" i="1"/>
  <c r="H266" i="11" s="1"/>
  <c r="G604" i="1"/>
  <c r="G605" i="1"/>
  <c r="G606" i="1"/>
  <c r="G607" i="1"/>
  <c r="G608" i="1"/>
  <c r="H116" i="11"/>
  <c r="H163" i="11"/>
  <c r="G52" i="1"/>
  <c r="G53" i="1"/>
  <c r="H261" i="11" s="1"/>
  <c r="H219" i="11"/>
  <c r="G571" i="1"/>
  <c r="G572" i="1"/>
  <c r="H268" i="11"/>
  <c r="G609" i="1"/>
  <c r="H129" i="11"/>
  <c r="U899" i="11" l="1"/>
  <c r="E889" i="11"/>
  <c r="U896" i="11"/>
  <c r="X899" i="11"/>
  <c r="E899" i="11"/>
  <c r="I889" i="11"/>
  <c r="M899" i="11"/>
  <c r="T900" i="11"/>
  <c r="J900" i="11"/>
  <c r="U900" i="11"/>
  <c r="I899" i="11"/>
  <c r="T899" i="11"/>
  <c r="H899" i="11"/>
  <c r="U767" i="11"/>
  <c r="T767" i="11"/>
  <c r="S768" i="11"/>
  <c r="X768" i="11"/>
  <c r="T731" i="11"/>
  <c r="H1201" i="11"/>
  <c r="H1205" i="11"/>
  <c r="J1205" i="11"/>
  <c r="S1202" i="11"/>
  <c r="S1206" i="11"/>
  <c r="X1205" i="11"/>
  <c r="T1202" i="11"/>
  <c r="I1201" i="11"/>
  <c r="M1202" i="11"/>
  <c r="X1201" i="11"/>
  <c r="U1202" i="11"/>
  <c r="U1206" i="11"/>
  <c r="J1202" i="11"/>
  <c r="I1202" i="11"/>
  <c r="J1201" i="11"/>
  <c r="X1202" i="11"/>
  <c r="E1202" i="11"/>
  <c r="T1201" i="11"/>
  <c r="X1206" i="11"/>
  <c r="H1202" i="11"/>
  <c r="S1201" i="11"/>
  <c r="U1201" i="11"/>
  <c r="M1201" i="11"/>
  <c r="E1305" i="11"/>
  <c r="X1213" i="11"/>
  <c r="S1213" i="11"/>
  <c r="J1256" i="11"/>
  <c r="U1213" i="11"/>
  <c r="M1213" i="11"/>
  <c r="H1213" i="11"/>
  <c r="T1213" i="11"/>
  <c r="J1213" i="11"/>
  <c r="S1194" i="11"/>
  <c r="I1230" i="11"/>
  <c r="U1194" i="11"/>
  <c r="M1194" i="11"/>
  <c r="H1194" i="11"/>
  <c r="T1194" i="11"/>
  <c r="J1194" i="11"/>
  <c r="E1194" i="11"/>
  <c r="H1255" i="11"/>
  <c r="I1194" i="11"/>
  <c r="T1255" i="11"/>
  <c r="J1255" i="11"/>
  <c r="E1255" i="11"/>
  <c r="M1206" i="11"/>
  <c r="H1230" i="11"/>
  <c r="I1255" i="11"/>
  <c r="E1206" i="11"/>
  <c r="E1230" i="11"/>
  <c r="X1194" i="11"/>
  <c r="X1225" i="11"/>
  <c r="S1225" i="11"/>
  <c r="U1225" i="11"/>
  <c r="M1225" i="11"/>
  <c r="H1225" i="11"/>
  <c r="T1225" i="11"/>
  <c r="J1225" i="11"/>
  <c r="E1225" i="11"/>
  <c r="I1225" i="11"/>
  <c r="X1263" i="11"/>
  <c r="X1297" i="11"/>
  <c r="I1264" i="11"/>
  <c r="T1263" i="11"/>
  <c r="S731" i="11"/>
  <c r="H1263" i="11"/>
  <c r="E1264" i="11"/>
  <c r="M1263" i="11"/>
  <c r="S697" i="11"/>
  <c r="T697" i="11"/>
  <c r="X697" i="11"/>
  <c r="E890" i="11"/>
  <c r="U894" i="11"/>
  <c r="H896" i="11"/>
  <c r="S899" i="11"/>
  <c r="J959" i="11"/>
  <c r="M895" i="11"/>
  <c r="M884" i="11"/>
  <c r="X890" i="11"/>
  <c r="J1263" i="11"/>
  <c r="H1299" i="11"/>
  <c r="S1264" i="11"/>
  <c r="J1299" i="11"/>
  <c r="U1264" i="11"/>
  <c r="X1299" i="11"/>
  <c r="M1299" i="11"/>
  <c r="E1263" i="11"/>
  <c r="S1263" i="11"/>
  <c r="T1264" i="11"/>
  <c r="J1264" i="11"/>
  <c r="U1263" i="11"/>
  <c r="H1264" i="11"/>
  <c r="M1264" i="11"/>
  <c r="I1263" i="11"/>
  <c r="T1299" i="11"/>
  <c r="I1299" i="11"/>
  <c r="E359" i="11"/>
  <c r="E447" i="11"/>
  <c r="S278" i="11"/>
  <c r="I278" i="11"/>
  <c r="T278" i="11"/>
  <c r="I129" i="11"/>
  <c r="M278" i="11"/>
  <c r="X278" i="11"/>
  <c r="H147" i="11"/>
  <c r="E278" i="11"/>
  <c r="T147" i="11"/>
  <c r="U278" i="11"/>
  <c r="S252" i="11"/>
  <c r="S134" i="11"/>
  <c r="I252" i="11"/>
  <c r="I134" i="11"/>
  <c r="T137" i="11"/>
  <c r="T252" i="11"/>
  <c r="T134" i="11"/>
  <c r="E668" i="11"/>
  <c r="E101" i="11"/>
  <c r="M252" i="11"/>
  <c r="M134" i="11"/>
  <c r="X252" i="11"/>
  <c r="X134" i="11"/>
  <c r="H5" i="11"/>
  <c r="H668" i="11"/>
  <c r="J5" i="11"/>
  <c r="J668" i="11"/>
  <c r="U668" i="11"/>
  <c r="E137" i="11"/>
  <c r="H137" i="11"/>
  <c r="S668" i="11"/>
  <c r="I668" i="11"/>
  <c r="T668" i="11"/>
  <c r="U6" i="11"/>
  <c r="U129" i="11"/>
  <c r="E252" i="11"/>
  <c r="E134" i="11"/>
  <c r="M668" i="11"/>
  <c r="X668" i="11"/>
  <c r="H252" i="11"/>
  <c r="H134" i="11"/>
  <c r="S6" i="11"/>
  <c r="S129" i="11"/>
  <c r="T6" i="11"/>
  <c r="T129" i="11"/>
  <c r="J252" i="11"/>
  <c r="J134" i="11"/>
  <c r="U137" i="11"/>
  <c r="U252" i="11"/>
  <c r="U134" i="11"/>
  <c r="X6" i="11"/>
  <c r="X129" i="11"/>
  <c r="M137" i="11"/>
  <c r="T1205" i="11"/>
  <c r="M1256" i="11"/>
  <c r="X1255" i="11"/>
  <c r="E1256" i="11"/>
  <c r="U1205" i="11"/>
  <c r="M1205" i="11"/>
  <c r="X1256" i="11"/>
  <c r="S1298" i="11"/>
  <c r="U1298" i="11"/>
  <c r="M1298" i="11"/>
  <c r="T1298" i="11"/>
  <c r="J1298" i="11"/>
  <c r="E1299" i="11"/>
  <c r="S1299" i="11"/>
  <c r="U1299" i="11"/>
  <c r="X1264" i="11"/>
  <c r="I1300" i="11"/>
  <c r="E1300" i="11"/>
  <c r="X1300" i="11"/>
  <c r="S1300" i="11"/>
  <c r="U1300" i="11"/>
  <c r="M1300" i="11"/>
  <c r="H1300" i="11"/>
  <c r="T1300" i="11"/>
  <c r="J1300" i="11"/>
  <c r="I1206" i="11"/>
  <c r="S1308" i="11"/>
  <c r="T1251" i="11"/>
  <c r="U1308" i="11"/>
  <c r="M1308" i="11"/>
  <c r="J1308" i="11"/>
  <c r="I1213" i="11"/>
  <c r="E1213" i="11"/>
  <c r="H1271" i="11"/>
  <c r="H1233" i="11"/>
  <c r="J1251" i="11"/>
  <c r="E1272" i="11"/>
  <c r="E1234" i="11"/>
  <c r="E1252" i="11"/>
  <c r="E1292" i="11"/>
  <c r="H1298" i="11"/>
  <c r="H1308" i="11"/>
  <c r="S1297" i="11"/>
  <c r="T1291" i="11"/>
  <c r="I1271" i="11"/>
  <c r="I1233" i="11"/>
  <c r="I1205" i="11"/>
  <c r="I1251" i="11"/>
  <c r="T1308" i="11"/>
  <c r="U1297" i="11"/>
  <c r="E1271" i="11"/>
  <c r="E1233" i="11"/>
  <c r="E1205" i="11"/>
  <c r="E1251" i="11"/>
  <c r="M1297" i="11"/>
  <c r="X1272" i="11"/>
  <c r="X1234" i="11"/>
  <c r="X1252" i="11"/>
  <c r="X1292" i="11"/>
  <c r="H1251" i="11"/>
  <c r="I1272" i="11"/>
  <c r="I1234" i="11"/>
  <c r="I1252" i="11"/>
  <c r="I1292" i="11"/>
  <c r="T1271" i="11"/>
  <c r="T1233" i="11"/>
  <c r="J1271" i="11"/>
  <c r="J1233" i="11"/>
  <c r="H1297" i="11"/>
  <c r="S1272" i="11"/>
  <c r="S1234" i="11"/>
  <c r="S1252" i="11"/>
  <c r="S1292" i="11"/>
  <c r="I1298" i="11"/>
  <c r="I1308" i="11"/>
  <c r="T1297" i="11"/>
  <c r="J1297" i="11"/>
  <c r="U1272" i="11"/>
  <c r="U1234" i="11"/>
  <c r="U1252" i="11"/>
  <c r="U1292" i="11"/>
  <c r="E1298" i="11"/>
  <c r="E1308" i="11"/>
  <c r="M1272" i="11"/>
  <c r="M1234" i="11"/>
  <c r="M1252" i="11"/>
  <c r="M1292" i="11"/>
  <c r="X1271" i="11"/>
  <c r="X1233" i="11"/>
  <c r="X1251" i="11"/>
  <c r="H1291" i="11"/>
  <c r="H1272" i="11"/>
  <c r="H1234" i="11"/>
  <c r="H1206" i="11"/>
  <c r="H1252" i="11"/>
  <c r="H1292" i="11"/>
  <c r="S1271" i="11"/>
  <c r="S1233" i="11"/>
  <c r="S1205" i="11"/>
  <c r="S1251" i="11"/>
  <c r="I1297" i="11"/>
  <c r="T1272" i="11"/>
  <c r="T1234" i="11"/>
  <c r="T1206" i="11"/>
  <c r="T1252" i="11"/>
  <c r="T1292" i="11"/>
  <c r="J1291" i="11"/>
  <c r="J1272" i="11"/>
  <c r="J1234" i="11"/>
  <c r="J1206" i="11"/>
  <c r="J1252" i="11"/>
  <c r="J1292" i="11"/>
  <c r="U1271" i="11"/>
  <c r="U1233" i="11"/>
  <c r="U1251" i="11"/>
  <c r="E1297" i="11"/>
  <c r="M1271" i="11"/>
  <c r="M1233" i="11"/>
  <c r="M1251" i="11"/>
  <c r="X1298" i="11"/>
  <c r="X1308" i="11"/>
  <c r="T768" i="11"/>
  <c r="X698" i="11"/>
  <c r="E884" i="11"/>
  <c r="J899" i="11"/>
  <c r="U959" i="11"/>
  <c r="H677" i="11"/>
  <c r="J677" i="11"/>
  <c r="X691" i="11"/>
  <c r="X677" i="11"/>
  <c r="X690" i="11"/>
  <c r="X731" i="11"/>
  <c r="T677" i="11"/>
  <c r="T690" i="11"/>
  <c r="U677" i="11"/>
  <c r="U690" i="11"/>
  <c r="E677" i="11"/>
  <c r="M677" i="11"/>
  <c r="S677" i="11"/>
  <c r="S690" i="11"/>
  <c r="I677" i="11"/>
  <c r="U697" i="11"/>
  <c r="X959" i="11"/>
  <c r="S767" i="11"/>
  <c r="X895" i="11"/>
  <c r="J888" i="11"/>
  <c r="X884" i="11"/>
  <c r="H884" i="11"/>
  <c r="X775" i="11"/>
  <c r="I895" i="11"/>
  <c r="U892" i="11"/>
  <c r="M890" i="11"/>
  <c r="M894" i="11"/>
  <c r="U895" i="11"/>
  <c r="X892" i="11"/>
  <c r="E959" i="11"/>
  <c r="M888" i="11"/>
  <c r="T884" i="11"/>
  <c r="T889" i="11"/>
  <c r="T959" i="11"/>
  <c r="H959" i="11"/>
  <c r="I888" i="11"/>
  <c r="H888" i="11"/>
  <c r="H895" i="11"/>
  <c r="S959" i="11"/>
  <c r="I890" i="11"/>
  <c r="I884" i="11"/>
  <c r="T888" i="11"/>
  <c r="T895" i="11"/>
  <c r="J895" i="11"/>
  <c r="E894" i="11"/>
  <c r="J884" i="11"/>
  <c r="S890" i="11"/>
  <c r="S894" i="11"/>
  <c r="U890" i="11"/>
  <c r="H886" i="11"/>
  <c r="S892" i="11"/>
  <c r="I958" i="11"/>
  <c r="E958" i="11"/>
  <c r="E888" i="11"/>
  <c r="E895" i="11"/>
  <c r="X888" i="11"/>
  <c r="I894" i="11"/>
  <c r="M958" i="11"/>
  <c r="H902" i="11"/>
  <c r="H897" i="11"/>
  <c r="S887" i="11"/>
  <c r="S898" i="11"/>
  <c r="I901" i="11"/>
  <c r="T902" i="11"/>
  <c r="T886" i="11"/>
  <c r="T897" i="11"/>
  <c r="J902" i="11"/>
  <c r="J886" i="11"/>
  <c r="J897" i="11"/>
  <c r="U887" i="11"/>
  <c r="U898" i="11"/>
  <c r="E901" i="11"/>
  <c r="M893" i="11"/>
  <c r="X901" i="11"/>
  <c r="S902" i="11"/>
  <c r="S897" i="11"/>
  <c r="I893" i="11"/>
  <c r="J958" i="11"/>
  <c r="U902" i="11"/>
  <c r="E893" i="11"/>
  <c r="M898" i="11"/>
  <c r="S901" i="11"/>
  <c r="I898" i="11"/>
  <c r="U901" i="11"/>
  <c r="E898" i="11"/>
  <c r="M902" i="11"/>
  <c r="X898" i="11"/>
  <c r="H892" i="11"/>
  <c r="S893" i="11"/>
  <c r="I902" i="11"/>
  <c r="T892" i="11"/>
  <c r="T898" i="11"/>
  <c r="J892" i="11"/>
  <c r="U893" i="11"/>
  <c r="E902" i="11"/>
  <c r="E897" i="11"/>
  <c r="M901" i="11"/>
  <c r="X902" i="11"/>
  <c r="X897" i="11"/>
  <c r="H881" i="11"/>
  <c r="H891" i="11"/>
  <c r="S885" i="11"/>
  <c r="S957" i="11"/>
  <c r="S882" i="11"/>
  <c r="T881" i="11"/>
  <c r="T891" i="11"/>
  <c r="J881" i="11"/>
  <c r="J891" i="11"/>
  <c r="U885" i="11"/>
  <c r="U957" i="11"/>
  <c r="U882" i="11"/>
  <c r="M900" i="11"/>
  <c r="H958" i="11"/>
  <c r="H901" i="11"/>
  <c r="I900" i="11"/>
  <c r="T901" i="11"/>
  <c r="J901" i="11"/>
  <c r="U897" i="11"/>
  <c r="M957" i="11"/>
  <c r="X894" i="11"/>
  <c r="H894" i="11"/>
  <c r="H900" i="11"/>
  <c r="S895" i="11"/>
  <c r="I885" i="11"/>
  <c r="I957" i="11"/>
  <c r="T894" i="11"/>
  <c r="J894" i="11"/>
  <c r="E885" i="11"/>
  <c r="E957" i="11"/>
  <c r="M897" i="11"/>
  <c r="X885" i="11"/>
  <c r="X957" i="11"/>
  <c r="H885" i="11"/>
  <c r="H898" i="11"/>
  <c r="I897" i="11"/>
  <c r="T885" i="11"/>
  <c r="J885" i="11"/>
  <c r="J898" i="11"/>
  <c r="X881" i="11"/>
  <c r="X958" i="11"/>
  <c r="S889" i="11"/>
  <c r="S886" i="11"/>
  <c r="S881" i="11"/>
  <c r="S891" i="11"/>
  <c r="T958" i="11"/>
  <c r="U889" i="11"/>
  <c r="U886" i="11"/>
  <c r="U881" i="11"/>
  <c r="U891" i="11"/>
  <c r="M892" i="11"/>
  <c r="M885" i="11"/>
  <c r="M883" i="11"/>
  <c r="M887" i="11"/>
  <c r="M882" i="11"/>
  <c r="X893" i="11"/>
  <c r="H890" i="11"/>
  <c r="H893" i="11"/>
  <c r="S958" i="11"/>
  <c r="S888" i="11"/>
  <c r="T890" i="11"/>
  <c r="I892" i="11"/>
  <c r="I883" i="11"/>
  <c r="I887" i="11"/>
  <c r="I882" i="11"/>
  <c r="T893" i="11"/>
  <c r="J890" i="11"/>
  <c r="J893" i="11"/>
  <c r="U958" i="11"/>
  <c r="U888" i="11"/>
  <c r="E892" i="11"/>
  <c r="E883" i="11"/>
  <c r="E887" i="11"/>
  <c r="E882" i="11"/>
  <c r="M959" i="11"/>
  <c r="M889" i="11"/>
  <c r="M886" i="11"/>
  <c r="M881" i="11"/>
  <c r="M891" i="11"/>
  <c r="X883" i="11"/>
  <c r="X887" i="11"/>
  <c r="X882" i="11"/>
  <c r="H883" i="11"/>
  <c r="H887" i="11"/>
  <c r="H957" i="11"/>
  <c r="H882" i="11"/>
  <c r="S884" i="11"/>
  <c r="I959" i="11"/>
  <c r="I886" i="11"/>
  <c r="I881" i="11"/>
  <c r="I891" i="11"/>
  <c r="T883" i="11"/>
  <c r="T887" i="11"/>
  <c r="T957" i="11"/>
  <c r="T882" i="11"/>
  <c r="J883" i="11"/>
  <c r="J887" i="11"/>
  <c r="J957" i="11"/>
  <c r="J882" i="11"/>
  <c r="U884" i="11"/>
  <c r="E886" i="11"/>
  <c r="E881" i="11"/>
  <c r="E891" i="11"/>
  <c r="X886" i="11"/>
  <c r="X891" i="11"/>
  <c r="T720" i="11"/>
  <c r="T760" i="11"/>
  <c r="U1315" i="11"/>
  <c r="U1262" i="11"/>
  <c r="E1315" i="11"/>
  <c r="X1301" i="11"/>
  <c r="U691" i="11"/>
  <c r="S698" i="11"/>
  <c r="T782" i="11"/>
  <c r="I698" i="11"/>
  <c r="U683" i="11"/>
  <c r="X688" i="11"/>
  <c r="X782" i="11"/>
  <c r="H776" i="11"/>
  <c r="H832" i="11"/>
  <c r="H720" i="11"/>
  <c r="S775" i="11"/>
  <c r="T691" i="11"/>
  <c r="S688" i="11"/>
  <c r="T719" i="11"/>
  <c r="J832" i="11"/>
  <c r="J720" i="11"/>
  <c r="X720" i="11"/>
  <c r="X760" i="11"/>
  <c r="J776" i="11"/>
  <c r="E698" i="11"/>
  <c r="M698" i="11"/>
  <c r="X776" i="11"/>
  <c r="X811" i="11"/>
  <c r="I688" i="11"/>
  <c r="E689" i="11"/>
  <c r="M689" i="11"/>
  <c r="T683" i="11"/>
  <c r="E824" i="11"/>
  <c r="I824" i="11"/>
  <c r="T825" i="11"/>
  <c r="T703" i="11"/>
  <c r="U689" i="11"/>
  <c r="H698" i="11"/>
  <c r="S683" i="11"/>
  <c r="I719" i="11"/>
  <c r="I683" i="11"/>
  <c r="T688" i="11"/>
  <c r="U782" i="11"/>
  <c r="J698" i="11"/>
  <c r="U776" i="11"/>
  <c r="U811" i="11"/>
  <c r="E776" i="11"/>
  <c r="M776" i="11"/>
  <c r="T698" i="11"/>
  <c r="H689" i="11"/>
  <c r="S691" i="11"/>
  <c r="T775" i="11"/>
  <c r="J689" i="11"/>
  <c r="U760" i="11"/>
  <c r="E832" i="11"/>
  <c r="M832" i="11"/>
  <c r="M720" i="11"/>
  <c r="S760" i="11"/>
  <c r="I832" i="11"/>
  <c r="T689" i="11"/>
  <c r="J688" i="11"/>
  <c r="E683" i="11"/>
  <c r="M824" i="11"/>
  <c r="M683" i="11"/>
  <c r="X825" i="11"/>
  <c r="X703" i="11"/>
  <c r="H824" i="11"/>
  <c r="H683" i="11"/>
  <c r="S811" i="11"/>
  <c r="S689" i="11"/>
  <c r="I776" i="11"/>
  <c r="I689" i="11"/>
  <c r="J824" i="11"/>
  <c r="J683" i="11"/>
  <c r="U688" i="11"/>
  <c r="U825" i="11"/>
  <c r="U703" i="11"/>
  <c r="E688" i="11"/>
  <c r="M688" i="11"/>
  <c r="X683" i="11"/>
  <c r="S825" i="11"/>
  <c r="S703" i="11"/>
  <c r="U698" i="11"/>
  <c r="U720" i="11"/>
  <c r="E720" i="11"/>
  <c r="X689" i="11"/>
  <c r="I674" i="11"/>
  <c r="T686" i="11"/>
  <c r="J686" i="11"/>
  <c r="U757" i="11"/>
  <c r="X674" i="11"/>
  <c r="H674" i="11"/>
  <c r="H726" i="11"/>
  <c r="S757" i="11"/>
  <c r="T674" i="11"/>
  <c r="J674" i="11"/>
  <c r="U686" i="11"/>
  <c r="E757" i="11"/>
  <c r="S686" i="11"/>
  <c r="U674" i="11"/>
  <c r="E686" i="11"/>
  <c r="M686" i="11"/>
  <c r="H757" i="11"/>
  <c r="S674" i="11"/>
  <c r="I686" i="11"/>
  <c r="J757" i="11"/>
  <c r="E674" i="11"/>
  <c r="M674" i="11"/>
  <c r="X686" i="11"/>
  <c r="H688" i="11"/>
  <c r="H876" i="11"/>
  <c r="H686" i="11"/>
  <c r="S675" i="11"/>
  <c r="S693" i="11"/>
  <c r="T876" i="11"/>
  <c r="J876" i="11"/>
  <c r="U815" i="11"/>
  <c r="U877" i="11"/>
  <c r="U704" i="11"/>
  <c r="E877" i="11"/>
  <c r="E675" i="11"/>
  <c r="M877" i="11"/>
  <c r="M675" i="11"/>
  <c r="X858" i="11"/>
  <c r="H858" i="11"/>
  <c r="S815" i="11"/>
  <c r="S877" i="11"/>
  <c r="S704" i="11"/>
  <c r="I877" i="11"/>
  <c r="I675" i="11"/>
  <c r="T858" i="11"/>
  <c r="T726" i="11"/>
  <c r="J858" i="11"/>
  <c r="J726" i="11"/>
  <c r="U876" i="11"/>
  <c r="M757" i="11"/>
  <c r="X675" i="11"/>
  <c r="X693" i="11"/>
  <c r="H877" i="11"/>
  <c r="H675" i="11"/>
  <c r="S876" i="11"/>
  <c r="T675" i="11"/>
  <c r="J877" i="11"/>
  <c r="J675" i="11"/>
  <c r="U858" i="11"/>
  <c r="U726" i="11"/>
  <c r="E876" i="11"/>
  <c r="M876" i="11"/>
  <c r="X815" i="11"/>
  <c r="X767" i="11"/>
  <c r="X877" i="11"/>
  <c r="S858" i="11"/>
  <c r="S726" i="11"/>
  <c r="I876" i="11"/>
  <c r="T815" i="11"/>
  <c r="T877" i="11"/>
  <c r="T704" i="11"/>
  <c r="J696" i="11"/>
  <c r="U707" i="11"/>
  <c r="U675" i="11"/>
  <c r="U693" i="11"/>
  <c r="E858" i="11"/>
  <c r="E726" i="11"/>
  <c r="M858" i="11"/>
  <c r="M726" i="11"/>
  <c r="X876" i="11"/>
  <c r="H710" i="11"/>
  <c r="H852" i="11"/>
  <c r="H681" i="11"/>
  <c r="H695" i="11"/>
  <c r="S707" i="11"/>
  <c r="S684" i="11"/>
  <c r="S679" i="11"/>
  <c r="S676" i="11"/>
  <c r="S701" i="11"/>
  <c r="S705" i="11"/>
  <c r="S702" i="11"/>
  <c r="S709" i="11"/>
  <c r="I684" i="11"/>
  <c r="I679" i="11"/>
  <c r="I858" i="11"/>
  <c r="I685" i="11"/>
  <c r="I694" i="11"/>
  <c r="T692" i="11"/>
  <c r="T682" i="11"/>
  <c r="T841" i="11"/>
  <c r="T695" i="11"/>
  <c r="T708" i="11"/>
  <c r="J852" i="11"/>
  <c r="J681" i="11"/>
  <c r="J695" i="11"/>
  <c r="U706" i="11"/>
  <c r="U805" i="11"/>
  <c r="U678" i="11"/>
  <c r="U851" i="11"/>
  <c r="U696" i="11"/>
  <c r="U687" i="11"/>
  <c r="U680" i="11"/>
  <c r="U713" i="11"/>
  <c r="E719" i="11"/>
  <c r="E706" i="11"/>
  <c r="E702" i="11"/>
  <c r="E709" i="11"/>
  <c r="M719" i="11"/>
  <c r="M706" i="11"/>
  <c r="M702" i="11"/>
  <c r="M709" i="11"/>
  <c r="X681" i="11"/>
  <c r="X685" i="11"/>
  <c r="X714" i="11"/>
  <c r="X694" i="11"/>
  <c r="H684" i="11"/>
  <c r="H679" i="11"/>
  <c r="H685" i="11"/>
  <c r="H694" i="11"/>
  <c r="S719" i="11"/>
  <c r="S706" i="11"/>
  <c r="S805" i="11"/>
  <c r="S678" i="11"/>
  <c r="S851" i="11"/>
  <c r="S696" i="11"/>
  <c r="S687" i="11"/>
  <c r="S680" i="11"/>
  <c r="S713" i="11"/>
  <c r="I706" i="11"/>
  <c r="I702" i="11"/>
  <c r="I709" i="11"/>
  <c r="T681" i="11"/>
  <c r="T735" i="11"/>
  <c r="T685" i="11"/>
  <c r="T714" i="11"/>
  <c r="T694" i="11"/>
  <c r="J684" i="11"/>
  <c r="J679" i="11"/>
  <c r="J685" i="11"/>
  <c r="J694" i="11"/>
  <c r="U692" i="11"/>
  <c r="U682" i="11"/>
  <c r="U841" i="11"/>
  <c r="U695" i="11"/>
  <c r="U708" i="11"/>
  <c r="E682" i="11"/>
  <c r="E678" i="11"/>
  <c r="E851" i="11"/>
  <c r="E696" i="11"/>
  <c r="E680" i="11"/>
  <c r="E713" i="11"/>
  <c r="M682" i="11"/>
  <c r="M678" i="11"/>
  <c r="M851" i="11"/>
  <c r="M696" i="11"/>
  <c r="M680" i="11"/>
  <c r="M713" i="11"/>
  <c r="X707" i="11"/>
  <c r="X684" i="11"/>
  <c r="X679" i="11"/>
  <c r="X676" i="11"/>
  <c r="X701" i="11"/>
  <c r="X705" i="11"/>
  <c r="X702" i="11"/>
  <c r="X709" i="11"/>
  <c r="H719" i="11"/>
  <c r="H706" i="11"/>
  <c r="H702" i="11"/>
  <c r="H709" i="11"/>
  <c r="S692" i="11"/>
  <c r="S682" i="11"/>
  <c r="S841" i="11"/>
  <c r="S695" i="11"/>
  <c r="S708" i="11"/>
  <c r="I682" i="11"/>
  <c r="I678" i="11"/>
  <c r="I851" i="11"/>
  <c r="I696" i="11"/>
  <c r="I680" i="11"/>
  <c r="I713" i="11"/>
  <c r="T707" i="11"/>
  <c r="T684" i="11"/>
  <c r="T679" i="11"/>
  <c r="T676" i="11"/>
  <c r="T701" i="11"/>
  <c r="T705" i="11"/>
  <c r="T702" i="11"/>
  <c r="T709" i="11"/>
  <c r="T693" i="11"/>
  <c r="J706" i="11"/>
  <c r="J702" i="11"/>
  <c r="J709" i="11"/>
  <c r="U681" i="11"/>
  <c r="U735" i="11"/>
  <c r="U685" i="11"/>
  <c r="U714" i="11"/>
  <c r="U694" i="11"/>
  <c r="E852" i="11"/>
  <c r="E681" i="11"/>
  <c r="E695" i="11"/>
  <c r="M852" i="11"/>
  <c r="M681" i="11"/>
  <c r="M695" i="11"/>
  <c r="X719" i="11"/>
  <c r="X706" i="11"/>
  <c r="X805" i="11"/>
  <c r="X678" i="11"/>
  <c r="X851" i="11"/>
  <c r="X704" i="11"/>
  <c r="X696" i="11"/>
  <c r="X687" i="11"/>
  <c r="X680" i="11"/>
  <c r="X713" i="11"/>
  <c r="H682" i="11"/>
  <c r="H678" i="11"/>
  <c r="H851" i="11"/>
  <c r="H696" i="11"/>
  <c r="H680" i="11"/>
  <c r="H713" i="11"/>
  <c r="S681" i="11"/>
  <c r="S685" i="11"/>
  <c r="S714" i="11"/>
  <c r="S694" i="11"/>
  <c r="I852" i="11"/>
  <c r="I681" i="11"/>
  <c r="I695" i="11"/>
  <c r="T706" i="11"/>
  <c r="T805" i="11"/>
  <c r="T678" i="11"/>
  <c r="T851" i="11"/>
  <c r="T757" i="11"/>
  <c r="T696" i="11"/>
  <c r="T687" i="11"/>
  <c r="T680" i="11"/>
  <c r="T713" i="11"/>
  <c r="J682" i="11"/>
  <c r="J678" i="11"/>
  <c r="J851" i="11"/>
  <c r="J680" i="11"/>
  <c r="J713" i="11"/>
  <c r="U684" i="11"/>
  <c r="U679" i="11"/>
  <c r="U676" i="11"/>
  <c r="U701" i="11"/>
  <c r="U705" i="11"/>
  <c r="U702" i="11"/>
  <c r="U709" i="11"/>
  <c r="E684" i="11"/>
  <c r="E679" i="11"/>
  <c r="E685" i="11"/>
  <c r="E694" i="11"/>
  <c r="M684" i="11"/>
  <c r="M679" i="11"/>
  <c r="M685" i="11"/>
  <c r="M694" i="11"/>
  <c r="X692" i="11"/>
  <c r="X682" i="11"/>
  <c r="X841" i="11"/>
  <c r="X695" i="11"/>
  <c r="X708" i="11"/>
  <c r="T1304" i="11"/>
  <c r="J1314" i="11"/>
  <c r="J1260" i="11"/>
  <c r="U1259" i="11"/>
  <c r="E1259" i="11"/>
  <c r="X1285" i="11"/>
  <c r="I1259" i="11"/>
  <c r="E1313" i="11"/>
  <c r="M1302" i="11"/>
  <c r="M1313" i="11"/>
  <c r="M1304" i="11"/>
  <c r="T811" i="11"/>
  <c r="X850" i="11"/>
  <c r="X1312" i="11"/>
  <c r="M1259" i="11"/>
  <c r="M305" i="11"/>
  <c r="X1304" i="11"/>
  <c r="S776" i="11"/>
  <c r="U500" i="11"/>
  <c r="E650" i="11"/>
  <c r="I305" i="11"/>
  <c r="T305" i="11"/>
  <c r="H305" i="11"/>
  <c r="H401" i="11"/>
  <c r="H653" i="11"/>
  <c r="T500" i="11"/>
  <c r="J500" i="11"/>
  <c r="E649" i="11"/>
  <c r="X500" i="11"/>
  <c r="H659" i="11"/>
  <c r="S500" i="11"/>
  <c r="I500" i="11"/>
  <c r="J305" i="11"/>
  <c r="E536" i="11"/>
  <c r="I666" i="11"/>
  <c r="H500" i="11"/>
  <c r="E500" i="11"/>
  <c r="M500" i="11"/>
  <c r="H665" i="11"/>
  <c r="H267" i="11"/>
  <c r="H265" i="11"/>
  <c r="H13" i="11"/>
  <c r="H14" i="11"/>
  <c r="S231" i="11"/>
  <c r="S236" i="11"/>
  <c r="I231" i="11"/>
  <c r="I236" i="11"/>
  <c r="T231" i="11"/>
  <c r="T236" i="11"/>
  <c r="U91" i="11"/>
  <c r="E267" i="11"/>
  <c r="E265" i="11"/>
  <c r="E14" i="11"/>
  <c r="M265" i="11"/>
  <c r="M13" i="11"/>
  <c r="M14" i="11"/>
  <c r="X265" i="11"/>
  <c r="X14" i="11"/>
  <c r="H91" i="11"/>
  <c r="S665" i="11"/>
  <c r="S265" i="11"/>
  <c r="S13" i="11"/>
  <c r="S14" i="11"/>
  <c r="I265" i="11"/>
  <c r="I14" i="11"/>
  <c r="T665" i="11"/>
  <c r="T265" i="11"/>
  <c r="T13" i="11"/>
  <c r="T14" i="11"/>
  <c r="J231" i="11"/>
  <c r="J236" i="11"/>
  <c r="U231" i="11"/>
  <c r="U236" i="11"/>
  <c r="M91" i="11"/>
  <c r="I91" i="11"/>
  <c r="J265" i="11"/>
  <c r="J14" i="11"/>
  <c r="U265" i="11"/>
  <c r="U14" i="11"/>
  <c r="X91" i="11"/>
  <c r="H231" i="11"/>
  <c r="H236" i="11"/>
  <c r="H15" i="11"/>
  <c r="S91" i="11"/>
  <c r="T91" i="11"/>
  <c r="J91" i="11"/>
  <c r="E231" i="11"/>
  <c r="M231" i="11"/>
  <c r="M236" i="11"/>
  <c r="X231" i="11"/>
  <c r="I664" i="11"/>
  <c r="I658" i="11"/>
  <c r="I610" i="11"/>
  <c r="M268" i="11"/>
  <c r="X264" i="11"/>
  <c r="J664" i="11"/>
  <c r="U665" i="11"/>
  <c r="U610" i="11"/>
  <c r="E284" i="11"/>
  <c r="M284" i="11"/>
  <c r="X268" i="11"/>
  <c r="X284" i="11"/>
  <c r="J657" i="11"/>
  <c r="J21" i="11"/>
  <c r="U21" i="11"/>
  <c r="E131" i="11"/>
  <c r="E283" i="11"/>
  <c r="E15" i="11"/>
  <c r="M259" i="11"/>
  <c r="M131" i="11"/>
  <c r="M106" i="11"/>
  <c r="M15" i="11"/>
  <c r="X259" i="11"/>
  <c r="X131" i="11"/>
  <c r="X106" i="11"/>
  <c r="U38" i="11"/>
  <c r="H38" i="11"/>
  <c r="M38" i="11"/>
  <c r="X195" i="11"/>
  <c r="X38" i="11"/>
  <c r="X126" i="11"/>
  <c r="T38" i="11"/>
  <c r="J38" i="11"/>
  <c r="H121" i="11"/>
  <c r="S122" i="11"/>
  <c r="T122" i="11"/>
  <c r="J101" i="11"/>
  <c r="U101" i="11"/>
  <c r="M121" i="11"/>
  <c r="X121" i="11"/>
  <c r="H102" i="11"/>
  <c r="S121" i="11"/>
  <c r="I196" i="11"/>
  <c r="I121" i="11"/>
  <c r="T121" i="11"/>
  <c r="M102" i="11"/>
  <c r="X102" i="11"/>
  <c r="H101" i="11"/>
  <c r="S102" i="11"/>
  <c r="I102" i="11"/>
  <c r="T102" i="11"/>
  <c r="J196" i="11"/>
  <c r="J121" i="11"/>
  <c r="U196" i="11"/>
  <c r="U121" i="11"/>
  <c r="E400" i="11"/>
  <c r="M400" i="11"/>
  <c r="M101" i="11"/>
  <c r="X400" i="11"/>
  <c r="X101" i="11"/>
  <c r="H122" i="11"/>
  <c r="S101" i="11"/>
  <c r="I101" i="11"/>
  <c r="T101" i="11"/>
  <c r="J102" i="11"/>
  <c r="U102" i="11"/>
  <c r="H664" i="11"/>
  <c r="H658" i="11"/>
  <c r="H666" i="11"/>
  <c r="J401" i="11"/>
  <c r="J448" i="11"/>
  <c r="U401" i="11"/>
  <c r="U448" i="11"/>
  <c r="E157" i="11"/>
  <c r="E446" i="11"/>
  <c r="M658" i="11"/>
  <c r="M666" i="11"/>
  <c r="X665" i="11"/>
  <c r="X666" i="11"/>
  <c r="S666" i="11"/>
  <c r="T666" i="11"/>
  <c r="J393" i="11"/>
  <c r="U393" i="11"/>
  <c r="E495" i="11"/>
  <c r="H448" i="11"/>
  <c r="S664" i="11"/>
  <c r="I657" i="11"/>
  <c r="T664" i="11"/>
  <c r="J666" i="11"/>
  <c r="U666" i="11"/>
  <c r="E401" i="11"/>
  <c r="E387" i="11"/>
  <c r="E448" i="11"/>
  <c r="M401" i="11"/>
  <c r="M448" i="11"/>
  <c r="X401" i="11"/>
  <c r="H393" i="11"/>
  <c r="S401" i="11"/>
  <c r="S448" i="11"/>
  <c r="I401" i="11"/>
  <c r="I448" i="11"/>
  <c r="T401" i="11"/>
  <c r="T448" i="11"/>
  <c r="U664" i="11"/>
  <c r="M665" i="11"/>
  <c r="M393" i="11"/>
  <c r="H610" i="11"/>
  <c r="H99" i="11"/>
  <c r="S656" i="11"/>
  <c r="S15" i="11"/>
  <c r="I665" i="11"/>
  <c r="I15" i="11"/>
  <c r="T656" i="11"/>
  <c r="T15" i="11"/>
  <c r="J258" i="11"/>
  <c r="J284" i="11"/>
  <c r="J20" i="11"/>
  <c r="U258" i="11"/>
  <c r="U284" i="11"/>
  <c r="U20" i="11"/>
  <c r="E23" i="11"/>
  <c r="E99" i="11"/>
  <c r="M610" i="11"/>
  <c r="M23" i="11"/>
  <c r="M99" i="11"/>
  <c r="X610" i="11"/>
  <c r="X99" i="11"/>
  <c r="H657" i="11"/>
  <c r="H555" i="11"/>
  <c r="H262" i="11"/>
  <c r="H130" i="11"/>
  <c r="H169" i="11"/>
  <c r="S610" i="11"/>
  <c r="S99" i="11"/>
  <c r="I99" i="11"/>
  <c r="T610" i="11"/>
  <c r="T99" i="11"/>
  <c r="J665" i="11"/>
  <c r="J15" i="11"/>
  <c r="U656" i="11"/>
  <c r="U15" i="11"/>
  <c r="E251" i="11"/>
  <c r="E264" i="11"/>
  <c r="E253" i="11"/>
  <c r="E262" i="11"/>
  <c r="E130" i="11"/>
  <c r="E169" i="11"/>
  <c r="E153" i="11"/>
  <c r="E38" i="11"/>
  <c r="M657" i="11"/>
  <c r="M555" i="11"/>
  <c r="M264" i="11"/>
  <c r="M262" i="11"/>
  <c r="M130" i="11"/>
  <c r="M169" i="11"/>
  <c r="M153" i="11"/>
  <c r="X555" i="11"/>
  <c r="X262" i="11"/>
  <c r="X130" i="11"/>
  <c r="X169" i="11"/>
  <c r="X153" i="11"/>
  <c r="H152" i="11"/>
  <c r="S555" i="11"/>
  <c r="S262" i="11"/>
  <c r="S130" i="11"/>
  <c r="S169" i="11"/>
  <c r="I555" i="11"/>
  <c r="I262" i="11"/>
  <c r="I130" i="11"/>
  <c r="I169" i="11"/>
  <c r="T555" i="11"/>
  <c r="T262" i="11"/>
  <c r="T130" i="11"/>
  <c r="T169" i="11"/>
  <c r="T153" i="11"/>
  <c r="J658" i="11"/>
  <c r="J610" i="11"/>
  <c r="J99" i="11"/>
  <c r="U267" i="11"/>
  <c r="U173" i="11"/>
  <c r="U99" i="11"/>
  <c r="E664" i="11"/>
  <c r="E256" i="11"/>
  <c r="E152" i="11"/>
  <c r="M152" i="11"/>
  <c r="I284" i="11"/>
  <c r="I152" i="11"/>
  <c r="J555" i="11"/>
  <c r="J262" i="11"/>
  <c r="J130" i="11"/>
  <c r="J169" i="11"/>
  <c r="U262" i="11"/>
  <c r="U130" i="11"/>
  <c r="U169" i="11"/>
  <c r="E127" i="11"/>
  <c r="E269" i="11"/>
  <c r="X15" i="11"/>
  <c r="H196" i="11"/>
  <c r="H118" i="11"/>
  <c r="S127" i="11"/>
  <c r="S27" i="11"/>
  <c r="I122" i="11"/>
  <c r="I127" i="11"/>
  <c r="I27" i="11"/>
  <c r="T127" i="11"/>
  <c r="T27" i="11"/>
  <c r="J126" i="11"/>
  <c r="J394" i="11"/>
  <c r="J24" i="11"/>
  <c r="U126" i="11"/>
  <c r="U394" i="11"/>
  <c r="U24" i="11"/>
  <c r="E110" i="11"/>
  <c r="E196" i="11"/>
  <c r="E118" i="11"/>
  <c r="E537" i="11"/>
  <c r="M196" i="11"/>
  <c r="M118" i="11"/>
  <c r="X196" i="11"/>
  <c r="X118" i="11"/>
  <c r="X140" i="11"/>
  <c r="H245" i="11"/>
  <c r="H195" i="11"/>
  <c r="H103" i="11"/>
  <c r="H22" i="11"/>
  <c r="H25" i="11"/>
  <c r="S196" i="11"/>
  <c r="S118" i="11"/>
  <c r="S140" i="11"/>
  <c r="I118" i="11"/>
  <c r="T196" i="11"/>
  <c r="T118" i="11"/>
  <c r="T140" i="11"/>
  <c r="J122" i="11"/>
  <c r="J127" i="11"/>
  <c r="J27" i="11"/>
  <c r="U122" i="11"/>
  <c r="U127" i="11"/>
  <c r="U27" i="11"/>
  <c r="E195" i="11"/>
  <c r="E103" i="11"/>
  <c r="E22" i="11"/>
  <c r="E665" i="11"/>
  <c r="E25" i="11"/>
  <c r="M245" i="11"/>
  <c r="M195" i="11"/>
  <c r="M25" i="11"/>
  <c r="X245" i="11"/>
  <c r="X25" i="11"/>
  <c r="H126" i="11"/>
  <c r="H394" i="11"/>
  <c r="H24" i="11"/>
  <c r="S245" i="11"/>
  <c r="S195" i="11"/>
  <c r="S103" i="11"/>
  <c r="S22" i="11"/>
  <c r="S25" i="11"/>
  <c r="I245" i="11"/>
  <c r="I195" i="11"/>
  <c r="I103" i="11"/>
  <c r="I22" i="11"/>
  <c r="I25" i="11"/>
  <c r="T245" i="11"/>
  <c r="T195" i="11"/>
  <c r="T103" i="11"/>
  <c r="T22" i="11"/>
  <c r="T25" i="11"/>
  <c r="J118" i="11"/>
  <c r="U118" i="11"/>
  <c r="U140" i="11"/>
  <c r="E44" i="11"/>
  <c r="E394" i="11"/>
  <c r="E24" i="11"/>
  <c r="M126" i="11"/>
  <c r="M394" i="11"/>
  <c r="M24" i="11"/>
  <c r="X394" i="11"/>
  <c r="X24" i="11"/>
  <c r="H144" i="11"/>
  <c r="H127" i="11"/>
  <c r="H27" i="11"/>
  <c r="S126" i="11"/>
  <c r="S394" i="11"/>
  <c r="S24" i="11"/>
  <c r="I126" i="11"/>
  <c r="I394" i="11"/>
  <c r="I24" i="11"/>
  <c r="T126" i="11"/>
  <c r="T394" i="11"/>
  <c r="T24" i="11"/>
  <c r="J245" i="11"/>
  <c r="J195" i="11"/>
  <c r="J103" i="11"/>
  <c r="J22" i="11"/>
  <c r="J25" i="11"/>
  <c r="U245" i="11"/>
  <c r="U195" i="11"/>
  <c r="U103" i="11"/>
  <c r="U22" i="11"/>
  <c r="U25" i="11"/>
  <c r="E27" i="11"/>
  <c r="M127" i="11"/>
  <c r="M27" i="11"/>
  <c r="X656" i="11"/>
  <c r="X127" i="11"/>
  <c r="X27" i="11"/>
  <c r="H446" i="11"/>
  <c r="H115" i="11"/>
  <c r="H110" i="11"/>
  <c r="H111" i="11"/>
  <c r="H173" i="11"/>
  <c r="S41" i="11"/>
  <c r="S19" i="11"/>
  <c r="S100" i="11"/>
  <c r="I663" i="11"/>
  <c r="I41" i="11"/>
  <c r="I19" i="11"/>
  <c r="I100" i="11"/>
  <c r="T663" i="11"/>
  <c r="T41" i="11"/>
  <c r="T19" i="11"/>
  <c r="T100" i="11"/>
  <c r="J113" i="11"/>
  <c r="J400" i="11"/>
  <c r="J35" i="11"/>
  <c r="J44" i="11"/>
  <c r="J64" i="11"/>
  <c r="U113" i="11"/>
  <c r="U400" i="11"/>
  <c r="U35" i="11"/>
  <c r="U44" i="11"/>
  <c r="U64" i="11"/>
  <c r="E662" i="11"/>
  <c r="E607" i="11"/>
  <c r="E659" i="11"/>
  <c r="E111" i="11"/>
  <c r="E173" i="11"/>
  <c r="E656" i="11"/>
  <c r="E13" i="11"/>
  <c r="E69" i="11"/>
  <c r="E89" i="11"/>
  <c r="M446" i="11"/>
  <c r="M115" i="11"/>
  <c r="M110" i="11"/>
  <c r="M173" i="11"/>
  <c r="X163" i="11"/>
  <c r="X110" i="11"/>
  <c r="X173" i="11"/>
  <c r="H474" i="11"/>
  <c r="H227" i="11"/>
  <c r="S163" i="11"/>
  <c r="S110" i="11"/>
  <c r="S111" i="11"/>
  <c r="S173" i="11"/>
  <c r="I446" i="11"/>
  <c r="I110" i="11"/>
  <c r="I111" i="11"/>
  <c r="I173" i="11"/>
  <c r="T110" i="11"/>
  <c r="T111" i="11"/>
  <c r="T173" i="11"/>
  <c r="J41" i="11"/>
  <c r="J19" i="11"/>
  <c r="J100" i="11"/>
  <c r="U663" i="11"/>
  <c r="U41" i="11"/>
  <c r="U19" i="11"/>
  <c r="U100" i="11"/>
  <c r="E474" i="11"/>
  <c r="E652" i="11"/>
  <c r="E227" i="11"/>
  <c r="E91" i="11"/>
  <c r="M116" i="11"/>
  <c r="M442" i="11"/>
  <c r="M103" i="11"/>
  <c r="M227" i="11"/>
  <c r="X446" i="11"/>
  <c r="X115" i="11"/>
  <c r="X474" i="11"/>
  <c r="X442" i="11"/>
  <c r="X156" i="11"/>
  <c r="X103" i="11"/>
  <c r="X227" i="11"/>
  <c r="H113" i="11"/>
  <c r="H35" i="11"/>
  <c r="H44" i="11"/>
  <c r="H64" i="11"/>
  <c r="S446" i="11"/>
  <c r="S474" i="11"/>
  <c r="S227" i="11"/>
  <c r="I474" i="11"/>
  <c r="I227" i="11"/>
  <c r="T446" i="11"/>
  <c r="T115" i="11"/>
  <c r="T474" i="11"/>
  <c r="T227" i="11"/>
  <c r="J446" i="11"/>
  <c r="J115" i="11"/>
  <c r="J110" i="11"/>
  <c r="J111" i="11"/>
  <c r="J173" i="11"/>
  <c r="U111" i="11"/>
  <c r="E654" i="11"/>
  <c r="E258" i="11"/>
  <c r="E226" i="11"/>
  <c r="E661" i="11"/>
  <c r="E651" i="11"/>
  <c r="E64" i="11"/>
  <c r="E225" i="11"/>
  <c r="E658" i="11"/>
  <c r="E88" i="11"/>
  <c r="E90" i="11"/>
  <c r="E68" i="11"/>
  <c r="M35" i="11"/>
  <c r="M44" i="11"/>
  <c r="M64" i="11"/>
  <c r="M176" i="11"/>
  <c r="X113" i="11"/>
  <c r="X35" i="11"/>
  <c r="X44" i="11"/>
  <c r="X64" i="11"/>
  <c r="X176" i="11"/>
  <c r="H663" i="11"/>
  <c r="H41" i="11"/>
  <c r="H19" i="11"/>
  <c r="H100" i="11"/>
  <c r="S113" i="11"/>
  <c r="S400" i="11"/>
  <c r="S35" i="11"/>
  <c r="S44" i="11"/>
  <c r="S64" i="11"/>
  <c r="I113" i="11"/>
  <c r="I400" i="11"/>
  <c r="I35" i="11"/>
  <c r="I44" i="11"/>
  <c r="I64" i="11"/>
  <c r="T116" i="11"/>
  <c r="T113" i="11"/>
  <c r="T400" i="11"/>
  <c r="T35" i="11"/>
  <c r="T44" i="11"/>
  <c r="T64" i="11"/>
  <c r="J116" i="11"/>
  <c r="J227" i="11"/>
  <c r="U446" i="11"/>
  <c r="U115" i="11"/>
  <c r="U227" i="11"/>
  <c r="E663" i="11"/>
  <c r="E653" i="11"/>
  <c r="E660" i="11"/>
  <c r="E19" i="11"/>
  <c r="E100" i="11"/>
  <c r="M41" i="11"/>
  <c r="M19" i="11"/>
  <c r="M100" i="11"/>
  <c r="X41" i="11"/>
  <c r="X19" i="11"/>
  <c r="X100" i="11"/>
  <c r="U305" i="11"/>
  <c r="S287" i="11"/>
  <c r="X305" i="11"/>
  <c r="E1262" i="11"/>
  <c r="T1312" i="11"/>
  <c r="J1315" i="11"/>
  <c r="J1262" i="11"/>
  <c r="U1313" i="11"/>
  <c r="M1312" i="11"/>
  <c r="T1302" i="11"/>
  <c r="T393" i="11"/>
  <c r="H1304" i="11"/>
  <c r="H1301" i="11"/>
  <c r="S1285" i="11"/>
  <c r="I1302" i="11"/>
  <c r="T1301" i="11"/>
  <c r="U1302" i="11"/>
  <c r="E1302" i="11"/>
  <c r="M1301" i="11"/>
  <c r="H1302" i="11"/>
  <c r="H1312" i="11"/>
  <c r="J1259" i="11"/>
  <c r="U1304" i="11"/>
  <c r="J1313" i="11"/>
  <c r="U1312" i="11"/>
  <c r="S1301" i="11"/>
  <c r="X831" i="11"/>
  <c r="X722" i="11"/>
  <c r="H1285" i="11"/>
  <c r="S1314" i="11"/>
  <c r="S1260" i="11"/>
  <c r="I1313" i="11"/>
  <c r="I1304" i="11"/>
  <c r="T1285" i="11"/>
  <c r="E1304" i="11"/>
  <c r="M1285" i="11"/>
  <c r="X1314" i="11"/>
  <c r="X1260" i="11"/>
  <c r="I1312" i="11"/>
  <c r="T1311" i="11"/>
  <c r="E1312" i="11"/>
  <c r="M1311" i="11"/>
  <c r="X1315" i="11"/>
  <c r="X1262" i="11"/>
  <c r="X1302" i="11"/>
  <c r="S1315" i="11"/>
  <c r="S1262" i="11"/>
  <c r="S1259" i="11"/>
  <c r="J1301" i="11"/>
  <c r="T1259" i="11"/>
  <c r="U1314" i="11"/>
  <c r="U1260" i="11"/>
  <c r="E1314" i="11"/>
  <c r="E1260" i="11"/>
  <c r="I1301" i="11"/>
  <c r="I1309" i="11"/>
  <c r="J1302" i="11"/>
  <c r="U1301" i="11"/>
  <c r="E1301" i="11"/>
  <c r="I1285" i="11"/>
  <c r="T1314" i="11"/>
  <c r="T1260" i="11"/>
  <c r="J1304" i="11"/>
  <c r="M1314" i="11"/>
  <c r="M1260" i="11"/>
  <c r="X1259" i="11"/>
  <c r="S1313" i="11"/>
  <c r="I1311" i="11"/>
  <c r="T1315" i="11"/>
  <c r="T1262" i="11"/>
  <c r="J1312" i="11"/>
  <c r="M1315" i="11"/>
  <c r="M1262" i="11"/>
  <c r="X1313" i="11"/>
  <c r="J719" i="11"/>
  <c r="U719" i="11"/>
  <c r="T776" i="11"/>
  <c r="X735" i="11"/>
  <c r="H1313" i="11"/>
  <c r="H1309" i="11"/>
  <c r="S1312" i="11"/>
  <c r="S1261" i="11"/>
  <c r="I1315" i="11"/>
  <c r="I1262" i="11"/>
  <c r="I1215" i="11"/>
  <c r="I1219" i="11"/>
  <c r="T1313" i="11"/>
  <c r="T1309" i="11"/>
  <c r="J1216" i="11"/>
  <c r="J1220" i="11"/>
  <c r="U1215" i="11"/>
  <c r="U1219" i="11"/>
  <c r="E1215" i="11"/>
  <c r="E1219" i="11"/>
  <c r="M1309" i="11"/>
  <c r="X1261" i="11"/>
  <c r="T1261" i="11"/>
  <c r="J1215" i="11"/>
  <c r="J1219" i="11"/>
  <c r="U1309" i="11"/>
  <c r="E1309" i="11"/>
  <c r="M1261" i="11"/>
  <c r="X1216" i="11"/>
  <c r="X1220" i="11"/>
  <c r="H1261" i="11"/>
  <c r="S1216" i="11"/>
  <c r="S1220" i="11"/>
  <c r="H1314" i="11"/>
  <c r="H1260" i="11"/>
  <c r="H1216" i="11"/>
  <c r="H1220" i="11"/>
  <c r="S1302" i="11"/>
  <c r="S1215" i="11"/>
  <c r="S1219" i="11"/>
  <c r="I1261" i="11"/>
  <c r="T1216" i="11"/>
  <c r="T1220" i="11"/>
  <c r="J1309" i="11"/>
  <c r="U1261" i="11"/>
  <c r="E1261" i="11"/>
  <c r="M1216" i="11"/>
  <c r="M1220" i="11"/>
  <c r="X1215" i="11"/>
  <c r="X1219" i="11"/>
  <c r="H1315" i="11"/>
  <c r="H1262" i="11"/>
  <c r="H1259" i="11"/>
  <c r="H1215" i="11"/>
  <c r="H1219" i="11"/>
  <c r="S1304" i="11"/>
  <c r="S1309" i="11"/>
  <c r="I1314" i="11"/>
  <c r="I1260" i="11"/>
  <c r="I1216" i="11"/>
  <c r="I1220" i="11"/>
  <c r="T1215" i="11"/>
  <c r="T1219" i="11"/>
  <c r="J1261" i="11"/>
  <c r="U1216" i="11"/>
  <c r="U1220" i="11"/>
  <c r="E1216" i="11"/>
  <c r="E1220" i="11"/>
  <c r="M1215" i="11"/>
  <c r="M1219" i="11"/>
  <c r="X1309" i="11"/>
  <c r="H1282" i="11"/>
  <c r="H1238" i="11"/>
  <c r="S1281" i="11"/>
  <c r="S1237" i="11"/>
  <c r="S1310" i="11"/>
  <c r="I1257" i="11"/>
  <c r="I1267" i="11"/>
  <c r="T1282" i="11"/>
  <c r="T1238" i="11"/>
  <c r="J1311" i="11"/>
  <c r="J1303" i="11"/>
  <c r="J1286" i="11"/>
  <c r="J1258" i="11"/>
  <c r="J1268" i="11"/>
  <c r="U1257" i="11"/>
  <c r="U1267" i="11"/>
  <c r="E1257" i="11"/>
  <c r="E1267" i="11"/>
  <c r="M1282" i="11"/>
  <c r="M1238" i="11"/>
  <c r="X1281" i="11"/>
  <c r="X1237" i="11"/>
  <c r="X1310" i="11"/>
  <c r="H1281" i="11"/>
  <c r="H1237" i="11"/>
  <c r="H1310" i="11"/>
  <c r="S1311" i="11"/>
  <c r="S1303" i="11"/>
  <c r="S1286" i="11"/>
  <c r="S1258" i="11"/>
  <c r="S1268" i="11"/>
  <c r="I1282" i="11"/>
  <c r="I1238" i="11"/>
  <c r="T1281" i="11"/>
  <c r="T1237" i="11"/>
  <c r="T1310" i="11"/>
  <c r="J1257" i="11"/>
  <c r="J1267" i="11"/>
  <c r="U1282" i="11"/>
  <c r="U1238" i="11"/>
  <c r="E1282" i="11"/>
  <c r="E1238" i="11"/>
  <c r="M1281" i="11"/>
  <c r="M1237" i="11"/>
  <c r="M1310" i="11"/>
  <c r="X1311" i="11"/>
  <c r="X1303" i="11"/>
  <c r="X1286" i="11"/>
  <c r="X1258" i="11"/>
  <c r="X1268" i="11"/>
  <c r="H1311" i="11"/>
  <c r="H1303" i="11"/>
  <c r="H1286" i="11"/>
  <c r="H1258" i="11"/>
  <c r="H1268" i="11"/>
  <c r="S1257" i="11"/>
  <c r="S1267" i="11"/>
  <c r="I1281" i="11"/>
  <c r="I1237" i="11"/>
  <c r="I1310" i="11"/>
  <c r="T1303" i="11"/>
  <c r="T1286" i="11"/>
  <c r="T1258" i="11"/>
  <c r="T1268" i="11"/>
  <c r="J1282" i="11"/>
  <c r="J1238" i="11"/>
  <c r="U1316" i="11"/>
  <c r="U1285" i="11"/>
  <c r="U1281" i="11"/>
  <c r="U1237" i="11"/>
  <c r="U1310" i="11"/>
  <c r="E1316" i="11"/>
  <c r="E1285" i="11"/>
  <c r="E1281" i="11"/>
  <c r="E1237" i="11"/>
  <c r="E1310" i="11"/>
  <c r="M1303" i="11"/>
  <c r="M1286" i="11"/>
  <c r="M1258" i="11"/>
  <c r="M1268" i="11"/>
  <c r="X1257" i="11"/>
  <c r="X1267" i="11"/>
  <c r="H1257" i="11"/>
  <c r="H1267" i="11"/>
  <c r="S1282" i="11"/>
  <c r="S1238" i="11"/>
  <c r="I1303" i="11"/>
  <c r="I1286" i="11"/>
  <c r="I1258" i="11"/>
  <c r="I1268" i="11"/>
  <c r="T1257" i="11"/>
  <c r="T1267" i="11"/>
  <c r="J1316" i="11"/>
  <c r="J1285" i="11"/>
  <c r="J1281" i="11"/>
  <c r="J1237" i="11"/>
  <c r="J1310" i="11"/>
  <c r="U1311" i="11"/>
  <c r="U1303" i="11"/>
  <c r="U1286" i="11"/>
  <c r="U1258" i="11"/>
  <c r="U1268" i="11"/>
  <c r="E1311" i="11"/>
  <c r="E1303" i="11"/>
  <c r="E1286" i="11"/>
  <c r="E1258" i="11"/>
  <c r="E1268" i="11"/>
  <c r="M1257" i="11"/>
  <c r="M1267" i="11"/>
  <c r="X1282" i="11"/>
  <c r="X1238" i="11"/>
  <c r="H1209" i="11"/>
  <c r="H1245" i="11"/>
  <c r="H1198" i="11"/>
  <c r="H1236" i="11"/>
  <c r="H1270" i="11"/>
  <c r="H1284" i="11"/>
  <c r="H1218" i="11"/>
  <c r="H1250" i="11"/>
  <c r="H1254" i="11"/>
  <c r="H1274" i="11"/>
  <c r="H1280" i="11"/>
  <c r="H1224" i="11"/>
  <c r="H1296" i="11"/>
  <c r="H1232" i="11"/>
  <c r="H1240" i="11"/>
  <c r="H1306" i="11"/>
  <c r="H1210" i="11"/>
  <c r="H1246" i="11"/>
  <c r="S1305" i="11"/>
  <c r="S1316" i="11"/>
  <c r="S1197" i="11"/>
  <c r="S1235" i="11"/>
  <c r="S1269" i="11"/>
  <c r="S1283" i="11"/>
  <c r="S1217" i="11"/>
  <c r="S1249" i="11"/>
  <c r="S1253" i="11"/>
  <c r="S1273" i="11"/>
  <c r="S1279" i="11"/>
  <c r="S1223" i="11"/>
  <c r="S1295" i="11"/>
  <c r="S1231" i="11"/>
  <c r="S1239" i="11"/>
  <c r="I1211" i="11"/>
  <c r="I1247" i="11"/>
  <c r="I1207" i="11"/>
  <c r="I1243" i="11"/>
  <c r="I1277" i="11"/>
  <c r="I1289" i="11"/>
  <c r="I1293" i="11"/>
  <c r="I1241" i="11"/>
  <c r="I1265" i="11"/>
  <c r="I1275" i="11"/>
  <c r="I1221" i="11"/>
  <c r="I1287" i="11"/>
  <c r="I1227" i="11"/>
  <c r="I1203" i="11"/>
  <c r="I1195" i="11"/>
  <c r="I1307" i="11"/>
  <c r="I1199" i="11"/>
  <c r="T1198" i="11"/>
  <c r="T1236" i="11"/>
  <c r="T1270" i="11"/>
  <c r="T1284" i="11"/>
  <c r="T1218" i="11"/>
  <c r="T1250" i="11"/>
  <c r="T1254" i="11"/>
  <c r="T1274" i="11"/>
  <c r="T1280" i="11"/>
  <c r="T1224" i="11"/>
  <c r="T1296" i="11"/>
  <c r="T1232" i="11"/>
  <c r="T1240" i="11"/>
  <c r="T1306" i="11"/>
  <c r="T1210" i="11"/>
  <c r="T1246" i="11"/>
  <c r="J1212" i="11"/>
  <c r="J1248" i="11"/>
  <c r="J1208" i="11"/>
  <c r="J1244" i="11"/>
  <c r="J1278" i="11"/>
  <c r="J1290" i="11"/>
  <c r="J1294" i="11"/>
  <c r="J1242" i="11"/>
  <c r="J1266" i="11"/>
  <c r="J1276" i="11"/>
  <c r="J1222" i="11"/>
  <c r="J1288" i="11"/>
  <c r="J1228" i="11"/>
  <c r="J1204" i="11"/>
  <c r="J1196" i="11"/>
  <c r="J1200" i="11"/>
  <c r="U1211" i="11"/>
  <c r="U1247" i="11"/>
  <c r="U1207" i="11"/>
  <c r="U1243" i="11"/>
  <c r="U1277" i="11"/>
  <c r="U1289" i="11"/>
  <c r="U1293" i="11"/>
  <c r="U1241" i="11"/>
  <c r="U1265" i="11"/>
  <c r="U1275" i="11"/>
  <c r="U1221" i="11"/>
  <c r="U1287" i="11"/>
  <c r="U1227" i="11"/>
  <c r="U1203" i="11"/>
  <c r="U1195" i="11"/>
  <c r="U1307" i="11"/>
  <c r="U1199" i="11"/>
  <c r="E1211" i="11"/>
  <c r="E1247" i="11"/>
  <c r="E1207" i="11"/>
  <c r="E1243" i="11"/>
  <c r="E1277" i="11"/>
  <c r="E1289" i="11"/>
  <c r="E1293" i="11"/>
  <c r="E1241" i="11"/>
  <c r="E1265" i="11"/>
  <c r="E1275" i="11"/>
  <c r="E1221" i="11"/>
  <c r="E1287" i="11"/>
  <c r="E1227" i="11"/>
  <c r="E1203" i="11"/>
  <c r="E1195" i="11"/>
  <c r="E1307" i="11"/>
  <c r="E1199" i="11"/>
  <c r="M1209" i="11"/>
  <c r="M1245" i="11"/>
  <c r="M1198" i="11"/>
  <c r="M1236" i="11"/>
  <c r="M1270" i="11"/>
  <c r="M1284" i="11"/>
  <c r="M1218" i="11"/>
  <c r="M1250" i="11"/>
  <c r="M1254" i="11"/>
  <c r="M1274" i="11"/>
  <c r="M1280" i="11"/>
  <c r="M1224" i="11"/>
  <c r="M1296" i="11"/>
  <c r="M1232" i="11"/>
  <c r="M1240" i="11"/>
  <c r="M1306" i="11"/>
  <c r="M1210" i="11"/>
  <c r="M1246" i="11"/>
  <c r="X1305" i="11"/>
  <c r="X1316" i="11"/>
  <c r="X1197" i="11"/>
  <c r="X1235" i="11"/>
  <c r="X1269" i="11"/>
  <c r="X1283" i="11"/>
  <c r="X1217" i="11"/>
  <c r="X1249" i="11"/>
  <c r="X1253" i="11"/>
  <c r="X1273" i="11"/>
  <c r="X1279" i="11"/>
  <c r="X1223" i="11"/>
  <c r="X1295" i="11"/>
  <c r="X1231" i="11"/>
  <c r="X1239" i="11"/>
  <c r="S1209" i="11"/>
  <c r="S1245" i="11"/>
  <c r="H1305" i="11"/>
  <c r="H1316" i="11"/>
  <c r="H1197" i="11"/>
  <c r="H1235" i="11"/>
  <c r="H1269" i="11"/>
  <c r="H1283" i="11"/>
  <c r="H1217" i="11"/>
  <c r="H1249" i="11"/>
  <c r="H1253" i="11"/>
  <c r="H1273" i="11"/>
  <c r="H1279" i="11"/>
  <c r="H1223" i="11"/>
  <c r="H1295" i="11"/>
  <c r="H1231" i="11"/>
  <c r="H1239" i="11"/>
  <c r="S1212" i="11"/>
  <c r="S1248" i="11"/>
  <c r="S1208" i="11"/>
  <c r="S1244" i="11"/>
  <c r="S1278" i="11"/>
  <c r="S1290" i="11"/>
  <c r="S1294" i="11"/>
  <c r="S1242" i="11"/>
  <c r="S1266" i="11"/>
  <c r="S1276" i="11"/>
  <c r="S1222" i="11"/>
  <c r="S1288" i="11"/>
  <c r="S1228" i="11"/>
  <c r="S1204" i="11"/>
  <c r="S1196" i="11"/>
  <c r="S1200" i="11"/>
  <c r="I1209" i="11"/>
  <c r="I1245" i="11"/>
  <c r="I1198" i="11"/>
  <c r="I1236" i="11"/>
  <c r="I1270" i="11"/>
  <c r="I1284" i="11"/>
  <c r="I1218" i="11"/>
  <c r="I1250" i="11"/>
  <c r="I1254" i="11"/>
  <c r="I1274" i="11"/>
  <c r="I1280" i="11"/>
  <c r="I1224" i="11"/>
  <c r="I1296" i="11"/>
  <c r="I1232" i="11"/>
  <c r="I1240" i="11"/>
  <c r="I1306" i="11"/>
  <c r="I1210" i="11"/>
  <c r="I1246" i="11"/>
  <c r="T1305" i="11"/>
  <c r="T1316" i="11"/>
  <c r="T1197" i="11"/>
  <c r="T1235" i="11"/>
  <c r="T1269" i="11"/>
  <c r="T1283" i="11"/>
  <c r="T1217" i="11"/>
  <c r="T1249" i="11"/>
  <c r="T1253" i="11"/>
  <c r="T1273" i="11"/>
  <c r="T1279" i="11"/>
  <c r="T1223" i="11"/>
  <c r="T1295" i="11"/>
  <c r="T1231" i="11"/>
  <c r="T1239" i="11"/>
  <c r="J1211" i="11"/>
  <c r="J1247" i="11"/>
  <c r="J1207" i="11"/>
  <c r="J1243" i="11"/>
  <c r="J1277" i="11"/>
  <c r="J1289" i="11"/>
  <c r="J1293" i="11"/>
  <c r="J1241" i="11"/>
  <c r="J1265" i="11"/>
  <c r="J1275" i="11"/>
  <c r="J1221" i="11"/>
  <c r="J1287" i="11"/>
  <c r="J1227" i="11"/>
  <c r="J1203" i="11"/>
  <c r="J1195" i="11"/>
  <c r="J1307" i="11"/>
  <c r="J1199" i="11"/>
  <c r="U1198" i="11"/>
  <c r="U1236" i="11"/>
  <c r="U1270" i="11"/>
  <c r="U1284" i="11"/>
  <c r="U1218" i="11"/>
  <c r="U1250" i="11"/>
  <c r="U1254" i="11"/>
  <c r="U1274" i="11"/>
  <c r="U1280" i="11"/>
  <c r="U1224" i="11"/>
  <c r="U1296" i="11"/>
  <c r="U1232" i="11"/>
  <c r="U1240" i="11"/>
  <c r="U1306" i="11"/>
  <c r="U1210" i="11"/>
  <c r="U1246" i="11"/>
  <c r="E1198" i="11"/>
  <c r="E1236" i="11"/>
  <c r="E1270" i="11"/>
  <c r="E1284" i="11"/>
  <c r="E1218" i="11"/>
  <c r="E1250" i="11"/>
  <c r="E1254" i="11"/>
  <c r="E1274" i="11"/>
  <c r="E1280" i="11"/>
  <c r="E1224" i="11"/>
  <c r="E1296" i="11"/>
  <c r="E1232" i="11"/>
  <c r="E1240" i="11"/>
  <c r="E1306" i="11"/>
  <c r="E1210" i="11"/>
  <c r="E1246" i="11"/>
  <c r="X1209" i="11"/>
  <c r="X1245" i="11"/>
  <c r="M1305" i="11"/>
  <c r="M1316" i="11"/>
  <c r="M1197" i="11"/>
  <c r="M1235" i="11"/>
  <c r="M1269" i="11"/>
  <c r="M1283" i="11"/>
  <c r="M1217" i="11"/>
  <c r="M1249" i="11"/>
  <c r="M1253" i="11"/>
  <c r="M1273" i="11"/>
  <c r="M1279" i="11"/>
  <c r="M1223" i="11"/>
  <c r="M1295" i="11"/>
  <c r="M1231" i="11"/>
  <c r="M1239" i="11"/>
  <c r="X1212" i="11"/>
  <c r="X1248" i="11"/>
  <c r="X1208" i="11"/>
  <c r="X1244" i="11"/>
  <c r="X1278" i="11"/>
  <c r="X1290" i="11"/>
  <c r="X1294" i="11"/>
  <c r="X1242" i="11"/>
  <c r="X1266" i="11"/>
  <c r="X1276" i="11"/>
  <c r="X1222" i="11"/>
  <c r="X1288" i="11"/>
  <c r="X1228" i="11"/>
  <c r="X1204" i="11"/>
  <c r="X1196" i="11"/>
  <c r="X1200" i="11"/>
  <c r="H1212" i="11"/>
  <c r="H1248" i="11"/>
  <c r="H1208" i="11"/>
  <c r="H1244" i="11"/>
  <c r="H1278" i="11"/>
  <c r="H1290" i="11"/>
  <c r="H1294" i="11"/>
  <c r="H1242" i="11"/>
  <c r="H1266" i="11"/>
  <c r="H1276" i="11"/>
  <c r="H1222" i="11"/>
  <c r="H1288" i="11"/>
  <c r="H1228" i="11"/>
  <c r="H1204" i="11"/>
  <c r="H1196" i="11"/>
  <c r="H1200" i="11"/>
  <c r="S1211" i="11"/>
  <c r="S1247" i="11"/>
  <c r="S1207" i="11"/>
  <c r="S1243" i="11"/>
  <c r="S1277" i="11"/>
  <c r="S1289" i="11"/>
  <c r="S1293" i="11"/>
  <c r="S1241" i="11"/>
  <c r="S1265" i="11"/>
  <c r="S1275" i="11"/>
  <c r="S1221" i="11"/>
  <c r="S1287" i="11"/>
  <c r="S1227" i="11"/>
  <c r="S1203" i="11"/>
  <c r="S1195" i="11"/>
  <c r="S1307" i="11"/>
  <c r="S1199" i="11"/>
  <c r="T1209" i="11"/>
  <c r="T1245" i="11"/>
  <c r="I1305" i="11"/>
  <c r="I1316" i="11"/>
  <c r="I1197" i="11"/>
  <c r="I1235" i="11"/>
  <c r="I1269" i="11"/>
  <c r="I1283" i="11"/>
  <c r="I1217" i="11"/>
  <c r="I1249" i="11"/>
  <c r="I1253" i="11"/>
  <c r="I1273" i="11"/>
  <c r="I1279" i="11"/>
  <c r="I1223" i="11"/>
  <c r="I1295" i="11"/>
  <c r="I1231" i="11"/>
  <c r="I1239" i="11"/>
  <c r="T1212" i="11"/>
  <c r="T1248" i="11"/>
  <c r="T1208" i="11"/>
  <c r="T1244" i="11"/>
  <c r="T1278" i="11"/>
  <c r="T1290" i="11"/>
  <c r="T1294" i="11"/>
  <c r="T1242" i="11"/>
  <c r="T1266" i="11"/>
  <c r="T1276" i="11"/>
  <c r="T1222" i="11"/>
  <c r="T1288" i="11"/>
  <c r="T1228" i="11"/>
  <c r="T1204" i="11"/>
  <c r="T1196" i="11"/>
  <c r="T1200" i="11"/>
  <c r="J1209" i="11"/>
  <c r="J1245" i="11"/>
  <c r="J1198" i="11"/>
  <c r="J1236" i="11"/>
  <c r="J1270" i="11"/>
  <c r="J1284" i="11"/>
  <c r="J1218" i="11"/>
  <c r="J1250" i="11"/>
  <c r="J1254" i="11"/>
  <c r="J1274" i="11"/>
  <c r="J1280" i="11"/>
  <c r="J1224" i="11"/>
  <c r="J1296" i="11"/>
  <c r="J1232" i="11"/>
  <c r="J1240" i="11"/>
  <c r="J1306" i="11"/>
  <c r="J1210" i="11"/>
  <c r="J1246" i="11"/>
  <c r="U1305" i="11"/>
  <c r="U1197" i="11"/>
  <c r="U1235" i="11"/>
  <c r="U1269" i="11"/>
  <c r="U1283" i="11"/>
  <c r="U1217" i="11"/>
  <c r="U1249" i="11"/>
  <c r="U1253" i="11"/>
  <c r="U1273" i="11"/>
  <c r="U1279" i="11"/>
  <c r="U1223" i="11"/>
  <c r="U1295" i="11"/>
  <c r="U1231" i="11"/>
  <c r="U1239" i="11"/>
  <c r="E1209" i="11"/>
  <c r="E1245" i="11"/>
  <c r="E1197" i="11"/>
  <c r="E1235" i="11"/>
  <c r="E1269" i="11"/>
  <c r="E1283" i="11"/>
  <c r="E1217" i="11"/>
  <c r="E1249" i="11"/>
  <c r="E1253" i="11"/>
  <c r="E1273" i="11"/>
  <c r="E1279" i="11"/>
  <c r="E1223" i="11"/>
  <c r="E1295" i="11"/>
  <c r="E1231" i="11"/>
  <c r="E1239" i="11"/>
  <c r="M1212" i="11"/>
  <c r="M1248" i="11"/>
  <c r="M1208" i="11"/>
  <c r="M1244" i="11"/>
  <c r="M1278" i="11"/>
  <c r="M1290" i="11"/>
  <c r="M1294" i="11"/>
  <c r="M1242" i="11"/>
  <c r="M1266" i="11"/>
  <c r="M1276" i="11"/>
  <c r="M1222" i="11"/>
  <c r="M1288" i="11"/>
  <c r="M1228" i="11"/>
  <c r="M1204" i="11"/>
  <c r="M1196" i="11"/>
  <c r="M1200" i="11"/>
  <c r="X1211" i="11"/>
  <c r="X1247" i="11"/>
  <c r="X1207" i="11"/>
  <c r="X1243" i="11"/>
  <c r="X1277" i="11"/>
  <c r="X1289" i="11"/>
  <c r="X1293" i="11"/>
  <c r="X1241" i="11"/>
  <c r="X1265" i="11"/>
  <c r="X1275" i="11"/>
  <c r="X1221" i="11"/>
  <c r="X1287" i="11"/>
  <c r="X1227" i="11"/>
  <c r="X1203" i="11"/>
  <c r="X1195" i="11"/>
  <c r="X1307" i="11"/>
  <c r="X1199" i="11"/>
  <c r="H1211" i="11"/>
  <c r="H1247" i="11"/>
  <c r="H1207" i="11"/>
  <c r="H1243" i="11"/>
  <c r="H1277" i="11"/>
  <c r="H1289" i="11"/>
  <c r="H1293" i="11"/>
  <c r="H1241" i="11"/>
  <c r="H1265" i="11"/>
  <c r="H1275" i="11"/>
  <c r="H1221" i="11"/>
  <c r="H1287" i="11"/>
  <c r="H1227" i="11"/>
  <c r="H1203" i="11"/>
  <c r="H1195" i="11"/>
  <c r="H1307" i="11"/>
  <c r="H1199" i="11"/>
  <c r="S1198" i="11"/>
  <c r="S1236" i="11"/>
  <c r="S1270" i="11"/>
  <c r="S1284" i="11"/>
  <c r="S1218" i="11"/>
  <c r="S1250" i="11"/>
  <c r="S1254" i="11"/>
  <c r="S1274" i="11"/>
  <c r="S1280" i="11"/>
  <c r="S1224" i="11"/>
  <c r="S1296" i="11"/>
  <c r="S1232" i="11"/>
  <c r="S1240" i="11"/>
  <c r="S1306" i="11"/>
  <c r="S1210" i="11"/>
  <c r="S1246" i="11"/>
  <c r="I1212" i="11"/>
  <c r="I1248" i="11"/>
  <c r="I1208" i="11"/>
  <c r="I1244" i="11"/>
  <c r="I1278" i="11"/>
  <c r="I1290" i="11"/>
  <c r="I1294" i="11"/>
  <c r="I1242" i="11"/>
  <c r="I1266" i="11"/>
  <c r="I1276" i="11"/>
  <c r="I1222" i="11"/>
  <c r="I1288" i="11"/>
  <c r="I1228" i="11"/>
  <c r="I1204" i="11"/>
  <c r="I1196" i="11"/>
  <c r="I1200" i="11"/>
  <c r="T1211" i="11"/>
  <c r="T1247" i="11"/>
  <c r="T1207" i="11"/>
  <c r="T1243" i="11"/>
  <c r="T1277" i="11"/>
  <c r="T1289" i="11"/>
  <c r="T1293" i="11"/>
  <c r="T1241" i="11"/>
  <c r="T1265" i="11"/>
  <c r="T1275" i="11"/>
  <c r="T1221" i="11"/>
  <c r="T1287" i="11"/>
  <c r="T1227" i="11"/>
  <c r="T1203" i="11"/>
  <c r="T1195" i="11"/>
  <c r="T1307" i="11"/>
  <c r="T1199" i="11"/>
  <c r="U1209" i="11"/>
  <c r="U1245" i="11"/>
  <c r="J1305" i="11"/>
  <c r="J1197" i="11"/>
  <c r="J1235" i="11"/>
  <c r="J1269" i="11"/>
  <c r="J1283" i="11"/>
  <c r="J1217" i="11"/>
  <c r="J1249" i="11"/>
  <c r="J1253" i="11"/>
  <c r="J1273" i="11"/>
  <c r="J1279" i="11"/>
  <c r="J1223" i="11"/>
  <c r="J1295" i="11"/>
  <c r="J1231" i="11"/>
  <c r="J1239" i="11"/>
  <c r="U1212" i="11"/>
  <c r="U1248" i="11"/>
  <c r="U1208" i="11"/>
  <c r="U1244" i="11"/>
  <c r="U1278" i="11"/>
  <c r="U1290" i="11"/>
  <c r="U1294" i="11"/>
  <c r="U1242" i="11"/>
  <c r="U1266" i="11"/>
  <c r="U1276" i="11"/>
  <c r="U1222" i="11"/>
  <c r="U1288" i="11"/>
  <c r="U1228" i="11"/>
  <c r="U1204" i="11"/>
  <c r="U1196" i="11"/>
  <c r="U1200" i="11"/>
  <c r="E1212" i="11"/>
  <c r="E1248" i="11"/>
  <c r="E1208" i="11"/>
  <c r="E1244" i="11"/>
  <c r="E1278" i="11"/>
  <c r="E1290" i="11"/>
  <c r="E1294" i="11"/>
  <c r="E1242" i="11"/>
  <c r="E1266" i="11"/>
  <c r="E1276" i="11"/>
  <c r="E1222" i="11"/>
  <c r="E1288" i="11"/>
  <c r="E1228" i="11"/>
  <c r="E1204" i="11"/>
  <c r="E1196" i="11"/>
  <c r="E1200" i="11"/>
  <c r="M1211" i="11"/>
  <c r="M1247" i="11"/>
  <c r="M1207" i="11"/>
  <c r="M1243" i="11"/>
  <c r="M1277" i="11"/>
  <c r="M1289" i="11"/>
  <c r="M1293" i="11"/>
  <c r="M1241" i="11"/>
  <c r="M1265" i="11"/>
  <c r="M1275" i="11"/>
  <c r="M1221" i="11"/>
  <c r="M1287" i="11"/>
  <c r="M1227" i="11"/>
  <c r="M1203" i="11"/>
  <c r="M1195" i="11"/>
  <c r="M1307" i="11"/>
  <c r="M1199" i="11"/>
  <c r="X1198" i="11"/>
  <c r="X1236" i="11"/>
  <c r="X1270" i="11"/>
  <c r="X1284" i="11"/>
  <c r="X1218" i="11"/>
  <c r="X1250" i="11"/>
  <c r="X1254" i="11"/>
  <c r="X1274" i="11"/>
  <c r="X1280" i="11"/>
  <c r="X1224" i="11"/>
  <c r="X1296" i="11"/>
  <c r="X1232" i="11"/>
  <c r="X1240" i="11"/>
  <c r="X1306" i="11"/>
  <c r="X1210" i="11"/>
  <c r="X1246" i="11"/>
  <c r="S720" i="11"/>
  <c r="X721" i="11"/>
  <c r="X726" i="11"/>
  <c r="I720" i="11"/>
  <c r="S735" i="11"/>
  <c r="T831" i="11"/>
  <c r="T750" i="11"/>
  <c r="T783" i="11"/>
  <c r="E811" i="11"/>
  <c r="X757" i="11"/>
  <c r="T824" i="11"/>
  <c r="X783" i="11"/>
  <c r="X725" i="11"/>
  <c r="I757" i="11"/>
  <c r="I810" i="11"/>
  <c r="M815" i="11"/>
  <c r="M768" i="11"/>
  <c r="M823" i="11"/>
  <c r="M805" i="11"/>
  <c r="M784" i="11"/>
  <c r="M820" i="11"/>
  <c r="M725" i="11"/>
  <c r="M717" i="11"/>
  <c r="X750" i="11"/>
  <c r="X795" i="11"/>
  <c r="X807" i="11"/>
  <c r="E752" i="11"/>
  <c r="E857" i="11"/>
  <c r="E759" i="11"/>
  <c r="E735" i="11"/>
  <c r="E825" i="11"/>
  <c r="M825" i="11"/>
  <c r="U775" i="11"/>
  <c r="H759" i="11"/>
  <c r="I726" i="11"/>
  <c r="M800" i="11"/>
  <c r="X740" i="11"/>
  <c r="X823" i="11"/>
  <c r="X756" i="11"/>
  <c r="T819" i="11"/>
  <c r="U758" i="11"/>
  <c r="U808" i="11"/>
  <c r="E751" i="11"/>
  <c r="E853" i="11"/>
  <c r="E799" i="11"/>
  <c r="H775" i="11"/>
  <c r="H830" i="11"/>
  <c r="H850" i="11"/>
  <c r="H790" i="11"/>
  <c r="H736" i="11"/>
  <c r="H744" i="11"/>
  <c r="H740" i="11"/>
  <c r="H796" i="11"/>
  <c r="H842" i="11"/>
  <c r="H869" i="11"/>
  <c r="S752" i="11"/>
  <c r="S751" i="11"/>
  <c r="S857" i="11"/>
  <c r="S798" i="11"/>
  <c r="S853" i="11"/>
  <c r="S812" i="11"/>
  <c r="S758" i="11"/>
  <c r="S730" i="11"/>
  <c r="S808" i="11"/>
  <c r="I752" i="11"/>
  <c r="I751" i="11"/>
  <c r="I857" i="11"/>
  <c r="I759" i="11"/>
  <c r="I853" i="11"/>
  <c r="I799" i="11"/>
  <c r="T832" i="11"/>
  <c r="T796" i="11"/>
  <c r="T739" i="11"/>
  <c r="T842" i="11"/>
  <c r="J775" i="11"/>
  <c r="J830" i="11"/>
  <c r="J850" i="11"/>
  <c r="J736" i="11"/>
  <c r="J796" i="11"/>
  <c r="J842" i="11"/>
  <c r="J869" i="11"/>
  <c r="U774" i="11"/>
  <c r="U856" i="11"/>
  <c r="U810" i="11"/>
  <c r="U769" i="11"/>
  <c r="U852" i="11"/>
  <c r="U819" i="11"/>
  <c r="E774" i="11"/>
  <c r="E856" i="11"/>
  <c r="E810" i="11"/>
  <c r="E783" i="11"/>
  <c r="E795" i="11"/>
  <c r="E807" i="11"/>
  <c r="E730" i="11"/>
  <c r="M774" i="11"/>
  <c r="M810" i="11"/>
  <c r="M734" i="11"/>
  <c r="M808" i="11"/>
  <c r="X754" i="11"/>
  <c r="X736" i="11"/>
  <c r="X824" i="11"/>
  <c r="X804" i="11"/>
  <c r="X738" i="11"/>
  <c r="X799" i="11"/>
  <c r="H811" i="11"/>
  <c r="H761" i="11"/>
  <c r="H737" i="11"/>
  <c r="H780" i="11"/>
  <c r="H794" i="11"/>
  <c r="H773" i="11"/>
  <c r="S831" i="11"/>
  <c r="S750" i="11"/>
  <c r="S856" i="11"/>
  <c r="S810" i="11"/>
  <c r="S783" i="11"/>
  <c r="S733" i="11"/>
  <c r="S732" i="11"/>
  <c r="S724" i="11"/>
  <c r="S835" i="11"/>
  <c r="S795" i="11"/>
  <c r="S807" i="11"/>
  <c r="S779" i="11"/>
  <c r="S722" i="11"/>
  <c r="S792" i="11"/>
  <c r="S829" i="11"/>
  <c r="S718" i="11"/>
  <c r="I774" i="11"/>
  <c r="I856" i="11"/>
  <c r="I783" i="11"/>
  <c r="I733" i="11"/>
  <c r="I825" i="11"/>
  <c r="I795" i="11"/>
  <c r="I807" i="11"/>
  <c r="I803" i="11"/>
  <c r="I800" i="11"/>
  <c r="I730" i="11"/>
  <c r="I777" i="11"/>
  <c r="I771" i="11"/>
  <c r="I837" i="11"/>
  <c r="T830" i="11"/>
  <c r="T850" i="11"/>
  <c r="T790" i="11"/>
  <c r="T744" i="11"/>
  <c r="T740" i="11"/>
  <c r="T823" i="11"/>
  <c r="T787" i="11"/>
  <c r="T756" i="11"/>
  <c r="T721" i="11"/>
  <c r="J752" i="11"/>
  <c r="J857" i="11"/>
  <c r="J811" i="11"/>
  <c r="J761" i="11"/>
  <c r="J737" i="11"/>
  <c r="J759" i="11"/>
  <c r="J780" i="11"/>
  <c r="J735" i="11"/>
  <c r="J794" i="11"/>
  <c r="J773" i="11"/>
  <c r="U753" i="11"/>
  <c r="U868" i="11"/>
  <c r="U816" i="11"/>
  <c r="U791" i="11"/>
  <c r="U766" i="11"/>
  <c r="U770" i="11"/>
  <c r="U826" i="11"/>
  <c r="U741" i="11"/>
  <c r="U846" i="11"/>
  <c r="U734" i="11"/>
  <c r="U784" i="11"/>
  <c r="U820" i="11"/>
  <c r="U725" i="11"/>
  <c r="E760" i="11"/>
  <c r="M753" i="11"/>
  <c r="M791" i="11"/>
  <c r="M770" i="11"/>
  <c r="X752" i="11"/>
  <c r="X857" i="11"/>
  <c r="X853" i="11"/>
  <c r="X730" i="11"/>
  <c r="X808" i="11"/>
  <c r="M775" i="11"/>
  <c r="M830" i="11"/>
  <c r="M842" i="11"/>
  <c r="M772" i="11"/>
  <c r="X774" i="11"/>
  <c r="J743" i="11"/>
  <c r="J846" i="11"/>
  <c r="J806" i="11"/>
  <c r="J819" i="11"/>
  <c r="U751" i="11"/>
  <c r="U798" i="11"/>
  <c r="U730" i="11"/>
  <c r="E786" i="11"/>
  <c r="E747" i="11"/>
  <c r="H815" i="11"/>
  <c r="H845" i="11"/>
  <c r="H848" i="11"/>
  <c r="H813" i="11"/>
  <c r="H788" i="11"/>
  <c r="S765" i="11"/>
  <c r="S786" i="11"/>
  <c r="S755" i="11"/>
  <c r="I786" i="11"/>
  <c r="I735" i="11"/>
  <c r="T869" i="11"/>
  <c r="J790" i="11"/>
  <c r="J744" i="11"/>
  <c r="J740" i="11"/>
  <c r="U783" i="11"/>
  <c r="U722" i="11"/>
  <c r="E732" i="11"/>
  <c r="M803" i="11"/>
  <c r="E826" i="11"/>
  <c r="H768" i="11"/>
  <c r="H823" i="11"/>
  <c r="H805" i="11"/>
  <c r="H787" i="11"/>
  <c r="H763" i="11"/>
  <c r="H784" i="11"/>
  <c r="H820" i="11"/>
  <c r="H772" i="11"/>
  <c r="E830" i="11"/>
  <c r="E796" i="11"/>
  <c r="E842" i="11"/>
  <c r="E869" i="11"/>
  <c r="M850" i="11"/>
  <c r="M790" i="11"/>
  <c r="M736" i="11"/>
  <c r="M744" i="11"/>
  <c r="M740" i="11"/>
  <c r="M845" i="11"/>
  <c r="M796" i="11"/>
  <c r="M869" i="11"/>
  <c r="M827" i="11"/>
  <c r="M848" i="11"/>
  <c r="M813" i="11"/>
  <c r="M788" i="11"/>
  <c r="X856" i="11"/>
  <c r="X810" i="11"/>
  <c r="X769" i="11"/>
  <c r="X762" i="11"/>
  <c r="X733" i="11"/>
  <c r="X732" i="11"/>
  <c r="X724" i="11"/>
  <c r="X852" i="11"/>
  <c r="X835" i="11"/>
  <c r="X779" i="11"/>
  <c r="X819" i="11"/>
  <c r="X778" i="11"/>
  <c r="X792" i="11"/>
  <c r="X748" i="11"/>
  <c r="X829" i="11"/>
  <c r="X814" i="11"/>
  <c r="X718" i="11"/>
  <c r="H753" i="11"/>
  <c r="H868" i="11"/>
  <c r="H791" i="11"/>
  <c r="H770" i="11"/>
  <c r="H743" i="11"/>
  <c r="H723" i="11"/>
  <c r="H846" i="11"/>
  <c r="H806" i="11"/>
  <c r="H819" i="11"/>
  <c r="H785" i="11"/>
  <c r="H867" i="11"/>
  <c r="H814" i="11"/>
  <c r="S754" i="11"/>
  <c r="S830" i="11"/>
  <c r="S790" i="11"/>
  <c r="S736" i="11"/>
  <c r="S824" i="11"/>
  <c r="S845" i="11"/>
  <c r="S764" i="11"/>
  <c r="S804" i="11"/>
  <c r="S738" i="11"/>
  <c r="S799" i="11"/>
  <c r="S839" i="11"/>
  <c r="I775" i="11"/>
  <c r="I830" i="11"/>
  <c r="I850" i="11"/>
  <c r="I790" i="11"/>
  <c r="I736" i="11"/>
  <c r="I740" i="11"/>
  <c r="I845" i="11"/>
  <c r="I796" i="11"/>
  <c r="I842" i="11"/>
  <c r="I869" i="11"/>
  <c r="I827" i="11"/>
  <c r="I813" i="11"/>
  <c r="T774" i="11"/>
  <c r="T856" i="11"/>
  <c r="T810" i="11"/>
  <c r="T769" i="11"/>
  <c r="T762" i="11"/>
  <c r="T724" i="11"/>
  <c r="T852" i="11"/>
  <c r="T748" i="11"/>
  <c r="T814" i="11"/>
  <c r="J753" i="11"/>
  <c r="J868" i="11"/>
  <c r="J791" i="11"/>
  <c r="J770" i="11"/>
  <c r="J723" i="11"/>
  <c r="J785" i="11"/>
  <c r="J867" i="11"/>
  <c r="J814" i="11"/>
  <c r="U752" i="11"/>
  <c r="U857" i="11"/>
  <c r="U765" i="11"/>
  <c r="U853" i="11"/>
  <c r="U812" i="11"/>
  <c r="U786" i="11"/>
  <c r="U755" i="11"/>
  <c r="M752" i="11"/>
  <c r="M751" i="11"/>
  <c r="M857" i="11"/>
  <c r="M811" i="11"/>
  <c r="M759" i="11"/>
  <c r="M735" i="11"/>
  <c r="X753" i="11"/>
  <c r="X868" i="11"/>
  <c r="X816" i="11"/>
  <c r="X791" i="11"/>
  <c r="X766" i="11"/>
  <c r="X770" i="11"/>
  <c r="X741" i="11"/>
  <c r="X846" i="11"/>
  <c r="X734" i="11"/>
  <c r="X784" i="11"/>
  <c r="X820" i="11"/>
  <c r="H725" i="11"/>
  <c r="H717" i="11"/>
  <c r="S761" i="11"/>
  <c r="S737" i="11"/>
  <c r="S742" i="11"/>
  <c r="S759" i="11"/>
  <c r="S780" i="11"/>
  <c r="S803" i="11"/>
  <c r="S844" i="11"/>
  <c r="S817" i="11"/>
  <c r="S800" i="11"/>
  <c r="S777" i="11"/>
  <c r="S771" i="11"/>
  <c r="S745" i="11"/>
  <c r="S837" i="11"/>
  <c r="I811" i="11"/>
  <c r="I761" i="11"/>
  <c r="I737" i="11"/>
  <c r="I780" i="11"/>
  <c r="T753" i="11"/>
  <c r="T868" i="11"/>
  <c r="T816" i="11"/>
  <c r="T791" i="11"/>
  <c r="T766" i="11"/>
  <c r="T770" i="11"/>
  <c r="T743" i="11"/>
  <c r="T826" i="11"/>
  <c r="T741" i="11"/>
  <c r="T723" i="11"/>
  <c r="T846" i="11"/>
  <c r="T818" i="11"/>
  <c r="T806" i="11"/>
  <c r="T734" i="11"/>
  <c r="T784" i="11"/>
  <c r="T820" i="11"/>
  <c r="T772" i="11"/>
  <c r="T749" i="11"/>
  <c r="T725" i="11"/>
  <c r="T788" i="11"/>
  <c r="T717" i="11"/>
  <c r="J815" i="11"/>
  <c r="J768" i="11"/>
  <c r="J845" i="11"/>
  <c r="J823" i="11"/>
  <c r="J805" i="11"/>
  <c r="J787" i="11"/>
  <c r="J763" i="11"/>
  <c r="J784" i="11"/>
  <c r="J820" i="11"/>
  <c r="J772" i="11"/>
  <c r="J827" i="11"/>
  <c r="J725" i="11"/>
  <c r="J848" i="11"/>
  <c r="J813" i="11"/>
  <c r="J788" i="11"/>
  <c r="J717" i="11"/>
  <c r="U831" i="11"/>
  <c r="U750" i="11"/>
  <c r="U762" i="11"/>
  <c r="U733" i="11"/>
  <c r="U732" i="11"/>
  <c r="U724" i="11"/>
  <c r="U835" i="11"/>
  <c r="U795" i="11"/>
  <c r="U807" i="11"/>
  <c r="U779" i="11"/>
  <c r="U778" i="11"/>
  <c r="U792" i="11"/>
  <c r="U748" i="11"/>
  <c r="U829" i="11"/>
  <c r="U814" i="11"/>
  <c r="U718" i="11"/>
  <c r="E733" i="11"/>
  <c r="E734" i="11"/>
  <c r="E803" i="11"/>
  <c r="E800" i="11"/>
  <c r="E777" i="11"/>
  <c r="E771" i="11"/>
  <c r="E837" i="11"/>
  <c r="E808" i="11"/>
  <c r="T809" i="11"/>
  <c r="T797" i="11"/>
  <c r="U749" i="11"/>
  <c r="U717" i="11"/>
  <c r="E791" i="11"/>
  <c r="M846" i="11"/>
  <c r="M819" i="11"/>
  <c r="X751" i="11"/>
  <c r="X798" i="11"/>
  <c r="X812" i="11"/>
  <c r="X758" i="11"/>
  <c r="H751" i="11"/>
  <c r="H853" i="11"/>
  <c r="H836" i="11"/>
  <c r="H849" i="11"/>
  <c r="H786" i="11"/>
  <c r="H864" i="11"/>
  <c r="H847" i="11"/>
  <c r="H799" i="11"/>
  <c r="H747" i="11"/>
  <c r="H797" i="11"/>
  <c r="S762" i="11"/>
  <c r="H774" i="11"/>
  <c r="H856" i="11"/>
  <c r="H810" i="11"/>
  <c r="H783" i="11"/>
  <c r="H733" i="11"/>
  <c r="H825" i="11"/>
  <c r="H732" i="11"/>
  <c r="H760" i="11"/>
  <c r="H826" i="11"/>
  <c r="H802" i="11"/>
  <c r="H862" i="11"/>
  <c r="H748" i="11"/>
  <c r="H829" i="11"/>
  <c r="H789" i="11"/>
  <c r="H718" i="11"/>
  <c r="S850" i="11"/>
  <c r="S744" i="11"/>
  <c r="S740" i="11"/>
  <c r="S843" i="11"/>
  <c r="S823" i="11"/>
  <c r="S787" i="11"/>
  <c r="S801" i="11"/>
  <c r="S756" i="11"/>
  <c r="S864" i="11"/>
  <c r="S875" i="11"/>
  <c r="S834" i="11"/>
  <c r="S847" i="11"/>
  <c r="S794" i="11"/>
  <c r="S721" i="11"/>
  <c r="S773" i="11"/>
  <c r="S747" i="11"/>
  <c r="H843" i="11"/>
  <c r="S860" i="11"/>
  <c r="S871" i="11"/>
  <c r="S836" i="11"/>
  <c r="S849" i="11"/>
  <c r="S822" i="11"/>
  <c r="S763" i="11"/>
  <c r="S863" i="11"/>
  <c r="S874" i="11"/>
  <c r="S729" i="11"/>
  <c r="S859" i="11"/>
  <c r="S870" i="11"/>
  <c r="S833" i="11"/>
  <c r="S828" i="11"/>
  <c r="S854" i="11"/>
  <c r="S865" i="11"/>
  <c r="H801" i="11"/>
  <c r="H861" i="11"/>
  <c r="H872" i="11"/>
  <c r="H827" i="11"/>
  <c r="H752" i="11"/>
  <c r="H857" i="11"/>
  <c r="H860" i="11"/>
  <c r="H871" i="11"/>
  <c r="H822" i="11"/>
  <c r="H735" i="11"/>
  <c r="H746" i="11"/>
  <c r="H855" i="11"/>
  <c r="H866" i="11"/>
  <c r="S774" i="11"/>
  <c r="S769" i="11"/>
  <c r="S852" i="11"/>
  <c r="S862" i="11"/>
  <c r="S873" i="11"/>
  <c r="S819" i="11"/>
  <c r="S785" i="11"/>
  <c r="S821" i="11"/>
  <c r="S778" i="11"/>
  <c r="S748" i="11"/>
  <c r="S867" i="11"/>
  <c r="H795" i="11"/>
  <c r="H807" i="11"/>
  <c r="H734" i="11"/>
  <c r="H863" i="11"/>
  <c r="H803" i="11"/>
  <c r="H844" i="11"/>
  <c r="H800" i="11"/>
  <c r="H730" i="11"/>
  <c r="H833" i="11"/>
  <c r="H777" i="11"/>
  <c r="H771" i="11"/>
  <c r="H828" i="11"/>
  <c r="H745" i="11"/>
  <c r="H854" i="11"/>
  <c r="H865" i="11"/>
  <c r="H837" i="11"/>
  <c r="H808" i="11"/>
  <c r="S782" i="11"/>
  <c r="S753" i="11"/>
  <c r="S832" i="11"/>
  <c r="S868" i="11"/>
  <c r="S816" i="11"/>
  <c r="S791" i="11"/>
  <c r="S766" i="11"/>
  <c r="S770" i="11"/>
  <c r="S743" i="11"/>
  <c r="S826" i="11"/>
  <c r="S741" i="11"/>
  <c r="S723" i="11"/>
  <c r="S846" i="11"/>
  <c r="S818" i="11"/>
  <c r="S806" i="11"/>
  <c r="S781" i="11"/>
  <c r="S802" i="11"/>
  <c r="S734" i="11"/>
  <c r="S861" i="11"/>
  <c r="S872" i="11"/>
  <c r="S796" i="11"/>
  <c r="S784" i="11"/>
  <c r="S739" i="11"/>
  <c r="S842" i="11"/>
  <c r="S820" i="11"/>
  <c r="S869" i="11"/>
  <c r="S793" i="11"/>
  <c r="S772" i="11"/>
  <c r="S749" i="11"/>
  <c r="S827" i="11"/>
  <c r="S725" i="11"/>
  <c r="S848" i="11"/>
  <c r="S813" i="11"/>
  <c r="S788" i="11"/>
  <c r="S717" i="11"/>
  <c r="I753" i="11"/>
  <c r="I868" i="11"/>
  <c r="I791" i="11"/>
  <c r="I770" i="11"/>
  <c r="I760" i="11"/>
  <c r="I743" i="11"/>
  <c r="I826" i="11"/>
  <c r="I723" i="11"/>
  <c r="I846" i="11"/>
  <c r="I806" i="11"/>
  <c r="I802" i="11"/>
  <c r="I862" i="11"/>
  <c r="I819" i="11"/>
  <c r="I785" i="11"/>
  <c r="I748" i="11"/>
  <c r="I829" i="11"/>
  <c r="I867" i="11"/>
  <c r="I814" i="11"/>
  <c r="I789" i="11"/>
  <c r="I718" i="11"/>
  <c r="T752" i="11"/>
  <c r="T751" i="11"/>
  <c r="T857" i="11"/>
  <c r="T798" i="11"/>
  <c r="T765" i="11"/>
  <c r="T761" i="11"/>
  <c r="T737" i="11"/>
  <c r="T742" i="11"/>
  <c r="T759" i="11"/>
  <c r="T860" i="11"/>
  <c r="T871" i="11"/>
  <c r="T853" i="11"/>
  <c r="T836" i="11"/>
  <c r="T849" i="11"/>
  <c r="T822" i="11"/>
  <c r="T812" i="11"/>
  <c r="T786" i="11"/>
  <c r="T780" i="11"/>
  <c r="T763" i="11"/>
  <c r="T755" i="11"/>
  <c r="T863" i="11"/>
  <c r="T874" i="11"/>
  <c r="T803" i="11"/>
  <c r="T729" i="11"/>
  <c r="T758" i="11"/>
  <c r="T859" i="11"/>
  <c r="T870" i="11"/>
  <c r="T844" i="11"/>
  <c r="T817" i="11"/>
  <c r="T800" i="11"/>
  <c r="T730" i="11"/>
  <c r="T833" i="11"/>
  <c r="T777" i="11"/>
  <c r="T771" i="11"/>
  <c r="T828" i="11"/>
  <c r="T745" i="11"/>
  <c r="T854" i="11"/>
  <c r="T865" i="11"/>
  <c r="T837" i="11"/>
  <c r="T808" i="11"/>
  <c r="J774" i="11"/>
  <c r="J856" i="11"/>
  <c r="J810" i="11"/>
  <c r="J783" i="11"/>
  <c r="J733" i="11"/>
  <c r="J825" i="11"/>
  <c r="J732" i="11"/>
  <c r="S746" i="11"/>
  <c r="S855" i="11"/>
  <c r="S866" i="11"/>
  <c r="S809" i="11"/>
  <c r="S797" i="11"/>
  <c r="I815" i="11"/>
  <c r="I768" i="11"/>
  <c r="I744" i="11"/>
  <c r="I843" i="11"/>
  <c r="I823" i="11"/>
  <c r="I805" i="11"/>
  <c r="I787" i="11"/>
  <c r="I801" i="11"/>
  <c r="I763" i="11"/>
  <c r="I861" i="11"/>
  <c r="I872" i="11"/>
  <c r="I784" i="11"/>
  <c r="I820" i="11"/>
  <c r="I772" i="11"/>
  <c r="I725" i="11"/>
  <c r="I848" i="11"/>
  <c r="I788" i="11"/>
  <c r="I717" i="11"/>
  <c r="T733" i="11"/>
  <c r="T732" i="11"/>
  <c r="T835" i="11"/>
  <c r="T795" i="11"/>
  <c r="T807" i="11"/>
  <c r="T779" i="11"/>
  <c r="T862" i="11"/>
  <c r="T873" i="11"/>
  <c r="T785" i="11"/>
  <c r="T722" i="11"/>
  <c r="T821" i="11"/>
  <c r="T778" i="11"/>
  <c r="T792" i="11"/>
  <c r="T829" i="11"/>
  <c r="T867" i="11"/>
  <c r="T789" i="11"/>
  <c r="T718" i="11"/>
  <c r="J760" i="11"/>
  <c r="J826" i="11"/>
  <c r="J802" i="11"/>
  <c r="J862" i="11"/>
  <c r="J748" i="11"/>
  <c r="J829" i="11"/>
  <c r="J789" i="11"/>
  <c r="J718" i="11"/>
  <c r="U761" i="11"/>
  <c r="U737" i="11"/>
  <c r="U742" i="11"/>
  <c r="U759" i="11"/>
  <c r="U860" i="11"/>
  <c r="U871" i="11"/>
  <c r="U836" i="11"/>
  <c r="U849" i="11"/>
  <c r="U822" i="11"/>
  <c r="U780" i="11"/>
  <c r="U763" i="11"/>
  <c r="U863" i="11"/>
  <c r="U874" i="11"/>
  <c r="U803" i="11"/>
  <c r="U729" i="11"/>
  <c r="U859" i="11"/>
  <c r="U870" i="11"/>
  <c r="U844" i="11"/>
  <c r="U817" i="11"/>
  <c r="U800" i="11"/>
  <c r="U833" i="11"/>
  <c r="U777" i="11"/>
  <c r="U771" i="11"/>
  <c r="U828" i="11"/>
  <c r="U745" i="11"/>
  <c r="U854" i="11"/>
  <c r="U865" i="11"/>
  <c r="U837" i="11"/>
  <c r="E761" i="11"/>
  <c r="E737" i="11"/>
  <c r="E860" i="11"/>
  <c r="E871" i="11"/>
  <c r="E836" i="11"/>
  <c r="E849" i="11"/>
  <c r="E822" i="11"/>
  <c r="E780" i="11"/>
  <c r="E864" i="11"/>
  <c r="E847" i="11"/>
  <c r="E794" i="11"/>
  <c r="E773" i="11"/>
  <c r="E746" i="11"/>
  <c r="E855" i="11"/>
  <c r="E866" i="11"/>
  <c r="E797" i="11"/>
  <c r="I860" i="11"/>
  <c r="I871" i="11"/>
  <c r="I836" i="11"/>
  <c r="I849" i="11"/>
  <c r="I822" i="11"/>
  <c r="I864" i="11"/>
  <c r="I847" i="11"/>
  <c r="I794" i="11"/>
  <c r="I773" i="11"/>
  <c r="I747" i="11"/>
  <c r="I746" i="11"/>
  <c r="I855" i="11"/>
  <c r="I866" i="11"/>
  <c r="I797" i="11"/>
  <c r="T781" i="11"/>
  <c r="T802" i="11"/>
  <c r="T861" i="11"/>
  <c r="T872" i="11"/>
  <c r="T793" i="11"/>
  <c r="T827" i="11"/>
  <c r="T848" i="11"/>
  <c r="T813" i="11"/>
  <c r="J843" i="11"/>
  <c r="J801" i="11"/>
  <c r="J861" i="11"/>
  <c r="J872" i="11"/>
  <c r="U862" i="11"/>
  <c r="U873" i="11"/>
  <c r="U785" i="11"/>
  <c r="U821" i="11"/>
  <c r="U867" i="11"/>
  <c r="U789" i="11"/>
  <c r="E863" i="11"/>
  <c r="E844" i="11"/>
  <c r="E833" i="11"/>
  <c r="E828" i="11"/>
  <c r="E745" i="11"/>
  <c r="E854" i="11"/>
  <c r="E865" i="11"/>
  <c r="S814" i="11"/>
  <c r="S789" i="11"/>
  <c r="I732" i="11"/>
  <c r="I734" i="11"/>
  <c r="I863" i="11"/>
  <c r="I844" i="11"/>
  <c r="I833" i="11"/>
  <c r="I828" i="11"/>
  <c r="I745" i="11"/>
  <c r="I854" i="11"/>
  <c r="I865" i="11"/>
  <c r="I808" i="11"/>
  <c r="T754" i="11"/>
  <c r="T736" i="11"/>
  <c r="T843" i="11"/>
  <c r="T845" i="11"/>
  <c r="T801" i="11"/>
  <c r="T764" i="11"/>
  <c r="T864" i="11"/>
  <c r="T875" i="11"/>
  <c r="T804" i="11"/>
  <c r="T738" i="11"/>
  <c r="T834" i="11"/>
  <c r="T847" i="11"/>
  <c r="T794" i="11"/>
  <c r="T799" i="11"/>
  <c r="T773" i="11"/>
  <c r="T747" i="11"/>
  <c r="T746" i="11"/>
  <c r="T855" i="11"/>
  <c r="T866" i="11"/>
  <c r="T839" i="11"/>
  <c r="J751" i="11"/>
  <c r="J860" i="11"/>
  <c r="J871" i="11"/>
  <c r="J853" i="11"/>
  <c r="J836" i="11"/>
  <c r="J849" i="11"/>
  <c r="J822" i="11"/>
  <c r="J786" i="11"/>
  <c r="J864" i="11"/>
  <c r="J847" i="11"/>
  <c r="J799" i="11"/>
  <c r="J747" i="11"/>
  <c r="J746" i="11"/>
  <c r="J855" i="11"/>
  <c r="J866" i="11"/>
  <c r="J797" i="11"/>
  <c r="U832" i="11"/>
  <c r="U743" i="11"/>
  <c r="U723" i="11"/>
  <c r="U818" i="11"/>
  <c r="U806" i="11"/>
  <c r="U781" i="11"/>
  <c r="U802" i="11"/>
  <c r="U861" i="11"/>
  <c r="U872" i="11"/>
  <c r="U796" i="11"/>
  <c r="U739" i="11"/>
  <c r="U842" i="11"/>
  <c r="U869" i="11"/>
  <c r="U793" i="11"/>
  <c r="U772" i="11"/>
  <c r="U827" i="11"/>
  <c r="U848" i="11"/>
  <c r="U813" i="11"/>
  <c r="U788" i="11"/>
  <c r="E753" i="11"/>
  <c r="E868" i="11"/>
  <c r="E770" i="11"/>
  <c r="E743" i="11"/>
  <c r="E723" i="11"/>
  <c r="E846" i="11"/>
  <c r="E806" i="11"/>
  <c r="E802" i="11"/>
  <c r="E862" i="11"/>
  <c r="J795" i="11"/>
  <c r="J807" i="11"/>
  <c r="J734" i="11"/>
  <c r="J863" i="11"/>
  <c r="J803" i="11"/>
  <c r="J844" i="11"/>
  <c r="J800" i="11"/>
  <c r="J730" i="11"/>
  <c r="J833" i="11"/>
  <c r="J777" i="11"/>
  <c r="J771" i="11"/>
  <c r="J828" i="11"/>
  <c r="J745" i="11"/>
  <c r="J854" i="11"/>
  <c r="J865" i="11"/>
  <c r="J837" i="11"/>
  <c r="J808" i="11"/>
  <c r="U754" i="11"/>
  <c r="U830" i="11"/>
  <c r="U850" i="11"/>
  <c r="U790" i="11"/>
  <c r="U736" i="11"/>
  <c r="U744" i="11"/>
  <c r="U824" i="11"/>
  <c r="U740" i="11"/>
  <c r="U843" i="11"/>
  <c r="U845" i="11"/>
  <c r="U823" i="11"/>
  <c r="U787" i="11"/>
  <c r="U801" i="11"/>
  <c r="U764" i="11"/>
  <c r="U756" i="11"/>
  <c r="U864" i="11"/>
  <c r="U875" i="11"/>
  <c r="U804" i="11"/>
  <c r="U738" i="11"/>
  <c r="U834" i="11"/>
  <c r="U847" i="11"/>
  <c r="U794" i="11"/>
  <c r="U721" i="11"/>
  <c r="U799" i="11"/>
  <c r="U773" i="11"/>
  <c r="U747" i="11"/>
  <c r="U746" i="11"/>
  <c r="U855" i="11"/>
  <c r="U866" i="11"/>
  <c r="U839" i="11"/>
  <c r="U809" i="11"/>
  <c r="U797" i="11"/>
  <c r="E775" i="11"/>
  <c r="E850" i="11"/>
  <c r="E815" i="11"/>
  <c r="E790" i="11"/>
  <c r="E768" i="11"/>
  <c r="E736" i="11"/>
  <c r="E744" i="11"/>
  <c r="E740" i="11"/>
  <c r="E843" i="11"/>
  <c r="E845" i="11"/>
  <c r="E823" i="11"/>
  <c r="E805" i="11"/>
  <c r="E787" i="11"/>
  <c r="E801" i="11"/>
  <c r="E763" i="11"/>
  <c r="E861" i="11"/>
  <c r="E872" i="11"/>
  <c r="E784" i="11"/>
  <c r="E820" i="11"/>
  <c r="E772" i="11"/>
  <c r="E827" i="11"/>
  <c r="E725" i="11"/>
  <c r="E848" i="11"/>
  <c r="E813" i="11"/>
  <c r="E788" i="11"/>
  <c r="E717" i="11"/>
  <c r="M843" i="11"/>
  <c r="M787" i="11"/>
  <c r="M801" i="11"/>
  <c r="M763" i="11"/>
  <c r="M861" i="11"/>
  <c r="M872" i="11"/>
  <c r="X862" i="11"/>
  <c r="X873" i="11"/>
  <c r="X785" i="11"/>
  <c r="X821" i="11"/>
  <c r="X867" i="11"/>
  <c r="X789" i="11"/>
  <c r="M761" i="11"/>
  <c r="M737" i="11"/>
  <c r="M860" i="11"/>
  <c r="M871" i="11"/>
  <c r="M853" i="11"/>
  <c r="M836" i="11"/>
  <c r="M849" i="11"/>
  <c r="M822" i="11"/>
  <c r="M786" i="11"/>
  <c r="M780" i="11"/>
  <c r="M864" i="11"/>
  <c r="M847" i="11"/>
  <c r="M794" i="11"/>
  <c r="M799" i="11"/>
  <c r="M773" i="11"/>
  <c r="M747" i="11"/>
  <c r="M746" i="11"/>
  <c r="M855" i="11"/>
  <c r="M866" i="11"/>
  <c r="M797" i="11"/>
  <c r="X832" i="11"/>
  <c r="X743" i="11"/>
  <c r="X826" i="11"/>
  <c r="X723" i="11"/>
  <c r="X818" i="11"/>
  <c r="X806" i="11"/>
  <c r="X781" i="11"/>
  <c r="X802" i="11"/>
  <c r="X861" i="11"/>
  <c r="X872" i="11"/>
  <c r="X796" i="11"/>
  <c r="X739" i="11"/>
  <c r="X842" i="11"/>
  <c r="X869" i="11"/>
  <c r="X793" i="11"/>
  <c r="X772" i="11"/>
  <c r="X749" i="11"/>
  <c r="X827" i="11"/>
  <c r="X848" i="11"/>
  <c r="X813" i="11"/>
  <c r="X788" i="11"/>
  <c r="X717" i="11"/>
  <c r="M856" i="11"/>
  <c r="M783" i="11"/>
  <c r="M733" i="11"/>
  <c r="M732" i="11"/>
  <c r="M795" i="11"/>
  <c r="M807" i="11"/>
  <c r="M863" i="11"/>
  <c r="M844" i="11"/>
  <c r="M730" i="11"/>
  <c r="M833" i="11"/>
  <c r="M777" i="11"/>
  <c r="M771" i="11"/>
  <c r="M828" i="11"/>
  <c r="M745" i="11"/>
  <c r="M854" i="11"/>
  <c r="M865" i="11"/>
  <c r="M837" i="11"/>
  <c r="X830" i="11"/>
  <c r="X790" i="11"/>
  <c r="X744" i="11"/>
  <c r="X843" i="11"/>
  <c r="X845" i="11"/>
  <c r="X787" i="11"/>
  <c r="X801" i="11"/>
  <c r="X764" i="11"/>
  <c r="X864" i="11"/>
  <c r="X875" i="11"/>
  <c r="X834" i="11"/>
  <c r="X847" i="11"/>
  <c r="X794" i="11"/>
  <c r="X773" i="11"/>
  <c r="X747" i="11"/>
  <c r="X746" i="11"/>
  <c r="X855" i="11"/>
  <c r="X866" i="11"/>
  <c r="X839" i="11"/>
  <c r="X809" i="11"/>
  <c r="X797" i="11"/>
  <c r="E819" i="11"/>
  <c r="E785" i="11"/>
  <c r="E748" i="11"/>
  <c r="E829" i="11"/>
  <c r="E867" i="11"/>
  <c r="E814" i="11"/>
  <c r="E789" i="11"/>
  <c r="E718" i="11"/>
  <c r="M868" i="11"/>
  <c r="M760" i="11"/>
  <c r="M743" i="11"/>
  <c r="M826" i="11"/>
  <c r="M723" i="11"/>
  <c r="M806" i="11"/>
  <c r="M802" i="11"/>
  <c r="M862" i="11"/>
  <c r="M785" i="11"/>
  <c r="M748" i="11"/>
  <c r="M829" i="11"/>
  <c r="M867" i="11"/>
  <c r="M814" i="11"/>
  <c r="M789" i="11"/>
  <c r="M718" i="11"/>
  <c r="X765" i="11"/>
  <c r="X761" i="11"/>
  <c r="X737" i="11"/>
  <c r="X742" i="11"/>
  <c r="X759" i="11"/>
  <c r="X860" i="11"/>
  <c r="X871" i="11"/>
  <c r="X836" i="11"/>
  <c r="X849" i="11"/>
  <c r="X822" i="11"/>
  <c r="X786" i="11"/>
  <c r="X780" i="11"/>
  <c r="X763" i="11"/>
  <c r="X755" i="11"/>
  <c r="X863" i="11"/>
  <c r="X874" i="11"/>
  <c r="X803" i="11"/>
  <c r="X729" i="11"/>
  <c r="X859" i="11"/>
  <c r="X870" i="11"/>
  <c r="X844" i="11"/>
  <c r="X817" i="11"/>
  <c r="X800" i="11"/>
  <c r="X833" i="11"/>
  <c r="X777" i="11"/>
  <c r="X771" i="11"/>
  <c r="X828" i="11"/>
  <c r="X745" i="11"/>
  <c r="X854" i="11"/>
  <c r="X865" i="11"/>
  <c r="X837" i="11"/>
  <c r="T909" i="11"/>
  <c r="X908" i="11"/>
  <c r="X393" i="11"/>
  <c r="S393" i="11"/>
  <c r="I393" i="11"/>
  <c r="E358" i="11"/>
  <c r="E908" i="11"/>
  <c r="M466" i="11"/>
  <c r="I908" i="11"/>
  <c r="J909" i="11"/>
  <c r="X339" i="11"/>
  <c r="M557" i="11"/>
  <c r="M339" i="11"/>
  <c r="M330" i="11"/>
  <c r="X557" i="11"/>
  <c r="X330" i="11"/>
  <c r="J557" i="11"/>
  <c r="U557" i="11"/>
  <c r="X341" i="11"/>
  <c r="H400" i="11"/>
  <c r="J345" i="11"/>
  <c r="E466" i="11"/>
  <c r="S341" i="11"/>
  <c r="T341" i="11"/>
  <c r="I344" i="11"/>
  <c r="H339" i="11"/>
  <c r="H330" i="11"/>
  <c r="S340" i="11"/>
  <c r="T340" i="11"/>
  <c r="E339" i="11"/>
  <c r="X340" i="11"/>
  <c r="I330" i="11"/>
  <c r="T339" i="11"/>
  <c r="T330" i="11"/>
  <c r="M344" i="11"/>
  <c r="J344" i="11"/>
  <c r="U341" i="11"/>
  <c r="H344" i="11"/>
  <c r="U340" i="11"/>
  <c r="T557" i="11"/>
  <c r="J339" i="11"/>
  <c r="J330" i="11"/>
  <c r="U330" i="11"/>
  <c r="H345" i="11"/>
  <c r="M345" i="11"/>
  <c r="S557" i="11"/>
  <c r="H557" i="11"/>
  <c r="S339" i="11"/>
  <c r="S330" i="11"/>
  <c r="I345" i="11"/>
  <c r="I557" i="11"/>
  <c r="H162" i="11"/>
  <c r="H26" i="11"/>
  <c r="H607" i="11"/>
  <c r="H443" i="11"/>
  <c r="H30" i="11"/>
  <c r="H8" i="11"/>
  <c r="H72" i="11"/>
  <c r="H18" i="11"/>
  <c r="S162" i="11"/>
  <c r="S26" i="11"/>
  <c r="S654" i="11"/>
  <c r="S673" i="11"/>
  <c r="S147" i="11"/>
  <c r="S31" i="11"/>
  <c r="S9" i="11"/>
  <c r="I659" i="11"/>
  <c r="I673" i="11"/>
  <c r="I147" i="11"/>
  <c r="I31" i="11"/>
  <c r="I9" i="11"/>
  <c r="T654" i="11"/>
  <c r="T673" i="11"/>
  <c r="T31" i="11"/>
  <c r="T9" i="11"/>
  <c r="J651" i="11"/>
  <c r="J462" i="11"/>
  <c r="J148" i="11"/>
  <c r="J105" i="11"/>
  <c r="J152" i="11"/>
  <c r="U652" i="11"/>
  <c r="U651" i="11"/>
  <c r="U462" i="11"/>
  <c r="U148" i="11"/>
  <c r="U105" i="11"/>
  <c r="U152" i="11"/>
  <c r="E669" i="11"/>
  <c r="E443" i="11"/>
  <c r="E30" i="11"/>
  <c r="E8" i="11"/>
  <c r="E72" i="11"/>
  <c r="E18" i="11"/>
  <c r="M162" i="11"/>
  <c r="M26" i="11"/>
  <c r="M607" i="11"/>
  <c r="M443" i="11"/>
  <c r="M111" i="11"/>
  <c r="M30" i="11"/>
  <c r="M8" i="11"/>
  <c r="M72" i="11"/>
  <c r="M18" i="11"/>
  <c r="X659" i="11"/>
  <c r="X662" i="11"/>
  <c r="X607" i="11"/>
  <c r="X443" i="11"/>
  <c r="X111" i="11"/>
  <c r="X30" i="11"/>
  <c r="X8" i="11"/>
  <c r="X72" i="11"/>
  <c r="X18" i="11"/>
  <c r="H606" i="11"/>
  <c r="H442" i="11"/>
  <c r="H153" i="11"/>
  <c r="H98" i="11"/>
  <c r="H133" i="11"/>
  <c r="S662" i="11"/>
  <c r="S607" i="11"/>
  <c r="S443" i="11"/>
  <c r="S30" i="11"/>
  <c r="S8" i="11"/>
  <c r="S72" i="11"/>
  <c r="S18" i="11"/>
  <c r="I662" i="11"/>
  <c r="I607" i="11"/>
  <c r="I443" i="11"/>
  <c r="I30" i="11"/>
  <c r="I8" i="11"/>
  <c r="I72" i="11"/>
  <c r="I18" i="11"/>
  <c r="T659" i="11"/>
  <c r="T607" i="11"/>
  <c r="T443" i="11"/>
  <c r="T30" i="11"/>
  <c r="T8" i="11"/>
  <c r="T72" i="11"/>
  <c r="T18" i="11"/>
  <c r="I162" i="11"/>
  <c r="I26" i="11"/>
  <c r="J659" i="11"/>
  <c r="J673" i="11"/>
  <c r="J147" i="11"/>
  <c r="J31" i="11"/>
  <c r="J9" i="11"/>
  <c r="U654" i="11"/>
  <c r="U673" i="11"/>
  <c r="U147" i="11"/>
  <c r="U31" i="11"/>
  <c r="U9" i="11"/>
  <c r="E442" i="11"/>
  <c r="E480" i="11"/>
  <c r="E457" i="11"/>
  <c r="E277" i="11"/>
  <c r="E98" i="11"/>
  <c r="E133" i="11"/>
  <c r="X162" i="11"/>
  <c r="X26" i="11"/>
  <c r="M606" i="11"/>
  <c r="M98" i="11"/>
  <c r="M133" i="11"/>
  <c r="X606" i="11"/>
  <c r="X98" i="11"/>
  <c r="X133" i="11"/>
  <c r="H651" i="11"/>
  <c r="H462" i="11"/>
  <c r="H148" i="11"/>
  <c r="H105" i="11"/>
  <c r="H298" i="11"/>
  <c r="S606" i="11"/>
  <c r="S286" i="11"/>
  <c r="S442" i="11"/>
  <c r="S153" i="11"/>
  <c r="S98" i="11"/>
  <c r="S133" i="11"/>
  <c r="T162" i="11"/>
  <c r="T26" i="11"/>
  <c r="I606" i="11"/>
  <c r="I442" i="11"/>
  <c r="I153" i="11"/>
  <c r="I98" i="11"/>
  <c r="I133" i="11"/>
  <c r="T606" i="11"/>
  <c r="T442" i="11"/>
  <c r="T98" i="11"/>
  <c r="T133" i="11"/>
  <c r="J162" i="11"/>
  <c r="J26" i="11"/>
  <c r="J607" i="11"/>
  <c r="J443" i="11"/>
  <c r="J30" i="11"/>
  <c r="J8" i="11"/>
  <c r="J72" i="11"/>
  <c r="J18" i="11"/>
  <c r="U607" i="11"/>
  <c r="U443" i="11"/>
  <c r="U30" i="11"/>
  <c r="U8" i="11"/>
  <c r="U72" i="11"/>
  <c r="U18" i="11"/>
  <c r="E162" i="11"/>
  <c r="E26" i="11"/>
  <c r="E648" i="11"/>
  <c r="E557" i="11"/>
  <c r="E35" i="11"/>
  <c r="E268" i="11"/>
  <c r="E413" i="11"/>
  <c r="E148" i="11"/>
  <c r="E105" i="11"/>
  <c r="M651" i="11"/>
  <c r="M462" i="11"/>
  <c r="M148" i="11"/>
  <c r="M105" i="11"/>
  <c r="X652" i="11"/>
  <c r="X651" i="11"/>
  <c r="X462" i="11"/>
  <c r="X148" i="11"/>
  <c r="X105" i="11"/>
  <c r="X152" i="11"/>
  <c r="H673" i="11"/>
  <c r="H31" i="11"/>
  <c r="H9" i="11"/>
  <c r="S652" i="11"/>
  <c r="S651" i="11"/>
  <c r="S462" i="11"/>
  <c r="S148" i="11"/>
  <c r="S105" i="11"/>
  <c r="S152" i="11"/>
  <c r="I651" i="11"/>
  <c r="I462" i="11"/>
  <c r="I148" i="11"/>
  <c r="I105" i="11"/>
  <c r="T652" i="11"/>
  <c r="T651" i="11"/>
  <c r="T462" i="11"/>
  <c r="T148" i="11"/>
  <c r="T105" i="11"/>
  <c r="T152" i="11"/>
  <c r="U162" i="11"/>
  <c r="U26" i="11"/>
  <c r="J606" i="11"/>
  <c r="J442" i="11"/>
  <c r="J153" i="11"/>
  <c r="J98" i="11"/>
  <c r="J133" i="11"/>
  <c r="U606" i="11"/>
  <c r="U442" i="11"/>
  <c r="U153" i="11"/>
  <c r="U98" i="11"/>
  <c r="U133" i="11"/>
  <c r="E412" i="11"/>
  <c r="E147" i="11"/>
  <c r="E224" i="11"/>
  <c r="E261" i="11"/>
  <c r="E41" i="11"/>
  <c r="E31" i="11"/>
  <c r="E9" i="11"/>
  <c r="M659" i="11"/>
  <c r="M673" i="11"/>
  <c r="M122" i="11"/>
  <c r="M147" i="11"/>
  <c r="M31" i="11"/>
  <c r="M9" i="11"/>
  <c r="X673" i="11"/>
  <c r="X122" i="11"/>
  <c r="X147" i="11"/>
  <c r="X31" i="11"/>
  <c r="X9" i="11"/>
  <c r="H251" i="11"/>
  <c r="H468" i="11"/>
  <c r="H84" i="11"/>
  <c r="H160" i="11"/>
  <c r="H457" i="11"/>
  <c r="H74" i="11"/>
  <c r="H71" i="11"/>
  <c r="H65" i="11"/>
  <c r="S661" i="11"/>
  <c r="S447" i="11"/>
  <c r="S469" i="11"/>
  <c r="S161" i="11"/>
  <c r="S170" i="11"/>
  <c r="S34" i="11"/>
  <c r="S56" i="11"/>
  <c r="S60" i="11"/>
  <c r="S66" i="11"/>
  <c r="S62" i="11"/>
  <c r="I225" i="11"/>
  <c r="I269" i="11"/>
  <c r="I219" i="11"/>
  <c r="I655" i="11"/>
  <c r="I89" i="11"/>
  <c r="I115" i="11"/>
  <c r="I469" i="11"/>
  <c r="I161" i="11"/>
  <c r="I170" i="11"/>
  <c r="I140" i="11"/>
  <c r="I34" i="11"/>
  <c r="I56" i="11"/>
  <c r="I60" i="11"/>
  <c r="I66" i="11"/>
  <c r="I62" i="11"/>
  <c r="T661" i="11"/>
  <c r="T447" i="11"/>
  <c r="T469" i="11"/>
  <c r="T161" i="11"/>
  <c r="T170" i="11"/>
  <c r="T34" i="11"/>
  <c r="T56" i="11"/>
  <c r="T60" i="11"/>
  <c r="T66" i="11"/>
  <c r="T62" i="11"/>
  <c r="J661" i="11"/>
  <c r="J447" i="11"/>
  <c r="J180" i="11"/>
  <c r="J174" i="11"/>
  <c r="J141" i="11"/>
  <c r="J230" i="11"/>
  <c r="J57" i="11"/>
  <c r="J61" i="11"/>
  <c r="J80" i="11"/>
  <c r="U158" i="11"/>
  <c r="U180" i="11"/>
  <c r="U174" i="11"/>
  <c r="U141" i="11"/>
  <c r="U230" i="11"/>
  <c r="U57" i="11"/>
  <c r="U61" i="11"/>
  <c r="U80" i="11"/>
  <c r="E468" i="11"/>
  <c r="E84" i="11"/>
  <c r="E160" i="11"/>
  <c r="E74" i="11"/>
  <c r="E71" i="11"/>
  <c r="E65" i="11"/>
  <c r="M251" i="11"/>
  <c r="M468" i="11"/>
  <c r="M84" i="11"/>
  <c r="M160" i="11"/>
  <c r="M457" i="11"/>
  <c r="M74" i="11"/>
  <c r="M71" i="11"/>
  <c r="M65" i="11"/>
  <c r="X225" i="11"/>
  <c r="X269" i="11"/>
  <c r="X655" i="11"/>
  <c r="X89" i="11"/>
  <c r="X251" i="11"/>
  <c r="X468" i="11"/>
  <c r="X84" i="11"/>
  <c r="X160" i="11"/>
  <c r="X457" i="11"/>
  <c r="X33" i="11"/>
  <c r="X74" i="11"/>
  <c r="X71" i="11"/>
  <c r="X65" i="11"/>
  <c r="H363" i="11"/>
  <c r="H69" i="11"/>
  <c r="H605" i="11"/>
  <c r="H112" i="11"/>
  <c r="H562" i="11"/>
  <c r="H452" i="11"/>
  <c r="H88" i="11"/>
  <c r="H32" i="11"/>
  <c r="H81" i="11"/>
  <c r="H73" i="11"/>
  <c r="H70" i="11"/>
  <c r="H68" i="11"/>
  <c r="S225" i="11"/>
  <c r="S269" i="11"/>
  <c r="S219" i="11"/>
  <c r="S655" i="11"/>
  <c r="S89" i="11"/>
  <c r="S251" i="11"/>
  <c r="S468" i="11"/>
  <c r="S84" i="11"/>
  <c r="S160" i="11"/>
  <c r="S457" i="11"/>
  <c r="S33" i="11"/>
  <c r="S74" i="11"/>
  <c r="S71" i="11"/>
  <c r="S65" i="11"/>
  <c r="I251" i="11"/>
  <c r="I468" i="11"/>
  <c r="I84" i="11"/>
  <c r="I160" i="11"/>
  <c r="I457" i="11"/>
  <c r="I74" i="11"/>
  <c r="I71" i="11"/>
  <c r="I65" i="11"/>
  <c r="T225" i="11"/>
  <c r="T269" i="11"/>
  <c r="T219" i="11"/>
  <c r="T655" i="11"/>
  <c r="T89" i="11"/>
  <c r="T251" i="11"/>
  <c r="T468" i="11"/>
  <c r="T84" i="11"/>
  <c r="T160" i="11"/>
  <c r="T457" i="11"/>
  <c r="T33" i="11"/>
  <c r="T74" i="11"/>
  <c r="T71" i="11"/>
  <c r="T65" i="11"/>
  <c r="J225" i="11"/>
  <c r="J269" i="11"/>
  <c r="J219" i="11"/>
  <c r="J655" i="11"/>
  <c r="J89" i="11"/>
  <c r="J469" i="11"/>
  <c r="J161" i="11"/>
  <c r="J170" i="11"/>
  <c r="J140" i="11"/>
  <c r="J34" i="11"/>
  <c r="J56" i="11"/>
  <c r="J60" i="11"/>
  <c r="J66" i="11"/>
  <c r="J62" i="11"/>
  <c r="U661" i="11"/>
  <c r="U447" i="11"/>
  <c r="U469" i="11"/>
  <c r="U161" i="11"/>
  <c r="U170" i="11"/>
  <c r="U34" i="11"/>
  <c r="U56" i="11"/>
  <c r="U60" i="11"/>
  <c r="U66" i="11"/>
  <c r="U62" i="11"/>
  <c r="E605" i="11"/>
  <c r="E112" i="11"/>
  <c r="E233" i="11"/>
  <c r="E452" i="11"/>
  <c r="E81" i="11"/>
  <c r="E73" i="11"/>
  <c r="E70" i="11"/>
  <c r="M363" i="11"/>
  <c r="M69" i="11"/>
  <c r="M159" i="11"/>
  <c r="M605" i="11"/>
  <c r="M112" i="11"/>
  <c r="M452" i="11"/>
  <c r="M88" i="11"/>
  <c r="M32" i="11"/>
  <c r="M81" i="11"/>
  <c r="M73" i="11"/>
  <c r="M70" i="11"/>
  <c r="M68" i="11"/>
  <c r="X159" i="11"/>
  <c r="X605" i="11"/>
  <c r="X112" i="11"/>
  <c r="X452" i="11"/>
  <c r="X448" i="11"/>
  <c r="X88" i="11"/>
  <c r="X32" i="11"/>
  <c r="X81" i="11"/>
  <c r="X73" i="11"/>
  <c r="X70" i="11"/>
  <c r="X68" i="11"/>
  <c r="H661" i="11"/>
  <c r="H447" i="11"/>
  <c r="H180" i="11"/>
  <c r="H174" i="11"/>
  <c r="H141" i="11"/>
  <c r="H230" i="11"/>
  <c r="H57" i="11"/>
  <c r="H61" i="11"/>
  <c r="H80" i="11"/>
  <c r="S605" i="11"/>
  <c r="S112" i="11"/>
  <c r="S452" i="11"/>
  <c r="S88" i="11"/>
  <c r="S32" i="11"/>
  <c r="S81" i="11"/>
  <c r="S73" i="11"/>
  <c r="S70" i="11"/>
  <c r="S68" i="11"/>
  <c r="I363" i="11"/>
  <c r="I69" i="11"/>
  <c r="I605" i="11"/>
  <c r="I112" i="11"/>
  <c r="I452" i="11"/>
  <c r="I88" i="11"/>
  <c r="I32" i="11"/>
  <c r="I81" i="11"/>
  <c r="I73" i="11"/>
  <c r="I70" i="11"/>
  <c r="I68" i="11"/>
  <c r="T605" i="11"/>
  <c r="T112" i="11"/>
  <c r="T452" i="11"/>
  <c r="T88" i="11"/>
  <c r="T32" i="11"/>
  <c r="T81" i="11"/>
  <c r="T73" i="11"/>
  <c r="T70" i="11"/>
  <c r="T68" i="11"/>
  <c r="J251" i="11"/>
  <c r="J468" i="11"/>
  <c r="J84" i="11"/>
  <c r="J160" i="11"/>
  <c r="J457" i="11"/>
  <c r="J74" i="11"/>
  <c r="J71" i="11"/>
  <c r="J65" i="11"/>
  <c r="U225" i="11"/>
  <c r="U269" i="11"/>
  <c r="U219" i="11"/>
  <c r="U655" i="11"/>
  <c r="U89" i="11"/>
  <c r="U251" i="11"/>
  <c r="U468" i="11"/>
  <c r="U84" i="11"/>
  <c r="U160" i="11"/>
  <c r="U457" i="11"/>
  <c r="U33" i="11"/>
  <c r="U74" i="11"/>
  <c r="U71" i="11"/>
  <c r="U65" i="11"/>
  <c r="E158" i="11"/>
  <c r="E180" i="11"/>
  <c r="E174" i="11"/>
  <c r="E141" i="11"/>
  <c r="E230" i="11"/>
  <c r="E57" i="11"/>
  <c r="E61" i="11"/>
  <c r="E80" i="11"/>
  <c r="M661" i="11"/>
  <c r="M447" i="11"/>
  <c r="M180" i="11"/>
  <c r="M174" i="11"/>
  <c r="M141" i="11"/>
  <c r="M230" i="11"/>
  <c r="M57" i="11"/>
  <c r="M61" i="11"/>
  <c r="M80" i="11"/>
  <c r="X180" i="11"/>
  <c r="X174" i="11"/>
  <c r="X141" i="11"/>
  <c r="X230" i="11"/>
  <c r="X57" i="11"/>
  <c r="X61" i="11"/>
  <c r="X80" i="11"/>
  <c r="H225" i="11"/>
  <c r="H269" i="11"/>
  <c r="H655" i="11"/>
  <c r="H89" i="11"/>
  <c r="H161" i="11"/>
  <c r="H170" i="11"/>
  <c r="H140" i="11"/>
  <c r="H34" i="11"/>
  <c r="H56" i="11"/>
  <c r="H60" i="11"/>
  <c r="H66" i="11"/>
  <c r="H62" i="11"/>
  <c r="S363" i="11"/>
  <c r="S69" i="11"/>
  <c r="S158" i="11"/>
  <c r="S180" i="11"/>
  <c r="S174" i="11"/>
  <c r="S141" i="11"/>
  <c r="S230" i="11"/>
  <c r="S57" i="11"/>
  <c r="S61" i="11"/>
  <c r="S80" i="11"/>
  <c r="I661" i="11"/>
  <c r="I447" i="11"/>
  <c r="I180" i="11"/>
  <c r="I174" i="11"/>
  <c r="I141" i="11"/>
  <c r="I230" i="11"/>
  <c r="I57" i="11"/>
  <c r="I61" i="11"/>
  <c r="I80" i="11"/>
  <c r="T180" i="11"/>
  <c r="T174" i="11"/>
  <c r="T141" i="11"/>
  <c r="T230" i="11"/>
  <c r="T57" i="11"/>
  <c r="T61" i="11"/>
  <c r="T80" i="11"/>
  <c r="J363" i="11"/>
  <c r="J69" i="11"/>
  <c r="J605" i="11"/>
  <c r="J112" i="11"/>
  <c r="J452" i="11"/>
  <c r="J88" i="11"/>
  <c r="J32" i="11"/>
  <c r="J81" i="11"/>
  <c r="J73" i="11"/>
  <c r="J70" i="11"/>
  <c r="J68" i="11"/>
  <c r="U605" i="11"/>
  <c r="U112" i="11"/>
  <c r="U452" i="11"/>
  <c r="U88" i="11"/>
  <c r="U32" i="11"/>
  <c r="U81" i="11"/>
  <c r="U73" i="11"/>
  <c r="U70" i="11"/>
  <c r="U68" i="11"/>
  <c r="E610" i="11"/>
  <c r="E117" i="11"/>
  <c r="E469" i="11"/>
  <c r="E161" i="11"/>
  <c r="E355" i="11"/>
  <c r="E121" i="11"/>
  <c r="E140" i="11"/>
  <c r="E34" i="11"/>
  <c r="E56" i="11"/>
  <c r="E60" i="11"/>
  <c r="E66" i="11"/>
  <c r="M225" i="11"/>
  <c r="M269" i="11"/>
  <c r="M655" i="11"/>
  <c r="M89" i="11"/>
  <c r="M469" i="11"/>
  <c r="M161" i="11"/>
  <c r="M170" i="11"/>
  <c r="M140" i="11"/>
  <c r="M34" i="11"/>
  <c r="M56" i="11"/>
  <c r="M60" i="11"/>
  <c r="M66" i="11"/>
  <c r="M62" i="11"/>
  <c r="X661" i="11"/>
  <c r="X447" i="11"/>
  <c r="X469" i="11"/>
  <c r="X161" i="11"/>
  <c r="X170" i="11"/>
  <c r="X34" i="11"/>
  <c r="X56" i="11"/>
  <c r="X60" i="11"/>
  <c r="X66" i="11"/>
  <c r="X62" i="11"/>
  <c r="H138" i="11"/>
  <c r="H90" i="11"/>
  <c r="H11" i="11"/>
  <c r="H4" i="11"/>
  <c r="H566" i="11"/>
  <c r="H662" i="11"/>
  <c r="H547" i="11"/>
  <c r="H181" i="11"/>
  <c r="H246" i="11"/>
  <c r="H83" i="11"/>
  <c r="H282" i="11"/>
  <c r="H104" i="11"/>
  <c r="H179" i="11"/>
  <c r="H604" i="11"/>
  <c r="H155" i="11"/>
  <c r="H186" i="11"/>
  <c r="H611" i="11"/>
  <c r="H109" i="11"/>
  <c r="H189" i="11"/>
  <c r="H123" i="11"/>
  <c r="H79" i="11"/>
  <c r="H166" i="11"/>
  <c r="H75" i="11"/>
  <c r="S58" i="11"/>
  <c r="S119" i="11"/>
  <c r="S283" i="11"/>
  <c r="S117" i="11"/>
  <c r="S138" i="11"/>
  <c r="S90" i="11"/>
  <c r="S54" i="11"/>
  <c r="S260" i="11"/>
  <c r="S93" i="11"/>
  <c r="S135" i="11"/>
  <c r="S385" i="11"/>
  <c r="S7" i="11"/>
  <c r="S567" i="11"/>
  <c r="S663" i="11"/>
  <c r="S399" i="11"/>
  <c r="S144" i="11"/>
  <c r="S272" i="11"/>
  <c r="S257" i="11"/>
  <c r="S412" i="11"/>
  <c r="S395" i="11"/>
  <c r="S142" i="11"/>
  <c r="S182" i="11"/>
  <c r="S242" i="11"/>
  <c r="S667" i="11"/>
  <c r="S224" i="11"/>
  <c r="S108" i="11"/>
  <c r="S190" i="11"/>
  <c r="S124" i="11"/>
  <c r="S87" i="11"/>
  <c r="S67" i="11"/>
  <c r="S149" i="11"/>
  <c r="S59" i="11"/>
  <c r="S120" i="11"/>
  <c r="I671" i="11"/>
  <c r="I226" i="11"/>
  <c r="I425" i="11"/>
  <c r="I163" i="11"/>
  <c r="I385" i="11"/>
  <c r="I7" i="11"/>
  <c r="I399" i="11"/>
  <c r="I144" i="11"/>
  <c r="I272" i="11"/>
  <c r="I257" i="11"/>
  <c r="I412" i="11"/>
  <c r="I395" i="11"/>
  <c r="I142" i="11"/>
  <c r="I182" i="11"/>
  <c r="I242" i="11"/>
  <c r="I667" i="11"/>
  <c r="I224" i="11"/>
  <c r="I108" i="11"/>
  <c r="I190" i="11"/>
  <c r="I124" i="11"/>
  <c r="I87" i="11"/>
  <c r="I67" i="11"/>
  <c r="I149" i="11"/>
  <c r="I59" i="11"/>
  <c r="I120" i="11"/>
  <c r="T283" i="11"/>
  <c r="T117" i="11"/>
  <c r="T138" i="11"/>
  <c r="T90" i="11"/>
  <c r="T54" i="11"/>
  <c r="T260" i="11"/>
  <c r="T93" i="11"/>
  <c r="T135" i="11"/>
  <c r="T385" i="11"/>
  <c r="T7" i="11"/>
  <c r="T399" i="11"/>
  <c r="T144" i="11"/>
  <c r="T272" i="11"/>
  <c r="T257" i="11"/>
  <c r="T412" i="11"/>
  <c r="T395" i="11"/>
  <c r="T142" i="11"/>
  <c r="T182" i="11"/>
  <c r="T242" i="11"/>
  <c r="T667" i="11"/>
  <c r="T224" i="11"/>
  <c r="T108" i="11"/>
  <c r="T190" i="11"/>
  <c r="T124" i="11"/>
  <c r="T87" i="11"/>
  <c r="T67" i="11"/>
  <c r="T149" i="11"/>
  <c r="T59" i="11"/>
  <c r="T120" i="11"/>
  <c r="J283" i="11"/>
  <c r="J117" i="11"/>
  <c r="J138" i="11"/>
  <c r="J90" i="11"/>
  <c r="J54" i="11"/>
  <c r="J260" i="11"/>
  <c r="J93" i="11"/>
  <c r="J135" i="11"/>
  <c r="J333" i="11"/>
  <c r="J608" i="11"/>
  <c r="J387" i="11"/>
  <c r="J413" i="11"/>
  <c r="J396" i="11"/>
  <c r="J143" i="11"/>
  <c r="J183" i="11"/>
  <c r="J184" i="11"/>
  <c r="J176" i="11"/>
  <c r="J167" i="11"/>
  <c r="J97" i="11"/>
  <c r="J613" i="11"/>
  <c r="J77" i="11"/>
  <c r="J164" i="11"/>
  <c r="U333" i="11"/>
  <c r="U608" i="11"/>
  <c r="U387" i="11"/>
  <c r="U413" i="11"/>
  <c r="U396" i="11"/>
  <c r="U143" i="11"/>
  <c r="U183" i="11"/>
  <c r="U184" i="11"/>
  <c r="U176" i="11"/>
  <c r="U167" i="11"/>
  <c r="U97" i="11"/>
  <c r="U613" i="11"/>
  <c r="U77" i="11"/>
  <c r="U164" i="11"/>
  <c r="E55" i="11"/>
  <c r="E115" i="11"/>
  <c r="E11" i="11"/>
  <c r="E4" i="11"/>
  <c r="E601" i="11"/>
  <c r="E672" i="11"/>
  <c r="E547" i="11"/>
  <c r="E181" i="11"/>
  <c r="E246" i="11"/>
  <c r="E83" i="11"/>
  <c r="E282" i="11"/>
  <c r="E104" i="11"/>
  <c r="E616" i="11"/>
  <c r="E179" i="11"/>
  <c r="E604" i="11"/>
  <c r="E241" i="11"/>
  <c r="E666" i="11"/>
  <c r="E186" i="11"/>
  <c r="E611" i="11"/>
  <c r="E219" i="11"/>
  <c r="E215" i="11"/>
  <c r="E170" i="11"/>
  <c r="E109" i="11"/>
  <c r="E255" i="11"/>
  <c r="E189" i="11"/>
  <c r="E123" i="11"/>
  <c r="E79" i="11"/>
  <c r="E166" i="11"/>
  <c r="E75" i="11"/>
  <c r="E62" i="11"/>
  <c r="E139" i="11"/>
  <c r="M58" i="11"/>
  <c r="M119" i="11"/>
  <c r="M664" i="11"/>
  <c r="M219" i="11"/>
  <c r="M11" i="11"/>
  <c r="M4" i="11"/>
  <c r="M566" i="11"/>
  <c r="M662" i="11"/>
  <c r="M547" i="11"/>
  <c r="M181" i="11"/>
  <c r="M246" i="11"/>
  <c r="M83" i="11"/>
  <c r="M282" i="11"/>
  <c r="M104" i="11"/>
  <c r="M179" i="11"/>
  <c r="M604" i="11"/>
  <c r="M155" i="11"/>
  <c r="M186" i="11"/>
  <c r="M611" i="11"/>
  <c r="M109" i="11"/>
  <c r="M189" i="11"/>
  <c r="M123" i="11"/>
  <c r="M79" i="11"/>
  <c r="M166" i="11"/>
  <c r="M75" i="11"/>
  <c r="X671" i="11"/>
  <c r="X226" i="11"/>
  <c r="X547" i="11"/>
  <c r="X181" i="11"/>
  <c r="X246" i="11"/>
  <c r="X83" i="11"/>
  <c r="X282" i="11"/>
  <c r="X104" i="11"/>
  <c r="X179" i="11"/>
  <c r="X604" i="11"/>
  <c r="X155" i="11"/>
  <c r="X186" i="11"/>
  <c r="X611" i="11"/>
  <c r="X109" i="11"/>
  <c r="X189" i="11"/>
  <c r="X123" i="11"/>
  <c r="X79" i="11"/>
  <c r="X166" i="11"/>
  <c r="X75" i="11"/>
  <c r="H33" i="11"/>
  <c r="H6" i="11"/>
  <c r="H334" i="11"/>
  <c r="H609" i="11"/>
  <c r="H292" i="11"/>
  <c r="H114" i="11"/>
  <c r="H501" i="11"/>
  <c r="H178" i="11"/>
  <c r="H603" i="11"/>
  <c r="H185" i="11"/>
  <c r="H218" i="11"/>
  <c r="H273" i="11"/>
  <c r="H95" i="11"/>
  <c r="H82" i="11"/>
  <c r="H78" i="11"/>
  <c r="H165" i="11"/>
  <c r="S671" i="11"/>
  <c r="S226" i="11"/>
  <c r="S547" i="11"/>
  <c r="S181" i="11"/>
  <c r="S246" i="11"/>
  <c r="S83" i="11"/>
  <c r="S282" i="11"/>
  <c r="S104" i="11"/>
  <c r="S179" i="11"/>
  <c r="S604" i="11"/>
  <c r="S155" i="11"/>
  <c r="S186" i="11"/>
  <c r="S611" i="11"/>
  <c r="S109" i="11"/>
  <c r="S189" i="11"/>
  <c r="S123" i="11"/>
  <c r="S79" i="11"/>
  <c r="S166" i="11"/>
  <c r="S75" i="11"/>
  <c r="I11" i="11"/>
  <c r="I4" i="11"/>
  <c r="I547" i="11"/>
  <c r="I181" i="11"/>
  <c r="I246" i="11"/>
  <c r="I83" i="11"/>
  <c r="I282" i="11"/>
  <c r="I104" i="11"/>
  <c r="I179" i="11"/>
  <c r="I604" i="11"/>
  <c r="I155" i="11"/>
  <c r="I186" i="11"/>
  <c r="I611" i="11"/>
  <c r="I109" i="11"/>
  <c r="I189" i="11"/>
  <c r="I123" i="11"/>
  <c r="I79" i="11"/>
  <c r="I166" i="11"/>
  <c r="I75" i="11"/>
  <c r="T671" i="11"/>
  <c r="T226" i="11"/>
  <c r="T566" i="11"/>
  <c r="T662" i="11"/>
  <c r="T547" i="11"/>
  <c r="T181" i="11"/>
  <c r="T246" i="11"/>
  <c r="T83" i="11"/>
  <c r="T282" i="11"/>
  <c r="T104" i="11"/>
  <c r="T179" i="11"/>
  <c r="T604" i="11"/>
  <c r="T155" i="11"/>
  <c r="T186" i="11"/>
  <c r="T611" i="11"/>
  <c r="T109" i="11"/>
  <c r="T189" i="11"/>
  <c r="T123" i="11"/>
  <c r="T79" i="11"/>
  <c r="T166" i="11"/>
  <c r="T75" i="11"/>
  <c r="I58" i="11"/>
  <c r="I119" i="11"/>
  <c r="J671" i="11"/>
  <c r="J226" i="11"/>
  <c r="J425" i="11"/>
  <c r="J163" i="11"/>
  <c r="J385" i="11"/>
  <c r="J7" i="11"/>
  <c r="J567" i="11"/>
  <c r="J663" i="11"/>
  <c r="J399" i="11"/>
  <c r="J144" i="11"/>
  <c r="J272" i="11"/>
  <c r="J257" i="11"/>
  <c r="J412" i="11"/>
  <c r="J395" i="11"/>
  <c r="J142" i="11"/>
  <c r="J182" i="11"/>
  <c r="J242" i="11"/>
  <c r="J667" i="11"/>
  <c r="J224" i="11"/>
  <c r="J108" i="11"/>
  <c r="J190" i="11"/>
  <c r="J124" i="11"/>
  <c r="J87" i="11"/>
  <c r="J67" i="11"/>
  <c r="J149" i="11"/>
  <c r="J59" i="11"/>
  <c r="J120" i="11"/>
  <c r="U283" i="11"/>
  <c r="U117" i="11"/>
  <c r="U138" i="11"/>
  <c r="U90" i="11"/>
  <c r="U54" i="11"/>
  <c r="U260" i="11"/>
  <c r="U93" i="11"/>
  <c r="U135" i="11"/>
  <c r="U385" i="11"/>
  <c r="U7" i="11"/>
  <c r="U399" i="11"/>
  <c r="U144" i="11"/>
  <c r="U272" i="11"/>
  <c r="U257" i="11"/>
  <c r="U412" i="11"/>
  <c r="U395" i="11"/>
  <c r="U142" i="11"/>
  <c r="U182" i="11"/>
  <c r="U242" i="11"/>
  <c r="U667" i="11"/>
  <c r="U224" i="11"/>
  <c r="U108" i="11"/>
  <c r="U190" i="11"/>
  <c r="U124" i="11"/>
  <c r="U87" i="11"/>
  <c r="U67" i="11"/>
  <c r="U149" i="11"/>
  <c r="U59" i="11"/>
  <c r="U120" i="11"/>
  <c r="E33" i="11"/>
  <c r="E6" i="11"/>
  <c r="E334" i="11"/>
  <c r="E609" i="11"/>
  <c r="E555" i="11"/>
  <c r="E655" i="11"/>
  <c r="E343" i="11"/>
  <c r="E606" i="11"/>
  <c r="E501" i="11"/>
  <c r="E615" i="11"/>
  <c r="E178" i="11"/>
  <c r="E603" i="11"/>
  <c r="E172" i="11"/>
  <c r="E102" i="11"/>
  <c r="E185" i="11"/>
  <c r="E218" i="11"/>
  <c r="E273" i="11"/>
  <c r="E95" i="11"/>
  <c r="E82" i="11"/>
  <c r="E78" i="11"/>
  <c r="E165" i="11"/>
  <c r="X58" i="11"/>
  <c r="X119" i="11"/>
  <c r="M55" i="11"/>
  <c r="M261" i="11"/>
  <c r="M33" i="11"/>
  <c r="M6" i="11"/>
  <c r="M334" i="11"/>
  <c r="M609" i="11"/>
  <c r="M292" i="11"/>
  <c r="M114" i="11"/>
  <c r="M474" i="11"/>
  <c r="M501" i="11"/>
  <c r="M178" i="11"/>
  <c r="M603" i="11"/>
  <c r="M185" i="11"/>
  <c r="M218" i="11"/>
  <c r="M273" i="11"/>
  <c r="M95" i="11"/>
  <c r="M82" i="11"/>
  <c r="M78" i="11"/>
  <c r="M165" i="11"/>
  <c r="X664" i="11"/>
  <c r="X219" i="11"/>
  <c r="X11" i="11"/>
  <c r="X4" i="11"/>
  <c r="X334" i="11"/>
  <c r="X609" i="11"/>
  <c r="X292" i="11"/>
  <c r="X114" i="11"/>
  <c r="X501" i="11"/>
  <c r="X178" i="11"/>
  <c r="X603" i="11"/>
  <c r="X185" i="11"/>
  <c r="X218" i="11"/>
  <c r="X273" i="11"/>
  <c r="X95" i="11"/>
  <c r="X82" i="11"/>
  <c r="X78" i="11"/>
  <c r="X165" i="11"/>
  <c r="H58" i="11"/>
  <c r="H119" i="11"/>
  <c r="H54" i="11"/>
  <c r="H260" i="11"/>
  <c r="H93" i="11"/>
  <c r="H135" i="11"/>
  <c r="H333" i="11"/>
  <c r="H608" i="11"/>
  <c r="H285" i="11"/>
  <c r="H107" i="11"/>
  <c r="H387" i="11"/>
  <c r="H413" i="11"/>
  <c r="H396" i="11"/>
  <c r="H143" i="11"/>
  <c r="H183" i="11"/>
  <c r="H184" i="11"/>
  <c r="H176" i="11"/>
  <c r="H167" i="11"/>
  <c r="H97" i="11"/>
  <c r="H613" i="11"/>
  <c r="H77" i="11"/>
  <c r="H164" i="11"/>
  <c r="S11" i="11"/>
  <c r="S4" i="11"/>
  <c r="S334" i="11"/>
  <c r="S609" i="11"/>
  <c r="S292" i="11"/>
  <c r="S114" i="11"/>
  <c r="S501" i="11"/>
  <c r="S178" i="11"/>
  <c r="S603" i="11"/>
  <c r="S185" i="11"/>
  <c r="S218" i="11"/>
  <c r="S273" i="11"/>
  <c r="S95" i="11"/>
  <c r="S82" i="11"/>
  <c r="S78" i="11"/>
  <c r="S165" i="11"/>
  <c r="T58" i="11"/>
  <c r="T119" i="11"/>
  <c r="I33" i="11"/>
  <c r="I6" i="11"/>
  <c r="I334" i="11"/>
  <c r="I609" i="11"/>
  <c r="I292" i="11"/>
  <c r="I114" i="11"/>
  <c r="I501" i="11"/>
  <c r="I178" i="11"/>
  <c r="I603" i="11"/>
  <c r="I185" i="11"/>
  <c r="I218" i="11"/>
  <c r="I273" i="11"/>
  <c r="I95" i="11"/>
  <c r="I82" i="11"/>
  <c r="I78" i="11"/>
  <c r="I165" i="11"/>
  <c r="T11" i="11"/>
  <c r="T4" i="11"/>
  <c r="T334" i="11"/>
  <c r="T609" i="11"/>
  <c r="T292" i="11"/>
  <c r="T114" i="11"/>
  <c r="T501" i="11"/>
  <c r="T178" i="11"/>
  <c r="T603" i="11"/>
  <c r="T185" i="11"/>
  <c r="T218" i="11"/>
  <c r="T273" i="11"/>
  <c r="T95" i="11"/>
  <c r="T82" i="11"/>
  <c r="T78" i="11"/>
  <c r="T165" i="11"/>
  <c r="J58" i="11"/>
  <c r="J119" i="11"/>
  <c r="J11" i="11"/>
  <c r="J4" i="11"/>
  <c r="J566" i="11"/>
  <c r="J662" i="11"/>
  <c r="J547" i="11"/>
  <c r="J181" i="11"/>
  <c r="J246" i="11"/>
  <c r="J83" i="11"/>
  <c r="J282" i="11"/>
  <c r="J104" i="11"/>
  <c r="J179" i="11"/>
  <c r="J604" i="11"/>
  <c r="J155" i="11"/>
  <c r="J186" i="11"/>
  <c r="J611" i="11"/>
  <c r="J109" i="11"/>
  <c r="J189" i="11"/>
  <c r="J123" i="11"/>
  <c r="J79" i="11"/>
  <c r="J166" i="11"/>
  <c r="J75" i="11"/>
  <c r="U671" i="11"/>
  <c r="U226" i="11"/>
  <c r="U566" i="11"/>
  <c r="U662" i="11"/>
  <c r="U547" i="11"/>
  <c r="U181" i="11"/>
  <c r="U246" i="11"/>
  <c r="U83" i="11"/>
  <c r="U282" i="11"/>
  <c r="U104" i="11"/>
  <c r="U179" i="11"/>
  <c r="U604" i="11"/>
  <c r="U155" i="11"/>
  <c r="U186" i="11"/>
  <c r="U611" i="11"/>
  <c r="U109" i="11"/>
  <c r="U189" i="11"/>
  <c r="U123" i="11"/>
  <c r="U79" i="11"/>
  <c r="U166" i="11"/>
  <c r="U75" i="11"/>
  <c r="E58" i="11"/>
  <c r="E119" i="11"/>
  <c r="E54" i="11"/>
  <c r="E260" i="11"/>
  <c r="E93" i="11"/>
  <c r="E135" i="11"/>
  <c r="E333" i="11"/>
  <c r="E608" i="11"/>
  <c r="E378" i="11"/>
  <c r="E132" i="11"/>
  <c r="E396" i="11"/>
  <c r="E143" i="11"/>
  <c r="E183" i="11"/>
  <c r="E177" i="11"/>
  <c r="E184" i="11"/>
  <c r="E176" i="11"/>
  <c r="E167" i="11"/>
  <c r="E97" i="11"/>
  <c r="E613" i="11"/>
  <c r="E77" i="11"/>
  <c r="E164" i="11"/>
  <c r="M283" i="11"/>
  <c r="M117" i="11"/>
  <c r="M138" i="11"/>
  <c r="M90" i="11"/>
  <c r="M54" i="11"/>
  <c r="M260" i="11"/>
  <c r="M93" i="11"/>
  <c r="M135" i="11"/>
  <c r="M333" i="11"/>
  <c r="M608" i="11"/>
  <c r="M387" i="11"/>
  <c r="M413" i="11"/>
  <c r="M396" i="11"/>
  <c r="M143" i="11"/>
  <c r="M183" i="11"/>
  <c r="M184" i="11"/>
  <c r="M167" i="11"/>
  <c r="M97" i="11"/>
  <c r="M613" i="11"/>
  <c r="M77" i="11"/>
  <c r="M164" i="11"/>
  <c r="X55" i="11"/>
  <c r="X261" i="11"/>
  <c r="X333" i="11"/>
  <c r="X608" i="11"/>
  <c r="X387" i="11"/>
  <c r="X413" i="11"/>
  <c r="X396" i="11"/>
  <c r="X143" i="11"/>
  <c r="X183" i="11"/>
  <c r="X184" i="11"/>
  <c r="X167" i="11"/>
  <c r="X97" i="11"/>
  <c r="X613" i="11"/>
  <c r="X77" i="11"/>
  <c r="X164" i="11"/>
  <c r="H283" i="11"/>
  <c r="H117" i="11"/>
  <c r="H671" i="11"/>
  <c r="H226" i="11"/>
  <c r="H385" i="11"/>
  <c r="H7" i="11"/>
  <c r="H272" i="11"/>
  <c r="H257" i="11"/>
  <c r="H412" i="11"/>
  <c r="H395" i="11"/>
  <c r="H142" i="11"/>
  <c r="H182" i="11"/>
  <c r="H242" i="11"/>
  <c r="H667" i="11"/>
  <c r="H224" i="11"/>
  <c r="H108" i="11"/>
  <c r="H190" i="11"/>
  <c r="H124" i="11"/>
  <c r="H87" i="11"/>
  <c r="H67" i="11"/>
  <c r="H149" i="11"/>
  <c r="H59" i="11"/>
  <c r="H120" i="11"/>
  <c r="S333" i="11"/>
  <c r="S608" i="11"/>
  <c r="S387" i="11"/>
  <c r="S413" i="11"/>
  <c r="S396" i="11"/>
  <c r="S143" i="11"/>
  <c r="S183" i="11"/>
  <c r="S184" i="11"/>
  <c r="S176" i="11"/>
  <c r="S167" i="11"/>
  <c r="S97" i="11"/>
  <c r="S613" i="11"/>
  <c r="S77" i="11"/>
  <c r="S164" i="11"/>
  <c r="I283" i="11"/>
  <c r="I117" i="11"/>
  <c r="I138" i="11"/>
  <c r="I90" i="11"/>
  <c r="I54" i="11"/>
  <c r="I260" i="11"/>
  <c r="I93" i="11"/>
  <c r="I135" i="11"/>
  <c r="I339" i="11"/>
  <c r="I333" i="11"/>
  <c r="I608" i="11"/>
  <c r="I387" i="11"/>
  <c r="I413" i="11"/>
  <c r="I396" i="11"/>
  <c r="I143" i="11"/>
  <c r="I183" i="11"/>
  <c r="I184" i="11"/>
  <c r="I176" i="11"/>
  <c r="I167" i="11"/>
  <c r="I97" i="11"/>
  <c r="I613" i="11"/>
  <c r="I77" i="11"/>
  <c r="I164" i="11"/>
  <c r="T333" i="11"/>
  <c r="T608" i="11"/>
  <c r="T387" i="11"/>
  <c r="T413" i="11"/>
  <c r="T396" i="11"/>
  <c r="T143" i="11"/>
  <c r="T183" i="11"/>
  <c r="T184" i="11"/>
  <c r="T176" i="11"/>
  <c r="T167" i="11"/>
  <c r="T97" i="11"/>
  <c r="T613" i="11"/>
  <c r="T77" i="11"/>
  <c r="T164" i="11"/>
  <c r="U58" i="11"/>
  <c r="U119" i="11"/>
  <c r="J55" i="11"/>
  <c r="J261" i="11"/>
  <c r="J33" i="11"/>
  <c r="J6" i="11"/>
  <c r="J334" i="11"/>
  <c r="J609" i="11"/>
  <c r="J292" i="11"/>
  <c r="J114" i="11"/>
  <c r="J474" i="11"/>
  <c r="J501" i="11"/>
  <c r="J178" i="11"/>
  <c r="J603" i="11"/>
  <c r="J185" i="11"/>
  <c r="J218" i="11"/>
  <c r="J273" i="11"/>
  <c r="J95" i="11"/>
  <c r="J82" i="11"/>
  <c r="J78" i="11"/>
  <c r="J165" i="11"/>
  <c r="U11" i="11"/>
  <c r="U4" i="11"/>
  <c r="U334" i="11"/>
  <c r="U609" i="11"/>
  <c r="U292" i="11"/>
  <c r="U114" i="11"/>
  <c r="U474" i="11"/>
  <c r="U501" i="11"/>
  <c r="U178" i="11"/>
  <c r="U603" i="11"/>
  <c r="U185" i="11"/>
  <c r="U218" i="11"/>
  <c r="U273" i="11"/>
  <c r="U95" i="11"/>
  <c r="U82" i="11"/>
  <c r="U78" i="11"/>
  <c r="U165" i="11"/>
  <c r="E425" i="11"/>
  <c r="E163" i="11"/>
  <c r="E385" i="11"/>
  <c r="E7" i="11"/>
  <c r="E602" i="11"/>
  <c r="E673" i="11"/>
  <c r="E399" i="11"/>
  <c r="E144" i="11"/>
  <c r="E393" i="11"/>
  <c r="E670" i="11"/>
  <c r="E272" i="11"/>
  <c r="E257" i="11"/>
  <c r="E395" i="11"/>
  <c r="E142" i="11"/>
  <c r="E617" i="11"/>
  <c r="E242" i="11"/>
  <c r="E667" i="11"/>
  <c r="E236" i="11"/>
  <c r="E657" i="11"/>
  <c r="E216" i="11"/>
  <c r="E175" i="11"/>
  <c r="E108" i="11"/>
  <c r="E190" i="11"/>
  <c r="E124" i="11"/>
  <c r="E87" i="11"/>
  <c r="E67" i="11"/>
  <c r="E149" i="11"/>
  <c r="E59" i="11"/>
  <c r="E120" i="11"/>
  <c r="M671" i="11"/>
  <c r="M226" i="11"/>
  <c r="M425" i="11"/>
  <c r="M163" i="11"/>
  <c r="M385" i="11"/>
  <c r="M7" i="11"/>
  <c r="M567" i="11"/>
  <c r="M663" i="11"/>
  <c r="M399" i="11"/>
  <c r="M144" i="11"/>
  <c r="M272" i="11"/>
  <c r="M257" i="11"/>
  <c r="M412" i="11"/>
  <c r="M395" i="11"/>
  <c r="M142" i="11"/>
  <c r="M182" i="11"/>
  <c r="M242" i="11"/>
  <c r="M667" i="11"/>
  <c r="M224" i="11"/>
  <c r="M108" i="11"/>
  <c r="M190" i="11"/>
  <c r="M124" i="11"/>
  <c r="M87" i="11"/>
  <c r="M67" i="11"/>
  <c r="M149" i="11"/>
  <c r="M59" i="11"/>
  <c r="M120" i="11"/>
  <c r="X283" i="11"/>
  <c r="X117" i="11"/>
  <c r="X138" i="11"/>
  <c r="X90" i="11"/>
  <c r="X654" i="11"/>
  <c r="X54" i="11"/>
  <c r="X260" i="11"/>
  <c r="X93" i="11"/>
  <c r="X135" i="11"/>
  <c r="X385" i="11"/>
  <c r="X7" i="11"/>
  <c r="X567" i="11"/>
  <c r="X663" i="11"/>
  <c r="X399" i="11"/>
  <c r="X144" i="11"/>
  <c r="X272" i="11"/>
  <c r="X257" i="11"/>
  <c r="X412" i="11"/>
  <c r="X395" i="11"/>
  <c r="X142" i="11"/>
  <c r="X182" i="11"/>
  <c r="X242" i="11"/>
  <c r="X667" i="11"/>
  <c r="X224" i="11"/>
  <c r="X108" i="11"/>
  <c r="X190" i="11"/>
  <c r="X124" i="11"/>
  <c r="X87" i="11"/>
  <c r="X67" i="11"/>
  <c r="X149" i="11"/>
  <c r="X59" i="11"/>
  <c r="X120" i="11"/>
  <c r="S426" i="11"/>
  <c r="T426" i="11"/>
  <c r="E211" i="11"/>
  <c r="U426" i="11"/>
  <c r="X426" i="11"/>
  <c r="H211" i="11"/>
  <c r="H670" i="11"/>
  <c r="H537" i="11"/>
  <c r="H660" i="11"/>
  <c r="H556" i="11"/>
  <c r="H620" i="11"/>
  <c r="H254" i="11"/>
  <c r="H616" i="11"/>
  <c r="H192" i="11"/>
  <c r="H146" i="11"/>
  <c r="H546" i="11"/>
  <c r="H187" i="11"/>
  <c r="H28" i="11"/>
  <c r="S617" i="11"/>
  <c r="S351" i="11"/>
  <c r="S451" i="11"/>
  <c r="S212" i="11"/>
  <c r="S612" i="11"/>
  <c r="S92" i="11"/>
  <c r="S188" i="11"/>
  <c r="S29" i="11"/>
  <c r="S441" i="11"/>
  <c r="S76" i="11"/>
  <c r="S390" i="11"/>
  <c r="S63" i="11"/>
  <c r="I480" i="11"/>
  <c r="I653" i="11"/>
  <c r="I567" i="11"/>
  <c r="I617" i="11"/>
  <c r="I351" i="11"/>
  <c r="I451" i="11"/>
  <c r="I212" i="11"/>
  <c r="I612" i="11"/>
  <c r="I92" i="11"/>
  <c r="I188" i="11"/>
  <c r="I29" i="11"/>
  <c r="I441" i="11"/>
  <c r="I76" i="11"/>
  <c r="I390" i="11"/>
  <c r="I63" i="11"/>
  <c r="T567" i="11"/>
  <c r="T617" i="11"/>
  <c r="T351" i="11"/>
  <c r="T451" i="11"/>
  <c r="T212" i="11"/>
  <c r="T612" i="11"/>
  <c r="T92" i="11"/>
  <c r="T188" i="11"/>
  <c r="T29" i="11"/>
  <c r="T441" i="11"/>
  <c r="T76" i="11"/>
  <c r="T390" i="11"/>
  <c r="T63" i="11"/>
  <c r="J139" i="11"/>
  <c r="J656" i="11"/>
  <c r="J477" i="11"/>
  <c r="J654" i="11"/>
  <c r="J324" i="11"/>
  <c r="J342" i="11"/>
  <c r="J618" i="11"/>
  <c r="J279" i="11"/>
  <c r="J171" i="11"/>
  <c r="J551" i="11"/>
  <c r="J541" i="11"/>
  <c r="J85" i="11"/>
  <c r="J270" i="11"/>
  <c r="J42" i="11"/>
  <c r="U175" i="11"/>
  <c r="U669" i="11"/>
  <c r="U519" i="11"/>
  <c r="U657" i="11"/>
  <c r="U324" i="11"/>
  <c r="U342" i="11"/>
  <c r="U618" i="11"/>
  <c r="U279" i="11"/>
  <c r="U171" i="11"/>
  <c r="U551" i="11"/>
  <c r="U541" i="11"/>
  <c r="U85" i="11"/>
  <c r="U270" i="11"/>
  <c r="U42" i="11"/>
  <c r="E566" i="11"/>
  <c r="E556" i="11"/>
  <c r="E498" i="11"/>
  <c r="E240" i="11"/>
  <c r="E155" i="11"/>
  <c r="E192" i="11"/>
  <c r="E146" i="11"/>
  <c r="E546" i="11"/>
  <c r="E187" i="11"/>
  <c r="E28" i="11"/>
  <c r="M211" i="11"/>
  <c r="M670" i="11"/>
  <c r="M537" i="11"/>
  <c r="M660" i="11"/>
  <c r="M556" i="11"/>
  <c r="M620" i="11"/>
  <c r="M254" i="11"/>
  <c r="M616" i="11"/>
  <c r="M192" i="11"/>
  <c r="M146" i="11"/>
  <c r="M546" i="11"/>
  <c r="M187" i="11"/>
  <c r="M28" i="11"/>
  <c r="X480" i="11"/>
  <c r="X653" i="11"/>
  <c r="X566" i="11"/>
  <c r="X556" i="11"/>
  <c r="X620" i="11"/>
  <c r="X254" i="11"/>
  <c r="X616" i="11"/>
  <c r="X192" i="11"/>
  <c r="X146" i="11"/>
  <c r="X546" i="11"/>
  <c r="X187" i="11"/>
  <c r="X28" i="11"/>
  <c r="H175" i="11"/>
  <c r="H669" i="11"/>
  <c r="H478" i="11"/>
  <c r="H652" i="11"/>
  <c r="H325" i="11"/>
  <c r="H343" i="11"/>
  <c r="H545" i="11"/>
  <c r="H538" i="11"/>
  <c r="H619" i="11"/>
  <c r="H253" i="11"/>
  <c r="H615" i="11"/>
  <c r="H280" i="11"/>
  <c r="H172" i="11"/>
  <c r="H239" i="11"/>
  <c r="H154" i="11"/>
  <c r="H191" i="11"/>
  <c r="H145" i="11"/>
  <c r="H552" i="11"/>
  <c r="H276" i="11"/>
  <c r="H168" i="11"/>
  <c r="H614" i="11"/>
  <c r="H94" i="11"/>
  <c r="H311" i="11"/>
  <c r="H542" i="11"/>
  <c r="H86" i="11"/>
  <c r="H37" i="11"/>
  <c r="H10" i="11"/>
  <c r="H271" i="11"/>
  <c r="H43" i="11"/>
  <c r="S480" i="11"/>
  <c r="S653" i="11"/>
  <c r="S566" i="11"/>
  <c r="S556" i="11"/>
  <c r="S620" i="11"/>
  <c r="S254" i="11"/>
  <c r="S616" i="11"/>
  <c r="S192" i="11"/>
  <c r="S146" i="11"/>
  <c r="S546" i="11"/>
  <c r="S187" i="11"/>
  <c r="S28" i="11"/>
  <c r="I211" i="11"/>
  <c r="I670" i="11"/>
  <c r="I537" i="11"/>
  <c r="I660" i="11"/>
  <c r="I566" i="11"/>
  <c r="I556" i="11"/>
  <c r="I620" i="11"/>
  <c r="I254" i="11"/>
  <c r="I616" i="11"/>
  <c r="I192" i="11"/>
  <c r="I146" i="11"/>
  <c r="I546" i="11"/>
  <c r="I187" i="11"/>
  <c r="I28" i="11"/>
  <c r="T480" i="11"/>
  <c r="T653" i="11"/>
  <c r="T556" i="11"/>
  <c r="T620" i="11"/>
  <c r="T254" i="11"/>
  <c r="T616" i="11"/>
  <c r="T192" i="11"/>
  <c r="T146" i="11"/>
  <c r="T546" i="11"/>
  <c r="T187" i="11"/>
  <c r="T28" i="11"/>
  <c r="J480" i="11"/>
  <c r="J653" i="11"/>
  <c r="J617" i="11"/>
  <c r="J351" i="11"/>
  <c r="J451" i="11"/>
  <c r="J212" i="11"/>
  <c r="J612" i="11"/>
  <c r="J92" i="11"/>
  <c r="J188" i="11"/>
  <c r="J29" i="11"/>
  <c r="J441" i="11"/>
  <c r="J76" i="11"/>
  <c r="J390" i="11"/>
  <c r="J63" i="11"/>
  <c r="U567" i="11"/>
  <c r="U617" i="11"/>
  <c r="U351" i="11"/>
  <c r="U451" i="11"/>
  <c r="U212" i="11"/>
  <c r="U612" i="11"/>
  <c r="U92" i="11"/>
  <c r="U188" i="11"/>
  <c r="U29" i="11"/>
  <c r="U441" i="11"/>
  <c r="U76" i="11"/>
  <c r="U390" i="11"/>
  <c r="U63" i="11"/>
  <c r="E545" i="11"/>
  <c r="E538" i="11"/>
  <c r="E239" i="11"/>
  <c r="E154" i="11"/>
  <c r="E191" i="11"/>
  <c r="E145" i="11"/>
  <c r="E552" i="11"/>
  <c r="E409" i="11"/>
  <c r="E276" i="11"/>
  <c r="E168" i="11"/>
  <c r="E614" i="11"/>
  <c r="E94" i="11"/>
  <c r="E311" i="11"/>
  <c r="E210" i="11"/>
  <c r="E542" i="11"/>
  <c r="E86" i="11"/>
  <c r="E37" i="11"/>
  <c r="E10" i="11"/>
  <c r="E271" i="11"/>
  <c r="E43" i="11"/>
  <c r="M175" i="11"/>
  <c r="M669" i="11"/>
  <c r="M478" i="11"/>
  <c r="M652" i="11"/>
  <c r="M325" i="11"/>
  <c r="M343" i="11"/>
  <c r="M545" i="11"/>
  <c r="M619" i="11"/>
  <c r="M253" i="11"/>
  <c r="M615" i="11"/>
  <c r="M280" i="11"/>
  <c r="M172" i="11"/>
  <c r="M239" i="11"/>
  <c r="M154" i="11"/>
  <c r="M191" i="11"/>
  <c r="M145" i="11"/>
  <c r="M552" i="11"/>
  <c r="M276" i="11"/>
  <c r="M168" i="11"/>
  <c r="M614" i="11"/>
  <c r="M94" i="11"/>
  <c r="M311" i="11"/>
  <c r="M542" i="11"/>
  <c r="M86" i="11"/>
  <c r="M37" i="11"/>
  <c r="M10" i="11"/>
  <c r="M271" i="11"/>
  <c r="M43" i="11"/>
  <c r="X211" i="11"/>
  <c r="X670" i="11"/>
  <c r="X537" i="11"/>
  <c r="X660" i="11"/>
  <c r="X520" i="11"/>
  <c r="X658" i="11"/>
  <c r="X325" i="11"/>
  <c r="X343" i="11"/>
  <c r="X545" i="11"/>
  <c r="X619" i="11"/>
  <c r="X253" i="11"/>
  <c r="X615" i="11"/>
  <c r="X280" i="11"/>
  <c r="X172" i="11"/>
  <c r="X239" i="11"/>
  <c r="X154" i="11"/>
  <c r="X191" i="11"/>
  <c r="X145" i="11"/>
  <c r="X552" i="11"/>
  <c r="X276" i="11"/>
  <c r="X168" i="11"/>
  <c r="X614" i="11"/>
  <c r="X94" i="11"/>
  <c r="X311" i="11"/>
  <c r="X542" i="11"/>
  <c r="X86" i="11"/>
  <c r="X37" i="11"/>
  <c r="X10" i="11"/>
  <c r="X271" i="11"/>
  <c r="X43" i="11"/>
  <c r="H477" i="11"/>
  <c r="H654" i="11"/>
  <c r="H324" i="11"/>
  <c r="H342" i="11"/>
  <c r="H565" i="11"/>
  <c r="H618" i="11"/>
  <c r="H279" i="11"/>
  <c r="H171" i="11"/>
  <c r="H551" i="11"/>
  <c r="H541" i="11"/>
  <c r="H85" i="11"/>
  <c r="H270" i="11"/>
  <c r="H42" i="11"/>
  <c r="S211" i="11"/>
  <c r="S670" i="11"/>
  <c r="S537" i="11"/>
  <c r="S660" i="11"/>
  <c r="S520" i="11"/>
  <c r="S658" i="11"/>
  <c r="S325" i="11"/>
  <c r="S343" i="11"/>
  <c r="S545" i="11"/>
  <c r="S619" i="11"/>
  <c r="S253" i="11"/>
  <c r="S615" i="11"/>
  <c r="S280" i="11"/>
  <c r="S172" i="11"/>
  <c r="S239" i="11"/>
  <c r="S154" i="11"/>
  <c r="S191" i="11"/>
  <c r="S145" i="11"/>
  <c r="S552" i="11"/>
  <c r="S276" i="11"/>
  <c r="S168" i="11"/>
  <c r="S614" i="11"/>
  <c r="S94" i="11"/>
  <c r="S311" i="11"/>
  <c r="S542" i="11"/>
  <c r="S86" i="11"/>
  <c r="S37" i="11"/>
  <c r="S10" i="11"/>
  <c r="S271" i="11"/>
  <c r="S43" i="11"/>
  <c r="I175" i="11"/>
  <c r="I669" i="11"/>
  <c r="I478" i="11"/>
  <c r="I652" i="11"/>
  <c r="I325" i="11"/>
  <c r="I343" i="11"/>
  <c r="I545" i="11"/>
  <c r="I619" i="11"/>
  <c r="I253" i="11"/>
  <c r="I615" i="11"/>
  <c r="I280" i="11"/>
  <c r="I172" i="11"/>
  <c r="I239" i="11"/>
  <c r="I154" i="11"/>
  <c r="I191" i="11"/>
  <c r="I145" i="11"/>
  <c r="I552" i="11"/>
  <c r="I276" i="11"/>
  <c r="I168" i="11"/>
  <c r="I614" i="11"/>
  <c r="I94" i="11"/>
  <c r="I311" i="11"/>
  <c r="I542" i="11"/>
  <c r="I86" i="11"/>
  <c r="I37" i="11"/>
  <c r="I10" i="11"/>
  <c r="I271" i="11"/>
  <c r="I43" i="11"/>
  <c r="T211" i="11"/>
  <c r="T670" i="11"/>
  <c r="T537" i="11"/>
  <c r="T660" i="11"/>
  <c r="T520" i="11"/>
  <c r="T658" i="11"/>
  <c r="T325" i="11"/>
  <c r="T343" i="11"/>
  <c r="T545" i="11"/>
  <c r="T619" i="11"/>
  <c r="T253" i="11"/>
  <c r="T615" i="11"/>
  <c r="T280" i="11"/>
  <c r="T172" i="11"/>
  <c r="T239" i="11"/>
  <c r="T154" i="11"/>
  <c r="T191" i="11"/>
  <c r="T145" i="11"/>
  <c r="T552" i="11"/>
  <c r="T276" i="11"/>
  <c r="T168" i="11"/>
  <c r="T614" i="11"/>
  <c r="T94" i="11"/>
  <c r="T311" i="11"/>
  <c r="T542" i="11"/>
  <c r="T86" i="11"/>
  <c r="T37" i="11"/>
  <c r="T10" i="11"/>
  <c r="T271" i="11"/>
  <c r="T43" i="11"/>
  <c r="J211" i="11"/>
  <c r="J670" i="11"/>
  <c r="J537" i="11"/>
  <c r="J660" i="11"/>
  <c r="J556" i="11"/>
  <c r="J620" i="11"/>
  <c r="J254" i="11"/>
  <c r="J616" i="11"/>
  <c r="J192" i="11"/>
  <c r="J146" i="11"/>
  <c r="J546" i="11"/>
  <c r="J187" i="11"/>
  <c r="J28" i="11"/>
  <c r="U480" i="11"/>
  <c r="U653" i="11"/>
  <c r="U556" i="11"/>
  <c r="U620" i="11"/>
  <c r="U254" i="11"/>
  <c r="U616" i="11"/>
  <c r="U192" i="11"/>
  <c r="U146" i="11"/>
  <c r="U546" i="11"/>
  <c r="U187" i="11"/>
  <c r="U28" i="11"/>
  <c r="E324" i="11"/>
  <c r="E342" i="11"/>
  <c r="E479" i="11"/>
  <c r="E379" i="11"/>
  <c r="E279" i="11"/>
  <c r="E171" i="11"/>
  <c r="E494" i="11"/>
  <c r="E221" i="11"/>
  <c r="E408" i="11"/>
  <c r="E209" i="11"/>
  <c r="E32" i="11"/>
  <c r="E541" i="11"/>
  <c r="E85" i="11"/>
  <c r="E270" i="11"/>
  <c r="E42" i="11"/>
  <c r="M139" i="11"/>
  <c r="M656" i="11"/>
  <c r="M477" i="11"/>
  <c r="M654" i="11"/>
  <c r="M324" i="11"/>
  <c r="M342" i="11"/>
  <c r="M618" i="11"/>
  <c r="M279" i="11"/>
  <c r="M171" i="11"/>
  <c r="M551" i="11"/>
  <c r="M541" i="11"/>
  <c r="M85" i="11"/>
  <c r="M270" i="11"/>
  <c r="M42" i="11"/>
  <c r="X175" i="11"/>
  <c r="X669" i="11"/>
  <c r="X519" i="11"/>
  <c r="X657" i="11"/>
  <c r="X324" i="11"/>
  <c r="X342" i="11"/>
  <c r="X618" i="11"/>
  <c r="X279" i="11"/>
  <c r="X171" i="11"/>
  <c r="X551" i="11"/>
  <c r="X541" i="11"/>
  <c r="X85" i="11"/>
  <c r="X270" i="11"/>
  <c r="X42" i="11"/>
  <c r="H139" i="11"/>
  <c r="H656" i="11"/>
  <c r="H567" i="11"/>
  <c r="H617" i="11"/>
  <c r="H351" i="11"/>
  <c r="H451" i="11"/>
  <c r="H212" i="11"/>
  <c r="H612" i="11"/>
  <c r="H92" i="11"/>
  <c r="H188" i="11"/>
  <c r="H29" i="11"/>
  <c r="H441" i="11"/>
  <c r="H76" i="11"/>
  <c r="H390" i="11"/>
  <c r="H63" i="11"/>
  <c r="S175" i="11"/>
  <c r="S669" i="11"/>
  <c r="S519" i="11"/>
  <c r="S657" i="11"/>
  <c r="S324" i="11"/>
  <c r="S342" i="11"/>
  <c r="S618" i="11"/>
  <c r="S279" i="11"/>
  <c r="S171" i="11"/>
  <c r="S551" i="11"/>
  <c r="S541" i="11"/>
  <c r="S85" i="11"/>
  <c r="S270" i="11"/>
  <c r="S42" i="11"/>
  <c r="I139" i="11"/>
  <c r="I656" i="11"/>
  <c r="I477" i="11"/>
  <c r="I654" i="11"/>
  <c r="I324" i="11"/>
  <c r="I342" i="11"/>
  <c r="I618" i="11"/>
  <c r="I279" i="11"/>
  <c r="I171" i="11"/>
  <c r="I551" i="11"/>
  <c r="I541" i="11"/>
  <c r="I85" i="11"/>
  <c r="I270" i="11"/>
  <c r="I42" i="11"/>
  <c r="T175" i="11"/>
  <c r="T669" i="11"/>
  <c r="T519" i="11"/>
  <c r="T657" i="11"/>
  <c r="T324" i="11"/>
  <c r="T342" i="11"/>
  <c r="T618" i="11"/>
  <c r="T279" i="11"/>
  <c r="T171" i="11"/>
  <c r="T551" i="11"/>
  <c r="T541" i="11"/>
  <c r="T85" i="11"/>
  <c r="T270" i="11"/>
  <c r="T42" i="11"/>
  <c r="J175" i="11"/>
  <c r="J669" i="11"/>
  <c r="J478" i="11"/>
  <c r="J652" i="11"/>
  <c r="J325" i="11"/>
  <c r="J343" i="11"/>
  <c r="J545" i="11"/>
  <c r="J619" i="11"/>
  <c r="J253" i="11"/>
  <c r="J615" i="11"/>
  <c r="J280" i="11"/>
  <c r="J172" i="11"/>
  <c r="J239" i="11"/>
  <c r="J154" i="11"/>
  <c r="J191" i="11"/>
  <c r="J145" i="11"/>
  <c r="J552" i="11"/>
  <c r="J276" i="11"/>
  <c r="J168" i="11"/>
  <c r="J614" i="11"/>
  <c r="J94" i="11"/>
  <c r="J311" i="11"/>
  <c r="J542" i="11"/>
  <c r="J86" i="11"/>
  <c r="J37" i="11"/>
  <c r="J10" i="11"/>
  <c r="J271" i="11"/>
  <c r="J43" i="11"/>
  <c r="U211" i="11"/>
  <c r="U670" i="11"/>
  <c r="U537" i="11"/>
  <c r="U660" i="11"/>
  <c r="U520" i="11"/>
  <c r="U658" i="11"/>
  <c r="U555" i="11"/>
  <c r="U325" i="11"/>
  <c r="U343" i="11"/>
  <c r="U545" i="11"/>
  <c r="U619" i="11"/>
  <c r="U253" i="11"/>
  <c r="U615" i="11"/>
  <c r="U280" i="11"/>
  <c r="U172" i="11"/>
  <c r="U239" i="11"/>
  <c r="U154" i="11"/>
  <c r="U191" i="11"/>
  <c r="U145" i="11"/>
  <c r="U552" i="11"/>
  <c r="U276" i="11"/>
  <c r="U168" i="11"/>
  <c r="U614" i="11"/>
  <c r="U94" i="11"/>
  <c r="U311" i="11"/>
  <c r="U542" i="11"/>
  <c r="U86" i="11"/>
  <c r="U37" i="11"/>
  <c r="U10" i="11"/>
  <c r="U271" i="11"/>
  <c r="U43" i="11"/>
  <c r="E567" i="11"/>
  <c r="E499" i="11"/>
  <c r="E320" i="11"/>
  <c r="E182" i="11"/>
  <c r="E351" i="11"/>
  <c r="E493" i="11"/>
  <c r="E220" i="11"/>
  <c r="E451" i="11"/>
  <c r="E212" i="11"/>
  <c r="E612" i="11"/>
  <c r="E92" i="11"/>
  <c r="E188" i="11"/>
  <c r="E29" i="11"/>
  <c r="E441" i="11"/>
  <c r="E76" i="11"/>
  <c r="E390" i="11"/>
  <c r="E63" i="11"/>
  <c r="M480" i="11"/>
  <c r="M653" i="11"/>
  <c r="M617" i="11"/>
  <c r="M351" i="11"/>
  <c r="M451" i="11"/>
  <c r="M212" i="11"/>
  <c r="M612" i="11"/>
  <c r="M92" i="11"/>
  <c r="M188" i="11"/>
  <c r="M29" i="11"/>
  <c r="M441" i="11"/>
  <c r="M76" i="11"/>
  <c r="M390" i="11"/>
  <c r="M63" i="11"/>
  <c r="X617" i="11"/>
  <c r="X561" i="11"/>
  <c r="X236" i="11"/>
  <c r="X351" i="11"/>
  <c r="X451" i="11"/>
  <c r="X212" i="11"/>
  <c r="X612" i="11"/>
  <c r="X92" i="11"/>
  <c r="X188" i="11"/>
  <c r="X29" i="11"/>
  <c r="X441" i="11"/>
  <c r="X76" i="11"/>
  <c r="X390" i="11"/>
  <c r="X63" i="11"/>
  <c r="H358" i="11"/>
  <c r="H469" i="11"/>
  <c r="H498" i="11"/>
  <c r="H458" i="11"/>
  <c r="H475" i="11"/>
  <c r="H299" i="11"/>
  <c r="S499" i="11"/>
  <c r="S561" i="11"/>
  <c r="I216" i="11"/>
  <c r="I220" i="11"/>
  <c r="I499" i="11"/>
  <c r="I561" i="11"/>
  <c r="T499" i="11"/>
  <c r="T561" i="11"/>
  <c r="J358" i="11"/>
  <c r="J285" i="11"/>
  <c r="J565" i="11"/>
  <c r="J562" i="11"/>
  <c r="J298" i="11"/>
  <c r="J485" i="11"/>
  <c r="U177" i="11"/>
  <c r="U233" i="11"/>
  <c r="U358" i="11"/>
  <c r="U285" i="11"/>
  <c r="U565" i="11"/>
  <c r="U562" i="11"/>
  <c r="U298" i="11"/>
  <c r="U485" i="11"/>
  <c r="E458" i="11"/>
  <c r="E475" i="11"/>
  <c r="E299" i="11"/>
  <c r="M498" i="11"/>
  <c r="M458" i="11"/>
  <c r="M475" i="11"/>
  <c r="M299" i="11"/>
  <c r="X216" i="11"/>
  <c r="X220" i="11"/>
  <c r="X498" i="11"/>
  <c r="X458" i="11"/>
  <c r="X475" i="11"/>
  <c r="X299" i="11"/>
  <c r="H177" i="11"/>
  <c r="H233" i="11"/>
  <c r="H287" i="11"/>
  <c r="H286" i="11"/>
  <c r="H486" i="11"/>
  <c r="S216" i="11"/>
  <c r="S220" i="11"/>
  <c r="S498" i="11"/>
  <c r="S458" i="11"/>
  <c r="S475" i="11"/>
  <c r="S299" i="11"/>
  <c r="I498" i="11"/>
  <c r="I458" i="11"/>
  <c r="I475" i="11"/>
  <c r="I299" i="11"/>
  <c r="T216" i="11"/>
  <c r="T220" i="11"/>
  <c r="T498" i="11"/>
  <c r="T458" i="11"/>
  <c r="T475" i="11"/>
  <c r="T299" i="11"/>
  <c r="J216" i="11"/>
  <c r="J220" i="11"/>
  <c r="J499" i="11"/>
  <c r="J561" i="11"/>
  <c r="U499" i="11"/>
  <c r="U561" i="11"/>
  <c r="E292" i="11"/>
  <c r="E310" i="11"/>
  <c r="E287" i="11"/>
  <c r="E305" i="11"/>
  <c r="E286" i="11"/>
  <c r="E491" i="11"/>
  <c r="E486" i="11"/>
  <c r="M177" i="11"/>
  <c r="M233" i="11"/>
  <c r="M287" i="11"/>
  <c r="M286" i="11"/>
  <c r="M538" i="11"/>
  <c r="M486" i="11"/>
  <c r="X287" i="11"/>
  <c r="X286" i="11"/>
  <c r="X538" i="11"/>
  <c r="X486" i="11"/>
  <c r="S538" i="11"/>
  <c r="S486" i="11"/>
  <c r="I177" i="11"/>
  <c r="I233" i="11"/>
  <c r="I287" i="11"/>
  <c r="I286" i="11"/>
  <c r="I538" i="11"/>
  <c r="I486" i="11"/>
  <c r="T287" i="11"/>
  <c r="T286" i="11"/>
  <c r="T538" i="11"/>
  <c r="T486" i="11"/>
  <c r="J498" i="11"/>
  <c r="J458" i="11"/>
  <c r="J475" i="11"/>
  <c r="J299" i="11"/>
  <c r="U216" i="11"/>
  <c r="U220" i="11"/>
  <c r="U498" i="11"/>
  <c r="U458" i="11"/>
  <c r="U475" i="11"/>
  <c r="U299" i="11"/>
  <c r="E285" i="11"/>
  <c r="E565" i="11"/>
  <c r="E562" i="11"/>
  <c r="E534" i="11"/>
  <c r="E551" i="11"/>
  <c r="E490" i="11"/>
  <c r="E298" i="11"/>
  <c r="E485" i="11"/>
  <c r="M358" i="11"/>
  <c r="M285" i="11"/>
  <c r="M565" i="11"/>
  <c r="M562" i="11"/>
  <c r="M298" i="11"/>
  <c r="M485" i="11"/>
  <c r="X177" i="11"/>
  <c r="X233" i="11"/>
  <c r="X358" i="11"/>
  <c r="X285" i="11"/>
  <c r="X565" i="11"/>
  <c r="X562" i="11"/>
  <c r="X298" i="11"/>
  <c r="X485" i="11"/>
  <c r="H485" i="11"/>
  <c r="H216" i="11"/>
  <c r="H220" i="11"/>
  <c r="H480" i="11"/>
  <c r="H425" i="11"/>
  <c r="H399" i="11"/>
  <c r="H499" i="11"/>
  <c r="H561" i="11"/>
  <c r="S305" i="11"/>
  <c r="S177" i="11"/>
  <c r="S233" i="11"/>
  <c r="S358" i="11"/>
  <c r="S285" i="11"/>
  <c r="S565" i="11"/>
  <c r="S562" i="11"/>
  <c r="S298" i="11"/>
  <c r="S485" i="11"/>
  <c r="I358" i="11"/>
  <c r="I285" i="11"/>
  <c r="I565" i="11"/>
  <c r="I562" i="11"/>
  <c r="I298" i="11"/>
  <c r="I485" i="11"/>
  <c r="T177" i="11"/>
  <c r="T233" i="11"/>
  <c r="T358" i="11"/>
  <c r="T285" i="11"/>
  <c r="T565" i="11"/>
  <c r="T562" i="11"/>
  <c r="T298" i="11"/>
  <c r="T485" i="11"/>
  <c r="J177" i="11"/>
  <c r="J233" i="11"/>
  <c r="J287" i="11"/>
  <c r="J286" i="11"/>
  <c r="J538" i="11"/>
  <c r="J486" i="11"/>
  <c r="U287" i="11"/>
  <c r="U286" i="11"/>
  <c r="U538" i="11"/>
  <c r="U486" i="11"/>
  <c r="E561" i="11"/>
  <c r="E533" i="11"/>
  <c r="M216" i="11"/>
  <c r="M220" i="11"/>
  <c r="M499" i="11"/>
  <c r="M561" i="11"/>
  <c r="X499" i="11"/>
  <c r="H55" i="11"/>
  <c r="T55" i="11"/>
  <c r="H491" i="11"/>
  <c r="H409" i="11"/>
  <c r="S383" i="11"/>
  <c r="S136" i="11"/>
  <c r="I479" i="11"/>
  <c r="I672" i="11"/>
  <c r="T383" i="11"/>
  <c r="T136" i="11"/>
  <c r="J383" i="11"/>
  <c r="J136" i="11"/>
  <c r="J571" i="11"/>
  <c r="U518" i="11"/>
  <c r="U139" i="11"/>
  <c r="U571" i="11"/>
  <c r="E293" i="11"/>
  <c r="E96" i="11"/>
  <c r="M293" i="11"/>
  <c r="M96" i="11"/>
  <c r="M491" i="11"/>
  <c r="M409" i="11"/>
  <c r="X479" i="11"/>
  <c r="X672" i="11"/>
  <c r="X491" i="11"/>
  <c r="X409" i="11"/>
  <c r="H293" i="11"/>
  <c r="H96" i="11"/>
  <c r="H386" i="11"/>
  <c r="H12" i="11"/>
  <c r="H572" i="11"/>
  <c r="H490" i="11"/>
  <c r="H408" i="11"/>
  <c r="S479" i="11"/>
  <c r="S672" i="11"/>
  <c r="S491" i="11"/>
  <c r="S409" i="11"/>
  <c r="I55" i="11"/>
  <c r="I293" i="11"/>
  <c r="I96" i="11"/>
  <c r="I491" i="11"/>
  <c r="I409" i="11"/>
  <c r="T479" i="11"/>
  <c r="T672" i="11"/>
  <c r="T491" i="11"/>
  <c r="T409" i="11"/>
  <c r="J479" i="11"/>
  <c r="J672" i="11"/>
  <c r="U383" i="11"/>
  <c r="U136" i="11"/>
  <c r="E386" i="11"/>
  <c r="E12" i="11"/>
  <c r="M386" i="11"/>
  <c r="M12" i="11"/>
  <c r="M572" i="11"/>
  <c r="M490" i="11"/>
  <c r="M408" i="11"/>
  <c r="X293" i="11"/>
  <c r="X96" i="11"/>
  <c r="X386" i="11"/>
  <c r="X12" i="11"/>
  <c r="X572" i="11"/>
  <c r="X490" i="11"/>
  <c r="X408" i="11"/>
  <c r="H383" i="11"/>
  <c r="H136" i="11"/>
  <c r="H571" i="11"/>
  <c r="S55" i="11"/>
  <c r="S293" i="11"/>
  <c r="S96" i="11"/>
  <c r="S386" i="11"/>
  <c r="S12" i="11"/>
  <c r="S572" i="11"/>
  <c r="S490" i="11"/>
  <c r="S408" i="11"/>
  <c r="I386" i="11"/>
  <c r="I12" i="11"/>
  <c r="I572" i="11"/>
  <c r="I490" i="11"/>
  <c r="I408" i="11"/>
  <c r="T293" i="11"/>
  <c r="T96" i="11"/>
  <c r="T386" i="11"/>
  <c r="T12" i="11"/>
  <c r="T572" i="11"/>
  <c r="T490" i="11"/>
  <c r="T408" i="11"/>
  <c r="J293" i="11"/>
  <c r="J96" i="11"/>
  <c r="J491" i="11"/>
  <c r="J409" i="11"/>
  <c r="U479" i="11"/>
  <c r="U672" i="11"/>
  <c r="U491" i="11"/>
  <c r="U409" i="11"/>
  <c r="E383" i="11"/>
  <c r="E136" i="11"/>
  <c r="M383" i="11"/>
  <c r="M136" i="11"/>
  <c r="M571" i="11"/>
  <c r="X518" i="11"/>
  <c r="X139" i="11"/>
  <c r="X571" i="11"/>
  <c r="H479" i="11"/>
  <c r="H672" i="11"/>
  <c r="S518" i="11"/>
  <c r="S139" i="11"/>
  <c r="S571" i="11"/>
  <c r="I383" i="11"/>
  <c r="I136" i="11"/>
  <c r="I571" i="11"/>
  <c r="T518" i="11"/>
  <c r="T139" i="11"/>
  <c r="T571" i="11"/>
  <c r="J386" i="11"/>
  <c r="J12" i="11"/>
  <c r="J572" i="11"/>
  <c r="J490" i="11"/>
  <c r="J408" i="11"/>
  <c r="U55" i="11"/>
  <c r="U293" i="11"/>
  <c r="U96" i="11"/>
  <c r="U386" i="11"/>
  <c r="U12" i="11"/>
  <c r="U572" i="11"/>
  <c r="U490" i="11"/>
  <c r="U408" i="11"/>
  <c r="E492" i="11"/>
  <c r="M479" i="11"/>
  <c r="M672" i="11"/>
  <c r="X383" i="11"/>
  <c r="X136" i="11"/>
  <c r="H909" i="11"/>
  <c r="X288" i="11"/>
  <c r="X326" i="11"/>
  <c r="M558" i="11"/>
  <c r="M335" i="11"/>
  <c r="M548" i="11"/>
  <c r="M518" i="11"/>
  <c r="M362" i="11"/>
  <c r="M514" i="11"/>
  <c r="M504" i="11"/>
  <c r="M194" i="11"/>
  <c r="X362" i="11"/>
  <c r="M903" i="11"/>
  <c r="E323" i="11"/>
  <c r="X344" i="11"/>
  <c r="X335" i="11"/>
  <c r="X466" i="11"/>
  <c r="M323" i="11"/>
  <c r="M411" i="11"/>
  <c r="X558" i="11"/>
  <c r="X548" i="11"/>
  <c r="X323" i="11"/>
  <c r="X514" i="11"/>
  <c r="X504" i="11"/>
  <c r="U339" i="11"/>
  <c r="X506" i="11"/>
  <c r="X425" i="11"/>
  <c r="X291" i="11"/>
  <c r="X510" i="11"/>
  <c r="X331" i="11"/>
  <c r="X418" i="11"/>
  <c r="X197" i="11"/>
  <c r="S384" i="11"/>
  <c r="S513" i="11"/>
  <c r="S503" i="11"/>
  <c r="S193" i="11"/>
  <c r="T384" i="11"/>
  <c r="S332" i="11"/>
  <c r="I384" i="11"/>
  <c r="X194" i="11"/>
  <c r="X478" i="11"/>
  <c r="S202" i="11"/>
  <c r="S554" i="11"/>
  <c r="S473" i="11"/>
  <c r="S198" i="11"/>
  <c r="S544" i="11"/>
  <c r="S410" i="11"/>
  <c r="X338" i="11"/>
  <c r="X201" i="11"/>
  <c r="X553" i="11"/>
  <c r="X472" i="11"/>
  <c r="H558" i="11"/>
  <c r="H335" i="11"/>
  <c r="H466" i="11"/>
  <c r="S345" i="11"/>
  <c r="S477" i="11"/>
  <c r="S509" i="11"/>
  <c r="S467" i="11"/>
  <c r="S329" i="11"/>
  <c r="H548" i="11"/>
  <c r="H323" i="11"/>
  <c r="H411" i="11"/>
  <c r="S559" i="11"/>
  <c r="S549" i="11"/>
  <c r="S539" i="11"/>
  <c r="X411" i="11"/>
  <c r="H518" i="11"/>
  <c r="H568" i="11"/>
  <c r="H362" i="11"/>
  <c r="H514" i="11"/>
  <c r="H504" i="11"/>
  <c r="H315" i="11"/>
  <c r="H194" i="11"/>
  <c r="S306" i="11"/>
  <c r="H520" i="11"/>
  <c r="H340" i="11"/>
  <c r="H288" i="11"/>
  <c r="H326" i="11"/>
  <c r="H291" i="11"/>
  <c r="H510" i="11"/>
  <c r="H331" i="11"/>
  <c r="H338" i="11"/>
  <c r="H418" i="11"/>
  <c r="I559" i="11"/>
  <c r="I509" i="11"/>
  <c r="I467" i="11"/>
  <c r="I329" i="11"/>
  <c r="T345" i="11"/>
  <c r="T363" i="11"/>
  <c r="T477" i="11"/>
  <c r="T509" i="11"/>
  <c r="T467" i="11"/>
  <c r="T329" i="11"/>
  <c r="J291" i="11"/>
  <c r="J510" i="11"/>
  <c r="J331" i="11"/>
  <c r="U478" i="11"/>
  <c r="U291" i="11"/>
  <c r="U510" i="11"/>
  <c r="U331" i="11"/>
  <c r="E335" i="11"/>
  <c r="I549" i="11"/>
  <c r="I539" i="11"/>
  <c r="T559" i="11"/>
  <c r="T549" i="11"/>
  <c r="T539" i="11"/>
  <c r="T496" i="11"/>
  <c r="E411" i="11"/>
  <c r="X423" i="11"/>
  <c r="X502" i="11"/>
  <c r="M291" i="11"/>
  <c r="M510" i="11"/>
  <c r="M331" i="11"/>
  <c r="X543" i="11"/>
  <c r="X497" i="11"/>
  <c r="S496" i="11"/>
  <c r="S505" i="11"/>
  <c r="S463" i="11"/>
  <c r="H423" i="11"/>
  <c r="H506" i="11"/>
  <c r="H502" i="11"/>
  <c r="I341" i="11"/>
  <c r="I513" i="11"/>
  <c r="I503" i="11"/>
  <c r="I193" i="11"/>
  <c r="T513" i="11"/>
  <c r="T503" i="11"/>
  <c r="T193" i="11"/>
  <c r="J518" i="11"/>
  <c r="J362" i="11"/>
  <c r="U362" i="11"/>
  <c r="E288" i="11"/>
  <c r="I332" i="11"/>
  <c r="E510" i="11"/>
  <c r="E331" i="11"/>
  <c r="M315" i="11"/>
  <c r="X568" i="11"/>
  <c r="X315" i="11"/>
  <c r="H201" i="11"/>
  <c r="H553" i="11"/>
  <c r="H472" i="11"/>
  <c r="H197" i="11"/>
  <c r="H543" i="11"/>
  <c r="H497" i="11"/>
  <c r="I202" i="11"/>
  <c r="I554" i="11"/>
  <c r="I473" i="11"/>
  <c r="I198" i="11"/>
  <c r="I544" i="11"/>
  <c r="I410" i="11"/>
  <c r="T202" i="11"/>
  <c r="T554" i="11"/>
  <c r="T473" i="11"/>
  <c r="T198" i="11"/>
  <c r="T544" i="11"/>
  <c r="T410" i="11"/>
  <c r="J548" i="11"/>
  <c r="E418" i="11"/>
  <c r="H301" i="11"/>
  <c r="H332" i="11"/>
  <c r="S344" i="11"/>
  <c r="S425" i="11"/>
  <c r="S335" i="11"/>
  <c r="S466" i="11"/>
  <c r="I306" i="11"/>
  <c r="I558" i="11"/>
  <c r="I335" i="11"/>
  <c r="I466" i="11"/>
  <c r="I496" i="11"/>
  <c r="T344" i="11"/>
  <c r="T425" i="11"/>
  <c r="T335" i="11"/>
  <c r="T466" i="11"/>
  <c r="J559" i="11"/>
  <c r="J338" i="11"/>
  <c r="J201" i="11"/>
  <c r="J553" i="11"/>
  <c r="J509" i="11"/>
  <c r="J467" i="11"/>
  <c r="J472" i="11"/>
  <c r="J418" i="11"/>
  <c r="J377" i="11"/>
  <c r="J329" i="11"/>
  <c r="J302" i="11"/>
  <c r="J197" i="11"/>
  <c r="J543" i="11"/>
  <c r="J300" i="11"/>
  <c r="J497" i="11"/>
  <c r="U345" i="11"/>
  <c r="U363" i="11"/>
  <c r="U477" i="11"/>
  <c r="U338" i="11"/>
  <c r="U201" i="11"/>
  <c r="U553" i="11"/>
  <c r="U509" i="11"/>
  <c r="U467" i="11"/>
  <c r="U472" i="11"/>
  <c r="U418" i="11"/>
  <c r="U377" i="11"/>
  <c r="U329" i="11"/>
  <c r="U302" i="11"/>
  <c r="U197" i="11"/>
  <c r="U543" i="11"/>
  <c r="H384" i="11"/>
  <c r="H202" i="11"/>
  <c r="H554" i="11"/>
  <c r="H473" i="11"/>
  <c r="H198" i="11"/>
  <c r="H544" i="11"/>
  <c r="H374" i="11"/>
  <c r="H534" i="11"/>
  <c r="H494" i="11"/>
  <c r="H314" i="11"/>
  <c r="H410" i="11"/>
  <c r="H570" i="11"/>
  <c r="H524" i="11"/>
  <c r="H481" i="11"/>
  <c r="S558" i="11"/>
  <c r="S548" i="11"/>
  <c r="S359" i="11"/>
  <c r="S354" i="11"/>
  <c r="S323" i="11"/>
  <c r="S414" i="11"/>
  <c r="S316" i="11"/>
  <c r="S528" i="11"/>
  <c r="S495" i="11"/>
  <c r="S487" i="11"/>
  <c r="S411" i="11"/>
  <c r="S482" i="11"/>
  <c r="S402" i="11"/>
  <c r="I519" i="11"/>
  <c r="I548" i="11"/>
  <c r="I359" i="11"/>
  <c r="I354" i="11"/>
  <c r="I505" i="11"/>
  <c r="I323" i="11"/>
  <c r="I463" i="11"/>
  <c r="I414" i="11"/>
  <c r="I316" i="11"/>
  <c r="I528" i="11"/>
  <c r="I495" i="11"/>
  <c r="I487" i="11"/>
  <c r="I411" i="11"/>
  <c r="I482" i="11"/>
  <c r="I402" i="11"/>
  <c r="T306" i="11"/>
  <c r="T558" i="11"/>
  <c r="T548" i="11"/>
  <c r="T359" i="11"/>
  <c r="T332" i="11"/>
  <c r="T354" i="11"/>
  <c r="T505" i="11"/>
  <c r="T323" i="11"/>
  <c r="T463" i="11"/>
  <c r="T414" i="11"/>
  <c r="T316" i="11"/>
  <c r="T528" i="11"/>
  <c r="T495" i="11"/>
  <c r="T487" i="11"/>
  <c r="T411" i="11"/>
  <c r="T482" i="11"/>
  <c r="T402" i="11"/>
  <c r="J306" i="11"/>
  <c r="J558" i="11"/>
  <c r="J520" i="11"/>
  <c r="J340" i="11"/>
  <c r="J335" i="11"/>
  <c r="J549" i="11"/>
  <c r="J466" i="11"/>
  <c r="J423" i="11"/>
  <c r="J288" i="11"/>
  <c r="J326" i="11"/>
  <c r="J301" i="11"/>
  <c r="H341" i="11"/>
  <c r="H513" i="11"/>
  <c r="H503" i="11"/>
  <c r="H193" i="11"/>
  <c r="S568" i="11"/>
  <c r="S362" i="11"/>
  <c r="S514" i="11"/>
  <c r="S504" i="11"/>
  <c r="S194" i="11"/>
  <c r="I518" i="11"/>
  <c r="I568" i="11"/>
  <c r="I362" i="11"/>
  <c r="I514" i="11"/>
  <c r="I504" i="11"/>
  <c r="I315" i="11"/>
  <c r="I194" i="11"/>
  <c r="T568" i="11"/>
  <c r="T362" i="11"/>
  <c r="T514" i="11"/>
  <c r="T504" i="11"/>
  <c r="T315" i="11"/>
  <c r="T194" i="11"/>
  <c r="J519" i="11"/>
  <c r="J505" i="11"/>
  <c r="J463" i="11"/>
  <c r="U306" i="11"/>
  <c r="U505" i="11"/>
  <c r="U463" i="11"/>
  <c r="E513" i="11"/>
  <c r="E193" i="11"/>
  <c r="U300" i="11"/>
  <c r="U497" i="11"/>
  <c r="U489" i="11"/>
  <c r="E548" i="11"/>
  <c r="E332" i="11"/>
  <c r="E414" i="11"/>
  <c r="E316" i="11"/>
  <c r="M359" i="11"/>
  <c r="M332" i="11"/>
  <c r="M414" i="11"/>
  <c r="M316" i="11"/>
  <c r="M528" i="11"/>
  <c r="M495" i="11"/>
  <c r="M487" i="11"/>
  <c r="M482" i="11"/>
  <c r="M402" i="11"/>
  <c r="X359" i="11"/>
  <c r="X332" i="11"/>
  <c r="J563" i="11"/>
  <c r="J539" i="11"/>
  <c r="J506" i="11"/>
  <c r="J502" i="11"/>
  <c r="J317" i="11"/>
  <c r="J560" i="11"/>
  <c r="J529" i="11"/>
  <c r="J496" i="11"/>
  <c r="J492" i="11"/>
  <c r="J488" i="11"/>
  <c r="J369" i="11"/>
  <c r="J346" i="11"/>
  <c r="J483" i="11"/>
  <c r="J307" i="11"/>
  <c r="J440" i="11"/>
  <c r="J389" i="11"/>
  <c r="U344" i="11"/>
  <c r="U559" i="11"/>
  <c r="U425" i="11"/>
  <c r="U335" i="11"/>
  <c r="U549" i="11"/>
  <c r="U466" i="11"/>
  <c r="U423" i="11"/>
  <c r="U288" i="11"/>
  <c r="U326" i="11"/>
  <c r="U301" i="11"/>
  <c r="U563" i="11"/>
  <c r="U539" i="11"/>
  <c r="U355" i="11"/>
  <c r="U506" i="11"/>
  <c r="U502" i="11"/>
  <c r="U317" i="11"/>
  <c r="U560" i="11"/>
  <c r="U529" i="11"/>
  <c r="U496" i="11"/>
  <c r="U492" i="11"/>
  <c r="U488" i="11"/>
  <c r="U369" i="11"/>
  <c r="U346" i="11"/>
  <c r="U483" i="11"/>
  <c r="U307" i="11"/>
  <c r="U389" i="11"/>
  <c r="E384" i="11"/>
  <c r="E202" i="11"/>
  <c r="E568" i="11"/>
  <c r="E554" i="11"/>
  <c r="E362" i="11"/>
  <c r="E514" i="11"/>
  <c r="E473" i="11"/>
  <c r="E374" i="11"/>
  <c r="E315" i="11"/>
  <c r="E194" i="11"/>
  <c r="E314" i="11"/>
  <c r="E410" i="11"/>
  <c r="E570" i="11"/>
  <c r="E524" i="11"/>
  <c r="E481" i="11"/>
  <c r="M384" i="11"/>
  <c r="M202" i="11"/>
  <c r="M568" i="11"/>
  <c r="M554" i="11"/>
  <c r="M473" i="11"/>
  <c r="M198" i="11"/>
  <c r="M544" i="11"/>
  <c r="M374" i="11"/>
  <c r="M534" i="11"/>
  <c r="M494" i="11"/>
  <c r="M314" i="11"/>
  <c r="M410" i="11"/>
  <c r="M570" i="11"/>
  <c r="M524" i="11"/>
  <c r="M481" i="11"/>
  <c r="X202" i="11"/>
  <c r="X554" i="11"/>
  <c r="X473" i="11"/>
  <c r="X378" i="11"/>
  <c r="X198" i="11"/>
  <c r="X544" i="11"/>
  <c r="X374" i="11"/>
  <c r="X494" i="11"/>
  <c r="X314" i="11"/>
  <c r="X410" i="11"/>
  <c r="X570" i="11"/>
  <c r="X524" i="11"/>
  <c r="X481" i="11"/>
  <c r="M341" i="11"/>
  <c r="M513" i="11"/>
  <c r="M503" i="11"/>
  <c r="M193" i="11"/>
  <c r="X384" i="11"/>
  <c r="X513" i="11"/>
  <c r="X503" i="11"/>
  <c r="X193" i="11"/>
  <c r="H295" i="11"/>
  <c r="H310" i="11"/>
  <c r="H378" i="11"/>
  <c r="H352" i="11"/>
  <c r="H367" i="11"/>
  <c r="H405" i="11"/>
  <c r="H397" i="11"/>
  <c r="S586" i="11"/>
  <c r="S601" i="11"/>
  <c r="S631" i="11"/>
  <c r="S646" i="11"/>
  <c r="S583" i="11"/>
  <c r="S598" i="11"/>
  <c r="S511" i="11"/>
  <c r="S526" i="11"/>
  <c r="S449" i="11"/>
  <c r="S464" i="11"/>
  <c r="S439" i="11"/>
  <c r="S454" i="11"/>
  <c r="I381" i="11"/>
  <c r="I426" i="11"/>
  <c r="I621" i="11"/>
  <c r="I636" i="11"/>
  <c r="I228" i="11"/>
  <c r="I243" i="11"/>
  <c r="I281" i="11"/>
  <c r="I296" i="11"/>
  <c r="T215" i="11"/>
  <c r="T221" i="11"/>
  <c r="T422" i="11"/>
  <c r="T437" i="11"/>
  <c r="T439" i="11"/>
  <c r="T454" i="11"/>
  <c r="J365" i="11"/>
  <c r="J380" i="11"/>
  <c r="J634" i="11"/>
  <c r="J649" i="11"/>
  <c r="J294" i="11"/>
  <c r="J309" i="11"/>
  <c r="J303" i="11"/>
  <c r="J318" i="11"/>
  <c r="J516" i="11"/>
  <c r="J531" i="11"/>
  <c r="J229" i="11"/>
  <c r="J244" i="11"/>
  <c r="J355" i="11"/>
  <c r="J450" i="11"/>
  <c r="J465" i="11"/>
  <c r="J406" i="11"/>
  <c r="J398" i="11"/>
  <c r="J274" i="11"/>
  <c r="J289" i="11"/>
  <c r="U421" i="11"/>
  <c r="U436" i="11"/>
  <c r="U229" i="11"/>
  <c r="U244" i="11"/>
  <c r="E357" i="11"/>
  <c r="E372" i="11"/>
  <c r="H635" i="11"/>
  <c r="H650" i="11"/>
  <c r="H634" i="11"/>
  <c r="H649" i="11"/>
  <c r="H306" i="11"/>
  <c r="H586" i="11"/>
  <c r="H601" i="11"/>
  <c r="H215" i="11"/>
  <c r="H221" i="11"/>
  <c r="H294" i="11"/>
  <c r="H309" i="11"/>
  <c r="H382" i="11"/>
  <c r="H427" i="11"/>
  <c r="H632" i="11"/>
  <c r="H647" i="11"/>
  <c r="H628" i="11"/>
  <c r="H643" i="11"/>
  <c r="H303" i="11"/>
  <c r="H318" i="11"/>
  <c r="H584" i="11"/>
  <c r="H599" i="11"/>
  <c r="H235" i="11"/>
  <c r="H250" i="11"/>
  <c r="H200" i="11"/>
  <c r="H206" i="11"/>
  <c r="H549" i="11"/>
  <c r="H360" i="11"/>
  <c r="H375" i="11"/>
  <c r="H516" i="11"/>
  <c r="H531" i="11"/>
  <c r="H512" i="11"/>
  <c r="H527" i="11"/>
  <c r="H508" i="11"/>
  <c r="H523" i="11"/>
  <c r="H421" i="11"/>
  <c r="H436" i="11"/>
  <c r="H626" i="11"/>
  <c r="H641" i="11"/>
  <c r="H622" i="11"/>
  <c r="H637" i="11"/>
  <c r="H579" i="11"/>
  <c r="H594" i="11"/>
  <c r="H229" i="11"/>
  <c r="H244" i="11"/>
  <c r="H563" i="11"/>
  <c r="H539" i="11"/>
  <c r="H355" i="11"/>
  <c r="H455" i="11"/>
  <c r="H470" i="11"/>
  <c r="H415" i="11"/>
  <c r="H432" i="11"/>
  <c r="H417" i="11"/>
  <c r="H424" i="11"/>
  <c r="H317" i="11"/>
  <c r="H574" i="11"/>
  <c r="H589" i="11"/>
  <c r="H223" i="11"/>
  <c r="H238" i="11"/>
  <c r="H560" i="11"/>
  <c r="H529" i="11"/>
  <c r="H350" i="11"/>
  <c r="H496" i="11"/>
  <c r="H492" i="11"/>
  <c r="H488" i="11"/>
  <c r="H445" i="11"/>
  <c r="H460" i="11"/>
  <c r="H450" i="11"/>
  <c r="H465" i="11"/>
  <c r="H406" i="11"/>
  <c r="H398" i="11"/>
  <c r="H391" i="11"/>
  <c r="H428" i="11"/>
  <c r="H369" i="11"/>
  <c r="H312" i="11"/>
  <c r="H327" i="11"/>
  <c r="H274" i="11"/>
  <c r="H289" i="11"/>
  <c r="H217" i="11"/>
  <c r="H232" i="11"/>
  <c r="H346" i="11"/>
  <c r="H483" i="11"/>
  <c r="H307" i="11"/>
  <c r="H440" i="11"/>
  <c r="H403" i="11"/>
  <c r="H430" i="11"/>
  <c r="H389" i="11"/>
  <c r="S365" i="11"/>
  <c r="S380" i="11"/>
  <c r="S295" i="11"/>
  <c r="S310" i="11"/>
  <c r="S240" i="11"/>
  <c r="S255" i="11"/>
  <c r="S203" i="11"/>
  <c r="S209" i="11"/>
  <c r="S629" i="11"/>
  <c r="S644" i="11"/>
  <c r="S338" i="11"/>
  <c r="S304" i="11"/>
  <c r="S319" i="11"/>
  <c r="S585" i="11"/>
  <c r="S600" i="11"/>
  <c r="S581" i="11"/>
  <c r="S596" i="11"/>
  <c r="S201" i="11"/>
  <c r="S553" i="11"/>
  <c r="S361" i="11"/>
  <c r="S376" i="11"/>
  <c r="S517" i="11"/>
  <c r="S532" i="11"/>
  <c r="S472" i="11"/>
  <c r="S418" i="11"/>
  <c r="S377" i="11"/>
  <c r="S623" i="11"/>
  <c r="S638" i="11"/>
  <c r="S302" i="11"/>
  <c r="S580" i="11"/>
  <c r="S595" i="11"/>
  <c r="S576" i="11"/>
  <c r="S591" i="11"/>
  <c r="S197" i="11"/>
  <c r="S564" i="11"/>
  <c r="S543" i="11"/>
  <c r="S356" i="11"/>
  <c r="S371" i="11"/>
  <c r="S507" i="11"/>
  <c r="S522" i="11"/>
  <c r="S456" i="11"/>
  <c r="S471" i="11"/>
  <c r="S461" i="11"/>
  <c r="S476" i="11"/>
  <c r="S373" i="11"/>
  <c r="S388" i="11"/>
  <c r="S320" i="11"/>
  <c r="S300" i="11"/>
  <c r="S575" i="11"/>
  <c r="S590" i="11"/>
  <c r="S533" i="11"/>
  <c r="S497" i="11"/>
  <c r="S493" i="11"/>
  <c r="S489" i="11"/>
  <c r="S313" i="11"/>
  <c r="S328" i="11"/>
  <c r="S407" i="11"/>
  <c r="S392" i="11"/>
  <c r="S429" i="11"/>
  <c r="S370" i="11"/>
  <c r="S297" i="11"/>
  <c r="S569" i="11"/>
  <c r="S347" i="11"/>
  <c r="S484" i="11"/>
  <c r="S308" i="11"/>
  <c r="S404" i="11"/>
  <c r="S431" i="11"/>
  <c r="S366" i="11"/>
  <c r="S381" i="11"/>
  <c r="I635" i="11"/>
  <c r="I650" i="11"/>
  <c r="I587" i="11"/>
  <c r="I602" i="11"/>
  <c r="I521" i="11"/>
  <c r="I536" i="11"/>
  <c r="I629" i="11"/>
  <c r="I644" i="11"/>
  <c r="I338" i="11"/>
  <c r="I304" i="11"/>
  <c r="I319" i="11"/>
  <c r="I585" i="11"/>
  <c r="I600" i="11"/>
  <c r="I581" i="11"/>
  <c r="I596" i="11"/>
  <c r="I201" i="11"/>
  <c r="I553" i="11"/>
  <c r="I361" i="11"/>
  <c r="I376" i="11"/>
  <c r="I517" i="11"/>
  <c r="I532" i="11"/>
  <c r="I472" i="11"/>
  <c r="I418" i="11"/>
  <c r="I377" i="11"/>
  <c r="I623" i="11"/>
  <c r="I638" i="11"/>
  <c r="I302" i="11"/>
  <c r="I580" i="11"/>
  <c r="I595" i="11"/>
  <c r="I576" i="11"/>
  <c r="I591" i="11"/>
  <c r="I197" i="11"/>
  <c r="I564" i="11"/>
  <c r="I543" i="11"/>
  <c r="I356" i="11"/>
  <c r="I371" i="11"/>
  <c r="I507" i="11"/>
  <c r="I522" i="11"/>
  <c r="I456" i="11"/>
  <c r="I471" i="11"/>
  <c r="I461" i="11"/>
  <c r="I476" i="11"/>
  <c r="I373" i="11"/>
  <c r="I388" i="11"/>
  <c r="I320" i="11"/>
  <c r="I300" i="11"/>
  <c r="I575" i="11"/>
  <c r="I590" i="11"/>
  <c r="I533" i="11"/>
  <c r="I497" i="11"/>
  <c r="I493" i="11"/>
  <c r="I489" i="11"/>
  <c r="I313" i="11"/>
  <c r="I328" i="11"/>
  <c r="I407" i="11"/>
  <c r="I392" i="11"/>
  <c r="I429" i="11"/>
  <c r="I370" i="11"/>
  <c r="I297" i="11"/>
  <c r="I569" i="11"/>
  <c r="I347" i="11"/>
  <c r="I484" i="11"/>
  <c r="I308" i="11"/>
  <c r="I404" i="11"/>
  <c r="I431" i="11"/>
  <c r="I366" i="11"/>
  <c r="T295" i="11"/>
  <c r="T310" i="11"/>
  <c r="T240" i="11"/>
  <c r="T255" i="11"/>
  <c r="T203" i="11"/>
  <c r="T209" i="11"/>
  <c r="T629" i="11"/>
  <c r="T644" i="11"/>
  <c r="T338" i="11"/>
  <c r="T304" i="11"/>
  <c r="T319" i="11"/>
  <c r="T585" i="11"/>
  <c r="T600" i="11"/>
  <c r="T581" i="11"/>
  <c r="T596" i="11"/>
  <c r="T201" i="11"/>
  <c r="T553" i="11"/>
  <c r="T361" i="11"/>
  <c r="T376" i="11"/>
  <c r="T517" i="11"/>
  <c r="T532" i="11"/>
  <c r="T472" i="11"/>
  <c r="T418" i="11"/>
  <c r="T377" i="11"/>
  <c r="T623" i="11"/>
  <c r="T638" i="11"/>
  <c r="T302" i="11"/>
  <c r="T580" i="11"/>
  <c r="T595" i="11"/>
  <c r="T576" i="11"/>
  <c r="T591" i="11"/>
  <c r="T197" i="11"/>
  <c r="T564" i="11"/>
  <c r="T543" i="11"/>
  <c r="T356" i="11"/>
  <c r="T371" i="11"/>
  <c r="T507" i="11"/>
  <c r="T522" i="11"/>
  <c r="T456" i="11"/>
  <c r="T471" i="11"/>
  <c r="T461" i="11"/>
  <c r="T476" i="11"/>
  <c r="T373" i="11"/>
  <c r="T388" i="11"/>
  <c r="T320" i="11"/>
  <c r="T300" i="11"/>
  <c r="T575" i="11"/>
  <c r="T590" i="11"/>
  <c r="T533" i="11"/>
  <c r="T497" i="11"/>
  <c r="T493" i="11"/>
  <c r="T489" i="11"/>
  <c r="T313" i="11"/>
  <c r="T328" i="11"/>
  <c r="T407" i="11"/>
  <c r="T392" i="11"/>
  <c r="T429" i="11"/>
  <c r="T370" i="11"/>
  <c r="T297" i="11"/>
  <c r="T569" i="11"/>
  <c r="T347" i="11"/>
  <c r="T484" i="11"/>
  <c r="T308" i="11"/>
  <c r="T404" i="11"/>
  <c r="T431" i="11"/>
  <c r="T366" i="11"/>
  <c r="T381" i="11"/>
  <c r="J295" i="11"/>
  <c r="J310" i="11"/>
  <c r="J240" i="11"/>
  <c r="J255" i="11"/>
  <c r="J203" i="11"/>
  <c r="J209" i="11"/>
  <c r="J384" i="11"/>
  <c r="J630" i="11"/>
  <c r="J645" i="11"/>
  <c r="J582" i="11"/>
  <c r="J597" i="11"/>
  <c r="J202" i="11"/>
  <c r="J568" i="11"/>
  <c r="J554" i="11"/>
  <c r="J514" i="11"/>
  <c r="J473" i="11"/>
  <c r="J419" i="11"/>
  <c r="J434" i="11"/>
  <c r="J378" i="11"/>
  <c r="J624" i="11"/>
  <c r="J639" i="11"/>
  <c r="J577" i="11"/>
  <c r="J592" i="11"/>
  <c r="J198" i="11"/>
  <c r="J544" i="11"/>
  <c r="J357" i="11"/>
  <c r="J372" i="11"/>
  <c r="J353" i="11"/>
  <c r="J368" i="11"/>
  <c r="J504" i="11"/>
  <c r="J322" i="11"/>
  <c r="J337" i="11"/>
  <c r="J374" i="11"/>
  <c r="J321" i="11"/>
  <c r="J336" i="11"/>
  <c r="J315" i="11"/>
  <c r="J194" i="11"/>
  <c r="J534" i="11"/>
  <c r="J352" i="11"/>
  <c r="J367" i="11"/>
  <c r="J348" i="11"/>
  <c r="J494" i="11"/>
  <c r="J314" i="11"/>
  <c r="J410" i="11"/>
  <c r="J275" i="11"/>
  <c r="J290" i="11"/>
  <c r="J570" i="11"/>
  <c r="J207" i="11"/>
  <c r="J213" i="11"/>
  <c r="J524" i="11"/>
  <c r="J481" i="11"/>
  <c r="J438" i="11"/>
  <c r="J453" i="11"/>
  <c r="J405" i="11"/>
  <c r="J397" i="11"/>
  <c r="U633" i="11"/>
  <c r="U648" i="11"/>
  <c r="U241" i="11"/>
  <c r="U256" i="11"/>
  <c r="U204" i="11"/>
  <c r="U210" i="11"/>
  <c r="U364" i="11"/>
  <c r="U379" i="11"/>
  <c r="U630" i="11"/>
  <c r="U645" i="11"/>
  <c r="U582" i="11"/>
  <c r="U597" i="11"/>
  <c r="U202" i="11"/>
  <c r="U568" i="11"/>
  <c r="U554" i="11"/>
  <c r="U514" i="11"/>
  <c r="U473" i="11"/>
  <c r="U419" i="11"/>
  <c r="U434" i="11"/>
  <c r="U378" i="11"/>
  <c r="U624" i="11"/>
  <c r="U639" i="11"/>
  <c r="U577" i="11"/>
  <c r="U592" i="11"/>
  <c r="U198" i="11"/>
  <c r="U544" i="11"/>
  <c r="U357" i="11"/>
  <c r="U372" i="11"/>
  <c r="U353" i="11"/>
  <c r="U368" i="11"/>
  <c r="U504" i="11"/>
  <c r="U322" i="11"/>
  <c r="U337" i="11"/>
  <c r="U374" i="11"/>
  <c r="U321" i="11"/>
  <c r="U336" i="11"/>
  <c r="U315" i="11"/>
  <c r="U194" i="11"/>
  <c r="U534" i="11"/>
  <c r="U352" i="11"/>
  <c r="U367" i="11"/>
  <c r="U348" i="11"/>
  <c r="U494" i="11"/>
  <c r="U314" i="11"/>
  <c r="U410" i="11"/>
  <c r="U275" i="11"/>
  <c r="U290" i="11"/>
  <c r="U570" i="11"/>
  <c r="U207" i="11"/>
  <c r="U213" i="11"/>
  <c r="U524" i="11"/>
  <c r="U481" i="11"/>
  <c r="U438" i="11"/>
  <c r="U453" i="11"/>
  <c r="U405" i="11"/>
  <c r="U397" i="11"/>
  <c r="E294" i="11"/>
  <c r="E309" i="11"/>
  <c r="E382" i="11"/>
  <c r="E427" i="11"/>
  <c r="E632" i="11"/>
  <c r="E647" i="11"/>
  <c r="E628" i="11"/>
  <c r="E643" i="11"/>
  <c r="E303" i="11"/>
  <c r="E318" i="11"/>
  <c r="E584" i="11"/>
  <c r="E599" i="11"/>
  <c r="E235" i="11"/>
  <c r="E250" i="11"/>
  <c r="E200" i="11"/>
  <c r="E206" i="11"/>
  <c r="E549" i="11"/>
  <c r="E360" i="11"/>
  <c r="E375" i="11"/>
  <c r="E516" i="11"/>
  <c r="E531" i="11"/>
  <c r="E512" i="11"/>
  <c r="E527" i="11"/>
  <c r="E508" i="11"/>
  <c r="E523" i="11"/>
  <c r="E421" i="11"/>
  <c r="E436" i="11"/>
  <c r="E423" i="11"/>
  <c r="E626" i="11"/>
  <c r="E641" i="11"/>
  <c r="E622" i="11"/>
  <c r="E637" i="11"/>
  <c r="E326" i="11"/>
  <c r="E341" i="11"/>
  <c r="E301" i="11"/>
  <c r="E579" i="11"/>
  <c r="E594" i="11"/>
  <c r="E229" i="11"/>
  <c r="E244" i="11"/>
  <c r="E563" i="11"/>
  <c r="E539" i="11"/>
  <c r="E506" i="11"/>
  <c r="E521" i="11"/>
  <c r="E502" i="11"/>
  <c r="E455" i="11"/>
  <c r="E470" i="11"/>
  <c r="E415" i="11"/>
  <c r="E432" i="11"/>
  <c r="E417" i="11"/>
  <c r="E424" i="11"/>
  <c r="E620" i="11"/>
  <c r="E635" i="11"/>
  <c r="E317" i="11"/>
  <c r="E574" i="11"/>
  <c r="E589" i="11"/>
  <c r="E223" i="11"/>
  <c r="E238" i="11"/>
  <c r="E560" i="11"/>
  <c r="E529" i="11"/>
  <c r="E350" i="11"/>
  <c r="E496" i="11"/>
  <c r="E488" i="11"/>
  <c r="E445" i="11"/>
  <c r="E460" i="11"/>
  <c r="E450" i="11"/>
  <c r="E465" i="11"/>
  <c r="E406" i="11"/>
  <c r="E398" i="11"/>
  <c r="E391" i="11"/>
  <c r="E428" i="11"/>
  <c r="E369" i="11"/>
  <c r="E312" i="11"/>
  <c r="E327" i="11"/>
  <c r="E274" i="11"/>
  <c r="E289" i="11"/>
  <c r="E217" i="11"/>
  <c r="E232" i="11"/>
  <c r="E346" i="11"/>
  <c r="E483" i="11"/>
  <c r="E307" i="11"/>
  <c r="E440" i="11"/>
  <c r="E403" i="11"/>
  <c r="E430" i="11"/>
  <c r="E389" i="11"/>
  <c r="M365" i="11"/>
  <c r="M380" i="11"/>
  <c r="M634" i="11"/>
  <c r="M649" i="11"/>
  <c r="M306" i="11"/>
  <c r="M586" i="11"/>
  <c r="M601" i="11"/>
  <c r="M215" i="11"/>
  <c r="M221" i="11"/>
  <c r="M520" i="11"/>
  <c r="M340" i="11"/>
  <c r="M294" i="11"/>
  <c r="M309" i="11"/>
  <c r="M382" i="11"/>
  <c r="M427" i="11"/>
  <c r="M632" i="11"/>
  <c r="M647" i="11"/>
  <c r="M628" i="11"/>
  <c r="M643" i="11"/>
  <c r="M303" i="11"/>
  <c r="M318" i="11"/>
  <c r="M584" i="11"/>
  <c r="M599" i="11"/>
  <c r="M235" i="11"/>
  <c r="M250" i="11"/>
  <c r="M200" i="11"/>
  <c r="M206" i="11"/>
  <c r="M549" i="11"/>
  <c r="M360" i="11"/>
  <c r="M375" i="11"/>
  <c r="M516" i="11"/>
  <c r="M531" i="11"/>
  <c r="M512" i="11"/>
  <c r="M527" i="11"/>
  <c r="M508" i="11"/>
  <c r="M523" i="11"/>
  <c r="M421" i="11"/>
  <c r="M436" i="11"/>
  <c r="M423" i="11"/>
  <c r="M288" i="11"/>
  <c r="M626" i="11"/>
  <c r="M641" i="11"/>
  <c r="M622" i="11"/>
  <c r="M637" i="11"/>
  <c r="M326" i="11"/>
  <c r="M301" i="11"/>
  <c r="M579" i="11"/>
  <c r="M594" i="11"/>
  <c r="M229" i="11"/>
  <c r="M244" i="11"/>
  <c r="M563" i="11"/>
  <c r="M539" i="11"/>
  <c r="M355" i="11"/>
  <c r="M506" i="11"/>
  <c r="M502" i="11"/>
  <c r="M455" i="11"/>
  <c r="M470" i="11"/>
  <c r="M415" i="11"/>
  <c r="M432" i="11"/>
  <c r="M417" i="11"/>
  <c r="M424" i="11"/>
  <c r="M317" i="11"/>
  <c r="M574" i="11"/>
  <c r="M589" i="11"/>
  <c r="M223" i="11"/>
  <c r="M238" i="11"/>
  <c r="M560" i="11"/>
  <c r="M529" i="11"/>
  <c r="M350" i="11"/>
  <c r="M496" i="11"/>
  <c r="M492" i="11"/>
  <c r="M488" i="11"/>
  <c r="M445" i="11"/>
  <c r="M460" i="11"/>
  <c r="M450" i="11"/>
  <c r="M465" i="11"/>
  <c r="M406" i="11"/>
  <c r="M398" i="11"/>
  <c r="M391" i="11"/>
  <c r="M428" i="11"/>
  <c r="M369" i="11"/>
  <c r="M312" i="11"/>
  <c r="M327" i="11"/>
  <c r="M274" i="11"/>
  <c r="M289" i="11"/>
  <c r="M217" i="11"/>
  <c r="M232" i="11"/>
  <c r="M346" i="11"/>
  <c r="M483" i="11"/>
  <c r="M307" i="11"/>
  <c r="M440" i="11"/>
  <c r="M403" i="11"/>
  <c r="M430" i="11"/>
  <c r="M389" i="11"/>
  <c r="X635" i="11"/>
  <c r="X650" i="11"/>
  <c r="X587" i="11"/>
  <c r="X602" i="11"/>
  <c r="X559" i="11"/>
  <c r="X521" i="11"/>
  <c r="X536" i="11"/>
  <c r="X632" i="11"/>
  <c r="X647" i="11"/>
  <c r="X628" i="11"/>
  <c r="X643" i="11"/>
  <c r="X303" i="11"/>
  <c r="X318" i="11"/>
  <c r="X584" i="11"/>
  <c r="X599" i="11"/>
  <c r="X235" i="11"/>
  <c r="X250" i="11"/>
  <c r="X200" i="11"/>
  <c r="X206" i="11"/>
  <c r="X549" i="11"/>
  <c r="X360" i="11"/>
  <c r="X375" i="11"/>
  <c r="X516" i="11"/>
  <c r="X531" i="11"/>
  <c r="X512" i="11"/>
  <c r="X527" i="11"/>
  <c r="X508" i="11"/>
  <c r="X523" i="11"/>
  <c r="X421" i="11"/>
  <c r="X436" i="11"/>
  <c r="X626" i="11"/>
  <c r="X641" i="11"/>
  <c r="X622" i="11"/>
  <c r="X637" i="11"/>
  <c r="X301" i="11"/>
  <c r="X579" i="11"/>
  <c r="X594" i="11"/>
  <c r="X229" i="11"/>
  <c r="X244" i="11"/>
  <c r="X563" i="11"/>
  <c r="X539" i="11"/>
  <c r="X355" i="11"/>
  <c r="X455" i="11"/>
  <c r="X470" i="11"/>
  <c r="X415" i="11"/>
  <c r="X432" i="11"/>
  <c r="X417" i="11"/>
  <c r="X424" i="11"/>
  <c r="X317" i="11"/>
  <c r="X574" i="11"/>
  <c r="X589" i="11"/>
  <c r="X223" i="11"/>
  <c r="X238" i="11"/>
  <c r="X560" i="11"/>
  <c r="X529" i="11"/>
  <c r="X350" i="11"/>
  <c r="X496" i="11"/>
  <c r="X492" i="11"/>
  <c r="X488" i="11"/>
  <c r="X445" i="11"/>
  <c r="X460" i="11"/>
  <c r="X450" i="11"/>
  <c r="X465" i="11"/>
  <c r="X406" i="11"/>
  <c r="X398" i="11"/>
  <c r="X391" i="11"/>
  <c r="X428" i="11"/>
  <c r="X369" i="11"/>
  <c r="X312" i="11"/>
  <c r="X327" i="11"/>
  <c r="X274" i="11"/>
  <c r="X289" i="11"/>
  <c r="X217" i="11"/>
  <c r="X232" i="11"/>
  <c r="X346" i="11"/>
  <c r="X483" i="11"/>
  <c r="X307" i="11"/>
  <c r="X440" i="11"/>
  <c r="X403" i="11"/>
  <c r="X430" i="11"/>
  <c r="X389" i="11"/>
  <c r="H624" i="11"/>
  <c r="H639" i="11"/>
  <c r="H353" i="11"/>
  <c r="H368" i="11"/>
  <c r="H322" i="11"/>
  <c r="H337" i="11"/>
  <c r="H321" i="11"/>
  <c r="H336" i="11"/>
  <c r="H207" i="11"/>
  <c r="H213" i="11"/>
  <c r="H438" i="11"/>
  <c r="H453" i="11"/>
  <c r="S634" i="11"/>
  <c r="S649" i="11"/>
  <c r="S294" i="11"/>
  <c r="S309" i="11"/>
  <c r="S422" i="11"/>
  <c r="S437" i="11"/>
  <c r="S621" i="11"/>
  <c r="S636" i="11"/>
  <c r="S281" i="11"/>
  <c r="S296" i="11"/>
  <c r="S535" i="11"/>
  <c r="S550" i="11"/>
  <c r="S349" i="11"/>
  <c r="S444" i="11"/>
  <c r="S459" i="11"/>
  <c r="T365" i="11"/>
  <c r="T380" i="11"/>
  <c r="I241" i="11"/>
  <c r="I256" i="11"/>
  <c r="I631" i="11"/>
  <c r="I646" i="11"/>
  <c r="I583" i="11"/>
  <c r="I598" i="11"/>
  <c r="I422" i="11"/>
  <c r="I437" i="11"/>
  <c r="I625" i="11"/>
  <c r="I640" i="11"/>
  <c r="I578" i="11"/>
  <c r="I593" i="11"/>
  <c r="I416" i="11"/>
  <c r="I433" i="11"/>
  <c r="I444" i="11"/>
  <c r="I459" i="11"/>
  <c r="I208" i="11"/>
  <c r="I214" i="11"/>
  <c r="I439" i="11"/>
  <c r="I454" i="11"/>
  <c r="T382" i="11"/>
  <c r="T427" i="11"/>
  <c r="T627" i="11"/>
  <c r="T642" i="11"/>
  <c r="T234" i="11"/>
  <c r="T249" i="11"/>
  <c r="T511" i="11"/>
  <c r="T526" i="11"/>
  <c r="T420" i="11"/>
  <c r="T435" i="11"/>
  <c r="T625" i="11"/>
  <c r="T640" i="11"/>
  <c r="T281" i="11"/>
  <c r="T296" i="11"/>
  <c r="T222" i="11"/>
  <c r="T237" i="11"/>
  <c r="T525" i="11"/>
  <c r="T540" i="11"/>
  <c r="J382" i="11"/>
  <c r="J427" i="11"/>
  <c r="J628" i="11"/>
  <c r="J643" i="11"/>
  <c r="J235" i="11"/>
  <c r="J250" i="11"/>
  <c r="J512" i="11"/>
  <c r="J527" i="11"/>
  <c r="J626" i="11"/>
  <c r="J641" i="11"/>
  <c r="J579" i="11"/>
  <c r="J594" i="11"/>
  <c r="J223" i="11"/>
  <c r="J238" i="11"/>
  <c r="J350" i="11"/>
  <c r="J445" i="11"/>
  <c r="J460" i="11"/>
  <c r="J391" i="11"/>
  <c r="J428" i="11"/>
  <c r="U635" i="11"/>
  <c r="U650" i="11"/>
  <c r="U587" i="11"/>
  <c r="U602" i="11"/>
  <c r="U628" i="11"/>
  <c r="U643" i="11"/>
  <c r="U512" i="11"/>
  <c r="U527" i="11"/>
  <c r="U622" i="11"/>
  <c r="U637" i="11"/>
  <c r="U417" i="11"/>
  <c r="U424" i="11"/>
  <c r="H633" i="11"/>
  <c r="H648" i="11"/>
  <c r="H241" i="11"/>
  <c r="H256" i="11"/>
  <c r="H204" i="11"/>
  <c r="H210" i="11"/>
  <c r="H364" i="11"/>
  <c r="H379" i="11"/>
  <c r="H519" i="11"/>
  <c r="H381" i="11"/>
  <c r="H426" i="11"/>
  <c r="H631" i="11"/>
  <c r="H646" i="11"/>
  <c r="H627" i="11"/>
  <c r="H642" i="11"/>
  <c r="H583" i="11"/>
  <c r="H598" i="11"/>
  <c r="H234" i="11"/>
  <c r="H249" i="11"/>
  <c r="H199" i="11"/>
  <c r="H205" i="11"/>
  <c r="H359" i="11"/>
  <c r="H515" i="11"/>
  <c r="H530" i="11"/>
  <c r="H511" i="11"/>
  <c r="H526" i="11"/>
  <c r="H420" i="11"/>
  <c r="H435" i="11"/>
  <c r="H422" i="11"/>
  <c r="H437" i="11"/>
  <c r="H625" i="11"/>
  <c r="H640" i="11"/>
  <c r="H621" i="11"/>
  <c r="H636" i="11"/>
  <c r="H578" i="11"/>
  <c r="H593" i="11"/>
  <c r="H228" i="11"/>
  <c r="H243" i="11"/>
  <c r="H354" i="11"/>
  <c r="H505" i="11"/>
  <c r="H463" i="11"/>
  <c r="H414" i="11"/>
  <c r="H416" i="11"/>
  <c r="H433" i="11"/>
  <c r="H281" i="11"/>
  <c r="H296" i="11"/>
  <c r="H316" i="11"/>
  <c r="H573" i="11"/>
  <c r="H588" i="11"/>
  <c r="H222" i="11"/>
  <c r="H237" i="11"/>
  <c r="H535" i="11"/>
  <c r="H550" i="11"/>
  <c r="H528" i="11"/>
  <c r="H349" i="11"/>
  <c r="H495" i="11"/>
  <c r="H487" i="11"/>
  <c r="H444" i="11"/>
  <c r="H459" i="11"/>
  <c r="H449" i="11"/>
  <c r="H464" i="11"/>
  <c r="H208" i="11"/>
  <c r="H214" i="11"/>
  <c r="H525" i="11"/>
  <c r="H540" i="11"/>
  <c r="H482" i="11"/>
  <c r="H439" i="11"/>
  <c r="H454" i="11"/>
  <c r="H402" i="11"/>
  <c r="S635" i="11"/>
  <c r="S650" i="11"/>
  <c r="S587" i="11"/>
  <c r="S602" i="11"/>
  <c r="S521" i="11"/>
  <c r="S536" i="11"/>
  <c r="S632" i="11"/>
  <c r="S647" i="11"/>
  <c r="S628" i="11"/>
  <c r="S643" i="11"/>
  <c r="S303" i="11"/>
  <c r="S318" i="11"/>
  <c r="S584" i="11"/>
  <c r="S599" i="11"/>
  <c r="S235" i="11"/>
  <c r="S250" i="11"/>
  <c r="S200" i="11"/>
  <c r="S206" i="11"/>
  <c r="S360" i="11"/>
  <c r="S375" i="11"/>
  <c r="S516" i="11"/>
  <c r="S531" i="11"/>
  <c r="S512" i="11"/>
  <c r="S527" i="11"/>
  <c r="S508" i="11"/>
  <c r="S523" i="11"/>
  <c r="S421" i="11"/>
  <c r="S436" i="11"/>
  <c r="S423" i="11"/>
  <c r="S288" i="11"/>
  <c r="S626" i="11"/>
  <c r="S641" i="11"/>
  <c r="S622" i="11"/>
  <c r="S637" i="11"/>
  <c r="S326" i="11"/>
  <c r="S301" i="11"/>
  <c r="S579" i="11"/>
  <c r="S594" i="11"/>
  <c r="S229" i="11"/>
  <c r="S244" i="11"/>
  <c r="S563" i="11"/>
  <c r="S355" i="11"/>
  <c r="S506" i="11"/>
  <c r="S502" i="11"/>
  <c r="S455" i="11"/>
  <c r="S470" i="11"/>
  <c r="S415" i="11"/>
  <c r="S432" i="11"/>
  <c r="S417" i="11"/>
  <c r="S424" i="11"/>
  <c r="S317" i="11"/>
  <c r="S574" i="11"/>
  <c r="S589" i="11"/>
  <c r="S223" i="11"/>
  <c r="S238" i="11"/>
  <c r="S560" i="11"/>
  <c r="S529" i="11"/>
  <c r="S350" i="11"/>
  <c r="S492" i="11"/>
  <c r="S488" i="11"/>
  <c r="S445" i="11"/>
  <c r="S460" i="11"/>
  <c r="S450" i="11"/>
  <c r="S465" i="11"/>
  <c r="S406" i="11"/>
  <c r="S398" i="11"/>
  <c r="S391" i="11"/>
  <c r="S428" i="11"/>
  <c r="S369" i="11"/>
  <c r="S312" i="11"/>
  <c r="S327" i="11"/>
  <c r="S274" i="11"/>
  <c r="S289" i="11"/>
  <c r="S217" i="11"/>
  <c r="S232" i="11"/>
  <c r="S346" i="11"/>
  <c r="S483" i="11"/>
  <c r="S307" i="11"/>
  <c r="S440" i="11"/>
  <c r="S403" i="11"/>
  <c r="S430" i="11"/>
  <c r="S389" i="11"/>
  <c r="I634" i="11"/>
  <c r="I649" i="11"/>
  <c r="I586" i="11"/>
  <c r="I601" i="11"/>
  <c r="I215" i="11"/>
  <c r="I221" i="11"/>
  <c r="I520" i="11"/>
  <c r="I340" i="11"/>
  <c r="I294" i="11"/>
  <c r="I309" i="11"/>
  <c r="I382" i="11"/>
  <c r="I427" i="11"/>
  <c r="I632" i="11"/>
  <c r="I647" i="11"/>
  <c r="I628" i="11"/>
  <c r="I643" i="11"/>
  <c r="I303" i="11"/>
  <c r="I318" i="11"/>
  <c r="I584" i="11"/>
  <c r="I599" i="11"/>
  <c r="I235" i="11"/>
  <c r="I250" i="11"/>
  <c r="I200" i="11"/>
  <c r="I206" i="11"/>
  <c r="I360" i="11"/>
  <c r="I375" i="11"/>
  <c r="I516" i="11"/>
  <c r="I531" i="11"/>
  <c r="I512" i="11"/>
  <c r="I527" i="11"/>
  <c r="I508" i="11"/>
  <c r="I523" i="11"/>
  <c r="I421" i="11"/>
  <c r="I436" i="11"/>
  <c r="I423" i="11"/>
  <c r="I288" i="11"/>
  <c r="I626" i="11"/>
  <c r="I641" i="11"/>
  <c r="I622" i="11"/>
  <c r="I637" i="11"/>
  <c r="I326" i="11"/>
  <c r="I301" i="11"/>
  <c r="I579" i="11"/>
  <c r="I594" i="11"/>
  <c r="I229" i="11"/>
  <c r="I244" i="11"/>
  <c r="I563" i="11"/>
  <c r="I355" i="11"/>
  <c r="I506" i="11"/>
  <c r="I502" i="11"/>
  <c r="I455" i="11"/>
  <c r="I470" i="11"/>
  <c r="I415" i="11"/>
  <c r="I432" i="11"/>
  <c r="I417" i="11"/>
  <c r="I424" i="11"/>
  <c r="I317" i="11"/>
  <c r="I574" i="11"/>
  <c r="I589" i="11"/>
  <c r="I223" i="11"/>
  <c r="I238" i="11"/>
  <c r="I560" i="11"/>
  <c r="I529" i="11"/>
  <c r="I350" i="11"/>
  <c r="I492" i="11"/>
  <c r="I488" i="11"/>
  <c r="I445" i="11"/>
  <c r="I460" i="11"/>
  <c r="I450" i="11"/>
  <c r="I465" i="11"/>
  <c r="I406" i="11"/>
  <c r="I398" i="11"/>
  <c r="I391" i="11"/>
  <c r="I428" i="11"/>
  <c r="I369" i="11"/>
  <c r="I312" i="11"/>
  <c r="I327" i="11"/>
  <c r="I274" i="11"/>
  <c r="I289" i="11"/>
  <c r="I217" i="11"/>
  <c r="I232" i="11"/>
  <c r="I346" i="11"/>
  <c r="I483" i="11"/>
  <c r="I307" i="11"/>
  <c r="I440" i="11"/>
  <c r="I403" i="11"/>
  <c r="I430" i="11"/>
  <c r="I389" i="11"/>
  <c r="T635" i="11"/>
  <c r="T650" i="11"/>
  <c r="T587" i="11"/>
  <c r="T602" i="11"/>
  <c r="T521" i="11"/>
  <c r="T536" i="11"/>
  <c r="T632" i="11"/>
  <c r="T647" i="11"/>
  <c r="T628" i="11"/>
  <c r="T643" i="11"/>
  <c r="T303" i="11"/>
  <c r="T318" i="11"/>
  <c r="T584" i="11"/>
  <c r="T599" i="11"/>
  <c r="T235" i="11"/>
  <c r="T250" i="11"/>
  <c r="T200" i="11"/>
  <c r="T206" i="11"/>
  <c r="T360" i="11"/>
  <c r="T375" i="11"/>
  <c r="T516" i="11"/>
  <c r="T531" i="11"/>
  <c r="T512" i="11"/>
  <c r="T527" i="11"/>
  <c r="T508" i="11"/>
  <c r="T523" i="11"/>
  <c r="T421" i="11"/>
  <c r="T436" i="11"/>
  <c r="T423" i="11"/>
  <c r="T288" i="11"/>
  <c r="T626" i="11"/>
  <c r="T641" i="11"/>
  <c r="T622" i="11"/>
  <c r="T637" i="11"/>
  <c r="T326" i="11"/>
  <c r="T301" i="11"/>
  <c r="T579" i="11"/>
  <c r="T594" i="11"/>
  <c r="T229" i="11"/>
  <c r="T244" i="11"/>
  <c r="T563" i="11"/>
  <c r="T355" i="11"/>
  <c r="T506" i="11"/>
  <c r="T502" i="11"/>
  <c r="T455" i="11"/>
  <c r="T470" i="11"/>
  <c r="T415" i="11"/>
  <c r="T432" i="11"/>
  <c r="T417" i="11"/>
  <c r="T424" i="11"/>
  <c r="T317" i="11"/>
  <c r="T574" i="11"/>
  <c r="T589" i="11"/>
  <c r="T223" i="11"/>
  <c r="T238" i="11"/>
  <c r="T560" i="11"/>
  <c r="T529" i="11"/>
  <c r="T350" i="11"/>
  <c r="T492" i="11"/>
  <c r="T488" i="11"/>
  <c r="T445" i="11"/>
  <c r="T460" i="11"/>
  <c r="T450" i="11"/>
  <c r="T465" i="11"/>
  <c r="T406" i="11"/>
  <c r="T398" i="11"/>
  <c r="T391" i="11"/>
  <c r="T428" i="11"/>
  <c r="T369" i="11"/>
  <c r="T312" i="11"/>
  <c r="T327" i="11"/>
  <c r="T274" i="11"/>
  <c r="T289" i="11"/>
  <c r="T217" i="11"/>
  <c r="T232" i="11"/>
  <c r="T346" i="11"/>
  <c r="T483" i="11"/>
  <c r="T307" i="11"/>
  <c r="T440" i="11"/>
  <c r="T403" i="11"/>
  <c r="T430" i="11"/>
  <c r="T389" i="11"/>
  <c r="I365" i="11"/>
  <c r="I380" i="11"/>
  <c r="J635" i="11"/>
  <c r="J650" i="11"/>
  <c r="J587" i="11"/>
  <c r="J602" i="11"/>
  <c r="J521" i="11"/>
  <c r="J536" i="11"/>
  <c r="J341" i="11"/>
  <c r="J629" i="11"/>
  <c r="J644" i="11"/>
  <c r="J304" i="11"/>
  <c r="J319" i="11"/>
  <c r="J585" i="11"/>
  <c r="J600" i="11"/>
  <c r="J581" i="11"/>
  <c r="J596" i="11"/>
  <c r="J361" i="11"/>
  <c r="J376" i="11"/>
  <c r="J517" i="11"/>
  <c r="J532" i="11"/>
  <c r="J513" i="11"/>
  <c r="J623" i="11"/>
  <c r="J638" i="11"/>
  <c r="J580" i="11"/>
  <c r="J595" i="11"/>
  <c r="J576" i="11"/>
  <c r="J591" i="11"/>
  <c r="J564" i="11"/>
  <c r="J356" i="11"/>
  <c r="J371" i="11"/>
  <c r="J507" i="11"/>
  <c r="J522" i="11"/>
  <c r="J503" i="11"/>
  <c r="J456" i="11"/>
  <c r="J471" i="11"/>
  <c r="J461" i="11"/>
  <c r="J476" i="11"/>
  <c r="J373" i="11"/>
  <c r="J388" i="11"/>
  <c r="J320" i="11"/>
  <c r="J575" i="11"/>
  <c r="J590" i="11"/>
  <c r="J193" i="11"/>
  <c r="J533" i="11"/>
  <c r="J493" i="11"/>
  <c r="J489" i="11"/>
  <c r="J313" i="11"/>
  <c r="J328" i="11"/>
  <c r="J407" i="11"/>
  <c r="J392" i="11"/>
  <c r="J429" i="11"/>
  <c r="J370" i="11"/>
  <c r="J297" i="11"/>
  <c r="J569" i="11"/>
  <c r="J347" i="11"/>
  <c r="J484" i="11"/>
  <c r="J308" i="11"/>
  <c r="J404" i="11"/>
  <c r="J431" i="11"/>
  <c r="J366" i="11"/>
  <c r="U295" i="11"/>
  <c r="U310" i="11"/>
  <c r="U240" i="11"/>
  <c r="U255" i="11"/>
  <c r="U203" i="11"/>
  <c r="U209" i="11"/>
  <c r="U384" i="11"/>
  <c r="U629" i="11"/>
  <c r="U644" i="11"/>
  <c r="U304" i="11"/>
  <c r="U319" i="11"/>
  <c r="U585" i="11"/>
  <c r="U600" i="11"/>
  <c r="U581" i="11"/>
  <c r="U596" i="11"/>
  <c r="U361" i="11"/>
  <c r="U376" i="11"/>
  <c r="U517" i="11"/>
  <c r="U532" i="11"/>
  <c r="U513" i="11"/>
  <c r="U623" i="11"/>
  <c r="U638" i="11"/>
  <c r="U580" i="11"/>
  <c r="U595" i="11"/>
  <c r="U576" i="11"/>
  <c r="U591" i="11"/>
  <c r="U564" i="11"/>
  <c r="U356" i="11"/>
  <c r="U371" i="11"/>
  <c r="U507" i="11"/>
  <c r="U522" i="11"/>
  <c r="U503" i="11"/>
  <c r="U456" i="11"/>
  <c r="U471" i="11"/>
  <c r="U461" i="11"/>
  <c r="U476" i="11"/>
  <c r="U373" i="11"/>
  <c r="U388" i="11"/>
  <c r="U320" i="11"/>
  <c r="U575" i="11"/>
  <c r="U590" i="11"/>
  <c r="U193" i="11"/>
  <c r="U533" i="11"/>
  <c r="U493" i="11"/>
  <c r="U313" i="11"/>
  <c r="U328" i="11"/>
  <c r="U407" i="11"/>
  <c r="U392" i="11"/>
  <c r="U429" i="11"/>
  <c r="U370" i="11"/>
  <c r="U297" i="11"/>
  <c r="U569" i="11"/>
  <c r="U347" i="11"/>
  <c r="U484" i="11"/>
  <c r="U308" i="11"/>
  <c r="U404" i="11"/>
  <c r="U431" i="11"/>
  <c r="U366" i="11"/>
  <c r="U381" i="11"/>
  <c r="E381" i="11"/>
  <c r="E426" i="11"/>
  <c r="E631" i="11"/>
  <c r="E646" i="11"/>
  <c r="E627" i="11"/>
  <c r="E642" i="11"/>
  <c r="E583" i="11"/>
  <c r="E598" i="11"/>
  <c r="E234" i="11"/>
  <c r="E249" i="11"/>
  <c r="E199" i="11"/>
  <c r="E205" i="11"/>
  <c r="E515" i="11"/>
  <c r="E530" i="11"/>
  <c r="E511" i="11"/>
  <c r="E526" i="11"/>
  <c r="E420" i="11"/>
  <c r="E435" i="11"/>
  <c r="E422" i="11"/>
  <c r="E437" i="11"/>
  <c r="E625" i="11"/>
  <c r="E640" i="11"/>
  <c r="E621" i="11"/>
  <c r="E636" i="11"/>
  <c r="E325" i="11"/>
  <c r="E340" i="11"/>
  <c r="E578" i="11"/>
  <c r="E593" i="11"/>
  <c r="E228" i="11"/>
  <c r="E243" i="11"/>
  <c r="E354" i="11"/>
  <c r="E505" i="11"/>
  <c r="E520" i="11"/>
  <c r="E463" i="11"/>
  <c r="E478" i="11"/>
  <c r="E416" i="11"/>
  <c r="E433" i="11"/>
  <c r="E281" i="11"/>
  <c r="E296" i="11"/>
  <c r="E619" i="11"/>
  <c r="E634" i="11"/>
  <c r="E280" i="11"/>
  <c r="E295" i="11"/>
  <c r="E573" i="11"/>
  <c r="E588" i="11"/>
  <c r="E222" i="11"/>
  <c r="E237" i="11"/>
  <c r="E535" i="11"/>
  <c r="E550" i="11"/>
  <c r="E528" i="11"/>
  <c r="E349" i="11"/>
  <c r="E364" i="11"/>
  <c r="E487" i="11"/>
  <c r="E444" i="11"/>
  <c r="E459" i="11"/>
  <c r="E449" i="11"/>
  <c r="E464" i="11"/>
  <c r="E208" i="11"/>
  <c r="E214" i="11"/>
  <c r="E525" i="11"/>
  <c r="E540" i="11"/>
  <c r="E482" i="11"/>
  <c r="E439" i="11"/>
  <c r="E454" i="11"/>
  <c r="E402" i="11"/>
  <c r="X365" i="11"/>
  <c r="X380" i="11"/>
  <c r="M633" i="11"/>
  <c r="M648" i="11"/>
  <c r="M241" i="11"/>
  <c r="M256" i="11"/>
  <c r="M204" i="11"/>
  <c r="M210" i="11"/>
  <c r="M364" i="11"/>
  <c r="M379" i="11"/>
  <c r="M519" i="11"/>
  <c r="M381" i="11"/>
  <c r="M426" i="11"/>
  <c r="M631" i="11"/>
  <c r="M646" i="11"/>
  <c r="M627" i="11"/>
  <c r="M642" i="11"/>
  <c r="M583" i="11"/>
  <c r="M598" i="11"/>
  <c r="M234" i="11"/>
  <c r="M249" i="11"/>
  <c r="M199" i="11"/>
  <c r="M205" i="11"/>
  <c r="M515" i="11"/>
  <c r="M530" i="11"/>
  <c r="M511" i="11"/>
  <c r="M526" i="11"/>
  <c r="M420" i="11"/>
  <c r="M435" i="11"/>
  <c r="M422" i="11"/>
  <c r="M437" i="11"/>
  <c r="M625" i="11"/>
  <c r="M640" i="11"/>
  <c r="M621" i="11"/>
  <c r="M636" i="11"/>
  <c r="M578" i="11"/>
  <c r="M593" i="11"/>
  <c r="M228" i="11"/>
  <c r="M243" i="11"/>
  <c r="M354" i="11"/>
  <c r="M505" i="11"/>
  <c r="M463" i="11"/>
  <c r="M416" i="11"/>
  <c r="M433" i="11"/>
  <c r="M281" i="11"/>
  <c r="M296" i="11"/>
  <c r="M573" i="11"/>
  <c r="M588" i="11"/>
  <c r="M222" i="11"/>
  <c r="M237" i="11"/>
  <c r="M535" i="11"/>
  <c r="M550" i="11"/>
  <c r="M349" i="11"/>
  <c r="M444" i="11"/>
  <c r="M459" i="11"/>
  <c r="M449" i="11"/>
  <c r="M464" i="11"/>
  <c r="M208" i="11"/>
  <c r="M214" i="11"/>
  <c r="M525" i="11"/>
  <c r="M540" i="11"/>
  <c r="M439" i="11"/>
  <c r="M454" i="11"/>
  <c r="X634" i="11"/>
  <c r="X649" i="11"/>
  <c r="X306" i="11"/>
  <c r="X586" i="11"/>
  <c r="X601" i="11"/>
  <c r="X215" i="11"/>
  <c r="X221" i="11"/>
  <c r="X294" i="11"/>
  <c r="X309" i="11"/>
  <c r="X382" i="11"/>
  <c r="X427" i="11"/>
  <c r="X631" i="11"/>
  <c r="X646" i="11"/>
  <c r="X627" i="11"/>
  <c r="X642" i="11"/>
  <c r="X583" i="11"/>
  <c r="X598" i="11"/>
  <c r="X234" i="11"/>
  <c r="X249" i="11"/>
  <c r="X199" i="11"/>
  <c r="X205" i="11"/>
  <c r="X515" i="11"/>
  <c r="X530" i="11"/>
  <c r="X511" i="11"/>
  <c r="X526" i="11"/>
  <c r="X420" i="11"/>
  <c r="X435" i="11"/>
  <c r="X422" i="11"/>
  <c r="X437" i="11"/>
  <c r="X625" i="11"/>
  <c r="X640" i="11"/>
  <c r="X621" i="11"/>
  <c r="X636" i="11"/>
  <c r="X578" i="11"/>
  <c r="X593" i="11"/>
  <c r="X228" i="11"/>
  <c r="X243" i="11"/>
  <c r="X354" i="11"/>
  <c r="X505" i="11"/>
  <c r="X463" i="11"/>
  <c r="X414" i="11"/>
  <c r="X416" i="11"/>
  <c r="X433" i="11"/>
  <c r="X281" i="11"/>
  <c r="X296" i="11"/>
  <c r="X316" i="11"/>
  <c r="X573" i="11"/>
  <c r="X588" i="11"/>
  <c r="X222" i="11"/>
  <c r="X237" i="11"/>
  <c r="X535" i="11"/>
  <c r="X550" i="11"/>
  <c r="X528" i="11"/>
  <c r="X349" i="11"/>
  <c r="X495" i="11"/>
  <c r="X487" i="11"/>
  <c r="X444" i="11"/>
  <c r="X459" i="11"/>
  <c r="X449" i="11"/>
  <c r="X464" i="11"/>
  <c r="X208" i="11"/>
  <c r="X214" i="11"/>
  <c r="X525" i="11"/>
  <c r="X540" i="11"/>
  <c r="X482" i="11"/>
  <c r="X439" i="11"/>
  <c r="X454" i="11"/>
  <c r="X402" i="11"/>
  <c r="H365" i="11"/>
  <c r="H380" i="11"/>
  <c r="H203" i="11"/>
  <c r="H209" i="11"/>
  <c r="H582" i="11"/>
  <c r="H597" i="11"/>
  <c r="H275" i="11"/>
  <c r="H290" i="11"/>
  <c r="S382" i="11"/>
  <c r="S427" i="11"/>
  <c r="S627" i="11"/>
  <c r="S642" i="11"/>
  <c r="S234" i="11"/>
  <c r="S249" i="11"/>
  <c r="S199" i="11"/>
  <c r="S205" i="11"/>
  <c r="S515" i="11"/>
  <c r="S530" i="11"/>
  <c r="S625" i="11"/>
  <c r="S640" i="11"/>
  <c r="S578" i="11"/>
  <c r="S593" i="11"/>
  <c r="S573" i="11"/>
  <c r="S588" i="11"/>
  <c r="S525" i="11"/>
  <c r="S540" i="11"/>
  <c r="I633" i="11"/>
  <c r="I648" i="11"/>
  <c r="I364" i="11"/>
  <c r="I379" i="11"/>
  <c r="I199" i="11"/>
  <c r="I205" i="11"/>
  <c r="I515" i="11"/>
  <c r="I530" i="11"/>
  <c r="I573" i="11"/>
  <c r="I588" i="11"/>
  <c r="I535" i="11"/>
  <c r="I550" i="11"/>
  <c r="I449" i="11"/>
  <c r="I464" i="11"/>
  <c r="I525" i="11"/>
  <c r="I540" i="11"/>
  <c r="T634" i="11"/>
  <c r="T649" i="11"/>
  <c r="T294" i="11"/>
  <c r="T309" i="11"/>
  <c r="T621" i="11"/>
  <c r="T636" i="11"/>
  <c r="T578" i="11"/>
  <c r="T593" i="11"/>
  <c r="T416" i="11"/>
  <c r="T433" i="11"/>
  <c r="T449" i="11"/>
  <c r="T464" i="11"/>
  <c r="T208" i="11"/>
  <c r="T214" i="11"/>
  <c r="J215" i="11"/>
  <c r="J221" i="11"/>
  <c r="J200" i="11"/>
  <c r="J206" i="11"/>
  <c r="J360" i="11"/>
  <c r="J375" i="11"/>
  <c r="J508" i="11"/>
  <c r="J523" i="11"/>
  <c r="J622" i="11"/>
  <c r="J637" i="11"/>
  <c r="J415" i="11"/>
  <c r="J432" i="11"/>
  <c r="J217" i="11"/>
  <c r="J232" i="11"/>
  <c r="J403" i="11"/>
  <c r="J430" i="11"/>
  <c r="U521" i="11"/>
  <c r="U536" i="11"/>
  <c r="U303" i="11"/>
  <c r="U318" i="11"/>
  <c r="U235" i="11"/>
  <c r="U250" i="11"/>
  <c r="U360" i="11"/>
  <c r="U375" i="11"/>
  <c r="U508" i="11"/>
  <c r="U523" i="11"/>
  <c r="U626" i="11"/>
  <c r="U641" i="11"/>
  <c r="U579" i="11"/>
  <c r="U594" i="11"/>
  <c r="U455" i="11"/>
  <c r="U470" i="11"/>
  <c r="U574" i="11"/>
  <c r="U589" i="11"/>
  <c r="U223" i="11"/>
  <c r="U238" i="11"/>
  <c r="U350" i="11"/>
  <c r="U445" i="11"/>
  <c r="U460" i="11"/>
  <c r="U450" i="11"/>
  <c r="U465" i="11"/>
  <c r="U406" i="11"/>
  <c r="U398" i="11"/>
  <c r="U391" i="11"/>
  <c r="U428" i="11"/>
  <c r="U312" i="11"/>
  <c r="U327" i="11"/>
  <c r="U274" i="11"/>
  <c r="U289" i="11"/>
  <c r="U217" i="11"/>
  <c r="U232" i="11"/>
  <c r="U440" i="11"/>
  <c r="U403" i="11"/>
  <c r="U430" i="11"/>
  <c r="E365" i="11"/>
  <c r="E380" i="11"/>
  <c r="E630" i="11"/>
  <c r="E645" i="11"/>
  <c r="E291" i="11"/>
  <c r="E306" i="11"/>
  <c r="E582" i="11"/>
  <c r="E597" i="11"/>
  <c r="E419" i="11"/>
  <c r="E434" i="11"/>
  <c r="E624" i="11"/>
  <c r="E639" i="11"/>
  <c r="E330" i="11"/>
  <c r="E345" i="11"/>
  <c r="E577" i="11"/>
  <c r="E592" i="11"/>
  <c r="E198" i="11"/>
  <c r="E204" i="11"/>
  <c r="E353" i="11"/>
  <c r="E368" i="11"/>
  <c r="E504" i="11"/>
  <c r="E519" i="11"/>
  <c r="E322" i="11"/>
  <c r="E337" i="11"/>
  <c r="E462" i="11"/>
  <c r="E477" i="11"/>
  <c r="E618" i="11"/>
  <c r="E633" i="11"/>
  <c r="E321" i="11"/>
  <c r="E336" i="11"/>
  <c r="E572" i="11"/>
  <c r="E587" i="11"/>
  <c r="E352" i="11"/>
  <c r="E367" i="11"/>
  <c r="E348" i="11"/>
  <c r="E363" i="11"/>
  <c r="E275" i="11"/>
  <c r="E290" i="11"/>
  <c r="E207" i="11"/>
  <c r="E213" i="11"/>
  <c r="E438" i="11"/>
  <c r="E453" i="11"/>
  <c r="E405" i="11"/>
  <c r="E397" i="11"/>
  <c r="M295" i="11"/>
  <c r="M310" i="11"/>
  <c r="M240" i="11"/>
  <c r="M255" i="11"/>
  <c r="M203" i="11"/>
  <c r="M209" i="11"/>
  <c r="M630" i="11"/>
  <c r="M645" i="11"/>
  <c r="M582" i="11"/>
  <c r="M597" i="11"/>
  <c r="M419" i="11"/>
  <c r="M434" i="11"/>
  <c r="M378" i="11"/>
  <c r="M624" i="11"/>
  <c r="M639" i="11"/>
  <c r="M577" i="11"/>
  <c r="M592" i="11"/>
  <c r="M357" i="11"/>
  <c r="M372" i="11"/>
  <c r="M353" i="11"/>
  <c r="M368" i="11"/>
  <c r="M322" i="11"/>
  <c r="M337" i="11"/>
  <c r="M321" i="11"/>
  <c r="M336" i="11"/>
  <c r="M352" i="11"/>
  <c r="M367" i="11"/>
  <c r="M348" i="11"/>
  <c r="M275" i="11"/>
  <c r="M290" i="11"/>
  <c r="M207" i="11"/>
  <c r="M213" i="11"/>
  <c r="M438" i="11"/>
  <c r="M453" i="11"/>
  <c r="M405" i="11"/>
  <c r="M397" i="11"/>
  <c r="X633" i="11"/>
  <c r="X648" i="11"/>
  <c r="X241" i="11"/>
  <c r="X256" i="11"/>
  <c r="X204" i="11"/>
  <c r="X210" i="11"/>
  <c r="X364" i="11"/>
  <c r="X379" i="11"/>
  <c r="X630" i="11"/>
  <c r="X645" i="11"/>
  <c r="X582" i="11"/>
  <c r="X597" i="11"/>
  <c r="X419" i="11"/>
  <c r="X434" i="11"/>
  <c r="X624" i="11"/>
  <c r="X639" i="11"/>
  <c r="X577" i="11"/>
  <c r="X592" i="11"/>
  <c r="X357" i="11"/>
  <c r="X372" i="11"/>
  <c r="X353" i="11"/>
  <c r="X368" i="11"/>
  <c r="X322" i="11"/>
  <c r="X337" i="11"/>
  <c r="X321" i="11"/>
  <c r="X336" i="11"/>
  <c r="X534" i="11"/>
  <c r="X352" i="11"/>
  <c r="X367" i="11"/>
  <c r="X348" i="11"/>
  <c r="X275" i="11"/>
  <c r="X290" i="11"/>
  <c r="X207" i="11"/>
  <c r="X213" i="11"/>
  <c r="X438" i="11"/>
  <c r="X453" i="11"/>
  <c r="X405" i="11"/>
  <c r="X397" i="11"/>
  <c r="H240" i="11"/>
  <c r="H255" i="11"/>
  <c r="H630" i="11"/>
  <c r="H645" i="11"/>
  <c r="H419" i="11"/>
  <c r="H434" i="11"/>
  <c r="H577" i="11"/>
  <c r="H592" i="11"/>
  <c r="H357" i="11"/>
  <c r="H372" i="11"/>
  <c r="H348" i="11"/>
  <c r="S215" i="11"/>
  <c r="S221" i="11"/>
  <c r="S420" i="11"/>
  <c r="S435" i="11"/>
  <c r="S228" i="11"/>
  <c r="S243" i="11"/>
  <c r="S416" i="11"/>
  <c r="S433" i="11"/>
  <c r="S222" i="11"/>
  <c r="S237" i="11"/>
  <c r="S208" i="11"/>
  <c r="S214" i="11"/>
  <c r="I204" i="11"/>
  <c r="I210" i="11"/>
  <c r="I627" i="11"/>
  <c r="I642" i="11"/>
  <c r="I234" i="11"/>
  <c r="I249" i="11"/>
  <c r="I511" i="11"/>
  <c r="I526" i="11"/>
  <c r="I420" i="11"/>
  <c r="I435" i="11"/>
  <c r="I222" i="11"/>
  <c r="I237" i="11"/>
  <c r="I349" i="11"/>
  <c r="T586" i="11"/>
  <c r="T601" i="11"/>
  <c r="T631" i="11"/>
  <c r="T646" i="11"/>
  <c r="T583" i="11"/>
  <c r="T598" i="11"/>
  <c r="T199" i="11"/>
  <c r="T205" i="11"/>
  <c r="T515" i="11"/>
  <c r="T530" i="11"/>
  <c r="T228" i="11"/>
  <c r="T243" i="11"/>
  <c r="T573" i="11"/>
  <c r="T588" i="11"/>
  <c r="T535" i="11"/>
  <c r="T550" i="11"/>
  <c r="T349" i="11"/>
  <c r="T444" i="11"/>
  <c r="T459" i="11"/>
  <c r="J586" i="11"/>
  <c r="J601" i="11"/>
  <c r="J632" i="11"/>
  <c r="J647" i="11"/>
  <c r="J584" i="11"/>
  <c r="J599" i="11"/>
  <c r="J421" i="11"/>
  <c r="J436" i="11"/>
  <c r="J455" i="11"/>
  <c r="J470" i="11"/>
  <c r="J417" i="11"/>
  <c r="J424" i="11"/>
  <c r="J574" i="11"/>
  <c r="J589" i="11"/>
  <c r="J312" i="11"/>
  <c r="J327" i="11"/>
  <c r="U632" i="11"/>
  <c r="U647" i="11"/>
  <c r="U584" i="11"/>
  <c r="U599" i="11"/>
  <c r="U200" i="11"/>
  <c r="U206" i="11"/>
  <c r="U516" i="11"/>
  <c r="U531" i="11"/>
  <c r="U415" i="11"/>
  <c r="U432" i="11"/>
  <c r="E544" i="11"/>
  <c r="E559" i="11"/>
  <c r="H587" i="11"/>
  <c r="H602" i="11"/>
  <c r="H559" i="11"/>
  <c r="H521" i="11"/>
  <c r="H536" i="11"/>
  <c r="H629" i="11"/>
  <c r="H644" i="11"/>
  <c r="H304" i="11"/>
  <c r="H319" i="11"/>
  <c r="H585" i="11"/>
  <c r="H600" i="11"/>
  <c r="H581" i="11"/>
  <c r="H596" i="11"/>
  <c r="H361" i="11"/>
  <c r="H376" i="11"/>
  <c r="H517" i="11"/>
  <c r="H532" i="11"/>
  <c r="H509" i="11"/>
  <c r="H467" i="11"/>
  <c r="H377" i="11"/>
  <c r="H623" i="11"/>
  <c r="H638" i="11"/>
  <c r="H329" i="11"/>
  <c r="H302" i="11"/>
  <c r="H580" i="11"/>
  <c r="H595" i="11"/>
  <c r="H576" i="11"/>
  <c r="H591" i="11"/>
  <c r="H564" i="11"/>
  <c r="H356" i="11"/>
  <c r="H371" i="11"/>
  <c r="H507" i="11"/>
  <c r="H522" i="11"/>
  <c r="H456" i="11"/>
  <c r="H471" i="11"/>
  <c r="H461" i="11"/>
  <c r="H476" i="11"/>
  <c r="H373" i="11"/>
  <c r="H388" i="11"/>
  <c r="H320" i="11"/>
  <c r="H300" i="11"/>
  <c r="H575" i="11"/>
  <c r="H590" i="11"/>
  <c r="H533" i="11"/>
  <c r="H493" i="11"/>
  <c r="H489" i="11"/>
  <c r="H313" i="11"/>
  <c r="H328" i="11"/>
  <c r="H407" i="11"/>
  <c r="H392" i="11"/>
  <c r="H429" i="11"/>
  <c r="H370" i="11"/>
  <c r="H297" i="11"/>
  <c r="H569" i="11"/>
  <c r="H347" i="11"/>
  <c r="H484" i="11"/>
  <c r="H308" i="11"/>
  <c r="H404" i="11"/>
  <c r="H431" i="11"/>
  <c r="H366" i="11"/>
  <c r="S633" i="11"/>
  <c r="S648" i="11"/>
  <c r="S241" i="11"/>
  <c r="S256" i="11"/>
  <c r="S204" i="11"/>
  <c r="S210" i="11"/>
  <c r="S364" i="11"/>
  <c r="S379" i="11"/>
  <c r="S478" i="11"/>
  <c r="S630" i="11"/>
  <c r="S645" i="11"/>
  <c r="S291" i="11"/>
  <c r="S582" i="11"/>
  <c r="S597" i="11"/>
  <c r="S510" i="11"/>
  <c r="S331" i="11"/>
  <c r="S419" i="11"/>
  <c r="S434" i="11"/>
  <c r="S378" i="11"/>
  <c r="S624" i="11"/>
  <c r="S639" i="11"/>
  <c r="S577" i="11"/>
  <c r="S592" i="11"/>
  <c r="S357" i="11"/>
  <c r="S372" i="11"/>
  <c r="S353" i="11"/>
  <c r="S368" i="11"/>
  <c r="S322" i="11"/>
  <c r="S337" i="11"/>
  <c r="S374" i="11"/>
  <c r="S321" i="11"/>
  <c r="S336" i="11"/>
  <c r="S315" i="11"/>
  <c r="S534" i="11"/>
  <c r="S352" i="11"/>
  <c r="S367" i="11"/>
  <c r="S348" i="11"/>
  <c r="S494" i="11"/>
  <c r="S314" i="11"/>
  <c r="S275" i="11"/>
  <c r="S290" i="11"/>
  <c r="S570" i="11"/>
  <c r="S207" i="11"/>
  <c r="S213" i="11"/>
  <c r="S524" i="11"/>
  <c r="S481" i="11"/>
  <c r="S438" i="11"/>
  <c r="S453" i="11"/>
  <c r="S405" i="11"/>
  <c r="S397" i="11"/>
  <c r="I295" i="11"/>
  <c r="I310" i="11"/>
  <c r="I240" i="11"/>
  <c r="I255" i="11"/>
  <c r="I203" i="11"/>
  <c r="I209" i="11"/>
  <c r="I630" i="11"/>
  <c r="I645" i="11"/>
  <c r="I291" i="11"/>
  <c r="I582" i="11"/>
  <c r="I597" i="11"/>
  <c r="I510" i="11"/>
  <c r="I331" i="11"/>
  <c r="I419" i="11"/>
  <c r="I434" i="11"/>
  <c r="I378" i="11"/>
  <c r="I624" i="11"/>
  <c r="I639" i="11"/>
  <c r="I577" i="11"/>
  <c r="I592" i="11"/>
  <c r="I357" i="11"/>
  <c r="I372" i="11"/>
  <c r="I353" i="11"/>
  <c r="I368" i="11"/>
  <c r="I322" i="11"/>
  <c r="I337" i="11"/>
  <c r="I374" i="11"/>
  <c r="I321" i="11"/>
  <c r="I336" i="11"/>
  <c r="I534" i="11"/>
  <c r="I352" i="11"/>
  <c r="I367" i="11"/>
  <c r="I348" i="11"/>
  <c r="I494" i="11"/>
  <c r="I314" i="11"/>
  <c r="I275" i="11"/>
  <c r="I290" i="11"/>
  <c r="I570" i="11"/>
  <c r="I207" i="11"/>
  <c r="I213" i="11"/>
  <c r="I524" i="11"/>
  <c r="I481" i="11"/>
  <c r="I438" i="11"/>
  <c r="I453" i="11"/>
  <c r="I405" i="11"/>
  <c r="I397" i="11"/>
  <c r="T633" i="11"/>
  <c r="T648" i="11"/>
  <c r="T241" i="11"/>
  <c r="T256" i="11"/>
  <c r="T204" i="11"/>
  <c r="T210" i="11"/>
  <c r="T364" i="11"/>
  <c r="T379" i="11"/>
  <c r="T478" i="11"/>
  <c r="T630" i="11"/>
  <c r="T645" i="11"/>
  <c r="T291" i="11"/>
  <c r="T582" i="11"/>
  <c r="T597" i="11"/>
  <c r="T510" i="11"/>
  <c r="T331" i="11"/>
  <c r="T419" i="11"/>
  <c r="T434" i="11"/>
  <c r="T378" i="11"/>
  <c r="T624" i="11"/>
  <c r="T639" i="11"/>
  <c r="T577" i="11"/>
  <c r="T592" i="11"/>
  <c r="T357" i="11"/>
  <c r="T372" i="11"/>
  <c r="T353" i="11"/>
  <c r="T368" i="11"/>
  <c r="T322" i="11"/>
  <c r="T337" i="11"/>
  <c r="T374" i="11"/>
  <c r="T321" i="11"/>
  <c r="T336" i="11"/>
  <c r="T534" i="11"/>
  <c r="T352" i="11"/>
  <c r="T367" i="11"/>
  <c r="T348" i="11"/>
  <c r="T494" i="11"/>
  <c r="T314" i="11"/>
  <c r="T275" i="11"/>
  <c r="T290" i="11"/>
  <c r="T570" i="11"/>
  <c r="T207" i="11"/>
  <c r="T213" i="11"/>
  <c r="T524" i="11"/>
  <c r="T481" i="11"/>
  <c r="T438" i="11"/>
  <c r="T453" i="11"/>
  <c r="T405" i="11"/>
  <c r="T397" i="11"/>
  <c r="U365" i="11"/>
  <c r="U380" i="11"/>
  <c r="J633" i="11"/>
  <c r="J648" i="11"/>
  <c r="J241" i="11"/>
  <c r="J256" i="11"/>
  <c r="J204" i="11"/>
  <c r="J210" i="11"/>
  <c r="J364" i="11"/>
  <c r="J379" i="11"/>
  <c r="J381" i="11"/>
  <c r="J426" i="11"/>
  <c r="J631" i="11"/>
  <c r="J646" i="11"/>
  <c r="J627" i="11"/>
  <c r="J642" i="11"/>
  <c r="J583" i="11"/>
  <c r="J598" i="11"/>
  <c r="J234" i="11"/>
  <c r="J249" i="11"/>
  <c r="J199" i="11"/>
  <c r="J205" i="11"/>
  <c r="J359" i="11"/>
  <c r="J515" i="11"/>
  <c r="J530" i="11"/>
  <c r="J511" i="11"/>
  <c r="J526" i="11"/>
  <c r="J332" i="11"/>
  <c r="J420" i="11"/>
  <c r="J435" i="11"/>
  <c r="J422" i="11"/>
  <c r="J437" i="11"/>
  <c r="J625" i="11"/>
  <c r="J640" i="11"/>
  <c r="J621" i="11"/>
  <c r="J636" i="11"/>
  <c r="J578" i="11"/>
  <c r="J593" i="11"/>
  <c r="J228" i="11"/>
  <c r="J243" i="11"/>
  <c r="J354" i="11"/>
  <c r="J323" i="11"/>
  <c r="J414" i="11"/>
  <c r="J416" i="11"/>
  <c r="J433" i="11"/>
  <c r="J281" i="11"/>
  <c r="J296" i="11"/>
  <c r="J316" i="11"/>
  <c r="J573" i="11"/>
  <c r="J588" i="11"/>
  <c r="J222" i="11"/>
  <c r="J237" i="11"/>
  <c r="J535" i="11"/>
  <c r="J550" i="11"/>
  <c r="J528" i="11"/>
  <c r="J349" i="11"/>
  <c r="J495" i="11"/>
  <c r="J487" i="11"/>
  <c r="J444" i="11"/>
  <c r="J459" i="11"/>
  <c r="J449" i="11"/>
  <c r="J464" i="11"/>
  <c r="J411" i="11"/>
  <c r="J208" i="11"/>
  <c r="J214" i="11"/>
  <c r="J525" i="11"/>
  <c r="J540" i="11"/>
  <c r="J482" i="11"/>
  <c r="J439" i="11"/>
  <c r="J454" i="11"/>
  <c r="J402" i="11"/>
  <c r="U634" i="11"/>
  <c r="U649" i="11"/>
  <c r="U586" i="11"/>
  <c r="U601" i="11"/>
  <c r="U215" i="11"/>
  <c r="U221" i="11"/>
  <c r="U558" i="11"/>
  <c r="U294" i="11"/>
  <c r="U309" i="11"/>
  <c r="U382" i="11"/>
  <c r="U427" i="11"/>
  <c r="U631" i="11"/>
  <c r="U646" i="11"/>
  <c r="U627" i="11"/>
  <c r="U642" i="11"/>
  <c r="U583" i="11"/>
  <c r="U598" i="11"/>
  <c r="U234" i="11"/>
  <c r="U249" i="11"/>
  <c r="U199" i="11"/>
  <c r="U205" i="11"/>
  <c r="U548" i="11"/>
  <c r="U359" i="11"/>
  <c r="U515" i="11"/>
  <c r="U530" i="11"/>
  <c r="U511" i="11"/>
  <c r="U526" i="11"/>
  <c r="U332" i="11"/>
  <c r="U420" i="11"/>
  <c r="U435" i="11"/>
  <c r="U422" i="11"/>
  <c r="U437" i="11"/>
  <c r="U625" i="11"/>
  <c r="U640" i="11"/>
  <c r="U621" i="11"/>
  <c r="U636" i="11"/>
  <c r="U578" i="11"/>
  <c r="U593" i="11"/>
  <c r="U228" i="11"/>
  <c r="U243" i="11"/>
  <c r="U354" i="11"/>
  <c r="U323" i="11"/>
  <c r="U414" i="11"/>
  <c r="U416" i="11"/>
  <c r="U433" i="11"/>
  <c r="U281" i="11"/>
  <c r="U296" i="11"/>
  <c r="U316" i="11"/>
  <c r="U573" i="11"/>
  <c r="U588" i="11"/>
  <c r="U222" i="11"/>
  <c r="U237" i="11"/>
  <c r="U535" i="11"/>
  <c r="U550" i="11"/>
  <c r="U528" i="11"/>
  <c r="U349" i="11"/>
  <c r="U495" i="11"/>
  <c r="U487" i="11"/>
  <c r="U444" i="11"/>
  <c r="U459" i="11"/>
  <c r="U449" i="11"/>
  <c r="U464" i="11"/>
  <c r="U411" i="11"/>
  <c r="U208" i="11"/>
  <c r="U214" i="11"/>
  <c r="U525" i="11"/>
  <c r="U540" i="11"/>
  <c r="U482" i="11"/>
  <c r="U439" i="11"/>
  <c r="U454" i="11"/>
  <c r="U402" i="11"/>
  <c r="E629" i="11"/>
  <c r="E644" i="11"/>
  <c r="E338" i="11"/>
  <c r="E304" i="11"/>
  <c r="E319" i="11"/>
  <c r="E585" i="11"/>
  <c r="E600" i="11"/>
  <c r="E581" i="11"/>
  <c r="E596" i="11"/>
  <c r="E201" i="11"/>
  <c r="E553" i="11"/>
  <c r="E361" i="11"/>
  <c r="E376" i="11"/>
  <c r="E517" i="11"/>
  <c r="E532" i="11"/>
  <c r="E509" i="11"/>
  <c r="E467" i="11"/>
  <c r="E472" i="11"/>
  <c r="E377" i="11"/>
  <c r="E623" i="11"/>
  <c r="E638" i="11"/>
  <c r="E329" i="11"/>
  <c r="E344" i="11"/>
  <c r="E302" i="11"/>
  <c r="E580" i="11"/>
  <c r="E595" i="11"/>
  <c r="E576" i="11"/>
  <c r="E591" i="11"/>
  <c r="E197" i="11"/>
  <c r="E203" i="11"/>
  <c r="E564" i="11"/>
  <c r="E543" i="11"/>
  <c r="E558" i="11"/>
  <c r="E356" i="11"/>
  <c r="E371" i="11"/>
  <c r="E507" i="11"/>
  <c r="E522" i="11"/>
  <c r="E503" i="11"/>
  <c r="E518" i="11"/>
  <c r="E456" i="11"/>
  <c r="E471" i="11"/>
  <c r="E461" i="11"/>
  <c r="E476" i="11"/>
  <c r="E373" i="11"/>
  <c r="E388" i="11"/>
  <c r="E300" i="11"/>
  <c r="E575" i="11"/>
  <c r="E590" i="11"/>
  <c r="E571" i="11"/>
  <c r="E586" i="11"/>
  <c r="E497" i="11"/>
  <c r="E489" i="11"/>
  <c r="E313" i="11"/>
  <c r="E328" i="11"/>
  <c r="E407" i="11"/>
  <c r="E392" i="11"/>
  <c r="E429" i="11"/>
  <c r="E370" i="11"/>
  <c r="E297" i="11"/>
  <c r="E569" i="11"/>
  <c r="E347" i="11"/>
  <c r="E484" i="11"/>
  <c r="E308" i="11"/>
  <c r="E404" i="11"/>
  <c r="E431" i="11"/>
  <c r="E366" i="11"/>
  <c r="M635" i="11"/>
  <c r="M650" i="11"/>
  <c r="M587" i="11"/>
  <c r="M602" i="11"/>
  <c r="M559" i="11"/>
  <c r="M521" i="11"/>
  <c r="M536" i="11"/>
  <c r="M629" i="11"/>
  <c r="M644" i="11"/>
  <c r="M338" i="11"/>
  <c r="M304" i="11"/>
  <c r="M319" i="11"/>
  <c r="M585" i="11"/>
  <c r="M600" i="11"/>
  <c r="M581" i="11"/>
  <c r="M596" i="11"/>
  <c r="M201" i="11"/>
  <c r="M553" i="11"/>
  <c r="M361" i="11"/>
  <c r="M376" i="11"/>
  <c r="M517" i="11"/>
  <c r="M532" i="11"/>
  <c r="M509" i="11"/>
  <c r="M467" i="11"/>
  <c r="M472" i="11"/>
  <c r="M418" i="11"/>
  <c r="M377" i="11"/>
  <c r="M623" i="11"/>
  <c r="M638" i="11"/>
  <c r="M329" i="11"/>
  <c r="M302" i="11"/>
  <c r="M580" i="11"/>
  <c r="M595" i="11"/>
  <c r="M576" i="11"/>
  <c r="M591" i="11"/>
  <c r="M197" i="11"/>
  <c r="M564" i="11"/>
  <c r="M543" i="11"/>
  <c r="M356" i="11"/>
  <c r="M371" i="11"/>
  <c r="M507" i="11"/>
  <c r="M522" i="11"/>
  <c r="M456" i="11"/>
  <c r="M471" i="11"/>
  <c r="M461" i="11"/>
  <c r="M476" i="11"/>
  <c r="M373" i="11"/>
  <c r="M388" i="11"/>
  <c r="M320" i="11"/>
  <c r="M300" i="11"/>
  <c r="M575" i="11"/>
  <c r="M590" i="11"/>
  <c r="M533" i="11"/>
  <c r="M497" i="11"/>
  <c r="M493" i="11"/>
  <c r="M489" i="11"/>
  <c r="M313" i="11"/>
  <c r="M328" i="11"/>
  <c r="M407" i="11"/>
  <c r="M392" i="11"/>
  <c r="M429" i="11"/>
  <c r="M370" i="11"/>
  <c r="M297" i="11"/>
  <c r="M569" i="11"/>
  <c r="M347" i="11"/>
  <c r="M484" i="11"/>
  <c r="M308" i="11"/>
  <c r="M404" i="11"/>
  <c r="M431" i="11"/>
  <c r="M366" i="11"/>
  <c r="X345" i="11"/>
  <c r="X295" i="11"/>
  <c r="X310" i="11"/>
  <c r="X240" i="11"/>
  <c r="X255" i="11"/>
  <c r="X203" i="11"/>
  <c r="X209" i="11"/>
  <c r="X363" i="11"/>
  <c r="X477" i="11"/>
  <c r="X629" i="11"/>
  <c r="X644" i="11"/>
  <c r="X304" i="11"/>
  <c r="X319" i="11"/>
  <c r="X585" i="11"/>
  <c r="X600" i="11"/>
  <c r="X581" i="11"/>
  <c r="X596" i="11"/>
  <c r="X361" i="11"/>
  <c r="X376" i="11"/>
  <c r="X517" i="11"/>
  <c r="X532" i="11"/>
  <c r="X509" i="11"/>
  <c r="X467" i="11"/>
  <c r="X377" i="11"/>
  <c r="X623" i="11"/>
  <c r="X638" i="11"/>
  <c r="X329" i="11"/>
  <c r="X302" i="11"/>
  <c r="X580" i="11"/>
  <c r="X595" i="11"/>
  <c r="X576" i="11"/>
  <c r="X591" i="11"/>
  <c r="X564" i="11"/>
  <c r="X356" i="11"/>
  <c r="X371" i="11"/>
  <c r="X507" i="11"/>
  <c r="X522" i="11"/>
  <c r="X456" i="11"/>
  <c r="X471" i="11"/>
  <c r="X461" i="11"/>
  <c r="X476" i="11"/>
  <c r="X373" i="11"/>
  <c r="X388" i="11"/>
  <c r="X320" i="11"/>
  <c r="X300" i="11"/>
  <c r="X575" i="11"/>
  <c r="X590" i="11"/>
  <c r="X533" i="11"/>
  <c r="X493" i="11"/>
  <c r="X489" i="11"/>
  <c r="X313" i="11"/>
  <c r="X328" i="11"/>
  <c r="X407" i="11"/>
  <c r="X392" i="11"/>
  <c r="X429" i="11"/>
  <c r="X370" i="11"/>
  <c r="X297" i="11"/>
  <c r="X569" i="11"/>
  <c r="X347" i="11"/>
  <c r="X484" i="11"/>
  <c r="X308" i="11"/>
  <c r="X404" i="11"/>
  <c r="X431" i="11"/>
  <c r="X366" i="11"/>
  <c r="X381" i="11"/>
  <c r="S903" i="11"/>
  <c r="U903" i="11"/>
  <c r="J908" i="11"/>
  <c r="U909" i="11"/>
  <c r="H908" i="11"/>
  <c r="S909" i="11"/>
  <c r="T908" i="11"/>
  <c r="E903" i="11"/>
  <c r="X903" i="11"/>
  <c r="I903" i="11"/>
  <c r="H903" i="11"/>
  <c r="S908" i="11"/>
  <c r="T903" i="11"/>
  <c r="J903" i="11"/>
  <c r="U908" i="11"/>
  <c r="M909" i="11"/>
  <c r="I909" i="11"/>
  <c r="E909" i="11"/>
  <c r="M908" i="11"/>
  <c r="X909" i="11"/>
  <c r="X46" i="11"/>
  <c r="T46" i="11"/>
  <c r="I911" i="11"/>
  <c r="T905" i="11"/>
  <c r="E911" i="11"/>
  <c r="E904" i="11"/>
  <c r="M910" i="11"/>
  <c r="X911" i="11"/>
  <c r="X904" i="11"/>
  <c r="H911" i="11"/>
  <c r="S905" i="11"/>
  <c r="I910" i="11"/>
  <c r="T911" i="11"/>
  <c r="T904" i="11"/>
  <c r="J911" i="11"/>
  <c r="U905" i="11"/>
  <c r="E910" i="11"/>
  <c r="X910" i="11"/>
  <c r="H910" i="11"/>
  <c r="S911" i="11"/>
  <c r="T910" i="11"/>
  <c r="J910" i="11"/>
  <c r="U911" i="11"/>
  <c r="S910" i="11"/>
  <c r="U910" i="11"/>
  <c r="E905" i="11"/>
  <c r="M911" i="11"/>
  <c r="X905" i="11"/>
  <c r="I907" i="11"/>
  <c r="H907" i="11"/>
  <c r="S904" i="11"/>
  <c r="U904" i="11"/>
  <c r="H905" i="11"/>
  <c r="S906" i="11"/>
  <c r="I904" i="11"/>
  <c r="J905" i="11"/>
  <c r="U906" i="11"/>
  <c r="M907" i="11"/>
  <c r="H904" i="11"/>
  <c r="J904" i="11"/>
  <c r="E907" i="11"/>
  <c r="M906" i="11"/>
  <c r="X907" i="11"/>
  <c r="I906" i="11"/>
  <c r="T907" i="11"/>
  <c r="J907" i="11"/>
  <c r="E906" i="11"/>
  <c r="M905" i="11"/>
  <c r="X906" i="11"/>
  <c r="H906" i="11"/>
  <c r="S907" i="11"/>
  <c r="I905" i="11"/>
  <c r="T906" i="11"/>
  <c r="J906" i="11"/>
  <c r="U907" i="11"/>
  <c r="M904" i="11"/>
  <c r="M46" i="11"/>
  <c r="S46" i="11"/>
  <c r="I46" i="11"/>
  <c r="J51" i="11"/>
  <c r="H46" i="11"/>
  <c r="U46" i="11"/>
  <c r="H51" i="11"/>
  <c r="E51" i="11"/>
  <c r="X51" i="11"/>
  <c r="S51" i="11"/>
  <c r="I51" i="11"/>
  <c r="T51" i="11"/>
  <c r="U51" i="11"/>
  <c r="J46" i="11"/>
  <c r="E46" i="11"/>
  <c r="M51" i="11"/>
  <c r="H45" i="11"/>
  <c r="H50" i="11"/>
  <c r="H40" i="11"/>
  <c r="H49" i="11"/>
  <c r="H47" i="11"/>
  <c r="I52" i="11"/>
  <c r="I53" i="11"/>
  <c r="I39" i="11"/>
  <c r="I48" i="11"/>
  <c r="U45" i="11"/>
  <c r="U50" i="11"/>
  <c r="U40" i="11"/>
  <c r="U49" i="11"/>
  <c r="U47" i="11"/>
  <c r="M45" i="11"/>
  <c r="M50" i="11"/>
  <c r="M40" i="11"/>
  <c r="M49" i="11"/>
  <c r="M47" i="11"/>
  <c r="I45" i="11"/>
  <c r="I50" i="11"/>
  <c r="I40" i="11"/>
  <c r="I49" i="11"/>
  <c r="I47" i="11"/>
  <c r="J52" i="11"/>
  <c r="J53" i="11"/>
  <c r="J39" i="11"/>
  <c r="J48" i="11"/>
  <c r="E52" i="11"/>
  <c r="E53" i="11"/>
  <c r="E39" i="11"/>
  <c r="E48" i="11"/>
  <c r="X52" i="11"/>
  <c r="X53" i="11"/>
  <c r="X39" i="11"/>
  <c r="X48" i="11"/>
  <c r="S52" i="11"/>
  <c r="S53" i="11"/>
  <c r="S39" i="11"/>
  <c r="S48" i="11"/>
  <c r="T52" i="11"/>
  <c r="T53" i="11"/>
  <c r="T39" i="11"/>
  <c r="T48" i="11"/>
  <c r="J45" i="11"/>
  <c r="J50" i="11"/>
  <c r="J40" i="11"/>
  <c r="J49" i="11"/>
  <c r="J47" i="11"/>
  <c r="E45" i="11"/>
  <c r="E50" i="11"/>
  <c r="E40" i="11"/>
  <c r="E49" i="11"/>
  <c r="E47" i="11"/>
  <c r="X45" i="11"/>
  <c r="X50" i="11"/>
  <c r="X40" i="11"/>
  <c r="X49" i="11"/>
  <c r="X47" i="11"/>
  <c r="H52" i="11"/>
  <c r="H53" i="11"/>
  <c r="H39" i="11"/>
  <c r="H48" i="11"/>
  <c r="S45" i="11"/>
  <c r="S50" i="11"/>
  <c r="S40" i="11"/>
  <c r="S49" i="11"/>
  <c r="S47" i="11"/>
  <c r="T45" i="11"/>
  <c r="T50" i="11"/>
  <c r="T40" i="11"/>
  <c r="T49" i="11"/>
  <c r="T47" i="11"/>
  <c r="U52" i="11"/>
  <c r="U53" i="11"/>
  <c r="U39" i="11"/>
  <c r="U48" i="11"/>
  <c r="M52" i="11"/>
  <c r="M53" i="11"/>
  <c r="M39" i="11"/>
  <c r="M48" i="11"/>
  <c r="M956" i="11"/>
  <c r="S956" i="11"/>
  <c r="X956" i="11"/>
  <c r="I956" i="11"/>
  <c r="J956" i="11"/>
  <c r="H956" i="11"/>
  <c r="T956" i="11"/>
  <c r="U956" i="11"/>
  <c r="E956" i="11"/>
  <c r="G1413" i="11"/>
  <c r="G1436" i="11"/>
  <c r="G1437" i="11"/>
  <c r="G1364" i="11"/>
  <c r="G1365" i="11"/>
  <c r="G1460" i="11"/>
  <c r="G1461" i="11"/>
  <c r="G1340" i="11"/>
  <c r="G1341" i="11"/>
  <c r="G1483" i="11"/>
  <c r="G1484" i="11"/>
  <c r="G1352" i="11"/>
  <c r="G1353" i="11"/>
  <c r="G1472" i="11"/>
  <c r="G1473" i="11"/>
  <c r="G1493" i="11"/>
  <c r="G1494" i="11"/>
  <c r="G1342" i="11"/>
  <c r="G1343" i="11"/>
  <c r="G1354" i="11"/>
  <c r="G1355" i="11"/>
  <c r="G1474" i="11"/>
  <c r="G1475" i="11"/>
  <c r="G1495" i="11"/>
  <c r="G1496" i="11"/>
  <c r="G1408" i="11"/>
  <c r="G1409" i="11"/>
  <c r="G1432" i="11"/>
  <c r="G1433" i="11"/>
  <c r="G1360" i="11"/>
  <c r="G1361" i="11"/>
  <c r="G1456" i="11"/>
  <c r="G1457" i="11"/>
  <c r="G1338" i="11"/>
  <c r="G1480" i="11"/>
  <c r="G1348" i="11"/>
  <c r="G1468" i="11"/>
  <c r="G1487" i="11"/>
  <c r="G1339" i="11"/>
  <c r="G1349" i="11"/>
  <c r="G1469" i="11"/>
  <c r="G1488" i="11"/>
  <c r="G1416" i="11"/>
  <c r="G1417" i="11"/>
  <c r="G1440" i="11"/>
  <c r="G1441" i="11"/>
  <c r="G1368" i="11"/>
  <c r="G1369" i="11"/>
  <c r="G1464" i="11"/>
  <c r="G1465" i="11"/>
  <c r="G1418" i="11"/>
  <c r="G1419" i="11"/>
  <c r="G1442" i="11"/>
  <c r="G1443" i="11"/>
  <c r="G1370" i="11"/>
  <c r="G1371" i="11"/>
  <c r="G1466" i="11"/>
  <c r="G1467" i="11"/>
  <c r="G1410" i="11"/>
  <c r="G1411" i="11"/>
  <c r="G1434" i="11"/>
  <c r="G1435" i="11"/>
  <c r="G1362" i="11"/>
  <c r="G1363" i="11"/>
  <c r="G1458" i="11"/>
  <c r="G1459" i="11"/>
  <c r="G1481" i="11"/>
  <c r="G1482" i="11"/>
  <c r="G1350" i="11"/>
  <c r="G1351" i="11"/>
  <c r="G1470" i="11"/>
  <c r="G1471" i="11"/>
  <c r="G1489" i="11"/>
  <c r="G1490" i="11"/>
  <c r="G1491" i="11"/>
  <c r="G1492" i="11"/>
  <c r="G1414" i="11"/>
  <c r="G1415" i="11"/>
  <c r="G1438" i="11"/>
  <c r="G1439" i="11"/>
  <c r="G1366" i="11"/>
  <c r="G1367" i="11"/>
  <c r="G1462" i="11"/>
  <c r="G1463" i="11"/>
  <c r="G1344" i="11"/>
  <c r="G1345" i="11"/>
  <c r="G1485" i="11"/>
  <c r="G1486" i="11"/>
  <c r="G1356" i="11"/>
  <c r="G1357" i="11"/>
  <c r="G1476" i="11"/>
  <c r="G1477" i="11"/>
  <c r="G1497" i="11"/>
  <c r="G1498" i="11"/>
  <c r="G1346" i="11"/>
  <c r="G1347" i="11"/>
  <c r="G1358" i="11"/>
  <c r="G1359" i="11"/>
  <c r="G1478" i="11"/>
  <c r="G1479" i="11"/>
  <c r="G1499" i="11"/>
  <c r="G1500" i="11"/>
  <c r="R1413" i="11"/>
  <c r="R1436" i="11"/>
  <c r="R1437" i="11"/>
  <c r="R1364" i="11"/>
  <c r="R1365" i="11"/>
  <c r="R1460" i="11"/>
  <c r="R1461" i="11"/>
  <c r="R1340" i="11"/>
  <c r="R1341" i="11"/>
  <c r="R1483" i="11"/>
  <c r="R1484" i="11"/>
  <c r="R1352" i="11"/>
  <c r="R1353" i="11"/>
  <c r="R1472" i="11"/>
  <c r="R1473" i="11"/>
  <c r="R1493" i="11"/>
  <c r="R1494" i="11"/>
  <c r="R1342" i="11"/>
  <c r="R1343" i="11"/>
  <c r="R1354" i="11"/>
  <c r="R1355" i="11"/>
  <c r="R1474" i="11"/>
  <c r="R1475" i="11"/>
  <c r="R1495" i="11"/>
  <c r="R1496" i="11"/>
  <c r="R1408" i="11"/>
  <c r="R1409" i="11"/>
  <c r="R1432" i="11"/>
  <c r="R1433" i="11"/>
  <c r="R1360" i="11"/>
  <c r="R1361" i="11"/>
  <c r="R1456" i="11"/>
  <c r="R1457" i="11"/>
  <c r="R1338" i="11"/>
  <c r="R1480" i="11"/>
  <c r="R1348" i="11"/>
  <c r="R1468" i="11"/>
  <c r="R1487" i="11"/>
  <c r="R1339" i="11"/>
  <c r="R1349" i="11"/>
  <c r="R1469" i="11"/>
  <c r="R1488" i="11"/>
  <c r="R1416" i="11"/>
  <c r="R1417" i="11"/>
  <c r="R1440" i="11"/>
  <c r="R1441" i="11"/>
  <c r="R1368" i="11"/>
  <c r="R1369" i="11"/>
  <c r="R1464" i="11"/>
  <c r="R1465" i="11"/>
  <c r="R1418" i="11"/>
  <c r="R1419" i="11"/>
  <c r="R1442" i="11"/>
  <c r="R1443" i="11"/>
  <c r="R1370" i="11"/>
  <c r="R1371" i="11"/>
  <c r="R1466" i="11"/>
  <c r="R1467" i="11"/>
  <c r="R1410" i="11"/>
  <c r="R1411" i="11"/>
  <c r="R1434" i="11"/>
  <c r="R1435" i="11"/>
  <c r="R1362" i="11"/>
  <c r="R1363" i="11"/>
  <c r="R1458" i="11"/>
  <c r="R1459" i="11"/>
  <c r="R1481" i="11"/>
  <c r="R1482" i="11"/>
  <c r="R1350" i="11"/>
  <c r="R1351" i="11"/>
  <c r="R1470" i="11"/>
  <c r="R1471" i="11"/>
  <c r="R1489" i="11"/>
  <c r="R1490" i="11"/>
  <c r="R1491" i="11"/>
  <c r="R1492" i="11"/>
  <c r="R1414" i="11"/>
  <c r="R1415" i="11"/>
  <c r="R1438" i="11"/>
  <c r="R1439" i="11"/>
  <c r="R1366" i="11"/>
  <c r="R1367" i="11"/>
  <c r="R1462" i="11"/>
  <c r="R1463" i="11"/>
  <c r="R1344" i="11"/>
  <c r="R1345" i="11"/>
  <c r="R1485" i="11"/>
  <c r="R1486" i="11"/>
  <c r="R1356" i="11"/>
  <c r="R1357" i="11"/>
  <c r="R1476" i="11"/>
  <c r="R1477" i="11"/>
  <c r="R1497" i="11"/>
  <c r="R1498" i="11"/>
  <c r="R1346" i="11"/>
  <c r="R1347" i="11"/>
  <c r="R1358" i="11"/>
  <c r="R1359" i="11"/>
  <c r="R1478" i="11"/>
  <c r="R1479" i="11"/>
  <c r="R1499" i="11"/>
  <c r="R1500" i="11"/>
  <c r="R1412" i="11"/>
  <c r="G1412" i="11"/>
  <c r="R1329" i="11"/>
  <c r="R1330" i="11"/>
  <c r="R1317" i="11"/>
  <c r="R1318" i="11"/>
  <c r="R1331" i="11"/>
  <c r="R1332" i="11"/>
  <c r="R1333" i="11"/>
  <c r="R1334" i="11"/>
  <c r="R1335" i="11"/>
  <c r="R1336" i="11"/>
  <c r="R1337" i="11"/>
  <c r="R1323" i="11"/>
  <c r="R1324" i="11"/>
  <c r="R1325" i="11"/>
  <c r="R1326" i="11"/>
  <c r="R1327" i="11"/>
  <c r="R1328" i="11"/>
  <c r="G1329" i="11"/>
  <c r="G1330" i="11"/>
  <c r="G1317" i="11"/>
  <c r="G1318" i="11"/>
  <c r="G1331" i="11"/>
  <c r="G1332" i="11"/>
  <c r="G1333" i="11"/>
  <c r="G1334" i="11"/>
  <c r="G1335" i="11"/>
  <c r="G1336" i="11"/>
  <c r="G1337" i="11"/>
  <c r="G1323" i="11"/>
  <c r="G1324" i="11"/>
  <c r="G1325" i="11"/>
  <c r="G1326" i="11"/>
  <c r="G1327" i="11"/>
  <c r="G1328" i="11"/>
  <c r="R1292" i="11"/>
  <c r="R1308" i="11"/>
  <c r="R1251" i="11"/>
  <c r="R1252" i="11"/>
  <c r="R1213" i="11"/>
  <c r="R1214" i="11"/>
  <c r="R1205" i="11"/>
  <c r="R1206" i="11"/>
  <c r="R1297" i="11"/>
  <c r="R1298" i="11"/>
  <c r="R1263" i="11"/>
  <c r="R1264" i="11"/>
  <c r="R1282" i="11"/>
  <c r="R1299" i="11"/>
  <c r="R1300" i="11"/>
  <c r="R1271" i="11"/>
  <c r="R1272" i="11"/>
  <c r="R1201" i="11"/>
  <c r="R1202" i="11"/>
  <c r="G1292" i="11"/>
  <c r="G1308" i="11"/>
  <c r="G1251" i="11"/>
  <c r="G1252" i="11"/>
  <c r="G1213" i="11"/>
  <c r="G1214" i="11"/>
  <c r="G1205" i="11"/>
  <c r="G1206" i="11"/>
  <c r="G1297" i="11"/>
  <c r="G1298" i="11"/>
  <c r="G1263" i="11"/>
  <c r="G1264" i="11"/>
  <c r="G1299" i="11"/>
  <c r="G1300" i="11"/>
  <c r="G1271" i="11"/>
  <c r="G1272" i="11"/>
  <c r="G1201" i="11"/>
  <c r="G1202" i="11"/>
  <c r="R1291" i="11"/>
  <c r="G1291" i="11"/>
  <c r="R943" i="11"/>
  <c r="R940" i="11"/>
  <c r="R941" i="11"/>
  <c r="R928" i="11"/>
  <c r="R929" i="11"/>
  <c r="R930" i="11"/>
  <c r="R931" i="11"/>
  <c r="R954" i="11"/>
  <c r="R955" i="11"/>
  <c r="R952" i="11"/>
  <c r="R953" i="11"/>
  <c r="R950" i="11"/>
  <c r="R951" i="11"/>
  <c r="R948" i="11"/>
  <c r="R949" i="11"/>
  <c r="R932" i="11"/>
  <c r="R933" i="11"/>
  <c r="R938" i="11"/>
  <c r="R939" i="11"/>
  <c r="R936" i="11"/>
  <c r="R937" i="11"/>
  <c r="R946" i="11"/>
  <c r="R947" i="11"/>
  <c r="R944" i="11"/>
  <c r="R945" i="11"/>
  <c r="G943" i="11"/>
  <c r="G940" i="11"/>
  <c r="G941" i="11"/>
  <c r="G928" i="11"/>
  <c r="G929" i="11"/>
  <c r="G930" i="11"/>
  <c r="G931" i="11"/>
  <c r="G954" i="11"/>
  <c r="G955" i="11"/>
  <c r="G952" i="11"/>
  <c r="G953" i="11"/>
  <c r="G950" i="11"/>
  <c r="G951" i="11"/>
  <c r="G948" i="11"/>
  <c r="G949" i="11"/>
  <c r="G932" i="11"/>
  <c r="G933" i="11"/>
  <c r="G938" i="11"/>
  <c r="G939" i="11"/>
  <c r="G936" i="11"/>
  <c r="G937" i="11"/>
  <c r="G946" i="11"/>
  <c r="G947" i="11"/>
  <c r="G944" i="11"/>
  <c r="G945" i="11"/>
  <c r="R942" i="11"/>
  <c r="G942" i="11"/>
  <c r="R1014" i="11"/>
  <c r="R1015" i="11"/>
  <c r="R976" i="11"/>
  <c r="R977" i="11"/>
  <c r="R1104" i="11"/>
  <c r="R1105" i="11"/>
  <c r="R1121" i="11"/>
  <c r="R1122" i="11"/>
  <c r="R1057" i="11"/>
  <c r="R1058" i="11"/>
  <c r="R1048" i="11"/>
  <c r="R1049" i="11"/>
  <c r="R1179" i="11"/>
  <c r="R1180" i="11"/>
  <c r="R1160" i="11"/>
  <c r="R1162" i="11"/>
  <c r="R1161" i="11"/>
  <c r="R1146" i="11"/>
  <c r="R1148" i="11"/>
  <c r="R1147" i="11"/>
  <c r="R1010" i="11"/>
  <c r="R1011" i="11"/>
  <c r="R972" i="11"/>
  <c r="R973" i="11"/>
  <c r="R1100" i="11"/>
  <c r="R1101" i="11"/>
  <c r="R1117" i="11"/>
  <c r="R1078" i="11"/>
  <c r="R1079" i="11"/>
  <c r="R1053" i="11"/>
  <c r="R1054" i="11"/>
  <c r="R1044" i="11"/>
  <c r="R1045" i="11"/>
  <c r="R1175" i="11"/>
  <c r="R1176" i="11"/>
  <c r="R1118" i="11"/>
  <c r="R1156" i="11"/>
  <c r="R1125" i="11"/>
  <c r="R1126" i="11"/>
  <c r="R1018" i="11"/>
  <c r="R1019" i="11"/>
  <c r="R980" i="11"/>
  <c r="R981" i="11"/>
  <c r="R1108" i="11"/>
  <c r="R1109" i="11"/>
  <c r="R1127" i="11"/>
  <c r="R1128" i="11"/>
  <c r="R1061" i="11"/>
  <c r="R1052" i="11"/>
  <c r="R1183" i="11"/>
  <c r="R1012" i="11"/>
  <c r="R1013" i="11"/>
  <c r="R974" i="11"/>
  <c r="R975" i="11"/>
  <c r="R1102" i="11"/>
  <c r="R1103" i="11"/>
  <c r="R1119" i="11"/>
  <c r="R1120" i="11"/>
  <c r="R1055" i="11"/>
  <c r="R1056" i="11"/>
  <c r="R1046" i="11"/>
  <c r="R1047" i="11"/>
  <c r="R1177" i="11"/>
  <c r="R1178" i="11"/>
  <c r="R1141" i="11"/>
  <c r="R1142" i="11"/>
  <c r="R1157" i="11"/>
  <c r="R1159" i="11"/>
  <c r="R1158" i="11"/>
  <c r="R1143" i="11"/>
  <c r="R1145" i="11"/>
  <c r="R1144" i="11"/>
  <c r="R1016" i="11"/>
  <c r="R1017" i="11"/>
  <c r="R978" i="11"/>
  <c r="R979" i="11"/>
  <c r="R1106" i="11"/>
  <c r="R1107" i="11"/>
  <c r="R1123" i="11"/>
  <c r="R1124" i="11"/>
  <c r="R1059" i="11"/>
  <c r="R1060" i="11"/>
  <c r="R1050" i="11"/>
  <c r="R1051" i="11"/>
  <c r="R1181" i="11"/>
  <c r="R1182" i="11"/>
  <c r="R1163" i="11"/>
  <c r="R1165" i="11"/>
  <c r="R1164" i="11"/>
  <c r="R1149" i="11"/>
  <c r="R1151" i="11"/>
  <c r="R1150" i="11"/>
  <c r="G1014" i="11"/>
  <c r="G1015" i="11"/>
  <c r="G976" i="11"/>
  <c r="G977" i="11"/>
  <c r="G1104" i="11"/>
  <c r="G1105" i="11"/>
  <c r="G1121" i="11"/>
  <c r="G1122" i="11"/>
  <c r="G1057" i="11"/>
  <c r="G1058" i="11"/>
  <c r="G1048" i="11"/>
  <c r="G1049" i="11"/>
  <c r="G1179" i="11"/>
  <c r="G1180" i="11"/>
  <c r="G1160" i="11"/>
  <c r="G1162" i="11"/>
  <c r="G1161" i="11"/>
  <c r="G1146" i="11"/>
  <c r="G1148" i="11"/>
  <c r="G1147" i="11"/>
  <c r="G1010" i="11"/>
  <c r="G1011" i="11"/>
  <c r="G972" i="11"/>
  <c r="G973" i="11"/>
  <c r="G1100" i="11"/>
  <c r="G1101" i="11"/>
  <c r="G1117" i="11"/>
  <c r="G1078" i="11"/>
  <c r="G1079" i="11"/>
  <c r="G1053" i="11"/>
  <c r="G1054" i="11"/>
  <c r="G1044" i="11"/>
  <c r="G1045" i="11"/>
  <c r="G1175" i="11"/>
  <c r="G1176" i="11"/>
  <c r="G1118" i="11"/>
  <c r="G1156" i="11"/>
  <c r="G1125" i="11"/>
  <c r="G1126" i="11"/>
  <c r="G1018" i="11"/>
  <c r="G1019" i="11"/>
  <c r="G980" i="11"/>
  <c r="G981" i="11"/>
  <c r="G1108" i="11"/>
  <c r="G1109" i="11"/>
  <c r="G1127" i="11"/>
  <c r="G1128" i="11"/>
  <c r="G1061" i="11"/>
  <c r="G1052" i="11"/>
  <c r="G1183" i="11"/>
  <c r="G1012" i="11"/>
  <c r="G1013" i="11"/>
  <c r="G974" i="11"/>
  <c r="G975" i="11"/>
  <c r="G1102" i="11"/>
  <c r="G1103" i="11"/>
  <c r="G1119" i="11"/>
  <c r="G1120" i="11"/>
  <c r="G1055" i="11"/>
  <c r="G1056" i="11"/>
  <c r="G1046" i="11"/>
  <c r="G1047" i="11"/>
  <c r="G1177" i="11"/>
  <c r="G1178" i="11"/>
  <c r="G1141" i="11"/>
  <c r="G1142" i="11"/>
  <c r="G1157" i="11"/>
  <c r="G1159" i="11"/>
  <c r="G1158" i="11"/>
  <c r="G1143" i="11"/>
  <c r="G1145" i="11"/>
  <c r="G1144" i="11"/>
  <c r="G1016" i="11"/>
  <c r="G1017" i="11"/>
  <c r="G978" i="11"/>
  <c r="G979" i="11"/>
  <c r="G1106" i="11"/>
  <c r="G1107" i="11"/>
  <c r="G1123" i="11"/>
  <c r="G1124" i="11"/>
  <c r="G1059" i="11"/>
  <c r="G1060" i="11"/>
  <c r="G1050" i="11"/>
  <c r="G1051" i="11"/>
  <c r="G1181" i="11"/>
  <c r="G1182" i="11"/>
  <c r="G1163" i="11"/>
  <c r="G1165" i="11"/>
  <c r="G1164" i="11"/>
  <c r="G1149" i="11"/>
  <c r="G1151" i="11"/>
  <c r="G1150" i="11"/>
  <c r="R878" i="11"/>
  <c r="R899" i="11"/>
  <c r="R896" i="11"/>
  <c r="R879" i="11"/>
  <c r="R880" i="11"/>
  <c r="G878" i="11"/>
  <c r="G899" i="11"/>
  <c r="G896" i="11"/>
  <c r="G879" i="11"/>
  <c r="G880" i="11"/>
  <c r="R731" i="11"/>
  <c r="R712" i="11"/>
  <c r="R690" i="11"/>
  <c r="R677" i="11"/>
  <c r="R768" i="11"/>
  <c r="R710" i="11"/>
  <c r="R715" i="11"/>
  <c r="R697" i="11"/>
  <c r="R838" i="11"/>
  <c r="R840" i="11"/>
  <c r="R711" i="11"/>
  <c r="R716" i="11"/>
  <c r="R699" i="11"/>
  <c r="R700" i="11"/>
  <c r="R727" i="11"/>
  <c r="R728" i="11"/>
  <c r="R16" i="11"/>
  <c r="R17" i="11"/>
  <c r="R134" i="11"/>
  <c r="R20" i="11"/>
  <c r="R21" i="11"/>
  <c r="R150" i="11"/>
  <c r="R151" i="11"/>
  <c r="R263" i="11"/>
  <c r="R128" i="11"/>
  <c r="R23" i="11"/>
  <c r="R156" i="11"/>
  <c r="R157" i="11"/>
  <c r="R277" i="11"/>
  <c r="R278" i="11"/>
  <c r="R106" i="11"/>
  <c r="R247" i="11"/>
  <c r="R668" i="11"/>
  <c r="R107" i="11"/>
  <c r="R284" i="11"/>
  <c r="R264" i="11"/>
  <c r="R131" i="11"/>
  <c r="R132" i="11"/>
  <c r="R158" i="11"/>
  <c r="R159" i="11"/>
  <c r="R259" i="11"/>
  <c r="R248" i="11"/>
  <c r="R125" i="11"/>
  <c r="R36" i="11"/>
  <c r="R252" i="11"/>
  <c r="R113" i="11"/>
  <c r="R266" i="11"/>
  <c r="R267" i="11"/>
  <c r="R5" i="11"/>
  <c r="R137" i="11"/>
  <c r="R135" i="11"/>
  <c r="R447" i="11"/>
  <c r="R268" i="11"/>
  <c r="G675" i="11"/>
  <c r="G677" i="11"/>
  <c r="G710" i="11"/>
  <c r="G715" i="11"/>
  <c r="G838" i="11"/>
  <c r="G840" i="11"/>
  <c r="G711" i="11"/>
  <c r="G716" i="11"/>
  <c r="G699" i="11"/>
  <c r="G700" i="11"/>
  <c r="G727" i="11"/>
  <c r="G728" i="11"/>
  <c r="G16" i="11"/>
  <c r="G17" i="11"/>
  <c r="G13" i="11"/>
  <c r="G134" i="11"/>
  <c r="G20" i="11"/>
  <c r="G21" i="11"/>
  <c r="G150" i="11"/>
  <c r="G151" i="11"/>
  <c r="G263" i="11"/>
  <c r="G128" i="11"/>
  <c r="G23" i="11"/>
  <c r="G156" i="11"/>
  <c r="G157" i="11"/>
  <c r="G277" i="11"/>
  <c r="G278" i="11"/>
  <c r="G106" i="11"/>
  <c r="G247" i="11"/>
  <c r="G668" i="11"/>
  <c r="G107" i="11"/>
  <c r="G264" i="11"/>
  <c r="G131" i="11"/>
  <c r="G132" i="11"/>
  <c r="G158" i="11"/>
  <c r="G159" i="11"/>
  <c r="G259" i="11"/>
  <c r="G248" i="11"/>
  <c r="G125" i="11"/>
  <c r="G36" i="11"/>
  <c r="G252" i="11"/>
  <c r="G266" i="11"/>
  <c r="G7" i="11"/>
  <c r="G5" i="11"/>
  <c r="G137" i="11"/>
  <c r="G116" i="11"/>
  <c r="G268" i="11"/>
  <c r="W1413" i="11"/>
  <c r="W1436" i="11"/>
  <c r="W1437" i="11"/>
  <c r="W1364" i="11"/>
  <c r="W1365" i="11"/>
  <c r="W1460" i="11"/>
  <c r="W1461" i="11"/>
  <c r="W1340" i="11"/>
  <c r="W1341" i="11"/>
  <c r="W1483" i="11"/>
  <c r="W1484" i="11"/>
  <c r="W1352" i="11"/>
  <c r="W1353" i="11"/>
  <c r="W1472" i="11"/>
  <c r="W1473" i="11"/>
  <c r="W1493" i="11"/>
  <c r="W1494" i="11"/>
  <c r="W1342" i="11"/>
  <c r="W1343" i="11"/>
  <c r="W1354" i="11"/>
  <c r="W1355" i="11"/>
  <c r="W1474" i="11"/>
  <c r="W1475" i="11"/>
  <c r="W1495" i="11"/>
  <c r="W1496" i="11"/>
  <c r="W1408" i="11"/>
  <c r="W1409" i="11"/>
  <c r="W1432" i="11"/>
  <c r="W1433" i="11"/>
  <c r="W1360" i="11"/>
  <c r="W1361" i="11"/>
  <c r="W1456" i="11"/>
  <c r="W1457" i="11"/>
  <c r="W1338" i="11"/>
  <c r="W1480" i="11"/>
  <c r="W1348" i="11"/>
  <c r="W1468" i="11"/>
  <c r="W1487" i="11"/>
  <c r="W1339" i="11"/>
  <c r="W1349" i="11"/>
  <c r="W1469" i="11"/>
  <c r="W1488" i="11"/>
  <c r="W1416" i="11"/>
  <c r="W1417" i="11"/>
  <c r="W1440" i="11"/>
  <c r="W1441" i="11"/>
  <c r="W1368" i="11"/>
  <c r="W1369" i="11"/>
  <c r="W1464" i="11"/>
  <c r="W1465" i="11"/>
  <c r="W1418" i="11"/>
  <c r="W1419" i="11"/>
  <c r="W1442" i="11"/>
  <c r="W1443" i="11"/>
  <c r="W1370" i="11"/>
  <c r="W1371" i="11"/>
  <c r="W1466" i="11"/>
  <c r="W1467" i="11"/>
  <c r="W1410" i="11"/>
  <c r="W1411" i="11"/>
  <c r="W1434" i="11"/>
  <c r="W1435" i="11"/>
  <c r="W1362" i="11"/>
  <c r="W1363" i="11"/>
  <c r="W1458" i="11"/>
  <c r="W1459" i="11"/>
  <c r="W1481" i="11"/>
  <c r="W1482" i="11"/>
  <c r="W1350" i="11"/>
  <c r="W1351" i="11"/>
  <c r="W1470" i="11"/>
  <c r="W1471" i="11"/>
  <c r="W1489" i="11"/>
  <c r="W1490" i="11"/>
  <c r="W1491" i="11"/>
  <c r="W1492" i="11"/>
  <c r="W1414" i="11"/>
  <c r="W1415" i="11"/>
  <c r="W1438" i="11"/>
  <c r="W1439" i="11"/>
  <c r="W1366" i="11"/>
  <c r="W1367" i="11"/>
  <c r="W1462" i="11"/>
  <c r="W1463" i="11"/>
  <c r="W1344" i="11"/>
  <c r="W1345" i="11"/>
  <c r="W1485" i="11"/>
  <c r="W1486" i="11"/>
  <c r="W1356" i="11"/>
  <c r="W1357" i="11"/>
  <c r="W1476" i="11"/>
  <c r="W1477" i="11"/>
  <c r="W1497" i="11"/>
  <c r="W1498" i="11"/>
  <c r="W1346" i="11"/>
  <c r="W1347" i="11"/>
  <c r="W1358" i="11"/>
  <c r="W1359" i="11"/>
  <c r="W1478" i="11"/>
  <c r="W1479" i="11"/>
  <c r="W1499" i="11"/>
  <c r="W1500" i="11"/>
  <c r="V1413" i="11"/>
  <c r="V1436" i="11"/>
  <c r="V1437" i="11"/>
  <c r="V1364" i="11"/>
  <c r="V1365" i="11"/>
  <c r="V1460" i="11"/>
  <c r="V1461" i="11"/>
  <c r="V1340" i="11"/>
  <c r="V1341" i="11"/>
  <c r="V1483" i="11"/>
  <c r="V1484" i="11"/>
  <c r="V1352" i="11"/>
  <c r="V1353" i="11"/>
  <c r="V1472" i="11"/>
  <c r="V1473" i="11"/>
  <c r="V1493" i="11"/>
  <c r="V1494" i="11"/>
  <c r="V1342" i="11"/>
  <c r="V1343" i="11"/>
  <c r="V1354" i="11"/>
  <c r="V1355" i="11"/>
  <c r="V1474" i="11"/>
  <c r="V1475" i="11"/>
  <c r="V1495" i="11"/>
  <c r="V1496" i="11"/>
  <c r="V1408" i="11"/>
  <c r="V1409" i="11"/>
  <c r="V1432" i="11"/>
  <c r="V1433" i="11"/>
  <c r="V1360" i="11"/>
  <c r="V1361" i="11"/>
  <c r="V1456" i="11"/>
  <c r="V1457" i="11"/>
  <c r="V1338" i="11"/>
  <c r="V1480" i="11"/>
  <c r="V1348" i="11"/>
  <c r="V1468" i="11"/>
  <c r="V1487" i="11"/>
  <c r="V1339" i="11"/>
  <c r="V1349" i="11"/>
  <c r="V1469" i="11"/>
  <c r="V1488" i="11"/>
  <c r="V1416" i="11"/>
  <c r="V1417" i="11"/>
  <c r="V1440" i="11"/>
  <c r="V1441" i="11"/>
  <c r="V1368" i="11"/>
  <c r="V1369" i="11"/>
  <c r="V1464" i="11"/>
  <c r="V1465" i="11"/>
  <c r="V1418" i="11"/>
  <c r="V1419" i="11"/>
  <c r="V1442" i="11"/>
  <c r="V1443" i="11"/>
  <c r="V1370" i="11"/>
  <c r="V1371" i="11"/>
  <c r="V1466" i="11"/>
  <c r="V1467" i="11"/>
  <c r="V1410" i="11"/>
  <c r="V1411" i="11"/>
  <c r="V1434" i="11"/>
  <c r="V1435" i="11"/>
  <c r="V1362" i="11"/>
  <c r="V1363" i="11"/>
  <c r="V1458" i="11"/>
  <c r="V1459" i="11"/>
  <c r="V1481" i="11"/>
  <c r="V1482" i="11"/>
  <c r="V1350" i="11"/>
  <c r="V1351" i="11"/>
  <c r="V1470" i="11"/>
  <c r="V1471" i="11"/>
  <c r="V1489" i="11"/>
  <c r="V1490" i="11"/>
  <c r="V1491" i="11"/>
  <c r="V1492" i="11"/>
  <c r="V1414" i="11"/>
  <c r="V1415" i="11"/>
  <c r="V1438" i="11"/>
  <c r="V1439" i="11"/>
  <c r="V1366" i="11"/>
  <c r="V1367" i="11"/>
  <c r="V1462" i="11"/>
  <c r="V1463" i="11"/>
  <c r="V1344" i="11"/>
  <c r="V1345" i="11"/>
  <c r="V1485" i="11"/>
  <c r="V1486" i="11"/>
  <c r="V1356" i="11"/>
  <c r="V1357" i="11"/>
  <c r="V1476" i="11"/>
  <c r="V1477" i="11"/>
  <c r="V1497" i="11"/>
  <c r="V1498" i="11"/>
  <c r="V1346" i="11"/>
  <c r="V1347" i="11"/>
  <c r="V1358" i="11"/>
  <c r="V1359" i="11"/>
  <c r="V1478" i="11"/>
  <c r="V1479" i="11"/>
  <c r="V1499" i="11"/>
  <c r="V1500" i="11"/>
  <c r="W1412" i="11"/>
  <c r="V1412" i="11"/>
  <c r="L1413" i="11"/>
  <c r="L1436" i="11"/>
  <c r="L1437" i="11"/>
  <c r="L1364" i="11"/>
  <c r="L1365" i="11"/>
  <c r="L1460" i="11"/>
  <c r="L1461" i="11"/>
  <c r="L1340" i="11"/>
  <c r="L1341" i="11"/>
  <c r="L1483" i="11"/>
  <c r="L1484" i="11"/>
  <c r="L1352" i="11"/>
  <c r="L1353" i="11"/>
  <c r="L1472" i="11"/>
  <c r="L1473" i="11"/>
  <c r="L1493" i="11"/>
  <c r="L1494" i="11"/>
  <c r="L1342" i="11"/>
  <c r="L1343" i="11"/>
  <c r="L1354" i="11"/>
  <c r="L1355" i="11"/>
  <c r="L1474" i="11"/>
  <c r="L1475" i="11"/>
  <c r="L1495" i="11"/>
  <c r="L1496" i="11"/>
  <c r="L1408" i="11"/>
  <c r="L1409" i="11"/>
  <c r="L1432" i="11"/>
  <c r="L1433" i="11"/>
  <c r="L1360" i="11"/>
  <c r="L1361" i="11"/>
  <c r="L1456" i="11"/>
  <c r="L1457" i="11"/>
  <c r="L1338" i="11"/>
  <c r="L1480" i="11"/>
  <c r="L1348" i="11"/>
  <c r="L1468" i="11"/>
  <c r="L1487" i="11"/>
  <c r="L1339" i="11"/>
  <c r="L1349" i="11"/>
  <c r="L1469" i="11"/>
  <c r="L1488" i="11"/>
  <c r="L1416" i="11"/>
  <c r="L1417" i="11"/>
  <c r="L1440" i="11"/>
  <c r="L1441" i="11"/>
  <c r="L1368" i="11"/>
  <c r="L1369" i="11"/>
  <c r="L1464" i="11"/>
  <c r="L1465" i="11"/>
  <c r="L1418" i="11"/>
  <c r="L1419" i="11"/>
  <c r="L1442" i="11"/>
  <c r="L1443" i="11"/>
  <c r="L1370" i="11"/>
  <c r="L1371" i="11"/>
  <c r="L1466" i="11"/>
  <c r="L1467" i="11"/>
  <c r="L1410" i="11"/>
  <c r="L1411" i="11"/>
  <c r="L1434" i="11"/>
  <c r="L1435" i="11"/>
  <c r="L1362" i="11"/>
  <c r="L1363" i="11"/>
  <c r="L1458" i="11"/>
  <c r="L1459" i="11"/>
  <c r="L1481" i="11"/>
  <c r="L1482" i="11"/>
  <c r="L1350" i="11"/>
  <c r="L1351" i="11"/>
  <c r="L1470" i="11"/>
  <c r="L1471" i="11"/>
  <c r="L1489" i="11"/>
  <c r="L1490" i="11"/>
  <c r="L1491" i="11"/>
  <c r="L1492" i="11"/>
  <c r="L1414" i="11"/>
  <c r="L1415" i="11"/>
  <c r="L1438" i="11"/>
  <c r="L1439" i="11"/>
  <c r="L1366" i="11"/>
  <c r="L1367" i="11"/>
  <c r="L1462" i="11"/>
  <c r="L1463" i="11"/>
  <c r="L1344" i="11"/>
  <c r="L1345" i="11"/>
  <c r="L1485" i="11"/>
  <c r="L1486" i="11"/>
  <c r="L1356" i="11"/>
  <c r="L1357" i="11"/>
  <c r="L1476" i="11"/>
  <c r="L1477" i="11"/>
  <c r="L1497" i="11"/>
  <c r="L1498" i="11"/>
  <c r="L1346" i="11"/>
  <c r="L1347" i="11"/>
  <c r="L1358" i="11"/>
  <c r="L1359" i="11"/>
  <c r="L1478" i="11"/>
  <c r="L1479" i="11"/>
  <c r="L1499" i="11"/>
  <c r="L1500" i="11"/>
  <c r="L1412" i="11"/>
  <c r="K1413" i="11"/>
  <c r="K1436" i="11"/>
  <c r="K1437" i="11"/>
  <c r="K1364" i="11"/>
  <c r="K1365" i="11"/>
  <c r="K1460" i="11"/>
  <c r="K1461" i="11"/>
  <c r="K1340" i="11"/>
  <c r="K1341" i="11"/>
  <c r="K1483" i="11"/>
  <c r="K1484" i="11"/>
  <c r="K1352" i="11"/>
  <c r="K1353" i="11"/>
  <c r="K1472" i="11"/>
  <c r="K1473" i="11"/>
  <c r="K1493" i="11"/>
  <c r="K1494" i="11"/>
  <c r="K1342" i="11"/>
  <c r="K1343" i="11"/>
  <c r="K1354" i="11"/>
  <c r="K1355" i="11"/>
  <c r="K1474" i="11"/>
  <c r="K1475" i="11"/>
  <c r="K1495" i="11"/>
  <c r="K1496" i="11"/>
  <c r="K1408" i="11"/>
  <c r="K1409" i="11"/>
  <c r="K1432" i="11"/>
  <c r="K1433" i="11"/>
  <c r="K1360" i="11"/>
  <c r="K1361" i="11"/>
  <c r="K1456" i="11"/>
  <c r="K1457" i="11"/>
  <c r="K1338" i="11"/>
  <c r="K1480" i="11"/>
  <c r="K1348" i="11"/>
  <c r="K1468" i="11"/>
  <c r="K1487" i="11"/>
  <c r="K1339" i="11"/>
  <c r="K1349" i="11"/>
  <c r="K1469" i="11"/>
  <c r="K1488" i="11"/>
  <c r="K1416" i="11"/>
  <c r="K1417" i="11"/>
  <c r="K1440" i="11"/>
  <c r="K1441" i="11"/>
  <c r="K1368" i="11"/>
  <c r="K1369" i="11"/>
  <c r="K1464" i="11"/>
  <c r="K1465" i="11"/>
  <c r="K1418" i="11"/>
  <c r="K1419" i="11"/>
  <c r="K1442" i="11"/>
  <c r="K1443" i="11"/>
  <c r="K1370" i="11"/>
  <c r="K1371" i="11"/>
  <c r="K1466" i="11"/>
  <c r="K1467" i="11"/>
  <c r="K1410" i="11"/>
  <c r="K1411" i="11"/>
  <c r="K1434" i="11"/>
  <c r="K1435" i="11"/>
  <c r="K1362" i="11"/>
  <c r="K1363" i="11"/>
  <c r="K1458" i="11"/>
  <c r="K1459" i="11"/>
  <c r="K1481" i="11"/>
  <c r="K1482" i="11"/>
  <c r="K1350" i="11"/>
  <c r="K1351" i="11"/>
  <c r="K1470" i="11"/>
  <c r="K1471" i="11"/>
  <c r="K1489" i="11"/>
  <c r="K1490" i="11"/>
  <c r="K1491" i="11"/>
  <c r="K1492" i="11"/>
  <c r="K1414" i="11"/>
  <c r="K1415" i="11"/>
  <c r="K1438" i="11"/>
  <c r="K1439" i="11"/>
  <c r="K1366" i="11"/>
  <c r="K1367" i="11"/>
  <c r="K1462" i="11"/>
  <c r="K1463" i="11"/>
  <c r="K1344" i="11"/>
  <c r="K1345" i="11"/>
  <c r="K1485" i="11"/>
  <c r="K1486" i="11"/>
  <c r="K1356" i="11"/>
  <c r="K1357" i="11"/>
  <c r="K1476" i="11"/>
  <c r="K1477" i="11"/>
  <c r="K1497" i="11"/>
  <c r="K1498" i="11"/>
  <c r="K1346" i="11"/>
  <c r="K1347" i="11"/>
  <c r="K1358" i="11"/>
  <c r="K1359" i="11"/>
  <c r="K1478" i="11"/>
  <c r="K1479" i="11"/>
  <c r="K1499" i="11"/>
  <c r="K1500" i="11"/>
  <c r="K1412" i="11"/>
  <c r="W1329" i="11"/>
  <c r="W1330" i="11"/>
  <c r="W1317" i="11"/>
  <c r="W1318" i="11"/>
  <c r="W1331" i="11"/>
  <c r="W1332" i="11"/>
  <c r="W1333" i="11"/>
  <c r="W1334" i="11"/>
  <c r="W1335" i="11"/>
  <c r="W1336" i="11"/>
  <c r="W1337" i="11"/>
  <c r="W1323" i="11"/>
  <c r="W1324" i="11"/>
  <c r="W1325" i="11"/>
  <c r="W1326" i="11"/>
  <c r="W1327" i="11"/>
  <c r="W1328" i="11"/>
  <c r="V1329" i="11"/>
  <c r="V1330" i="11"/>
  <c r="V1317" i="11"/>
  <c r="V1318" i="11"/>
  <c r="V1331" i="11"/>
  <c r="V1332" i="11"/>
  <c r="V1333" i="11"/>
  <c r="V1334" i="11"/>
  <c r="V1335" i="11"/>
  <c r="V1336" i="11"/>
  <c r="V1337" i="11"/>
  <c r="V1323" i="11"/>
  <c r="V1324" i="11"/>
  <c r="V1325" i="11"/>
  <c r="V1326" i="11"/>
  <c r="V1327" i="11"/>
  <c r="V1328" i="11"/>
  <c r="L1329" i="11"/>
  <c r="L1330" i="11"/>
  <c r="L1317" i="11"/>
  <c r="L1318" i="11"/>
  <c r="L1331" i="11"/>
  <c r="L1332" i="11"/>
  <c r="L1333" i="11"/>
  <c r="L1334" i="11"/>
  <c r="L1335" i="11"/>
  <c r="L1336" i="11"/>
  <c r="L1337" i="11"/>
  <c r="L1323" i="11"/>
  <c r="L1324" i="11"/>
  <c r="L1325" i="11"/>
  <c r="L1326" i="11"/>
  <c r="L1327" i="11"/>
  <c r="L1328" i="11"/>
  <c r="K1329" i="11"/>
  <c r="K1330" i="11"/>
  <c r="K1317" i="11"/>
  <c r="K1318" i="11"/>
  <c r="K1331" i="11"/>
  <c r="K1332" i="11"/>
  <c r="K1333" i="11"/>
  <c r="K1334" i="11"/>
  <c r="K1335" i="11"/>
  <c r="K1336" i="11"/>
  <c r="K1337" i="11"/>
  <c r="K1323" i="11"/>
  <c r="K1324" i="11"/>
  <c r="K1325" i="11"/>
  <c r="K1326" i="11"/>
  <c r="K1327" i="11"/>
  <c r="K1328" i="11"/>
  <c r="W1292" i="11"/>
  <c r="W1308" i="11"/>
  <c r="W1251" i="11"/>
  <c r="W1252" i="11"/>
  <c r="W1213" i="11"/>
  <c r="W1214" i="11"/>
  <c r="W1205" i="11"/>
  <c r="W1206" i="11"/>
  <c r="W1297" i="11"/>
  <c r="W1298" i="11"/>
  <c r="W1263" i="11"/>
  <c r="W1264" i="11"/>
  <c r="W1300" i="11"/>
  <c r="W1271" i="11"/>
  <c r="W1272" i="11"/>
  <c r="W1201" i="11"/>
  <c r="W1202" i="11"/>
  <c r="V1292" i="11"/>
  <c r="V1308" i="11"/>
  <c r="V1251" i="11"/>
  <c r="V1252" i="11"/>
  <c r="V1213" i="11"/>
  <c r="V1214" i="11"/>
  <c r="V1205" i="11"/>
  <c r="V1206" i="11"/>
  <c r="V1297" i="11"/>
  <c r="V1298" i="11"/>
  <c r="V1263" i="11"/>
  <c r="V1264" i="11"/>
  <c r="V1299" i="11"/>
  <c r="V1300" i="11"/>
  <c r="V1271" i="11"/>
  <c r="V1272" i="11"/>
  <c r="V1201" i="11"/>
  <c r="V1202" i="11"/>
  <c r="W1291" i="11"/>
  <c r="V1291" i="11"/>
  <c r="L1292" i="11"/>
  <c r="L1308" i="11"/>
  <c r="L1251" i="11"/>
  <c r="L1252" i="11"/>
  <c r="L1213" i="11"/>
  <c r="L1214" i="11"/>
  <c r="L1205" i="11"/>
  <c r="L1206" i="11"/>
  <c r="L1297" i="11"/>
  <c r="L1298" i="11"/>
  <c r="L1263" i="11"/>
  <c r="L1264" i="11"/>
  <c r="L1300" i="11"/>
  <c r="L1271" i="11"/>
  <c r="L1272" i="11"/>
  <c r="L1201" i="11"/>
  <c r="L1202" i="11"/>
  <c r="L1291" i="11"/>
  <c r="K1292" i="11"/>
  <c r="K1308" i="11"/>
  <c r="K1251" i="11"/>
  <c r="K1252" i="11"/>
  <c r="K1213" i="11"/>
  <c r="K1214" i="11"/>
  <c r="K1205" i="11"/>
  <c r="K1206" i="11"/>
  <c r="K1297" i="11"/>
  <c r="K1298" i="11"/>
  <c r="K1263" i="11"/>
  <c r="K1264" i="11"/>
  <c r="K1300" i="11"/>
  <c r="K1271" i="11"/>
  <c r="K1272" i="11"/>
  <c r="K1201" i="11"/>
  <c r="K1202" i="11"/>
  <c r="K1291" i="11"/>
  <c r="W943" i="11"/>
  <c r="W940" i="11"/>
  <c r="W941" i="11"/>
  <c r="W928" i="11"/>
  <c r="W929" i="11"/>
  <c r="W930" i="11"/>
  <c r="W931" i="11"/>
  <c r="W954" i="11"/>
  <c r="W955" i="11"/>
  <c r="W952" i="11"/>
  <c r="W953" i="11"/>
  <c r="W950" i="11"/>
  <c r="W951" i="11"/>
  <c r="W948" i="11"/>
  <c r="W949" i="11"/>
  <c r="W932" i="11"/>
  <c r="W933" i="11"/>
  <c r="W938" i="11"/>
  <c r="W939" i="11"/>
  <c r="W936" i="11"/>
  <c r="W937" i="11"/>
  <c r="W946" i="11"/>
  <c r="W947" i="11"/>
  <c r="W944" i="11"/>
  <c r="W945" i="11"/>
  <c r="V943" i="11"/>
  <c r="V940" i="11"/>
  <c r="V941" i="11"/>
  <c r="V928" i="11"/>
  <c r="V929" i="11"/>
  <c r="V930" i="11"/>
  <c r="V931" i="11"/>
  <c r="V954" i="11"/>
  <c r="V955" i="11"/>
  <c r="V952" i="11"/>
  <c r="V953" i="11"/>
  <c r="V950" i="11"/>
  <c r="V951" i="11"/>
  <c r="V948" i="11"/>
  <c r="V949" i="11"/>
  <c r="V932" i="11"/>
  <c r="V933" i="11"/>
  <c r="V938" i="11"/>
  <c r="V939" i="11"/>
  <c r="V936" i="11"/>
  <c r="V937" i="11"/>
  <c r="V946" i="11"/>
  <c r="V947" i="11"/>
  <c r="V944" i="11"/>
  <c r="V945" i="11"/>
  <c r="W942" i="11"/>
  <c r="V942" i="11"/>
  <c r="L943" i="11"/>
  <c r="L940" i="11"/>
  <c r="L941" i="11"/>
  <c r="L928" i="11"/>
  <c r="L929" i="11"/>
  <c r="L930" i="11"/>
  <c r="L931" i="11"/>
  <c r="L954" i="11"/>
  <c r="L955" i="11"/>
  <c r="L952" i="11"/>
  <c r="L953" i="11"/>
  <c r="L950" i="11"/>
  <c r="L951" i="11"/>
  <c r="L948" i="11"/>
  <c r="L949" i="11"/>
  <c r="L932" i="11"/>
  <c r="L933" i="11"/>
  <c r="L938" i="11"/>
  <c r="L939" i="11"/>
  <c r="L936" i="11"/>
  <c r="L937" i="11"/>
  <c r="L946" i="11"/>
  <c r="L947" i="11"/>
  <c r="L944" i="11"/>
  <c r="L945" i="11"/>
  <c r="L942" i="11"/>
  <c r="K943" i="11"/>
  <c r="K940" i="11"/>
  <c r="K941" i="11"/>
  <c r="K928" i="11"/>
  <c r="K929" i="11"/>
  <c r="K930" i="11"/>
  <c r="K931" i="11"/>
  <c r="K954" i="11"/>
  <c r="K955" i="11"/>
  <c r="K952" i="11"/>
  <c r="K953" i="11"/>
  <c r="K950" i="11"/>
  <c r="K951" i="11"/>
  <c r="K948" i="11"/>
  <c r="K949" i="11"/>
  <c r="K932" i="11"/>
  <c r="K933" i="11"/>
  <c r="K938" i="11"/>
  <c r="K939" i="11"/>
  <c r="K936" i="11"/>
  <c r="K937" i="11"/>
  <c r="K946" i="11"/>
  <c r="K947" i="11"/>
  <c r="K944" i="11"/>
  <c r="K945" i="11"/>
  <c r="K942" i="11"/>
  <c r="W1014" i="11"/>
  <c r="W1015" i="11"/>
  <c r="W976" i="11"/>
  <c r="W977" i="11"/>
  <c r="W1104" i="11"/>
  <c r="W1105" i="11"/>
  <c r="W1121" i="11"/>
  <c r="W1122" i="11"/>
  <c r="W1057" i="11"/>
  <c r="W1058" i="11"/>
  <c r="W1048" i="11"/>
  <c r="W1049" i="11"/>
  <c r="W1179" i="11"/>
  <c r="W1180" i="11"/>
  <c r="W1160" i="11"/>
  <c r="W1162" i="11"/>
  <c r="W1161" i="11"/>
  <c r="W1146" i="11"/>
  <c r="W1148" i="11"/>
  <c r="W1147" i="11"/>
  <c r="W1010" i="11"/>
  <c r="W1011" i="11"/>
  <c r="W972" i="11"/>
  <c r="W973" i="11"/>
  <c r="W1100" i="11"/>
  <c r="W1101" i="11"/>
  <c r="W1117" i="11"/>
  <c r="W1078" i="11"/>
  <c r="W1079" i="11"/>
  <c r="W1053" i="11"/>
  <c r="W1054" i="11"/>
  <c r="W1044" i="11"/>
  <c r="W1045" i="11"/>
  <c r="W1175" i="11"/>
  <c r="W1176" i="11"/>
  <c r="W1118" i="11"/>
  <c r="W1156" i="11"/>
  <c r="W1125" i="11"/>
  <c r="W1126" i="11"/>
  <c r="W1018" i="11"/>
  <c r="W1019" i="11"/>
  <c r="W980" i="11"/>
  <c r="W981" i="11"/>
  <c r="W1108" i="11"/>
  <c r="W1109" i="11"/>
  <c r="W1127" i="11"/>
  <c r="W1128" i="11"/>
  <c r="W1061" i="11"/>
  <c r="W1052" i="11"/>
  <c r="W1183" i="11"/>
  <c r="W1012" i="11"/>
  <c r="W1013" i="11"/>
  <c r="W974" i="11"/>
  <c r="W975" i="11"/>
  <c r="W1102" i="11"/>
  <c r="W1103" i="11"/>
  <c r="W1119" i="11"/>
  <c r="W1120" i="11"/>
  <c r="W1055" i="11"/>
  <c r="W1056" i="11"/>
  <c r="W1046" i="11"/>
  <c r="W1047" i="11"/>
  <c r="W1177" i="11"/>
  <c r="W1178" i="11"/>
  <c r="W1141" i="11"/>
  <c r="W1142" i="11"/>
  <c r="W1157" i="11"/>
  <c r="W1159" i="11"/>
  <c r="W1158" i="11"/>
  <c r="W1143" i="11"/>
  <c r="W1145" i="11"/>
  <c r="W1144" i="11"/>
  <c r="W1016" i="11"/>
  <c r="W1017" i="11"/>
  <c r="W978" i="11"/>
  <c r="W979" i="11"/>
  <c r="W1106" i="11"/>
  <c r="W1107" i="11"/>
  <c r="W1123" i="11"/>
  <c r="W1124" i="11"/>
  <c r="W1059" i="11"/>
  <c r="W1060" i="11"/>
  <c r="W1050" i="11"/>
  <c r="W1051" i="11"/>
  <c r="W1181" i="11"/>
  <c r="W1182" i="11"/>
  <c r="W1163" i="11"/>
  <c r="W1165" i="11"/>
  <c r="W1164" i="11"/>
  <c r="W1149" i="11"/>
  <c r="W1151" i="11"/>
  <c r="W1150" i="11"/>
  <c r="V1014" i="11"/>
  <c r="V1015" i="11"/>
  <c r="V976" i="11"/>
  <c r="V977" i="11"/>
  <c r="V1104" i="11"/>
  <c r="V1105" i="11"/>
  <c r="V1121" i="11"/>
  <c r="V1122" i="11"/>
  <c r="V1057" i="11"/>
  <c r="V1058" i="11"/>
  <c r="V1048" i="11"/>
  <c r="V1049" i="11"/>
  <c r="V1179" i="11"/>
  <c r="V1180" i="11"/>
  <c r="V1160" i="11"/>
  <c r="V1162" i="11"/>
  <c r="V1161" i="11"/>
  <c r="V1146" i="11"/>
  <c r="V1148" i="11"/>
  <c r="V1147" i="11"/>
  <c r="V1010" i="11"/>
  <c r="V1011" i="11"/>
  <c r="V972" i="11"/>
  <c r="V973" i="11"/>
  <c r="V1100" i="11"/>
  <c r="V1101" i="11"/>
  <c r="V1117" i="11"/>
  <c r="V1078" i="11"/>
  <c r="V1079" i="11"/>
  <c r="V1053" i="11"/>
  <c r="V1054" i="11"/>
  <c r="V1044" i="11"/>
  <c r="V1045" i="11"/>
  <c r="V1175" i="11"/>
  <c r="V1176" i="11"/>
  <c r="V1118" i="11"/>
  <c r="V1156" i="11"/>
  <c r="V1125" i="11"/>
  <c r="V1126" i="11"/>
  <c r="V1018" i="11"/>
  <c r="V1019" i="11"/>
  <c r="V980" i="11"/>
  <c r="V981" i="11"/>
  <c r="V1108" i="11"/>
  <c r="V1109" i="11"/>
  <c r="V1127" i="11"/>
  <c r="V1128" i="11"/>
  <c r="V1061" i="11"/>
  <c r="V1052" i="11"/>
  <c r="V1183" i="11"/>
  <c r="V1012" i="11"/>
  <c r="V1013" i="11"/>
  <c r="V974" i="11"/>
  <c r="V975" i="11"/>
  <c r="V1102" i="11"/>
  <c r="V1103" i="11"/>
  <c r="V1119" i="11"/>
  <c r="V1120" i="11"/>
  <c r="V1055" i="11"/>
  <c r="V1056" i="11"/>
  <c r="V1046" i="11"/>
  <c r="V1047" i="11"/>
  <c r="V1177" i="11"/>
  <c r="V1178" i="11"/>
  <c r="V1141" i="11"/>
  <c r="V1142" i="11"/>
  <c r="V1157" i="11"/>
  <c r="V1159" i="11"/>
  <c r="V1158" i="11"/>
  <c r="V1143" i="11"/>
  <c r="V1145" i="11"/>
  <c r="V1144" i="11"/>
  <c r="V1016" i="11"/>
  <c r="V1017" i="11"/>
  <c r="V978" i="11"/>
  <c r="V979" i="11"/>
  <c r="V1106" i="11"/>
  <c r="V1107" i="11"/>
  <c r="V1123" i="11"/>
  <c r="V1124" i="11"/>
  <c r="V1059" i="11"/>
  <c r="V1060" i="11"/>
  <c r="V1050" i="11"/>
  <c r="V1051" i="11"/>
  <c r="V1181" i="11"/>
  <c r="V1182" i="11"/>
  <c r="V1163" i="11"/>
  <c r="V1165" i="11"/>
  <c r="V1164" i="11"/>
  <c r="V1149" i="11"/>
  <c r="V1151" i="11"/>
  <c r="V1150" i="11"/>
  <c r="L1014" i="11"/>
  <c r="L1015" i="11"/>
  <c r="L976" i="11"/>
  <c r="L977" i="11"/>
  <c r="L1104" i="11"/>
  <c r="L1105" i="11"/>
  <c r="L1121" i="11"/>
  <c r="L1122" i="11"/>
  <c r="L1057" i="11"/>
  <c r="L1058" i="11"/>
  <c r="L1048" i="11"/>
  <c r="L1049" i="11"/>
  <c r="L1179" i="11"/>
  <c r="L1180" i="11"/>
  <c r="L1160" i="11"/>
  <c r="L1162" i="11"/>
  <c r="L1161" i="11"/>
  <c r="L1146" i="11"/>
  <c r="L1148" i="11"/>
  <c r="L1147" i="11"/>
  <c r="L1010" i="11"/>
  <c r="L1011" i="11"/>
  <c r="L972" i="11"/>
  <c r="L973" i="11"/>
  <c r="L1100" i="11"/>
  <c r="L1101" i="11"/>
  <c r="L1117" i="11"/>
  <c r="L1078" i="11"/>
  <c r="L1079" i="11"/>
  <c r="L1053" i="11"/>
  <c r="L1054" i="11"/>
  <c r="L1044" i="11"/>
  <c r="L1045" i="11"/>
  <c r="L1175" i="11"/>
  <c r="L1176" i="11"/>
  <c r="L1118" i="11"/>
  <c r="L1156" i="11"/>
  <c r="L1125" i="11"/>
  <c r="L1126" i="11"/>
  <c r="L1018" i="11"/>
  <c r="L1019" i="11"/>
  <c r="L980" i="11"/>
  <c r="L981" i="11"/>
  <c r="L1108" i="11"/>
  <c r="L1109" i="11"/>
  <c r="L1127" i="11"/>
  <c r="L1128" i="11"/>
  <c r="L1061" i="11"/>
  <c r="L1052" i="11"/>
  <c r="L1183" i="11"/>
  <c r="L1012" i="11"/>
  <c r="L1013" i="11"/>
  <c r="L974" i="11"/>
  <c r="L975" i="11"/>
  <c r="L1102" i="11"/>
  <c r="L1103" i="11"/>
  <c r="L1119" i="11"/>
  <c r="L1120" i="11"/>
  <c r="L1055" i="11"/>
  <c r="L1056" i="11"/>
  <c r="L1046" i="11"/>
  <c r="L1047" i="11"/>
  <c r="L1177" i="11"/>
  <c r="L1178" i="11"/>
  <c r="L1141" i="11"/>
  <c r="L1142" i="11"/>
  <c r="L1157" i="11"/>
  <c r="L1159" i="11"/>
  <c r="L1158" i="11"/>
  <c r="L1143" i="11"/>
  <c r="L1145" i="11"/>
  <c r="L1144" i="11"/>
  <c r="L1016" i="11"/>
  <c r="L1017" i="11"/>
  <c r="L978" i="11"/>
  <c r="L979" i="11"/>
  <c r="L1106" i="11"/>
  <c r="L1107" i="11"/>
  <c r="L1123" i="11"/>
  <c r="L1124" i="11"/>
  <c r="L1059" i="11"/>
  <c r="L1060" i="11"/>
  <c r="L1050" i="11"/>
  <c r="L1051" i="11"/>
  <c r="L1181" i="11"/>
  <c r="L1182" i="11"/>
  <c r="L1163" i="11"/>
  <c r="L1165" i="11"/>
  <c r="L1164" i="11"/>
  <c r="L1149" i="11"/>
  <c r="L1151" i="11"/>
  <c r="L1150" i="11"/>
  <c r="K1014" i="11"/>
  <c r="K1015" i="11"/>
  <c r="K976" i="11"/>
  <c r="K977" i="11"/>
  <c r="K1104" i="11"/>
  <c r="K1105" i="11"/>
  <c r="K1121" i="11"/>
  <c r="K1122" i="11"/>
  <c r="K1057" i="11"/>
  <c r="K1058" i="11"/>
  <c r="K1048" i="11"/>
  <c r="K1049" i="11"/>
  <c r="K1179" i="11"/>
  <c r="K1180" i="11"/>
  <c r="K1160" i="11"/>
  <c r="K1162" i="11"/>
  <c r="K1161" i="11"/>
  <c r="K1146" i="11"/>
  <c r="K1148" i="11"/>
  <c r="K1147" i="11"/>
  <c r="K1010" i="11"/>
  <c r="K1011" i="11"/>
  <c r="K972" i="11"/>
  <c r="K973" i="11"/>
  <c r="K1100" i="11"/>
  <c r="K1101" i="11"/>
  <c r="K1117" i="11"/>
  <c r="K1078" i="11"/>
  <c r="K1079" i="11"/>
  <c r="K1053" i="11"/>
  <c r="K1054" i="11"/>
  <c r="K1044" i="11"/>
  <c r="K1045" i="11"/>
  <c r="K1175" i="11"/>
  <c r="K1176" i="11"/>
  <c r="K1118" i="11"/>
  <c r="K1156" i="11"/>
  <c r="K1125" i="11"/>
  <c r="K1126" i="11"/>
  <c r="K1018" i="11"/>
  <c r="K1019" i="11"/>
  <c r="K980" i="11"/>
  <c r="K981" i="11"/>
  <c r="K1108" i="11"/>
  <c r="K1109" i="11"/>
  <c r="K1127" i="11"/>
  <c r="K1128" i="11"/>
  <c r="K1061" i="11"/>
  <c r="K1052" i="11"/>
  <c r="K1183" i="11"/>
  <c r="K1012" i="11"/>
  <c r="K1013" i="11"/>
  <c r="K974" i="11"/>
  <c r="K975" i="11"/>
  <c r="K1102" i="11"/>
  <c r="K1103" i="11"/>
  <c r="K1119" i="11"/>
  <c r="K1120" i="11"/>
  <c r="K1055" i="11"/>
  <c r="K1056" i="11"/>
  <c r="K1046" i="11"/>
  <c r="K1047" i="11"/>
  <c r="K1177" i="11"/>
  <c r="K1178" i="11"/>
  <c r="K1141" i="11"/>
  <c r="K1142" i="11"/>
  <c r="K1157" i="11"/>
  <c r="K1159" i="11"/>
  <c r="K1158" i="11"/>
  <c r="K1143" i="11"/>
  <c r="K1145" i="11"/>
  <c r="K1144" i="11"/>
  <c r="K1016" i="11"/>
  <c r="K1017" i="11"/>
  <c r="K978" i="11"/>
  <c r="K979" i="11"/>
  <c r="K1106" i="11"/>
  <c r="K1107" i="11"/>
  <c r="K1123" i="11"/>
  <c r="K1124" i="11"/>
  <c r="K1059" i="11"/>
  <c r="K1060" i="11"/>
  <c r="K1050" i="11"/>
  <c r="K1051" i="11"/>
  <c r="K1181" i="11"/>
  <c r="K1182" i="11"/>
  <c r="K1163" i="11"/>
  <c r="K1165" i="11"/>
  <c r="K1164" i="11"/>
  <c r="K1149" i="11"/>
  <c r="K1151" i="11"/>
  <c r="K1150" i="11"/>
  <c r="W878" i="11"/>
  <c r="W900" i="11"/>
  <c r="W899" i="11"/>
  <c r="W896" i="11"/>
  <c r="W879" i="11"/>
  <c r="W880" i="11"/>
  <c r="W883" i="11"/>
  <c r="W890" i="11"/>
  <c r="V878" i="11"/>
  <c r="V899" i="11"/>
  <c r="V896" i="11"/>
  <c r="V879" i="11"/>
  <c r="V880" i="11"/>
  <c r="V889" i="11"/>
  <c r="L900" i="11"/>
  <c r="L878" i="11"/>
  <c r="L896" i="11"/>
  <c r="L879" i="11"/>
  <c r="L880" i="11"/>
  <c r="L883" i="11"/>
  <c r="K878" i="11"/>
  <c r="K896" i="11"/>
  <c r="K899" i="11"/>
  <c r="K879" i="11"/>
  <c r="W704" i="11"/>
  <c r="W675" i="11"/>
  <c r="W731" i="11"/>
  <c r="W712" i="11"/>
  <c r="W805" i="11"/>
  <c r="W877" i="11"/>
  <c r="W768" i="11"/>
  <c r="W715" i="11"/>
  <c r="W697" i="11"/>
  <c r="W838" i="11"/>
  <c r="W840" i="11"/>
  <c r="W711" i="11"/>
  <c r="W716" i="11"/>
  <c r="W699" i="11"/>
  <c r="W700" i="11"/>
  <c r="W727" i="11"/>
  <c r="W728" i="11"/>
  <c r="V731" i="11"/>
  <c r="V690" i="11"/>
  <c r="V677" i="11"/>
  <c r="V838" i="11"/>
  <c r="V840" i="11"/>
  <c r="V711" i="11"/>
  <c r="V716" i="11"/>
  <c r="V699" i="11"/>
  <c r="V700" i="11"/>
  <c r="V727" i="11"/>
  <c r="V728" i="11"/>
  <c r="L704" i="11"/>
  <c r="L851" i="11"/>
  <c r="L715" i="11"/>
  <c r="L838" i="11"/>
  <c r="L840" i="11"/>
  <c r="L711" i="11"/>
  <c r="L716" i="11"/>
  <c r="L699" i="11"/>
  <c r="L700" i="11"/>
  <c r="L727" i="11"/>
  <c r="L728" i="11"/>
  <c r="K675" i="11"/>
  <c r="K851" i="11"/>
  <c r="K677" i="11"/>
  <c r="K877" i="11"/>
  <c r="K838" i="11"/>
  <c r="K840" i="11"/>
  <c r="K711" i="11"/>
  <c r="K716" i="11"/>
  <c r="K699" i="11"/>
  <c r="K700" i="11"/>
  <c r="K727" i="11"/>
  <c r="K728" i="11"/>
  <c r="W128" i="11"/>
  <c r="W156" i="11"/>
  <c r="W265" i="11"/>
  <c r="W6" i="11"/>
  <c r="W16" i="11"/>
  <c r="W17" i="11"/>
  <c r="W5" i="11"/>
  <c r="W4" i="11"/>
  <c r="W21" i="11"/>
  <c r="W134" i="11"/>
  <c r="W140" i="11"/>
  <c r="W170" i="11"/>
  <c r="W263" i="11"/>
  <c r="W176" i="11"/>
  <c r="W131" i="11"/>
  <c r="W132" i="11"/>
  <c r="W160" i="11"/>
  <c r="W161" i="11"/>
  <c r="W266" i="11"/>
  <c r="W258" i="11"/>
  <c r="L128" i="11"/>
  <c r="L265" i="11"/>
  <c r="L16" i="11"/>
  <c r="L17" i="11"/>
  <c r="L5" i="11"/>
  <c r="L69" i="11"/>
  <c r="L20" i="11"/>
  <c r="L134" i="11"/>
  <c r="L218" i="11"/>
  <c r="L111" i="11"/>
  <c r="L113" i="11"/>
  <c r="L131" i="11"/>
  <c r="L132" i="11"/>
  <c r="L161" i="11"/>
  <c r="L258" i="11"/>
  <c r="V22" i="11"/>
  <c r="V128" i="11"/>
  <c r="V157" i="11"/>
  <c r="V265" i="11"/>
  <c r="V277" i="11"/>
  <c r="V668" i="11"/>
  <c r="V6" i="11"/>
  <c r="V27" i="11"/>
  <c r="V81" i="11"/>
  <c r="V16" i="11"/>
  <c r="V17" i="11"/>
  <c r="V13" i="11"/>
  <c r="V7" i="11"/>
  <c r="V137" i="11"/>
  <c r="V20" i="11"/>
  <c r="V21" i="11"/>
  <c r="V134" i="11"/>
  <c r="V140" i="11"/>
  <c r="V111" i="11"/>
  <c r="V113" i="11"/>
  <c r="V131" i="11"/>
  <c r="V159" i="11"/>
  <c r="V161" i="11"/>
  <c r="V258" i="11"/>
  <c r="O69" i="7"/>
  <c r="P1413" i="11" s="1"/>
  <c r="O88" i="7"/>
  <c r="P1436" i="11" s="1"/>
  <c r="O89" i="7"/>
  <c r="P1437" i="11" s="1"/>
  <c r="O28" i="7"/>
  <c r="P1364" i="11" s="1"/>
  <c r="O29" i="7"/>
  <c r="P1365" i="11" s="1"/>
  <c r="O108" i="7"/>
  <c r="P1460" i="11" s="1"/>
  <c r="O109" i="7"/>
  <c r="P1461" i="11" s="1"/>
  <c r="O4" i="7"/>
  <c r="P1340" i="11" s="1"/>
  <c r="O5" i="7"/>
  <c r="P1341" i="11" s="1"/>
  <c r="O129" i="7"/>
  <c r="P1483" i="11" s="1"/>
  <c r="O130" i="7"/>
  <c r="P1484" i="11" s="1"/>
  <c r="O16" i="7"/>
  <c r="P1352" i="11" s="1"/>
  <c r="O17" i="7"/>
  <c r="P1353" i="11" s="1"/>
  <c r="O118" i="7"/>
  <c r="P1472" i="11" s="1"/>
  <c r="O119" i="7"/>
  <c r="P1473" i="11" s="1"/>
  <c r="O139" i="7"/>
  <c r="P1493" i="11" s="1"/>
  <c r="O140" i="7"/>
  <c r="P1494" i="11" s="1"/>
  <c r="O6" i="7"/>
  <c r="P1342" i="11" s="1"/>
  <c r="O7" i="7"/>
  <c r="P1343" i="11" s="1"/>
  <c r="O18" i="7"/>
  <c r="P1354" i="11" s="1"/>
  <c r="O19" i="7"/>
  <c r="P1355" i="11" s="1"/>
  <c r="O120" i="7"/>
  <c r="P1474" i="11" s="1"/>
  <c r="O121" i="7"/>
  <c r="P1475" i="11" s="1"/>
  <c r="P1495" i="11"/>
  <c r="P1496" i="11"/>
  <c r="O64" i="7"/>
  <c r="P1408" i="11" s="1"/>
  <c r="O65" i="7"/>
  <c r="P1409" i="11" s="1"/>
  <c r="O84" i="7"/>
  <c r="P1432" i="11" s="1"/>
  <c r="O85" i="7"/>
  <c r="P1433" i="11" s="1"/>
  <c r="O24" i="7"/>
  <c r="P1360" i="11" s="1"/>
  <c r="O25" i="7"/>
  <c r="P1361" i="11" s="1"/>
  <c r="O104" i="7"/>
  <c r="P1456" i="11" s="1"/>
  <c r="O105" i="7"/>
  <c r="P1457" i="11" s="1"/>
  <c r="O2" i="7"/>
  <c r="P1338" i="11" s="1"/>
  <c r="O126" i="7"/>
  <c r="P1480" i="11" s="1"/>
  <c r="O12" i="7"/>
  <c r="P1348" i="11" s="1"/>
  <c r="O114" i="7"/>
  <c r="P1468" i="11" s="1"/>
  <c r="O133" i="7"/>
  <c r="P1487" i="11" s="1"/>
  <c r="O3" i="7"/>
  <c r="P1339" i="11" s="1"/>
  <c r="O13" i="7"/>
  <c r="P1349" i="11" s="1"/>
  <c r="O115" i="7"/>
  <c r="P1469" i="11" s="1"/>
  <c r="O134" i="7"/>
  <c r="P1488" i="11" s="1"/>
  <c r="P1416" i="11"/>
  <c r="P1417" i="11"/>
  <c r="P1440" i="11"/>
  <c r="P1441" i="11"/>
  <c r="P1368" i="11"/>
  <c r="P1369" i="11"/>
  <c r="P1464" i="11"/>
  <c r="P1465" i="11"/>
  <c r="O72" i="7"/>
  <c r="P1418" i="11" s="1"/>
  <c r="O73" i="7"/>
  <c r="P1419" i="11" s="1"/>
  <c r="O92" i="7"/>
  <c r="P1442" i="11" s="1"/>
  <c r="O93" i="7"/>
  <c r="P1443" i="11" s="1"/>
  <c r="O32" i="7"/>
  <c r="P1370" i="11" s="1"/>
  <c r="O33" i="7"/>
  <c r="P1371" i="11" s="1"/>
  <c r="O112" i="7"/>
  <c r="P1466" i="11" s="1"/>
  <c r="O113" i="7"/>
  <c r="P1467" i="11" s="1"/>
  <c r="O66" i="7"/>
  <c r="P1410" i="11" s="1"/>
  <c r="O67" i="7"/>
  <c r="P1411" i="11" s="1"/>
  <c r="O86" i="7"/>
  <c r="P1434" i="11" s="1"/>
  <c r="O87" i="7"/>
  <c r="P1435" i="11" s="1"/>
  <c r="O26" i="7"/>
  <c r="P1362" i="11" s="1"/>
  <c r="O27" i="7"/>
  <c r="P1363" i="11" s="1"/>
  <c r="O106" i="7"/>
  <c r="P1458" i="11" s="1"/>
  <c r="O107" i="7"/>
  <c r="P1459" i="11" s="1"/>
  <c r="O127" i="7"/>
  <c r="P1481" i="11" s="1"/>
  <c r="O128" i="7"/>
  <c r="P1482" i="11" s="1"/>
  <c r="O14" i="7"/>
  <c r="P1350" i="11" s="1"/>
  <c r="O15" i="7"/>
  <c r="P1351" i="11" s="1"/>
  <c r="O116" i="7"/>
  <c r="P1470" i="11" s="1"/>
  <c r="O117" i="7"/>
  <c r="P1471" i="11" s="1"/>
  <c r="O135" i="7"/>
  <c r="P1489" i="11" s="1"/>
  <c r="O136" i="7"/>
  <c r="P1490" i="11" s="1"/>
  <c r="O137" i="7"/>
  <c r="P1491" i="11" s="1"/>
  <c r="O138" i="7"/>
  <c r="P1492" i="11" s="1"/>
  <c r="O70" i="7"/>
  <c r="P1414" i="11" s="1"/>
  <c r="O71" i="7"/>
  <c r="P1415" i="11" s="1"/>
  <c r="O90" i="7"/>
  <c r="P1438" i="11" s="1"/>
  <c r="O91" i="7"/>
  <c r="P1439" i="11" s="1"/>
  <c r="O30" i="7"/>
  <c r="P1366" i="11" s="1"/>
  <c r="O31" i="7"/>
  <c r="P1367" i="11" s="1"/>
  <c r="O110" i="7"/>
  <c r="P1462" i="11" s="1"/>
  <c r="O111" i="7"/>
  <c r="P1463" i="11" s="1"/>
  <c r="O8" i="7"/>
  <c r="P1344" i="11" s="1"/>
  <c r="O9" i="7"/>
  <c r="P1345" i="11" s="1"/>
  <c r="O131" i="7"/>
  <c r="P1485" i="11" s="1"/>
  <c r="O132" i="7"/>
  <c r="P1486" i="11" s="1"/>
  <c r="O20" i="7"/>
  <c r="P1356" i="11" s="1"/>
  <c r="O21" i="7"/>
  <c r="P1357" i="11" s="1"/>
  <c r="O122" i="7"/>
  <c r="P1476" i="11" s="1"/>
  <c r="O123" i="7"/>
  <c r="P1477" i="11" s="1"/>
  <c r="O141" i="7"/>
  <c r="P1497" i="11" s="1"/>
  <c r="O142" i="7"/>
  <c r="P1498" i="11" s="1"/>
  <c r="O10" i="7"/>
  <c r="P1346" i="11" s="1"/>
  <c r="O11" i="7"/>
  <c r="P1347" i="11" s="1"/>
  <c r="O22" i="7"/>
  <c r="P1358" i="11" s="1"/>
  <c r="O23" i="7"/>
  <c r="P1359" i="11" s="1"/>
  <c r="O124" i="7"/>
  <c r="P1478" i="11" s="1"/>
  <c r="O125" i="7"/>
  <c r="P1479" i="11" s="1"/>
  <c r="P1499" i="11"/>
  <c r="P1500" i="11"/>
  <c r="O68" i="7"/>
  <c r="P1412" i="11" s="1"/>
  <c r="P1329" i="11"/>
  <c r="P1330" i="11"/>
  <c r="P1317" i="11"/>
  <c r="P1318" i="11"/>
  <c r="P1331" i="11"/>
  <c r="P1332" i="11"/>
  <c r="P1333" i="11"/>
  <c r="P1334" i="11"/>
  <c r="O14" i="8"/>
  <c r="P1335" i="11" s="1"/>
  <c r="O15" i="8"/>
  <c r="P1336" i="11" s="1"/>
  <c r="O16" i="8"/>
  <c r="P1337" i="11" s="1"/>
  <c r="O8" i="8"/>
  <c r="P1323" i="11" s="1"/>
  <c r="O9" i="8"/>
  <c r="P1324" i="11" s="1"/>
  <c r="O10" i="8"/>
  <c r="P1325" i="11" s="1"/>
  <c r="O11" i="8"/>
  <c r="P1326" i="11" s="1"/>
  <c r="O12" i="8"/>
  <c r="P1327" i="11" s="1"/>
  <c r="O13" i="8"/>
  <c r="P1328" i="11" s="1"/>
  <c r="O104" i="6"/>
  <c r="O103" i="6"/>
  <c r="O7" i="6"/>
  <c r="O6" i="6"/>
  <c r="O54" i="6"/>
  <c r="O53" i="6"/>
  <c r="O17" i="6"/>
  <c r="O16" i="6"/>
  <c r="O39" i="6"/>
  <c r="O38" i="6"/>
  <c r="O15" i="6"/>
  <c r="O14" i="6"/>
  <c r="P1214" i="11" s="1"/>
  <c r="O37" i="6"/>
  <c r="O36" i="6"/>
  <c r="O72" i="6"/>
  <c r="O96" i="6"/>
  <c r="O95" i="6"/>
  <c r="P1230" i="11" s="1"/>
  <c r="O90" i="6"/>
  <c r="O79" i="6"/>
  <c r="P1229" i="11" s="1"/>
  <c r="O77" i="6"/>
  <c r="O9" i="6"/>
  <c r="O8" i="6"/>
  <c r="O60" i="6"/>
  <c r="O59" i="6"/>
  <c r="O56" i="6"/>
  <c r="O55" i="6"/>
  <c r="O41" i="6"/>
  <c r="O40" i="6"/>
  <c r="P1226" i="11" s="1"/>
  <c r="O19" i="6"/>
  <c r="O18" i="6"/>
  <c r="O98" i="6"/>
  <c r="O97" i="6"/>
  <c r="O73" i="6"/>
  <c r="O91" i="6"/>
  <c r="O80" i="6"/>
  <c r="O78" i="6"/>
  <c r="O100" i="6"/>
  <c r="O99" i="6"/>
  <c r="O10" i="6"/>
  <c r="P1193" i="11"/>
  <c r="O62" i="6"/>
  <c r="O61" i="6"/>
  <c r="O102" i="6"/>
  <c r="O101" i="6"/>
  <c r="O106" i="6"/>
  <c r="O105" i="6"/>
  <c r="O109" i="6"/>
  <c r="O107" i="6"/>
  <c r="O108" i="6"/>
  <c r="P1291" i="11"/>
  <c r="O13" i="5"/>
  <c r="P943" i="11" s="1"/>
  <c r="O10" i="5"/>
  <c r="P940" i="11" s="1"/>
  <c r="O11" i="5"/>
  <c r="P941" i="11" s="1"/>
  <c r="P928" i="11"/>
  <c r="P929" i="11"/>
  <c r="P930" i="11"/>
  <c r="P931" i="11"/>
  <c r="P954" i="11"/>
  <c r="P955" i="11"/>
  <c r="P952" i="11"/>
  <c r="P953" i="11"/>
  <c r="P950" i="11"/>
  <c r="P951" i="11"/>
  <c r="P948" i="11"/>
  <c r="P949" i="11"/>
  <c r="O2" i="5"/>
  <c r="P932" i="11" s="1"/>
  <c r="O3" i="5"/>
  <c r="P933" i="11" s="1"/>
  <c r="O8" i="5"/>
  <c r="P938" i="11" s="1"/>
  <c r="O9" i="5"/>
  <c r="P939" i="11" s="1"/>
  <c r="O6" i="5"/>
  <c r="P936" i="11" s="1"/>
  <c r="O7" i="5"/>
  <c r="P937" i="11" s="1"/>
  <c r="O16" i="5"/>
  <c r="P946" i="11" s="1"/>
  <c r="O17" i="5"/>
  <c r="P947" i="11" s="1"/>
  <c r="O14" i="5"/>
  <c r="P944" i="11" s="1"/>
  <c r="O15" i="5"/>
  <c r="P945" i="11" s="1"/>
  <c r="O12" i="5"/>
  <c r="P942" i="11" s="1"/>
  <c r="O51" i="4"/>
  <c r="P1014" i="11" s="1"/>
  <c r="O52" i="4"/>
  <c r="P1015" i="11" s="1"/>
  <c r="O16" i="4"/>
  <c r="P976" i="11" s="1"/>
  <c r="O17" i="4"/>
  <c r="P977" i="11" s="1"/>
  <c r="O133" i="4"/>
  <c r="P1104" i="11" s="1"/>
  <c r="O134" i="4"/>
  <c r="P1105" i="11" s="1"/>
  <c r="O148" i="4"/>
  <c r="P1121" i="11" s="1"/>
  <c r="O149" i="4"/>
  <c r="P1122" i="11" s="1"/>
  <c r="O89" i="4"/>
  <c r="P1057" i="11" s="1"/>
  <c r="O90" i="4"/>
  <c r="P1058" i="11" s="1"/>
  <c r="O80" i="4"/>
  <c r="P1048" i="11" s="1"/>
  <c r="O81" i="4"/>
  <c r="P1049" i="11" s="1"/>
  <c r="O190" i="4"/>
  <c r="P1179" i="11" s="1"/>
  <c r="O191" i="4"/>
  <c r="P1180" i="11" s="1"/>
  <c r="O172" i="4"/>
  <c r="P1160" i="11" s="1"/>
  <c r="O173" i="4"/>
  <c r="P1162" i="11" s="1"/>
  <c r="P1161" i="11"/>
  <c r="O162" i="4"/>
  <c r="P1146" i="11" s="1"/>
  <c r="O163" i="4"/>
  <c r="P1148" i="11" s="1"/>
  <c r="P1147" i="11"/>
  <c r="O47" i="4"/>
  <c r="P1010" i="11" s="1"/>
  <c r="O48" i="4"/>
  <c r="P1011" i="11" s="1"/>
  <c r="O12" i="4"/>
  <c r="P972" i="11" s="1"/>
  <c r="O13" i="4"/>
  <c r="P973" i="11" s="1"/>
  <c r="O129" i="4"/>
  <c r="P1100" i="11" s="1"/>
  <c r="O130" i="4"/>
  <c r="P1101" i="11" s="1"/>
  <c r="O144" i="4"/>
  <c r="P1117" i="11" s="1"/>
  <c r="O110" i="4"/>
  <c r="P1078" i="11" s="1"/>
  <c r="O111" i="4"/>
  <c r="P1079" i="11" s="1"/>
  <c r="O85" i="4"/>
  <c r="P1053" i="11" s="1"/>
  <c r="O86" i="4"/>
  <c r="P1054" i="11" s="1"/>
  <c r="O76" i="4"/>
  <c r="P1044" i="11" s="1"/>
  <c r="O77" i="4"/>
  <c r="P1045" i="11" s="1"/>
  <c r="O186" i="4"/>
  <c r="P1175" i="11" s="1"/>
  <c r="O187" i="4"/>
  <c r="P1176" i="11" s="1"/>
  <c r="O145" i="4"/>
  <c r="P1118" i="11" s="1"/>
  <c r="O171" i="4"/>
  <c r="P1156" i="11" s="1"/>
  <c r="P1125" i="11"/>
  <c r="P1126" i="11"/>
  <c r="O55" i="4"/>
  <c r="P1018" i="11" s="1"/>
  <c r="P1019" i="11"/>
  <c r="O20" i="4"/>
  <c r="P980" i="11" s="1"/>
  <c r="P981" i="11"/>
  <c r="P1108" i="11"/>
  <c r="P1109" i="11"/>
  <c r="P1127" i="11"/>
  <c r="P1128" i="11"/>
  <c r="O93" i="4"/>
  <c r="P1061" i="11" s="1"/>
  <c r="O84" i="4"/>
  <c r="P1052" i="11" s="1"/>
  <c r="O194" i="4"/>
  <c r="P1183" i="11" s="1"/>
  <c r="O49" i="4"/>
  <c r="P1012" i="11" s="1"/>
  <c r="O50" i="4"/>
  <c r="P1013" i="11" s="1"/>
  <c r="O14" i="4"/>
  <c r="P974" i="11" s="1"/>
  <c r="O15" i="4"/>
  <c r="P975" i="11" s="1"/>
  <c r="O131" i="4"/>
  <c r="P1102" i="11" s="1"/>
  <c r="O132" i="4"/>
  <c r="P1103" i="11" s="1"/>
  <c r="O146" i="4"/>
  <c r="P1119" i="11" s="1"/>
  <c r="O147" i="4"/>
  <c r="P1120" i="11" s="1"/>
  <c r="O87" i="4"/>
  <c r="P1055" i="11" s="1"/>
  <c r="O88" i="4"/>
  <c r="P1056" i="11" s="1"/>
  <c r="O78" i="4"/>
  <c r="P1046" i="11" s="1"/>
  <c r="O79" i="4"/>
  <c r="P1047" i="11" s="1"/>
  <c r="O188" i="4"/>
  <c r="P1177" i="11" s="1"/>
  <c r="O189" i="4"/>
  <c r="P1178" i="11" s="1"/>
  <c r="O160" i="4"/>
  <c r="P1141" i="11" s="1"/>
  <c r="O161" i="4"/>
  <c r="P1142" i="11" s="1"/>
  <c r="P1157" i="11"/>
  <c r="P1159" i="11"/>
  <c r="P1158" i="11"/>
  <c r="P1143" i="11"/>
  <c r="P1145" i="11"/>
  <c r="P1144" i="11"/>
  <c r="O53" i="4"/>
  <c r="P1016" i="11" s="1"/>
  <c r="O54" i="4"/>
  <c r="P1017" i="11" s="1"/>
  <c r="O18" i="4"/>
  <c r="P978" i="11" s="1"/>
  <c r="O19" i="4"/>
  <c r="P979" i="11" s="1"/>
  <c r="O135" i="4"/>
  <c r="P1106" i="11" s="1"/>
  <c r="O136" i="4"/>
  <c r="P1107" i="11" s="1"/>
  <c r="O150" i="4"/>
  <c r="P1123" i="11" s="1"/>
  <c r="O151" i="4"/>
  <c r="P1124" i="11" s="1"/>
  <c r="O91" i="4"/>
  <c r="P1059" i="11" s="1"/>
  <c r="O92" i="4"/>
  <c r="P1060" i="11" s="1"/>
  <c r="O82" i="4"/>
  <c r="P1050" i="11" s="1"/>
  <c r="O83" i="4"/>
  <c r="P1051" i="11" s="1"/>
  <c r="O192" i="4"/>
  <c r="P1181" i="11" s="1"/>
  <c r="O193" i="4"/>
  <c r="P1182" i="11" s="1"/>
  <c r="O174" i="4"/>
  <c r="P1163" i="11" s="1"/>
  <c r="O176" i="4"/>
  <c r="P1165" i="11" s="1"/>
  <c r="O175" i="4"/>
  <c r="P1164" i="11" s="1"/>
  <c r="O164" i="4"/>
  <c r="P1149" i="11" s="1"/>
  <c r="O166" i="4"/>
  <c r="P1151" i="11" s="1"/>
  <c r="O165" i="4"/>
  <c r="P1150" i="11" s="1"/>
  <c r="O21" i="3"/>
  <c r="O5" i="3"/>
  <c r="O6" i="3"/>
  <c r="P900" i="11" s="1"/>
  <c r="O2" i="3"/>
  <c r="P878" i="11" s="1"/>
  <c r="O15" i="3"/>
  <c r="O11" i="3"/>
  <c r="O10" i="3"/>
  <c r="O9" i="3"/>
  <c r="P879" i="11"/>
  <c r="O3" i="3"/>
  <c r="P880" i="11" s="1"/>
  <c r="P883" i="11"/>
  <c r="O16" i="3"/>
  <c r="O18" i="3"/>
  <c r="O19" i="3"/>
  <c r="O17" i="3"/>
  <c r="O4" i="3"/>
  <c r="O24" i="3"/>
  <c r="O22" i="3"/>
  <c r="O23" i="3"/>
  <c r="O7" i="3"/>
  <c r="O8" i="3"/>
  <c r="O20" i="3"/>
  <c r="P890" i="11" s="1"/>
  <c r="O75" i="2"/>
  <c r="O73" i="2"/>
  <c r="O76" i="2"/>
  <c r="O74" i="2"/>
  <c r="O20" i="2"/>
  <c r="O8" i="2"/>
  <c r="O98" i="2"/>
  <c r="O106" i="2"/>
  <c r="O99" i="2"/>
  <c r="O97" i="2"/>
  <c r="O23" i="2"/>
  <c r="O34" i="2"/>
  <c r="O33" i="2"/>
  <c r="O36" i="2"/>
  <c r="O35" i="2"/>
  <c r="O51" i="2"/>
  <c r="O50" i="2"/>
  <c r="O55" i="2"/>
  <c r="O67" i="2"/>
  <c r="O104" i="2"/>
  <c r="O25" i="2"/>
  <c r="O42" i="2"/>
  <c r="P768" i="11" s="1"/>
  <c r="P675" i="11"/>
  <c r="O83" i="2"/>
  <c r="O90" i="2"/>
  <c r="O91" i="2"/>
  <c r="O30" i="2"/>
  <c r="P712" i="11"/>
  <c r="O56" i="2"/>
  <c r="O68" i="2"/>
  <c r="O4" i="2"/>
  <c r="O5" i="2"/>
  <c r="O2" i="2"/>
  <c r="O59" i="2"/>
  <c r="O58" i="2"/>
  <c r="O57" i="2"/>
  <c r="O72" i="2"/>
  <c r="O71" i="2"/>
  <c r="O69" i="2"/>
  <c r="P805" i="11" s="1"/>
  <c r="O70" i="2"/>
  <c r="O66" i="2"/>
  <c r="O85" i="2"/>
  <c r="O84" i="2"/>
  <c r="O82" i="2"/>
  <c r="O87" i="2"/>
  <c r="O86" i="2"/>
  <c r="O19" i="2"/>
  <c r="O7" i="2"/>
  <c r="O94" i="2"/>
  <c r="P877" i="11" s="1"/>
  <c r="O92" i="2"/>
  <c r="O95" i="2"/>
  <c r="O93" i="2"/>
  <c r="O89" i="2"/>
  <c r="O22" i="2"/>
  <c r="O105" i="2"/>
  <c r="O32" i="2"/>
  <c r="O31" i="2"/>
  <c r="O26" i="2"/>
  <c r="O43" i="2"/>
  <c r="O29" i="2"/>
  <c r="O27" i="2"/>
  <c r="O28" i="2"/>
  <c r="O46" i="2"/>
  <c r="O44" i="2"/>
  <c r="O45" i="2"/>
  <c r="O49" i="2"/>
  <c r="O47" i="2"/>
  <c r="O48" i="2"/>
  <c r="O77" i="2"/>
  <c r="O24" i="2"/>
  <c r="O21" i="2"/>
  <c r="P715" i="11" s="1"/>
  <c r="O9" i="2"/>
  <c r="O6" i="2"/>
  <c r="O80" i="2"/>
  <c r="O78" i="2"/>
  <c r="O81" i="2"/>
  <c r="O79" i="2"/>
  <c r="P838" i="11"/>
  <c r="P840" i="11"/>
  <c r="P711" i="11"/>
  <c r="P716" i="11"/>
  <c r="P699" i="11"/>
  <c r="P700" i="11"/>
  <c r="O102" i="2"/>
  <c r="O108" i="2"/>
  <c r="O103" i="2"/>
  <c r="O101" i="2"/>
  <c r="P727" i="11"/>
  <c r="P728" i="11"/>
  <c r="O38" i="2"/>
  <c r="O37" i="2"/>
  <c r="O41" i="2"/>
  <c r="O39" i="2"/>
  <c r="O40" i="2"/>
  <c r="O54" i="2"/>
  <c r="O52" i="2"/>
  <c r="O53" i="2"/>
  <c r="K128" i="11"/>
  <c r="K247" i="11"/>
  <c r="K277" i="11"/>
  <c r="K16" i="11"/>
  <c r="K17" i="11"/>
  <c r="K13" i="11"/>
  <c r="K14" i="11"/>
  <c r="K7" i="11"/>
  <c r="K116" i="11"/>
  <c r="K137" i="11"/>
  <c r="K20" i="11"/>
  <c r="K21" i="11"/>
  <c r="K134" i="11"/>
  <c r="K140" i="11"/>
  <c r="K185" i="11"/>
  <c r="K131" i="11"/>
  <c r="K132" i="11"/>
  <c r="K158" i="11"/>
  <c r="K161" i="11"/>
  <c r="K259" i="11"/>
  <c r="K554" i="11"/>
  <c r="K126" i="11"/>
  <c r="C69" i="7"/>
  <c r="D1413" i="11" s="1"/>
  <c r="C88" i="7"/>
  <c r="D1436" i="11" s="1"/>
  <c r="C89" i="7"/>
  <c r="D1437" i="11" s="1"/>
  <c r="C28" i="7"/>
  <c r="D1364" i="11" s="1"/>
  <c r="C29" i="7"/>
  <c r="D1365" i="11" s="1"/>
  <c r="C108" i="7"/>
  <c r="D1460" i="11" s="1"/>
  <c r="C109" i="7"/>
  <c r="D1461" i="11" s="1"/>
  <c r="C4" i="7"/>
  <c r="D1340" i="11" s="1"/>
  <c r="C5" i="7"/>
  <c r="D1341" i="11" s="1"/>
  <c r="C129" i="7"/>
  <c r="D1483" i="11" s="1"/>
  <c r="C130" i="7"/>
  <c r="D1484" i="11" s="1"/>
  <c r="C16" i="7"/>
  <c r="D1352" i="11" s="1"/>
  <c r="C17" i="7"/>
  <c r="D1353" i="11" s="1"/>
  <c r="C118" i="7"/>
  <c r="D1472" i="11" s="1"/>
  <c r="C119" i="7"/>
  <c r="D1473" i="11" s="1"/>
  <c r="C139" i="7"/>
  <c r="D1493" i="11" s="1"/>
  <c r="C140" i="7"/>
  <c r="D1494" i="11" s="1"/>
  <c r="C6" i="7"/>
  <c r="D1342" i="11" s="1"/>
  <c r="C7" i="7"/>
  <c r="D1343" i="11" s="1"/>
  <c r="C18" i="7"/>
  <c r="D1354" i="11" s="1"/>
  <c r="C19" i="7"/>
  <c r="D1355" i="11" s="1"/>
  <c r="C120" i="7"/>
  <c r="D1474" i="11" s="1"/>
  <c r="C121" i="7"/>
  <c r="D1475" i="11" s="1"/>
  <c r="D1495" i="11"/>
  <c r="D1496" i="11"/>
  <c r="C64" i="7"/>
  <c r="D1408" i="11" s="1"/>
  <c r="C65" i="7"/>
  <c r="D1409" i="11" s="1"/>
  <c r="C84" i="7"/>
  <c r="D1432" i="11" s="1"/>
  <c r="C85" i="7"/>
  <c r="D1433" i="11" s="1"/>
  <c r="C24" i="7"/>
  <c r="D1360" i="11" s="1"/>
  <c r="C25" i="7"/>
  <c r="D1361" i="11" s="1"/>
  <c r="C104" i="7"/>
  <c r="D1456" i="11" s="1"/>
  <c r="C105" i="7"/>
  <c r="D1457" i="11" s="1"/>
  <c r="C2" i="7"/>
  <c r="D1338" i="11" s="1"/>
  <c r="C126" i="7"/>
  <c r="D1480" i="11" s="1"/>
  <c r="C12" i="7"/>
  <c r="D1348" i="11" s="1"/>
  <c r="C114" i="7"/>
  <c r="D1468" i="11" s="1"/>
  <c r="C133" i="7"/>
  <c r="D1487" i="11" s="1"/>
  <c r="C3" i="7"/>
  <c r="D1339" i="11" s="1"/>
  <c r="C13" i="7"/>
  <c r="D1349" i="11" s="1"/>
  <c r="C115" i="7"/>
  <c r="D1469" i="11" s="1"/>
  <c r="C134" i="7"/>
  <c r="D1488" i="11" s="1"/>
  <c r="D1416" i="11"/>
  <c r="D1417" i="11"/>
  <c r="D1440" i="11"/>
  <c r="D1441" i="11"/>
  <c r="D1368" i="11"/>
  <c r="D1369" i="11"/>
  <c r="D1464" i="11"/>
  <c r="D1465" i="11"/>
  <c r="C72" i="7"/>
  <c r="D1418" i="11" s="1"/>
  <c r="C73" i="7"/>
  <c r="D1419" i="11" s="1"/>
  <c r="C92" i="7"/>
  <c r="D1442" i="11" s="1"/>
  <c r="C93" i="7"/>
  <c r="D1443" i="11" s="1"/>
  <c r="C32" i="7"/>
  <c r="D1370" i="11" s="1"/>
  <c r="C33" i="7"/>
  <c r="D1371" i="11" s="1"/>
  <c r="C112" i="7"/>
  <c r="D1466" i="11" s="1"/>
  <c r="C113" i="7"/>
  <c r="D1467" i="11" s="1"/>
  <c r="C66" i="7"/>
  <c r="D1410" i="11" s="1"/>
  <c r="C67" i="7"/>
  <c r="D1411" i="11" s="1"/>
  <c r="C86" i="7"/>
  <c r="D1434" i="11" s="1"/>
  <c r="C87" i="7"/>
  <c r="D1435" i="11" s="1"/>
  <c r="C26" i="7"/>
  <c r="D1362" i="11" s="1"/>
  <c r="C27" i="7"/>
  <c r="D1363" i="11" s="1"/>
  <c r="C106" i="7"/>
  <c r="D1458" i="11" s="1"/>
  <c r="C107" i="7"/>
  <c r="D1459" i="11" s="1"/>
  <c r="C127" i="7"/>
  <c r="D1481" i="11" s="1"/>
  <c r="C128" i="7"/>
  <c r="D1482" i="11" s="1"/>
  <c r="C14" i="7"/>
  <c r="D1350" i="11" s="1"/>
  <c r="C15" i="7"/>
  <c r="D1351" i="11" s="1"/>
  <c r="C116" i="7"/>
  <c r="D1470" i="11" s="1"/>
  <c r="C117" i="7"/>
  <c r="D1471" i="11" s="1"/>
  <c r="C135" i="7"/>
  <c r="D1489" i="11" s="1"/>
  <c r="C136" i="7"/>
  <c r="D1490" i="11" s="1"/>
  <c r="C137" i="7"/>
  <c r="D1491" i="11" s="1"/>
  <c r="C138" i="7"/>
  <c r="D1492" i="11" s="1"/>
  <c r="C70" i="7"/>
  <c r="D1414" i="11" s="1"/>
  <c r="C71" i="7"/>
  <c r="D1415" i="11" s="1"/>
  <c r="C90" i="7"/>
  <c r="D1438" i="11" s="1"/>
  <c r="C91" i="7"/>
  <c r="D1439" i="11" s="1"/>
  <c r="C30" i="7"/>
  <c r="D1366" i="11" s="1"/>
  <c r="C31" i="7"/>
  <c r="D1367" i="11" s="1"/>
  <c r="C110" i="7"/>
  <c r="D1462" i="11" s="1"/>
  <c r="C111" i="7"/>
  <c r="D1463" i="11" s="1"/>
  <c r="C8" i="7"/>
  <c r="D1344" i="11" s="1"/>
  <c r="C9" i="7"/>
  <c r="D1345" i="11" s="1"/>
  <c r="C131" i="7"/>
  <c r="D1485" i="11" s="1"/>
  <c r="C132" i="7"/>
  <c r="D1486" i="11" s="1"/>
  <c r="C20" i="7"/>
  <c r="D1356" i="11" s="1"/>
  <c r="C21" i="7"/>
  <c r="D1357" i="11" s="1"/>
  <c r="C122" i="7"/>
  <c r="D1476" i="11" s="1"/>
  <c r="C123" i="7"/>
  <c r="D1477" i="11" s="1"/>
  <c r="C141" i="7"/>
  <c r="D1497" i="11" s="1"/>
  <c r="C142" i="7"/>
  <c r="D1498" i="11" s="1"/>
  <c r="C10" i="7"/>
  <c r="D1346" i="11" s="1"/>
  <c r="C11" i="7"/>
  <c r="D1347" i="11" s="1"/>
  <c r="C22" i="7"/>
  <c r="D1358" i="11" s="1"/>
  <c r="C23" i="7"/>
  <c r="D1359" i="11" s="1"/>
  <c r="C124" i="7"/>
  <c r="D1478" i="11" s="1"/>
  <c r="C125" i="7"/>
  <c r="D1479" i="11" s="1"/>
  <c r="D1499" i="11"/>
  <c r="D1500" i="11"/>
  <c r="C68" i="7"/>
  <c r="D1412" i="11" s="1"/>
  <c r="D1329" i="11"/>
  <c r="D1330" i="11"/>
  <c r="D1317" i="11"/>
  <c r="D1318" i="11"/>
  <c r="D1331" i="11"/>
  <c r="D1332" i="11"/>
  <c r="D1333" i="11"/>
  <c r="D1334" i="11"/>
  <c r="C14" i="8"/>
  <c r="D1335" i="11" s="1"/>
  <c r="C15" i="8"/>
  <c r="D1336" i="11" s="1"/>
  <c r="C16" i="8"/>
  <c r="D1337" i="11" s="1"/>
  <c r="C8" i="8"/>
  <c r="D1323" i="11" s="1"/>
  <c r="C9" i="8"/>
  <c r="D1324" i="11" s="1"/>
  <c r="C10" i="8"/>
  <c r="D1325" i="11" s="1"/>
  <c r="C11" i="8"/>
  <c r="D1326" i="11" s="1"/>
  <c r="C12" i="8"/>
  <c r="D1327" i="11" s="1"/>
  <c r="C13" i="8"/>
  <c r="D1328" i="11" s="1"/>
  <c r="C104" i="6"/>
  <c r="C103" i="6"/>
  <c r="C7" i="6"/>
  <c r="C6" i="6"/>
  <c r="C54" i="6"/>
  <c r="C53" i="6"/>
  <c r="C17" i="6"/>
  <c r="C16" i="6"/>
  <c r="C39" i="6"/>
  <c r="C38" i="6"/>
  <c r="C15" i="6"/>
  <c r="C14" i="6"/>
  <c r="D1214" i="11" s="1"/>
  <c r="C37" i="6"/>
  <c r="C36" i="6"/>
  <c r="C72" i="6"/>
  <c r="C96" i="6"/>
  <c r="C95" i="6"/>
  <c r="D1230" i="11" s="1"/>
  <c r="C90" i="6"/>
  <c r="C79" i="6"/>
  <c r="D1229" i="11" s="1"/>
  <c r="C77" i="6"/>
  <c r="C9" i="6"/>
  <c r="C8" i="6"/>
  <c r="C60" i="6"/>
  <c r="C59" i="6"/>
  <c r="C56" i="6"/>
  <c r="C55" i="6"/>
  <c r="C41" i="6"/>
  <c r="C40" i="6"/>
  <c r="D1226" i="11" s="1"/>
  <c r="C19" i="6"/>
  <c r="C18" i="6"/>
  <c r="C98" i="6"/>
  <c r="C97" i="6"/>
  <c r="C73" i="6"/>
  <c r="C91" i="6"/>
  <c r="C80" i="6"/>
  <c r="C78" i="6"/>
  <c r="D1256" i="11" s="1"/>
  <c r="C100" i="6"/>
  <c r="C99" i="6"/>
  <c r="C10" i="6"/>
  <c r="D1193" i="11"/>
  <c r="C62" i="6"/>
  <c r="C61" i="6"/>
  <c r="C102" i="6"/>
  <c r="C101" i="6"/>
  <c r="D1201" i="11"/>
  <c r="C106" i="6"/>
  <c r="C105" i="6"/>
  <c r="C109" i="6"/>
  <c r="C107" i="6"/>
  <c r="C108" i="6"/>
  <c r="D1291" i="11"/>
  <c r="C13" i="5"/>
  <c r="D943" i="11" s="1"/>
  <c r="C10" i="5"/>
  <c r="D940" i="11" s="1"/>
  <c r="C11" i="5"/>
  <c r="D941" i="11" s="1"/>
  <c r="D928" i="11"/>
  <c r="D929" i="11"/>
  <c r="D930" i="11"/>
  <c r="D931" i="11"/>
  <c r="D954" i="11"/>
  <c r="D955" i="11"/>
  <c r="D952" i="11"/>
  <c r="D953" i="11"/>
  <c r="D950" i="11"/>
  <c r="D951" i="11"/>
  <c r="D948" i="11"/>
  <c r="D949" i="11"/>
  <c r="C2" i="5"/>
  <c r="D932" i="11" s="1"/>
  <c r="C3" i="5"/>
  <c r="D933" i="11" s="1"/>
  <c r="C8" i="5"/>
  <c r="D938" i="11" s="1"/>
  <c r="C9" i="5"/>
  <c r="D939" i="11" s="1"/>
  <c r="C6" i="5"/>
  <c r="D936" i="11" s="1"/>
  <c r="C7" i="5"/>
  <c r="D937" i="11" s="1"/>
  <c r="C16" i="5"/>
  <c r="D946" i="11" s="1"/>
  <c r="C17" i="5"/>
  <c r="D947" i="11" s="1"/>
  <c r="C14" i="5"/>
  <c r="D944" i="11" s="1"/>
  <c r="C15" i="5"/>
  <c r="D945" i="11" s="1"/>
  <c r="C12" i="5"/>
  <c r="D942" i="11" s="1"/>
  <c r="C51" i="4"/>
  <c r="D1014" i="11" s="1"/>
  <c r="C52" i="4"/>
  <c r="D1015" i="11" s="1"/>
  <c r="C16" i="4"/>
  <c r="D976" i="11" s="1"/>
  <c r="C17" i="4"/>
  <c r="D977" i="11" s="1"/>
  <c r="C133" i="4"/>
  <c r="D1104" i="11" s="1"/>
  <c r="C134" i="4"/>
  <c r="D1105" i="11" s="1"/>
  <c r="C148" i="4"/>
  <c r="D1121" i="11" s="1"/>
  <c r="C149" i="4"/>
  <c r="D1122" i="11" s="1"/>
  <c r="C89" i="4"/>
  <c r="D1057" i="11" s="1"/>
  <c r="C90" i="4"/>
  <c r="D1058" i="11" s="1"/>
  <c r="C80" i="4"/>
  <c r="D1048" i="11" s="1"/>
  <c r="C81" i="4"/>
  <c r="D1049" i="11" s="1"/>
  <c r="C190" i="4"/>
  <c r="D1179" i="11" s="1"/>
  <c r="C191" i="4"/>
  <c r="D1180" i="11" s="1"/>
  <c r="C172" i="4"/>
  <c r="D1160" i="11" s="1"/>
  <c r="C173" i="4"/>
  <c r="D1162" i="11" s="1"/>
  <c r="D1161" i="11"/>
  <c r="C162" i="4"/>
  <c r="D1146" i="11" s="1"/>
  <c r="C163" i="4"/>
  <c r="D1148" i="11" s="1"/>
  <c r="D1147" i="11"/>
  <c r="C47" i="4"/>
  <c r="D1010" i="11" s="1"/>
  <c r="C48" i="4"/>
  <c r="D1011" i="11" s="1"/>
  <c r="C12" i="4"/>
  <c r="D972" i="11" s="1"/>
  <c r="C13" i="4"/>
  <c r="D973" i="11" s="1"/>
  <c r="C129" i="4"/>
  <c r="D1100" i="11" s="1"/>
  <c r="C130" i="4"/>
  <c r="D1101" i="11" s="1"/>
  <c r="C144" i="4"/>
  <c r="D1117" i="11" s="1"/>
  <c r="C110" i="4"/>
  <c r="D1078" i="11" s="1"/>
  <c r="C111" i="4"/>
  <c r="D1079" i="11" s="1"/>
  <c r="C85" i="4"/>
  <c r="D1053" i="11" s="1"/>
  <c r="C86" i="4"/>
  <c r="D1054" i="11" s="1"/>
  <c r="C76" i="4"/>
  <c r="D1044" i="11" s="1"/>
  <c r="C77" i="4"/>
  <c r="D1045" i="11" s="1"/>
  <c r="C186" i="4"/>
  <c r="D1175" i="11" s="1"/>
  <c r="C187" i="4"/>
  <c r="D1176" i="11" s="1"/>
  <c r="C145" i="4"/>
  <c r="D1118" i="11" s="1"/>
  <c r="C171" i="4"/>
  <c r="D1156" i="11" s="1"/>
  <c r="D1125" i="11"/>
  <c r="D1126" i="11"/>
  <c r="C55" i="4"/>
  <c r="D1018" i="11" s="1"/>
  <c r="D1019" i="11"/>
  <c r="C20" i="4"/>
  <c r="D980" i="11" s="1"/>
  <c r="D981" i="11"/>
  <c r="D1108" i="11"/>
  <c r="D1109" i="11"/>
  <c r="D1127" i="11"/>
  <c r="D1128" i="11"/>
  <c r="C93" i="4"/>
  <c r="D1061" i="11" s="1"/>
  <c r="C84" i="4"/>
  <c r="D1052" i="11" s="1"/>
  <c r="C194" i="4"/>
  <c r="D1183" i="11" s="1"/>
  <c r="C49" i="4"/>
  <c r="D1012" i="11" s="1"/>
  <c r="C50" i="4"/>
  <c r="D1013" i="11" s="1"/>
  <c r="C14" i="4"/>
  <c r="D974" i="11" s="1"/>
  <c r="C15" i="4"/>
  <c r="D975" i="11" s="1"/>
  <c r="C131" i="4"/>
  <c r="D1102" i="11" s="1"/>
  <c r="C132" i="4"/>
  <c r="D1103" i="11" s="1"/>
  <c r="C146" i="4"/>
  <c r="D1119" i="11" s="1"/>
  <c r="C147" i="4"/>
  <c r="D1120" i="11" s="1"/>
  <c r="C87" i="4"/>
  <c r="D1055" i="11" s="1"/>
  <c r="C88" i="4"/>
  <c r="D1056" i="11" s="1"/>
  <c r="C78" i="4"/>
  <c r="D1046" i="11" s="1"/>
  <c r="C79" i="4"/>
  <c r="D1047" i="11" s="1"/>
  <c r="C188" i="4"/>
  <c r="D1177" i="11" s="1"/>
  <c r="C189" i="4"/>
  <c r="D1178" i="11" s="1"/>
  <c r="C160" i="4"/>
  <c r="D1141" i="11" s="1"/>
  <c r="C161" i="4"/>
  <c r="D1142" i="11" s="1"/>
  <c r="D1157" i="11"/>
  <c r="D1159" i="11"/>
  <c r="D1158" i="11"/>
  <c r="D1143" i="11"/>
  <c r="D1145" i="11"/>
  <c r="D1144" i="11"/>
  <c r="C53" i="4"/>
  <c r="D1016" i="11" s="1"/>
  <c r="C54" i="4"/>
  <c r="D1017" i="11" s="1"/>
  <c r="C18" i="4"/>
  <c r="D978" i="11" s="1"/>
  <c r="C19" i="4"/>
  <c r="D979" i="11" s="1"/>
  <c r="C135" i="4"/>
  <c r="D1106" i="11" s="1"/>
  <c r="C136" i="4"/>
  <c r="D1107" i="11" s="1"/>
  <c r="C150" i="4"/>
  <c r="D1123" i="11" s="1"/>
  <c r="C151" i="4"/>
  <c r="D1124" i="11" s="1"/>
  <c r="C91" i="4"/>
  <c r="D1059" i="11" s="1"/>
  <c r="C92" i="4"/>
  <c r="D1060" i="11" s="1"/>
  <c r="C82" i="4"/>
  <c r="D1050" i="11" s="1"/>
  <c r="C83" i="4"/>
  <c r="D1051" i="11" s="1"/>
  <c r="C192" i="4"/>
  <c r="D1181" i="11" s="1"/>
  <c r="C193" i="4"/>
  <c r="D1182" i="11" s="1"/>
  <c r="C174" i="4"/>
  <c r="D1163" i="11" s="1"/>
  <c r="C176" i="4"/>
  <c r="D1165" i="11" s="1"/>
  <c r="C175" i="4"/>
  <c r="D1164" i="11" s="1"/>
  <c r="C164" i="4"/>
  <c r="D1149" i="11" s="1"/>
  <c r="C166" i="4"/>
  <c r="D1151" i="11" s="1"/>
  <c r="C165" i="4"/>
  <c r="D1150" i="11" s="1"/>
  <c r="C21" i="3"/>
  <c r="C5" i="3"/>
  <c r="C6" i="3"/>
  <c r="D900" i="11" s="1"/>
  <c r="C2" i="3"/>
  <c r="D878" i="11" s="1"/>
  <c r="C15" i="3"/>
  <c r="C11" i="3"/>
  <c r="C10" i="3"/>
  <c r="C9" i="3"/>
  <c r="D896" i="11" s="1"/>
  <c r="D879" i="11"/>
  <c r="C3" i="3"/>
  <c r="D880" i="11" s="1"/>
  <c r="C16" i="3"/>
  <c r="C18" i="3"/>
  <c r="C19" i="3"/>
  <c r="D889" i="11" s="1"/>
  <c r="C17" i="3"/>
  <c r="C4" i="3"/>
  <c r="C24" i="3"/>
  <c r="C22" i="3"/>
  <c r="C23" i="3"/>
  <c r="C7" i="3"/>
  <c r="C8" i="3"/>
  <c r="C20" i="3"/>
  <c r="C61" i="2"/>
  <c r="C60" i="2"/>
  <c r="C75" i="2"/>
  <c r="C73" i="2"/>
  <c r="C76" i="2"/>
  <c r="C74" i="2"/>
  <c r="C20" i="2"/>
  <c r="C8" i="2"/>
  <c r="C98" i="2"/>
  <c r="C106" i="2"/>
  <c r="C99" i="2"/>
  <c r="C97" i="2"/>
  <c r="C23" i="2"/>
  <c r="C34" i="2"/>
  <c r="C33" i="2"/>
  <c r="C36" i="2"/>
  <c r="C35" i="2"/>
  <c r="C51" i="2"/>
  <c r="C50" i="2"/>
  <c r="C55" i="2"/>
  <c r="C67" i="2"/>
  <c r="C104" i="2"/>
  <c r="C25" i="2"/>
  <c r="C42" i="2"/>
  <c r="D675" i="11"/>
  <c r="C83" i="2"/>
  <c r="C90" i="2"/>
  <c r="C91" i="2"/>
  <c r="C56" i="2"/>
  <c r="C68" i="2"/>
  <c r="C4" i="2"/>
  <c r="C5" i="2"/>
  <c r="C2" i="2"/>
  <c r="C59" i="2"/>
  <c r="C58" i="2"/>
  <c r="C57" i="2"/>
  <c r="C72" i="2"/>
  <c r="C71" i="2"/>
  <c r="C69" i="2"/>
  <c r="C70" i="2"/>
  <c r="C66" i="2"/>
  <c r="C85" i="2"/>
  <c r="C84" i="2"/>
  <c r="C82" i="2"/>
  <c r="C87" i="2"/>
  <c r="C86" i="2"/>
  <c r="C19" i="2"/>
  <c r="C7" i="2"/>
  <c r="C94" i="2"/>
  <c r="D877" i="11" s="1"/>
  <c r="C92" i="2"/>
  <c r="C95" i="2"/>
  <c r="C93" i="2"/>
  <c r="C89" i="2"/>
  <c r="C22" i="2"/>
  <c r="C105" i="2"/>
  <c r="C32" i="2"/>
  <c r="C31" i="2"/>
  <c r="C26" i="2"/>
  <c r="C43" i="2"/>
  <c r="C29" i="2"/>
  <c r="C27" i="2"/>
  <c r="C28" i="2"/>
  <c r="C46" i="2"/>
  <c r="C44" i="2"/>
  <c r="C45" i="2"/>
  <c r="C49" i="2"/>
  <c r="C47" i="2"/>
  <c r="C48" i="2"/>
  <c r="C63" i="2"/>
  <c r="C77" i="2"/>
  <c r="C24" i="2"/>
  <c r="C21" i="2"/>
  <c r="C9" i="2"/>
  <c r="C6" i="2"/>
  <c r="C65" i="2"/>
  <c r="C64" i="2"/>
  <c r="C80" i="2"/>
  <c r="C78" i="2"/>
  <c r="C81" i="2"/>
  <c r="C79" i="2"/>
  <c r="D838" i="11"/>
  <c r="D840" i="11"/>
  <c r="D711" i="11"/>
  <c r="D716" i="11"/>
  <c r="D699" i="11"/>
  <c r="D700" i="11"/>
  <c r="C102" i="2"/>
  <c r="C108" i="2"/>
  <c r="C103" i="2"/>
  <c r="C101" i="2"/>
  <c r="D727" i="11"/>
  <c r="D728" i="11"/>
  <c r="C38" i="2"/>
  <c r="C37" i="2"/>
  <c r="C39" i="2"/>
  <c r="C40" i="2"/>
  <c r="C54" i="2"/>
  <c r="C52" i="2"/>
  <c r="C53" i="2"/>
  <c r="O597" i="1"/>
  <c r="O598" i="1"/>
  <c r="O599" i="1"/>
  <c r="O600" i="1"/>
  <c r="O49" i="1"/>
  <c r="O48" i="1"/>
  <c r="O553" i="1"/>
  <c r="O554" i="1"/>
  <c r="O601" i="1"/>
  <c r="O602" i="1"/>
  <c r="O557" i="1"/>
  <c r="O558" i="1"/>
  <c r="O588" i="1"/>
  <c r="O589" i="1"/>
  <c r="O590" i="1"/>
  <c r="O45" i="1"/>
  <c r="O44" i="1"/>
  <c r="P16" i="11"/>
  <c r="P17" i="11"/>
  <c r="P13" i="11"/>
  <c r="P14" i="11"/>
  <c r="P7" i="11"/>
  <c r="O609" i="1"/>
  <c r="O52" i="1"/>
  <c r="O53" i="1"/>
  <c r="O571" i="1"/>
  <c r="O572" i="1"/>
  <c r="P20" i="11"/>
  <c r="P21" i="11"/>
  <c r="O591" i="1"/>
  <c r="O592" i="1"/>
  <c r="O593" i="1"/>
  <c r="O594" i="1"/>
  <c r="O47" i="1"/>
  <c r="O46" i="1"/>
  <c r="P185" i="11"/>
  <c r="O595" i="1"/>
  <c r="O596" i="1"/>
  <c r="P131" i="11"/>
  <c r="P132" i="11"/>
  <c r="P158" i="11"/>
  <c r="P161" i="11"/>
  <c r="O603" i="1"/>
  <c r="O604" i="1"/>
  <c r="O605" i="1"/>
  <c r="O606" i="1"/>
  <c r="O51" i="1"/>
  <c r="P259" i="11" s="1"/>
  <c r="O50" i="1"/>
  <c r="O561" i="1"/>
  <c r="O562" i="1"/>
  <c r="O607" i="1"/>
  <c r="O608" i="1"/>
  <c r="O566" i="1"/>
  <c r="O567" i="1"/>
  <c r="O568" i="1"/>
  <c r="P126" i="11"/>
  <c r="D22" i="11"/>
  <c r="C597" i="1"/>
  <c r="C598" i="1"/>
  <c r="D265" i="11" s="1"/>
  <c r="C599" i="1"/>
  <c r="C600" i="1"/>
  <c r="C49" i="1"/>
  <c r="C48" i="1"/>
  <c r="C553" i="1"/>
  <c r="C554" i="1"/>
  <c r="C601" i="1"/>
  <c r="C602" i="1"/>
  <c r="C557" i="1"/>
  <c r="C558" i="1"/>
  <c r="D24" i="11"/>
  <c r="C588" i="1"/>
  <c r="C589" i="1"/>
  <c r="C590" i="1"/>
  <c r="C45" i="1"/>
  <c r="C44" i="1"/>
  <c r="D16" i="11"/>
  <c r="D17" i="11"/>
  <c r="D14" i="11"/>
  <c r="C609" i="1"/>
  <c r="C52" i="1"/>
  <c r="C53" i="1"/>
  <c r="C571" i="1"/>
  <c r="C572" i="1"/>
  <c r="D20" i="11"/>
  <c r="C591" i="1"/>
  <c r="C592" i="1"/>
  <c r="C593" i="1"/>
  <c r="C594" i="1"/>
  <c r="C47" i="1"/>
  <c r="C46" i="1"/>
  <c r="C595" i="1"/>
  <c r="C596" i="1"/>
  <c r="D111" i="11"/>
  <c r="D113" i="11"/>
  <c r="D131" i="11"/>
  <c r="D159" i="11"/>
  <c r="D161" i="11"/>
  <c r="C603" i="1"/>
  <c r="C604" i="1"/>
  <c r="C605" i="1"/>
  <c r="C606" i="1"/>
  <c r="C51" i="1"/>
  <c r="C50" i="1"/>
  <c r="D258" i="11" s="1"/>
  <c r="C561" i="1"/>
  <c r="C562" i="1"/>
  <c r="C607" i="1"/>
  <c r="C608" i="1"/>
  <c r="C566" i="1"/>
  <c r="C567" i="1"/>
  <c r="C568" i="1"/>
  <c r="D899" i="11" l="1"/>
  <c r="P767" i="11"/>
  <c r="P896" i="11"/>
  <c r="P1202" i="11"/>
  <c r="D1202" i="11"/>
  <c r="D1206" i="11"/>
  <c r="P1201" i="11"/>
  <c r="D1194" i="11"/>
  <c r="P1194" i="11"/>
  <c r="D1255" i="11"/>
  <c r="P1255" i="11"/>
  <c r="D1225" i="11"/>
  <c r="P1225" i="11"/>
  <c r="P899" i="11"/>
  <c r="D1264" i="11"/>
  <c r="P1263" i="11"/>
  <c r="D1263" i="11"/>
  <c r="D1297" i="11"/>
  <c r="P1264" i="11"/>
  <c r="P554" i="11"/>
  <c r="P140" i="11"/>
  <c r="P134" i="11"/>
  <c r="P129" i="11"/>
  <c r="D129" i="11"/>
  <c r="D80" i="11"/>
  <c r="D128" i="11"/>
  <c r="P128" i="11"/>
  <c r="P137" i="11"/>
  <c r="D668" i="11"/>
  <c r="P116" i="11"/>
  <c r="D446" i="11"/>
  <c r="D5" i="11"/>
  <c r="D157" i="11"/>
  <c r="P247" i="11"/>
  <c r="P697" i="11"/>
  <c r="P1300" i="11"/>
  <c r="P1206" i="11"/>
  <c r="P1256" i="11"/>
  <c r="P1297" i="11"/>
  <c r="D1299" i="11"/>
  <c r="D1300" i="11"/>
  <c r="D1213" i="11"/>
  <c r="P1213" i="11"/>
  <c r="P1252" i="11"/>
  <c r="D1252" i="11"/>
  <c r="P1292" i="11"/>
  <c r="D1271" i="11"/>
  <c r="D1233" i="11"/>
  <c r="D1205" i="11"/>
  <c r="D1251" i="11"/>
  <c r="P1271" i="11"/>
  <c r="P1233" i="11"/>
  <c r="P1205" i="11"/>
  <c r="P1251" i="11"/>
  <c r="D1298" i="11"/>
  <c r="D1308" i="11"/>
  <c r="P1298" i="11"/>
  <c r="P1308" i="11"/>
  <c r="D1272" i="11"/>
  <c r="D1234" i="11"/>
  <c r="D1292" i="11"/>
  <c r="P1272" i="11"/>
  <c r="P1234" i="11"/>
  <c r="D851" i="11"/>
  <c r="D677" i="11"/>
  <c r="P851" i="11"/>
  <c r="P704" i="11"/>
  <c r="G900" i="11"/>
  <c r="R900" i="11"/>
  <c r="R890" i="11"/>
  <c r="K889" i="11"/>
  <c r="L890" i="11"/>
  <c r="L899" i="11"/>
  <c r="W894" i="11"/>
  <c r="R959" i="11"/>
  <c r="L894" i="11"/>
  <c r="W767" i="11"/>
  <c r="P731" i="11"/>
  <c r="R884" i="11"/>
  <c r="K958" i="11"/>
  <c r="L892" i="11"/>
  <c r="V958" i="11"/>
  <c r="W892" i="11"/>
  <c r="D895" i="11"/>
  <c r="P894" i="11"/>
  <c r="D884" i="11"/>
  <c r="D894" i="11"/>
  <c r="P887" i="11"/>
  <c r="P898" i="11"/>
  <c r="K898" i="11"/>
  <c r="V898" i="11"/>
  <c r="W895" i="11"/>
  <c r="D892" i="11"/>
  <c r="D898" i="11"/>
  <c r="P897" i="11"/>
  <c r="V902" i="11"/>
  <c r="W893" i="11"/>
  <c r="R892" i="11"/>
  <c r="G958" i="11"/>
  <c r="G893" i="11"/>
  <c r="G884" i="11"/>
  <c r="G888" i="11"/>
  <c r="G895" i="11"/>
  <c r="D959" i="11"/>
  <c r="D902" i="11"/>
  <c r="D886" i="11"/>
  <c r="D897" i="11"/>
  <c r="P958" i="11"/>
  <c r="P888" i="11"/>
  <c r="P895" i="11"/>
  <c r="P901" i="11"/>
  <c r="K888" i="11"/>
  <c r="K895" i="11"/>
  <c r="K901" i="11"/>
  <c r="L887" i="11"/>
  <c r="L898" i="11"/>
  <c r="V888" i="11"/>
  <c r="V895" i="11"/>
  <c r="V901" i="11"/>
  <c r="W887" i="11"/>
  <c r="W898" i="11"/>
  <c r="G894" i="11"/>
  <c r="R902" i="11"/>
  <c r="R897" i="11"/>
  <c r="P902" i="11"/>
  <c r="D888" i="11"/>
  <c r="D901" i="11"/>
  <c r="P893" i="11"/>
  <c r="K893" i="11"/>
  <c r="K884" i="11"/>
  <c r="K894" i="11"/>
  <c r="L959" i="11"/>
  <c r="L902" i="11"/>
  <c r="L897" i="11"/>
  <c r="V893" i="11"/>
  <c r="V884" i="11"/>
  <c r="V894" i="11"/>
  <c r="W959" i="11"/>
  <c r="W902" i="11"/>
  <c r="W897" i="11"/>
  <c r="G892" i="11"/>
  <c r="G898" i="11"/>
  <c r="R888" i="11"/>
  <c r="W901" i="11"/>
  <c r="G902" i="11"/>
  <c r="R893" i="11"/>
  <c r="K902" i="11"/>
  <c r="G901" i="11"/>
  <c r="R898" i="11"/>
  <c r="D885" i="11"/>
  <c r="K880" i="11"/>
  <c r="K897" i="11"/>
  <c r="V897" i="11"/>
  <c r="R885" i="11"/>
  <c r="R957" i="11"/>
  <c r="D881" i="11"/>
  <c r="D891" i="11"/>
  <c r="L885" i="11"/>
  <c r="L957" i="11"/>
  <c r="L882" i="11"/>
  <c r="W885" i="11"/>
  <c r="W957" i="11"/>
  <c r="W882" i="11"/>
  <c r="K900" i="11"/>
  <c r="V900" i="11"/>
  <c r="G890" i="11"/>
  <c r="G957" i="11"/>
  <c r="R895" i="11"/>
  <c r="R901" i="11"/>
  <c r="P885" i="11"/>
  <c r="P957" i="11"/>
  <c r="K890" i="11"/>
  <c r="K885" i="11"/>
  <c r="K957" i="11"/>
  <c r="L895" i="11"/>
  <c r="L901" i="11"/>
  <c r="V890" i="11"/>
  <c r="V885" i="11"/>
  <c r="V957" i="11"/>
  <c r="G897" i="11"/>
  <c r="R894" i="11"/>
  <c r="D890" i="11"/>
  <c r="D883" i="11"/>
  <c r="D887" i="11"/>
  <c r="D957" i="11"/>
  <c r="D882" i="11"/>
  <c r="P959" i="11"/>
  <c r="P889" i="11"/>
  <c r="P886" i="11"/>
  <c r="P881" i="11"/>
  <c r="P891" i="11"/>
  <c r="K959" i="11"/>
  <c r="K886" i="11"/>
  <c r="K881" i="11"/>
  <c r="K891" i="11"/>
  <c r="L893" i="11"/>
  <c r="L884" i="11"/>
  <c r="V959" i="11"/>
  <c r="V886" i="11"/>
  <c r="V881" i="11"/>
  <c r="V891" i="11"/>
  <c r="W884" i="11"/>
  <c r="R883" i="11"/>
  <c r="R887" i="11"/>
  <c r="R882" i="11"/>
  <c r="R889" i="11"/>
  <c r="R886" i="11"/>
  <c r="R881" i="11"/>
  <c r="R891" i="11"/>
  <c r="D958" i="11"/>
  <c r="P884" i="11"/>
  <c r="L889" i="11"/>
  <c r="L886" i="11"/>
  <c r="L881" i="11"/>
  <c r="L891" i="11"/>
  <c r="W889" i="11"/>
  <c r="W886" i="11"/>
  <c r="W881" i="11"/>
  <c r="W891" i="11"/>
  <c r="G885" i="11"/>
  <c r="G883" i="11"/>
  <c r="G887" i="11"/>
  <c r="G882" i="11"/>
  <c r="R958" i="11"/>
  <c r="D893" i="11"/>
  <c r="P892" i="11"/>
  <c r="P882" i="11"/>
  <c r="K892" i="11"/>
  <c r="K883" i="11"/>
  <c r="K887" i="11"/>
  <c r="K882" i="11"/>
  <c r="L958" i="11"/>
  <c r="L888" i="11"/>
  <c r="V892" i="11"/>
  <c r="V883" i="11"/>
  <c r="V887" i="11"/>
  <c r="V882" i="11"/>
  <c r="W958" i="11"/>
  <c r="W888" i="11"/>
  <c r="G959" i="11"/>
  <c r="G889" i="11"/>
  <c r="G886" i="11"/>
  <c r="G881" i="11"/>
  <c r="G891" i="11"/>
  <c r="R691" i="11"/>
  <c r="R656" i="11"/>
  <c r="L689" i="11"/>
  <c r="L757" i="11"/>
  <c r="V691" i="11"/>
  <c r="V703" i="11"/>
  <c r="W775" i="11"/>
  <c r="W688" i="11"/>
  <c r="G688" i="11"/>
  <c r="R698" i="11"/>
  <c r="P693" i="11"/>
  <c r="W693" i="11"/>
  <c r="G832" i="11"/>
  <c r="R775" i="11"/>
  <c r="R689" i="11"/>
  <c r="D719" i="11"/>
  <c r="D683" i="11"/>
  <c r="P775" i="11"/>
  <c r="P683" i="11"/>
  <c r="P696" i="11"/>
  <c r="K683" i="11"/>
  <c r="L696" i="11"/>
  <c r="V688" i="11"/>
  <c r="W683" i="11"/>
  <c r="W696" i="11"/>
  <c r="G683" i="11"/>
  <c r="R776" i="11"/>
  <c r="R811" i="11"/>
  <c r="R860" i="11"/>
  <c r="P688" i="11"/>
  <c r="R720" i="11"/>
  <c r="R760" i="11"/>
  <c r="P815" i="11"/>
  <c r="G689" i="11"/>
  <c r="G860" i="11"/>
  <c r="R688" i="11"/>
  <c r="R825" i="11"/>
  <c r="R703" i="11"/>
  <c r="G825" i="11"/>
  <c r="D720" i="11"/>
  <c r="P720" i="11"/>
  <c r="K720" i="11"/>
  <c r="V776" i="11"/>
  <c r="V811" i="11"/>
  <c r="V686" i="11"/>
  <c r="W720" i="11"/>
  <c r="R683" i="11"/>
  <c r="D824" i="11"/>
  <c r="K824" i="11"/>
  <c r="D674" i="11"/>
  <c r="K674" i="11"/>
  <c r="L719" i="11"/>
  <c r="L824" i="11"/>
  <c r="L877" i="11"/>
  <c r="L683" i="11"/>
  <c r="G696" i="11"/>
  <c r="R686" i="11"/>
  <c r="L710" i="11"/>
  <c r="V698" i="11"/>
  <c r="R674" i="11"/>
  <c r="V674" i="11"/>
  <c r="D688" i="11"/>
  <c r="D686" i="11"/>
  <c r="P674" i="11"/>
  <c r="K688" i="11"/>
  <c r="K686" i="11"/>
  <c r="L674" i="11"/>
  <c r="V712" i="11"/>
  <c r="W674" i="11"/>
  <c r="G674" i="11"/>
  <c r="D776" i="11"/>
  <c r="D689" i="11"/>
  <c r="D715" i="11"/>
  <c r="D696" i="11"/>
  <c r="P776" i="11"/>
  <c r="P811" i="11"/>
  <c r="P689" i="11"/>
  <c r="P876" i="11"/>
  <c r="P841" i="11"/>
  <c r="P695" i="11"/>
  <c r="P686" i="11"/>
  <c r="P708" i="11"/>
  <c r="K776" i="11"/>
  <c r="K689" i="11"/>
  <c r="K715" i="11"/>
  <c r="K757" i="11"/>
  <c r="K704" i="11"/>
  <c r="K696" i="11"/>
  <c r="L688" i="11"/>
  <c r="L677" i="11"/>
  <c r="L681" i="11"/>
  <c r="L876" i="11"/>
  <c r="L686" i="11"/>
  <c r="V760" i="11"/>
  <c r="V707" i="11"/>
  <c r="V676" i="11"/>
  <c r="V705" i="11"/>
  <c r="V675" i="11"/>
  <c r="V702" i="11"/>
  <c r="V709" i="11"/>
  <c r="V693" i="11"/>
  <c r="W776" i="11"/>
  <c r="W811" i="11"/>
  <c r="W689" i="11"/>
  <c r="W876" i="11"/>
  <c r="W841" i="11"/>
  <c r="W695" i="11"/>
  <c r="W686" i="11"/>
  <c r="W708" i="11"/>
  <c r="G686" i="11"/>
  <c r="R858" i="11"/>
  <c r="R726" i="11"/>
  <c r="D876" i="11"/>
  <c r="P691" i="11"/>
  <c r="P677" i="11"/>
  <c r="K876" i="11"/>
  <c r="V877" i="11"/>
  <c r="W691" i="11"/>
  <c r="W677" i="11"/>
  <c r="R675" i="11"/>
  <c r="P676" i="11"/>
  <c r="L675" i="11"/>
  <c r="V876" i="11"/>
  <c r="V841" i="11"/>
  <c r="W760" i="11"/>
  <c r="W676" i="11"/>
  <c r="G760" i="11"/>
  <c r="G858" i="11"/>
  <c r="R815" i="11"/>
  <c r="R767" i="11"/>
  <c r="R704" i="11"/>
  <c r="G704" i="11"/>
  <c r="P692" i="11"/>
  <c r="D682" i="11"/>
  <c r="D680" i="11"/>
  <c r="D678" i="11"/>
  <c r="D713" i="11"/>
  <c r="L695" i="11"/>
  <c r="W692" i="11"/>
  <c r="D832" i="11"/>
  <c r="D698" i="11"/>
  <c r="D684" i="11"/>
  <c r="D679" i="11"/>
  <c r="D858" i="11"/>
  <c r="D685" i="11"/>
  <c r="D694" i="11"/>
  <c r="P698" i="11"/>
  <c r="P760" i="11"/>
  <c r="P707" i="11"/>
  <c r="P684" i="11"/>
  <c r="P679" i="11"/>
  <c r="P701" i="11"/>
  <c r="P705" i="11"/>
  <c r="P702" i="11"/>
  <c r="P709" i="11"/>
  <c r="K832" i="11"/>
  <c r="K698" i="11"/>
  <c r="K684" i="11"/>
  <c r="K679" i="11"/>
  <c r="K858" i="11"/>
  <c r="K685" i="11"/>
  <c r="K714" i="11"/>
  <c r="K694" i="11"/>
  <c r="L706" i="11"/>
  <c r="L702" i="11"/>
  <c r="L709" i="11"/>
  <c r="V689" i="11"/>
  <c r="V715" i="11"/>
  <c r="V692" i="11"/>
  <c r="V682" i="11"/>
  <c r="V695" i="11"/>
  <c r="V708" i="11"/>
  <c r="W698" i="11"/>
  <c r="W707" i="11"/>
  <c r="W684" i="11"/>
  <c r="W679" i="11"/>
  <c r="W701" i="11"/>
  <c r="W705" i="11"/>
  <c r="W702" i="11"/>
  <c r="W709" i="11"/>
  <c r="G698" i="11"/>
  <c r="G684" i="11"/>
  <c r="G679" i="11"/>
  <c r="G702" i="11"/>
  <c r="G709" i="11"/>
  <c r="R719" i="11"/>
  <c r="R706" i="11"/>
  <c r="R805" i="11"/>
  <c r="R678" i="11"/>
  <c r="R851" i="11"/>
  <c r="R696" i="11"/>
  <c r="R687" i="11"/>
  <c r="R680" i="11"/>
  <c r="R713" i="11"/>
  <c r="K682" i="11"/>
  <c r="K687" i="11"/>
  <c r="K680" i="11"/>
  <c r="D706" i="11"/>
  <c r="D702" i="11"/>
  <c r="D709" i="11"/>
  <c r="P706" i="11"/>
  <c r="P678" i="11"/>
  <c r="P687" i="11"/>
  <c r="P680" i="11"/>
  <c r="P713" i="11"/>
  <c r="K706" i="11"/>
  <c r="K702" i="11"/>
  <c r="K709" i="11"/>
  <c r="L776" i="11"/>
  <c r="L682" i="11"/>
  <c r="L678" i="11"/>
  <c r="L687" i="11"/>
  <c r="L680" i="11"/>
  <c r="L713" i="11"/>
  <c r="V710" i="11"/>
  <c r="V825" i="11"/>
  <c r="V681" i="11"/>
  <c r="V735" i="11"/>
  <c r="V858" i="11"/>
  <c r="V685" i="11"/>
  <c r="V714" i="11"/>
  <c r="V694" i="11"/>
  <c r="W706" i="11"/>
  <c r="W678" i="11"/>
  <c r="W687" i="11"/>
  <c r="W680" i="11"/>
  <c r="W713" i="11"/>
  <c r="G719" i="11"/>
  <c r="G706" i="11"/>
  <c r="G784" i="11"/>
  <c r="G820" i="11"/>
  <c r="G687" i="11"/>
  <c r="G680" i="11"/>
  <c r="G713" i="11"/>
  <c r="R692" i="11"/>
  <c r="R682" i="11"/>
  <c r="R841" i="11"/>
  <c r="R695" i="11"/>
  <c r="R708" i="11"/>
  <c r="V684" i="11"/>
  <c r="V679" i="11"/>
  <c r="V701" i="11"/>
  <c r="W682" i="11"/>
  <c r="G682" i="11"/>
  <c r="G678" i="11"/>
  <c r="G695" i="11"/>
  <c r="R681" i="11"/>
  <c r="R735" i="11"/>
  <c r="R685" i="11"/>
  <c r="R714" i="11"/>
  <c r="R694" i="11"/>
  <c r="P682" i="11"/>
  <c r="K678" i="11"/>
  <c r="K713" i="11"/>
  <c r="L852" i="11"/>
  <c r="D710" i="11"/>
  <c r="D852" i="11"/>
  <c r="D681" i="11"/>
  <c r="D695" i="11"/>
  <c r="P710" i="11"/>
  <c r="P681" i="11"/>
  <c r="P735" i="11"/>
  <c r="P690" i="11"/>
  <c r="P703" i="11"/>
  <c r="P858" i="11"/>
  <c r="P685" i="11"/>
  <c r="P726" i="11"/>
  <c r="P714" i="11"/>
  <c r="P694" i="11"/>
  <c r="K710" i="11"/>
  <c r="K681" i="11"/>
  <c r="K695" i="11"/>
  <c r="L832" i="11"/>
  <c r="L698" i="11"/>
  <c r="L684" i="11"/>
  <c r="L679" i="11"/>
  <c r="L858" i="11"/>
  <c r="L685" i="11"/>
  <c r="L726" i="11"/>
  <c r="L714" i="11"/>
  <c r="L694" i="11"/>
  <c r="V775" i="11"/>
  <c r="V697" i="11"/>
  <c r="V719" i="11"/>
  <c r="V767" i="11"/>
  <c r="V768" i="11"/>
  <c r="V706" i="11"/>
  <c r="V805" i="11"/>
  <c r="V683" i="11"/>
  <c r="V678" i="11"/>
  <c r="V757" i="11"/>
  <c r="V704" i="11"/>
  <c r="V696" i="11"/>
  <c r="V687" i="11"/>
  <c r="V680" i="11"/>
  <c r="V713" i="11"/>
  <c r="W710" i="11"/>
  <c r="W825" i="11"/>
  <c r="W681" i="11"/>
  <c r="W735" i="11"/>
  <c r="W690" i="11"/>
  <c r="W703" i="11"/>
  <c r="W858" i="11"/>
  <c r="W685" i="11"/>
  <c r="W714" i="11"/>
  <c r="W694" i="11"/>
  <c r="G681" i="11"/>
  <c r="G803" i="11"/>
  <c r="G800" i="11"/>
  <c r="G685" i="11"/>
  <c r="G714" i="11"/>
  <c r="G694" i="11"/>
  <c r="R707" i="11"/>
  <c r="R684" i="11"/>
  <c r="R679" i="11"/>
  <c r="R676" i="11"/>
  <c r="R701" i="11"/>
  <c r="R705" i="11"/>
  <c r="R702" i="11"/>
  <c r="R709" i="11"/>
  <c r="R693" i="11"/>
  <c r="K726" i="11"/>
  <c r="G722" i="11"/>
  <c r="P757" i="11"/>
  <c r="R1301" i="11"/>
  <c r="G776" i="11"/>
  <c r="R305" i="11"/>
  <c r="L555" i="11"/>
  <c r="D652" i="11"/>
  <c r="V652" i="11"/>
  <c r="P555" i="11"/>
  <c r="K555" i="11"/>
  <c r="G423" i="11"/>
  <c r="D311" i="11"/>
  <c r="V555" i="11"/>
  <c r="L311" i="11"/>
  <c r="R401" i="11"/>
  <c r="D267" i="11"/>
  <c r="D266" i="11"/>
  <c r="D231" i="11"/>
  <c r="P446" i="11"/>
  <c r="P68" i="11"/>
  <c r="P265" i="11"/>
  <c r="P231" i="11"/>
  <c r="K469" i="11"/>
  <c r="K446" i="11"/>
  <c r="K68" i="11"/>
  <c r="K265" i="11"/>
  <c r="K231" i="11"/>
  <c r="V474" i="11"/>
  <c r="V266" i="11"/>
  <c r="V68" i="11"/>
  <c r="V231" i="11"/>
  <c r="L474" i="11"/>
  <c r="L266" i="11"/>
  <c r="L14" i="11"/>
  <c r="L24" i="11"/>
  <c r="W14" i="11"/>
  <c r="W24" i="11"/>
  <c r="G231" i="11"/>
  <c r="G236" i="11"/>
  <c r="R13" i="11"/>
  <c r="R14" i="11"/>
  <c r="L231" i="11"/>
  <c r="W231" i="11"/>
  <c r="G14" i="11"/>
  <c r="R265" i="11"/>
  <c r="D248" i="11"/>
  <c r="D13" i="11"/>
  <c r="P258" i="11"/>
  <c r="P267" i="11"/>
  <c r="K258" i="11"/>
  <c r="K267" i="11"/>
  <c r="V248" i="11"/>
  <c r="L248" i="11"/>
  <c r="L268" i="11"/>
  <c r="L13" i="11"/>
  <c r="L247" i="11"/>
  <c r="W13" i="11"/>
  <c r="G267" i="11"/>
  <c r="G265" i="11"/>
  <c r="R91" i="11"/>
  <c r="D400" i="11"/>
  <c r="D494" i="11"/>
  <c r="P266" i="11"/>
  <c r="P24" i="11"/>
  <c r="K266" i="11"/>
  <c r="K24" i="11"/>
  <c r="V267" i="11"/>
  <c r="V400" i="11"/>
  <c r="V494" i="11"/>
  <c r="V617" i="11"/>
  <c r="V14" i="11"/>
  <c r="V24" i="11"/>
  <c r="L267" i="11"/>
  <c r="L448" i="11"/>
  <c r="L617" i="11"/>
  <c r="L25" i="11"/>
  <c r="W248" i="11"/>
  <c r="W251" i="11"/>
  <c r="W618" i="11"/>
  <c r="W268" i="11"/>
  <c r="W25" i="11"/>
  <c r="G91" i="11"/>
  <c r="R231" i="11"/>
  <c r="R236" i="11"/>
  <c r="K106" i="11"/>
  <c r="D125" i="11"/>
  <c r="P261" i="11"/>
  <c r="P264" i="11"/>
  <c r="K261" i="11"/>
  <c r="K264" i="11"/>
  <c r="V125" i="11"/>
  <c r="L125" i="11"/>
  <c r="D21" i="11"/>
  <c r="G610" i="11"/>
  <c r="P106" i="11"/>
  <c r="D169" i="11"/>
  <c r="D15" i="11"/>
  <c r="P124" i="11"/>
  <c r="K124" i="11"/>
  <c r="V610" i="11"/>
  <c r="V169" i="11"/>
  <c r="L400" i="11"/>
  <c r="L169" i="11"/>
  <c r="L15" i="11"/>
  <c r="W15" i="11"/>
  <c r="W64" i="11"/>
  <c r="G657" i="11"/>
  <c r="R15" i="11"/>
  <c r="D137" i="11"/>
  <c r="P474" i="11"/>
  <c r="P34" i="11"/>
  <c r="K474" i="11"/>
  <c r="K34" i="11"/>
  <c r="V89" i="11"/>
  <c r="V34" i="11"/>
  <c r="V121" i="11"/>
  <c r="L89" i="11"/>
  <c r="L137" i="11"/>
  <c r="L22" i="11"/>
  <c r="G38" i="11"/>
  <c r="D34" i="11"/>
  <c r="W410" i="11"/>
  <c r="W137" i="11"/>
  <c r="P22" i="11"/>
  <c r="K22" i="11"/>
  <c r="P110" i="11"/>
  <c r="K110" i="11"/>
  <c r="D23" i="11"/>
  <c r="R38" i="11"/>
  <c r="D69" i="11"/>
  <c r="D89" i="11"/>
  <c r="D121" i="11"/>
  <c r="P108" i="11"/>
  <c r="P121" i="11"/>
  <c r="K108" i="11"/>
  <c r="K121" i="11"/>
  <c r="L64" i="11"/>
  <c r="W311" i="11"/>
  <c r="W65" i="11"/>
  <c r="W122" i="11"/>
  <c r="G101" i="11"/>
  <c r="R122" i="11"/>
  <c r="D99" i="11"/>
  <c r="V446" i="11"/>
  <c r="G122" i="11"/>
  <c r="R121" i="11"/>
  <c r="R102" i="11"/>
  <c r="P122" i="11"/>
  <c r="K122" i="11"/>
  <c r="G121" i="11"/>
  <c r="G102" i="11"/>
  <c r="R101" i="11"/>
  <c r="V401" i="11"/>
  <c r="G664" i="11"/>
  <c r="R448" i="11"/>
  <c r="W401" i="11"/>
  <c r="D401" i="11"/>
  <c r="D555" i="11"/>
  <c r="D394" i="11"/>
  <c r="P394" i="11"/>
  <c r="D447" i="11"/>
  <c r="V447" i="11"/>
  <c r="L652" i="11"/>
  <c r="L394" i="11"/>
  <c r="W663" i="11"/>
  <c r="W448" i="11"/>
  <c r="W394" i="11"/>
  <c r="G401" i="11"/>
  <c r="R665" i="11"/>
  <c r="R666" i="11"/>
  <c r="D448" i="11"/>
  <c r="K394" i="11"/>
  <c r="V394" i="11"/>
  <c r="P666" i="11"/>
  <c r="L446" i="11"/>
  <c r="W652" i="11"/>
  <c r="G665" i="11"/>
  <c r="G666" i="11"/>
  <c r="D264" i="11"/>
  <c r="P23" i="11"/>
  <c r="D153" i="11"/>
  <c r="D261" i="11"/>
  <c r="D268" i="11"/>
  <c r="D7" i="11"/>
  <c r="D122" i="11"/>
  <c r="P147" i="11"/>
  <c r="P15" i="11"/>
  <c r="K147" i="11"/>
  <c r="K15" i="11"/>
  <c r="V153" i="11"/>
  <c r="V268" i="11"/>
  <c r="V15" i="11"/>
  <c r="V122" i="11"/>
  <c r="L401" i="11"/>
  <c r="L36" i="11"/>
  <c r="L21" i="11"/>
  <c r="L261" i="11"/>
  <c r="L7" i="11"/>
  <c r="L264" i="11"/>
  <c r="L23" i="11"/>
  <c r="W125" i="11"/>
  <c r="W262" i="11"/>
  <c r="W130" i="11"/>
  <c r="W7" i="11"/>
  <c r="W264" i="11"/>
  <c r="W23" i="11"/>
  <c r="G262" i="11"/>
  <c r="G130" i="11"/>
  <c r="G169" i="11"/>
  <c r="G153" i="11"/>
  <c r="R555" i="11"/>
  <c r="D262" i="11"/>
  <c r="D130" i="11"/>
  <c r="D227" i="11"/>
  <c r="D152" i="11"/>
  <c r="V69" i="11"/>
  <c r="L227" i="11"/>
  <c r="L122" i="11"/>
  <c r="W36" i="11"/>
  <c r="G555" i="11"/>
  <c r="G152" i="11"/>
  <c r="K23" i="11"/>
  <c r="V262" i="11"/>
  <c r="V130" i="11"/>
  <c r="V23" i="11"/>
  <c r="D610" i="11"/>
  <c r="D617" i="11"/>
  <c r="D163" i="11"/>
  <c r="V227" i="11"/>
  <c r="L610" i="11"/>
  <c r="D126" i="11"/>
  <c r="D263" i="11"/>
  <c r="D6" i="11"/>
  <c r="D127" i="11"/>
  <c r="P125" i="11"/>
  <c r="P562" i="11"/>
  <c r="P262" i="11"/>
  <c r="P130" i="11"/>
  <c r="P5" i="11"/>
  <c r="P99" i="11"/>
  <c r="K125" i="11"/>
  <c r="K562" i="11"/>
  <c r="K262" i="11"/>
  <c r="K130" i="11"/>
  <c r="K5" i="11"/>
  <c r="K99" i="11"/>
  <c r="V126" i="11"/>
  <c r="V263" i="11"/>
  <c r="V5" i="11"/>
  <c r="V99" i="11"/>
  <c r="V127" i="11"/>
  <c r="L126" i="11"/>
  <c r="L263" i="11"/>
  <c r="L6" i="11"/>
  <c r="L34" i="11"/>
  <c r="W610" i="11"/>
  <c r="W267" i="11"/>
  <c r="W227" i="11"/>
  <c r="W169" i="11"/>
  <c r="W20" i="11"/>
  <c r="W69" i="11"/>
  <c r="W163" i="11"/>
  <c r="W34" i="11"/>
  <c r="G284" i="11"/>
  <c r="G15" i="11"/>
  <c r="R99" i="11"/>
  <c r="V264" i="11"/>
  <c r="L262" i="11"/>
  <c r="L130" i="11"/>
  <c r="G99" i="11"/>
  <c r="R664" i="11"/>
  <c r="R262" i="11"/>
  <c r="R130" i="11"/>
  <c r="R169" i="11"/>
  <c r="R153" i="11"/>
  <c r="P127" i="11"/>
  <c r="K127" i="11"/>
  <c r="D664" i="11"/>
  <c r="D659" i="11"/>
  <c r="P113" i="11"/>
  <c r="K113" i="11"/>
  <c r="V107" i="11"/>
  <c r="V664" i="11"/>
  <c r="V659" i="11"/>
  <c r="L664" i="11"/>
  <c r="L659" i="11"/>
  <c r="L284" i="11"/>
  <c r="L245" i="11"/>
  <c r="W118" i="11"/>
  <c r="W666" i="11"/>
  <c r="W224" i="11"/>
  <c r="W284" i="11"/>
  <c r="W103" i="11"/>
  <c r="W22" i="11"/>
  <c r="G245" i="11"/>
  <c r="G195" i="11"/>
  <c r="G394" i="11"/>
  <c r="G448" i="11"/>
  <c r="G24" i="11"/>
  <c r="R127" i="11"/>
  <c r="R27" i="11"/>
  <c r="D658" i="11"/>
  <c r="D106" i="11"/>
  <c r="K27" i="11"/>
  <c r="G127" i="11"/>
  <c r="G27" i="11"/>
  <c r="R118" i="11"/>
  <c r="P27" i="11"/>
  <c r="K668" i="11"/>
  <c r="D673" i="11"/>
  <c r="D27" i="11"/>
  <c r="P118" i="11"/>
  <c r="P665" i="11"/>
  <c r="P41" i="11"/>
  <c r="K118" i="11"/>
  <c r="K666" i="11"/>
  <c r="K665" i="11"/>
  <c r="K41" i="11"/>
  <c r="L673" i="11"/>
  <c r="L27" i="11"/>
  <c r="L668" i="11"/>
  <c r="L106" i="11"/>
  <c r="L127" i="11"/>
  <c r="W126" i="11"/>
  <c r="W144" i="11"/>
  <c r="W113" i="11"/>
  <c r="W658" i="11"/>
  <c r="W27" i="11"/>
  <c r="W668" i="11"/>
  <c r="W106" i="11"/>
  <c r="W127" i="11"/>
  <c r="G144" i="11"/>
  <c r="G118" i="11"/>
  <c r="R196" i="11"/>
  <c r="R103" i="11"/>
  <c r="R22" i="11"/>
  <c r="R25" i="11"/>
  <c r="P668" i="11"/>
  <c r="V106" i="11"/>
  <c r="D36" i="11"/>
  <c r="D118" i="11"/>
  <c r="D666" i="11"/>
  <c r="D25" i="11"/>
  <c r="P25" i="11"/>
  <c r="K25" i="11"/>
  <c r="V36" i="11"/>
  <c r="V118" i="11"/>
  <c r="V666" i="11"/>
  <c r="V25" i="11"/>
  <c r="L118" i="11"/>
  <c r="L666" i="11"/>
  <c r="L195" i="11"/>
  <c r="G196" i="11"/>
  <c r="G103" i="11"/>
  <c r="G22" i="11"/>
  <c r="G25" i="11"/>
  <c r="R245" i="11"/>
  <c r="R195" i="11"/>
  <c r="R394" i="11"/>
  <c r="R24" i="11"/>
  <c r="D65" i="11"/>
  <c r="K102" i="11"/>
  <c r="D81" i="11"/>
  <c r="P101" i="11"/>
  <c r="D107" i="11"/>
  <c r="K107" i="11"/>
  <c r="D68" i="11"/>
  <c r="P176" i="11"/>
  <c r="D84" i="11"/>
  <c r="D41" i="11"/>
  <c r="D284" i="11"/>
  <c r="D64" i="11"/>
  <c r="D278" i="11"/>
  <c r="D35" i="11"/>
  <c r="D44" i="11"/>
  <c r="D156" i="11"/>
  <c r="D103" i="11"/>
  <c r="P610" i="11"/>
  <c r="P111" i="11"/>
  <c r="P227" i="11"/>
  <c r="P169" i="11"/>
  <c r="P69" i="11"/>
  <c r="P89" i="11"/>
  <c r="P659" i="11"/>
  <c r="P311" i="11"/>
  <c r="P284" i="11"/>
  <c r="P64" i="11"/>
  <c r="P278" i="11"/>
  <c r="P35" i="11"/>
  <c r="P44" i="11"/>
  <c r="P156" i="11"/>
  <c r="P103" i="11"/>
  <c r="K610" i="11"/>
  <c r="K111" i="11"/>
  <c r="K227" i="11"/>
  <c r="K169" i="11"/>
  <c r="K69" i="11"/>
  <c r="K89" i="11"/>
  <c r="K659" i="11"/>
  <c r="K311" i="11"/>
  <c r="K284" i="11"/>
  <c r="K64" i="11"/>
  <c r="K278" i="11"/>
  <c r="K35" i="11"/>
  <c r="K44" i="11"/>
  <c r="K156" i="11"/>
  <c r="K103" i="11"/>
  <c r="V84" i="11"/>
  <c r="V105" i="11"/>
  <c r="V224" i="11"/>
  <c r="V311" i="11"/>
  <c r="V284" i="11"/>
  <c r="V64" i="11"/>
  <c r="V278" i="11"/>
  <c r="V35" i="11"/>
  <c r="V44" i="11"/>
  <c r="V156" i="11"/>
  <c r="V103" i="11"/>
  <c r="L84" i="11"/>
  <c r="L176" i="11"/>
  <c r="L41" i="11"/>
  <c r="L651" i="11"/>
  <c r="L157" i="11"/>
  <c r="W662" i="11"/>
  <c r="W673" i="11"/>
  <c r="W101" i="11"/>
  <c r="W446" i="11"/>
  <c r="W41" i="11"/>
  <c r="W606" i="11"/>
  <c r="W157" i="11"/>
  <c r="G446" i="11"/>
  <c r="G227" i="11"/>
  <c r="R116" i="11"/>
  <c r="R474" i="11"/>
  <c r="V19" i="11"/>
  <c r="V100" i="11"/>
  <c r="L65" i="11"/>
  <c r="L278" i="11"/>
  <c r="L35" i="11"/>
  <c r="L44" i="11"/>
  <c r="L156" i="11"/>
  <c r="L103" i="11"/>
  <c r="W278" i="11"/>
  <c r="W35" i="11"/>
  <c r="W44" i="11"/>
  <c r="G474" i="11"/>
  <c r="R35" i="11"/>
  <c r="R44" i="11"/>
  <c r="R64" i="11"/>
  <c r="R41" i="11"/>
  <c r="R19" i="11"/>
  <c r="R100" i="11"/>
  <c r="P102" i="11"/>
  <c r="D102" i="11"/>
  <c r="P657" i="11"/>
  <c r="V102" i="11"/>
  <c r="L102" i="11"/>
  <c r="L19" i="11"/>
  <c r="L100" i="11"/>
  <c r="W19" i="11"/>
  <c r="W100" i="11"/>
  <c r="G113" i="11"/>
  <c r="G35" i="11"/>
  <c r="G44" i="11"/>
  <c r="G64" i="11"/>
  <c r="G41" i="11"/>
  <c r="G19" i="11"/>
  <c r="G100" i="11"/>
  <c r="R663" i="11"/>
  <c r="R111" i="11"/>
  <c r="R173" i="11"/>
  <c r="P19" i="11"/>
  <c r="P100" i="11"/>
  <c r="K19" i="11"/>
  <c r="K100" i="11"/>
  <c r="D19" i="11"/>
  <c r="D100" i="11"/>
  <c r="K101" i="11"/>
  <c r="P107" i="11"/>
  <c r="D101" i="11"/>
  <c r="D657" i="11"/>
  <c r="P84" i="11"/>
  <c r="P656" i="11"/>
  <c r="P651" i="11"/>
  <c r="P157" i="11"/>
  <c r="K84" i="11"/>
  <c r="K176" i="11"/>
  <c r="K656" i="11"/>
  <c r="K651" i="11"/>
  <c r="K157" i="11"/>
  <c r="V673" i="11"/>
  <c r="V101" i="11"/>
  <c r="V657" i="11"/>
  <c r="V41" i="11"/>
  <c r="L101" i="11"/>
  <c r="L18" i="11"/>
  <c r="L99" i="11"/>
  <c r="L68" i="11"/>
  <c r="W107" i="11"/>
  <c r="W102" i="11"/>
  <c r="W87" i="11"/>
  <c r="W18" i="11"/>
  <c r="W99" i="11"/>
  <c r="W68" i="11"/>
  <c r="W442" i="11"/>
  <c r="G663" i="11"/>
  <c r="G111" i="11"/>
  <c r="G173" i="11"/>
  <c r="R446" i="11"/>
  <c r="R115" i="11"/>
  <c r="R227" i="11"/>
  <c r="D287" i="11"/>
  <c r="D298" i="11"/>
  <c r="W298" i="11"/>
  <c r="L287" i="11"/>
  <c r="W287" i="11"/>
  <c r="G305" i="11"/>
  <c r="P305" i="11"/>
  <c r="K305" i="11"/>
  <c r="G1302" i="11"/>
  <c r="V1259" i="11"/>
  <c r="G1304" i="11"/>
  <c r="R1285" i="11"/>
  <c r="V720" i="11"/>
  <c r="R1302" i="11"/>
  <c r="R1304" i="11"/>
  <c r="K1304" i="11"/>
  <c r="L1304" i="11"/>
  <c r="W1304" i="11"/>
  <c r="R1312" i="11"/>
  <c r="W815" i="11"/>
  <c r="W719" i="11"/>
  <c r="G1260" i="11"/>
  <c r="R1259" i="11"/>
  <c r="R1313" i="11"/>
  <c r="R423" i="11"/>
  <c r="R757" i="11"/>
  <c r="D1259" i="11"/>
  <c r="P1304" i="11"/>
  <c r="P1301" i="11"/>
  <c r="K1301" i="11"/>
  <c r="V1302" i="11"/>
  <c r="W1301" i="11"/>
  <c r="G1301" i="11"/>
  <c r="L1301" i="11"/>
  <c r="D1301" i="11"/>
  <c r="P1285" i="11"/>
  <c r="K1285" i="11"/>
  <c r="L1285" i="11"/>
  <c r="V1301" i="11"/>
  <c r="W1285" i="11"/>
  <c r="G1285" i="11"/>
  <c r="R1314" i="11"/>
  <c r="D1302" i="11"/>
  <c r="D1312" i="11"/>
  <c r="K1311" i="11"/>
  <c r="L1311" i="11"/>
  <c r="V1312" i="11"/>
  <c r="W1311" i="11"/>
  <c r="G1311" i="11"/>
  <c r="R1315" i="11"/>
  <c r="R1262" i="11"/>
  <c r="D1285" i="11"/>
  <c r="P1314" i="11"/>
  <c r="P1260" i="11"/>
  <c r="K1314" i="11"/>
  <c r="K1260" i="11"/>
  <c r="L1314" i="11"/>
  <c r="L1260" i="11"/>
  <c r="V1285" i="11"/>
  <c r="W1314" i="11"/>
  <c r="W1260" i="11"/>
  <c r="G1314" i="11"/>
  <c r="D1314" i="11"/>
  <c r="D1311" i="11"/>
  <c r="D1260" i="11"/>
  <c r="P1315" i="11"/>
  <c r="P1262" i="11"/>
  <c r="P1302" i="11"/>
  <c r="P1259" i="11"/>
  <c r="K1262" i="11"/>
  <c r="K1302" i="11"/>
  <c r="K1259" i="11"/>
  <c r="L1315" i="11"/>
  <c r="L1262" i="11"/>
  <c r="L1302" i="11"/>
  <c r="L1259" i="11"/>
  <c r="V1314" i="11"/>
  <c r="V1311" i="11"/>
  <c r="V1260" i="11"/>
  <c r="W1315" i="11"/>
  <c r="W1262" i="11"/>
  <c r="W1302" i="11"/>
  <c r="W1259" i="11"/>
  <c r="G1262" i="11"/>
  <c r="G1259" i="11"/>
  <c r="D1315" i="11"/>
  <c r="D1262" i="11"/>
  <c r="P1313" i="11"/>
  <c r="K1313" i="11"/>
  <c r="L1313" i="11"/>
  <c r="V1315" i="11"/>
  <c r="V1262" i="11"/>
  <c r="W1313" i="11"/>
  <c r="G1313" i="11"/>
  <c r="D757" i="11"/>
  <c r="G1315" i="11"/>
  <c r="P825" i="11"/>
  <c r="D726" i="11"/>
  <c r="D1261" i="11"/>
  <c r="P1216" i="11"/>
  <c r="P1220" i="11"/>
  <c r="K1216" i="11"/>
  <c r="K1220" i="11"/>
  <c r="L1216" i="11"/>
  <c r="L1220" i="11"/>
  <c r="V1261" i="11"/>
  <c r="W1216" i="11"/>
  <c r="W1220" i="11"/>
  <c r="G1216" i="11"/>
  <c r="G1220" i="11"/>
  <c r="R1215" i="11"/>
  <c r="R1219" i="11"/>
  <c r="D1216" i="11"/>
  <c r="D1220" i="11"/>
  <c r="P1215" i="11"/>
  <c r="P1219" i="11"/>
  <c r="K1315" i="11"/>
  <c r="K1215" i="11"/>
  <c r="K1219" i="11"/>
  <c r="L1215" i="11"/>
  <c r="L1219" i="11"/>
  <c r="V1216" i="11"/>
  <c r="V1220" i="11"/>
  <c r="W1215" i="11"/>
  <c r="W1219" i="11"/>
  <c r="G1215" i="11"/>
  <c r="G1219" i="11"/>
  <c r="R1309" i="11"/>
  <c r="D1215" i="11"/>
  <c r="D1219" i="11"/>
  <c r="P1309" i="11"/>
  <c r="K1309" i="11"/>
  <c r="L1309" i="11"/>
  <c r="V1215" i="11"/>
  <c r="V1219" i="11"/>
  <c r="W1309" i="11"/>
  <c r="G1309" i="11"/>
  <c r="R1261" i="11"/>
  <c r="D1309" i="11"/>
  <c r="P1261" i="11"/>
  <c r="K1261" i="11"/>
  <c r="L1261" i="11"/>
  <c r="V1309" i="11"/>
  <c r="W1261" i="11"/>
  <c r="G1261" i="11"/>
  <c r="R1216" i="11"/>
  <c r="R1220" i="11"/>
  <c r="D1268" i="11"/>
  <c r="P1257" i="11"/>
  <c r="P1267" i="11"/>
  <c r="K1257" i="11"/>
  <c r="K1267" i="11"/>
  <c r="L1257" i="11"/>
  <c r="L1267" i="11"/>
  <c r="V1303" i="11"/>
  <c r="V1286" i="11"/>
  <c r="V1258" i="11"/>
  <c r="V1268" i="11"/>
  <c r="W1257" i="11"/>
  <c r="W1267" i="11"/>
  <c r="G1257" i="11"/>
  <c r="G1267" i="11"/>
  <c r="R1238" i="11"/>
  <c r="D1257" i="11"/>
  <c r="D1267" i="11"/>
  <c r="P1282" i="11"/>
  <c r="P1238" i="11"/>
  <c r="K1282" i="11"/>
  <c r="K1238" i="11"/>
  <c r="L1282" i="11"/>
  <c r="L1238" i="11"/>
  <c r="V1257" i="11"/>
  <c r="V1267" i="11"/>
  <c r="W1282" i="11"/>
  <c r="W1238" i="11"/>
  <c r="G1282" i="11"/>
  <c r="G1238" i="11"/>
  <c r="R1281" i="11"/>
  <c r="R1237" i="11"/>
  <c r="R1310" i="11"/>
  <c r="D1258" i="11"/>
  <c r="D1313" i="11"/>
  <c r="D1304" i="11"/>
  <c r="D1282" i="11"/>
  <c r="D1238" i="11"/>
  <c r="P1312" i="11"/>
  <c r="P1299" i="11"/>
  <c r="P1281" i="11"/>
  <c r="P1237" i="11"/>
  <c r="P1310" i="11"/>
  <c r="K1312" i="11"/>
  <c r="K1299" i="11"/>
  <c r="K1281" i="11"/>
  <c r="K1237" i="11"/>
  <c r="K1310" i="11"/>
  <c r="L1312" i="11"/>
  <c r="L1299" i="11"/>
  <c r="L1281" i="11"/>
  <c r="L1237" i="11"/>
  <c r="L1310" i="11"/>
  <c r="V1313" i="11"/>
  <c r="V1304" i="11"/>
  <c r="V1282" i="11"/>
  <c r="V1238" i="11"/>
  <c r="W1312" i="11"/>
  <c r="W1299" i="11"/>
  <c r="W1281" i="11"/>
  <c r="W1237" i="11"/>
  <c r="W1310" i="11"/>
  <c r="G1312" i="11"/>
  <c r="G1281" i="11"/>
  <c r="G1237" i="11"/>
  <c r="G1310" i="11"/>
  <c r="R1311" i="11"/>
  <c r="R1303" i="11"/>
  <c r="R1286" i="11"/>
  <c r="R1260" i="11"/>
  <c r="R1258" i="11"/>
  <c r="R1268" i="11"/>
  <c r="D1303" i="11"/>
  <c r="D1286" i="11"/>
  <c r="D1281" i="11"/>
  <c r="D1237" i="11"/>
  <c r="D1310" i="11"/>
  <c r="P1311" i="11"/>
  <c r="P1303" i="11"/>
  <c r="P1286" i="11"/>
  <c r="P1258" i="11"/>
  <c r="P1268" i="11"/>
  <c r="K1303" i="11"/>
  <c r="K1286" i="11"/>
  <c r="K1258" i="11"/>
  <c r="K1268" i="11"/>
  <c r="L1303" i="11"/>
  <c r="L1286" i="11"/>
  <c r="L1258" i="11"/>
  <c r="L1268" i="11"/>
  <c r="V1281" i="11"/>
  <c r="V1237" i="11"/>
  <c r="V1310" i="11"/>
  <c r="W1303" i="11"/>
  <c r="W1286" i="11"/>
  <c r="W1258" i="11"/>
  <c r="W1268" i="11"/>
  <c r="G1303" i="11"/>
  <c r="G1286" i="11"/>
  <c r="G1258" i="11"/>
  <c r="G1268" i="11"/>
  <c r="R1257" i="11"/>
  <c r="R1267" i="11"/>
  <c r="D1211" i="11"/>
  <c r="D1247" i="11"/>
  <c r="D1207" i="11"/>
  <c r="D1243" i="11"/>
  <c r="D1277" i="11"/>
  <c r="D1289" i="11"/>
  <c r="D1293" i="11"/>
  <c r="D1241" i="11"/>
  <c r="D1265" i="11"/>
  <c r="D1275" i="11"/>
  <c r="D1221" i="11"/>
  <c r="D1287" i="11"/>
  <c r="D1227" i="11"/>
  <c r="D1203" i="11"/>
  <c r="D1195" i="11"/>
  <c r="D1307" i="11"/>
  <c r="D1199" i="11"/>
  <c r="P1198" i="11"/>
  <c r="P1236" i="11"/>
  <c r="P1270" i="11"/>
  <c r="P1284" i="11"/>
  <c r="P1218" i="11"/>
  <c r="P1250" i="11"/>
  <c r="P1254" i="11"/>
  <c r="P1274" i="11"/>
  <c r="P1280" i="11"/>
  <c r="P1224" i="11"/>
  <c r="P1296" i="11"/>
  <c r="P1232" i="11"/>
  <c r="P1240" i="11"/>
  <c r="P1306" i="11"/>
  <c r="P1210" i="11"/>
  <c r="P1246" i="11"/>
  <c r="K1198" i="11"/>
  <c r="K1236" i="11"/>
  <c r="K1270" i="11"/>
  <c r="K1284" i="11"/>
  <c r="K1218" i="11"/>
  <c r="K1250" i="11"/>
  <c r="K1254" i="11"/>
  <c r="K1274" i="11"/>
  <c r="K1280" i="11"/>
  <c r="K1224" i="11"/>
  <c r="K1296" i="11"/>
  <c r="K1232" i="11"/>
  <c r="K1240" i="11"/>
  <c r="K1306" i="11"/>
  <c r="K1210" i="11"/>
  <c r="K1246" i="11"/>
  <c r="L1198" i="11"/>
  <c r="L1236" i="11"/>
  <c r="L1270" i="11"/>
  <c r="L1284" i="11"/>
  <c r="L1218" i="11"/>
  <c r="L1250" i="11"/>
  <c r="L1254" i="11"/>
  <c r="L1274" i="11"/>
  <c r="L1280" i="11"/>
  <c r="L1224" i="11"/>
  <c r="L1296" i="11"/>
  <c r="L1232" i="11"/>
  <c r="L1240" i="11"/>
  <c r="L1306" i="11"/>
  <c r="L1210" i="11"/>
  <c r="L1246" i="11"/>
  <c r="V1211" i="11"/>
  <c r="V1247" i="11"/>
  <c r="V1207" i="11"/>
  <c r="V1243" i="11"/>
  <c r="V1277" i="11"/>
  <c r="V1289" i="11"/>
  <c r="V1293" i="11"/>
  <c r="V1241" i="11"/>
  <c r="V1265" i="11"/>
  <c r="V1275" i="11"/>
  <c r="V1221" i="11"/>
  <c r="V1287" i="11"/>
  <c r="V1227" i="11"/>
  <c r="V1203" i="11"/>
  <c r="V1195" i="11"/>
  <c r="V1307" i="11"/>
  <c r="V1199" i="11"/>
  <c r="W1198" i="11"/>
  <c r="W1236" i="11"/>
  <c r="W1270" i="11"/>
  <c r="W1284" i="11"/>
  <c r="W1218" i="11"/>
  <c r="W1250" i="11"/>
  <c r="W1254" i="11"/>
  <c r="W1274" i="11"/>
  <c r="W1280" i="11"/>
  <c r="W1224" i="11"/>
  <c r="W1296" i="11"/>
  <c r="W1232" i="11"/>
  <c r="W1240" i="11"/>
  <c r="W1306" i="11"/>
  <c r="W1210" i="11"/>
  <c r="W1246" i="11"/>
  <c r="G1209" i="11"/>
  <c r="G1245" i="11"/>
  <c r="G1198" i="11"/>
  <c r="G1236" i="11"/>
  <c r="G1270" i="11"/>
  <c r="G1284" i="11"/>
  <c r="G1218" i="11"/>
  <c r="G1250" i="11"/>
  <c r="G1254" i="11"/>
  <c r="G1274" i="11"/>
  <c r="G1280" i="11"/>
  <c r="G1224" i="11"/>
  <c r="G1296" i="11"/>
  <c r="G1232" i="11"/>
  <c r="G1240" i="11"/>
  <c r="G1306" i="11"/>
  <c r="G1210" i="11"/>
  <c r="G1246" i="11"/>
  <c r="R1305" i="11"/>
  <c r="R1316" i="11"/>
  <c r="R1197" i="11"/>
  <c r="R1235" i="11"/>
  <c r="R1269" i="11"/>
  <c r="R1283" i="11"/>
  <c r="R1217" i="11"/>
  <c r="R1249" i="11"/>
  <c r="R1253" i="11"/>
  <c r="R1273" i="11"/>
  <c r="R1279" i="11"/>
  <c r="R1223" i="11"/>
  <c r="R1295" i="11"/>
  <c r="R1231" i="11"/>
  <c r="R1239" i="11"/>
  <c r="D1198" i="11"/>
  <c r="D1236" i="11"/>
  <c r="D1270" i="11"/>
  <c r="D1284" i="11"/>
  <c r="D1218" i="11"/>
  <c r="D1250" i="11"/>
  <c r="D1254" i="11"/>
  <c r="D1274" i="11"/>
  <c r="D1280" i="11"/>
  <c r="D1224" i="11"/>
  <c r="D1296" i="11"/>
  <c r="D1232" i="11"/>
  <c r="D1240" i="11"/>
  <c r="D1306" i="11"/>
  <c r="D1210" i="11"/>
  <c r="D1246" i="11"/>
  <c r="P1209" i="11"/>
  <c r="P1245" i="11"/>
  <c r="P1305" i="11"/>
  <c r="P1316" i="11"/>
  <c r="P1197" i="11"/>
  <c r="P1235" i="11"/>
  <c r="P1269" i="11"/>
  <c r="P1283" i="11"/>
  <c r="P1217" i="11"/>
  <c r="P1249" i="11"/>
  <c r="P1253" i="11"/>
  <c r="P1273" i="11"/>
  <c r="P1279" i="11"/>
  <c r="P1223" i="11"/>
  <c r="P1295" i="11"/>
  <c r="P1231" i="11"/>
  <c r="P1239" i="11"/>
  <c r="K1209" i="11"/>
  <c r="K1245" i="11"/>
  <c r="K1305" i="11"/>
  <c r="K1316" i="11"/>
  <c r="K1197" i="11"/>
  <c r="K1235" i="11"/>
  <c r="K1269" i="11"/>
  <c r="K1283" i="11"/>
  <c r="K1217" i="11"/>
  <c r="K1249" i="11"/>
  <c r="K1253" i="11"/>
  <c r="K1273" i="11"/>
  <c r="K1279" i="11"/>
  <c r="K1223" i="11"/>
  <c r="K1295" i="11"/>
  <c r="K1231" i="11"/>
  <c r="K1239" i="11"/>
  <c r="L1209" i="11"/>
  <c r="L1245" i="11"/>
  <c r="L1305" i="11"/>
  <c r="L1316" i="11"/>
  <c r="L1197" i="11"/>
  <c r="L1235" i="11"/>
  <c r="L1269" i="11"/>
  <c r="L1283" i="11"/>
  <c r="L1217" i="11"/>
  <c r="L1249" i="11"/>
  <c r="L1253" i="11"/>
  <c r="L1273" i="11"/>
  <c r="L1279" i="11"/>
  <c r="L1223" i="11"/>
  <c r="L1295" i="11"/>
  <c r="L1231" i="11"/>
  <c r="L1239" i="11"/>
  <c r="V1209" i="11"/>
  <c r="V1245" i="11"/>
  <c r="V1198" i="11"/>
  <c r="V1236" i="11"/>
  <c r="V1270" i="11"/>
  <c r="V1284" i="11"/>
  <c r="V1218" i="11"/>
  <c r="V1250" i="11"/>
  <c r="V1254" i="11"/>
  <c r="V1274" i="11"/>
  <c r="V1280" i="11"/>
  <c r="V1224" i="11"/>
  <c r="V1296" i="11"/>
  <c r="V1232" i="11"/>
  <c r="V1240" i="11"/>
  <c r="V1306" i="11"/>
  <c r="V1210" i="11"/>
  <c r="V1246" i="11"/>
  <c r="W1305" i="11"/>
  <c r="W1316" i="11"/>
  <c r="W1197" i="11"/>
  <c r="W1235" i="11"/>
  <c r="W1269" i="11"/>
  <c r="W1283" i="11"/>
  <c r="W1217" i="11"/>
  <c r="W1249" i="11"/>
  <c r="W1253" i="11"/>
  <c r="W1273" i="11"/>
  <c r="W1279" i="11"/>
  <c r="W1223" i="11"/>
  <c r="W1295" i="11"/>
  <c r="W1231" i="11"/>
  <c r="W1239" i="11"/>
  <c r="R1209" i="11"/>
  <c r="R1245" i="11"/>
  <c r="G1305" i="11"/>
  <c r="G1316" i="11"/>
  <c r="G1197" i="11"/>
  <c r="G1235" i="11"/>
  <c r="G1269" i="11"/>
  <c r="G1283" i="11"/>
  <c r="G1217" i="11"/>
  <c r="G1249" i="11"/>
  <c r="G1253" i="11"/>
  <c r="G1273" i="11"/>
  <c r="G1279" i="11"/>
  <c r="G1223" i="11"/>
  <c r="G1295" i="11"/>
  <c r="G1231" i="11"/>
  <c r="G1239" i="11"/>
  <c r="R1212" i="11"/>
  <c r="R1248" i="11"/>
  <c r="R1208" i="11"/>
  <c r="R1244" i="11"/>
  <c r="R1278" i="11"/>
  <c r="R1290" i="11"/>
  <c r="R1294" i="11"/>
  <c r="R1242" i="11"/>
  <c r="R1266" i="11"/>
  <c r="R1276" i="11"/>
  <c r="R1222" i="11"/>
  <c r="R1288" i="11"/>
  <c r="R1228" i="11"/>
  <c r="R1204" i="11"/>
  <c r="R1196" i="11"/>
  <c r="R1200" i="11"/>
  <c r="D1209" i="11"/>
  <c r="D1245" i="11"/>
  <c r="D1305" i="11"/>
  <c r="D1316" i="11"/>
  <c r="D1197" i="11"/>
  <c r="D1235" i="11"/>
  <c r="D1269" i="11"/>
  <c r="D1283" i="11"/>
  <c r="D1217" i="11"/>
  <c r="D1249" i="11"/>
  <c r="D1253" i="11"/>
  <c r="D1273" i="11"/>
  <c r="D1279" i="11"/>
  <c r="D1223" i="11"/>
  <c r="D1295" i="11"/>
  <c r="D1231" i="11"/>
  <c r="D1239" i="11"/>
  <c r="P1212" i="11"/>
  <c r="P1248" i="11"/>
  <c r="P1208" i="11"/>
  <c r="P1244" i="11"/>
  <c r="P1278" i="11"/>
  <c r="P1290" i="11"/>
  <c r="P1294" i="11"/>
  <c r="P1242" i="11"/>
  <c r="P1266" i="11"/>
  <c r="P1276" i="11"/>
  <c r="P1222" i="11"/>
  <c r="P1288" i="11"/>
  <c r="P1228" i="11"/>
  <c r="P1204" i="11"/>
  <c r="P1196" i="11"/>
  <c r="P1200" i="11"/>
  <c r="K1212" i="11"/>
  <c r="K1248" i="11"/>
  <c r="K1208" i="11"/>
  <c r="K1244" i="11"/>
  <c r="K1278" i="11"/>
  <c r="K1290" i="11"/>
  <c r="K1294" i="11"/>
  <c r="K1242" i="11"/>
  <c r="K1266" i="11"/>
  <c r="K1276" i="11"/>
  <c r="K1222" i="11"/>
  <c r="K1288" i="11"/>
  <c r="K1228" i="11"/>
  <c r="K1204" i="11"/>
  <c r="K1196" i="11"/>
  <c r="K1200" i="11"/>
  <c r="L1212" i="11"/>
  <c r="L1248" i="11"/>
  <c r="L1208" i="11"/>
  <c r="L1244" i="11"/>
  <c r="L1278" i="11"/>
  <c r="L1290" i="11"/>
  <c r="L1294" i="11"/>
  <c r="L1242" i="11"/>
  <c r="L1266" i="11"/>
  <c r="L1276" i="11"/>
  <c r="L1222" i="11"/>
  <c r="L1288" i="11"/>
  <c r="L1228" i="11"/>
  <c r="L1204" i="11"/>
  <c r="L1196" i="11"/>
  <c r="L1200" i="11"/>
  <c r="W1209" i="11"/>
  <c r="W1245" i="11"/>
  <c r="V1305" i="11"/>
  <c r="V1316" i="11"/>
  <c r="V1197" i="11"/>
  <c r="V1235" i="11"/>
  <c r="V1269" i="11"/>
  <c r="V1283" i="11"/>
  <c r="V1217" i="11"/>
  <c r="V1249" i="11"/>
  <c r="V1253" i="11"/>
  <c r="V1273" i="11"/>
  <c r="V1279" i="11"/>
  <c r="V1223" i="11"/>
  <c r="V1295" i="11"/>
  <c r="V1231" i="11"/>
  <c r="V1239" i="11"/>
  <c r="W1212" i="11"/>
  <c r="W1248" i="11"/>
  <c r="W1208" i="11"/>
  <c r="W1244" i="11"/>
  <c r="W1278" i="11"/>
  <c r="W1290" i="11"/>
  <c r="W1294" i="11"/>
  <c r="W1242" i="11"/>
  <c r="W1266" i="11"/>
  <c r="W1276" i="11"/>
  <c r="W1222" i="11"/>
  <c r="W1288" i="11"/>
  <c r="W1228" i="11"/>
  <c r="W1204" i="11"/>
  <c r="W1196" i="11"/>
  <c r="W1200" i="11"/>
  <c r="G1212" i="11"/>
  <c r="G1248" i="11"/>
  <c r="G1208" i="11"/>
  <c r="G1244" i="11"/>
  <c r="G1278" i="11"/>
  <c r="G1290" i="11"/>
  <c r="G1294" i="11"/>
  <c r="G1242" i="11"/>
  <c r="G1266" i="11"/>
  <c r="G1276" i="11"/>
  <c r="G1222" i="11"/>
  <c r="G1288" i="11"/>
  <c r="G1228" i="11"/>
  <c r="G1204" i="11"/>
  <c r="G1196" i="11"/>
  <c r="G1200" i="11"/>
  <c r="R1211" i="11"/>
  <c r="R1247" i="11"/>
  <c r="R1207" i="11"/>
  <c r="R1243" i="11"/>
  <c r="R1277" i="11"/>
  <c r="R1289" i="11"/>
  <c r="R1293" i="11"/>
  <c r="R1241" i="11"/>
  <c r="R1265" i="11"/>
  <c r="R1275" i="11"/>
  <c r="R1221" i="11"/>
  <c r="R1287" i="11"/>
  <c r="R1227" i="11"/>
  <c r="R1203" i="11"/>
  <c r="R1195" i="11"/>
  <c r="R1307" i="11"/>
  <c r="R1199" i="11"/>
  <c r="D1212" i="11"/>
  <c r="D1248" i="11"/>
  <c r="D1208" i="11"/>
  <c r="D1244" i="11"/>
  <c r="D1278" i="11"/>
  <c r="D1290" i="11"/>
  <c r="D1294" i="11"/>
  <c r="D1242" i="11"/>
  <c r="D1266" i="11"/>
  <c r="D1276" i="11"/>
  <c r="D1222" i="11"/>
  <c r="D1288" i="11"/>
  <c r="D1228" i="11"/>
  <c r="D1204" i="11"/>
  <c r="D1196" i="11"/>
  <c r="D1200" i="11"/>
  <c r="P1211" i="11"/>
  <c r="P1247" i="11"/>
  <c r="P1207" i="11"/>
  <c r="P1243" i="11"/>
  <c r="P1277" i="11"/>
  <c r="P1289" i="11"/>
  <c r="P1293" i="11"/>
  <c r="P1241" i="11"/>
  <c r="P1265" i="11"/>
  <c r="P1275" i="11"/>
  <c r="P1221" i="11"/>
  <c r="P1287" i="11"/>
  <c r="P1227" i="11"/>
  <c r="P1203" i="11"/>
  <c r="P1195" i="11"/>
  <c r="P1307" i="11"/>
  <c r="P1199" i="11"/>
  <c r="K1211" i="11"/>
  <c r="K1247" i="11"/>
  <c r="K1207" i="11"/>
  <c r="K1243" i="11"/>
  <c r="K1277" i="11"/>
  <c r="K1289" i="11"/>
  <c r="K1293" i="11"/>
  <c r="K1241" i="11"/>
  <c r="K1265" i="11"/>
  <c r="K1275" i="11"/>
  <c r="K1221" i="11"/>
  <c r="K1287" i="11"/>
  <c r="K1227" i="11"/>
  <c r="K1203" i="11"/>
  <c r="K1195" i="11"/>
  <c r="K1307" i="11"/>
  <c r="K1199" i="11"/>
  <c r="L1211" i="11"/>
  <c r="L1247" i="11"/>
  <c r="L1207" i="11"/>
  <c r="L1243" i="11"/>
  <c r="L1277" i="11"/>
  <c r="L1289" i="11"/>
  <c r="L1293" i="11"/>
  <c r="L1241" i="11"/>
  <c r="L1265" i="11"/>
  <c r="L1275" i="11"/>
  <c r="L1221" i="11"/>
  <c r="L1287" i="11"/>
  <c r="L1227" i="11"/>
  <c r="L1203" i="11"/>
  <c r="L1195" i="11"/>
  <c r="L1307" i="11"/>
  <c r="L1199" i="11"/>
  <c r="V1212" i="11"/>
  <c r="V1248" i="11"/>
  <c r="V1208" i="11"/>
  <c r="V1244" i="11"/>
  <c r="V1278" i="11"/>
  <c r="V1290" i="11"/>
  <c r="V1294" i="11"/>
  <c r="V1242" i="11"/>
  <c r="V1266" i="11"/>
  <c r="V1276" i="11"/>
  <c r="V1222" i="11"/>
  <c r="V1288" i="11"/>
  <c r="V1228" i="11"/>
  <c r="V1204" i="11"/>
  <c r="V1196" i="11"/>
  <c r="V1200" i="11"/>
  <c r="W1211" i="11"/>
  <c r="W1247" i="11"/>
  <c r="W1207" i="11"/>
  <c r="W1243" i="11"/>
  <c r="W1277" i="11"/>
  <c r="W1289" i="11"/>
  <c r="W1293" i="11"/>
  <c r="W1241" i="11"/>
  <c r="W1265" i="11"/>
  <c r="W1275" i="11"/>
  <c r="W1221" i="11"/>
  <c r="W1287" i="11"/>
  <c r="W1227" i="11"/>
  <c r="W1203" i="11"/>
  <c r="W1195" i="11"/>
  <c r="W1307" i="11"/>
  <c r="W1199" i="11"/>
  <c r="G1211" i="11"/>
  <c r="G1247" i="11"/>
  <c r="G1207" i="11"/>
  <c r="G1243" i="11"/>
  <c r="G1277" i="11"/>
  <c r="G1289" i="11"/>
  <c r="G1293" i="11"/>
  <c r="G1241" i="11"/>
  <c r="G1265" i="11"/>
  <c r="G1275" i="11"/>
  <c r="G1221" i="11"/>
  <c r="G1287" i="11"/>
  <c r="G1227" i="11"/>
  <c r="G1203" i="11"/>
  <c r="G1195" i="11"/>
  <c r="G1307" i="11"/>
  <c r="G1199" i="11"/>
  <c r="R1198" i="11"/>
  <c r="R1236" i="11"/>
  <c r="R1270" i="11"/>
  <c r="R1284" i="11"/>
  <c r="R1218" i="11"/>
  <c r="R1250" i="11"/>
  <c r="R1254" i="11"/>
  <c r="R1274" i="11"/>
  <c r="R1280" i="11"/>
  <c r="R1224" i="11"/>
  <c r="R1296" i="11"/>
  <c r="R1232" i="11"/>
  <c r="R1240" i="11"/>
  <c r="R1306" i="11"/>
  <c r="R1210" i="11"/>
  <c r="R1246" i="11"/>
  <c r="L720" i="11"/>
  <c r="W726" i="11"/>
  <c r="G726" i="11"/>
  <c r="V851" i="11"/>
  <c r="K852" i="11"/>
  <c r="W851" i="11"/>
  <c r="K218" i="11"/>
  <c r="K719" i="11"/>
  <c r="R782" i="11"/>
  <c r="V726" i="11"/>
  <c r="G774" i="11"/>
  <c r="G810" i="11"/>
  <c r="R850" i="11"/>
  <c r="G725" i="11"/>
  <c r="R740" i="11"/>
  <c r="R823" i="11"/>
  <c r="R756" i="11"/>
  <c r="R721" i="11"/>
  <c r="R832" i="11"/>
  <c r="R739" i="11"/>
  <c r="R842" i="11"/>
  <c r="D770" i="11"/>
  <c r="P782" i="11"/>
  <c r="P868" i="11"/>
  <c r="P791" i="11"/>
  <c r="P770" i="11"/>
  <c r="P741" i="11"/>
  <c r="P846" i="11"/>
  <c r="K753" i="11"/>
  <c r="K868" i="11"/>
  <c r="K770" i="11"/>
  <c r="V730" i="11"/>
  <c r="W782" i="11"/>
  <c r="W753" i="11"/>
  <c r="W868" i="11"/>
  <c r="W791" i="11"/>
  <c r="W766" i="11"/>
  <c r="W770" i="11"/>
  <c r="W741" i="11"/>
  <c r="W846" i="11"/>
  <c r="W772" i="11"/>
  <c r="W788" i="11"/>
  <c r="G791" i="11"/>
  <c r="G846" i="11"/>
  <c r="G819" i="11"/>
  <c r="R830" i="11"/>
  <c r="R790" i="11"/>
  <c r="D753" i="11"/>
  <c r="D868" i="11"/>
  <c r="D791" i="11"/>
  <c r="P753" i="11"/>
  <c r="P766" i="11"/>
  <c r="K791" i="11"/>
  <c r="G850" i="11"/>
  <c r="G815" i="11"/>
  <c r="G768" i="11"/>
  <c r="R742" i="11"/>
  <c r="R759" i="11"/>
  <c r="R803" i="11"/>
  <c r="R800" i="11"/>
  <c r="V815" i="11"/>
  <c r="R791" i="11"/>
  <c r="R766" i="11"/>
  <c r="R741" i="11"/>
  <c r="R846" i="11"/>
  <c r="R774" i="11"/>
  <c r="R769" i="11"/>
  <c r="R852" i="11"/>
  <c r="R819" i="11"/>
  <c r="G753" i="11"/>
  <c r="G868" i="11"/>
  <c r="G770" i="11"/>
  <c r="G862" i="11"/>
  <c r="G805" i="11"/>
  <c r="D748" i="11"/>
  <c r="P772" i="11"/>
  <c r="P788" i="11"/>
  <c r="R744" i="11"/>
  <c r="G851" i="11"/>
  <c r="W757" i="11"/>
  <c r="G751" i="11"/>
  <c r="G853" i="11"/>
  <c r="G757" i="11"/>
  <c r="G808" i="11"/>
  <c r="G720" i="11"/>
  <c r="R810" i="11"/>
  <c r="G856" i="11"/>
  <c r="G852" i="11"/>
  <c r="G795" i="11"/>
  <c r="G734" i="11"/>
  <c r="R753" i="11"/>
  <c r="R770" i="11"/>
  <c r="D723" i="11"/>
  <c r="P832" i="11"/>
  <c r="P743" i="11"/>
  <c r="P806" i="11"/>
  <c r="P869" i="11"/>
  <c r="K723" i="11"/>
  <c r="K818" i="11"/>
  <c r="W832" i="11"/>
  <c r="G743" i="11"/>
  <c r="G741" i="11"/>
  <c r="G818" i="11"/>
  <c r="R754" i="11"/>
  <c r="R736" i="11"/>
  <c r="R824" i="11"/>
  <c r="R804" i="11"/>
  <c r="R738" i="11"/>
  <c r="R799" i="11"/>
  <c r="D806" i="11"/>
  <c r="D819" i="11"/>
  <c r="P723" i="11"/>
  <c r="P818" i="11"/>
  <c r="P796" i="11"/>
  <c r="P739" i="11"/>
  <c r="P848" i="11"/>
  <c r="K743" i="11"/>
  <c r="K741" i="11"/>
  <c r="D850" i="11"/>
  <c r="D790" i="11"/>
  <c r="D744" i="11"/>
  <c r="D740" i="11"/>
  <c r="P830" i="11"/>
  <c r="P790" i="11"/>
  <c r="P744" i="11"/>
  <c r="K850" i="11"/>
  <c r="K790" i="11"/>
  <c r="K744" i="11"/>
  <c r="K740" i="11"/>
  <c r="L752" i="11"/>
  <c r="L857" i="11"/>
  <c r="L759" i="11"/>
  <c r="L735" i="11"/>
  <c r="V856" i="11"/>
  <c r="V810" i="11"/>
  <c r="V724" i="11"/>
  <c r="W830" i="11"/>
  <c r="W790" i="11"/>
  <c r="W744" i="11"/>
  <c r="G790" i="11"/>
  <c r="G744" i="11"/>
  <c r="G740" i="11"/>
  <c r="G842" i="11"/>
  <c r="R752" i="11"/>
  <c r="R857" i="11"/>
  <c r="R853" i="11"/>
  <c r="R859" i="11"/>
  <c r="R730" i="11"/>
  <c r="D743" i="11"/>
  <c r="D846" i="11"/>
  <c r="D785" i="11"/>
  <c r="D867" i="11"/>
  <c r="D814" i="11"/>
  <c r="P842" i="11"/>
  <c r="K846" i="11"/>
  <c r="K806" i="11"/>
  <c r="K819" i="11"/>
  <c r="D811" i="11"/>
  <c r="D737" i="11"/>
  <c r="P737" i="11"/>
  <c r="P742" i="11"/>
  <c r="P759" i="11"/>
  <c r="P803" i="11"/>
  <c r="P800" i="11"/>
  <c r="K811" i="11"/>
  <c r="K737" i="11"/>
  <c r="L825" i="11"/>
  <c r="L803" i="11"/>
  <c r="L800" i="11"/>
  <c r="V816" i="11"/>
  <c r="V734" i="11"/>
  <c r="V784" i="11"/>
  <c r="V820" i="11"/>
  <c r="G811" i="11"/>
  <c r="G737" i="11"/>
  <c r="G759" i="11"/>
  <c r="R831" i="11"/>
  <c r="R750" i="11"/>
  <c r="R783" i="11"/>
  <c r="R795" i="11"/>
  <c r="R807" i="11"/>
  <c r="R722" i="11"/>
  <c r="D810" i="11"/>
  <c r="P774" i="11"/>
  <c r="P769" i="11"/>
  <c r="P852" i="11"/>
  <c r="P819" i="11"/>
  <c r="D775" i="11"/>
  <c r="D830" i="11"/>
  <c r="D815" i="11"/>
  <c r="D768" i="11"/>
  <c r="D736" i="11"/>
  <c r="D845" i="11"/>
  <c r="D823" i="11"/>
  <c r="D805" i="11"/>
  <c r="D787" i="11"/>
  <c r="D763" i="11"/>
  <c r="D796" i="11"/>
  <c r="D784" i="11"/>
  <c r="D842" i="11"/>
  <c r="D820" i="11"/>
  <c r="D869" i="11"/>
  <c r="D772" i="11"/>
  <c r="D827" i="11"/>
  <c r="D725" i="11"/>
  <c r="D848" i="11"/>
  <c r="D813" i="11"/>
  <c r="D788" i="11"/>
  <c r="D717" i="11"/>
  <c r="P754" i="11"/>
  <c r="P850" i="11"/>
  <c r="P736" i="11"/>
  <c r="P824" i="11"/>
  <c r="P740" i="11"/>
  <c r="P845" i="11"/>
  <c r="P823" i="11"/>
  <c r="P787" i="11"/>
  <c r="P764" i="11"/>
  <c r="P756" i="11"/>
  <c r="P804" i="11"/>
  <c r="P738" i="11"/>
  <c r="P794" i="11"/>
  <c r="P721" i="11"/>
  <c r="P799" i="11"/>
  <c r="P773" i="11"/>
  <c r="P746" i="11"/>
  <c r="P839" i="11"/>
  <c r="P809" i="11"/>
  <c r="P797" i="11"/>
  <c r="K775" i="11"/>
  <c r="K754" i="11"/>
  <c r="K830" i="11"/>
  <c r="K815" i="11"/>
  <c r="K768" i="11"/>
  <c r="K736" i="11"/>
  <c r="K845" i="11"/>
  <c r="K823" i="11"/>
  <c r="K805" i="11"/>
  <c r="K787" i="11"/>
  <c r="K763" i="11"/>
  <c r="G752" i="11"/>
  <c r="G857" i="11"/>
  <c r="V824" i="11"/>
  <c r="V804" i="11"/>
  <c r="V738" i="11"/>
  <c r="V799" i="11"/>
  <c r="V839" i="11"/>
  <c r="W774" i="11"/>
  <c r="W769" i="11"/>
  <c r="W852" i="11"/>
  <c r="W819" i="11"/>
  <c r="G783" i="11"/>
  <c r="G730" i="11"/>
  <c r="R868" i="11"/>
  <c r="R816" i="11"/>
  <c r="R743" i="11"/>
  <c r="R818" i="11"/>
  <c r="R734" i="11"/>
  <c r="R796" i="11"/>
  <c r="R784" i="11"/>
  <c r="R820" i="11"/>
  <c r="R869" i="11"/>
  <c r="R725" i="11"/>
  <c r="K796" i="11"/>
  <c r="K784" i="11"/>
  <c r="K842" i="11"/>
  <c r="K820" i="11"/>
  <c r="K869" i="11"/>
  <c r="K772" i="11"/>
  <c r="K827" i="11"/>
  <c r="K725" i="11"/>
  <c r="K848" i="11"/>
  <c r="K813" i="11"/>
  <c r="K788" i="11"/>
  <c r="K717" i="11"/>
  <c r="L751" i="11"/>
  <c r="L811" i="11"/>
  <c r="L761" i="11"/>
  <c r="L737" i="11"/>
  <c r="L853" i="11"/>
  <c r="L786" i="11"/>
  <c r="L780" i="11"/>
  <c r="L794" i="11"/>
  <c r="L799" i="11"/>
  <c r="L773" i="11"/>
  <c r="L747" i="11"/>
  <c r="V774" i="11"/>
  <c r="V831" i="11"/>
  <c r="V750" i="11"/>
  <c r="V783" i="11"/>
  <c r="V769" i="11"/>
  <c r="V762" i="11"/>
  <c r="V733" i="11"/>
  <c r="V732" i="11"/>
  <c r="V852" i="11"/>
  <c r="V835" i="11"/>
  <c r="V795" i="11"/>
  <c r="V807" i="11"/>
  <c r="V779" i="11"/>
  <c r="V819" i="11"/>
  <c r="V722" i="11"/>
  <c r="V778" i="11"/>
  <c r="V792" i="11"/>
  <c r="V748" i="11"/>
  <c r="V829" i="11"/>
  <c r="V814" i="11"/>
  <c r="V718" i="11"/>
  <c r="W754" i="11"/>
  <c r="W850" i="11"/>
  <c r="W736" i="11"/>
  <c r="W824" i="11"/>
  <c r="W740" i="11"/>
  <c r="W845" i="11"/>
  <c r="W823" i="11"/>
  <c r="W787" i="11"/>
  <c r="W764" i="11"/>
  <c r="W756" i="11"/>
  <c r="W804" i="11"/>
  <c r="W738" i="11"/>
  <c r="W794" i="11"/>
  <c r="W721" i="11"/>
  <c r="W799" i="11"/>
  <c r="W773" i="11"/>
  <c r="W746" i="11"/>
  <c r="W839" i="11"/>
  <c r="W809" i="11"/>
  <c r="W797" i="11"/>
  <c r="G775" i="11"/>
  <c r="G754" i="11"/>
  <c r="G830" i="11"/>
  <c r="G736" i="11"/>
  <c r="G824" i="11"/>
  <c r="G823" i="11"/>
  <c r="G796" i="11"/>
  <c r="G799" i="11"/>
  <c r="R751" i="11"/>
  <c r="R798" i="11"/>
  <c r="R737" i="11"/>
  <c r="R812" i="11"/>
  <c r="R758" i="11"/>
  <c r="R808" i="11"/>
  <c r="R856" i="11"/>
  <c r="R724" i="11"/>
  <c r="R862" i="11"/>
  <c r="V725" i="11"/>
  <c r="W737" i="11"/>
  <c r="W742" i="11"/>
  <c r="W759" i="11"/>
  <c r="W803" i="11"/>
  <c r="W800" i="11"/>
  <c r="D734" i="11"/>
  <c r="D808" i="11"/>
  <c r="K810" i="11"/>
  <c r="K734" i="11"/>
  <c r="K808" i="11"/>
  <c r="L743" i="11"/>
  <c r="L741" i="11"/>
  <c r="L846" i="11"/>
  <c r="L818" i="11"/>
  <c r="L806" i="11"/>
  <c r="L819" i="11"/>
  <c r="V754" i="11"/>
  <c r="V736" i="11"/>
  <c r="K785" i="11"/>
  <c r="K748" i="11"/>
  <c r="K867" i="11"/>
  <c r="K814" i="11"/>
  <c r="L775" i="11"/>
  <c r="L754" i="11"/>
  <c r="L830" i="11"/>
  <c r="L850" i="11"/>
  <c r="L790" i="11"/>
  <c r="L736" i="11"/>
  <c r="L744" i="11"/>
  <c r="L740" i="11"/>
  <c r="L845" i="11"/>
  <c r="L796" i="11"/>
  <c r="L842" i="11"/>
  <c r="L869" i="11"/>
  <c r="L827" i="11"/>
  <c r="L848" i="11"/>
  <c r="L813" i="11"/>
  <c r="L788" i="11"/>
  <c r="V752" i="11"/>
  <c r="V751" i="11"/>
  <c r="V857" i="11"/>
  <c r="V798" i="11"/>
  <c r="V765" i="11"/>
  <c r="V853" i="11"/>
  <c r="V812" i="11"/>
  <c r="V786" i="11"/>
  <c r="V755" i="11"/>
  <c r="V758" i="11"/>
  <c r="V817" i="11"/>
  <c r="V777" i="11"/>
  <c r="V771" i="11"/>
  <c r="V745" i="11"/>
  <c r="V837" i="11"/>
  <c r="V808" i="11"/>
  <c r="W743" i="11"/>
  <c r="W723" i="11"/>
  <c r="W818" i="11"/>
  <c r="W806" i="11"/>
  <c r="W796" i="11"/>
  <c r="W739" i="11"/>
  <c r="W842" i="11"/>
  <c r="W869" i="11"/>
  <c r="W848" i="11"/>
  <c r="G806" i="11"/>
  <c r="D861" i="11"/>
  <c r="D872" i="11"/>
  <c r="P834" i="11"/>
  <c r="P847" i="11"/>
  <c r="P747" i="11"/>
  <c r="K843" i="11"/>
  <c r="L860" i="11"/>
  <c r="L871" i="11"/>
  <c r="D752" i="11"/>
  <c r="D751" i="11"/>
  <c r="D857" i="11"/>
  <c r="D761" i="11"/>
  <c r="D759" i="11"/>
  <c r="D860" i="11"/>
  <c r="D871" i="11"/>
  <c r="D853" i="11"/>
  <c r="D836" i="11"/>
  <c r="D849" i="11"/>
  <c r="D822" i="11"/>
  <c r="D786" i="11"/>
  <c r="D780" i="11"/>
  <c r="D735" i="11"/>
  <c r="D864" i="11"/>
  <c r="D847" i="11"/>
  <c r="D794" i="11"/>
  <c r="D799" i="11"/>
  <c r="D773" i="11"/>
  <c r="D747" i="11"/>
  <c r="D746" i="11"/>
  <c r="D855" i="11"/>
  <c r="D866" i="11"/>
  <c r="D797" i="11"/>
  <c r="P752" i="11"/>
  <c r="P751" i="11"/>
  <c r="P857" i="11"/>
  <c r="P798" i="11"/>
  <c r="P765" i="11"/>
  <c r="P761" i="11"/>
  <c r="P860" i="11"/>
  <c r="P871" i="11"/>
  <c r="P853" i="11"/>
  <c r="P836" i="11"/>
  <c r="P849" i="11"/>
  <c r="P822" i="11"/>
  <c r="P812" i="11"/>
  <c r="P786" i="11"/>
  <c r="P780" i="11"/>
  <c r="P763" i="11"/>
  <c r="P755" i="11"/>
  <c r="P863" i="11"/>
  <c r="P874" i="11"/>
  <c r="P729" i="11"/>
  <c r="P758" i="11"/>
  <c r="P859" i="11"/>
  <c r="P870" i="11"/>
  <c r="P844" i="11"/>
  <c r="P817" i="11"/>
  <c r="P730" i="11"/>
  <c r="P833" i="11"/>
  <c r="P777" i="11"/>
  <c r="P771" i="11"/>
  <c r="P828" i="11"/>
  <c r="P745" i="11"/>
  <c r="P854" i="11"/>
  <c r="P865" i="11"/>
  <c r="P837" i="11"/>
  <c r="P808" i="11"/>
  <c r="K752" i="11"/>
  <c r="K751" i="11"/>
  <c r="K857" i="11"/>
  <c r="K761" i="11"/>
  <c r="K759" i="11"/>
  <c r="K860" i="11"/>
  <c r="K871" i="11"/>
  <c r="K853" i="11"/>
  <c r="K836" i="11"/>
  <c r="K849" i="11"/>
  <c r="K822" i="11"/>
  <c r="K786" i="11"/>
  <c r="K780" i="11"/>
  <c r="K735" i="11"/>
  <c r="K864" i="11"/>
  <c r="K834" i="11"/>
  <c r="K847" i="11"/>
  <c r="K794" i="11"/>
  <c r="K799" i="11"/>
  <c r="K773" i="11"/>
  <c r="K747" i="11"/>
  <c r="K746" i="11"/>
  <c r="K855" i="11"/>
  <c r="K866" i="11"/>
  <c r="K797" i="11"/>
  <c r="L774" i="11"/>
  <c r="L856" i="11"/>
  <c r="L810" i="11"/>
  <c r="L783" i="11"/>
  <c r="L733" i="11"/>
  <c r="L732" i="11"/>
  <c r="L835" i="11"/>
  <c r="L795" i="11"/>
  <c r="L807" i="11"/>
  <c r="L734" i="11"/>
  <c r="L863" i="11"/>
  <c r="L844" i="11"/>
  <c r="L730" i="11"/>
  <c r="L833" i="11"/>
  <c r="L777" i="11"/>
  <c r="L771" i="11"/>
  <c r="L828" i="11"/>
  <c r="L745" i="11"/>
  <c r="L854" i="11"/>
  <c r="L865" i="11"/>
  <c r="L837" i="11"/>
  <c r="L808" i="11"/>
  <c r="V782" i="11"/>
  <c r="V753" i="11"/>
  <c r="V832" i="11"/>
  <c r="V868" i="11"/>
  <c r="D801" i="11"/>
  <c r="P719" i="11"/>
  <c r="P855" i="11"/>
  <c r="P866" i="11"/>
  <c r="K801" i="11"/>
  <c r="K861" i="11"/>
  <c r="K872" i="11"/>
  <c r="D774" i="11"/>
  <c r="D856" i="11"/>
  <c r="D783" i="11"/>
  <c r="D733" i="11"/>
  <c r="D825" i="11"/>
  <c r="D732" i="11"/>
  <c r="D795" i="11"/>
  <c r="D807" i="11"/>
  <c r="D863" i="11"/>
  <c r="D803" i="11"/>
  <c r="D844" i="11"/>
  <c r="D800" i="11"/>
  <c r="D730" i="11"/>
  <c r="D833" i="11"/>
  <c r="D777" i="11"/>
  <c r="D771" i="11"/>
  <c r="D828" i="11"/>
  <c r="D745" i="11"/>
  <c r="D854" i="11"/>
  <c r="D865" i="11"/>
  <c r="D837" i="11"/>
  <c r="P831" i="11"/>
  <c r="P750" i="11"/>
  <c r="P856" i="11"/>
  <c r="P810" i="11"/>
  <c r="P783" i="11"/>
  <c r="P762" i="11"/>
  <c r="P733" i="11"/>
  <c r="P732" i="11"/>
  <c r="P724" i="11"/>
  <c r="P835" i="11"/>
  <c r="P795" i="11"/>
  <c r="P807" i="11"/>
  <c r="P779" i="11"/>
  <c r="P862" i="11"/>
  <c r="P873" i="11"/>
  <c r="P785" i="11"/>
  <c r="P722" i="11"/>
  <c r="P821" i="11"/>
  <c r="P778" i="11"/>
  <c r="P792" i="11"/>
  <c r="P748" i="11"/>
  <c r="P829" i="11"/>
  <c r="P867" i="11"/>
  <c r="P814" i="11"/>
  <c r="P789" i="11"/>
  <c r="P718" i="11"/>
  <c r="K774" i="11"/>
  <c r="K856" i="11"/>
  <c r="K783" i="11"/>
  <c r="K733" i="11"/>
  <c r="K825" i="11"/>
  <c r="K732" i="11"/>
  <c r="K835" i="11"/>
  <c r="K795" i="11"/>
  <c r="K807" i="11"/>
  <c r="K863" i="11"/>
  <c r="K803" i="11"/>
  <c r="K844" i="11"/>
  <c r="K800" i="11"/>
  <c r="K730" i="11"/>
  <c r="K833" i="11"/>
  <c r="K777" i="11"/>
  <c r="K771" i="11"/>
  <c r="K828" i="11"/>
  <c r="K745" i="11"/>
  <c r="K854" i="11"/>
  <c r="K865" i="11"/>
  <c r="K837" i="11"/>
  <c r="L753" i="11"/>
  <c r="L868" i="11"/>
  <c r="L791" i="11"/>
  <c r="L770" i="11"/>
  <c r="L760" i="11"/>
  <c r="L826" i="11"/>
  <c r="L723" i="11"/>
  <c r="L802" i="11"/>
  <c r="L862" i="11"/>
  <c r="L785" i="11"/>
  <c r="L722" i="11"/>
  <c r="L792" i="11"/>
  <c r="L748" i="11"/>
  <c r="L829" i="11"/>
  <c r="L867" i="11"/>
  <c r="L814" i="11"/>
  <c r="L789" i="11"/>
  <c r="L718" i="11"/>
  <c r="V830" i="11"/>
  <c r="V850" i="11"/>
  <c r="D843" i="11"/>
  <c r="D760" i="11"/>
  <c r="D826" i="11"/>
  <c r="D802" i="11"/>
  <c r="D862" i="11"/>
  <c r="D829" i="11"/>
  <c r="D789" i="11"/>
  <c r="D718" i="11"/>
  <c r="P816" i="11"/>
  <c r="P826" i="11"/>
  <c r="P781" i="11"/>
  <c r="P802" i="11"/>
  <c r="P734" i="11"/>
  <c r="P861" i="11"/>
  <c r="P872" i="11"/>
  <c r="P784" i="11"/>
  <c r="P820" i="11"/>
  <c r="P793" i="11"/>
  <c r="P749" i="11"/>
  <c r="P827" i="11"/>
  <c r="P725" i="11"/>
  <c r="P813" i="11"/>
  <c r="P717" i="11"/>
  <c r="K760" i="11"/>
  <c r="K826" i="11"/>
  <c r="K802" i="11"/>
  <c r="K862" i="11"/>
  <c r="K722" i="11"/>
  <c r="K792" i="11"/>
  <c r="K829" i="11"/>
  <c r="K789" i="11"/>
  <c r="K718" i="11"/>
  <c r="L815" i="11"/>
  <c r="L768" i="11"/>
  <c r="L843" i="11"/>
  <c r="L823" i="11"/>
  <c r="L805" i="11"/>
  <c r="L787" i="11"/>
  <c r="L801" i="11"/>
  <c r="L763" i="11"/>
  <c r="L861" i="11"/>
  <c r="L872" i="11"/>
  <c r="L784" i="11"/>
  <c r="L820" i="11"/>
  <c r="L772" i="11"/>
  <c r="L725" i="11"/>
  <c r="L717" i="11"/>
  <c r="V761" i="11"/>
  <c r="V737" i="11"/>
  <c r="V742" i="11"/>
  <c r="V759" i="11"/>
  <c r="V860" i="11"/>
  <c r="V871" i="11"/>
  <c r="V836" i="11"/>
  <c r="V849" i="11"/>
  <c r="V822" i="11"/>
  <c r="V780" i="11"/>
  <c r="V763" i="11"/>
  <c r="V863" i="11"/>
  <c r="V874" i="11"/>
  <c r="V803" i="11"/>
  <c r="V729" i="11"/>
  <c r="V859" i="11"/>
  <c r="V870" i="11"/>
  <c r="V844" i="11"/>
  <c r="V800" i="11"/>
  <c r="V833" i="11"/>
  <c r="V828" i="11"/>
  <c r="V854" i="11"/>
  <c r="V865" i="11"/>
  <c r="W816" i="11"/>
  <c r="W826" i="11"/>
  <c r="W781" i="11"/>
  <c r="W802" i="11"/>
  <c r="W734" i="11"/>
  <c r="W861" i="11"/>
  <c r="W872" i="11"/>
  <c r="W784" i="11"/>
  <c r="W820" i="11"/>
  <c r="W793" i="11"/>
  <c r="W749" i="11"/>
  <c r="W827" i="11"/>
  <c r="W725" i="11"/>
  <c r="W813" i="11"/>
  <c r="W717" i="11"/>
  <c r="P843" i="11"/>
  <c r="P801" i="11"/>
  <c r="P864" i="11"/>
  <c r="P875" i="11"/>
  <c r="L836" i="11"/>
  <c r="L849" i="11"/>
  <c r="L822" i="11"/>
  <c r="L864" i="11"/>
  <c r="L834" i="11"/>
  <c r="L847" i="11"/>
  <c r="L746" i="11"/>
  <c r="L855" i="11"/>
  <c r="L866" i="11"/>
  <c r="L797" i="11"/>
  <c r="V862" i="11"/>
  <c r="V873" i="11"/>
  <c r="V785" i="11"/>
  <c r="V821" i="11"/>
  <c r="V867" i="11"/>
  <c r="V789" i="11"/>
  <c r="W843" i="11"/>
  <c r="W801" i="11"/>
  <c r="W864" i="11"/>
  <c r="W875" i="11"/>
  <c r="W834" i="11"/>
  <c r="W847" i="11"/>
  <c r="W747" i="11"/>
  <c r="W855" i="11"/>
  <c r="W866" i="11"/>
  <c r="G843" i="11"/>
  <c r="G845" i="11"/>
  <c r="G787" i="11"/>
  <c r="G801" i="11"/>
  <c r="G763" i="11"/>
  <c r="G861" i="11"/>
  <c r="G773" i="11"/>
  <c r="G747" i="11"/>
  <c r="G746" i="11"/>
  <c r="G855" i="11"/>
  <c r="G866" i="11"/>
  <c r="G797" i="11"/>
  <c r="R765" i="11"/>
  <c r="R761" i="11"/>
  <c r="R836" i="11"/>
  <c r="R849" i="11"/>
  <c r="R822" i="11"/>
  <c r="R786" i="11"/>
  <c r="R780" i="11"/>
  <c r="R763" i="11"/>
  <c r="R755" i="11"/>
  <c r="R863" i="11"/>
  <c r="R729" i="11"/>
  <c r="R844" i="11"/>
  <c r="R817" i="11"/>
  <c r="R833" i="11"/>
  <c r="R777" i="11"/>
  <c r="R771" i="11"/>
  <c r="R828" i="11"/>
  <c r="R745" i="11"/>
  <c r="R854" i="11"/>
  <c r="R865" i="11"/>
  <c r="R837" i="11"/>
  <c r="V791" i="11"/>
  <c r="V766" i="11"/>
  <c r="V770" i="11"/>
  <c r="V743" i="11"/>
  <c r="V826" i="11"/>
  <c r="V741" i="11"/>
  <c r="V723" i="11"/>
  <c r="V846" i="11"/>
  <c r="V818" i="11"/>
  <c r="V806" i="11"/>
  <c r="V781" i="11"/>
  <c r="V802" i="11"/>
  <c r="V861" i="11"/>
  <c r="V872" i="11"/>
  <c r="V796" i="11"/>
  <c r="V739" i="11"/>
  <c r="V842" i="11"/>
  <c r="V869" i="11"/>
  <c r="V793" i="11"/>
  <c r="V772" i="11"/>
  <c r="V749" i="11"/>
  <c r="V827" i="11"/>
  <c r="V848" i="11"/>
  <c r="V813" i="11"/>
  <c r="V788" i="11"/>
  <c r="V717" i="11"/>
  <c r="W752" i="11"/>
  <c r="W751" i="11"/>
  <c r="W857" i="11"/>
  <c r="W798" i="11"/>
  <c r="W765" i="11"/>
  <c r="W761" i="11"/>
  <c r="W860" i="11"/>
  <c r="W871" i="11"/>
  <c r="W853" i="11"/>
  <c r="W836" i="11"/>
  <c r="W849" i="11"/>
  <c r="W822" i="11"/>
  <c r="W812" i="11"/>
  <c r="W786" i="11"/>
  <c r="W780" i="11"/>
  <c r="W763" i="11"/>
  <c r="W755" i="11"/>
  <c r="W863" i="11"/>
  <c r="W874" i="11"/>
  <c r="W729" i="11"/>
  <c r="W758" i="11"/>
  <c r="W859" i="11"/>
  <c r="W870" i="11"/>
  <c r="W844" i="11"/>
  <c r="W817" i="11"/>
  <c r="W730" i="11"/>
  <c r="W833" i="11"/>
  <c r="W777" i="11"/>
  <c r="W771" i="11"/>
  <c r="W828" i="11"/>
  <c r="W745" i="11"/>
  <c r="W854" i="11"/>
  <c r="W865" i="11"/>
  <c r="W837" i="11"/>
  <c r="W808" i="11"/>
  <c r="G761" i="11"/>
  <c r="G836" i="11"/>
  <c r="G849" i="11"/>
  <c r="G822" i="11"/>
  <c r="G786" i="11"/>
  <c r="G780" i="11"/>
  <c r="G735" i="11"/>
  <c r="G864" i="11"/>
  <c r="G834" i="11"/>
  <c r="G847" i="11"/>
  <c r="G794" i="11"/>
  <c r="G833" i="11"/>
  <c r="G777" i="11"/>
  <c r="G771" i="11"/>
  <c r="G828" i="11"/>
  <c r="G745" i="11"/>
  <c r="G854" i="11"/>
  <c r="G865" i="11"/>
  <c r="G837" i="11"/>
  <c r="R762" i="11"/>
  <c r="R733" i="11"/>
  <c r="R732" i="11"/>
  <c r="R835" i="11"/>
  <c r="R779" i="11"/>
  <c r="R785" i="11"/>
  <c r="R821" i="11"/>
  <c r="R778" i="11"/>
  <c r="R792" i="11"/>
  <c r="R748" i="11"/>
  <c r="R829" i="11"/>
  <c r="R867" i="11"/>
  <c r="R814" i="11"/>
  <c r="R789" i="11"/>
  <c r="R718" i="11"/>
  <c r="V790" i="11"/>
  <c r="V744" i="11"/>
  <c r="V740" i="11"/>
  <c r="V843" i="11"/>
  <c r="V845" i="11"/>
  <c r="V823" i="11"/>
  <c r="V787" i="11"/>
  <c r="V801" i="11"/>
  <c r="V764" i="11"/>
  <c r="V756" i="11"/>
  <c r="V864" i="11"/>
  <c r="V875" i="11"/>
  <c r="V834" i="11"/>
  <c r="V847" i="11"/>
  <c r="V794" i="11"/>
  <c r="V721" i="11"/>
  <c r="V773" i="11"/>
  <c r="V747" i="11"/>
  <c r="V746" i="11"/>
  <c r="V855" i="11"/>
  <c r="V866" i="11"/>
  <c r="V809" i="11"/>
  <c r="V797" i="11"/>
  <c r="W831" i="11"/>
  <c r="W750" i="11"/>
  <c r="W856" i="11"/>
  <c r="W810" i="11"/>
  <c r="W783" i="11"/>
  <c r="W762" i="11"/>
  <c r="W733" i="11"/>
  <c r="W732" i="11"/>
  <c r="W724" i="11"/>
  <c r="W835" i="11"/>
  <c r="W795" i="11"/>
  <c r="W807" i="11"/>
  <c r="W779" i="11"/>
  <c r="W862" i="11"/>
  <c r="W873" i="11"/>
  <c r="W785" i="11"/>
  <c r="W722" i="11"/>
  <c r="W821" i="11"/>
  <c r="W778" i="11"/>
  <c r="W792" i="11"/>
  <c r="W748" i="11"/>
  <c r="W829" i="11"/>
  <c r="W867" i="11"/>
  <c r="W814" i="11"/>
  <c r="W789" i="11"/>
  <c r="W718" i="11"/>
  <c r="G733" i="11"/>
  <c r="G732" i="11"/>
  <c r="G835" i="11"/>
  <c r="G807" i="11"/>
  <c r="G863" i="11"/>
  <c r="G844" i="11"/>
  <c r="G792" i="11"/>
  <c r="G748" i="11"/>
  <c r="G829" i="11"/>
  <c r="G867" i="11"/>
  <c r="G814" i="11"/>
  <c r="G789" i="11"/>
  <c r="G718" i="11"/>
  <c r="R826" i="11"/>
  <c r="R723" i="11"/>
  <c r="R806" i="11"/>
  <c r="R781" i="11"/>
  <c r="R802" i="11"/>
  <c r="R861" i="11"/>
  <c r="R793" i="11"/>
  <c r="R772" i="11"/>
  <c r="R749" i="11"/>
  <c r="R827" i="11"/>
  <c r="R848" i="11"/>
  <c r="R813" i="11"/>
  <c r="R788" i="11"/>
  <c r="R717" i="11"/>
  <c r="G826" i="11"/>
  <c r="G723" i="11"/>
  <c r="G802" i="11"/>
  <c r="G785" i="11"/>
  <c r="G772" i="11"/>
  <c r="G827" i="11"/>
  <c r="G848" i="11"/>
  <c r="G813" i="11"/>
  <c r="G788" i="11"/>
  <c r="G717" i="11"/>
  <c r="R843" i="11"/>
  <c r="R845" i="11"/>
  <c r="R787" i="11"/>
  <c r="R801" i="11"/>
  <c r="R764" i="11"/>
  <c r="R864" i="11"/>
  <c r="R834" i="11"/>
  <c r="R847" i="11"/>
  <c r="R794" i="11"/>
  <c r="R773" i="11"/>
  <c r="R747" i="11"/>
  <c r="R746" i="11"/>
  <c r="R855" i="11"/>
  <c r="R866" i="11"/>
  <c r="R839" i="11"/>
  <c r="R809" i="11"/>
  <c r="R797" i="11"/>
  <c r="P218" i="11"/>
  <c r="W358" i="11"/>
  <c r="L496" i="11"/>
  <c r="R323" i="11"/>
  <c r="D496" i="11"/>
  <c r="P496" i="11"/>
  <c r="K496" i="11"/>
  <c r="G340" i="11"/>
  <c r="R466" i="11"/>
  <c r="G400" i="11"/>
  <c r="R400" i="11"/>
  <c r="R344" i="11"/>
  <c r="R467" i="11"/>
  <c r="G549" i="11"/>
  <c r="G345" i="11"/>
  <c r="R345" i="11"/>
  <c r="R340" i="11"/>
  <c r="R549" i="11"/>
  <c r="W400" i="11"/>
  <c r="G393" i="11"/>
  <c r="V410" i="11"/>
  <c r="R339" i="11"/>
  <c r="P557" i="11"/>
  <c r="K557" i="11"/>
  <c r="D557" i="11"/>
  <c r="D344" i="11"/>
  <c r="V557" i="11"/>
  <c r="V344" i="11"/>
  <c r="G344" i="11"/>
  <c r="G557" i="11"/>
  <c r="G339" i="11"/>
  <c r="R557" i="11"/>
  <c r="L339" i="11"/>
  <c r="D345" i="11"/>
  <c r="V345" i="11"/>
  <c r="R393" i="11"/>
  <c r="L393" i="11"/>
  <c r="W546" i="11"/>
  <c r="W393" i="11"/>
  <c r="L557" i="11"/>
  <c r="L351" i="11"/>
  <c r="D393" i="11"/>
  <c r="P393" i="11"/>
  <c r="K393" i="11"/>
  <c r="V393" i="11"/>
  <c r="W557" i="11"/>
  <c r="W351" i="11"/>
  <c r="W344" i="11"/>
  <c r="V98" i="11"/>
  <c r="V133" i="11"/>
  <c r="L148" i="11"/>
  <c r="L105" i="11"/>
  <c r="L98" i="11"/>
  <c r="L133" i="11"/>
  <c r="L162" i="11"/>
  <c r="L26" i="11"/>
  <c r="L606" i="11"/>
  <c r="W150" i="11"/>
  <c r="W162" i="11"/>
  <c r="W26" i="11"/>
  <c r="W651" i="11"/>
  <c r="W247" i="11"/>
  <c r="G662" i="11"/>
  <c r="G443" i="11"/>
  <c r="G98" i="11"/>
  <c r="G133" i="11"/>
  <c r="R662" i="11"/>
  <c r="R443" i="11"/>
  <c r="R463" i="11"/>
  <c r="R98" i="11"/>
  <c r="R133" i="11"/>
  <c r="D147" i="11"/>
  <c r="D457" i="11"/>
  <c r="D277" i="11"/>
  <c r="P91" i="11"/>
  <c r="P413" i="11"/>
  <c r="K493" i="11"/>
  <c r="K31" i="11"/>
  <c r="K9" i="11"/>
  <c r="V413" i="11"/>
  <c r="W148" i="11"/>
  <c r="W105" i="11"/>
  <c r="W155" i="11"/>
  <c r="W98" i="11"/>
  <c r="W133" i="11"/>
  <c r="W462" i="11"/>
  <c r="D162" i="11"/>
  <c r="D26" i="11"/>
  <c r="G652" i="11"/>
  <c r="G606" i="11"/>
  <c r="G442" i="11"/>
  <c r="G462" i="11"/>
  <c r="G148" i="11"/>
  <c r="G105" i="11"/>
  <c r="R652" i="11"/>
  <c r="R606" i="11"/>
  <c r="R442" i="11"/>
  <c r="R462" i="11"/>
  <c r="R148" i="11"/>
  <c r="R105" i="11"/>
  <c r="R152" i="11"/>
  <c r="D148" i="11"/>
  <c r="D105" i="11"/>
  <c r="D98" i="11"/>
  <c r="D133" i="11"/>
  <c r="D552" i="11"/>
  <c r="D413" i="11"/>
  <c r="P493" i="11"/>
  <c r="P151" i="11"/>
  <c r="P38" i="11"/>
  <c r="P457" i="11"/>
  <c r="P277" i="11"/>
  <c r="K452" i="11"/>
  <c r="K413" i="11"/>
  <c r="V31" i="11"/>
  <c r="V9" i="11"/>
  <c r="L552" i="11"/>
  <c r="L147" i="11"/>
  <c r="D259" i="11"/>
  <c r="D158" i="11"/>
  <c r="D185" i="11"/>
  <c r="D151" i="11"/>
  <c r="D38" i="11"/>
  <c r="D91" i="11"/>
  <c r="D115" i="11"/>
  <c r="D88" i="11"/>
  <c r="D31" i="11"/>
  <c r="D9" i="11"/>
  <c r="D62" i="11"/>
  <c r="D607" i="11"/>
  <c r="D442" i="11"/>
  <c r="P662" i="11"/>
  <c r="P673" i="11"/>
  <c r="P608" i="11"/>
  <c r="P202" i="11"/>
  <c r="P184" i="11"/>
  <c r="P150" i="11"/>
  <c r="P72" i="11"/>
  <c r="P18" i="11"/>
  <c r="P30" i="11"/>
  <c r="P8" i="11"/>
  <c r="P607" i="11"/>
  <c r="P442" i="11"/>
  <c r="P412" i="11"/>
  <c r="K662" i="11"/>
  <c r="K673" i="11"/>
  <c r="K608" i="11"/>
  <c r="K202" i="11"/>
  <c r="K184" i="11"/>
  <c r="K150" i="11"/>
  <c r="K72" i="11"/>
  <c r="K18" i="11"/>
  <c r="K30" i="11"/>
  <c r="K8" i="11"/>
  <c r="K607" i="11"/>
  <c r="K442" i="11"/>
  <c r="K412" i="11"/>
  <c r="V259" i="11"/>
  <c r="V158" i="11"/>
  <c r="V493" i="11"/>
  <c r="V452" i="11"/>
  <c r="V185" i="11"/>
  <c r="V151" i="11"/>
  <c r="V38" i="11"/>
  <c r="V91" i="11"/>
  <c r="V115" i="11"/>
  <c r="V72" i="11"/>
  <c r="V18" i="11"/>
  <c r="V30" i="11"/>
  <c r="V8" i="11"/>
  <c r="V607" i="11"/>
  <c r="V442" i="11"/>
  <c r="L259" i="11"/>
  <c r="L158" i="11"/>
  <c r="L493" i="11"/>
  <c r="L185" i="11"/>
  <c r="L108" i="11"/>
  <c r="L151" i="11"/>
  <c r="L124" i="11"/>
  <c r="L38" i="11"/>
  <c r="L91" i="11"/>
  <c r="L115" i="11"/>
  <c r="L88" i="11"/>
  <c r="L31" i="11"/>
  <c r="L9" i="11"/>
  <c r="L62" i="11"/>
  <c r="L121" i="11"/>
  <c r="L443" i="11"/>
  <c r="L457" i="11"/>
  <c r="L277" i="11"/>
  <c r="L413" i="11"/>
  <c r="W159" i="11"/>
  <c r="W111" i="11"/>
  <c r="W152" i="11"/>
  <c r="W89" i="11"/>
  <c r="W260" i="11"/>
  <c r="W88" i="11"/>
  <c r="W31" i="11"/>
  <c r="W9" i="11"/>
  <c r="W62" i="11"/>
  <c r="W121" i="11"/>
  <c r="W443" i="11"/>
  <c r="W457" i="11"/>
  <c r="W277" i="11"/>
  <c r="G162" i="11"/>
  <c r="G26" i="11"/>
  <c r="G654" i="11"/>
  <c r="G651" i="11"/>
  <c r="G147" i="11"/>
  <c r="G31" i="11"/>
  <c r="G9" i="11"/>
  <c r="R162" i="11"/>
  <c r="R26" i="11"/>
  <c r="R651" i="11"/>
  <c r="R147" i="11"/>
  <c r="R31" i="11"/>
  <c r="R9" i="11"/>
  <c r="P452" i="11"/>
  <c r="P31" i="11"/>
  <c r="P9" i="11"/>
  <c r="K151" i="11"/>
  <c r="K38" i="11"/>
  <c r="K91" i="11"/>
  <c r="V552" i="11"/>
  <c r="V147" i="11"/>
  <c r="D662" i="11"/>
  <c r="D150" i="11"/>
  <c r="D123" i="11"/>
  <c r="D134" i="11"/>
  <c r="D72" i="11"/>
  <c r="D18" i="11"/>
  <c r="D30" i="11"/>
  <c r="D8" i="11"/>
  <c r="D651" i="11"/>
  <c r="D606" i="11"/>
  <c r="D247" i="11"/>
  <c r="P401" i="11"/>
  <c r="P248" i="11"/>
  <c r="P287" i="11"/>
  <c r="P148" i="11"/>
  <c r="P105" i="11"/>
  <c r="P224" i="11"/>
  <c r="P153" i="11"/>
  <c r="P98" i="11"/>
  <c r="P133" i="11"/>
  <c r="P268" i="11"/>
  <c r="P162" i="11"/>
  <c r="P26" i="11"/>
  <c r="P606" i="11"/>
  <c r="P195" i="11"/>
  <c r="K401" i="11"/>
  <c r="K248" i="11"/>
  <c r="K287" i="11"/>
  <c r="K148" i="11"/>
  <c r="K105" i="11"/>
  <c r="K224" i="11"/>
  <c r="K153" i="11"/>
  <c r="K98" i="11"/>
  <c r="K133" i="11"/>
  <c r="K268" i="11"/>
  <c r="K162" i="11"/>
  <c r="K26" i="11"/>
  <c r="K606" i="11"/>
  <c r="K195" i="11"/>
  <c r="V662" i="11"/>
  <c r="V150" i="11"/>
  <c r="V33" i="11"/>
  <c r="V162" i="11"/>
  <c r="V26" i="11"/>
  <c r="V651" i="11"/>
  <c r="V606" i="11"/>
  <c r="V247" i="11"/>
  <c r="L662" i="11"/>
  <c r="L608" i="11"/>
  <c r="L150" i="11"/>
  <c r="L30" i="11"/>
  <c r="L8" i="11"/>
  <c r="L607" i="11"/>
  <c r="L442" i="11"/>
  <c r="L196" i="11"/>
  <c r="W259" i="11"/>
  <c r="W158" i="11"/>
  <c r="W108" i="11"/>
  <c r="W151" i="11"/>
  <c r="W38" i="11"/>
  <c r="W91" i="11"/>
  <c r="W115" i="11"/>
  <c r="W30" i="11"/>
  <c r="W8" i="11"/>
  <c r="W607" i="11"/>
  <c r="G659" i="11"/>
  <c r="G673" i="11"/>
  <c r="G30" i="11"/>
  <c r="G8" i="11"/>
  <c r="G72" i="11"/>
  <c r="G18" i="11"/>
  <c r="R659" i="11"/>
  <c r="R673" i="11"/>
  <c r="R30" i="11"/>
  <c r="R8" i="11"/>
  <c r="R72" i="11"/>
  <c r="R18" i="11"/>
  <c r="D219" i="11"/>
  <c r="D57" i="11"/>
  <c r="D61" i="11"/>
  <c r="D73" i="11"/>
  <c r="D70" i="11"/>
  <c r="D32" i="11"/>
  <c r="D556" i="11"/>
  <c r="D443" i="11"/>
  <c r="P174" i="11"/>
  <c r="P616" i="11"/>
  <c r="P263" i="11"/>
  <c r="P141" i="11"/>
  <c r="P230" i="11"/>
  <c r="P661" i="11"/>
  <c r="P447" i="11"/>
  <c r="P652" i="11"/>
  <c r="P115" i="11"/>
  <c r="P56" i="11"/>
  <c r="P60" i="11"/>
  <c r="P88" i="11"/>
  <c r="P556" i="11"/>
  <c r="P443" i="11"/>
  <c r="K174" i="11"/>
  <c r="K616" i="11"/>
  <c r="K263" i="11"/>
  <c r="K141" i="11"/>
  <c r="K230" i="11"/>
  <c r="K661" i="11"/>
  <c r="K447" i="11"/>
  <c r="K652" i="11"/>
  <c r="K115" i="11"/>
  <c r="K56" i="11"/>
  <c r="K60" i="11"/>
  <c r="K88" i="11"/>
  <c r="K62" i="11"/>
  <c r="K556" i="11"/>
  <c r="K443" i="11"/>
  <c r="V114" i="11"/>
  <c r="V448" i="11"/>
  <c r="V219" i="11"/>
  <c r="V163" i="11"/>
  <c r="V56" i="11"/>
  <c r="V60" i="11"/>
  <c r="V88" i="11"/>
  <c r="V62" i="11"/>
  <c r="V556" i="11"/>
  <c r="V443" i="11"/>
  <c r="L159" i="11"/>
  <c r="L219" i="11"/>
  <c r="L163" i="11"/>
  <c r="L57" i="11"/>
  <c r="L61" i="11"/>
  <c r="L80" i="11"/>
  <c r="L73" i="11"/>
  <c r="L70" i="11"/>
  <c r="L32" i="11"/>
  <c r="L605" i="11"/>
  <c r="L112" i="11"/>
  <c r="L180" i="11"/>
  <c r="W468" i="11"/>
  <c r="W84" i="11"/>
  <c r="W665" i="11"/>
  <c r="W57" i="11"/>
  <c r="W61" i="11"/>
  <c r="W80" i="11"/>
  <c r="W73" i="11"/>
  <c r="W70" i="11"/>
  <c r="W32" i="11"/>
  <c r="W605" i="11"/>
  <c r="W112" i="11"/>
  <c r="W180" i="11"/>
  <c r="W245" i="11"/>
  <c r="G251" i="11"/>
  <c r="G468" i="11"/>
  <c r="G84" i="11"/>
  <c r="G160" i="11"/>
  <c r="G452" i="11"/>
  <c r="G88" i="11"/>
  <c r="G32" i="11"/>
  <c r="G81" i="11"/>
  <c r="G73" i="11"/>
  <c r="G70" i="11"/>
  <c r="G68" i="11"/>
  <c r="R251" i="11"/>
  <c r="R548" i="11"/>
  <c r="R468" i="11"/>
  <c r="R84" i="11"/>
  <c r="R160" i="11"/>
  <c r="R452" i="11"/>
  <c r="R88" i="11"/>
  <c r="R32" i="11"/>
  <c r="R81" i="11"/>
  <c r="R73" i="11"/>
  <c r="R70" i="11"/>
  <c r="R68" i="11"/>
  <c r="D56" i="11"/>
  <c r="D60" i="11"/>
  <c r="V174" i="11"/>
  <c r="V141" i="11"/>
  <c r="V230" i="11"/>
  <c r="L174" i="11"/>
  <c r="L141" i="11"/>
  <c r="L230" i="11"/>
  <c r="L661" i="11"/>
  <c r="L447" i="11"/>
  <c r="L56" i="11"/>
  <c r="L60" i="11"/>
  <c r="W56" i="11"/>
  <c r="W60" i="11"/>
  <c r="G363" i="11"/>
  <c r="G69" i="11"/>
  <c r="G362" i="11"/>
  <c r="G126" i="11"/>
  <c r="G605" i="11"/>
  <c r="G112" i="11"/>
  <c r="G174" i="11"/>
  <c r="G141" i="11"/>
  <c r="G230" i="11"/>
  <c r="G57" i="11"/>
  <c r="G61" i="11"/>
  <c r="G80" i="11"/>
  <c r="R363" i="11"/>
  <c r="R69" i="11"/>
  <c r="R362" i="11"/>
  <c r="R126" i="11"/>
  <c r="R605" i="11"/>
  <c r="R112" i="11"/>
  <c r="R174" i="11"/>
  <c r="R141" i="11"/>
  <c r="R230" i="11"/>
  <c r="R57" i="11"/>
  <c r="R61" i="11"/>
  <c r="R80" i="11"/>
  <c r="P109" i="11"/>
  <c r="P225" i="11"/>
  <c r="P269" i="11"/>
  <c r="K109" i="11"/>
  <c r="K225" i="11"/>
  <c r="K269" i="11"/>
  <c r="D109" i="11"/>
  <c r="D140" i="11"/>
  <c r="D225" i="11"/>
  <c r="D269" i="11"/>
  <c r="P170" i="11"/>
  <c r="P74" i="11"/>
  <c r="P71" i="11"/>
  <c r="P66" i="11"/>
  <c r="K170" i="11"/>
  <c r="V109" i="11"/>
  <c r="V66" i="11"/>
  <c r="L110" i="11"/>
  <c r="L562" i="11"/>
  <c r="L109" i="11"/>
  <c r="L140" i="11"/>
  <c r="L225" i="11"/>
  <c r="L269" i="11"/>
  <c r="L116" i="11"/>
  <c r="L75" i="11"/>
  <c r="L72" i="11"/>
  <c r="W141" i="11"/>
  <c r="W230" i="11"/>
  <c r="W661" i="11"/>
  <c r="W447" i="11"/>
  <c r="W75" i="11"/>
  <c r="W72" i="11"/>
  <c r="G661" i="11"/>
  <c r="G447" i="11"/>
  <c r="G180" i="11"/>
  <c r="G170" i="11"/>
  <c r="G140" i="11"/>
  <c r="G34" i="11"/>
  <c r="G56" i="11"/>
  <c r="G60" i="11"/>
  <c r="G66" i="11"/>
  <c r="G62" i="11"/>
  <c r="R180" i="11"/>
  <c r="R170" i="11"/>
  <c r="R140" i="11"/>
  <c r="R34" i="11"/>
  <c r="R56" i="11"/>
  <c r="R60" i="11"/>
  <c r="R66" i="11"/>
  <c r="R62" i="11"/>
  <c r="D141" i="11"/>
  <c r="D230" i="11"/>
  <c r="D110" i="11"/>
  <c r="D116" i="11"/>
  <c r="P201" i="11"/>
  <c r="P36" i="11"/>
  <c r="P160" i="11"/>
  <c r="K201" i="11"/>
  <c r="K36" i="11"/>
  <c r="K160" i="11"/>
  <c r="K74" i="11"/>
  <c r="K71" i="11"/>
  <c r="K66" i="11"/>
  <c r="V110" i="11"/>
  <c r="V225" i="11"/>
  <c r="V269" i="11"/>
  <c r="V116" i="11"/>
  <c r="V74" i="11"/>
  <c r="V71" i="11"/>
  <c r="D160" i="11"/>
  <c r="D546" i="11"/>
  <c r="D170" i="11"/>
  <c r="D74" i="11"/>
  <c r="D71" i="11"/>
  <c r="D66" i="11"/>
  <c r="D605" i="11"/>
  <c r="D112" i="11"/>
  <c r="D180" i="11"/>
  <c r="D245" i="11"/>
  <c r="P159" i="11"/>
  <c r="P448" i="11"/>
  <c r="P163" i="11"/>
  <c r="P57" i="11"/>
  <c r="P61" i="11"/>
  <c r="P80" i="11"/>
  <c r="P73" i="11"/>
  <c r="P70" i="11"/>
  <c r="P32" i="11"/>
  <c r="P82" i="11"/>
  <c r="P65" i="11"/>
  <c r="P605" i="11"/>
  <c r="P112" i="11"/>
  <c r="P180" i="11"/>
  <c r="P245" i="11"/>
  <c r="K159" i="11"/>
  <c r="K114" i="11"/>
  <c r="K448" i="11"/>
  <c r="K163" i="11"/>
  <c r="K57" i="11"/>
  <c r="K61" i="11"/>
  <c r="K80" i="11"/>
  <c r="K73" i="11"/>
  <c r="K70" i="11"/>
  <c r="K32" i="11"/>
  <c r="K82" i="11"/>
  <c r="K65" i="11"/>
  <c r="K605" i="11"/>
  <c r="K112" i="11"/>
  <c r="K180" i="11"/>
  <c r="K245" i="11"/>
  <c r="V160" i="11"/>
  <c r="V287" i="11"/>
  <c r="V546" i="11"/>
  <c r="V170" i="11"/>
  <c r="V261" i="11"/>
  <c r="V57" i="11"/>
  <c r="V61" i="11"/>
  <c r="V80" i="11"/>
  <c r="V73" i="11"/>
  <c r="V70" i="11"/>
  <c r="V32" i="11"/>
  <c r="V65" i="11"/>
  <c r="V605" i="11"/>
  <c r="V112" i="11"/>
  <c r="V180" i="11"/>
  <c r="V245" i="11"/>
  <c r="L160" i="11"/>
  <c r="L546" i="11"/>
  <c r="L170" i="11"/>
  <c r="L74" i="11"/>
  <c r="L71" i="11"/>
  <c r="L66" i="11"/>
  <c r="W110" i="11"/>
  <c r="W562" i="11"/>
  <c r="W225" i="11"/>
  <c r="W269" i="11"/>
  <c r="W116" i="11"/>
  <c r="W74" i="11"/>
  <c r="W71" i="11"/>
  <c r="W33" i="11"/>
  <c r="W66" i="11"/>
  <c r="G225" i="11"/>
  <c r="G269" i="11"/>
  <c r="G219" i="11"/>
  <c r="G655" i="11"/>
  <c r="G89" i="11"/>
  <c r="G115" i="11"/>
  <c r="G469" i="11"/>
  <c r="G161" i="11"/>
  <c r="G457" i="11"/>
  <c r="G74" i="11"/>
  <c r="G71" i="11"/>
  <c r="G65" i="11"/>
  <c r="R225" i="11"/>
  <c r="R269" i="11"/>
  <c r="R219" i="11"/>
  <c r="R655" i="11"/>
  <c r="R89" i="11"/>
  <c r="R469" i="11"/>
  <c r="R161" i="11"/>
  <c r="R457" i="11"/>
  <c r="R74" i="11"/>
  <c r="R71" i="11"/>
  <c r="R65" i="11"/>
  <c r="D396" i="11"/>
  <c r="D143" i="11"/>
  <c r="D178" i="11"/>
  <c r="D603" i="11"/>
  <c r="D183" i="11"/>
  <c r="D412" i="11"/>
  <c r="D333" i="11"/>
  <c r="D608" i="11"/>
  <c r="D242" i="11"/>
  <c r="D667" i="11"/>
  <c r="D218" i="11"/>
  <c r="D138" i="11"/>
  <c r="D90" i="11"/>
  <c r="D87" i="11"/>
  <c r="D79" i="11"/>
  <c r="D166" i="11"/>
  <c r="D59" i="11"/>
  <c r="D120" i="11"/>
  <c r="D273" i="11"/>
  <c r="D95" i="11"/>
  <c r="D272" i="11"/>
  <c r="D257" i="11"/>
  <c r="D282" i="11"/>
  <c r="D104" i="11"/>
  <c r="P547" i="11"/>
  <c r="P181" i="11"/>
  <c r="P186" i="11"/>
  <c r="P611" i="11"/>
  <c r="D468" i="11"/>
  <c r="D547" i="11"/>
  <c r="D181" i="11"/>
  <c r="D186" i="11"/>
  <c r="D611" i="11"/>
  <c r="D176" i="11"/>
  <c r="D618" i="11"/>
  <c r="D155" i="11"/>
  <c r="D665" i="11"/>
  <c r="D93" i="11"/>
  <c r="D135" i="11"/>
  <c r="D283" i="11"/>
  <c r="D117" i="11"/>
  <c r="D78" i="11"/>
  <c r="D165" i="11"/>
  <c r="P567" i="11"/>
  <c r="P663" i="11"/>
  <c r="P339" i="11"/>
  <c r="P400" i="11"/>
  <c r="P292" i="11"/>
  <c r="P114" i="11"/>
  <c r="P179" i="11"/>
  <c r="P604" i="11"/>
  <c r="P408" i="11"/>
  <c r="P152" i="11"/>
  <c r="P167" i="11"/>
  <c r="P97" i="11"/>
  <c r="P664" i="11"/>
  <c r="P655" i="11"/>
  <c r="P54" i="11"/>
  <c r="P260" i="11"/>
  <c r="P11" i="11"/>
  <c r="P4" i="11"/>
  <c r="P77" i="11"/>
  <c r="P164" i="11"/>
  <c r="K567" i="11"/>
  <c r="K663" i="11"/>
  <c r="K339" i="11"/>
  <c r="K179" i="11"/>
  <c r="K604" i="11"/>
  <c r="K408" i="11"/>
  <c r="K152" i="11"/>
  <c r="K167" i="11"/>
  <c r="K97" i="11"/>
  <c r="K664" i="11"/>
  <c r="K655" i="11"/>
  <c r="K54" i="11"/>
  <c r="K260" i="11"/>
  <c r="K11" i="11"/>
  <c r="K4" i="11"/>
  <c r="K77" i="11"/>
  <c r="K164" i="11"/>
  <c r="V468" i="11"/>
  <c r="V547" i="11"/>
  <c r="V181" i="11"/>
  <c r="V186" i="11"/>
  <c r="V611" i="11"/>
  <c r="V176" i="11"/>
  <c r="V148" i="11"/>
  <c r="V618" i="11"/>
  <c r="V155" i="11"/>
  <c r="V665" i="11"/>
  <c r="V93" i="11"/>
  <c r="V135" i="11"/>
  <c r="V283" i="11"/>
  <c r="V117" i="11"/>
  <c r="V77" i="11"/>
  <c r="V164" i="11"/>
  <c r="L468" i="11"/>
  <c r="L547" i="11"/>
  <c r="L181" i="11"/>
  <c r="L186" i="11"/>
  <c r="L611" i="11"/>
  <c r="L618" i="11"/>
  <c r="L409" i="11"/>
  <c r="L153" i="11"/>
  <c r="L155" i="11"/>
  <c r="L665" i="11"/>
  <c r="L656" i="11"/>
  <c r="L93" i="11"/>
  <c r="L135" i="11"/>
  <c r="L283" i="11"/>
  <c r="L117" i="11"/>
  <c r="L78" i="11"/>
  <c r="L165" i="11"/>
  <c r="L58" i="11"/>
  <c r="L119" i="11"/>
  <c r="L273" i="11"/>
  <c r="L95" i="11"/>
  <c r="L272" i="11"/>
  <c r="L257" i="11"/>
  <c r="L246" i="11"/>
  <c r="L83" i="11"/>
  <c r="L282" i="11"/>
  <c r="L104" i="11"/>
  <c r="W333" i="11"/>
  <c r="W608" i="11"/>
  <c r="W469" i="11"/>
  <c r="W242" i="11"/>
  <c r="W667" i="11"/>
  <c r="W184" i="11"/>
  <c r="W218" i="11"/>
  <c r="W173" i="11"/>
  <c r="W109" i="11"/>
  <c r="W615" i="11"/>
  <c r="W189" i="11"/>
  <c r="W123" i="11"/>
  <c r="W654" i="11"/>
  <c r="W657" i="11"/>
  <c r="W138" i="11"/>
  <c r="W90" i="11"/>
  <c r="W78" i="11"/>
  <c r="W165" i="11"/>
  <c r="W58" i="11"/>
  <c r="W119" i="11"/>
  <c r="W273" i="11"/>
  <c r="W95" i="11"/>
  <c r="W272" i="11"/>
  <c r="W257" i="11"/>
  <c r="W246" i="11"/>
  <c r="W83" i="11"/>
  <c r="W282" i="11"/>
  <c r="W104" i="11"/>
  <c r="G11" i="11"/>
  <c r="G4" i="11"/>
  <c r="G547" i="11"/>
  <c r="G181" i="11"/>
  <c r="G288" i="11"/>
  <c r="G110" i="11"/>
  <c r="G326" i="11"/>
  <c r="G607" i="11"/>
  <c r="G246" i="11"/>
  <c r="G83" i="11"/>
  <c r="G178" i="11"/>
  <c r="G603" i="11"/>
  <c r="G185" i="11"/>
  <c r="G218" i="11"/>
  <c r="G273" i="11"/>
  <c r="G95" i="11"/>
  <c r="G82" i="11"/>
  <c r="G78" i="11"/>
  <c r="G165" i="11"/>
  <c r="R11" i="11"/>
  <c r="R4" i="11"/>
  <c r="R335" i="11"/>
  <c r="R610" i="11"/>
  <c r="R547" i="11"/>
  <c r="R181" i="11"/>
  <c r="R288" i="11"/>
  <c r="R110" i="11"/>
  <c r="R326" i="11"/>
  <c r="R607" i="11"/>
  <c r="R246" i="11"/>
  <c r="R83" i="11"/>
  <c r="R178" i="11"/>
  <c r="R603" i="11"/>
  <c r="R185" i="11"/>
  <c r="R218" i="11"/>
  <c r="R273" i="11"/>
  <c r="R95" i="11"/>
  <c r="R82" i="11"/>
  <c r="R78" i="11"/>
  <c r="R165" i="11"/>
  <c r="D292" i="11"/>
  <c r="D114" i="11"/>
  <c r="D77" i="11"/>
  <c r="D164" i="11"/>
  <c r="P399" i="11"/>
  <c r="P144" i="11"/>
  <c r="P178" i="11"/>
  <c r="P603" i="11"/>
  <c r="P183" i="11"/>
  <c r="P671" i="11"/>
  <c r="P226" i="11"/>
  <c r="P33" i="11"/>
  <c r="P6" i="11"/>
  <c r="P396" i="11"/>
  <c r="P143" i="11"/>
  <c r="K334" i="11"/>
  <c r="K609" i="11"/>
  <c r="K399" i="11"/>
  <c r="K144" i="11"/>
  <c r="K178" i="11"/>
  <c r="K603" i="11"/>
  <c r="K183" i="11"/>
  <c r="K671" i="11"/>
  <c r="K226" i="11"/>
  <c r="K33" i="11"/>
  <c r="K6" i="11"/>
  <c r="K396" i="11"/>
  <c r="K143" i="11"/>
  <c r="V567" i="11"/>
  <c r="V663" i="11"/>
  <c r="V378" i="11"/>
  <c r="V132" i="11"/>
  <c r="V179" i="11"/>
  <c r="V604" i="11"/>
  <c r="V408" i="11"/>
  <c r="V152" i="11"/>
  <c r="V167" i="11"/>
  <c r="V97" i="11"/>
  <c r="V655" i="11"/>
  <c r="V54" i="11"/>
  <c r="V260" i="11"/>
  <c r="V11" i="11"/>
  <c r="V4" i="11"/>
  <c r="V396" i="11"/>
  <c r="V143" i="11"/>
  <c r="L567" i="11"/>
  <c r="L663" i="11"/>
  <c r="L292" i="11"/>
  <c r="L114" i="11"/>
  <c r="L179" i="11"/>
  <c r="L604" i="11"/>
  <c r="L408" i="11"/>
  <c r="L152" i="11"/>
  <c r="L167" i="11"/>
  <c r="L97" i="11"/>
  <c r="L655" i="11"/>
  <c r="L54" i="11"/>
  <c r="L260" i="11"/>
  <c r="L11" i="11"/>
  <c r="L4" i="11"/>
  <c r="L77" i="11"/>
  <c r="L164" i="11"/>
  <c r="W547" i="11"/>
  <c r="W181" i="11"/>
  <c r="W186" i="11"/>
  <c r="W611" i="11"/>
  <c r="W409" i="11"/>
  <c r="W153" i="11"/>
  <c r="W55" i="11"/>
  <c r="W261" i="11"/>
  <c r="W93" i="11"/>
  <c r="W135" i="11"/>
  <c r="W283" i="11"/>
  <c r="W117" i="11"/>
  <c r="W77" i="11"/>
  <c r="W164" i="11"/>
  <c r="D58" i="11"/>
  <c r="D119" i="11"/>
  <c r="G55" i="11"/>
  <c r="G261" i="11"/>
  <c r="G33" i="11"/>
  <c r="G6" i="11"/>
  <c r="G334" i="11"/>
  <c r="G609" i="11"/>
  <c r="G292" i="11"/>
  <c r="G114" i="11"/>
  <c r="G413" i="11"/>
  <c r="G396" i="11"/>
  <c r="G143" i="11"/>
  <c r="G183" i="11"/>
  <c r="G184" i="11"/>
  <c r="G176" i="11"/>
  <c r="G167" i="11"/>
  <c r="G97" i="11"/>
  <c r="G613" i="11"/>
  <c r="G77" i="11"/>
  <c r="G164" i="11"/>
  <c r="R55" i="11"/>
  <c r="R261" i="11"/>
  <c r="R33" i="11"/>
  <c r="R6" i="11"/>
  <c r="R334" i="11"/>
  <c r="R609" i="11"/>
  <c r="R292" i="11"/>
  <c r="R114" i="11"/>
  <c r="R413" i="11"/>
  <c r="R396" i="11"/>
  <c r="R143" i="11"/>
  <c r="R183" i="11"/>
  <c r="R184" i="11"/>
  <c r="R176" i="11"/>
  <c r="R167" i="11"/>
  <c r="R97" i="11"/>
  <c r="R613" i="11"/>
  <c r="R77" i="11"/>
  <c r="R164" i="11"/>
  <c r="D378" i="11"/>
  <c r="D132" i="11"/>
  <c r="D179" i="11"/>
  <c r="D604" i="11"/>
  <c r="D167" i="11"/>
  <c r="D97" i="11"/>
  <c r="D54" i="11"/>
  <c r="D260" i="11"/>
  <c r="P334" i="11"/>
  <c r="P609" i="11"/>
  <c r="D399" i="11"/>
  <c r="D144" i="11"/>
  <c r="D452" i="11"/>
  <c r="D108" i="11"/>
  <c r="D661" i="11"/>
  <c r="D387" i="11"/>
  <c r="P242" i="11"/>
  <c r="P667" i="11"/>
  <c r="P189" i="11"/>
  <c r="P123" i="11"/>
  <c r="P654" i="11"/>
  <c r="P138" i="11"/>
  <c r="P90" i="11"/>
  <c r="P87" i="11"/>
  <c r="P75" i="11"/>
  <c r="P613" i="11"/>
  <c r="P79" i="11"/>
  <c r="P166" i="11"/>
  <c r="P67" i="11"/>
  <c r="P149" i="11"/>
  <c r="P59" i="11"/>
  <c r="P120" i="11"/>
  <c r="P387" i="11"/>
  <c r="P395" i="11"/>
  <c r="P142" i="11"/>
  <c r="K242" i="11"/>
  <c r="K667" i="11"/>
  <c r="K189" i="11"/>
  <c r="K123" i="11"/>
  <c r="K654" i="11"/>
  <c r="K138" i="11"/>
  <c r="K90" i="11"/>
  <c r="K87" i="11"/>
  <c r="K75" i="11"/>
  <c r="K613" i="11"/>
  <c r="K79" i="11"/>
  <c r="K166" i="11"/>
  <c r="K67" i="11"/>
  <c r="K149" i="11"/>
  <c r="K59" i="11"/>
  <c r="K120" i="11"/>
  <c r="K387" i="11"/>
  <c r="K395" i="11"/>
  <c r="K142" i="11"/>
  <c r="V334" i="11"/>
  <c r="V609" i="11"/>
  <c r="V399" i="11"/>
  <c r="V144" i="11"/>
  <c r="V178" i="11"/>
  <c r="V603" i="11"/>
  <c r="V183" i="11"/>
  <c r="V108" i="11"/>
  <c r="V190" i="11"/>
  <c r="V124" i="11"/>
  <c r="V661" i="11"/>
  <c r="V671" i="11"/>
  <c r="V226" i="11"/>
  <c r="V658" i="11"/>
  <c r="V87" i="11"/>
  <c r="V75" i="11"/>
  <c r="V613" i="11"/>
  <c r="V79" i="11"/>
  <c r="V166" i="11"/>
  <c r="V67" i="11"/>
  <c r="V149" i="11"/>
  <c r="V59" i="11"/>
  <c r="V120" i="11"/>
  <c r="V387" i="11"/>
  <c r="V395" i="11"/>
  <c r="V142" i="11"/>
  <c r="V412" i="11"/>
  <c r="L285" i="11"/>
  <c r="L107" i="11"/>
  <c r="L334" i="11"/>
  <c r="L609" i="11"/>
  <c r="L399" i="11"/>
  <c r="L144" i="11"/>
  <c r="L452" i="11"/>
  <c r="L178" i="11"/>
  <c r="L603" i="11"/>
  <c r="L183" i="11"/>
  <c r="L671" i="11"/>
  <c r="L226" i="11"/>
  <c r="L396" i="11"/>
  <c r="L143" i="11"/>
  <c r="W292" i="11"/>
  <c r="W114" i="11"/>
  <c r="W179" i="11"/>
  <c r="W604" i="11"/>
  <c r="W147" i="11"/>
  <c r="W167" i="11"/>
  <c r="W97" i="11"/>
  <c r="W664" i="11"/>
  <c r="W655" i="11"/>
  <c r="W659" i="11"/>
  <c r="W396" i="11"/>
  <c r="W143" i="11"/>
  <c r="W413" i="11"/>
  <c r="G58" i="11"/>
  <c r="G119" i="11"/>
  <c r="G283" i="11"/>
  <c r="G117" i="11"/>
  <c r="G138" i="11"/>
  <c r="G90" i="11"/>
  <c r="G54" i="11"/>
  <c r="G260" i="11"/>
  <c r="G93" i="11"/>
  <c r="G135" i="11"/>
  <c r="G333" i="11"/>
  <c r="G608" i="11"/>
  <c r="G51" i="11"/>
  <c r="G258" i="11"/>
  <c r="G272" i="11"/>
  <c r="G257" i="11"/>
  <c r="G412" i="11"/>
  <c r="G395" i="11"/>
  <c r="G142" i="11"/>
  <c r="G182" i="11"/>
  <c r="G242" i="11"/>
  <c r="G667" i="11"/>
  <c r="G224" i="11"/>
  <c r="G108" i="11"/>
  <c r="G190" i="11"/>
  <c r="G124" i="11"/>
  <c r="G87" i="11"/>
  <c r="G67" i="11"/>
  <c r="G149" i="11"/>
  <c r="G59" i="11"/>
  <c r="G120" i="11"/>
  <c r="R58" i="11"/>
  <c r="R119" i="11"/>
  <c r="R283" i="11"/>
  <c r="R117" i="11"/>
  <c r="R138" i="11"/>
  <c r="R90" i="11"/>
  <c r="R54" i="11"/>
  <c r="R260" i="11"/>
  <c r="R333" i="11"/>
  <c r="R608" i="11"/>
  <c r="R51" i="11"/>
  <c r="R258" i="11"/>
  <c r="R272" i="11"/>
  <c r="R257" i="11"/>
  <c r="R412" i="11"/>
  <c r="R395" i="11"/>
  <c r="R142" i="11"/>
  <c r="R182" i="11"/>
  <c r="R242" i="11"/>
  <c r="R667" i="11"/>
  <c r="R224" i="11"/>
  <c r="R108" i="11"/>
  <c r="R190" i="11"/>
  <c r="R124" i="11"/>
  <c r="R87" i="11"/>
  <c r="R67" i="11"/>
  <c r="R149" i="11"/>
  <c r="R59" i="11"/>
  <c r="R120" i="11"/>
  <c r="D567" i="11"/>
  <c r="D663" i="11"/>
  <c r="D655" i="11"/>
  <c r="D11" i="11"/>
  <c r="D4" i="11"/>
  <c r="D334" i="11"/>
  <c r="D609" i="11"/>
  <c r="D190" i="11"/>
  <c r="D124" i="11"/>
  <c r="D671" i="11"/>
  <c r="D226" i="11"/>
  <c r="D395" i="11"/>
  <c r="D142" i="11"/>
  <c r="D184" i="11"/>
  <c r="D173" i="11"/>
  <c r="D654" i="11"/>
  <c r="D75" i="11"/>
  <c r="D613" i="11"/>
  <c r="D67" i="11"/>
  <c r="D149" i="11"/>
  <c r="D246" i="11"/>
  <c r="D83" i="11"/>
  <c r="P618" i="11"/>
  <c r="P155" i="11"/>
  <c r="P93" i="11"/>
  <c r="P135" i="11"/>
  <c r="P283" i="11"/>
  <c r="P117" i="11"/>
  <c r="P78" i="11"/>
  <c r="P165" i="11"/>
  <c r="P58" i="11"/>
  <c r="P119" i="11"/>
  <c r="P273" i="11"/>
  <c r="P95" i="11"/>
  <c r="P272" i="11"/>
  <c r="P257" i="11"/>
  <c r="P246" i="11"/>
  <c r="P83" i="11"/>
  <c r="P282" i="11"/>
  <c r="P104" i="11"/>
  <c r="K547" i="11"/>
  <c r="K181" i="11"/>
  <c r="K186" i="11"/>
  <c r="K611" i="11"/>
  <c r="K618" i="11"/>
  <c r="K155" i="11"/>
  <c r="K93" i="11"/>
  <c r="K135" i="11"/>
  <c r="K283" i="11"/>
  <c r="K117" i="11"/>
  <c r="K78" i="11"/>
  <c r="K165" i="11"/>
  <c r="K58" i="11"/>
  <c r="K119" i="11"/>
  <c r="K273" i="11"/>
  <c r="K95" i="11"/>
  <c r="K272" i="11"/>
  <c r="K257" i="11"/>
  <c r="K246" i="11"/>
  <c r="K83" i="11"/>
  <c r="K282" i="11"/>
  <c r="K104" i="11"/>
  <c r="V333" i="11"/>
  <c r="V608" i="11"/>
  <c r="V242" i="11"/>
  <c r="V667" i="11"/>
  <c r="V184" i="11"/>
  <c r="V218" i="11"/>
  <c r="V173" i="11"/>
  <c r="V189" i="11"/>
  <c r="V123" i="11"/>
  <c r="V654" i="11"/>
  <c r="V138" i="11"/>
  <c r="V90" i="11"/>
  <c r="V78" i="11"/>
  <c r="V165" i="11"/>
  <c r="V58" i="11"/>
  <c r="V119" i="11"/>
  <c r="V273" i="11"/>
  <c r="V95" i="11"/>
  <c r="V272" i="11"/>
  <c r="V257" i="11"/>
  <c r="V246" i="11"/>
  <c r="V83" i="11"/>
  <c r="V282" i="11"/>
  <c r="V104" i="11"/>
  <c r="L242" i="11"/>
  <c r="L667" i="11"/>
  <c r="L184" i="11"/>
  <c r="L173" i="11"/>
  <c r="L189" i="11"/>
  <c r="L123" i="11"/>
  <c r="L654" i="11"/>
  <c r="L138" i="11"/>
  <c r="L90" i="11"/>
  <c r="L87" i="11"/>
  <c r="L613" i="11"/>
  <c r="L79" i="11"/>
  <c r="L166" i="11"/>
  <c r="L67" i="11"/>
  <c r="L149" i="11"/>
  <c r="L59" i="11"/>
  <c r="L120" i="11"/>
  <c r="L387" i="11"/>
  <c r="L395" i="11"/>
  <c r="L142" i="11"/>
  <c r="L412" i="11"/>
  <c r="W334" i="11"/>
  <c r="W609" i="11"/>
  <c r="W452" i="11"/>
  <c r="W178" i="11"/>
  <c r="W603" i="11"/>
  <c r="W185" i="11"/>
  <c r="W183" i="11"/>
  <c r="W174" i="11"/>
  <c r="W190" i="11"/>
  <c r="W124" i="11"/>
  <c r="W671" i="11"/>
  <c r="W226" i="11"/>
  <c r="W613" i="11"/>
  <c r="W79" i="11"/>
  <c r="W166" i="11"/>
  <c r="W67" i="11"/>
  <c r="W149" i="11"/>
  <c r="W59" i="11"/>
  <c r="W120" i="11"/>
  <c r="W387" i="11"/>
  <c r="W395" i="11"/>
  <c r="W142" i="11"/>
  <c r="W412" i="11"/>
  <c r="G671" i="11"/>
  <c r="G226" i="11"/>
  <c r="G425" i="11"/>
  <c r="G163" i="11"/>
  <c r="G282" i="11"/>
  <c r="G104" i="11"/>
  <c r="G179" i="11"/>
  <c r="G604" i="11"/>
  <c r="G155" i="11"/>
  <c r="G186" i="11"/>
  <c r="G611" i="11"/>
  <c r="G109" i="11"/>
  <c r="G189" i="11"/>
  <c r="G123" i="11"/>
  <c r="G79" i="11"/>
  <c r="G166" i="11"/>
  <c r="G75" i="11"/>
  <c r="R671" i="11"/>
  <c r="R226" i="11"/>
  <c r="R425" i="11"/>
  <c r="R163" i="11"/>
  <c r="R385" i="11"/>
  <c r="R7" i="11"/>
  <c r="R399" i="11"/>
  <c r="R144" i="11"/>
  <c r="R282" i="11"/>
  <c r="R104" i="11"/>
  <c r="R179" i="11"/>
  <c r="R604" i="11"/>
  <c r="R155" i="11"/>
  <c r="R186" i="11"/>
  <c r="R611" i="11"/>
  <c r="R109" i="11"/>
  <c r="R189" i="11"/>
  <c r="R123" i="11"/>
  <c r="R79" i="11"/>
  <c r="R166" i="11"/>
  <c r="R75" i="11"/>
  <c r="K358" i="11"/>
  <c r="V426" i="11"/>
  <c r="W378" i="11"/>
  <c r="L202" i="11"/>
  <c r="W426" i="11"/>
  <c r="D495" i="11"/>
  <c r="P494" i="11"/>
  <c r="L201" i="11"/>
  <c r="D270" i="11"/>
  <c r="D42" i="11"/>
  <c r="P551" i="11"/>
  <c r="P614" i="11"/>
  <c r="P94" i="11"/>
  <c r="P270" i="11"/>
  <c r="P42" i="11"/>
  <c r="D251" i="11"/>
  <c r="D561" i="11"/>
  <c r="D236" i="11"/>
  <c r="D620" i="11"/>
  <c r="D254" i="11"/>
  <c r="D497" i="11"/>
  <c r="D224" i="11"/>
  <c r="D409" i="11"/>
  <c r="D276" i="11"/>
  <c r="D168" i="11"/>
  <c r="D480" i="11"/>
  <c r="D653" i="11"/>
  <c r="D175" i="11"/>
  <c r="D669" i="11"/>
  <c r="D139" i="11"/>
  <c r="D656" i="11"/>
  <c r="D541" i="11"/>
  <c r="D85" i="11"/>
  <c r="D37" i="11"/>
  <c r="D10" i="11"/>
  <c r="D612" i="11"/>
  <c r="D92" i="11"/>
  <c r="D271" i="11"/>
  <c r="D43" i="11"/>
  <c r="D324" i="11"/>
  <c r="D342" i="11"/>
  <c r="P552" i="11"/>
  <c r="P619" i="11"/>
  <c r="P253" i="11"/>
  <c r="P617" i="11"/>
  <c r="P239" i="11"/>
  <c r="P154" i="11"/>
  <c r="P219" i="11"/>
  <c r="P271" i="11"/>
  <c r="P43" i="11"/>
  <c r="P324" i="11"/>
  <c r="P342" i="11"/>
  <c r="K378" i="11"/>
  <c r="K552" i="11"/>
  <c r="K619" i="11"/>
  <c r="K253" i="11"/>
  <c r="K617" i="11"/>
  <c r="K239" i="11"/>
  <c r="K154" i="11"/>
  <c r="K219" i="11"/>
  <c r="K271" i="11"/>
  <c r="K43" i="11"/>
  <c r="K324" i="11"/>
  <c r="K342" i="11"/>
  <c r="V251" i="11"/>
  <c r="V561" i="11"/>
  <c r="V236" i="11"/>
  <c r="V620" i="11"/>
  <c r="V254" i="11"/>
  <c r="V409" i="11"/>
  <c r="V276" i="11"/>
  <c r="V168" i="11"/>
  <c r="V480" i="11"/>
  <c r="V653" i="11"/>
  <c r="V175" i="11"/>
  <c r="V669" i="11"/>
  <c r="V139" i="11"/>
  <c r="V656" i="11"/>
  <c r="V486" i="11"/>
  <c r="V82" i="11"/>
  <c r="V271" i="11"/>
  <c r="V43" i="11"/>
  <c r="V324" i="11"/>
  <c r="V342" i="11"/>
  <c r="L251" i="11"/>
  <c r="L561" i="11"/>
  <c r="L236" i="11"/>
  <c r="L620" i="11"/>
  <c r="L254" i="11"/>
  <c r="L497" i="11"/>
  <c r="L224" i="11"/>
  <c r="L276" i="11"/>
  <c r="L168" i="11"/>
  <c r="L480" i="11"/>
  <c r="L653" i="11"/>
  <c r="L175" i="11"/>
  <c r="L669" i="11"/>
  <c r="L541" i="11"/>
  <c r="L85" i="11"/>
  <c r="L37" i="11"/>
  <c r="L10" i="11"/>
  <c r="L612" i="11"/>
  <c r="L92" i="11"/>
  <c r="L325" i="11"/>
  <c r="L343" i="11"/>
  <c r="W252" i="11"/>
  <c r="W451" i="11"/>
  <c r="W212" i="11"/>
  <c r="W320" i="11"/>
  <c r="W182" i="11"/>
  <c r="W191" i="11"/>
  <c r="W145" i="11"/>
  <c r="W279" i="11"/>
  <c r="W171" i="11"/>
  <c r="W537" i="11"/>
  <c r="W660" i="11"/>
  <c r="W211" i="11"/>
  <c r="W670" i="11"/>
  <c r="W541" i="11"/>
  <c r="W85" i="11"/>
  <c r="W37" i="11"/>
  <c r="W10" i="11"/>
  <c r="W612" i="11"/>
  <c r="W92" i="11"/>
  <c r="W325" i="11"/>
  <c r="W343" i="11"/>
  <c r="W195" i="11"/>
  <c r="G211" i="11"/>
  <c r="G670" i="11"/>
  <c r="G537" i="11"/>
  <c r="G660" i="11"/>
  <c r="G520" i="11"/>
  <c r="G658" i="11"/>
  <c r="G566" i="11"/>
  <c r="G506" i="11"/>
  <c r="G502" i="11"/>
  <c r="G619" i="11"/>
  <c r="G253" i="11"/>
  <c r="G615" i="11"/>
  <c r="G280" i="11"/>
  <c r="G172" i="11"/>
  <c r="G239" i="11"/>
  <c r="G154" i="11"/>
  <c r="G191" i="11"/>
  <c r="G145" i="11"/>
  <c r="G552" i="11"/>
  <c r="G276" i="11"/>
  <c r="G168" i="11"/>
  <c r="G614" i="11"/>
  <c r="G94" i="11"/>
  <c r="G311" i="11"/>
  <c r="G542" i="11"/>
  <c r="G86" i="11"/>
  <c r="G37" i="11"/>
  <c r="G10" i="11"/>
  <c r="G271" i="11"/>
  <c r="G43" i="11"/>
  <c r="R211" i="11"/>
  <c r="R670" i="11"/>
  <c r="R537" i="11"/>
  <c r="R660" i="11"/>
  <c r="R520" i="11"/>
  <c r="R658" i="11"/>
  <c r="R566" i="11"/>
  <c r="R506" i="11"/>
  <c r="R502" i="11"/>
  <c r="R619" i="11"/>
  <c r="R253" i="11"/>
  <c r="R615" i="11"/>
  <c r="R280" i="11"/>
  <c r="R172" i="11"/>
  <c r="R239" i="11"/>
  <c r="R154" i="11"/>
  <c r="R191" i="11"/>
  <c r="R145" i="11"/>
  <c r="R552" i="11"/>
  <c r="R276" i="11"/>
  <c r="R168" i="11"/>
  <c r="R614" i="11"/>
  <c r="R94" i="11"/>
  <c r="R311" i="11"/>
  <c r="R542" i="11"/>
  <c r="R86" i="11"/>
  <c r="R37" i="11"/>
  <c r="R10" i="11"/>
  <c r="R271" i="11"/>
  <c r="R43" i="11"/>
  <c r="D571" i="11"/>
  <c r="D486" i="11"/>
  <c r="D82" i="11"/>
  <c r="P192" i="11"/>
  <c r="P146" i="11"/>
  <c r="P390" i="11"/>
  <c r="P63" i="11"/>
  <c r="K192" i="11"/>
  <c r="K146" i="11"/>
  <c r="K280" i="11"/>
  <c r="K172" i="11"/>
  <c r="K188" i="11"/>
  <c r="K29" i="11"/>
  <c r="V188" i="11"/>
  <c r="V29" i="11"/>
  <c r="L619" i="11"/>
  <c r="L253" i="11"/>
  <c r="L239" i="11"/>
  <c r="L154" i="11"/>
  <c r="L271" i="11"/>
  <c r="L43" i="11"/>
  <c r="W561" i="11"/>
  <c r="W236" i="11"/>
  <c r="W480" i="11"/>
  <c r="W653" i="11"/>
  <c r="W175" i="11"/>
  <c r="W669" i="11"/>
  <c r="W139" i="11"/>
  <c r="W656" i="11"/>
  <c r="W486" i="11"/>
  <c r="W82" i="11"/>
  <c r="W271" i="11"/>
  <c r="W43" i="11"/>
  <c r="G175" i="11"/>
  <c r="G669" i="11"/>
  <c r="G325" i="11"/>
  <c r="G343" i="11"/>
  <c r="G545" i="11"/>
  <c r="G505" i="11"/>
  <c r="G618" i="11"/>
  <c r="G279" i="11"/>
  <c r="G171" i="11"/>
  <c r="G551" i="11"/>
  <c r="G541" i="11"/>
  <c r="G85" i="11"/>
  <c r="G270" i="11"/>
  <c r="G42" i="11"/>
  <c r="R175" i="11"/>
  <c r="R669" i="11"/>
  <c r="R519" i="11"/>
  <c r="R657" i="11"/>
  <c r="R325" i="11"/>
  <c r="R343" i="11"/>
  <c r="R545" i="11"/>
  <c r="R505" i="11"/>
  <c r="R618" i="11"/>
  <c r="R279" i="11"/>
  <c r="R171" i="11"/>
  <c r="R551" i="11"/>
  <c r="R541" i="11"/>
  <c r="R85" i="11"/>
  <c r="R270" i="11"/>
  <c r="R42" i="11"/>
  <c r="P280" i="11"/>
  <c r="P172" i="11"/>
  <c r="P188" i="11"/>
  <c r="P29" i="11"/>
  <c r="P389" i="11"/>
  <c r="P62" i="11"/>
  <c r="K370" i="11"/>
  <c r="K190" i="11"/>
  <c r="K614" i="11"/>
  <c r="K94" i="11"/>
  <c r="V619" i="11"/>
  <c r="V253" i="11"/>
  <c r="V239" i="11"/>
  <c r="V154" i="11"/>
  <c r="V441" i="11"/>
  <c r="V76" i="11"/>
  <c r="V390" i="11"/>
  <c r="V63" i="11"/>
  <c r="V614" i="11"/>
  <c r="V94" i="11"/>
  <c r="V270" i="11"/>
  <c r="V42" i="11"/>
  <c r="L486" i="11"/>
  <c r="L82" i="11"/>
  <c r="L324" i="11"/>
  <c r="L342" i="11"/>
  <c r="W620" i="11"/>
  <c r="W254" i="11"/>
  <c r="W276" i="11"/>
  <c r="W168" i="11"/>
  <c r="W324" i="11"/>
  <c r="W342" i="11"/>
  <c r="D551" i="11"/>
  <c r="D300" i="11"/>
  <c r="D174" i="11"/>
  <c r="D192" i="11"/>
  <c r="D146" i="11"/>
  <c r="D616" i="11"/>
  <c r="D280" i="11"/>
  <c r="D172" i="11"/>
  <c r="D33" i="11"/>
  <c r="D441" i="11"/>
  <c r="D76" i="11"/>
  <c r="D390" i="11"/>
  <c r="D63" i="11"/>
  <c r="D188" i="11"/>
  <c r="D29" i="11"/>
  <c r="D614" i="11"/>
  <c r="D94" i="11"/>
  <c r="D196" i="11"/>
  <c r="P566" i="11"/>
  <c r="P553" i="11"/>
  <c r="P333" i="11"/>
  <c r="P252" i="11"/>
  <c r="P351" i="11"/>
  <c r="P451" i="11"/>
  <c r="P212" i="11"/>
  <c r="P320" i="11"/>
  <c r="P182" i="11"/>
  <c r="P299" i="11"/>
  <c r="P173" i="11"/>
  <c r="P191" i="11"/>
  <c r="P145" i="11"/>
  <c r="P615" i="11"/>
  <c r="P279" i="11"/>
  <c r="P171" i="11"/>
  <c r="P537" i="11"/>
  <c r="P660" i="11"/>
  <c r="P211" i="11"/>
  <c r="P670" i="11"/>
  <c r="P542" i="11"/>
  <c r="P86" i="11"/>
  <c r="P187" i="11"/>
  <c r="P28" i="11"/>
  <c r="P196" i="11"/>
  <c r="K566" i="11"/>
  <c r="K553" i="11"/>
  <c r="K333" i="11"/>
  <c r="K252" i="11"/>
  <c r="K351" i="11"/>
  <c r="K451" i="11"/>
  <c r="K212" i="11"/>
  <c r="K320" i="11"/>
  <c r="K182" i="11"/>
  <c r="K299" i="11"/>
  <c r="K173" i="11"/>
  <c r="K191" i="11"/>
  <c r="K145" i="11"/>
  <c r="K615" i="11"/>
  <c r="K279" i="11"/>
  <c r="K171" i="11"/>
  <c r="K537" i="11"/>
  <c r="K660" i="11"/>
  <c r="K211" i="11"/>
  <c r="K670" i="11"/>
  <c r="K519" i="11"/>
  <c r="K657" i="11"/>
  <c r="K542" i="11"/>
  <c r="K86" i="11"/>
  <c r="K187" i="11"/>
  <c r="K28" i="11"/>
  <c r="K545" i="11"/>
  <c r="K196" i="11"/>
  <c r="V551" i="11"/>
  <c r="V192" i="11"/>
  <c r="V146" i="11"/>
  <c r="V616" i="11"/>
  <c r="V407" i="11"/>
  <c r="V280" i="11"/>
  <c r="V172" i="11"/>
  <c r="V542" i="11"/>
  <c r="V86" i="11"/>
  <c r="V187" i="11"/>
  <c r="V28" i="11"/>
  <c r="V545" i="11"/>
  <c r="V196" i="11"/>
  <c r="L554" i="11"/>
  <c r="L551" i="11"/>
  <c r="L192" i="11"/>
  <c r="L146" i="11"/>
  <c r="L616" i="11"/>
  <c r="L370" i="11"/>
  <c r="L190" i="11"/>
  <c r="L280" i="11"/>
  <c r="L172" i="11"/>
  <c r="L520" i="11"/>
  <c r="L658" i="11"/>
  <c r="L33" i="11"/>
  <c r="L441" i="11"/>
  <c r="L76" i="11"/>
  <c r="L390" i="11"/>
  <c r="L63" i="11"/>
  <c r="L188" i="11"/>
  <c r="L29" i="11"/>
  <c r="L614" i="11"/>
  <c r="L94" i="11"/>
  <c r="L485" i="11"/>
  <c r="L81" i="11"/>
  <c r="L270" i="11"/>
  <c r="L42" i="11"/>
  <c r="L565" i="11"/>
  <c r="L556" i="11"/>
  <c r="W567" i="11"/>
  <c r="W555" i="11"/>
  <c r="W552" i="11"/>
  <c r="W619" i="11"/>
  <c r="W253" i="11"/>
  <c r="W617" i="11"/>
  <c r="W408" i="11"/>
  <c r="W239" i="11"/>
  <c r="W154" i="11"/>
  <c r="W54" i="11"/>
  <c r="W219" i="11"/>
  <c r="W11" i="11"/>
  <c r="W441" i="11"/>
  <c r="W76" i="11"/>
  <c r="W390" i="11"/>
  <c r="W63" i="11"/>
  <c r="W188" i="11"/>
  <c r="W29" i="11"/>
  <c r="W614" i="11"/>
  <c r="W94" i="11"/>
  <c r="W485" i="11"/>
  <c r="W81" i="11"/>
  <c r="W270" i="11"/>
  <c r="W42" i="11"/>
  <c r="W556" i="11"/>
  <c r="G139" i="11"/>
  <c r="G656" i="11"/>
  <c r="G514" i="11"/>
  <c r="G324" i="11"/>
  <c r="G342" i="11"/>
  <c r="G504" i="11"/>
  <c r="G387" i="11"/>
  <c r="G617" i="11"/>
  <c r="G351" i="11"/>
  <c r="G451" i="11"/>
  <c r="G212" i="11"/>
  <c r="G612" i="11"/>
  <c r="G92" i="11"/>
  <c r="G188" i="11"/>
  <c r="G29" i="11"/>
  <c r="G441" i="11"/>
  <c r="G76" i="11"/>
  <c r="G390" i="11"/>
  <c r="G63" i="11"/>
  <c r="R477" i="11"/>
  <c r="R654" i="11"/>
  <c r="R514" i="11"/>
  <c r="R324" i="11"/>
  <c r="R342" i="11"/>
  <c r="R504" i="11"/>
  <c r="R387" i="11"/>
  <c r="R617" i="11"/>
  <c r="R351" i="11"/>
  <c r="R451" i="11"/>
  <c r="R212" i="11"/>
  <c r="R612" i="11"/>
  <c r="R92" i="11"/>
  <c r="R188" i="11"/>
  <c r="R29" i="11"/>
  <c r="R441" i="11"/>
  <c r="R76" i="11"/>
  <c r="R390" i="11"/>
  <c r="R63" i="11"/>
  <c r="D619" i="11"/>
  <c r="D253" i="11"/>
  <c r="D239" i="11"/>
  <c r="D154" i="11"/>
  <c r="P370" i="11"/>
  <c r="P190" i="11"/>
  <c r="P520" i="11"/>
  <c r="P658" i="11"/>
  <c r="P441" i="11"/>
  <c r="P76" i="11"/>
  <c r="P485" i="11"/>
  <c r="P81" i="11"/>
  <c r="K551" i="11"/>
  <c r="K520" i="11"/>
  <c r="K658" i="11"/>
  <c r="K441" i="11"/>
  <c r="K76" i="11"/>
  <c r="K390" i="11"/>
  <c r="K63" i="11"/>
  <c r="K485" i="11"/>
  <c r="K81" i="11"/>
  <c r="K270" i="11"/>
  <c r="K42" i="11"/>
  <c r="D252" i="11"/>
  <c r="D351" i="11"/>
  <c r="D451" i="11"/>
  <c r="D212" i="11"/>
  <c r="D320" i="11"/>
  <c r="D182" i="11"/>
  <c r="D191" i="11"/>
  <c r="D145" i="11"/>
  <c r="D615" i="11"/>
  <c r="D369" i="11"/>
  <c r="D189" i="11"/>
  <c r="D279" i="11"/>
  <c r="D171" i="11"/>
  <c r="D537" i="11"/>
  <c r="D660" i="11"/>
  <c r="D211" i="11"/>
  <c r="D670" i="11"/>
  <c r="D542" i="11"/>
  <c r="D86" i="11"/>
  <c r="D187" i="11"/>
  <c r="D28" i="11"/>
  <c r="D325" i="11"/>
  <c r="D343" i="11"/>
  <c r="D195" i="11"/>
  <c r="P251" i="11"/>
  <c r="P561" i="11"/>
  <c r="P236" i="11"/>
  <c r="P620" i="11"/>
  <c r="P254" i="11"/>
  <c r="P546" i="11"/>
  <c r="P276" i="11"/>
  <c r="P168" i="11"/>
  <c r="P480" i="11"/>
  <c r="P653" i="11"/>
  <c r="P175" i="11"/>
  <c r="P669" i="11"/>
  <c r="P541" i="11"/>
  <c r="P85" i="11"/>
  <c r="P37" i="11"/>
  <c r="P10" i="11"/>
  <c r="P612" i="11"/>
  <c r="P92" i="11"/>
  <c r="P325" i="11"/>
  <c r="P343" i="11"/>
  <c r="K251" i="11"/>
  <c r="K561" i="11"/>
  <c r="K236" i="11"/>
  <c r="K620" i="11"/>
  <c r="K254" i="11"/>
  <c r="K546" i="11"/>
  <c r="K409" i="11"/>
  <c r="K276" i="11"/>
  <c r="K168" i="11"/>
  <c r="K480" i="11"/>
  <c r="K653" i="11"/>
  <c r="K175" i="11"/>
  <c r="K669" i="11"/>
  <c r="K541" i="11"/>
  <c r="K85" i="11"/>
  <c r="K37" i="11"/>
  <c r="K10" i="11"/>
  <c r="K612" i="11"/>
  <c r="K92" i="11"/>
  <c r="K325" i="11"/>
  <c r="K343" i="11"/>
  <c r="V252" i="11"/>
  <c r="V351" i="11"/>
  <c r="V451" i="11"/>
  <c r="V212" i="11"/>
  <c r="V320" i="11"/>
  <c r="V182" i="11"/>
  <c r="V191" i="11"/>
  <c r="V145" i="11"/>
  <c r="V615" i="11"/>
  <c r="V279" i="11"/>
  <c r="V171" i="11"/>
  <c r="V537" i="11"/>
  <c r="V660" i="11"/>
  <c r="V211" i="11"/>
  <c r="V670" i="11"/>
  <c r="V541" i="11"/>
  <c r="V85" i="11"/>
  <c r="V37" i="11"/>
  <c r="V10" i="11"/>
  <c r="V612" i="11"/>
  <c r="V92" i="11"/>
  <c r="V325" i="11"/>
  <c r="V343" i="11"/>
  <c r="V195" i="11"/>
  <c r="L553" i="11"/>
  <c r="L333" i="11"/>
  <c r="L252" i="11"/>
  <c r="L451" i="11"/>
  <c r="L212" i="11"/>
  <c r="L320" i="11"/>
  <c r="L182" i="11"/>
  <c r="L191" i="11"/>
  <c r="L145" i="11"/>
  <c r="L615" i="11"/>
  <c r="L279" i="11"/>
  <c r="L171" i="11"/>
  <c r="L537" i="11"/>
  <c r="L660" i="11"/>
  <c r="L211" i="11"/>
  <c r="L670" i="11"/>
  <c r="L519" i="11"/>
  <c r="L657" i="11"/>
  <c r="L542" i="11"/>
  <c r="L86" i="11"/>
  <c r="L187" i="11"/>
  <c r="L28" i="11"/>
  <c r="W551" i="11"/>
  <c r="W192" i="11"/>
  <c r="W146" i="11"/>
  <c r="W616" i="11"/>
  <c r="W280" i="11"/>
  <c r="W172" i="11"/>
  <c r="W542" i="11"/>
  <c r="W86" i="11"/>
  <c r="W187" i="11"/>
  <c r="W28" i="11"/>
  <c r="W196" i="11"/>
  <c r="G480" i="11"/>
  <c r="G653" i="11"/>
  <c r="G567" i="11"/>
  <c r="G513" i="11"/>
  <c r="G503" i="11"/>
  <c r="G620" i="11"/>
  <c r="G254" i="11"/>
  <c r="G616" i="11"/>
  <c r="G192" i="11"/>
  <c r="G146" i="11"/>
  <c r="G546" i="11"/>
  <c r="G187" i="11"/>
  <c r="G28" i="11"/>
  <c r="R559" i="11"/>
  <c r="R661" i="11"/>
  <c r="R480" i="11"/>
  <c r="R653" i="11"/>
  <c r="R567" i="11"/>
  <c r="R513" i="11"/>
  <c r="R509" i="11"/>
  <c r="R503" i="11"/>
  <c r="R620" i="11"/>
  <c r="R254" i="11"/>
  <c r="R616" i="11"/>
  <c r="R192" i="11"/>
  <c r="R146" i="11"/>
  <c r="R546" i="11"/>
  <c r="R187" i="11"/>
  <c r="R28" i="11"/>
  <c r="D572" i="11"/>
  <c r="D216" i="11"/>
  <c r="D220" i="11"/>
  <c r="D462" i="11"/>
  <c r="D458" i="11"/>
  <c r="D475" i="11"/>
  <c r="P486" i="11"/>
  <c r="P462" i="11"/>
  <c r="P458" i="11"/>
  <c r="P475" i="11"/>
  <c r="K400" i="11"/>
  <c r="K292" i="11"/>
  <c r="K494" i="11"/>
  <c r="K486" i="11"/>
  <c r="K462" i="11"/>
  <c r="K458" i="11"/>
  <c r="K475" i="11"/>
  <c r="V495" i="11"/>
  <c r="V572" i="11"/>
  <c r="V216" i="11"/>
  <c r="V220" i="11"/>
  <c r="V462" i="11"/>
  <c r="V458" i="11"/>
  <c r="V475" i="11"/>
  <c r="L495" i="11"/>
  <c r="L572" i="11"/>
  <c r="L216" i="11"/>
  <c r="L220" i="11"/>
  <c r="L298" i="11"/>
  <c r="W566" i="11"/>
  <c r="W288" i="11"/>
  <c r="W299" i="11"/>
  <c r="W305" i="11"/>
  <c r="G539" i="11"/>
  <c r="G556" i="11"/>
  <c r="G486" i="11"/>
  <c r="R539" i="11"/>
  <c r="R556" i="11"/>
  <c r="R486" i="11"/>
  <c r="P177" i="11"/>
  <c r="P233" i="11"/>
  <c r="P565" i="11"/>
  <c r="K490" i="11"/>
  <c r="K177" i="11"/>
  <c r="K233" i="11"/>
  <c r="K389" i="11"/>
  <c r="K565" i="11"/>
  <c r="K457" i="11"/>
  <c r="V285" i="11"/>
  <c r="V292" i="11"/>
  <c r="V571" i="11"/>
  <c r="V485" i="11"/>
  <c r="V389" i="11"/>
  <c r="V565" i="11"/>
  <c r="V457" i="11"/>
  <c r="L571" i="11"/>
  <c r="L462" i="11"/>
  <c r="L458" i="11"/>
  <c r="L475" i="11"/>
  <c r="W495" i="11"/>
  <c r="W572" i="11"/>
  <c r="W216" i="11"/>
  <c r="W220" i="11"/>
  <c r="W458" i="11"/>
  <c r="W475" i="11"/>
  <c r="G177" i="11"/>
  <c r="G233" i="11"/>
  <c r="G287" i="11"/>
  <c r="G538" i="11"/>
  <c r="G562" i="11"/>
  <c r="G298" i="11"/>
  <c r="G485" i="11"/>
  <c r="R177" i="11"/>
  <c r="R233" i="11"/>
  <c r="R287" i="11"/>
  <c r="R538" i="11"/>
  <c r="R562" i="11"/>
  <c r="R298" i="11"/>
  <c r="R485" i="11"/>
  <c r="D565" i="11"/>
  <c r="D474" i="11"/>
  <c r="D177" i="11"/>
  <c r="D233" i="11"/>
  <c r="D545" i="11"/>
  <c r="D538" i="11"/>
  <c r="P545" i="11"/>
  <c r="P538" i="11"/>
  <c r="K538" i="11"/>
  <c r="V177" i="11"/>
  <c r="V233" i="11"/>
  <c r="V538" i="11"/>
  <c r="L177" i="11"/>
  <c r="L233" i="11"/>
  <c r="W565" i="11"/>
  <c r="G358" i="11"/>
  <c r="G285" i="11"/>
  <c r="G565" i="11"/>
  <c r="G499" i="11"/>
  <c r="G561" i="11"/>
  <c r="R358" i="11"/>
  <c r="R285" i="11"/>
  <c r="R565" i="11"/>
  <c r="R499" i="11"/>
  <c r="R561" i="11"/>
  <c r="D485" i="11"/>
  <c r="P358" i="11"/>
  <c r="P469" i="11"/>
  <c r="D566" i="11"/>
  <c r="D358" i="11"/>
  <c r="D469" i="11"/>
  <c r="D288" i="11"/>
  <c r="D562" i="11"/>
  <c r="D299" i="11"/>
  <c r="D305" i="11"/>
  <c r="P468" i="11"/>
  <c r="P495" i="11"/>
  <c r="P572" i="11"/>
  <c r="P497" i="11"/>
  <c r="P216" i="11"/>
  <c r="P220" i="11"/>
  <c r="P298" i="11"/>
  <c r="K468" i="11"/>
  <c r="K495" i="11"/>
  <c r="K572" i="11"/>
  <c r="K497" i="11"/>
  <c r="K216" i="11"/>
  <c r="K220" i="11"/>
  <c r="K298" i="11"/>
  <c r="V566" i="11"/>
  <c r="V358" i="11"/>
  <c r="V469" i="11"/>
  <c r="V288" i="11"/>
  <c r="V562" i="11"/>
  <c r="V299" i="11"/>
  <c r="V305" i="11"/>
  <c r="V298" i="11"/>
  <c r="L566" i="11"/>
  <c r="L358" i="11"/>
  <c r="L469" i="11"/>
  <c r="L299" i="11"/>
  <c r="L305" i="11"/>
  <c r="L545" i="11"/>
  <c r="L538" i="11"/>
  <c r="W474" i="11"/>
  <c r="W407" i="11"/>
  <c r="W177" i="11"/>
  <c r="W233" i="11"/>
  <c r="W545" i="11"/>
  <c r="W538" i="11"/>
  <c r="G216" i="11"/>
  <c r="G220" i="11"/>
  <c r="G498" i="11"/>
  <c r="G458" i="11"/>
  <c r="G475" i="11"/>
  <c r="G299" i="11"/>
  <c r="R216" i="11"/>
  <c r="R220" i="11"/>
  <c r="R498" i="11"/>
  <c r="R458" i="11"/>
  <c r="R475" i="11"/>
  <c r="R299" i="11"/>
  <c r="V491" i="11"/>
  <c r="W493" i="11"/>
  <c r="W490" i="11"/>
  <c r="D493" i="11"/>
  <c r="P409" i="11"/>
  <c r="P490" i="11"/>
  <c r="P378" i="11"/>
  <c r="D491" i="11"/>
  <c r="L491" i="11"/>
  <c r="D408" i="11"/>
  <c r="V479" i="11"/>
  <c r="V672" i="11"/>
  <c r="V383" i="11"/>
  <c r="V136" i="11"/>
  <c r="L479" i="11"/>
  <c r="L672" i="11"/>
  <c r="L383" i="11"/>
  <c r="L136" i="11"/>
  <c r="G293" i="11"/>
  <c r="G96" i="11"/>
  <c r="G572" i="11"/>
  <c r="G490" i="11"/>
  <c r="G408" i="11"/>
  <c r="R293" i="11"/>
  <c r="R96" i="11"/>
  <c r="R572" i="11"/>
  <c r="R490" i="11"/>
  <c r="R408" i="11"/>
  <c r="D490" i="11"/>
  <c r="P491" i="11"/>
  <c r="P293" i="11"/>
  <c r="P96" i="11"/>
  <c r="P386" i="11"/>
  <c r="P12" i="11"/>
  <c r="K491" i="11"/>
  <c r="K293" i="11"/>
  <c r="K96" i="11"/>
  <c r="K386" i="11"/>
  <c r="K12" i="11"/>
  <c r="V490" i="11"/>
  <c r="V386" i="11"/>
  <c r="V12" i="11"/>
  <c r="L490" i="11"/>
  <c r="W571" i="11"/>
  <c r="W479" i="11"/>
  <c r="W672" i="11"/>
  <c r="W383" i="11"/>
  <c r="W136" i="11"/>
  <c r="G386" i="11"/>
  <c r="G12" i="11"/>
  <c r="G571" i="11"/>
  <c r="R518" i="11"/>
  <c r="R139" i="11"/>
  <c r="R384" i="11"/>
  <c r="R93" i="11"/>
  <c r="R386" i="11"/>
  <c r="R12" i="11"/>
  <c r="R571" i="11"/>
  <c r="D383" i="11"/>
  <c r="D136" i="11"/>
  <c r="D386" i="11"/>
  <c r="D12" i="11"/>
  <c r="P518" i="11"/>
  <c r="P139" i="11"/>
  <c r="K518" i="11"/>
  <c r="K139" i="11"/>
  <c r="V293" i="11"/>
  <c r="V96" i="11"/>
  <c r="L293" i="11"/>
  <c r="L96" i="11"/>
  <c r="L386" i="11"/>
  <c r="L12" i="11"/>
  <c r="W386" i="11"/>
  <c r="W12" i="11"/>
  <c r="G383" i="11"/>
  <c r="G136" i="11"/>
  <c r="R383" i="11"/>
  <c r="R136" i="11"/>
  <c r="D479" i="11"/>
  <c r="D672" i="11"/>
  <c r="D293" i="11"/>
  <c r="D96" i="11"/>
  <c r="P55" i="11"/>
  <c r="K55" i="11"/>
  <c r="D55" i="11"/>
  <c r="P571" i="11"/>
  <c r="P479" i="11"/>
  <c r="P672" i="11"/>
  <c r="P383" i="11"/>
  <c r="P136" i="11"/>
  <c r="K571" i="11"/>
  <c r="K479" i="11"/>
  <c r="K672" i="11"/>
  <c r="K383" i="11"/>
  <c r="K136" i="11"/>
  <c r="V55" i="11"/>
  <c r="L55" i="11"/>
  <c r="L518" i="11"/>
  <c r="L139" i="11"/>
  <c r="W491" i="11"/>
  <c r="W293" i="11"/>
  <c r="W96" i="11"/>
  <c r="G479" i="11"/>
  <c r="G672" i="11"/>
  <c r="G491" i="11"/>
  <c r="G409" i="11"/>
  <c r="R479" i="11"/>
  <c r="R672" i="11"/>
  <c r="R491" i="11"/>
  <c r="R409" i="11"/>
  <c r="G477" i="11"/>
  <c r="W494" i="11"/>
  <c r="R411" i="11"/>
  <c r="R194" i="11"/>
  <c r="R330" i="11"/>
  <c r="R329" i="11"/>
  <c r="R496" i="11"/>
  <c r="W345" i="11"/>
  <c r="L378" i="11"/>
  <c r="L494" i="11"/>
  <c r="V369" i="11"/>
  <c r="W399" i="11"/>
  <c r="G518" i="11"/>
  <c r="G384" i="11"/>
  <c r="L389" i="11"/>
  <c r="R341" i="11"/>
  <c r="R338" i="11"/>
  <c r="R418" i="11"/>
  <c r="R197" i="11"/>
  <c r="R478" i="11"/>
  <c r="R286" i="11"/>
  <c r="R501" i="11"/>
  <c r="R291" i="11"/>
  <c r="R510" i="11"/>
  <c r="R331" i="11"/>
  <c r="G463" i="11"/>
  <c r="W369" i="11"/>
  <c r="W389" i="11"/>
  <c r="P519" i="11"/>
  <c r="R472" i="11"/>
  <c r="G399" i="11"/>
  <c r="G558" i="11"/>
  <c r="G335" i="11"/>
  <c r="G466" i="11"/>
  <c r="G323" i="11"/>
  <c r="R306" i="11"/>
  <c r="R558" i="11"/>
  <c r="G519" i="11"/>
  <c r="G548" i="11"/>
  <c r="R332" i="11"/>
  <c r="G559" i="11"/>
  <c r="G385" i="11"/>
  <c r="R497" i="11"/>
  <c r="R543" i="11"/>
  <c r="G286" i="11"/>
  <c r="G291" i="11"/>
  <c r="R202" i="11"/>
  <c r="R554" i="11"/>
  <c r="G473" i="11"/>
  <c r="G198" i="11"/>
  <c r="G544" i="11"/>
  <c r="R473" i="11"/>
  <c r="R198" i="11"/>
  <c r="R544" i="11"/>
  <c r="R193" i="11"/>
  <c r="G201" i="11"/>
  <c r="G553" i="11"/>
  <c r="G509" i="11"/>
  <c r="G467" i="11"/>
  <c r="G329" i="11"/>
  <c r="G496" i="11"/>
  <c r="R201" i="11"/>
  <c r="R553" i="11"/>
  <c r="G330" i="11"/>
  <c r="G478" i="11"/>
  <c r="G202" i="11"/>
  <c r="G554" i="11"/>
  <c r="G510" i="11"/>
  <c r="G331" i="11"/>
  <c r="G497" i="11"/>
  <c r="D473" i="11"/>
  <c r="D423" i="11"/>
  <c r="D533" i="11"/>
  <c r="D558" i="11"/>
  <c r="D477" i="11"/>
  <c r="G341" i="11"/>
  <c r="G338" i="11"/>
  <c r="G472" i="11"/>
  <c r="G418" i="11"/>
  <c r="G197" i="11"/>
  <c r="G543" i="11"/>
  <c r="R410" i="11"/>
  <c r="R301" i="11"/>
  <c r="D332" i="11"/>
  <c r="D440" i="11"/>
  <c r="D502" i="11"/>
  <c r="D499" i="11"/>
  <c r="P472" i="11"/>
  <c r="P549" i="11"/>
  <c r="P411" i="11"/>
  <c r="P385" i="11"/>
  <c r="P301" i="11"/>
  <c r="K472" i="11"/>
  <c r="K331" i="11"/>
  <c r="K411" i="11"/>
  <c r="V509" i="11"/>
  <c r="V463" i="11"/>
  <c r="V354" i="11"/>
  <c r="V301" i="11"/>
  <c r="L477" i="11"/>
  <c r="D362" i="11"/>
  <c r="D554" i="11"/>
  <c r="D513" i="11"/>
  <c r="D338" i="11"/>
  <c r="D510" i="11"/>
  <c r="D509" i="11"/>
  <c r="D307" i="11"/>
  <c r="D463" i="11"/>
  <c r="D354" i="11"/>
  <c r="D301" i="11"/>
  <c r="P331" i="11"/>
  <c r="P194" i="11"/>
  <c r="K549" i="11"/>
  <c r="K194" i="11"/>
  <c r="K385" i="11"/>
  <c r="K301" i="11"/>
  <c r="V332" i="11"/>
  <c r="V482" i="11"/>
  <c r="V502" i="11"/>
  <c r="L473" i="11"/>
  <c r="L332" i="11"/>
  <c r="L423" i="11"/>
  <c r="L509" i="11"/>
  <c r="L558" i="11"/>
  <c r="L440" i="11"/>
  <c r="L307" i="11"/>
  <c r="L326" i="11"/>
  <c r="L501" i="11"/>
  <c r="W362" i="11"/>
  <c r="W513" i="11"/>
  <c r="W338" i="11"/>
  <c r="W510" i="11"/>
  <c r="W418" i="11"/>
  <c r="W291" i="11"/>
  <c r="W483" i="11"/>
  <c r="W564" i="11"/>
  <c r="W326" i="11"/>
  <c r="W302" i="11"/>
  <c r="W501" i="11"/>
  <c r="D418" i="11"/>
  <c r="D291" i="11"/>
  <c r="D370" i="11"/>
  <c r="D520" i="11"/>
  <c r="D346" i="11"/>
  <c r="D570" i="11"/>
  <c r="D389" i="11"/>
  <c r="D564" i="11"/>
  <c r="D326" i="11"/>
  <c r="D302" i="11"/>
  <c r="D501" i="11"/>
  <c r="P473" i="11"/>
  <c r="P332" i="11"/>
  <c r="P423" i="11"/>
  <c r="P509" i="11"/>
  <c r="P315" i="11"/>
  <c r="P489" i="11"/>
  <c r="P558" i="11"/>
  <c r="P477" i="11"/>
  <c r="P569" i="11"/>
  <c r="P440" i="11"/>
  <c r="P307" i="11"/>
  <c r="P326" i="11"/>
  <c r="P501" i="11"/>
  <c r="D285" i="11"/>
  <c r="K473" i="11"/>
  <c r="K332" i="11"/>
  <c r="K423" i="11"/>
  <c r="K509" i="11"/>
  <c r="K315" i="11"/>
  <c r="K489" i="11"/>
  <c r="K558" i="11"/>
  <c r="K477" i="11"/>
  <c r="K569" i="11"/>
  <c r="K440" i="11"/>
  <c r="K307" i="11"/>
  <c r="K326" i="11"/>
  <c r="K501" i="11"/>
  <c r="P285" i="11"/>
  <c r="K285" i="11"/>
  <c r="V362" i="11"/>
  <c r="V554" i="11"/>
  <c r="V513" i="11"/>
  <c r="V338" i="11"/>
  <c r="V510" i="11"/>
  <c r="V418" i="11"/>
  <c r="V291" i="11"/>
  <c r="V300" i="11"/>
  <c r="V370" i="11"/>
  <c r="V520" i="11"/>
  <c r="V440" i="11"/>
  <c r="V307" i="11"/>
  <c r="V483" i="11"/>
  <c r="V564" i="11"/>
  <c r="V326" i="11"/>
  <c r="V302" i="11"/>
  <c r="V501" i="11"/>
  <c r="L362" i="11"/>
  <c r="L513" i="11"/>
  <c r="L338" i="11"/>
  <c r="L510" i="11"/>
  <c r="L418" i="11"/>
  <c r="L291" i="11"/>
  <c r="L316" i="11"/>
  <c r="L559" i="11"/>
  <c r="L478" i="11"/>
  <c r="L346" i="11"/>
  <c r="L570" i="11"/>
  <c r="L355" i="11"/>
  <c r="L539" i="11"/>
  <c r="L286" i="11"/>
  <c r="W514" i="11"/>
  <c r="W335" i="11"/>
  <c r="W548" i="11"/>
  <c r="W339" i="11"/>
  <c r="W496" i="11"/>
  <c r="W487" i="11"/>
  <c r="W363" i="11"/>
  <c r="W340" i="11"/>
  <c r="W346" i="11"/>
  <c r="W308" i="11"/>
  <c r="W539" i="11"/>
  <c r="W197" i="11"/>
  <c r="W506" i="11"/>
  <c r="W286" i="11"/>
  <c r="G332" i="11"/>
  <c r="G501" i="11"/>
  <c r="G194" i="11"/>
  <c r="G193" i="11"/>
  <c r="D359" i="11"/>
  <c r="D466" i="11"/>
  <c r="D534" i="11"/>
  <c r="D316" i="11"/>
  <c r="D492" i="11"/>
  <c r="D407" i="11"/>
  <c r="D559" i="11"/>
  <c r="D478" i="11"/>
  <c r="D308" i="11"/>
  <c r="D504" i="11"/>
  <c r="D330" i="11"/>
  <c r="P288" i="11"/>
  <c r="P533" i="11"/>
  <c r="P369" i="11"/>
  <c r="P344" i="11"/>
  <c r="P483" i="11"/>
  <c r="P564" i="11"/>
  <c r="P302" i="11"/>
  <c r="K288" i="11"/>
  <c r="K533" i="11"/>
  <c r="K369" i="11"/>
  <c r="K344" i="11"/>
  <c r="V359" i="11"/>
  <c r="V466" i="11"/>
  <c r="V534" i="11"/>
  <c r="V316" i="11"/>
  <c r="V492" i="11"/>
  <c r="V559" i="11"/>
  <c r="V478" i="11"/>
  <c r="L359" i="11"/>
  <c r="L466" i="11"/>
  <c r="L534" i="11"/>
  <c r="L492" i="11"/>
  <c r="L407" i="11"/>
  <c r="L345" i="11"/>
  <c r="L308" i="11"/>
  <c r="W467" i="11"/>
  <c r="W560" i="11"/>
  <c r="W317" i="11"/>
  <c r="W193" i="11"/>
  <c r="R568" i="11"/>
  <c r="D483" i="11"/>
  <c r="D544" i="11"/>
  <c r="D503" i="11"/>
  <c r="D329" i="11"/>
  <c r="P350" i="11"/>
  <c r="P529" i="11"/>
  <c r="P482" i="11"/>
  <c r="P463" i="11"/>
  <c r="P354" i="11"/>
  <c r="P502" i="11"/>
  <c r="P499" i="11"/>
  <c r="K350" i="11"/>
  <c r="K529" i="11"/>
  <c r="K482" i="11"/>
  <c r="K463" i="11"/>
  <c r="K354" i="11"/>
  <c r="K502" i="11"/>
  <c r="K499" i="11"/>
  <c r="V473" i="11"/>
  <c r="V423" i="11"/>
  <c r="V533" i="11"/>
  <c r="V558" i="11"/>
  <c r="V477" i="11"/>
  <c r="V544" i="11"/>
  <c r="V503" i="11"/>
  <c r="V329" i="11"/>
  <c r="V499" i="11"/>
  <c r="L288" i="11"/>
  <c r="L533" i="11"/>
  <c r="L369" i="11"/>
  <c r="L344" i="11"/>
  <c r="L483" i="11"/>
  <c r="L564" i="11"/>
  <c r="L302" i="11"/>
  <c r="W359" i="11"/>
  <c r="W466" i="11"/>
  <c r="W534" i="11"/>
  <c r="W316" i="11"/>
  <c r="W492" i="11"/>
  <c r="W559" i="11"/>
  <c r="W478" i="11"/>
  <c r="W504" i="11"/>
  <c r="W330" i="11"/>
  <c r="G302" i="11"/>
  <c r="D339" i="11"/>
  <c r="P362" i="11"/>
  <c r="P513" i="11"/>
  <c r="P338" i="11"/>
  <c r="K362" i="11"/>
  <c r="K513" i="11"/>
  <c r="K338" i="11"/>
  <c r="V339" i="11"/>
  <c r="V496" i="11"/>
  <c r="L514" i="11"/>
  <c r="L340" i="11"/>
  <c r="L297" i="11"/>
  <c r="W568" i="11"/>
  <c r="W201" i="11"/>
  <c r="W314" i="11"/>
  <c r="W497" i="11"/>
  <c r="W518" i="11"/>
  <c r="W297" i="11"/>
  <c r="K483" i="11"/>
  <c r="K564" i="11"/>
  <c r="K302" i="11"/>
  <c r="V504" i="11"/>
  <c r="V330" i="11"/>
  <c r="L197" i="11"/>
  <c r="L506" i="11"/>
  <c r="W528" i="11"/>
  <c r="W425" i="11"/>
  <c r="W505" i="11"/>
  <c r="W374" i="11"/>
  <c r="D472" i="11"/>
  <c r="P467" i="11"/>
  <c r="P410" i="11"/>
  <c r="K467" i="11"/>
  <c r="K410" i="11"/>
  <c r="V472" i="11"/>
  <c r="V411" i="11"/>
  <c r="V194" i="11"/>
  <c r="W473" i="11"/>
  <c r="W423" i="11"/>
  <c r="W533" i="11"/>
  <c r="W558" i="11"/>
  <c r="W477" i="11"/>
  <c r="G301" i="11"/>
  <c r="G411" i="11"/>
  <c r="G410" i="11"/>
  <c r="D199" i="11"/>
  <c r="D205" i="11"/>
  <c r="D349" i="11"/>
  <c r="D306" i="11"/>
  <c r="D241" i="11"/>
  <c r="D256" i="11"/>
  <c r="P361" i="11"/>
  <c r="P376" i="11"/>
  <c r="P630" i="11"/>
  <c r="P645" i="11"/>
  <c r="P235" i="11"/>
  <c r="P250" i="11"/>
  <c r="P348" i="11"/>
  <c r="P444" i="11"/>
  <c r="P459" i="11"/>
  <c r="P625" i="11"/>
  <c r="P640" i="11"/>
  <c r="P373" i="11"/>
  <c r="P388" i="11"/>
  <c r="K585" i="11"/>
  <c r="K600" i="11"/>
  <c r="K583" i="11"/>
  <c r="K598" i="11"/>
  <c r="K421" i="11"/>
  <c r="K436" i="11"/>
  <c r="K575" i="11"/>
  <c r="K590" i="11"/>
  <c r="K634" i="11"/>
  <c r="K649" i="11"/>
  <c r="K240" i="11"/>
  <c r="K255" i="11"/>
  <c r="K525" i="11"/>
  <c r="K540" i="11"/>
  <c r="K366" i="11"/>
  <c r="K504" i="11"/>
  <c r="K622" i="11"/>
  <c r="K637" i="11"/>
  <c r="V512" i="11"/>
  <c r="V527" i="11"/>
  <c r="V349" i="11"/>
  <c r="V321" i="11"/>
  <c r="V336" i="11"/>
  <c r="V635" i="11"/>
  <c r="V650" i="11"/>
  <c r="D553" i="11"/>
  <c r="D583" i="11"/>
  <c r="D598" i="11"/>
  <c r="D630" i="11"/>
  <c r="D645" i="11"/>
  <c r="D421" i="11"/>
  <c r="D436" i="11"/>
  <c r="D444" i="11"/>
  <c r="D459" i="11"/>
  <c r="D489" i="11"/>
  <c r="D519" i="11"/>
  <c r="D405" i="11"/>
  <c r="D397" i="11"/>
  <c r="D455" i="11"/>
  <c r="D470" i="11"/>
  <c r="D415" i="11"/>
  <c r="D432" i="11"/>
  <c r="P568" i="11"/>
  <c r="P584" i="11"/>
  <c r="P599" i="11"/>
  <c r="P632" i="11"/>
  <c r="P647" i="11"/>
  <c r="P581" i="11"/>
  <c r="P596" i="11"/>
  <c r="P508" i="11"/>
  <c r="P523" i="11"/>
  <c r="P314" i="11"/>
  <c r="P384" i="11"/>
  <c r="P524" i="11"/>
  <c r="P208" i="11"/>
  <c r="P214" i="11"/>
  <c r="P403" i="11"/>
  <c r="P430" i="11"/>
  <c r="P357" i="11"/>
  <c r="P372" i="11"/>
  <c r="P503" i="11"/>
  <c r="P455" i="11"/>
  <c r="P470" i="11"/>
  <c r="P621" i="11"/>
  <c r="P636" i="11"/>
  <c r="P415" i="11"/>
  <c r="P432" i="11"/>
  <c r="K568" i="11"/>
  <c r="K422" i="11"/>
  <c r="K437" i="11"/>
  <c r="K508" i="11"/>
  <c r="K523" i="11"/>
  <c r="K314" i="11"/>
  <c r="K488" i="11"/>
  <c r="K223" i="11"/>
  <c r="K238" i="11"/>
  <c r="K364" i="11"/>
  <c r="K379" i="11"/>
  <c r="K384" i="11"/>
  <c r="K524" i="11"/>
  <c r="K455" i="11"/>
  <c r="K470" i="11"/>
  <c r="K621" i="11"/>
  <c r="K636" i="11"/>
  <c r="K415" i="11"/>
  <c r="K432" i="11"/>
  <c r="V361" i="11"/>
  <c r="V376" i="11"/>
  <c r="V585" i="11"/>
  <c r="V600" i="11"/>
  <c r="V630" i="11"/>
  <c r="V645" i="11"/>
  <c r="V421" i="11"/>
  <c r="V436" i="11"/>
  <c r="V315" i="11"/>
  <c r="V391" i="11"/>
  <c r="V428" i="11"/>
  <c r="V634" i="11"/>
  <c r="V649" i="11"/>
  <c r="V240" i="11"/>
  <c r="V255" i="11"/>
  <c r="V524" i="11"/>
  <c r="V208" i="11"/>
  <c r="V214" i="11"/>
  <c r="V365" i="11"/>
  <c r="V380" i="11"/>
  <c r="V415" i="11"/>
  <c r="V432" i="11"/>
  <c r="L585" i="11"/>
  <c r="L600" i="11"/>
  <c r="L630" i="11"/>
  <c r="L645" i="11"/>
  <c r="L235" i="11"/>
  <c r="L250" i="11"/>
  <c r="L348" i="11"/>
  <c r="L489" i="11"/>
  <c r="L406" i="11"/>
  <c r="L398" i="11"/>
  <c r="L404" i="11"/>
  <c r="L431" i="11"/>
  <c r="L330" i="11"/>
  <c r="W285" i="11"/>
  <c r="W199" i="11"/>
  <c r="W205" i="11"/>
  <c r="W349" i="11"/>
  <c r="W321" i="11"/>
  <c r="W336" i="11"/>
  <c r="W392" i="11"/>
  <c r="W429" i="11"/>
  <c r="W635" i="11"/>
  <c r="W650" i="11"/>
  <c r="W307" i="11"/>
  <c r="W366" i="11"/>
  <c r="W381" i="11"/>
  <c r="W456" i="11"/>
  <c r="W471" i="11"/>
  <c r="G635" i="11"/>
  <c r="G650" i="11"/>
  <c r="G521" i="11"/>
  <c r="G536" i="11"/>
  <c r="D627" i="11"/>
  <c r="D642" i="11"/>
  <c r="D377" i="11"/>
  <c r="D352" i="11"/>
  <c r="D367" i="11"/>
  <c r="D321" i="11"/>
  <c r="D336" i="11"/>
  <c r="D381" i="11"/>
  <c r="D426" i="11"/>
  <c r="D274" i="11"/>
  <c r="D289" i="11"/>
  <c r="D577" i="11"/>
  <c r="D592" i="11"/>
  <c r="P517" i="11"/>
  <c r="P532" i="11"/>
  <c r="P391" i="11"/>
  <c r="P428" i="11"/>
  <c r="P203" i="11"/>
  <c r="P209" i="11"/>
  <c r="P525" i="11"/>
  <c r="P540" i="11"/>
  <c r="P405" i="11"/>
  <c r="P397" i="11"/>
  <c r="P366" i="11"/>
  <c r="P504" i="11"/>
  <c r="K361" i="11"/>
  <c r="K376" i="11"/>
  <c r="K577" i="11"/>
  <c r="K592" i="11"/>
  <c r="K330" i="11"/>
  <c r="V377" i="11"/>
  <c r="V392" i="11"/>
  <c r="V429" i="11"/>
  <c r="V456" i="11"/>
  <c r="V471" i="11"/>
  <c r="D585" i="11"/>
  <c r="D600" i="11"/>
  <c r="D315" i="11"/>
  <c r="D406" i="11"/>
  <c r="D398" i="11"/>
  <c r="D634" i="11"/>
  <c r="D649" i="11"/>
  <c r="D240" i="11"/>
  <c r="D255" i="11"/>
  <c r="D525" i="11"/>
  <c r="D540" i="11"/>
  <c r="D366" i="11"/>
  <c r="D357" i="11"/>
  <c r="D372" i="11"/>
  <c r="D229" i="11"/>
  <c r="D244" i="11"/>
  <c r="P360" i="11"/>
  <c r="P375" i="11"/>
  <c r="P422" i="11"/>
  <c r="P437" i="11"/>
  <c r="P516" i="11"/>
  <c r="P531" i="11"/>
  <c r="P234" i="11"/>
  <c r="P249" i="11"/>
  <c r="P450" i="11"/>
  <c r="P465" i="11"/>
  <c r="P587" i="11"/>
  <c r="P602" i="11"/>
  <c r="P341" i="11"/>
  <c r="P295" i="11"/>
  <c r="P310" i="11"/>
  <c r="P312" i="11"/>
  <c r="P327" i="11"/>
  <c r="P439" i="11"/>
  <c r="P454" i="11"/>
  <c r="P365" i="11"/>
  <c r="P380" i="11"/>
  <c r="P544" i="11"/>
  <c r="P329" i="11"/>
  <c r="K360" i="11"/>
  <c r="K375" i="11"/>
  <c r="K584" i="11"/>
  <c r="K599" i="11"/>
  <c r="K632" i="11"/>
  <c r="K647" i="11"/>
  <c r="K581" i="11"/>
  <c r="K596" i="11"/>
  <c r="K516" i="11"/>
  <c r="K531" i="11"/>
  <c r="K234" i="11"/>
  <c r="K249" i="11"/>
  <c r="K450" i="11"/>
  <c r="K465" i="11"/>
  <c r="K587" i="11"/>
  <c r="K602" i="11"/>
  <c r="K341" i="11"/>
  <c r="K208" i="11"/>
  <c r="K214" i="11"/>
  <c r="K403" i="11"/>
  <c r="K430" i="11"/>
  <c r="K544" i="11"/>
  <c r="K503" i="11"/>
  <c r="K229" i="11"/>
  <c r="K244" i="11"/>
  <c r="V202" i="11"/>
  <c r="V348" i="11"/>
  <c r="V444" i="11"/>
  <c r="V459" i="11"/>
  <c r="V489" i="11"/>
  <c r="V203" i="11"/>
  <c r="V209" i="11"/>
  <c r="V312" i="11"/>
  <c r="V327" i="11"/>
  <c r="V439" i="11"/>
  <c r="V454" i="11"/>
  <c r="V403" i="11"/>
  <c r="V430" i="11"/>
  <c r="V357" i="11"/>
  <c r="V372" i="11"/>
  <c r="V229" i="11"/>
  <c r="V244" i="11"/>
  <c r="L583" i="11"/>
  <c r="L598" i="11"/>
  <c r="L517" i="11"/>
  <c r="L532" i="11"/>
  <c r="L421" i="11"/>
  <c r="L436" i="11"/>
  <c r="L575" i="11"/>
  <c r="L590" i="11"/>
  <c r="L315" i="11"/>
  <c r="L634" i="11"/>
  <c r="L649" i="11"/>
  <c r="L240" i="11"/>
  <c r="L255" i="11"/>
  <c r="L525" i="11"/>
  <c r="L540" i="11"/>
  <c r="L405" i="11"/>
  <c r="L397" i="11"/>
  <c r="L274" i="11"/>
  <c r="L289" i="11"/>
  <c r="L504" i="11"/>
  <c r="L625" i="11"/>
  <c r="L640" i="11"/>
  <c r="L456" i="11"/>
  <c r="L471" i="11"/>
  <c r="L373" i="11"/>
  <c r="L388" i="11"/>
  <c r="W554" i="11"/>
  <c r="W512" i="11"/>
  <c r="W527" i="11"/>
  <c r="W303" i="11"/>
  <c r="W318" i="11"/>
  <c r="W627" i="11"/>
  <c r="W642" i="11"/>
  <c r="W352" i="11"/>
  <c r="W367" i="11"/>
  <c r="W445" i="11"/>
  <c r="W460" i="11"/>
  <c r="W370" i="11"/>
  <c r="W204" i="11"/>
  <c r="W210" i="11"/>
  <c r="W241" i="11"/>
  <c r="W256" i="11"/>
  <c r="W525" i="11"/>
  <c r="W540" i="11"/>
  <c r="W440" i="11"/>
  <c r="W404" i="11"/>
  <c r="W431" i="11"/>
  <c r="W577" i="11"/>
  <c r="W592" i="11"/>
  <c r="W625" i="11"/>
  <c r="W640" i="11"/>
  <c r="W622" i="11"/>
  <c r="W637" i="11"/>
  <c r="G587" i="11"/>
  <c r="G602" i="11"/>
  <c r="D568" i="11"/>
  <c r="D360" i="11"/>
  <c r="D375" i="11"/>
  <c r="D515" i="11"/>
  <c r="D530" i="11"/>
  <c r="D584" i="11"/>
  <c r="D599" i="11"/>
  <c r="D632" i="11"/>
  <c r="D647" i="11"/>
  <c r="D549" i="11"/>
  <c r="D581" i="11"/>
  <c r="D596" i="11"/>
  <c r="D331" i="11"/>
  <c r="D422" i="11"/>
  <c r="D437" i="11"/>
  <c r="D201" i="11"/>
  <c r="D629" i="11"/>
  <c r="D644" i="11"/>
  <c r="D516" i="11"/>
  <c r="D531" i="11"/>
  <c r="D508" i="11"/>
  <c r="D523" i="11"/>
  <c r="D420" i="11"/>
  <c r="D435" i="11"/>
  <c r="D234" i="11"/>
  <c r="D249" i="11"/>
  <c r="D350" i="11"/>
  <c r="D574" i="11"/>
  <c r="D589" i="11"/>
  <c r="D450" i="11"/>
  <c r="D465" i="11"/>
  <c r="D529" i="11"/>
  <c r="D449" i="11"/>
  <c r="D464" i="11"/>
  <c r="D314" i="11"/>
  <c r="D411" i="11"/>
  <c r="D194" i="11"/>
  <c r="D488" i="11"/>
  <c r="D223" i="11"/>
  <c r="D238" i="11"/>
  <c r="D364" i="11"/>
  <c r="D379" i="11"/>
  <c r="D587" i="11"/>
  <c r="D602" i="11"/>
  <c r="D341" i="11"/>
  <c r="D633" i="11"/>
  <c r="D648" i="11"/>
  <c r="D518" i="11"/>
  <c r="D384" i="11"/>
  <c r="D295" i="11"/>
  <c r="D310" i="11"/>
  <c r="D385" i="11"/>
  <c r="D524" i="11"/>
  <c r="D312" i="11"/>
  <c r="D327" i="11"/>
  <c r="D439" i="11"/>
  <c r="D454" i="11"/>
  <c r="D208" i="11"/>
  <c r="D214" i="11"/>
  <c r="D482" i="11"/>
  <c r="D403" i="11"/>
  <c r="D430" i="11"/>
  <c r="D563" i="11"/>
  <c r="D356" i="11"/>
  <c r="D371" i="11"/>
  <c r="D543" i="11"/>
  <c r="D580" i="11"/>
  <c r="D595" i="11"/>
  <c r="D353" i="11"/>
  <c r="D368" i="11"/>
  <c r="D578" i="11"/>
  <c r="D593" i="11"/>
  <c r="D323" i="11"/>
  <c r="D417" i="11"/>
  <c r="D424" i="11"/>
  <c r="D198" i="11"/>
  <c r="D624" i="11"/>
  <c r="D639" i="11"/>
  <c r="D507" i="11"/>
  <c r="D522" i="11"/>
  <c r="D498" i="11"/>
  <c r="D414" i="11"/>
  <c r="D228" i="11"/>
  <c r="D243" i="11"/>
  <c r="D281" i="11"/>
  <c r="D296" i="11"/>
  <c r="P514" i="11"/>
  <c r="P582" i="11"/>
  <c r="P597" i="11"/>
  <c r="P335" i="11"/>
  <c r="P631" i="11"/>
  <c r="P646" i="11"/>
  <c r="P548" i="11"/>
  <c r="P304" i="11"/>
  <c r="P319" i="11"/>
  <c r="P200" i="11"/>
  <c r="P206" i="11"/>
  <c r="P628" i="11"/>
  <c r="P643" i="11"/>
  <c r="P511" i="11"/>
  <c r="P526" i="11"/>
  <c r="P419" i="11"/>
  <c r="P434" i="11"/>
  <c r="P560" i="11"/>
  <c r="P535" i="11"/>
  <c r="P550" i="11"/>
  <c r="P573" i="11"/>
  <c r="P588" i="11"/>
  <c r="P317" i="11"/>
  <c r="P528" i="11"/>
  <c r="P313" i="11"/>
  <c r="P328" i="11"/>
  <c r="P193" i="11"/>
  <c r="P487" i="11"/>
  <c r="P222" i="11"/>
  <c r="P237" i="11"/>
  <c r="P275" i="11"/>
  <c r="P290" i="11"/>
  <c r="P363" i="11"/>
  <c r="P586" i="11"/>
  <c r="P601" i="11"/>
  <c r="P340" i="11"/>
  <c r="P215" i="11"/>
  <c r="P221" i="11"/>
  <c r="P521" i="11"/>
  <c r="P536" i="11"/>
  <c r="P425" i="11"/>
  <c r="P382" i="11"/>
  <c r="P427" i="11"/>
  <c r="P347" i="11"/>
  <c r="P484" i="11"/>
  <c r="P438" i="11"/>
  <c r="P453" i="11"/>
  <c r="P297" i="11"/>
  <c r="P207" i="11"/>
  <c r="P213" i="11"/>
  <c r="P481" i="11"/>
  <c r="P402" i="11"/>
  <c r="P563" i="11"/>
  <c r="P356" i="11"/>
  <c r="P371" i="11"/>
  <c r="P543" i="11"/>
  <c r="D512" i="11"/>
  <c r="D527" i="11"/>
  <c r="D635" i="11"/>
  <c r="D650" i="11"/>
  <c r="D294" i="11"/>
  <c r="D309" i="11"/>
  <c r="D217" i="11"/>
  <c r="D232" i="11"/>
  <c r="D625" i="11"/>
  <c r="D640" i="11"/>
  <c r="D373" i="11"/>
  <c r="D388" i="11"/>
  <c r="P585" i="11"/>
  <c r="P600" i="11"/>
  <c r="P583" i="11"/>
  <c r="P598" i="11"/>
  <c r="P421" i="11"/>
  <c r="P436" i="11"/>
  <c r="P406" i="11"/>
  <c r="P398" i="11"/>
  <c r="P634" i="11"/>
  <c r="P649" i="11"/>
  <c r="P240" i="11"/>
  <c r="P255" i="11"/>
  <c r="P456" i="11"/>
  <c r="P471" i="11"/>
  <c r="P622" i="11"/>
  <c r="P637" i="11"/>
  <c r="K517" i="11"/>
  <c r="K532" i="11"/>
  <c r="K391" i="11"/>
  <c r="K428" i="11"/>
  <c r="K203" i="11"/>
  <c r="K209" i="11"/>
  <c r="K625" i="11"/>
  <c r="K640" i="11"/>
  <c r="K373" i="11"/>
  <c r="K388" i="11"/>
  <c r="V199" i="11"/>
  <c r="V205" i="11"/>
  <c r="V352" i="11"/>
  <c r="V367" i="11"/>
  <c r="V445" i="11"/>
  <c r="V460" i="11"/>
  <c r="V306" i="11"/>
  <c r="D361" i="11"/>
  <c r="D376" i="11"/>
  <c r="D202" i="11"/>
  <c r="D517" i="11"/>
  <c r="D532" i="11"/>
  <c r="D235" i="11"/>
  <c r="D250" i="11"/>
  <c r="D575" i="11"/>
  <c r="D590" i="11"/>
  <c r="D348" i="11"/>
  <c r="D391" i="11"/>
  <c r="D428" i="11"/>
  <c r="D203" i="11"/>
  <c r="D209" i="11"/>
  <c r="D569" i="11"/>
  <c r="D404" i="11"/>
  <c r="D431" i="11"/>
  <c r="D621" i="11"/>
  <c r="D636" i="11"/>
  <c r="P515" i="11"/>
  <c r="P530" i="11"/>
  <c r="P629" i="11"/>
  <c r="P644" i="11"/>
  <c r="P420" i="11"/>
  <c r="P435" i="11"/>
  <c r="P574" i="11"/>
  <c r="P589" i="11"/>
  <c r="P449" i="11"/>
  <c r="P464" i="11"/>
  <c r="P488" i="11"/>
  <c r="P223" i="11"/>
  <c r="P238" i="11"/>
  <c r="P364" i="11"/>
  <c r="P379" i="11"/>
  <c r="P633" i="11"/>
  <c r="P648" i="11"/>
  <c r="P229" i="11"/>
  <c r="P244" i="11"/>
  <c r="K515" i="11"/>
  <c r="K530" i="11"/>
  <c r="K629" i="11"/>
  <c r="K644" i="11"/>
  <c r="K420" i="11"/>
  <c r="K435" i="11"/>
  <c r="K574" i="11"/>
  <c r="K589" i="11"/>
  <c r="K449" i="11"/>
  <c r="K464" i="11"/>
  <c r="K633" i="11"/>
  <c r="K648" i="11"/>
  <c r="K295" i="11"/>
  <c r="K310" i="11"/>
  <c r="K312" i="11"/>
  <c r="K327" i="11"/>
  <c r="K439" i="11"/>
  <c r="K454" i="11"/>
  <c r="K365" i="11"/>
  <c r="K380" i="11"/>
  <c r="K357" i="11"/>
  <c r="K372" i="11"/>
  <c r="K329" i="11"/>
  <c r="V553" i="11"/>
  <c r="V583" i="11"/>
  <c r="V598" i="11"/>
  <c r="V517" i="11"/>
  <c r="V532" i="11"/>
  <c r="V235" i="11"/>
  <c r="V250" i="11"/>
  <c r="V575" i="11"/>
  <c r="V590" i="11"/>
  <c r="V406" i="11"/>
  <c r="V398" i="11"/>
  <c r="V519" i="11"/>
  <c r="V385" i="11"/>
  <c r="V455" i="11"/>
  <c r="V470" i="11"/>
  <c r="V621" i="11"/>
  <c r="V636" i="11"/>
  <c r="L361" i="11"/>
  <c r="L376" i="11"/>
  <c r="L444" i="11"/>
  <c r="L459" i="11"/>
  <c r="L391" i="11"/>
  <c r="L428" i="11"/>
  <c r="L203" i="11"/>
  <c r="L209" i="11"/>
  <c r="L569" i="11"/>
  <c r="L366" i="11"/>
  <c r="L577" i="11"/>
  <c r="L592" i="11"/>
  <c r="L622" i="11"/>
  <c r="L637" i="11"/>
  <c r="W377" i="11"/>
  <c r="W300" i="11"/>
  <c r="W306" i="11"/>
  <c r="W520" i="11"/>
  <c r="W294" i="11"/>
  <c r="W309" i="11"/>
  <c r="W569" i="11"/>
  <c r="W405" i="11"/>
  <c r="W397" i="11"/>
  <c r="W274" i="11"/>
  <c r="W289" i="11"/>
  <c r="W373" i="11"/>
  <c r="W388" i="11"/>
  <c r="D514" i="11"/>
  <c r="D582" i="11"/>
  <c r="D597" i="11"/>
  <c r="D335" i="11"/>
  <c r="D631" i="11"/>
  <c r="D646" i="11"/>
  <c r="D548" i="11"/>
  <c r="D467" i="11"/>
  <c r="D304" i="11"/>
  <c r="D319" i="11"/>
  <c r="D200" i="11"/>
  <c r="D206" i="11"/>
  <c r="D628" i="11"/>
  <c r="D643" i="11"/>
  <c r="D511" i="11"/>
  <c r="D526" i="11"/>
  <c r="D419" i="11"/>
  <c r="D434" i="11"/>
  <c r="D560" i="11"/>
  <c r="D535" i="11"/>
  <c r="D550" i="11"/>
  <c r="D573" i="11"/>
  <c r="D588" i="11"/>
  <c r="D317" i="11"/>
  <c r="D528" i="11"/>
  <c r="D313" i="11"/>
  <c r="D328" i="11"/>
  <c r="D410" i="11"/>
  <c r="D193" i="11"/>
  <c r="D487" i="11"/>
  <c r="D222" i="11"/>
  <c r="D237" i="11"/>
  <c r="D275" i="11"/>
  <c r="D290" i="11"/>
  <c r="D363" i="11"/>
  <c r="D586" i="11"/>
  <c r="D601" i="11"/>
  <c r="D340" i="11"/>
  <c r="D215" i="11"/>
  <c r="D221" i="11"/>
  <c r="D521" i="11"/>
  <c r="D536" i="11"/>
  <c r="D425" i="11"/>
  <c r="D382" i="11"/>
  <c r="D427" i="11"/>
  <c r="D347" i="11"/>
  <c r="D484" i="11"/>
  <c r="D438" i="11"/>
  <c r="D453" i="11"/>
  <c r="D297" i="11"/>
  <c r="D207" i="11"/>
  <c r="D213" i="11"/>
  <c r="D481" i="11"/>
  <c r="D402" i="11"/>
  <c r="D355" i="11"/>
  <c r="D505" i="11"/>
  <c r="D579" i="11"/>
  <c r="D594" i="11"/>
  <c r="D461" i="11"/>
  <c r="D476" i="11"/>
  <c r="D626" i="11"/>
  <c r="D641" i="11"/>
  <c r="D539" i="11"/>
  <c r="D576" i="11"/>
  <c r="D591" i="11"/>
  <c r="D322" i="11"/>
  <c r="D337" i="11"/>
  <c r="D416" i="11"/>
  <c r="D433" i="11"/>
  <c r="D197" i="11"/>
  <c r="D623" i="11"/>
  <c r="D638" i="11"/>
  <c r="D506" i="11"/>
  <c r="D374" i="11"/>
  <c r="D286" i="11"/>
  <c r="P359" i="11"/>
  <c r="P512" i="11"/>
  <c r="P527" i="11"/>
  <c r="P466" i="11"/>
  <c r="P303" i="11"/>
  <c r="P318" i="11"/>
  <c r="P199" i="11"/>
  <c r="P205" i="11"/>
  <c r="P627" i="11"/>
  <c r="P642" i="11"/>
  <c r="P510" i="11"/>
  <c r="P418" i="11"/>
  <c r="P377" i="11"/>
  <c r="P291" i="11"/>
  <c r="P352" i="11"/>
  <c r="P367" i="11"/>
  <c r="P534" i="11"/>
  <c r="P316" i="11"/>
  <c r="P349" i="11"/>
  <c r="P492" i="11"/>
  <c r="P321" i="11"/>
  <c r="P336" i="11"/>
  <c r="P445" i="11"/>
  <c r="P460" i="11"/>
  <c r="P300" i="11"/>
  <c r="P392" i="11"/>
  <c r="P429" i="11"/>
  <c r="P407" i="11"/>
  <c r="P559" i="11"/>
  <c r="P345" i="11"/>
  <c r="P478" i="11"/>
  <c r="P306" i="11"/>
  <c r="P204" i="11"/>
  <c r="P210" i="11"/>
  <c r="P635" i="11"/>
  <c r="P650" i="11"/>
  <c r="P241" i="11"/>
  <c r="P256" i="11"/>
  <c r="P294" i="11"/>
  <c r="P309" i="11"/>
  <c r="P381" i="11"/>
  <c r="P426" i="11"/>
  <c r="P346" i="11"/>
  <c r="P570" i="11"/>
  <c r="P308" i="11"/>
  <c r="P217" i="11"/>
  <c r="P232" i="11"/>
  <c r="P355" i="11"/>
  <c r="P505" i="11"/>
  <c r="P579" i="11"/>
  <c r="P594" i="11"/>
  <c r="P461" i="11"/>
  <c r="P476" i="11"/>
  <c r="P626" i="11"/>
  <c r="P641" i="11"/>
  <c r="D303" i="11"/>
  <c r="D318" i="11"/>
  <c r="D445" i="11"/>
  <c r="D460" i="11"/>
  <c r="D392" i="11"/>
  <c r="D429" i="11"/>
  <c r="D204" i="11"/>
  <c r="D210" i="11"/>
  <c r="D456" i="11"/>
  <c r="D471" i="11"/>
  <c r="D622" i="11"/>
  <c r="D637" i="11"/>
  <c r="P575" i="11"/>
  <c r="P590" i="11"/>
  <c r="P404" i="11"/>
  <c r="P431" i="11"/>
  <c r="P274" i="11"/>
  <c r="P289" i="11"/>
  <c r="P577" i="11"/>
  <c r="P592" i="11"/>
  <c r="P330" i="11"/>
  <c r="K630" i="11"/>
  <c r="K645" i="11"/>
  <c r="K235" i="11"/>
  <c r="K250" i="11"/>
  <c r="K348" i="11"/>
  <c r="K444" i="11"/>
  <c r="K459" i="11"/>
  <c r="K406" i="11"/>
  <c r="K398" i="11"/>
  <c r="K405" i="11"/>
  <c r="K397" i="11"/>
  <c r="K404" i="11"/>
  <c r="K431" i="11"/>
  <c r="K274" i="11"/>
  <c r="K289" i="11"/>
  <c r="K456" i="11"/>
  <c r="K471" i="11"/>
  <c r="V303" i="11"/>
  <c r="V318" i="11"/>
  <c r="V627" i="11"/>
  <c r="V642" i="11"/>
  <c r="V204" i="11"/>
  <c r="V210" i="11"/>
  <c r="V241" i="11"/>
  <c r="V256" i="11"/>
  <c r="V294" i="11"/>
  <c r="V309" i="11"/>
  <c r="V525" i="11"/>
  <c r="V540" i="11"/>
  <c r="V569" i="11"/>
  <c r="V405" i="11"/>
  <c r="V397" i="11"/>
  <c r="V404" i="11"/>
  <c r="V431" i="11"/>
  <c r="V366" i="11"/>
  <c r="V381" i="11"/>
  <c r="V274" i="11"/>
  <c r="V289" i="11"/>
  <c r="V577" i="11"/>
  <c r="V592" i="11"/>
  <c r="V625" i="11"/>
  <c r="V640" i="11"/>
  <c r="V622" i="11"/>
  <c r="V637" i="11"/>
  <c r="V373" i="11"/>
  <c r="V388" i="11"/>
  <c r="L512" i="11"/>
  <c r="L527" i="11"/>
  <c r="L303" i="11"/>
  <c r="L318" i="11"/>
  <c r="L199" i="11"/>
  <c r="L205" i="11"/>
  <c r="L627" i="11"/>
  <c r="L642" i="11"/>
  <c r="L377" i="11"/>
  <c r="L352" i="11"/>
  <c r="L367" i="11"/>
  <c r="L349" i="11"/>
  <c r="L321" i="11"/>
  <c r="L336" i="11"/>
  <c r="L445" i="11"/>
  <c r="L460" i="11"/>
  <c r="L300" i="11"/>
  <c r="L392" i="11"/>
  <c r="L429" i="11"/>
  <c r="L306" i="11"/>
  <c r="L204" i="11"/>
  <c r="L210" i="11"/>
  <c r="L635" i="11"/>
  <c r="L650" i="11"/>
  <c r="L241" i="11"/>
  <c r="L256" i="11"/>
  <c r="L294" i="11"/>
  <c r="L309" i="11"/>
  <c r="L381" i="11"/>
  <c r="L426" i="11"/>
  <c r="L217" i="11"/>
  <c r="L232" i="11"/>
  <c r="L505" i="11"/>
  <c r="L579" i="11"/>
  <c r="L594" i="11"/>
  <c r="L461" i="11"/>
  <c r="L476" i="11"/>
  <c r="L626" i="11"/>
  <c r="L641" i="11"/>
  <c r="L576" i="11"/>
  <c r="L591" i="11"/>
  <c r="L322" i="11"/>
  <c r="L337" i="11"/>
  <c r="L416" i="11"/>
  <c r="L433" i="11"/>
  <c r="L623" i="11"/>
  <c r="L638" i="11"/>
  <c r="L374" i="11"/>
  <c r="W582" i="11"/>
  <c r="W597" i="11"/>
  <c r="W631" i="11"/>
  <c r="W646" i="11"/>
  <c r="W304" i="11"/>
  <c r="W319" i="11"/>
  <c r="W200" i="11"/>
  <c r="W206" i="11"/>
  <c r="W628" i="11"/>
  <c r="W643" i="11"/>
  <c r="W511" i="11"/>
  <c r="W526" i="11"/>
  <c r="W419" i="11"/>
  <c r="W434" i="11"/>
  <c r="W535" i="11"/>
  <c r="W550" i="11"/>
  <c r="W573" i="11"/>
  <c r="W588" i="11"/>
  <c r="W313" i="11"/>
  <c r="W328" i="11"/>
  <c r="W222" i="11"/>
  <c r="W237" i="11"/>
  <c r="W275" i="11"/>
  <c r="W290" i="11"/>
  <c r="W586" i="11"/>
  <c r="W601" i="11"/>
  <c r="W215" i="11"/>
  <c r="W221" i="11"/>
  <c r="W521" i="11"/>
  <c r="W536" i="11"/>
  <c r="W382" i="11"/>
  <c r="W427" i="11"/>
  <c r="W570" i="11"/>
  <c r="W217" i="11"/>
  <c r="W232" i="11"/>
  <c r="W355" i="11"/>
  <c r="W579" i="11"/>
  <c r="W594" i="11"/>
  <c r="W461" i="11"/>
  <c r="W476" i="11"/>
  <c r="W626" i="11"/>
  <c r="W641" i="11"/>
  <c r="W576" i="11"/>
  <c r="W591" i="11"/>
  <c r="W322" i="11"/>
  <c r="W337" i="11"/>
  <c r="W416" i="11"/>
  <c r="W433" i="11"/>
  <c r="W623" i="11"/>
  <c r="W638" i="11"/>
  <c r="G365" i="11"/>
  <c r="G380" i="11"/>
  <c r="G295" i="11"/>
  <c r="G310" i="11"/>
  <c r="G240" i="11"/>
  <c r="G255" i="11"/>
  <c r="G203" i="11"/>
  <c r="G209" i="11"/>
  <c r="G629" i="11"/>
  <c r="G644" i="11"/>
  <c r="G304" i="11"/>
  <c r="G319" i="11"/>
  <c r="G585" i="11"/>
  <c r="G600" i="11"/>
  <c r="G581" i="11"/>
  <c r="G596" i="11"/>
  <c r="G361" i="11"/>
  <c r="G376" i="11"/>
  <c r="G517" i="11"/>
  <c r="G532" i="11"/>
  <c r="G377" i="11"/>
  <c r="G623" i="11"/>
  <c r="G638" i="11"/>
  <c r="G580" i="11"/>
  <c r="G595" i="11"/>
  <c r="G576" i="11"/>
  <c r="G591" i="11"/>
  <c r="G564" i="11"/>
  <c r="G356" i="11"/>
  <c r="G371" i="11"/>
  <c r="G507" i="11"/>
  <c r="G522" i="11"/>
  <c r="G455" i="11"/>
  <c r="G470" i="11"/>
  <c r="G415" i="11"/>
  <c r="G432" i="11"/>
  <c r="G417" i="11"/>
  <c r="G424" i="11"/>
  <c r="G317" i="11"/>
  <c r="G574" i="11"/>
  <c r="G589" i="11"/>
  <c r="G223" i="11"/>
  <c r="G238" i="11"/>
  <c r="G560" i="11"/>
  <c r="G529" i="11"/>
  <c r="G350" i="11"/>
  <c r="G492" i="11"/>
  <c r="G488" i="11"/>
  <c r="G445" i="11"/>
  <c r="G460" i="11"/>
  <c r="G450" i="11"/>
  <c r="G465" i="11"/>
  <c r="G406" i="11"/>
  <c r="G398" i="11"/>
  <c r="G391" i="11"/>
  <c r="G428" i="11"/>
  <c r="G369" i="11"/>
  <c r="G312" i="11"/>
  <c r="G327" i="11"/>
  <c r="G274" i="11"/>
  <c r="G289" i="11"/>
  <c r="G217" i="11"/>
  <c r="G232" i="11"/>
  <c r="G346" i="11"/>
  <c r="G483" i="11"/>
  <c r="G307" i="11"/>
  <c r="G440" i="11"/>
  <c r="G403" i="11"/>
  <c r="G430" i="11"/>
  <c r="G389" i="11"/>
  <c r="R635" i="11"/>
  <c r="R650" i="11"/>
  <c r="R587" i="11"/>
  <c r="R602" i="11"/>
  <c r="R521" i="11"/>
  <c r="R536" i="11"/>
  <c r="R629" i="11"/>
  <c r="R644" i="11"/>
  <c r="R304" i="11"/>
  <c r="R319" i="11"/>
  <c r="R585" i="11"/>
  <c r="R600" i="11"/>
  <c r="R581" i="11"/>
  <c r="R596" i="11"/>
  <c r="R361" i="11"/>
  <c r="R376" i="11"/>
  <c r="R517" i="11"/>
  <c r="R532" i="11"/>
  <c r="R377" i="11"/>
  <c r="R623" i="11"/>
  <c r="R638" i="11"/>
  <c r="R302" i="11"/>
  <c r="R580" i="11"/>
  <c r="R595" i="11"/>
  <c r="R576" i="11"/>
  <c r="R591" i="11"/>
  <c r="R564" i="11"/>
  <c r="R356" i="11"/>
  <c r="R371" i="11"/>
  <c r="R507" i="11"/>
  <c r="R522" i="11"/>
  <c r="R455" i="11"/>
  <c r="R470" i="11"/>
  <c r="R415" i="11"/>
  <c r="R432" i="11"/>
  <c r="R417" i="11"/>
  <c r="R424" i="11"/>
  <c r="R317" i="11"/>
  <c r="R574" i="11"/>
  <c r="R589" i="11"/>
  <c r="R223" i="11"/>
  <c r="R238" i="11"/>
  <c r="R560" i="11"/>
  <c r="R529" i="11"/>
  <c r="R350" i="11"/>
  <c r="R492" i="11"/>
  <c r="R488" i="11"/>
  <c r="R445" i="11"/>
  <c r="R460" i="11"/>
  <c r="R450" i="11"/>
  <c r="R465" i="11"/>
  <c r="R406" i="11"/>
  <c r="R398" i="11"/>
  <c r="R391" i="11"/>
  <c r="R428" i="11"/>
  <c r="R369" i="11"/>
  <c r="R312" i="11"/>
  <c r="R327" i="11"/>
  <c r="R274" i="11"/>
  <c r="R289" i="11"/>
  <c r="R217" i="11"/>
  <c r="R232" i="11"/>
  <c r="R346" i="11"/>
  <c r="R483" i="11"/>
  <c r="R307" i="11"/>
  <c r="R440" i="11"/>
  <c r="R403" i="11"/>
  <c r="R430" i="11"/>
  <c r="R389" i="11"/>
  <c r="R500" i="11"/>
  <c r="G500" i="11"/>
  <c r="P580" i="11"/>
  <c r="P595" i="11"/>
  <c r="P353" i="11"/>
  <c r="P368" i="11"/>
  <c r="P578" i="11"/>
  <c r="P593" i="11"/>
  <c r="P323" i="11"/>
  <c r="P417" i="11"/>
  <c r="P424" i="11"/>
  <c r="P198" i="11"/>
  <c r="P624" i="11"/>
  <c r="P639" i="11"/>
  <c r="P507" i="11"/>
  <c r="P522" i="11"/>
  <c r="P498" i="11"/>
  <c r="P414" i="11"/>
  <c r="P228" i="11"/>
  <c r="P243" i="11"/>
  <c r="P281" i="11"/>
  <c r="P296" i="11"/>
  <c r="K514" i="11"/>
  <c r="K582" i="11"/>
  <c r="K597" i="11"/>
  <c r="K335" i="11"/>
  <c r="K631" i="11"/>
  <c r="K646" i="11"/>
  <c r="K548" i="11"/>
  <c r="K304" i="11"/>
  <c r="K319" i="11"/>
  <c r="K200" i="11"/>
  <c r="K206" i="11"/>
  <c r="K628" i="11"/>
  <c r="K643" i="11"/>
  <c r="K511" i="11"/>
  <c r="K526" i="11"/>
  <c r="K419" i="11"/>
  <c r="K434" i="11"/>
  <c r="K560" i="11"/>
  <c r="K535" i="11"/>
  <c r="K550" i="11"/>
  <c r="K573" i="11"/>
  <c r="K588" i="11"/>
  <c r="K317" i="11"/>
  <c r="K528" i="11"/>
  <c r="K313" i="11"/>
  <c r="K328" i="11"/>
  <c r="K193" i="11"/>
  <c r="K487" i="11"/>
  <c r="K222" i="11"/>
  <c r="K237" i="11"/>
  <c r="K275" i="11"/>
  <c r="K290" i="11"/>
  <c r="K363" i="11"/>
  <c r="K586" i="11"/>
  <c r="K601" i="11"/>
  <c r="K340" i="11"/>
  <c r="K215" i="11"/>
  <c r="K221" i="11"/>
  <c r="K521" i="11"/>
  <c r="K536" i="11"/>
  <c r="K425" i="11"/>
  <c r="K382" i="11"/>
  <c r="K427" i="11"/>
  <c r="K347" i="11"/>
  <c r="K484" i="11"/>
  <c r="K438" i="11"/>
  <c r="K453" i="11"/>
  <c r="K297" i="11"/>
  <c r="K207" i="11"/>
  <c r="K213" i="11"/>
  <c r="K481" i="11"/>
  <c r="K402" i="11"/>
  <c r="K563" i="11"/>
  <c r="K356" i="11"/>
  <c r="K371" i="11"/>
  <c r="K543" i="11"/>
  <c r="K580" i="11"/>
  <c r="K595" i="11"/>
  <c r="K353" i="11"/>
  <c r="K368" i="11"/>
  <c r="K578" i="11"/>
  <c r="K593" i="11"/>
  <c r="K323" i="11"/>
  <c r="K417" i="11"/>
  <c r="K424" i="11"/>
  <c r="K198" i="11"/>
  <c r="K624" i="11"/>
  <c r="K639" i="11"/>
  <c r="K507" i="11"/>
  <c r="K522" i="11"/>
  <c r="K498" i="11"/>
  <c r="K414" i="11"/>
  <c r="K228" i="11"/>
  <c r="K243" i="11"/>
  <c r="K281" i="11"/>
  <c r="K296" i="11"/>
  <c r="V568" i="11"/>
  <c r="V360" i="11"/>
  <c r="V375" i="11"/>
  <c r="V515" i="11"/>
  <c r="V530" i="11"/>
  <c r="V584" i="11"/>
  <c r="V599" i="11"/>
  <c r="V632" i="11"/>
  <c r="V647" i="11"/>
  <c r="V549" i="11"/>
  <c r="V581" i="11"/>
  <c r="V596" i="11"/>
  <c r="V331" i="11"/>
  <c r="V422" i="11"/>
  <c r="V437" i="11"/>
  <c r="V201" i="11"/>
  <c r="V629" i="11"/>
  <c r="V644" i="11"/>
  <c r="V516" i="11"/>
  <c r="V531" i="11"/>
  <c r="V508" i="11"/>
  <c r="V523" i="11"/>
  <c r="V420" i="11"/>
  <c r="V435" i="11"/>
  <c r="V234" i="11"/>
  <c r="V249" i="11"/>
  <c r="V350" i="11"/>
  <c r="V574" i="11"/>
  <c r="V589" i="11"/>
  <c r="V450" i="11"/>
  <c r="V465" i="11"/>
  <c r="V529" i="11"/>
  <c r="V449" i="11"/>
  <c r="V464" i="11"/>
  <c r="V314" i="11"/>
  <c r="V497" i="11"/>
  <c r="V488" i="11"/>
  <c r="V223" i="11"/>
  <c r="V238" i="11"/>
  <c r="V364" i="11"/>
  <c r="V379" i="11"/>
  <c r="V587" i="11"/>
  <c r="V602" i="11"/>
  <c r="V341" i="11"/>
  <c r="V633" i="11"/>
  <c r="V648" i="11"/>
  <c r="V518" i="11"/>
  <c r="V384" i="11"/>
  <c r="V295" i="11"/>
  <c r="V310" i="11"/>
  <c r="V347" i="11"/>
  <c r="V484" i="11"/>
  <c r="V438" i="11"/>
  <c r="V453" i="11"/>
  <c r="V297" i="11"/>
  <c r="V207" i="11"/>
  <c r="V213" i="11"/>
  <c r="V481" i="11"/>
  <c r="V402" i="11"/>
  <c r="V563" i="11"/>
  <c r="V356" i="11"/>
  <c r="V371" i="11"/>
  <c r="V543" i="11"/>
  <c r="V580" i="11"/>
  <c r="V595" i="11"/>
  <c r="V353" i="11"/>
  <c r="V368" i="11"/>
  <c r="V578" i="11"/>
  <c r="V593" i="11"/>
  <c r="V323" i="11"/>
  <c r="V417" i="11"/>
  <c r="V424" i="11"/>
  <c r="V198" i="11"/>
  <c r="V624" i="11"/>
  <c r="V639" i="11"/>
  <c r="V507" i="11"/>
  <c r="V522" i="11"/>
  <c r="V498" i="11"/>
  <c r="V414" i="11"/>
  <c r="V228" i="11"/>
  <c r="V243" i="11"/>
  <c r="V281" i="11"/>
  <c r="V296" i="11"/>
  <c r="L568" i="11"/>
  <c r="L360" i="11"/>
  <c r="L375" i="11"/>
  <c r="L515" i="11"/>
  <c r="L530" i="11"/>
  <c r="L584" i="11"/>
  <c r="L599" i="11"/>
  <c r="L472" i="11"/>
  <c r="L632" i="11"/>
  <c r="L647" i="11"/>
  <c r="L549" i="11"/>
  <c r="L581" i="11"/>
  <c r="L596" i="11"/>
  <c r="L331" i="11"/>
  <c r="L422" i="11"/>
  <c r="L437" i="11"/>
  <c r="L629" i="11"/>
  <c r="L644" i="11"/>
  <c r="L516" i="11"/>
  <c r="L531" i="11"/>
  <c r="L508" i="11"/>
  <c r="L523" i="11"/>
  <c r="L420" i="11"/>
  <c r="L435" i="11"/>
  <c r="L234" i="11"/>
  <c r="L249" i="11"/>
  <c r="L350" i="11"/>
  <c r="L574" i="11"/>
  <c r="L589" i="11"/>
  <c r="L450" i="11"/>
  <c r="L465" i="11"/>
  <c r="L529" i="11"/>
  <c r="L449" i="11"/>
  <c r="L464" i="11"/>
  <c r="L314" i="11"/>
  <c r="L411" i="11"/>
  <c r="L194" i="11"/>
  <c r="L488" i="11"/>
  <c r="L223" i="11"/>
  <c r="L238" i="11"/>
  <c r="L364" i="11"/>
  <c r="L379" i="11"/>
  <c r="L587" i="11"/>
  <c r="L602" i="11"/>
  <c r="L341" i="11"/>
  <c r="L633" i="11"/>
  <c r="L648" i="11"/>
  <c r="L384" i="11"/>
  <c r="L295" i="11"/>
  <c r="L310" i="11"/>
  <c r="L385" i="11"/>
  <c r="L524" i="11"/>
  <c r="L312" i="11"/>
  <c r="L327" i="11"/>
  <c r="L439" i="11"/>
  <c r="L454" i="11"/>
  <c r="L208" i="11"/>
  <c r="L214" i="11"/>
  <c r="L482" i="11"/>
  <c r="L403" i="11"/>
  <c r="L430" i="11"/>
  <c r="L365" i="11"/>
  <c r="L380" i="11"/>
  <c r="L357" i="11"/>
  <c r="L372" i="11"/>
  <c r="L544" i="11"/>
  <c r="L503" i="11"/>
  <c r="L463" i="11"/>
  <c r="L354" i="11"/>
  <c r="L502" i="11"/>
  <c r="L329" i="11"/>
  <c r="L455" i="11"/>
  <c r="L470" i="11"/>
  <c r="L301" i="11"/>
  <c r="L621" i="11"/>
  <c r="L636" i="11"/>
  <c r="L499" i="11"/>
  <c r="L415" i="11"/>
  <c r="L432" i="11"/>
  <c r="L229" i="11"/>
  <c r="L244" i="11"/>
  <c r="W361" i="11"/>
  <c r="W376" i="11"/>
  <c r="W553" i="11"/>
  <c r="W585" i="11"/>
  <c r="W600" i="11"/>
  <c r="W583" i="11"/>
  <c r="W598" i="11"/>
  <c r="W332" i="11"/>
  <c r="W202" i="11"/>
  <c r="W630" i="11"/>
  <c r="W645" i="11"/>
  <c r="W517" i="11"/>
  <c r="W532" i="11"/>
  <c r="W509" i="11"/>
  <c r="W421" i="11"/>
  <c r="W436" i="11"/>
  <c r="W235" i="11"/>
  <c r="W250" i="11"/>
  <c r="W575" i="11"/>
  <c r="W590" i="11"/>
  <c r="W315" i="11"/>
  <c r="W348" i="11"/>
  <c r="W444" i="11"/>
  <c r="W459" i="11"/>
  <c r="W489" i="11"/>
  <c r="W391" i="11"/>
  <c r="W428" i="11"/>
  <c r="W406" i="11"/>
  <c r="W398" i="11"/>
  <c r="W203" i="11"/>
  <c r="W209" i="11"/>
  <c r="W634" i="11"/>
  <c r="W649" i="11"/>
  <c r="W519" i="11"/>
  <c r="W240" i="11"/>
  <c r="W255" i="11"/>
  <c r="W385" i="11"/>
  <c r="W524" i="11"/>
  <c r="W312" i="11"/>
  <c r="W327" i="11"/>
  <c r="W439" i="11"/>
  <c r="W454" i="11"/>
  <c r="W208" i="11"/>
  <c r="W214" i="11"/>
  <c r="W482" i="11"/>
  <c r="W403" i="11"/>
  <c r="W430" i="11"/>
  <c r="W365" i="11"/>
  <c r="W380" i="11"/>
  <c r="W357" i="11"/>
  <c r="W372" i="11"/>
  <c r="W544" i="11"/>
  <c r="W503" i="11"/>
  <c r="W463" i="11"/>
  <c r="W354" i="11"/>
  <c r="W502" i="11"/>
  <c r="W329" i="11"/>
  <c r="W455" i="11"/>
  <c r="W470" i="11"/>
  <c r="W301" i="11"/>
  <c r="W621" i="11"/>
  <c r="W636" i="11"/>
  <c r="W499" i="11"/>
  <c r="W415" i="11"/>
  <c r="W432" i="11"/>
  <c r="W229" i="11"/>
  <c r="W244" i="11"/>
  <c r="G634" i="11"/>
  <c r="G649" i="11"/>
  <c r="G306" i="11"/>
  <c r="G586" i="11"/>
  <c r="G601" i="11"/>
  <c r="G215" i="11"/>
  <c r="G221" i="11"/>
  <c r="G294" i="11"/>
  <c r="G309" i="11"/>
  <c r="G382" i="11"/>
  <c r="G427" i="11"/>
  <c r="G632" i="11"/>
  <c r="G647" i="11"/>
  <c r="G628" i="11"/>
  <c r="G643" i="11"/>
  <c r="G303" i="11"/>
  <c r="G318" i="11"/>
  <c r="G584" i="11"/>
  <c r="G599" i="11"/>
  <c r="G235" i="11"/>
  <c r="G250" i="11"/>
  <c r="G200" i="11"/>
  <c r="G206" i="11"/>
  <c r="G360" i="11"/>
  <c r="G375" i="11"/>
  <c r="G516" i="11"/>
  <c r="G531" i="11"/>
  <c r="G512" i="11"/>
  <c r="G527" i="11"/>
  <c r="G508" i="11"/>
  <c r="G523" i="11"/>
  <c r="G421" i="11"/>
  <c r="G436" i="11"/>
  <c r="G626" i="11"/>
  <c r="G641" i="11"/>
  <c r="G622" i="11"/>
  <c r="G637" i="11"/>
  <c r="G579" i="11"/>
  <c r="G594" i="11"/>
  <c r="G229" i="11"/>
  <c r="G244" i="11"/>
  <c r="G563" i="11"/>
  <c r="G355" i="11"/>
  <c r="G414" i="11"/>
  <c r="G416" i="11"/>
  <c r="G433" i="11"/>
  <c r="G281" i="11"/>
  <c r="G296" i="11"/>
  <c r="G316" i="11"/>
  <c r="G573" i="11"/>
  <c r="G588" i="11"/>
  <c r="G222" i="11"/>
  <c r="G237" i="11"/>
  <c r="G535" i="11"/>
  <c r="G550" i="11"/>
  <c r="G528" i="11"/>
  <c r="G349" i="11"/>
  <c r="G495" i="11"/>
  <c r="G487" i="11"/>
  <c r="G444" i="11"/>
  <c r="G459" i="11"/>
  <c r="G449" i="11"/>
  <c r="G464" i="11"/>
  <c r="G208" i="11"/>
  <c r="G214" i="11"/>
  <c r="G525" i="11"/>
  <c r="G540" i="11"/>
  <c r="G482" i="11"/>
  <c r="G439" i="11"/>
  <c r="G454" i="11"/>
  <c r="G402" i="11"/>
  <c r="R634" i="11"/>
  <c r="R649" i="11"/>
  <c r="R586" i="11"/>
  <c r="R601" i="11"/>
  <c r="R215" i="11"/>
  <c r="R221" i="11"/>
  <c r="R294" i="11"/>
  <c r="R309" i="11"/>
  <c r="R382" i="11"/>
  <c r="R427" i="11"/>
  <c r="R632" i="11"/>
  <c r="R647" i="11"/>
  <c r="R628" i="11"/>
  <c r="R643" i="11"/>
  <c r="R303" i="11"/>
  <c r="R318" i="11"/>
  <c r="R584" i="11"/>
  <c r="R599" i="11"/>
  <c r="R235" i="11"/>
  <c r="R250" i="11"/>
  <c r="R200" i="11"/>
  <c r="R206" i="11"/>
  <c r="R360" i="11"/>
  <c r="R375" i="11"/>
  <c r="R516" i="11"/>
  <c r="R531" i="11"/>
  <c r="R512" i="11"/>
  <c r="R527" i="11"/>
  <c r="R508" i="11"/>
  <c r="R523" i="11"/>
  <c r="R421" i="11"/>
  <c r="R436" i="11"/>
  <c r="R626" i="11"/>
  <c r="R641" i="11"/>
  <c r="R622" i="11"/>
  <c r="R637" i="11"/>
  <c r="R579" i="11"/>
  <c r="R594" i="11"/>
  <c r="R229" i="11"/>
  <c r="R244" i="11"/>
  <c r="R563" i="11"/>
  <c r="R355" i="11"/>
  <c r="R414" i="11"/>
  <c r="R416" i="11"/>
  <c r="R433" i="11"/>
  <c r="R281" i="11"/>
  <c r="R296" i="11"/>
  <c r="R316" i="11"/>
  <c r="R573" i="11"/>
  <c r="R588" i="11"/>
  <c r="R222" i="11"/>
  <c r="R237" i="11"/>
  <c r="R535" i="11"/>
  <c r="R550" i="11"/>
  <c r="R528" i="11"/>
  <c r="R349" i="11"/>
  <c r="R495" i="11"/>
  <c r="R487" i="11"/>
  <c r="R444" i="11"/>
  <c r="R459" i="11"/>
  <c r="R449" i="11"/>
  <c r="R464" i="11"/>
  <c r="R208" i="11"/>
  <c r="R214" i="11"/>
  <c r="R525" i="11"/>
  <c r="R540" i="11"/>
  <c r="R482" i="11"/>
  <c r="R439" i="11"/>
  <c r="R454" i="11"/>
  <c r="R402" i="11"/>
  <c r="P500" i="11"/>
  <c r="D500" i="11"/>
  <c r="P539" i="11"/>
  <c r="P576" i="11"/>
  <c r="P591" i="11"/>
  <c r="P322" i="11"/>
  <c r="P337" i="11"/>
  <c r="P416" i="11"/>
  <c r="P433" i="11"/>
  <c r="P197" i="11"/>
  <c r="P623" i="11"/>
  <c r="P638" i="11"/>
  <c r="P506" i="11"/>
  <c r="P374" i="11"/>
  <c r="P286" i="11"/>
  <c r="K359" i="11"/>
  <c r="K512" i="11"/>
  <c r="K527" i="11"/>
  <c r="K466" i="11"/>
  <c r="K303" i="11"/>
  <c r="K318" i="11"/>
  <c r="K199" i="11"/>
  <c r="K205" i="11"/>
  <c r="K627" i="11"/>
  <c r="K642" i="11"/>
  <c r="K510" i="11"/>
  <c r="K418" i="11"/>
  <c r="K377" i="11"/>
  <c r="K291" i="11"/>
  <c r="K352" i="11"/>
  <c r="K367" i="11"/>
  <c r="K534" i="11"/>
  <c r="K316" i="11"/>
  <c r="K349" i="11"/>
  <c r="K492" i="11"/>
  <c r="K321" i="11"/>
  <c r="K336" i="11"/>
  <c r="K445" i="11"/>
  <c r="K460" i="11"/>
  <c r="K300" i="11"/>
  <c r="K392" i="11"/>
  <c r="K429" i="11"/>
  <c r="K407" i="11"/>
  <c r="K559" i="11"/>
  <c r="K345" i="11"/>
  <c r="K478" i="11"/>
  <c r="K306" i="11"/>
  <c r="K204" i="11"/>
  <c r="K210" i="11"/>
  <c r="K635" i="11"/>
  <c r="K650" i="11"/>
  <c r="K241" i="11"/>
  <c r="K256" i="11"/>
  <c r="K294" i="11"/>
  <c r="K309" i="11"/>
  <c r="K381" i="11"/>
  <c r="K426" i="11"/>
  <c r="K346" i="11"/>
  <c r="K570" i="11"/>
  <c r="K308" i="11"/>
  <c r="K217" i="11"/>
  <c r="K232" i="11"/>
  <c r="K355" i="11"/>
  <c r="K505" i="11"/>
  <c r="K579" i="11"/>
  <c r="K594" i="11"/>
  <c r="K461" i="11"/>
  <c r="K476" i="11"/>
  <c r="K626" i="11"/>
  <c r="K641" i="11"/>
  <c r="K539" i="11"/>
  <c r="K576" i="11"/>
  <c r="K591" i="11"/>
  <c r="K322" i="11"/>
  <c r="K337" i="11"/>
  <c r="K416" i="11"/>
  <c r="K433" i="11"/>
  <c r="K197" i="11"/>
  <c r="K623" i="11"/>
  <c r="K638" i="11"/>
  <c r="K506" i="11"/>
  <c r="K374" i="11"/>
  <c r="K286" i="11"/>
  <c r="V514" i="11"/>
  <c r="V582" i="11"/>
  <c r="V597" i="11"/>
  <c r="V335" i="11"/>
  <c r="V631" i="11"/>
  <c r="V646" i="11"/>
  <c r="V548" i="11"/>
  <c r="V467" i="11"/>
  <c r="V304" i="11"/>
  <c r="V319" i="11"/>
  <c r="V200" i="11"/>
  <c r="V206" i="11"/>
  <c r="V628" i="11"/>
  <c r="V643" i="11"/>
  <c r="V511" i="11"/>
  <c r="V526" i="11"/>
  <c r="V419" i="11"/>
  <c r="V434" i="11"/>
  <c r="V560" i="11"/>
  <c r="V535" i="11"/>
  <c r="V550" i="11"/>
  <c r="V573" i="11"/>
  <c r="V588" i="11"/>
  <c r="V317" i="11"/>
  <c r="V528" i="11"/>
  <c r="V313" i="11"/>
  <c r="V328" i="11"/>
  <c r="V193" i="11"/>
  <c r="V487" i="11"/>
  <c r="V222" i="11"/>
  <c r="V237" i="11"/>
  <c r="V275" i="11"/>
  <c r="V290" i="11"/>
  <c r="V363" i="11"/>
  <c r="V586" i="11"/>
  <c r="V601" i="11"/>
  <c r="V340" i="11"/>
  <c r="V215" i="11"/>
  <c r="V221" i="11"/>
  <c r="V521" i="11"/>
  <c r="V536" i="11"/>
  <c r="V425" i="11"/>
  <c r="V382" i="11"/>
  <c r="V427" i="11"/>
  <c r="V346" i="11"/>
  <c r="V570" i="11"/>
  <c r="V308" i="11"/>
  <c r="V217" i="11"/>
  <c r="V232" i="11"/>
  <c r="V355" i="11"/>
  <c r="V505" i="11"/>
  <c r="V579" i="11"/>
  <c r="V594" i="11"/>
  <c r="V461" i="11"/>
  <c r="V476" i="11"/>
  <c r="V626" i="11"/>
  <c r="V641" i="11"/>
  <c r="V539" i="11"/>
  <c r="V576" i="11"/>
  <c r="V591" i="11"/>
  <c r="V322" i="11"/>
  <c r="V337" i="11"/>
  <c r="V416" i="11"/>
  <c r="V433" i="11"/>
  <c r="V197" i="11"/>
  <c r="V623" i="11"/>
  <c r="V638" i="11"/>
  <c r="V506" i="11"/>
  <c r="V374" i="11"/>
  <c r="V286" i="11"/>
  <c r="L582" i="11"/>
  <c r="L597" i="11"/>
  <c r="L335" i="11"/>
  <c r="L631" i="11"/>
  <c r="L646" i="11"/>
  <c r="L548" i="11"/>
  <c r="L467" i="11"/>
  <c r="L304" i="11"/>
  <c r="L319" i="11"/>
  <c r="L200" i="11"/>
  <c r="L206" i="11"/>
  <c r="L628" i="11"/>
  <c r="L643" i="11"/>
  <c r="L511" i="11"/>
  <c r="L526" i="11"/>
  <c r="L419" i="11"/>
  <c r="L434" i="11"/>
  <c r="L560" i="11"/>
  <c r="L535" i="11"/>
  <c r="L550" i="11"/>
  <c r="L573" i="11"/>
  <c r="L588" i="11"/>
  <c r="L317" i="11"/>
  <c r="L528" i="11"/>
  <c r="L313" i="11"/>
  <c r="L328" i="11"/>
  <c r="L410" i="11"/>
  <c r="L193" i="11"/>
  <c r="L487" i="11"/>
  <c r="L222" i="11"/>
  <c r="L237" i="11"/>
  <c r="L275" i="11"/>
  <c r="L290" i="11"/>
  <c r="L363" i="11"/>
  <c r="L586" i="11"/>
  <c r="L601" i="11"/>
  <c r="L215" i="11"/>
  <c r="L221" i="11"/>
  <c r="L521" i="11"/>
  <c r="L536" i="11"/>
  <c r="L425" i="11"/>
  <c r="L382" i="11"/>
  <c r="L427" i="11"/>
  <c r="L347" i="11"/>
  <c r="L484" i="11"/>
  <c r="L438" i="11"/>
  <c r="L453" i="11"/>
  <c r="L207" i="11"/>
  <c r="L213" i="11"/>
  <c r="L481" i="11"/>
  <c r="L402" i="11"/>
  <c r="L563" i="11"/>
  <c r="L356" i="11"/>
  <c r="L371" i="11"/>
  <c r="L543" i="11"/>
  <c r="L580" i="11"/>
  <c r="L595" i="11"/>
  <c r="L353" i="11"/>
  <c r="L368" i="11"/>
  <c r="L578" i="11"/>
  <c r="L593" i="11"/>
  <c r="L323" i="11"/>
  <c r="L417" i="11"/>
  <c r="L424" i="11"/>
  <c r="L198" i="11"/>
  <c r="L624" i="11"/>
  <c r="L639" i="11"/>
  <c r="L507" i="11"/>
  <c r="L522" i="11"/>
  <c r="L498" i="11"/>
  <c r="L414" i="11"/>
  <c r="L228" i="11"/>
  <c r="L243" i="11"/>
  <c r="L281" i="11"/>
  <c r="L296" i="11"/>
  <c r="W360" i="11"/>
  <c r="W375" i="11"/>
  <c r="W515" i="11"/>
  <c r="W530" i="11"/>
  <c r="W584" i="11"/>
  <c r="W599" i="11"/>
  <c r="W472" i="11"/>
  <c r="W632" i="11"/>
  <c r="W647" i="11"/>
  <c r="W549" i="11"/>
  <c r="W581" i="11"/>
  <c r="W596" i="11"/>
  <c r="W331" i="11"/>
  <c r="W422" i="11"/>
  <c r="W437" i="11"/>
  <c r="W629" i="11"/>
  <c r="W644" i="11"/>
  <c r="W516" i="11"/>
  <c r="W531" i="11"/>
  <c r="W508" i="11"/>
  <c r="W523" i="11"/>
  <c r="W420" i="11"/>
  <c r="W435" i="11"/>
  <c r="W234" i="11"/>
  <c r="W249" i="11"/>
  <c r="W350" i="11"/>
  <c r="W574" i="11"/>
  <c r="W589" i="11"/>
  <c r="W450" i="11"/>
  <c r="W465" i="11"/>
  <c r="W529" i="11"/>
  <c r="W449" i="11"/>
  <c r="W464" i="11"/>
  <c r="W411" i="11"/>
  <c r="W194" i="11"/>
  <c r="W488" i="11"/>
  <c r="W223" i="11"/>
  <c r="W238" i="11"/>
  <c r="W364" i="11"/>
  <c r="W379" i="11"/>
  <c r="W587" i="11"/>
  <c r="W602" i="11"/>
  <c r="W341" i="11"/>
  <c r="W633" i="11"/>
  <c r="W648" i="11"/>
  <c r="W384" i="11"/>
  <c r="W295" i="11"/>
  <c r="W310" i="11"/>
  <c r="W347" i="11"/>
  <c r="W484" i="11"/>
  <c r="W438" i="11"/>
  <c r="W453" i="11"/>
  <c r="W207" i="11"/>
  <c r="W213" i="11"/>
  <c r="W481" i="11"/>
  <c r="W402" i="11"/>
  <c r="W563" i="11"/>
  <c r="W356" i="11"/>
  <c r="W371" i="11"/>
  <c r="W543" i="11"/>
  <c r="W580" i="11"/>
  <c r="W595" i="11"/>
  <c r="W353" i="11"/>
  <c r="W368" i="11"/>
  <c r="W578" i="11"/>
  <c r="W593" i="11"/>
  <c r="W323" i="11"/>
  <c r="W417" i="11"/>
  <c r="W424" i="11"/>
  <c r="W198" i="11"/>
  <c r="W624" i="11"/>
  <c r="W639" i="11"/>
  <c r="W507" i="11"/>
  <c r="W522" i="11"/>
  <c r="W498" i="11"/>
  <c r="W414" i="11"/>
  <c r="W228" i="11"/>
  <c r="W243" i="11"/>
  <c r="W281" i="11"/>
  <c r="W296" i="11"/>
  <c r="D365" i="11"/>
  <c r="D380" i="11"/>
  <c r="G633" i="11"/>
  <c r="G648" i="11"/>
  <c r="G241" i="11"/>
  <c r="G256" i="11"/>
  <c r="G204" i="11"/>
  <c r="G210" i="11"/>
  <c r="G364" i="11"/>
  <c r="G379" i="11"/>
  <c r="G381" i="11"/>
  <c r="G426" i="11"/>
  <c r="G631" i="11"/>
  <c r="G646" i="11"/>
  <c r="G627" i="11"/>
  <c r="G642" i="11"/>
  <c r="G583" i="11"/>
  <c r="G598" i="11"/>
  <c r="G234" i="11"/>
  <c r="G249" i="11"/>
  <c r="G199" i="11"/>
  <c r="G205" i="11"/>
  <c r="G359" i="11"/>
  <c r="G515" i="11"/>
  <c r="G530" i="11"/>
  <c r="G511" i="11"/>
  <c r="G526" i="11"/>
  <c r="G420" i="11"/>
  <c r="G435" i="11"/>
  <c r="G422" i="11"/>
  <c r="G437" i="11"/>
  <c r="G625" i="11"/>
  <c r="G640" i="11"/>
  <c r="G621" i="11"/>
  <c r="G636" i="11"/>
  <c r="G578" i="11"/>
  <c r="G593" i="11"/>
  <c r="G228" i="11"/>
  <c r="G243" i="11"/>
  <c r="G354" i="11"/>
  <c r="G322" i="11"/>
  <c r="G337" i="11"/>
  <c r="G374" i="11"/>
  <c r="G321" i="11"/>
  <c r="G336" i="11"/>
  <c r="G315" i="11"/>
  <c r="G534" i="11"/>
  <c r="G352" i="11"/>
  <c r="G367" i="11"/>
  <c r="G348" i="11"/>
  <c r="G494" i="11"/>
  <c r="G314" i="11"/>
  <c r="G275" i="11"/>
  <c r="G290" i="11"/>
  <c r="G570" i="11"/>
  <c r="G207" i="11"/>
  <c r="G213" i="11"/>
  <c r="G524" i="11"/>
  <c r="G481" i="11"/>
  <c r="G438" i="11"/>
  <c r="G453" i="11"/>
  <c r="G405" i="11"/>
  <c r="G397" i="11"/>
  <c r="R633" i="11"/>
  <c r="R648" i="11"/>
  <c r="R241" i="11"/>
  <c r="R256" i="11"/>
  <c r="R204" i="11"/>
  <c r="R210" i="11"/>
  <c r="R364" i="11"/>
  <c r="R379" i="11"/>
  <c r="R381" i="11"/>
  <c r="R426" i="11"/>
  <c r="R631" i="11"/>
  <c r="R646" i="11"/>
  <c r="R627" i="11"/>
  <c r="R642" i="11"/>
  <c r="R583" i="11"/>
  <c r="R598" i="11"/>
  <c r="R234" i="11"/>
  <c r="R249" i="11"/>
  <c r="R199" i="11"/>
  <c r="R205" i="11"/>
  <c r="R359" i="11"/>
  <c r="R515" i="11"/>
  <c r="R530" i="11"/>
  <c r="R511" i="11"/>
  <c r="R526" i="11"/>
  <c r="R420" i="11"/>
  <c r="R435" i="11"/>
  <c r="R422" i="11"/>
  <c r="R437" i="11"/>
  <c r="R625" i="11"/>
  <c r="R640" i="11"/>
  <c r="R621" i="11"/>
  <c r="R636" i="11"/>
  <c r="R578" i="11"/>
  <c r="R593" i="11"/>
  <c r="R228" i="11"/>
  <c r="R243" i="11"/>
  <c r="R354" i="11"/>
  <c r="R322" i="11"/>
  <c r="R337" i="11"/>
  <c r="R374" i="11"/>
  <c r="R321" i="11"/>
  <c r="R336" i="11"/>
  <c r="R315" i="11"/>
  <c r="R534" i="11"/>
  <c r="R352" i="11"/>
  <c r="R367" i="11"/>
  <c r="R348" i="11"/>
  <c r="R494" i="11"/>
  <c r="R314" i="11"/>
  <c r="R275" i="11"/>
  <c r="R290" i="11"/>
  <c r="R570" i="11"/>
  <c r="R207" i="11"/>
  <c r="R213" i="11"/>
  <c r="R524" i="11"/>
  <c r="R481" i="11"/>
  <c r="R438" i="11"/>
  <c r="R453" i="11"/>
  <c r="R405" i="11"/>
  <c r="R397" i="11"/>
  <c r="W500" i="11"/>
  <c r="L500" i="11"/>
  <c r="G630" i="11"/>
  <c r="G645" i="11"/>
  <c r="G582" i="11"/>
  <c r="G597" i="11"/>
  <c r="G568" i="11"/>
  <c r="G419" i="11"/>
  <c r="G434" i="11"/>
  <c r="G378" i="11"/>
  <c r="G624" i="11"/>
  <c r="G639" i="11"/>
  <c r="G577" i="11"/>
  <c r="G592" i="11"/>
  <c r="G357" i="11"/>
  <c r="G372" i="11"/>
  <c r="G353" i="11"/>
  <c r="G368" i="11"/>
  <c r="G456" i="11"/>
  <c r="G471" i="11"/>
  <c r="G461" i="11"/>
  <c r="G476" i="11"/>
  <c r="G373" i="11"/>
  <c r="G388" i="11"/>
  <c r="G320" i="11"/>
  <c r="G300" i="11"/>
  <c r="G575" i="11"/>
  <c r="G590" i="11"/>
  <c r="G533" i="11"/>
  <c r="G493" i="11"/>
  <c r="G489" i="11"/>
  <c r="G313" i="11"/>
  <c r="G328" i="11"/>
  <c r="G407" i="11"/>
  <c r="G392" i="11"/>
  <c r="G429" i="11"/>
  <c r="G370" i="11"/>
  <c r="G297" i="11"/>
  <c r="G569" i="11"/>
  <c r="G347" i="11"/>
  <c r="G484" i="11"/>
  <c r="G308" i="11"/>
  <c r="G404" i="11"/>
  <c r="G431" i="11"/>
  <c r="G366" i="11"/>
  <c r="R365" i="11"/>
  <c r="R380" i="11"/>
  <c r="R295" i="11"/>
  <c r="R310" i="11"/>
  <c r="R240" i="11"/>
  <c r="R255" i="11"/>
  <c r="R203" i="11"/>
  <c r="R209" i="11"/>
  <c r="R630" i="11"/>
  <c r="R645" i="11"/>
  <c r="R582" i="11"/>
  <c r="R597" i="11"/>
  <c r="R419" i="11"/>
  <c r="R434" i="11"/>
  <c r="R378" i="11"/>
  <c r="R624" i="11"/>
  <c r="R639" i="11"/>
  <c r="R577" i="11"/>
  <c r="R592" i="11"/>
  <c r="R357" i="11"/>
  <c r="R372" i="11"/>
  <c r="R353" i="11"/>
  <c r="R368" i="11"/>
  <c r="R456" i="11"/>
  <c r="R471" i="11"/>
  <c r="R461" i="11"/>
  <c r="R476" i="11"/>
  <c r="R373" i="11"/>
  <c r="R388" i="11"/>
  <c r="R320" i="11"/>
  <c r="R300" i="11"/>
  <c r="R575" i="11"/>
  <c r="R590" i="11"/>
  <c r="R533" i="11"/>
  <c r="R493" i="11"/>
  <c r="R489" i="11"/>
  <c r="R313" i="11"/>
  <c r="R328" i="11"/>
  <c r="R407" i="11"/>
  <c r="R392" i="11"/>
  <c r="R429" i="11"/>
  <c r="R370" i="11"/>
  <c r="R297" i="11"/>
  <c r="R569" i="11"/>
  <c r="R347" i="11"/>
  <c r="R484" i="11"/>
  <c r="R308" i="11"/>
  <c r="R404" i="11"/>
  <c r="R431" i="11"/>
  <c r="R366" i="11"/>
  <c r="V500" i="11"/>
  <c r="K500" i="11"/>
  <c r="D908" i="11"/>
  <c r="P903" i="11"/>
  <c r="K903" i="11"/>
  <c r="L909" i="11"/>
  <c r="V903" i="11"/>
  <c r="W909" i="11"/>
  <c r="L908" i="11"/>
  <c r="W908" i="11"/>
  <c r="R903" i="11"/>
  <c r="G908" i="11"/>
  <c r="L911" i="11"/>
  <c r="W911" i="11"/>
  <c r="P909" i="11"/>
  <c r="K909" i="11"/>
  <c r="V909" i="11"/>
  <c r="G909" i="11"/>
  <c r="D903" i="11"/>
  <c r="D910" i="11"/>
  <c r="R909" i="11"/>
  <c r="G903" i="11"/>
  <c r="R908" i="11"/>
  <c r="R911" i="11"/>
  <c r="L903" i="11"/>
  <c r="L910" i="11"/>
  <c r="W903" i="11"/>
  <c r="W910" i="11"/>
  <c r="G905" i="11"/>
  <c r="R910" i="11"/>
  <c r="D909" i="11"/>
  <c r="D905" i="11"/>
  <c r="P908" i="11"/>
  <c r="P911" i="11"/>
  <c r="P904" i="11"/>
  <c r="K908" i="11"/>
  <c r="K911" i="11"/>
  <c r="K904" i="11"/>
  <c r="L906" i="11"/>
  <c r="V908" i="11"/>
  <c r="V911" i="11"/>
  <c r="V904" i="11"/>
  <c r="G911" i="11"/>
  <c r="D911" i="11"/>
  <c r="D904" i="11"/>
  <c r="P910" i="11"/>
  <c r="K910" i="11"/>
  <c r="L905" i="11"/>
  <c r="V910" i="11"/>
  <c r="W905" i="11"/>
  <c r="G910" i="11"/>
  <c r="R905" i="11"/>
  <c r="P907" i="11"/>
  <c r="K907" i="11"/>
  <c r="V907" i="11"/>
  <c r="G906" i="11"/>
  <c r="R904" i="11"/>
  <c r="W906" i="11"/>
  <c r="G904" i="11"/>
  <c r="R906" i="11"/>
  <c r="G907" i="11"/>
  <c r="D907" i="11"/>
  <c r="P906" i="11"/>
  <c r="K906" i="11"/>
  <c r="L904" i="11"/>
  <c r="V906" i="11"/>
  <c r="W904" i="11"/>
  <c r="D906" i="11"/>
  <c r="P905" i="11"/>
  <c r="K905" i="11"/>
  <c r="L907" i="11"/>
  <c r="V905" i="11"/>
  <c r="W907" i="11"/>
  <c r="R907" i="11"/>
  <c r="R46" i="11"/>
  <c r="V51" i="11"/>
  <c r="K46" i="11"/>
  <c r="P51" i="11"/>
  <c r="D51" i="11"/>
  <c r="K51" i="11"/>
  <c r="L46" i="11"/>
  <c r="W51" i="11"/>
  <c r="G46" i="11"/>
  <c r="D39" i="11"/>
  <c r="D48" i="11"/>
  <c r="P47" i="11"/>
  <c r="P45" i="11"/>
  <c r="P50" i="11"/>
  <c r="K40" i="11"/>
  <c r="K49" i="11"/>
  <c r="V52" i="11"/>
  <c r="V53" i="11"/>
  <c r="V47" i="11"/>
  <c r="V45" i="11"/>
  <c r="V50" i="11"/>
  <c r="L39" i="11"/>
  <c r="L48" i="11"/>
  <c r="W40" i="11"/>
  <c r="W49" i="11"/>
  <c r="R39" i="11"/>
  <c r="R48" i="11"/>
  <c r="D40" i="11"/>
  <c r="D49" i="11"/>
  <c r="P39" i="11"/>
  <c r="P48" i="11"/>
  <c r="P46" i="11"/>
  <c r="K52" i="11"/>
  <c r="K53" i="11"/>
  <c r="V46" i="11"/>
  <c r="L51" i="11"/>
  <c r="L40" i="11"/>
  <c r="L49" i="11"/>
  <c r="W52" i="11"/>
  <c r="W53" i="11"/>
  <c r="W47" i="11"/>
  <c r="W45" i="11"/>
  <c r="W50" i="11"/>
  <c r="R52" i="11"/>
  <c r="R53" i="11"/>
  <c r="R45" i="11"/>
  <c r="R50" i="11"/>
  <c r="R40" i="11"/>
  <c r="R49" i="11"/>
  <c r="R47" i="11"/>
  <c r="D45" i="11"/>
  <c r="D50" i="11"/>
  <c r="P40" i="11"/>
  <c r="P49" i="11"/>
  <c r="K47" i="11"/>
  <c r="K45" i="11"/>
  <c r="K50" i="11"/>
  <c r="V39" i="11"/>
  <c r="V48" i="11"/>
  <c r="L52" i="11"/>
  <c r="L53" i="11"/>
  <c r="W46" i="11"/>
  <c r="G39" i="11"/>
  <c r="G48" i="11"/>
  <c r="D52" i="11"/>
  <c r="D53" i="11"/>
  <c r="D47" i="11"/>
  <c r="D46" i="11"/>
  <c r="P52" i="11"/>
  <c r="P53" i="11"/>
  <c r="K39" i="11"/>
  <c r="K48" i="11"/>
  <c r="V40" i="11"/>
  <c r="V49" i="11"/>
  <c r="L47" i="11"/>
  <c r="L45" i="11"/>
  <c r="L50" i="11"/>
  <c r="W39" i="11"/>
  <c r="W48" i="11"/>
  <c r="G52" i="11"/>
  <c r="G53" i="11"/>
  <c r="G45" i="11"/>
  <c r="G50" i="11"/>
  <c r="G40" i="11"/>
  <c r="G49" i="11"/>
  <c r="G47" i="11"/>
  <c r="K956" i="11"/>
  <c r="V956" i="11"/>
  <c r="D956" i="11"/>
  <c r="P956" i="11"/>
  <c r="L956" i="11"/>
  <c r="W956" i="11"/>
  <c r="R956" i="11"/>
  <c r="G956" i="11"/>
  <c r="D714" i="11" l="1"/>
  <c r="D834" i="11"/>
  <c r="D835" i="11"/>
  <c r="M714" i="11"/>
  <c r="J835" i="11"/>
  <c r="I835" i="11"/>
  <c r="I714" i="11"/>
  <c r="H835" i="11"/>
  <c r="H714" i="11"/>
  <c r="J714" i="11"/>
  <c r="J834" i="11"/>
  <c r="H834" i="11"/>
  <c r="M834" i="11"/>
  <c r="M835" i="11"/>
  <c r="I834" i="11"/>
  <c r="L693" i="11"/>
  <c r="K693" i="11"/>
  <c r="G693" i="11"/>
  <c r="L691" i="11"/>
  <c r="K691" i="11"/>
  <c r="G691" i="11"/>
  <c r="D692" i="11"/>
  <c r="L692" i="11"/>
  <c r="K692" i="11"/>
  <c r="G692" i="11"/>
  <c r="M692" i="11"/>
  <c r="H692" i="11"/>
  <c r="J692" i="11"/>
  <c r="I692" i="11"/>
  <c r="D754" i="11"/>
  <c r="G793" i="11"/>
  <c r="J754" i="11"/>
  <c r="I754" i="11"/>
  <c r="M754" i="11"/>
  <c r="H754" i="11"/>
  <c r="G705" i="11"/>
  <c r="D687" i="11"/>
  <c r="I687" i="11"/>
  <c r="M687" i="11"/>
  <c r="H687" i="11"/>
  <c r="J687" i="11"/>
  <c r="L703" i="11"/>
  <c r="K703" i="11"/>
  <c r="K729" i="11"/>
  <c r="L729" i="11"/>
  <c r="L707" i="11"/>
  <c r="K707" i="11"/>
  <c r="G707" i="11"/>
  <c r="C30" i="2"/>
  <c r="H30" i="2"/>
  <c r="L30" i="2"/>
  <c r="G30" i="2"/>
  <c r="I30" i="2"/>
  <c r="E754" i="11"/>
  <c r="D30" i="2"/>
  <c r="E714" i="11"/>
  <c r="E834" i="11"/>
  <c r="E687" i="11"/>
  <c r="E692" i="11"/>
  <c r="E835" i="11"/>
  <c r="H707" i="11" l="1"/>
  <c r="H818" i="11"/>
  <c r="I729" i="11"/>
  <c r="I792" i="11"/>
  <c r="M703" i="11"/>
  <c r="M741" i="11"/>
  <c r="J691" i="11"/>
  <c r="J704" i="11"/>
  <c r="D691" i="11"/>
  <c r="D704" i="11"/>
  <c r="M693" i="11"/>
  <c r="M722" i="11"/>
  <c r="E729" i="11"/>
  <c r="E792" i="11"/>
  <c r="M707" i="11"/>
  <c r="M818" i="11"/>
  <c r="J729" i="11"/>
  <c r="J792" i="11"/>
  <c r="D729" i="11"/>
  <c r="D792" i="11"/>
  <c r="I703" i="11"/>
  <c r="I741" i="11"/>
  <c r="H691" i="11"/>
  <c r="H704" i="11"/>
  <c r="I693" i="11"/>
  <c r="I722" i="11"/>
  <c r="D693" i="11"/>
  <c r="D722" i="11"/>
  <c r="E703" i="11"/>
  <c r="E741" i="11"/>
  <c r="E691" i="11"/>
  <c r="E704" i="11"/>
  <c r="I707" i="11"/>
  <c r="I818" i="11"/>
  <c r="H729" i="11"/>
  <c r="H792" i="11"/>
  <c r="J703" i="11"/>
  <c r="J741" i="11"/>
  <c r="D703" i="11"/>
  <c r="D741" i="11"/>
  <c r="M691" i="11"/>
  <c r="M704" i="11"/>
  <c r="J693" i="11"/>
  <c r="J722" i="11"/>
  <c r="E707" i="11"/>
  <c r="E818" i="11"/>
  <c r="E693" i="11"/>
  <c r="E722" i="11"/>
  <c r="J707" i="11"/>
  <c r="J818" i="11"/>
  <c r="D707" i="11"/>
  <c r="D818" i="11"/>
  <c r="M729" i="11"/>
  <c r="M792" i="11"/>
  <c r="H703" i="11"/>
  <c r="H741" i="11"/>
  <c r="I691" i="11"/>
  <c r="I704" i="11"/>
  <c r="H693" i="11"/>
  <c r="H722" i="11"/>
  <c r="G821" i="11"/>
  <c r="G729" i="11"/>
  <c r="G708" i="11"/>
  <c r="G703" i="11"/>
  <c r="I697" i="11"/>
  <c r="I721" i="11"/>
  <c r="K697" i="11"/>
  <c r="K721" i="11"/>
  <c r="H708" i="11"/>
  <c r="H874" i="11"/>
  <c r="D697" i="11"/>
  <c r="D721" i="11"/>
  <c r="H705" i="11"/>
  <c r="H873" i="11"/>
  <c r="J697" i="11"/>
  <c r="J721" i="11"/>
  <c r="E821" i="11"/>
  <c r="E875" i="11"/>
  <c r="J821" i="11"/>
  <c r="J875" i="11"/>
  <c r="K821" i="11"/>
  <c r="K875" i="11"/>
  <c r="M708" i="11"/>
  <c r="M874" i="11"/>
  <c r="K708" i="11"/>
  <c r="K874" i="11"/>
  <c r="M705" i="11"/>
  <c r="M873" i="11"/>
  <c r="K705" i="11"/>
  <c r="K873" i="11"/>
  <c r="H697" i="11"/>
  <c r="H721" i="11"/>
  <c r="L697" i="11"/>
  <c r="L721" i="11"/>
  <c r="M821" i="11"/>
  <c r="M875" i="11"/>
  <c r="L821" i="11"/>
  <c r="L875" i="11"/>
  <c r="J708" i="11"/>
  <c r="J874" i="11"/>
  <c r="D708" i="11"/>
  <c r="D874" i="11"/>
  <c r="J705" i="11"/>
  <c r="J873" i="11"/>
  <c r="D705" i="11"/>
  <c r="D873" i="11"/>
  <c r="E697" i="11"/>
  <c r="E721" i="11"/>
  <c r="I821" i="11"/>
  <c r="I875" i="11"/>
  <c r="E705" i="11"/>
  <c r="E873" i="11"/>
  <c r="E708" i="11"/>
  <c r="E874" i="11"/>
  <c r="H821" i="11"/>
  <c r="H875" i="11"/>
  <c r="D821" i="11"/>
  <c r="D875" i="11"/>
  <c r="I708" i="11"/>
  <c r="I874" i="11"/>
  <c r="L708" i="11"/>
  <c r="L874" i="11"/>
  <c r="I705" i="11"/>
  <c r="I873" i="11"/>
  <c r="L705" i="11"/>
  <c r="L873" i="11"/>
  <c r="M697" i="11"/>
  <c r="M721" i="11"/>
  <c r="G697" i="11"/>
  <c r="G721" i="11"/>
  <c r="I764" i="11"/>
  <c r="I781" i="11"/>
  <c r="G764" i="11"/>
  <c r="G781" i="11"/>
  <c r="H762" i="11"/>
  <c r="H779" i="11"/>
  <c r="G762" i="11"/>
  <c r="G779" i="11"/>
  <c r="I765" i="11"/>
  <c r="I782" i="11"/>
  <c r="D765" i="11"/>
  <c r="D782" i="11"/>
  <c r="I839" i="11"/>
  <c r="I816" i="11"/>
  <c r="J839" i="11"/>
  <c r="J816" i="11"/>
  <c r="K841" i="11"/>
  <c r="K817" i="11"/>
  <c r="L841" i="11"/>
  <c r="L817" i="11"/>
  <c r="G831" i="11"/>
  <c r="G812" i="11"/>
  <c r="G765" i="11"/>
  <c r="G782" i="11"/>
  <c r="M841" i="11"/>
  <c r="M817" i="11"/>
  <c r="I841" i="11"/>
  <c r="I817" i="11"/>
  <c r="D841" i="11"/>
  <c r="D817" i="11"/>
  <c r="M778" i="11"/>
  <c r="M793" i="11"/>
  <c r="K778" i="11"/>
  <c r="K793" i="11"/>
  <c r="J764" i="11"/>
  <c r="J781" i="11"/>
  <c r="K764" i="11"/>
  <c r="K781" i="11"/>
  <c r="M762" i="11"/>
  <c r="M779" i="11"/>
  <c r="K762" i="11"/>
  <c r="K779" i="11"/>
  <c r="J765" i="11"/>
  <c r="J782" i="11"/>
  <c r="G841" i="11"/>
  <c r="G817" i="11"/>
  <c r="E764" i="11"/>
  <c r="E781" i="11"/>
  <c r="E831" i="11"/>
  <c r="E812" i="11"/>
  <c r="M831" i="11"/>
  <c r="M812" i="11"/>
  <c r="K831" i="11"/>
  <c r="K812" i="11"/>
  <c r="I778" i="11"/>
  <c r="I793" i="11"/>
  <c r="L778" i="11"/>
  <c r="L793" i="11"/>
  <c r="H764" i="11"/>
  <c r="H781" i="11"/>
  <c r="L764" i="11"/>
  <c r="L781" i="11"/>
  <c r="I762" i="11"/>
  <c r="I779" i="11"/>
  <c r="L762" i="11"/>
  <c r="L779" i="11"/>
  <c r="H765" i="11"/>
  <c r="H782" i="11"/>
  <c r="K765" i="11"/>
  <c r="K782" i="11"/>
  <c r="M839" i="11"/>
  <c r="M816" i="11"/>
  <c r="J841" i="11"/>
  <c r="J817" i="11"/>
  <c r="K839" i="11"/>
  <c r="K816" i="11"/>
  <c r="L839" i="11"/>
  <c r="L816" i="11"/>
  <c r="E839" i="11"/>
  <c r="E816" i="11"/>
  <c r="E765" i="11"/>
  <c r="E782" i="11"/>
  <c r="J831" i="11"/>
  <c r="J812" i="11"/>
  <c r="D831" i="11"/>
  <c r="D812" i="11"/>
  <c r="H778" i="11"/>
  <c r="H793" i="11"/>
  <c r="E841" i="11"/>
  <c r="E817" i="11"/>
  <c r="E778" i="11"/>
  <c r="E793" i="11"/>
  <c r="H831" i="11"/>
  <c r="H812" i="11"/>
  <c r="E762" i="11"/>
  <c r="E779" i="11"/>
  <c r="I831" i="11"/>
  <c r="I812" i="11"/>
  <c r="L831" i="11"/>
  <c r="L812" i="11"/>
  <c r="J778" i="11"/>
  <c r="J793" i="11"/>
  <c r="D778" i="11"/>
  <c r="D793" i="11"/>
  <c r="M764" i="11"/>
  <c r="M781" i="11"/>
  <c r="D764" i="11"/>
  <c r="D781" i="11"/>
  <c r="J762" i="11"/>
  <c r="J779" i="11"/>
  <c r="D762" i="11"/>
  <c r="D779" i="11"/>
  <c r="M765" i="11"/>
  <c r="M782" i="11"/>
  <c r="L765" i="11"/>
  <c r="L782" i="11"/>
  <c r="H839" i="11"/>
  <c r="H816" i="11"/>
  <c r="H841" i="11"/>
  <c r="H817" i="11"/>
  <c r="D839" i="11"/>
  <c r="D816" i="11"/>
  <c r="G839" i="11"/>
  <c r="G816" i="11"/>
  <c r="G859" i="11"/>
  <c r="G778" i="11"/>
  <c r="I676" i="11"/>
  <c r="I798" i="11"/>
  <c r="K676" i="11"/>
  <c r="K798" i="11"/>
  <c r="H701" i="11"/>
  <c r="H809" i="11"/>
  <c r="G690" i="11"/>
  <c r="G804" i="11"/>
  <c r="D676" i="11"/>
  <c r="D798" i="11"/>
  <c r="G701" i="11"/>
  <c r="G809" i="11"/>
  <c r="H690" i="11"/>
  <c r="H804" i="11"/>
  <c r="J676" i="11"/>
  <c r="J798" i="11"/>
  <c r="M701" i="11"/>
  <c r="M809" i="11"/>
  <c r="K701" i="11"/>
  <c r="K809" i="11"/>
  <c r="M690" i="11"/>
  <c r="M804" i="11"/>
  <c r="K690" i="11"/>
  <c r="K804" i="11"/>
  <c r="H676" i="11"/>
  <c r="H798" i="11"/>
  <c r="L676" i="11"/>
  <c r="L798" i="11"/>
  <c r="J701" i="11"/>
  <c r="J809" i="11"/>
  <c r="D701" i="11"/>
  <c r="D809" i="11"/>
  <c r="J690" i="11"/>
  <c r="J804" i="11"/>
  <c r="D690" i="11"/>
  <c r="D804" i="11"/>
  <c r="E676" i="11"/>
  <c r="E798" i="11"/>
  <c r="E690" i="11"/>
  <c r="E804" i="11"/>
  <c r="E701" i="11"/>
  <c r="E809" i="11"/>
  <c r="I701" i="11"/>
  <c r="I809" i="11"/>
  <c r="L701" i="11"/>
  <c r="L809" i="11"/>
  <c r="I690" i="11"/>
  <c r="I804" i="11"/>
  <c r="L690" i="11"/>
  <c r="L804" i="11"/>
  <c r="M676" i="11"/>
  <c r="M798" i="11"/>
  <c r="G676" i="11"/>
  <c r="G798" i="11"/>
  <c r="J738" i="11"/>
  <c r="J749" i="11"/>
  <c r="I739" i="11"/>
  <c r="I750" i="11"/>
  <c r="G739" i="11"/>
  <c r="G750" i="11"/>
  <c r="H731" i="11"/>
  <c r="H742" i="11"/>
  <c r="G731" i="11"/>
  <c r="G742" i="11"/>
  <c r="I758" i="11"/>
  <c r="I769" i="11"/>
  <c r="D758" i="11"/>
  <c r="D769" i="11"/>
  <c r="I755" i="11"/>
  <c r="I766" i="11"/>
  <c r="J755" i="11"/>
  <c r="J766" i="11"/>
  <c r="K756" i="11"/>
  <c r="K767" i="11"/>
  <c r="L756" i="11"/>
  <c r="L767" i="11"/>
  <c r="E755" i="11"/>
  <c r="E766" i="11"/>
  <c r="D738" i="11"/>
  <c r="D749" i="11"/>
  <c r="G712" i="11"/>
  <c r="G724" i="11"/>
  <c r="M859" i="11"/>
  <c r="M870" i="11"/>
  <c r="K859" i="11"/>
  <c r="K870" i="11"/>
  <c r="J739" i="11"/>
  <c r="J750" i="11"/>
  <c r="K739" i="11"/>
  <c r="K750" i="11"/>
  <c r="M731" i="11"/>
  <c r="M742" i="11"/>
  <c r="K731" i="11"/>
  <c r="K742" i="11"/>
  <c r="J758" i="11"/>
  <c r="J769" i="11"/>
  <c r="G756" i="11"/>
  <c r="G767" i="11"/>
  <c r="E758" i="11"/>
  <c r="E769" i="11"/>
  <c r="M712" i="11"/>
  <c r="M724" i="11"/>
  <c r="L712" i="11"/>
  <c r="L724" i="11"/>
  <c r="H859" i="11"/>
  <c r="H870" i="11"/>
  <c r="E756" i="11"/>
  <c r="E767" i="11"/>
  <c r="E859" i="11"/>
  <c r="E870" i="11"/>
  <c r="H738" i="11"/>
  <c r="H749" i="11"/>
  <c r="G758" i="11"/>
  <c r="G769" i="11"/>
  <c r="M756" i="11"/>
  <c r="M767" i="11"/>
  <c r="I756" i="11"/>
  <c r="I767" i="11"/>
  <c r="D756" i="11"/>
  <c r="D767" i="11"/>
  <c r="E739" i="11"/>
  <c r="E750" i="11"/>
  <c r="E738" i="11"/>
  <c r="E749" i="11"/>
  <c r="E712" i="11"/>
  <c r="E724" i="11"/>
  <c r="M738" i="11"/>
  <c r="M749" i="11"/>
  <c r="K738" i="11"/>
  <c r="K749" i="11"/>
  <c r="J712" i="11"/>
  <c r="J724" i="11"/>
  <c r="K712" i="11"/>
  <c r="K724" i="11"/>
  <c r="I859" i="11"/>
  <c r="I870" i="11"/>
  <c r="L859" i="11"/>
  <c r="L870" i="11"/>
  <c r="H739" i="11"/>
  <c r="H750" i="11"/>
  <c r="L739" i="11"/>
  <c r="L750" i="11"/>
  <c r="I731" i="11"/>
  <c r="I742" i="11"/>
  <c r="L731" i="11"/>
  <c r="L742" i="11"/>
  <c r="H758" i="11"/>
  <c r="H769" i="11"/>
  <c r="K758" i="11"/>
  <c r="K769" i="11"/>
  <c r="M755" i="11"/>
  <c r="M766" i="11"/>
  <c r="J756" i="11"/>
  <c r="J767" i="11"/>
  <c r="K755" i="11"/>
  <c r="K766" i="11"/>
  <c r="L755" i="11"/>
  <c r="L766" i="11"/>
  <c r="G738" i="11"/>
  <c r="G749" i="11"/>
  <c r="I712" i="11"/>
  <c r="I724" i="11"/>
  <c r="E731" i="11"/>
  <c r="E742" i="11"/>
  <c r="I738" i="11"/>
  <c r="I749" i="11"/>
  <c r="L738" i="11"/>
  <c r="L749" i="11"/>
  <c r="H712" i="11"/>
  <c r="H724" i="11"/>
  <c r="D712" i="11"/>
  <c r="D724" i="11"/>
  <c r="J859" i="11"/>
  <c r="J870" i="11"/>
  <c r="D859" i="11"/>
  <c r="D870" i="11"/>
  <c r="M739" i="11"/>
  <c r="M750" i="11"/>
  <c r="D739" i="11"/>
  <c r="D750" i="11"/>
  <c r="J731" i="11"/>
  <c r="J742" i="11"/>
  <c r="D731" i="11"/>
  <c r="D742" i="11"/>
  <c r="M758" i="11"/>
  <c r="M769" i="11"/>
  <c r="L758" i="11"/>
  <c r="L769" i="11"/>
  <c r="H755" i="11"/>
  <c r="H766" i="11"/>
  <c r="H756" i="11"/>
  <c r="H767" i="11"/>
  <c r="D755" i="11"/>
  <c r="D766" i="11"/>
  <c r="G755" i="11"/>
  <c r="G766" i="11"/>
  <c r="G873" i="11" l="1"/>
  <c r="G875" i="11"/>
  <c r="G877" i="11"/>
  <c r="G871" i="11"/>
  <c r="G870" i="11"/>
  <c r="G876" i="11"/>
  <c r="G874" i="11"/>
  <c r="G872" i="11"/>
  <c r="G869" i="11"/>
  <c r="R875" i="11"/>
  <c r="R872" i="11"/>
  <c r="R871" i="11"/>
  <c r="R876" i="11"/>
  <c r="R870" i="11"/>
  <c r="R873" i="11"/>
  <c r="R877" i="11"/>
  <c r="R874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<sst xmlns="http://schemas.openxmlformats.org/spreadsheetml/2006/main" count="27140" uniqueCount="2751">
  <si>
    <t>RS3</t>
  </si>
  <si>
    <t>Tarmac</t>
  </si>
  <si>
    <t>Included</t>
  </si>
  <si>
    <t>10H909545013TM</t>
  </si>
  <si>
    <t/>
  </si>
  <si>
    <t>LBM1415027C60-ZN</t>
  </si>
  <si>
    <t>Liquid Metal</t>
  </si>
  <si>
    <t>10H909545013LM</t>
  </si>
  <si>
    <t>255/30R19</t>
  </si>
  <si>
    <t>10H908547013TM</t>
  </si>
  <si>
    <t>10H908547013LM</t>
  </si>
  <si>
    <t>2003-2012</t>
  </si>
  <si>
    <t>235/35R19</t>
  </si>
  <si>
    <t>Q3</t>
  </si>
  <si>
    <t>10H909035013TM</t>
  </si>
  <si>
    <t>10H909035013LM</t>
  </si>
  <si>
    <t>255/40R19</t>
  </si>
  <si>
    <t>255/35R19</t>
  </si>
  <si>
    <t>265/35R19</t>
  </si>
  <si>
    <t>265/40R19</t>
  </si>
  <si>
    <t>275/45R19</t>
  </si>
  <si>
    <t>2006-2011</t>
  </si>
  <si>
    <t>2007-2018</t>
  </si>
  <si>
    <t>Model</t>
  </si>
  <si>
    <t>Year</t>
  </si>
  <si>
    <t>Width</t>
  </si>
  <si>
    <t>Profile</t>
  </si>
  <si>
    <t>305/25R20</t>
  </si>
  <si>
    <t>10M009025013TM</t>
  </si>
  <si>
    <t>10M009025013LM</t>
  </si>
  <si>
    <t>255/35R20</t>
  </si>
  <si>
    <t>10M010535013TM</t>
  </si>
  <si>
    <t>10M010535013LM</t>
  </si>
  <si>
    <t>275/35R20</t>
  </si>
  <si>
    <t>2017+</t>
  </si>
  <si>
    <t>245/30R20</t>
  </si>
  <si>
    <t>2009-2016</t>
  </si>
  <si>
    <t>10H009035013TM</t>
  </si>
  <si>
    <t>10H009035013LM</t>
  </si>
  <si>
    <t>255/30R20</t>
  </si>
  <si>
    <t>10H009535013TM</t>
  </si>
  <si>
    <t>10H009535013LM</t>
  </si>
  <si>
    <t>235/30R20</t>
  </si>
  <si>
    <t>245/35R20</t>
  </si>
  <si>
    <t>285/30R20</t>
  </si>
  <si>
    <t>2007-2017</t>
  </si>
  <si>
    <t>275/30R20</t>
  </si>
  <si>
    <t>255/45R20</t>
  </si>
  <si>
    <t>265/35R20</t>
  </si>
  <si>
    <t>10M110535013TM</t>
  </si>
  <si>
    <t>10M110535013LM</t>
  </si>
  <si>
    <t>10M110535013RW</t>
  </si>
  <si>
    <t>295/25R21</t>
  </si>
  <si>
    <t>10M109530013TM</t>
  </si>
  <si>
    <t>10M109530013LM</t>
  </si>
  <si>
    <t>10M109530013RW</t>
  </si>
  <si>
    <t>265/30R21</t>
  </si>
  <si>
    <t>255/40R21</t>
  </si>
  <si>
    <t>255/30R21</t>
  </si>
  <si>
    <t>275/30R21</t>
  </si>
  <si>
    <t>Finish</t>
  </si>
  <si>
    <t>Lugs</t>
  </si>
  <si>
    <t>Part Number</t>
  </si>
  <si>
    <t>Offset</t>
  </si>
  <si>
    <t>Weight</t>
  </si>
  <si>
    <t>Lug Part Number</t>
  </si>
  <si>
    <t>Tires Size</t>
  </si>
  <si>
    <t>Hub Ring</t>
  </si>
  <si>
    <t>HR666-571</t>
  </si>
  <si>
    <t>Notes</t>
  </si>
  <si>
    <t>275/35/21</t>
  </si>
  <si>
    <t>Use OEM</t>
  </si>
  <si>
    <t>10M909020043TM</t>
  </si>
  <si>
    <t>10M909020043LM</t>
  </si>
  <si>
    <t>285/35R19</t>
  </si>
  <si>
    <t>10M910035043TM</t>
  </si>
  <si>
    <t>10M910035043LM</t>
  </si>
  <si>
    <t>245/35R19</t>
  </si>
  <si>
    <t>04L910035043TM</t>
  </si>
  <si>
    <t>04L910035043LM</t>
  </si>
  <si>
    <t>275/35R19</t>
  </si>
  <si>
    <t>10M908530043TM</t>
  </si>
  <si>
    <t>10M908530043LM</t>
  </si>
  <si>
    <t>275/30R19</t>
  </si>
  <si>
    <t>285/30R19</t>
  </si>
  <si>
    <t>245/45R19</t>
  </si>
  <si>
    <t>10M909542043TM</t>
  </si>
  <si>
    <t>10M909542043LM</t>
  </si>
  <si>
    <t>235/45R19</t>
  </si>
  <si>
    <t>235/40R19</t>
  </si>
  <si>
    <t>235/ ! R19  * Profile varies.</t>
  </si>
  <si>
    <t>265/ ! R19  * Profile varies.</t>
  </si>
  <si>
    <t>10L009520043TM</t>
  </si>
  <si>
    <t>10L011043043TM</t>
  </si>
  <si>
    <t>10L009520043LM</t>
  </si>
  <si>
    <t>10L011043043LM</t>
  </si>
  <si>
    <t>265/30R20</t>
  </si>
  <si>
    <t>295/30R20</t>
  </si>
  <si>
    <t>10L010023043TM</t>
  </si>
  <si>
    <t>10L010023043LM</t>
  </si>
  <si>
    <t>04H009535013TM</t>
  </si>
  <si>
    <t>04H009535013LM</t>
  </si>
  <si>
    <t>295/35R20</t>
  </si>
  <si>
    <t>10M008530043TM</t>
  </si>
  <si>
    <t>10M008530043LM</t>
  </si>
  <si>
    <t>10M009542043TM</t>
  </si>
  <si>
    <t>10M009542043LM</t>
  </si>
  <si>
    <t>235/40R20</t>
  </si>
  <si>
    <t>235/35R20</t>
  </si>
  <si>
    <t>245/45R20 OEM</t>
  </si>
  <si>
    <t>275/40R20 OEM</t>
  </si>
  <si>
    <t>295/30R21</t>
  </si>
  <si>
    <t>255/35R21</t>
  </si>
  <si>
    <t>2007-2014</t>
  </si>
  <si>
    <t>X2</t>
  </si>
  <si>
    <t>LNM1415041C60-ZN</t>
  </si>
  <si>
    <t>295/25R20</t>
  </si>
  <si>
    <t>305/30R20</t>
  </si>
  <si>
    <t>HR726-671</t>
  </si>
  <si>
    <t>245/35R19 OEM</t>
  </si>
  <si>
    <t>265/35R19 OEM</t>
  </si>
  <si>
    <t>2010-2016</t>
  </si>
  <si>
    <t>265/30R19</t>
  </si>
  <si>
    <t>Customer may need to remove or modify dust cap</t>
  </si>
  <si>
    <t>2007-2009</t>
  </si>
  <si>
    <t>275/25R20</t>
  </si>
  <si>
    <t>265/45R20</t>
  </si>
  <si>
    <t>295/40R20</t>
  </si>
  <si>
    <t>265/40R21</t>
  </si>
  <si>
    <t>295/35R21</t>
  </si>
  <si>
    <t>225/40R19 OEM, 235/40R19 Up-Size</t>
  </si>
  <si>
    <t>255/35R19 OEM, 265/35R19 Up-Size</t>
  </si>
  <si>
    <t>10M010035033TM</t>
  </si>
  <si>
    <t>10M010035033LM</t>
  </si>
  <si>
    <t>2005-2014</t>
  </si>
  <si>
    <t>10H009045023TM</t>
  </si>
  <si>
    <t>10M011565023TM</t>
  </si>
  <si>
    <t>10H009045023LM</t>
  </si>
  <si>
    <t>10M011565023LM</t>
  </si>
  <si>
    <t>2005-2012</t>
  </si>
  <si>
    <t>235/35R19 OEM, 255/30R19 Up-Size</t>
  </si>
  <si>
    <t>225/35R19</t>
  </si>
  <si>
    <t>Jetta</t>
  </si>
  <si>
    <t>Scirocco</t>
  </si>
  <si>
    <t>CC</t>
  </si>
  <si>
    <t>Passat</t>
  </si>
  <si>
    <t>Tiguan</t>
  </si>
  <si>
    <t>01H909545013TM</t>
  </si>
  <si>
    <t>Liquid Silver</t>
  </si>
  <si>
    <t>01H909545013LS</t>
  </si>
  <si>
    <t>2013-2016</t>
  </si>
  <si>
    <t>01H908547013TM</t>
  </si>
  <si>
    <t>01H908547013LS</t>
  </si>
  <si>
    <t>01H909035013TM</t>
  </si>
  <si>
    <t>01H909035013LS</t>
  </si>
  <si>
    <t>01M010535013TM</t>
  </si>
  <si>
    <t>01M010535013LS</t>
  </si>
  <si>
    <t>01H009035013TM</t>
  </si>
  <si>
    <t>01H009035013LS</t>
  </si>
  <si>
    <t>01M009025013TM</t>
  </si>
  <si>
    <t>01M009025013LS</t>
  </si>
  <si>
    <t>01M909025043TM</t>
  </si>
  <si>
    <t>01M910526043TM</t>
  </si>
  <si>
    <t>01M909025043LS</t>
  </si>
  <si>
    <t>01M910526043LS</t>
  </si>
  <si>
    <t>01M910040043TM</t>
  </si>
  <si>
    <t>01M910040043LS</t>
  </si>
  <si>
    <t>2007-2013</t>
  </si>
  <si>
    <t>2001-2006</t>
  </si>
  <si>
    <t>01H908530043TM</t>
  </si>
  <si>
    <t>01H908530043LS</t>
  </si>
  <si>
    <t>225/45R19</t>
  </si>
  <si>
    <t>225/40R19</t>
  </si>
  <si>
    <t>255/ ! R19  * Profile varies.</t>
  </si>
  <si>
    <t>285/40R19</t>
  </si>
  <si>
    <t>2014-2017</t>
  </si>
  <si>
    <t>275/40R19</t>
  </si>
  <si>
    <t>245/40R19</t>
  </si>
  <si>
    <t>01M009025043TM</t>
  </si>
  <si>
    <t>01M010526043TM</t>
  </si>
  <si>
    <t>01M009025043LS</t>
  </si>
  <si>
    <t>01M010526043LS</t>
  </si>
  <si>
    <t>01M010040043TM</t>
  </si>
  <si>
    <t>01M010040043LS</t>
  </si>
  <si>
    <t>01H008530043TM</t>
  </si>
  <si>
    <t>01M010040043FB</t>
  </si>
  <si>
    <t>225/40R20</t>
  </si>
  <si>
    <t>225/35R20</t>
  </si>
  <si>
    <t>245/40R20</t>
  </si>
  <si>
    <t>285/35R20</t>
  </si>
  <si>
    <t>ATS-V</t>
  </si>
  <si>
    <t>CTS</t>
  </si>
  <si>
    <t>285/25R20</t>
  </si>
  <si>
    <t>SS Sedan / Holden HSV</t>
  </si>
  <si>
    <t>01M010535063TM</t>
  </si>
  <si>
    <t>01M010535063LS</t>
  </si>
  <si>
    <t>01H909555073LS</t>
  </si>
  <si>
    <t>01H011073073TM</t>
  </si>
  <si>
    <t>2005-2013</t>
  </si>
  <si>
    <t>1997-2004</t>
  </si>
  <si>
    <t>245/40R20: OEM tires, 265/35R20: Up-Size</t>
  </si>
  <si>
    <t>275/35R20: OEM tires, 295/30R20: Up-Size</t>
  </si>
  <si>
    <t>245/45R20: OEM tires, 255/40R20: Up-Size</t>
  </si>
  <si>
    <t>275/40R20: OEM tires, 295/35R20: Up-Size</t>
  </si>
  <si>
    <t>245/35R19: OEM Z51 tires, 255/35R19: Up-Size</t>
  </si>
  <si>
    <t>285/30R20: OEM Z51 tires, 295/30R20: Up-Size</t>
  </si>
  <si>
    <t>01H009535033TM</t>
  </si>
  <si>
    <t>01M010545033TM</t>
  </si>
  <si>
    <t>01H009535033LS</t>
  </si>
  <si>
    <t>01M010545033LS</t>
  </si>
  <si>
    <t>01H908550022TM</t>
  </si>
  <si>
    <t>01M911060022TM</t>
  </si>
  <si>
    <t>01H908550022LS</t>
  </si>
  <si>
    <t>01M911060022LS</t>
  </si>
  <si>
    <t>285/35R19 - 295/35R19*</t>
  </si>
  <si>
    <t>01M911035022TM</t>
  </si>
  <si>
    <t>01M911035022LS</t>
  </si>
  <si>
    <t>295/35R19</t>
  </si>
  <si>
    <t>295/30R19</t>
  </si>
  <si>
    <t>2006-2012</t>
  </si>
  <si>
    <t>305/30R19</t>
  </si>
  <si>
    <t>1998-2004</t>
  </si>
  <si>
    <t>2001-2005</t>
  </si>
  <si>
    <t>315/25R19</t>
  </si>
  <si>
    <t>01M910040022TM</t>
  </si>
  <si>
    <t>01M910040022LS</t>
  </si>
  <si>
    <t>1996-2004</t>
  </si>
  <si>
    <t>01H008550022TM</t>
  </si>
  <si>
    <t>01M011060022TM</t>
  </si>
  <si>
    <t>01H008550022LS</t>
  </si>
  <si>
    <t>01M011060022LS</t>
  </si>
  <si>
    <t>295/30R20 - 305/30R20*</t>
  </si>
  <si>
    <t>01M011035022TM</t>
  </si>
  <si>
    <t>01M011035022LS</t>
  </si>
  <si>
    <t>325/25R20</t>
  </si>
  <si>
    <t>OEM 245/35R20</t>
  </si>
  <si>
    <t>OEM 295/30R20</t>
  </si>
  <si>
    <t>01M010040022TM</t>
  </si>
  <si>
    <t>01M010040022LS</t>
  </si>
  <si>
    <t>HR726-641</t>
  </si>
  <si>
    <t>HR706-641</t>
  </si>
  <si>
    <t>235/35R19: OEM, 255/30R19: Max Up-Size</t>
  </si>
  <si>
    <t>15H808547013TM</t>
  </si>
  <si>
    <t>15H808547013LS</t>
  </si>
  <si>
    <t>255/40R18</t>
  </si>
  <si>
    <t>235/40R18</t>
  </si>
  <si>
    <t>15H909545013TM</t>
  </si>
  <si>
    <t>15H909545013LS</t>
  </si>
  <si>
    <t>15H908547013TM</t>
  </si>
  <si>
    <t>15H908547013LS</t>
  </si>
  <si>
    <t>15M010535013TM</t>
  </si>
  <si>
    <t>15H009035013LS</t>
  </si>
  <si>
    <t>15M010535013LS</t>
  </si>
  <si>
    <t>15H009035013TM</t>
  </si>
  <si>
    <t>15H808540043LS</t>
  </si>
  <si>
    <t>15M809044043LS</t>
  </si>
  <si>
    <t>255/35R18</t>
  </si>
  <si>
    <t>15H908530043TM</t>
  </si>
  <si>
    <t>15M909035043TM</t>
  </si>
  <si>
    <t>15H908530043LS</t>
  </si>
  <si>
    <t>15M909035043LS</t>
  </si>
  <si>
    <t>15M909542043TM</t>
  </si>
  <si>
    <t>15M909542043LS</t>
  </si>
  <si>
    <t>245/30R19</t>
  </si>
  <si>
    <t>15M910025043TM</t>
  </si>
  <si>
    <t>15M910025043LS</t>
  </si>
  <si>
    <t>15M009025043TM</t>
  </si>
  <si>
    <t>15M010526043TM</t>
  </si>
  <si>
    <t>15M009025043LS</t>
  </si>
  <si>
    <t>15M010526043LS</t>
  </si>
  <si>
    <t>15M010040043TM</t>
  </si>
  <si>
    <t>15M010040043LS</t>
  </si>
  <si>
    <t>245/40R20 OEM</t>
  </si>
  <si>
    <t>275/35R20 OEM</t>
  </si>
  <si>
    <t>15M010033063TM</t>
  </si>
  <si>
    <t>15M011045063TM</t>
  </si>
  <si>
    <t>15M010033063LS</t>
  </si>
  <si>
    <t>15M011045063LS</t>
  </si>
  <si>
    <t>255/40R20</t>
  </si>
  <si>
    <t>15H909555073LS</t>
  </si>
  <si>
    <t>15H011078073LS</t>
  </si>
  <si>
    <t>HR726-671 / HR731-671</t>
  </si>
  <si>
    <t>245/40R20: OEM 255/40R20: Up-Size</t>
  </si>
  <si>
    <t>275/35R20: OEM 285/35R20: Up-Size</t>
  </si>
  <si>
    <t>245/35R19: OEM Z51 tires 255/35R19: Up-Size</t>
  </si>
  <si>
    <t>285/30R20: OEM Z51 tires 305/30R20: Up-Size</t>
  </si>
  <si>
    <t>235/50R18</t>
  </si>
  <si>
    <t>15M011055033TM</t>
  </si>
  <si>
    <t>15M011055033LS</t>
  </si>
  <si>
    <t>15M010040033TM</t>
  </si>
  <si>
    <t>15M010040033LS</t>
  </si>
  <si>
    <t>225/40R18</t>
  </si>
  <si>
    <t>225/40R19 OEM 235/40R19 Up-Size</t>
  </si>
  <si>
    <t>255/35R19 OEM 265/35R19 Up-Size</t>
  </si>
  <si>
    <t>235/35R19: OEM 255/30R19: Max Up-Size</t>
  </si>
  <si>
    <t>04H909545013TM</t>
  </si>
  <si>
    <t>04H909545013LM</t>
  </si>
  <si>
    <t>04H908547013TM</t>
  </si>
  <si>
    <t>04H908547013LM</t>
  </si>
  <si>
    <t>04H909035013TM</t>
  </si>
  <si>
    <t>04H909035013LM</t>
  </si>
  <si>
    <t>04M010535013TM</t>
  </si>
  <si>
    <t>04M010535013LM</t>
  </si>
  <si>
    <t>04M009025013TM</t>
  </si>
  <si>
    <t>04M009025013LM</t>
  </si>
  <si>
    <t>04H009035013TM</t>
  </si>
  <si>
    <t>04H009035013LM</t>
  </si>
  <si>
    <t>04M110535013TM</t>
  </si>
  <si>
    <t>04M110535013LM</t>
  </si>
  <si>
    <t>04M110535013RW</t>
  </si>
  <si>
    <t>04M109530013TM</t>
  </si>
  <si>
    <t>04M109530013LM</t>
  </si>
  <si>
    <t>04M109530013RW</t>
  </si>
  <si>
    <t>275/35R21</t>
  </si>
  <si>
    <t>04L909020043TM</t>
  </si>
  <si>
    <t>04L909020043LM</t>
  </si>
  <si>
    <t>04M908530043TM</t>
  </si>
  <si>
    <t>04M909542043TM</t>
  </si>
  <si>
    <t>04M908530043LM</t>
  </si>
  <si>
    <t>04M909542043LM</t>
  </si>
  <si>
    <t>04H908540043TM</t>
  </si>
  <si>
    <t>04M909044043TM</t>
  </si>
  <si>
    <t>04H908540043LM</t>
  </si>
  <si>
    <t>04M909044043LM</t>
  </si>
  <si>
    <t>04M009025043LM</t>
  </si>
  <si>
    <t>04L010526043LM</t>
  </si>
  <si>
    <t>04L009520043TM</t>
  </si>
  <si>
    <t>04L011043043TM</t>
  </si>
  <si>
    <t>04L009520043LM</t>
  </si>
  <si>
    <t>04L011043043LM</t>
  </si>
  <si>
    <t>04M009025043TM</t>
  </si>
  <si>
    <t>04M010040043TM</t>
  </si>
  <si>
    <t>04M010040043LM</t>
  </si>
  <si>
    <t>265 or 275/30R20</t>
  </si>
  <si>
    <t>04L010023043TM</t>
  </si>
  <si>
    <t>04L010023043LM</t>
  </si>
  <si>
    <t>255 or 265/30R20</t>
  </si>
  <si>
    <t>275 or 285/30R20</t>
  </si>
  <si>
    <t>04M008530043TM</t>
  </si>
  <si>
    <t>04M008530043LM</t>
  </si>
  <si>
    <t>04M009542043TM</t>
  </si>
  <si>
    <t>04M009542043LM</t>
  </si>
  <si>
    <t>04M109030043TM</t>
  </si>
  <si>
    <t>04M110040043TM</t>
  </si>
  <si>
    <t>04M109030043LM</t>
  </si>
  <si>
    <t>04M110040043LM</t>
  </si>
  <si>
    <t>04M109030043RW</t>
  </si>
  <si>
    <t>04M110040043RW</t>
  </si>
  <si>
    <t>2011-2018</t>
  </si>
  <si>
    <t>2009-2015</t>
  </si>
  <si>
    <t>Clears Standard and V-Sport brakes</t>
  </si>
  <si>
    <t>04H008027013TM</t>
  </si>
  <si>
    <t>04H009547013TM</t>
  </si>
  <si>
    <t>04H008027013LM</t>
  </si>
  <si>
    <t>04H009547013LM</t>
  </si>
  <si>
    <t>04H908545103TM</t>
  </si>
  <si>
    <t>04H908545103LM</t>
  </si>
  <si>
    <t>235/35R19 OEM RS - or Plus size 245</t>
  </si>
  <si>
    <t>04M010035033TM</t>
  </si>
  <si>
    <t>04L011050033TM</t>
  </si>
  <si>
    <t>04M010035033LM</t>
  </si>
  <si>
    <t>04L011050033LM</t>
  </si>
  <si>
    <t>04H009045023TM</t>
  </si>
  <si>
    <t>04M011065023TM</t>
  </si>
  <si>
    <t>04H009045023LM</t>
  </si>
  <si>
    <t>04M011065023LM</t>
  </si>
  <si>
    <t>04L011045023TM</t>
  </si>
  <si>
    <t>04L011045023LM</t>
  </si>
  <si>
    <t>04H009555023TM</t>
  </si>
  <si>
    <t>275/40R20</t>
  </si>
  <si>
    <t>315/35R20</t>
  </si>
  <si>
    <t>OEM 21x8.5 weighs 35.4 lbs!        OEM 21x9 weighs 37.2 lbs!</t>
  </si>
  <si>
    <t>11H909545013TM</t>
  </si>
  <si>
    <t>11H909545013LM</t>
  </si>
  <si>
    <t>11H908547013TM</t>
  </si>
  <si>
    <t>11H908547013LM</t>
  </si>
  <si>
    <t>11H909035013TM</t>
  </si>
  <si>
    <t>11H909035013LM</t>
  </si>
  <si>
    <t>11M009025013TM</t>
  </si>
  <si>
    <t>11M009025013LM</t>
  </si>
  <si>
    <t>11M010535013TM</t>
  </si>
  <si>
    <t>11M010535013LM</t>
  </si>
  <si>
    <t>11H009035013TM</t>
  </si>
  <si>
    <t>11H009035013LM</t>
  </si>
  <si>
    <t>11H009535013TM</t>
  </si>
  <si>
    <t>11H009535013LM</t>
  </si>
  <si>
    <t>11M110535013TM</t>
  </si>
  <si>
    <t>11M110535013LM</t>
  </si>
  <si>
    <t>11M110535013RW</t>
  </si>
  <si>
    <t>11M109530013TM</t>
  </si>
  <si>
    <t>11M109530013LM</t>
  </si>
  <si>
    <t>11M109530013RW</t>
  </si>
  <si>
    <t>11M909020043TM</t>
  </si>
  <si>
    <t>11M909020043LM</t>
  </si>
  <si>
    <t>11M908530043TM</t>
  </si>
  <si>
    <t>11M908530043LM</t>
  </si>
  <si>
    <t>11L009520043TM</t>
  </si>
  <si>
    <t>11L009520043LM</t>
  </si>
  <si>
    <t>11L010023043TM</t>
  </si>
  <si>
    <t>11L010023043LM</t>
  </si>
  <si>
    <t>11M910035043TM</t>
  </si>
  <si>
    <t>11M910035043LM</t>
  </si>
  <si>
    <t>11M909542043TM</t>
  </si>
  <si>
    <t>11M909542043LM</t>
  </si>
  <si>
    <t>11L011043043TM</t>
  </si>
  <si>
    <t>11L011043043LM</t>
  </si>
  <si>
    <t>11M009542043TM</t>
  </si>
  <si>
    <t>11M009542043LM</t>
  </si>
  <si>
    <t>11M010035033TM</t>
  </si>
  <si>
    <t>11M010035033LM</t>
  </si>
  <si>
    <t>11H009045023TM</t>
  </si>
  <si>
    <t>11H009045023LM</t>
  </si>
  <si>
    <t>11M011565023TM</t>
  </si>
  <si>
    <t>11M011565023LM</t>
  </si>
  <si>
    <t>01</t>
  </si>
  <si>
    <t>FF01</t>
  </si>
  <si>
    <t>H</t>
  </si>
  <si>
    <t>High Offset</t>
  </si>
  <si>
    <t>8</t>
  </si>
  <si>
    <t>18"</t>
  </si>
  <si>
    <t>080</t>
  </si>
  <si>
    <t>8.0"</t>
  </si>
  <si>
    <t>5x112</t>
  </si>
  <si>
    <t>TM</t>
  </si>
  <si>
    <t>15</t>
  </si>
  <si>
    <t>FF15</t>
  </si>
  <si>
    <t>M</t>
  </si>
  <si>
    <t>Medium Offset</t>
  </si>
  <si>
    <t>9</t>
  </si>
  <si>
    <t>19"</t>
  </si>
  <si>
    <t>085</t>
  </si>
  <si>
    <t>8.5"</t>
  </si>
  <si>
    <t>5x130</t>
  </si>
  <si>
    <t>LS</t>
  </si>
  <si>
    <t>04</t>
  </si>
  <si>
    <t>FF04</t>
  </si>
  <si>
    <t>L</t>
  </si>
  <si>
    <t>Low Offset</t>
  </si>
  <si>
    <t>0</t>
  </si>
  <si>
    <t>20"</t>
  </si>
  <si>
    <t>090</t>
  </si>
  <si>
    <t>9.0"</t>
  </si>
  <si>
    <t>5x114.3</t>
  </si>
  <si>
    <t>LM</t>
  </si>
  <si>
    <t>10</t>
  </si>
  <si>
    <t>FF10</t>
  </si>
  <si>
    <t>1</t>
  </si>
  <si>
    <t>21"</t>
  </si>
  <si>
    <t>095</t>
  </si>
  <si>
    <t>9.5"</t>
  </si>
  <si>
    <t>5x120</t>
  </si>
  <si>
    <t>RW</t>
  </si>
  <si>
    <t>Raw</t>
  </si>
  <si>
    <t>11</t>
  </si>
  <si>
    <t>FF11</t>
  </si>
  <si>
    <t>2</t>
  </si>
  <si>
    <t>22"</t>
  </si>
  <si>
    <t>100</t>
  </si>
  <si>
    <t>10.0"</t>
  </si>
  <si>
    <t>5x115</t>
  </si>
  <si>
    <t>105</t>
  </si>
  <si>
    <t>10.5"</t>
  </si>
  <si>
    <t>5x120.65</t>
  </si>
  <si>
    <t>110</t>
  </si>
  <si>
    <t>11.0"</t>
  </si>
  <si>
    <t>115</t>
  </si>
  <si>
    <t>11.5"</t>
  </si>
  <si>
    <t>5x108</t>
  </si>
  <si>
    <t>120</t>
  </si>
  <si>
    <t>12.0"</t>
  </si>
  <si>
    <t>5x100</t>
  </si>
  <si>
    <t>Style</t>
  </si>
  <si>
    <t>PCD</t>
  </si>
  <si>
    <t>Hub</t>
  </si>
  <si>
    <t>Warehouse</t>
  </si>
  <si>
    <t>Type</t>
  </si>
  <si>
    <t>Part No</t>
  </si>
  <si>
    <t>Description</t>
  </si>
  <si>
    <t>Default</t>
  </si>
  <si>
    <t>FlowForm</t>
  </si>
  <si>
    <t>FF10 20x9 ET45 HO 5x130 / 71.6  Liquid Silver</t>
  </si>
  <si>
    <t>10H009045023RW</t>
  </si>
  <si>
    <t>FF10 20x9 ET45 HO 5x130 / 71.6  Raw</t>
  </si>
  <si>
    <t>11H009045023RW</t>
  </si>
  <si>
    <t>FF11 20x9 ET45 HO 5x130 / 71.6  Raw</t>
  </si>
  <si>
    <t>FF10 20x9 ET45 HO 5x130 / 71.6  Tarmac</t>
  </si>
  <si>
    <t>10H009035013FV</t>
  </si>
  <si>
    <t>FF10 20x9 ET35 HO 5x112 / 66.56 Bulk Fog</t>
  </si>
  <si>
    <t>11H009035013FV</t>
  </si>
  <si>
    <t>FF11 20x9 ET35 HO 5x112 / 66.56 Bulk Fog</t>
  </si>
  <si>
    <t>FF10 20x9 ET35 HO 5x112 / 66.56 Liquid Metal</t>
  </si>
  <si>
    <t>FF11 20x9 ET35 HO 5x112 / 66.56 Liquid Metal</t>
  </si>
  <si>
    <t>10H009035013RW</t>
  </si>
  <si>
    <t>FF10 20x9 ET35 HO 5x112 / 66.56 Raw</t>
  </si>
  <si>
    <t>11H009035013RW</t>
  </si>
  <si>
    <t>FF11 20x9 ET35 HO 5x112 / 66.56 Raw</t>
  </si>
  <si>
    <t>FF10 20x9 ET35 HO 5x112 / 66.56 Tarmac</t>
  </si>
  <si>
    <t>FF11 20x9 ET35 HO 5x112 / 66.56 Tarmac</t>
  </si>
  <si>
    <t>04M009035083LM</t>
  </si>
  <si>
    <t>FF04 20x9 ET35 MO 5x114.3 / 73.1 Liquid Metal</t>
  </si>
  <si>
    <t>04M009035083RW</t>
  </si>
  <si>
    <t>FF04 20x9 ET35 MO 5x114.3 / 73.1 Raw</t>
  </si>
  <si>
    <t>04M009035083TM</t>
  </si>
  <si>
    <t>FF04 20x9 ET35 MO 5x114.3 / 73.1 Tarmac</t>
  </si>
  <si>
    <t>04M010040083LM</t>
  </si>
  <si>
    <t>FF04 20x10 ET40 MO 5x114.3 / 73.1 Liquid Metal</t>
  </si>
  <si>
    <t>04M010040083RW</t>
  </si>
  <si>
    <t>FF04 20x10 ET40 MO 5x114.3 / 73.1 Raw</t>
  </si>
  <si>
    <t>04M010040083TM</t>
  </si>
  <si>
    <t>FF04 20x10 ET40 MO 5x114.3 / 73.1 Tarmac</t>
  </si>
  <si>
    <t>10M008530043RW</t>
  </si>
  <si>
    <t>FF10 20x8.5 ET30 MO 5x120 / 72.6 Raw</t>
  </si>
  <si>
    <t>10M009542043RW</t>
  </si>
  <si>
    <t>FF10 20x9.5 ET42 MO 5x120 / 72.6 Raw</t>
  </si>
  <si>
    <t>FF10 20x8.5 ET30 MO 5x120 / 72.6 Liquid Metal</t>
  </si>
  <si>
    <t>FF10 20x8.5 ET30 MO 5x120 / 72.6 Tarmac</t>
  </si>
  <si>
    <t>FF10 20x9.5 ET42 MO 5x120 / 72.6 Liquid Metal</t>
  </si>
  <si>
    <t>FF10 20x9.5 ET42 MO 5x120 / 72.6 Tarmac</t>
  </si>
  <si>
    <t>10H008533083LM</t>
  </si>
  <si>
    <t>FF10 20x8.5 ET33 HO 5x114.3 / 73.1 Liquid Metal</t>
  </si>
  <si>
    <t>10L110020013RW</t>
  </si>
  <si>
    <t>10L110020013LM</t>
  </si>
  <si>
    <t>10L110020013TM</t>
  </si>
  <si>
    <t>10L110020013FV</t>
  </si>
  <si>
    <t>11L110020013RW</t>
  </si>
  <si>
    <t>11L110020013LM</t>
  </si>
  <si>
    <t>11L110020013TM</t>
  </si>
  <si>
    <t>11L110020013FV</t>
  </si>
  <si>
    <t>10L110519013RW</t>
  </si>
  <si>
    <t>10L110519013LM</t>
  </si>
  <si>
    <t>10L110519013TM</t>
  </si>
  <si>
    <t>10L110519013FV</t>
  </si>
  <si>
    <t>11L110519013RW</t>
  </si>
  <si>
    <t>11L110519013LM</t>
  </si>
  <si>
    <t>11L110519013TM</t>
  </si>
  <si>
    <t>11L110519013FV</t>
  </si>
  <si>
    <t>10L111029013RW</t>
  </si>
  <si>
    <t>10L111029013LM</t>
  </si>
  <si>
    <t>10L111029013TM</t>
  </si>
  <si>
    <t>10L111029013FV</t>
  </si>
  <si>
    <t>11L111029013RW</t>
  </si>
  <si>
    <t>11L111029013LM</t>
  </si>
  <si>
    <t>11L111029013TM</t>
  </si>
  <si>
    <t>11L111029013FV</t>
  </si>
  <si>
    <t>10L110535013RW</t>
  </si>
  <si>
    <t>10L110535013LM</t>
  </si>
  <si>
    <t>10L110535013TM</t>
  </si>
  <si>
    <t>10L110535013FV</t>
  </si>
  <si>
    <t>11L110535013RW</t>
  </si>
  <si>
    <t>11L110535013LM</t>
  </si>
  <si>
    <t>11L110535013TM</t>
  </si>
  <si>
    <t>11L110535013FV</t>
  </si>
  <si>
    <t>10M109525013RW</t>
  </si>
  <si>
    <t>10M109525013LM</t>
  </si>
  <si>
    <t>10M109525013TM</t>
  </si>
  <si>
    <t>10M109525013FV</t>
  </si>
  <si>
    <t>11M109525013RW</t>
  </si>
  <si>
    <t>11M109525013LM</t>
  </si>
  <si>
    <t>11M109525013TM</t>
  </si>
  <si>
    <t>11M109525013FV</t>
  </si>
  <si>
    <t>FF04 20x9 ET35 HO 5x112 / 66.56 Tarmac</t>
  </si>
  <si>
    <t>FF04 20x9 ET35 HO 5x112 / 66.56 Liquid Metal</t>
  </si>
  <si>
    <t>04H009035013RW</t>
  </si>
  <si>
    <t>FF04 20x9 ET35 HO 5x112 / 66.56 Raw</t>
  </si>
  <si>
    <t>10H909035013AV</t>
  </si>
  <si>
    <t>FF10 19x9 ET35 HO 5x112 / 66.56 Bulk IPA</t>
  </si>
  <si>
    <t>10H909035013FV</t>
  </si>
  <si>
    <t>FF10 19x9 ET35 HO 5x112 / 66.56 Bulk Fog</t>
  </si>
  <si>
    <t>10H909545013AV</t>
  </si>
  <si>
    <t>FF10 19x9.5 ET45 HO 5x112 / 66.56 Bulk IPA</t>
  </si>
  <si>
    <t>10H909545013FV</t>
  </si>
  <si>
    <t>FF10 19x9.5 ET45 HO 5x112 / 66.56 Bulk Fog</t>
  </si>
  <si>
    <t>10H909547013AV</t>
  </si>
  <si>
    <t>FF10 19x9.5 ET47 HO 5x112 / 66.56 Bulk IPA</t>
  </si>
  <si>
    <t>10H909547013FV</t>
  </si>
  <si>
    <t>FF10 19x9.5 ET47 HO 5x112 / 66.56 Bulk Fog</t>
  </si>
  <si>
    <t>11H908547013AV</t>
  </si>
  <si>
    <t>FF11 19x8.5 ET47 HO 5x112 / 66.56 Bulk IPA</t>
  </si>
  <si>
    <t>11H908547013FV</t>
  </si>
  <si>
    <t>FF11 19x8.5 ET47 HO 5x112 / 66.56 Bulk Fog</t>
  </si>
  <si>
    <t>11H909035013AV</t>
  </si>
  <si>
    <t>FF11 19x9 ET35 HO 5x112 / 66.56 Bulk IPA</t>
  </si>
  <si>
    <t>11H909035013FV</t>
  </si>
  <si>
    <t>FF11 19x9 ET35 HO 5x112 / 66.56 Bulk Fog</t>
  </si>
  <si>
    <t>11H909545013AV</t>
  </si>
  <si>
    <t>FF11 19x9.5 ET45 HO 5x112 / 66.56 Bulk IPA</t>
  </si>
  <si>
    <t>11H909545013FV</t>
  </si>
  <si>
    <t>FF11 19x9.5 ET45 HO 5x112 / 66.56 Bulk Fog</t>
  </si>
  <si>
    <t>10H908547013AV</t>
  </si>
  <si>
    <t>FF10 19x8.5 ET47 HO 5x112 / 66.56 Bulk IPA</t>
  </si>
  <si>
    <t>10H908547013FV</t>
  </si>
  <si>
    <t>FF10 19x8.5 ET47 HO 5x112 / 66.56 Bulk Fog</t>
  </si>
  <si>
    <t>10M211550023LM</t>
  </si>
  <si>
    <t>FF10 22x11.5 ET50 MO 5x130 / 71.6 Liquid Metal</t>
  </si>
  <si>
    <t>10M211550023RW</t>
  </si>
  <si>
    <t>FF10 22x11.5 ET50 MO 5x130 / 71.6 Raw</t>
  </si>
  <si>
    <t>10M211550023TM</t>
  </si>
  <si>
    <t>FF10 22x11.5 ET50 MO 5x130 / 71.6 Tarmac</t>
  </si>
  <si>
    <t>11M211550023LM</t>
  </si>
  <si>
    <t>FF11 22x11.5 ET50 MO 5x130 / 71.6 Liquid Metal</t>
  </si>
  <si>
    <t>11M211550023RW</t>
  </si>
  <si>
    <t>FF11 22x11.5 ET50 MO 5x130 / 71.6 Raw</t>
  </si>
  <si>
    <t>11M211550023TM</t>
  </si>
  <si>
    <t>FF11 22x11.5 ET50 MO 5x130 / 71.6 Tarmac</t>
  </si>
  <si>
    <t>10L211540013LM</t>
  </si>
  <si>
    <t>FF10 22x11.5 ET40 LO 5x112 / 66.56 Liquid Metal</t>
  </si>
  <si>
    <t>10L211540013RW</t>
  </si>
  <si>
    <t>FF10 22x11.5 ET40 LO 5x112 / 66.56 Raw</t>
  </si>
  <si>
    <t>10L211540013TM</t>
  </si>
  <si>
    <t>FF10 22x11.5 ET40 LO 5x112 / 66.56 Tarmac</t>
  </si>
  <si>
    <t>11L211540013LM</t>
  </si>
  <si>
    <t>FF11 22x11.5 ET40 LO 5x112 / 66.56 Liquid Metal</t>
  </si>
  <si>
    <t>11L211540013RW</t>
  </si>
  <si>
    <t>FF11 22x11.5 ET40 LO 5x112 / 66.56 Raw</t>
  </si>
  <si>
    <t>11L211540013TM</t>
  </si>
  <si>
    <t>FF11 22x11.5 ET40 LO 5x112 / 66.56 Tarmac</t>
  </si>
  <si>
    <t>10L009520043AV</t>
  </si>
  <si>
    <t>FF10 20x9.5 ET20 LO 5x120 / 72.6 Bulk IPA</t>
  </si>
  <si>
    <t>10L010023043AV</t>
  </si>
  <si>
    <t>FF10 20x10 ET23 LO 5x120 / 72.6 Bulk IPA</t>
  </si>
  <si>
    <t>10L011043043AV</t>
  </si>
  <si>
    <t>FF10 20x11 ET43 LO 5x120 / 72.6 Bulk IPA</t>
  </si>
  <si>
    <t>10L012025133AV</t>
  </si>
  <si>
    <t>FF10 20x12 ET25 LO 5x114.3 / 66.1 Bulk IPA</t>
  </si>
  <si>
    <t>10M009025013AV</t>
  </si>
  <si>
    <t>FF10 20x9 ET25 MO 5x112 / 66.56 Bulk IPA</t>
  </si>
  <si>
    <t>10M010035033AV</t>
  </si>
  <si>
    <t>FF10 20x10 ET35 MO 5x114.3 / 70.6 Bulk IPA</t>
  </si>
  <si>
    <t>10M010040013AV</t>
  </si>
  <si>
    <t>FF10 20x10 ET40 MO 5x112 / 66.56 Bulk IPA</t>
  </si>
  <si>
    <t>10M010535013AV</t>
  </si>
  <si>
    <t>FF10 20x10.5 ET35 MO 5x112 / 66.56 Bulk IPA</t>
  </si>
  <si>
    <t>10M011050033AV</t>
  </si>
  <si>
    <t>FF10 20x11 ET50 MO 5x114.3 / 70.6 Bulk IPA</t>
  </si>
  <si>
    <t>10M011545023AV</t>
  </si>
  <si>
    <t>FF10 20x11.5 ET45 MO 5x130 / 71.6 Bulk IPA</t>
  </si>
  <si>
    <t>11L009520043AV</t>
  </si>
  <si>
    <t>FF11 20x9.5 ET20 LO 5x120 / 72.6 Bulk IPA</t>
  </si>
  <si>
    <t>11L010023043AV</t>
  </si>
  <si>
    <t>FF11 20x10 ET23 LO 5x120 / 72.6 Bulk IPA</t>
  </si>
  <si>
    <t>11L011043043AV</t>
  </si>
  <si>
    <t>FF11 20x11 ET43 LO 5x120 / 72.6 Bulk IPA</t>
  </si>
  <si>
    <t>11L012025133AV</t>
  </si>
  <si>
    <t>FF11 20x12 ET25 LO 5x114.3 / 66.1 Bulk IPA</t>
  </si>
  <si>
    <t>11M009025013AV</t>
  </si>
  <si>
    <t>FF11 20x9 ET25 MO 5x112 / 66.56 Bulk IPA</t>
  </si>
  <si>
    <t>11M010035033AV</t>
  </si>
  <si>
    <t>FF11 20x10 ET35 MO 5x114.3 / 70.6 Bulk IPA</t>
  </si>
  <si>
    <t>11M010040013AV</t>
  </si>
  <si>
    <t>FF11 20x10 ET40 MO 5x112 / 66.56 Bulk IPA</t>
  </si>
  <si>
    <t>11M010535013AV</t>
  </si>
  <si>
    <t>FF11 20x10.5 ET35 MO 5x112 / 66.56 Bulk IPA</t>
  </si>
  <si>
    <t>11M011050033AV</t>
  </si>
  <si>
    <t>FF11 20x11 ET50 MO 5x114.3 / 70.6 Bulk IPA</t>
  </si>
  <si>
    <t>11M011545023AV</t>
  </si>
  <si>
    <t>FF11 20x11.5 ET45 MO 5x130 / 71.6 Bulk IPA</t>
  </si>
  <si>
    <t>10L210510013AV</t>
  </si>
  <si>
    <t>FF10 22x10.5 ET10 LO 5x112 / 66.56 Bulk IPA</t>
  </si>
  <si>
    <t>10L210525123AV</t>
  </si>
  <si>
    <t>FF10 22x10.5 ET25 LO 5x130 / 84.1 Bulk IPA</t>
  </si>
  <si>
    <t>10L211540013AV</t>
  </si>
  <si>
    <t>FF10 22x11.5 ET40 LO 5x112 / 66.56 Bulk IPA</t>
  </si>
  <si>
    <t>10L212030143AV</t>
  </si>
  <si>
    <t>FF10 22x12 ET30 LO 5x120 / 74.1 Bulk IPA</t>
  </si>
  <si>
    <t>10M209535103AV</t>
  </si>
  <si>
    <t>FF10 22x9.5 ET35 MO 5x108 / 63.4 Bulk IPA</t>
  </si>
  <si>
    <t>10M210045013AV</t>
  </si>
  <si>
    <t>FF10 22x10 ET45 MO 5x112 / 66.56 Bulk IPA</t>
  </si>
  <si>
    <t>10M210045023AV</t>
  </si>
  <si>
    <t>FF10 22x10 ET45 MO 5x130 / 71.6 Bulk IPA</t>
  </si>
  <si>
    <t>10M210535013AV</t>
  </si>
  <si>
    <t>FF10 22x10.5 ET35 MO 5x112 / 66.56 Bulk IPA</t>
  </si>
  <si>
    <t>10M210535143AV</t>
  </si>
  <si>
    <t>FF10 22x10.5 ET35 MO 5x120 / 74.1 Bulk IPA</t>
  </si>
  <si>
    <t>10M211550023AV</t>
  </si>
  <si>
    <t>FF10 22x11.5 ET50 MO 5x130 / 71.6 Bulk IPA</t>
  </si>
  <si>
    <t>11L210510013AV</t>
  </si>
  <si>
    <t>FF11 22x10.5 ET10 LO 5x112 / 66.56 Bulk IPA</t>
  </si>
  <si>
    <t>11L210525123AV</t>
  </si>
  <si>
    <t>FF11 22x10.5 ET25 LO 5x130 / 84.1 Bulk IPA</t>
  </si>
  <si>
    <t>11L211540013AV</t>
  </si>
  <si>
    <t>FF11 22x11.5 ET40 LO 5x112 / 66.56 Bulk IPA</t>
  </si>
  <si>
    <t>11L212030143AV</t>
  </si>
  <si>
    <t>FF11 22x12 ET30 LO 5x120 / 74.1 Bulk IPA</t>
  </si>
  <si>
    <t>11M209535103AV</t>
  </si>
  <si>
    <t>FF11 22x9.5 ET35 MO 5x108 / 63.4 Bulk IPA</t>
  </si>
  <si>
    <t>11M210045013AV</t>
  </si>
  <si>
    <t>FF11 22x10 ET45 MO 5x112 / 66.56 Bulk IPA</t>
  </si>
  <si>
    <t>11M210045023AV</t>
  </si>
  <si>
    <t>FF11 22x10 ET45 MO 5x130 / 71.6 Bulk IPA</t>
  </si>
  <si>
    <t>11M210535013AV</t>
  </si>
  <si>
    <t>FF11 22x10.5 ET35 MO 5x112 / 66.56 Bulk IPA</t>
  </si>
  <si>
    <t>11M210535143AV</t>
  </si>
  <si>
    <t>FF11 22x10.5 ET35 MO 5x120 / 74.1 Bulk IPA</t>
  </si>
  <si>
    <t>11M211550023AV</t>
  </si>
  <si>
    <t>FF11 22x11.5 ET50 MO 5x130 / 71.6 Bulk IPA</t>
  </si>
  <si>
    <t>10L009520043FV</t>
  </si>
  <si>
    <t>FF10 20x9.5 ET20 LO 5x120 / 72.6 Bulk Fog</t>
  </si>
  <si>
    <t>10L010023043FV</t>
  </si>
  <si>
    <t>FF10 20x10 ET23 LO 5x120 / 72.6 Bulk Fog</t>
  </si>
  <si>
    <t>10L011043043FV</t>
  </si>
  <si>
    <t>FF10 20x11 ET43 LO 5x120 / 72.6 Bulk Fog</t>
  </si>
  <si>
    <t>10L012025133FV</t>
  </si>
  <si>
    <t>FF10 20x12 ET25 LO 5x114.3 / 66.1 Bulk Fog</t>
  </si>
  <si>
    <t>10M009025013FV</t>
  </si>
  <si>
    <t>FF10 20x9 ET25 MO 5x112 / 66.56 Bulk Fog</t>
  </si>
  <si>
    <t>10M010035033FV</t>
  </si>
  <si>
    <t>FF10 20x10 ET35 MO 5x114.3 / 70.6 Bulk Fog</t>
  </si>
  <si>
    <t>10M010040013FV</t>
  </si>
  <si>
    <t>FF10 20x10 ET40 MO 5x112 / 66.56 Bulk Fog</t>
  </si>
  <si>
    <t>10M010535013FV</t>
  </si>
  <si>
    <t>FF10 20x10.5 ET35 MO 5x112 / 66.56 Bulk Fog</t>
  </si>
  <si>
    <t>10M011050033FV</t>
  </si>
  <si>
    <t>FF10 20x11 ET50 MO 5x114.3 / 70.6 Bulk Fog</t>
  </si>
  <si>
    <t>10M011545023FV</t>
  </si>
  <si>
    <t>FF10 20x11.5 ET45 MO 5x130 / 71.6 Bulk Fog</t>
  </si>
  <si>
    <t>11L009520043FV</t>
  </si>
  <si>
    <t>FF11 20x9.5 ET20 LO 5x120 / 72.6 Bulk Fog</t>
  </si>
  <si>
    <t>11L010023043FV</t>
  </si>
  <si>
    <t>FF11 20x10 ET23 LO 5x120 / 72.6 Bulk Fog</t>
  </si>
  <si>
    <t>11L011043043FV</t>
  </si>
  <si>
    <t>FF11 20x11 ET43 LO 5x120 / 72.6 Bulk Fog</t>
  </si>
  <si>
    <t>11L012025133FV</t>
  </si>
  <si>
    <t>FF11 20x12 ET25 LO 5x114.3 / 66.1 Bulk Fog</t>
  </si>
  <si>
    <t>11M009025013FV</t>
  </si>
  <si>
    <t>FF11 20x9 ET25 MO 5x112 / 66.56 Bulk Fog</t>
  </si>
  <si>
    <t>11M010035033FV</t>
  </si>
  <si>
    <t>FF11 20x10 ET35 MO 5x114.3 / 70.6 Bulk Fog</t>
  </si>
  <si>
    <t>11M010040013FV</t>
  </si>
  <si>
    <t>FF11 20x10 ET40 MO 5x112 / 66.56 Bulk Fog</t>
  </si>
  <si>
    <t>11M010535013FV</t>
  </si>
  <si>
    <t>FF11 20x10.5 ET35 MO 5x112 / 66.56 Bulk Fog</t>
  </si>
  <si>
    <t>11M011050033FV</t>
  </si>
  <si>
    <t>FF11 20x11 ET50 MO 5x114.3 / 70.6 Bulk Fog</t>
  </si>
  <si>
    <t>11M011545023FV</t>
  </si>
  <si>
    <t>FF11 20x11.5 ET45 MO 5x130 / 71.6 Bulk Fog</t>
  </si>
  <si>
    <t>10L210510013FV</t>
  </si>
  <si>
    <t>FF10 22x10.5 ET10 LO 5x112 / 66.56 Bulk Fog</t>
  </si>
  <si>
    <t>10L210525123FV</t>
  </si>
  <si>
    <t>FF10 22x10.5 ET25 LO 5x130 / 84.1 Bulk Fog</t>
  </si>
  <si>
    <t>10L211540013FV</t>
  </si>
  <si>
    <t>FF10 22x11.5 ET40 LO 5x112 / 66.56 Bulk Fog</t>
  </si>
  <si>
    <t>10L212030143FV</t>
  </si>
  <si>
    <t>FF10 22x12 ET30 LO 5x120 / 74.1 Bulk Fog</t>
  </si>
  <si>
    <t>10M209535103FV</t>
  </si>
  <si>
    <t>FF10 22x9.5 ET35 MO 5x108 / 63.4 Bulk Fog</t>
  </si>
  <si>
    <t>10M210045013FV</t>
  </si>
  <si>
    <t>FF10 22x10 ET45 MO 5x112 / 66.56 Bulk Fog</t>
  </si>
  <si>
    <t>10M210045023FV</t>
  </si>
  <si>
    <t>FF10 22x10 ET45 MO 5x130 / 71.6 Bulk Fog</t>
  </si>
  <si>
    <t>10M210535013FV</t>
  </si>
  <si>
    <t>FF10 22x10.5 ET35 MO 5x112 / 66.56 Bulk Fog</t>
  </si>
  <si>
    <t>10M210535143FV</t>
  </si>
  <si>
    <t>FF10 22x10.5 ET35 MO 5x120 / 74.1 Bulk Fog</t>
  </si>
  <si>
    <t>10M211550023FV</t>
  </si>
  <si>
    <t>FF10 22x11.5 ET50 MO 5x130 / 71.6 Bulk Fog</t>
  </si>
  <si>
    <t>11L210510013FV</t>
  </si>
  <si>
    <t>FF11 22x10.5 ET10 LO 5x112 / 66.56 Bulk Fog</t>
  </si>
  <si>
    <t>11L210525123FV</t>
  </si>
  <si>
    <t>FF11 22x10.5 ET25 LO 5x130 / 84.1 Bulk Fog</t>
  </si>
  <si>
    <t>11L211540013FV</t>
  </si>
  <si>
    <t>FF11 22x11.5 ET40 LO 5x112 / 66.56 Bulk Fog</t>
  </si>
  <si>
    <t>11L212030143FV</t>
  </si>
  <si>
    <t>FF11 22x12 ET30 LO 5x120 / 74.1 Bulk Fog</t>
  </si>
  <si>
    <t>11M209535103FV</t>
  </si>
  <si>
    <t>FF11 22x9.5 ET35 MO 5x108 / 63.4 Bulk Fog</t>
  </si>
  <si>
    <t>11M210045013FV</t>
  </si>
  <si>
    <t>FF11 22x10 ET45 MO 5x112 / 66.56 Bulk Fog</t>
  </si>
  <si>
    <t>11M210045023FV</t>
  </si>
  <si>
    <t>FF11 22x10 ET45 MO 5x130 / 71.6 Bulk Fog</t>
  </si>
  <si>
    <t>11M210535013FV</t>
  </si>
  <si>
    <t>FF11 22x10.5 ET35 MO 5x112 / 66.56 Bulk Fog</t>
  </si>
  <si>
    <t>11M210535143FV</t>
  </si>
  <si>
    <t>FF11 22x10.5 ET35 MO 5x120 / 74.1 Bulk Fog</t>
  </si>
  <si>
    <t>11M211550023FV</t>
  </si>
  <si>
    <t>FF11 22x11.5 ET50 MO 5x130 / 71.6 Bulk Fog</t>
  </si>
  <si>
    <t>10L010020053LM</t>
  </si>
  <si>
    <t>FF10 20x10 ET20 LO 5x115 / 71.6 Liquid Metal</t>
  </si>
  <si>
    <t>10L010020053TM</t>
  </si>
  <si>
    <t>FF10 20x10 ET20 LO 5x115 / 71.6 Tarmac</t>
  </si>
  <si>
    <t>10L010020053RW</t>
  </si>
  <si>
    <t>FF10 20x10 ET20 LO 5x115 / 71.6 Raw</t>
  </si>
  <si>
    <t>11L010020053LM</t>
  </si>
  <si>
    <t>FF11 20x10 ET20 LO 5x115 / 71.6 Liquid Metal</t>
  </si>
  <si>
    <t>11L010020053TM</t>
  </si>
  <si>
    <t>FF11 20x10 ET20 LO 5x115 / 71.6 Tarmac</t>
  </si>
  <si>
    <t>11L010020053RW</t>
  </si>
  <si>
    <t>FF11 20x10 ET20 LO 5x115 / 71.6 Raw</t>
  </si>
  <si>
    <t>10M010040083LM</t>
  </si>
  <si>
    <t>FF10 20x10 ET40 MO 5x114.3 / 73.1 Liquid Metal</t>
  </si>
  <si>
    <t>10M010040083TM</t>
  </si>
  <si>
    <t>FF10 20x10 ET40 MO 5x114.3 / 73.1 Tarmac</t>
  </si>
  <si>
    <t>10M010040083RW</t>
  </si>
  <si>
    <t>FF10 20x10 ET40 MO 5x114.3 / 73.1 Raw</t>
  </si>
  <si>
    <t>11M009035083LM</t>
  </si>
  <si>
    <t>FF11 20x9 ET35 MO 5x114.3 / 73.1 Liquid Metal</t>
  </si>
  <si>
    <t>11M009035083TM</t>
  </si>
  <si>
    <t>FF11 20x9 ET35 MO 5x114.3 / 73.1 Tarmac</t>
  </si>
  <si>
    <t>11M009035083RW</t>
  </si>
  <si>
    <t>FF11 20x9 ET35 MO 5x114.3 / 73.1 Raw</t>
  </si>
  <si>
    <t>10H908547013RW</t>
  </si>
  <si>
    <t>FF10 19x8.5 ET47 HO 5x112 / 66.56 Raw</t>
  </si>
  <si>
    <t>FF10 19x8.5 ET47 HO 5x112 / 66.56 Liquid Metal</t>
  </si>
  <si>
    <t>FF10 19x8.5 ET47 HO 5x112 / 66.56 Tarmac</t>
  </si>
  <si>
    <t>10M211050023FV</t>
  </si>
  <si>
    <t>FF10 22x11 ET50 MO 5x130 / 71.6 Bulk Fog</t>
  </si>
  <si>
    <t>11M211050023FV</t>
  </si>
  <si>
    <t>FF11 22x11 ET50 MO 5x130 / 71.6 Bulk Fog</t>
  </si>
  <si>
    <t>11M009035083FV</t>
  </si>
  <si>
    <t>FF11 20x9 ET35 MO 5x114.3 / 73.1 Bulk Fog</t>
  </si>
  <si>
    <t>10M010040083FV</t>
  </si>
  <si>
    <t>FF10 20x10 ET40 MO 5x114.3 / 73.1 Bulk Fog</t>
  </si>
  <si>
    <t>10L109525013TM</t>
  </si>
  <si>
    <t>FF10 21x9.5 ET25 LO 5x112 / 66.56 Tarmac</t>
  </si>
  <si>
    <t>10L110520013TM</t>
  </si>
  <si>
    <t>FF10 21x10.5 ET20 LO 5x112 / 66.56 Tarmac</t>
  </si>
  <si>
    <t>10M109030013TM</t>
  </si>
  <si>
    <t>FF10 21x9 ET30 MO 5x112 / 66.56 Tarmac</t>
  </si>
  <si>
    <t>FF10 21x9.5 ET30 MO 5x112 / 66.56 Tarmac</t>
  </si>
  <si>
    <t>FF10 21x10.5 ET35 MO 5x112 / 66.56 Tarmac</t>
  </si>
  <si>
    <t>10M110545013TM</t>
  </si>
  <si>
    <t>FF10 21x10.5 ET45 MO 5x112 / 66.56 Tarmac</t>
  </si>
  <si>
    <t>11L109525013TM</t>
  </si>
  <si>
    <t>FF11 21x9.5 ET25 LO 5x112 / 66.56 Tarmac</t>
  </si>
  <si>
    <t>11L110520013TM</t>
  </si>
  <si>
    <t>FF11 21x10.5 ET20 LO 5x112 / 66.56 Tarmac</t>
  </si>
  <si>
    <t>11M109030013TM</t>
  </si>
  <si>
    <t>FF11 21x9 ET30 MO 5x112 / 66.56 Tarmac</t>
  </si>
  <si>
    <t>FF11 21x9.5 ET30 MO 5x112 / 66.56 Tarmac</t>
  </si>
  <si>
    <t>FF11 21x10.5 ET35 MO 5x112 / 66.56 Tarmac</t>
  </si>
  <si>
    <t>11M110545013TM</t>
  </si>
  <si>
    <t>FF11 21x10.5 ET45 MO 5x112 / 66.56 Tarmac</t>
  </si>
  <si>
    <t>10L109525013LM</t>
  </si>
  <si>
    <t>FF10 21x9.5 ET25 LO 5x112 / 66.56 Liquid Metal</t>
  </si>
  <si>
    <t>10L110520013LM</t>
  </si>
  <si>
    <t>FF10 21x10.5 ET20 LO 5x112 / 66.56 Liquid Metal</t>
  </si>
  <si>
    <t>10M109030013LM</t>
  </si>
  <si>
    <t>FF10 21x9 ET30 MO 5x112 / 66.56 Liquid Metal</t>
  </si>
  <si>
    <t>FF10 21x9.5 ET30 MO 5x112 / 66.56 Liquid Metal</t>
  </si>
  <si>
    <t>FF10 21x10.5 ET35 MO 5x112 / 66.56 Liquid Metal</t>
  </si>
  <si>
    <t>10M110545013LM</t>
  </si>
  <si>
    <t>FF10 21x10.5 ET45 MO 5x112 / 66.56 Liquid Metal</t>
  </si>
  <si>
    <t>11L109525013LM</t>
  </si>
  <si>
    <t>FF11 21x9.5 ET25 LO 5x112 / 66.56 Liquid Metal</t>
  </si>
  <si>
    <t>11L110520013LM</t>
  </si>
  <si>
    <t>FF11 21x10.5 ET20 LO 5x112 / 66.56 Liquid Metal</t>
  </si>
  <si>
    <t>11M109030013LM</t>
  </si>
  <si>
    <t>FF11 21x9 ET30 MO 5x112 / 66.56 Liquid Metal</t>
  </si>
  <si>
    <t>FF11 21x9.5 ET30 MO 5x112 / 66.56 Liquid Metal</t>
  </si>
  <si>
    <t>FF11 21x10.5 ET35 MO 5x112 / 66.56 Liquid Metal</t>
  </si>
  <si>
    <t>11M110545013LM</t>
  </si>
  <si>
    <t>FF11 21x10.5 ET45 MO 5x112 / 66.56 Liquid Metal</t>
  </si>
  <si>
    <t>10L109525013RW</t>
  </si>
  <si>
    <t>FF10 21x9.5 ET25 LO 5x112 / 66.56 Raw</t>
  </si>
  <si>
    <t>10L110520013RW</t>
  </si>
  <si>
    <t>FF10 21x10.5 ET20 LO 5x112 / 66.56 Raw</t>
  </si>
  <si>
    <t>10M109030013RW</t>
  </si>
  <si>
    <t>FF10 21x9 ET30 MO 5x112 / 66.56 Raw</t>
  </si>
  <si>
    <t>FF10 21x9.5 ET30 MO 5x112 / 66.56 Raw</t>
  </si>
  <si>
    <t>FF10 21x10.5 ET35 MO 5x112 / 66.56 Raw</t>
  </si>
  <si>
    <t>10M110545013RW</t>
  </si>
  <si>
    <t>FF10 21x10.5 ET45 MO 5x112 / 66.56 Raw</t>
  </si>
  <si>
    <t>11L109525013RW</t>
  </si>
  <si>
    <t>FF11 21x9.5 ET25 LO 5x112 / 66.56 Raw</t>
  </si>
  <si>
    <t>11L110520013RW</t>
  </si>
  <si>
    <t>FF11 21x10.5 ET20 LO 5x112 / 66.56 Raw</t>
  </si>
  <si>
    <t>11M109030013RW</t>
  </si>
  <si>
    <t>FF11 21x9 ET30 MO 5x112 / 66.56 Raw</t>
  </si>
  <si>
    <t>FF11 21x9.5 ET30 MO 5x112 / 66.56 Raw</t>
  </si>
  <si>
    <t>FF11 21x10.5 ET35 MO 5x112 / 66.56 Raw</t>
  </si>
  <si>
    <t>11M110545013RW</t>
  </si>
  <si>
    <t>FF11 21x10.5 ET45 MO 5x112 / 66.56 Raw</t>
  </si>
  <si>
    <t>10L109525013FV</t>
  </si>
  <si>
    <t>FF10 21x9.5 ET25 LO 5x112 / 66.56 Bulk Fog</t>
  </si>
  <si>
    <t>10L110520013FV</t>
  </si>
  <si>
    <t>FF10 21x10.5 ET20 LO 5x112 / 66.56 Bulk Fog</t>
  </si>
  <si>
    <t>10M109030013FV</t>
  </si>
  <si>
    <t>FF10 21x9 ET30 MO 5x112 / 66.56 Bulk Fog</t>
  </si>
  <si>
    <t>10M109530013FV</t>
  </si>
  <si>
    <t>FF10 21x9.5 ET30 MO 5x112 / 66.56 Bulk Fog</t>
  </si>
  <si>
    <t>10M110535013FV</t>
  </si>
  <si>
    <t>FF10 21x10.5 ET35 MO 5x112 / 66.56 Bulk Fog</t>
  </si>
  <si>
    <t>10M110545013FV</t>
  </si>
  <si>
    <t>FF10 21x10.5 ET45 MO 5x112 / 66.56 Bulk Fog</t>
  </si>
  <si>
    <t>11L109525013FV</t>
  </si>
  <si>
    <t>FF11 21x9.5 ET25 LO 5x112 / 66.56 Bulk Fog</t>
  </si>
  <si>
    <t>11L110520013FV</t>
  </si>
  <si>
    <t>FF11 21x10.5 ET20 LO 5x112 / 66.56 Bulk Fog</t>
  </si>
  <si>
    <t>11M109030013FV</t>
  </si>
  <si>
    <t>FF11 21x9 ET30 MO 5x112 / 66.56 Bulk Fog</t>
  </si>
  <si>
    <t>11M109530013FV</t>
  </si>
  <si>
    <t>FF11 21x9.5 ET30 MO 5x112 / 66.56 Bulk Fog</t>
  </si>
  <si>
    <t>11M110535013FV</t>
  </si>
  <si>
    <t>FF11 21x10.5 ET35 MO 5x112 / 66.56 Bulk Fog</t>
  </si>
  <si>
    <t>11M110545013FV</t>
  </si>
  <si>
    <t>FF11 21x10.5 ET45 MO 5x112 / 66.56 Bulk Fog</t>
  </si>
  <si>
    <t>11M010040083FV</t>
  </si>
  <si>
    <t>FF11 20x10 ET40 MO 5x114.3 / 73.1 Bulk Fog</t>
  </si>
  <si>
    <t>11M010040083LM</t>
  </si>
  <si>
    <t>FF11 20x10 ET40 MO 5x114.3 / 73.1 Liquid Metal</t>
  </si>
  <si>
    <t>11M010040083RW</t>
  </si>
  <si>
    <t>FF11 20x10 ET40 MO 5x114.3 / 73.1 Raw</t>
  </si>
  <si>
    <t>11M010040083TM</t>
  </si>
  <si>
    <t>FF11 20x10 ET40 MO 5x114.3 / 73.1 Tarmac</t>
  </si>
  <si>
    <t>10M009035083FV</t>
  </si>
  <si>
    <t>FF10 20x9 ET35 MO 5x114.3 / 73.1 Bulk Fog</t>
  </si>
  <si>
    <t>10M009035083LM</t>
  </si>
  <si>
    <t>FF10 20x9 ET35 MO 5x114.3 / 73.1 Liquid Metal</t>
  </si>
  <si>
    <t>10M009035083RW</t>
  </si>
  <si>
    <t>FF10 20x9 ET35 MO 5x114.3 / 73.1 Raw</t>
  </si>
  <si>
    <t>10M009035083TM</t>
  </si>
  <si>
    <t>FF10 20x9 ET35 MO 5x114.3 / 73.1 Tarmac</t>
  </si>
  <si>
    <t>10M908530043AV</t>
  </si>
  <si>
    <t>FF10 19x8.5 ET30 MO 5x120 / 72.6 Bulk IPA</t>
  </si>
  <si>
    <t>10M908530043FV</t>
  </si>
  <si>
    <t>FF10 19x8.5 ET30 MO 5x120 / 72.6 Bulk Fog</t>
  </si>
  <si>
    <t>FF10 19x8.5 ET30 MO 5x120 / 72.6 Liquid Metal</t>
  </si>
  <si>
    <t>10M908530043RW</t>
  </si>
  <si>
    <t>FF10 19x8.5 ET30 MO 5x120 / 72.6 Raw</t>
  </si>
  <si>
    <t>FF10 19x8.5 ET30 MO 5x120 / 72.6 Tarmac</t>
  </si>
  <si>
    <t>10M909542043AV</t>
  </si>
  <si>
    <t>FF10 19x9.5 ET42 MO 5x120 / 72.6 Bulk IPA</t>
  </si>
  <si>
    <t>10M909542043FV</t>
  </si>
  <si>
    <t>FF10 19x9.5 ET42 MO 5x120 / 72.6 Bulk Fog</t>
  </si>
  <si>
    <t>FF10 19x9.5 ET42 MO 5x120 / 72.6 Liquid Metal</t>
  </si>
  <si>
    <t>10M909542043RW</t>
  </si>
  <si>
    <t>FF10 19x9.5 ET42 MO 5x120 / 72.6 Raw</t>
  </si>
  <si>
    <t>FF10 19x9.5 ET42 MO 5x120 / 72.6 Tarmac</t>
  </si>
  <si>
    <t>11M908530043AV</t>
  </si>
  <si>
    <t>FF11 19x8.5 ET30 MO 5x120 / 72.6 Bulk IPA</t>
  </si>
  <si>
    <t>11M908530043FV</t>
  </si>
  <si>
    <t>FF11 19x8.5 ET30 MO 5x120 / 72.6 Bulk Fog</t>
  </si>
  <si>
    <t>FF11 19x8.5 ET30 MO 5x120 / 72.6 Liquid Metal</t>
  </si>
  <si>
    <t>11M908530043RW</t>
  </si>
  <si>
    <t>FF11 19x8.5 ET30 MO 5x120 / 72.6 Raw</t>
  </si>
  <si>
    <t>FF11 19x8.5 ET30 MO 5x120 / 72.6 Tarmac</t>
  </si>
  <si>
    <t>11M909542043AV</t>
  </si>
  <si>
    <t>FF11 19x9.5 ET42 MO 5x120 / 72.6 Bulk IPA</t>
  </si>
  <si>
    <t>11M909542043FV</t>
  </si>
  <si>
    <t>FF11 19x9.5 ET42 MO 5x120 / 72.6 Bulk Fog</t>
  </si>
  <si>
    <t>FF11 19x9.5 ET42 MO 5x120 / 72.6 Liquid Metal</t>
  </si>
  <si>
    <t>11M909542043RW</t>
  </si>
  <si>
    <t>FF11 19x9.5 ET42 MO 5x120 / 72.6 Raw</t>
  </si>
  <si>
    <t>FF11 19x9.5 ET42 MO 5x120 / 72.6 Tarmac</t>
  </si>
  <si>
    <t>10M909025013AV</t>
  </si>
  <si>
    <t>FF10 19x9 ET25 MO 112 / 66.56 Bulk IPA</t>
  </si>
  <si>
    <t>10M909025013FV</t>
  </si>
  <si>
    <t>FF10 19x9 ET25 MO 112 / 66.56 Bulk Fog</t>
  </si>
  <si>
    <t>10M909025013LM</t>
  </si>
  <si>
    <t>FF10 19x9 ET25 MO 112 / 66.56 Liquid Metal</t>
  </si>
  <si>
    <t>10M909025013RW</t>
  </si>
  <si>
    <t>FF10 19x9 ET25 MO 112 / 66.56 Raw</t>
  </si>
  <si>
    <t>10M909025013TM</t>
  </si>
  <si>
    <t>FF10 19x9 ET25 MO 112 / 66.56 Tarmac</t>
  </si>
  <si>
    <t>11M909025013AV</t>
  </si>
  <si>
    <t>FF11 19x9 ET25 MO 112 / 66.56 Bulk IPA</t>
  </si>
  <si>
    <t>11M909025013FV</t>
  </si>
  <si>
    <t>FF11 19x9 ET25 MO 112 / 66.56 Bulk Fog</t>
  </si>
  <si>
    <t>11M909025013LM</t>
  </si>
  <si>
    <t>FF11 19x9 ET25 MO 112 / 66.56 Liquid Metal</t>
  </si>
  <si>
    <t>11M909025013RW</t>
  </si>
  <si>
    <t>FF11 19x9 ET25 MO 112 / 66.56 Raw</t>
  </si>
  <si>
    <t>11M909025013TM</t>
  </si>
  <si>
    <t>FF11 19x9 ET25 MO 112 / 66.56 Tarmac</t>
  </si>
  <si>
    <t>10M910030013AV</t>
  </si>
  <si>
    <t>FF10 19x10 ET30 MO 112 / 66.56 Bulk IPA</t>
  </si>
  <si>
    <t>10M910030013FV</t>
  </si>
  <si>
    <t>FF10 19x10 ET30 MO 112 / 66.56 Bulk Fog</t>
  </si>
  <si>
    <t>10M910030013LM</t>
  </si>
  <si>
    <t>FF10 19x10 ET30 MO 112 / 66.56 Liquid Metal</t>
  </si>
  <si>
    <t>10M910030013RW</t>
  </si>
  <si>
    <t>FF10 19x10 ET30 MO 112 / 66.56 Raw</t>
  </si>
  <si>
    <t>10M910030013TM</t>
  </si>
  <si>
    <t>FF10 19x10 ET30 MO 112 / 66.56 Tarmac</t>
  </si>
  <si>
    <t>11M910030013AV</t>
  </si>
  <si>
    <t>FF11 19x10 ET30 MO 112 / 66.56 Bulk IPA</t>
  </si>
  <si>
    <t>11M910030013FV</t>
  </si>
  <si>
    <t>FF11 19x10 ET30 MO 112 / 66.56 Bulk Fog</t>
  </si>
  <si>
    <t>11M910030013LM</t>
  </si>
  <si>
    <t>FF11 19x10 ET30 MO 112 / 66.56 Liquid Metal</t>
  </si>
  <si>
    <t>11M910030013RW</t>
  </si>
  <si>
    <t>FF11 19x10 ET30 MO 112 / 66.56 Raw</t>
  </si>
  <si>
    <t>11M910030013TM</t>
  </si>
  <si>
    <t>FF11 19x10 ET30 MO 112 / 66.56 Tarmac</t>
  </si>
  <si>
    <t>10M909020043FV</t>
  </si>
  <si>
    <t>FF10 19x9 ET20 MO 120 / 72.6 Bulk Fog</t>
  </si>
  <si>
    <t>11M909020043FV</t>
  </si>
  <si>
    <t>FF11 19x9 ET20 MO 120 / 72.6 Bulk Fog</t>
  </si>
  <si>
    <t>10M910035043FV</t>
  </si>
  <si>
    <t>FF10 19x10 ET35 MO 120 / 72.6 Bulk Fog</t>
  </si>
  <si>
    <t>11M910035043FV</t>
  </si>
  <si>
    <t>FF11 19x10 ET35 MO 120 / 72.6 Bulk Fog</t>
  </si>
  <si>
    <t>10M909035083FV</t>
  </si>
  <si>
    <t>FF10 19x9 ET35 MO 114.3 / 73.1 Bulk Fog</t>
  </si>
  <si>
    <t>11M909035083FV</t>
  </si>
  <si>
    <t>FF11 19x9 ET35 MO 114.3 / 73.1 Bulk Fog</t>
  </si>
  <si>
    <t>10M910040083FV</t>
  </si>
  <si>
    <t>FF10 19x10 ET40 MO 114.3 / 73.1 Bulk Fog</t>
  </si>
  <si>
    <t>11M910040083FV</t>
  </si>
  <si>
    <t>FF11 19x10 ET40 MO 114.3 / 73.1 Bulk Fog</t>
  </si>
  <si>
    <t>10M910050013FV</t>
  </si>
  <si>
    <t>FF10 19x10 ET50 MO 112 / 66.56 Bulk Fog</t>
  </si>
  <si>
    <t>11M910050013FV</t>
  </si>
  <si>
    <t>FF11 19x10 ET50 MO 112 / 66.56 Bulk Fog</t>
  </si>
  <si>
    <t>FF10 19x9 ET20 MO 120 / 72.6 Liquid Metal</t>
  </si>
  <si>
    <t>FF11 19x9 ET20 MO 120 / 72.6 Liquid Metal</t>
  </si>
  <si>
    <t>FF10 19x10 ET35 MO 120 / 72.6 Liquid Metal</t>
  </si>
  <si>
    <t>FF11 19x10 ET35 MO 120 / 72.6 Liquid Metal</t>
  </si>
  <si>
    <t>10M909035083LM</t>
  </si>
  <si>
    <t>FF10 19x9 ET35 MO 114.3 / 73.1 Liquid Metal</t>
  </si>
  <si>
    <t>11M909035083LM</t>
  </si>
  <si>
    <t>FF11 19x9 ET35 MO 114.3 / 73.1 Liquid Metal</t>
  </si>
  <si>
    <t>10M910040083LM</t>
  </si>
  <si>
    <t>FF10 19x10 ET40 MO 114.3 / 73.1 Liquid Metal</t>
  </si>
  <si>
    <t>11M910040083LM</t>
  </si>
  <si>
    <t>FF11 19x10 ET40 MO 114.3 / 73.1 Liquid Metal</t>
  </si>
  <si>
    <t>10M910050013LM</t>
  </si>
  <si>
    <t>FF10 19x10 ET50 MO 112 / 66.56 Liquid Metal</t>
  </si>
  <si>
    <t>11M910050013LM</t>
  </si>
  <si>
    <t>FF11 19x10 ET50 MO 112 / 66.56 Liquid Metal</t>
  </si>
  <si>
    <t>10M909020043RW</t>
  </si>
  <si>
    <t>FF10 19x9 ET20 MO 120 / 72.6 Raw</t>
  </si>
  <si>
    <t>11M909020043RW</t>
  </si>
  <si>
    <t>FF11 19x9 ET20 MO 120 / 72.6 Raw</t>
  </si>
  <si>
    <t>10M910035043RW</t>
  </si>
  <si>
    <t>FF10 19x10 ET35 MO 120 / 72.6 Raw</t>
  </si>
  <si>
    <t>11M910035043RW</t>
  </si>
  <si>
    <t>FF11 19x10 ET35 MO 120 / 72.6 Raw</t>
  </si>
  <si>
    <t>10M909035083RW</t>
  </si>
  <si>
    <t>FF10 19x9 ET35 MO 114.3 / 73.1 Raw</t>
  </si>
  <si>
    <t>11M909035083RW</t>
  </si>
  <si>
    <t>FF11 19x9 ET35 MO 114.3 / 73.1 Raw</t>
  </si>
  <si>
    <t>10M910040083RW</t>
  </si>
  <si>
    <t>FF10 19x10 ET40 MO 114.3 / 73.1 Raw</t>
  </si>
  <si>
    <t>11M910040083RW</t>
  </si>
  <si>
    <t>FF11 19x10 ET40 MO 114.3 / 73.1 Raw</t>
  </si>
  <si>
    <t>10M910050013RW</t>
  </si>
  <si>
    <t>FF10 19x10 ET50 MO 112 / 66.56 Raw</t>
  </si>
  <si>
    <t>11M910050013RW</t>
  </si>
  <si>
    <t>FF11 19x10 ET50 MO 112 / 66.56 Raw</t>
  </si>
  <si>
    <t>FF10 19x9 ET20 MO 120 / 72.6 Tarmac</t>
  </si>
  <si>
    <t>FF11 19x9 ET20 MO 120 / 72.6 Tarmac</t>
  </si>
  <si>
    <t>FF10 19x10 ET35 MO 120 / 72.6 Tarmac</t>
  </si>
  <si>
    <t>FF11 19x10 ET35 MO 120 / 72.6 Tarmac</t>
  </si>
  <si>
    <t>10M909035083TM</t>
  </si>
  <si>
    <t>FF10 19x9 ET35 MO 114.3 / 73.1 Tarmac</t>
  </si>
  <si>
    <t>11M909035083TM</t>
  </si>
  <si>
    <t>FF11 19x9 ET35 MO 114.3 / 73.1 Tarmac</t>
  </si>
  <si>
    <t>10M910040083TM</t>
  </si>
  <si>
    <t>FF10 19x10 ET40 MO 114.3 / 73.1 Tarmac</t>
  </si>
  <si>
    <t>11M910040083TM</t>
  </si>
  <si>
    <t>FF11 19x10 ET40 MO 114.3 / 73.1 Tarmac</t>
  </si>
  <si>
    <t>10M910050013TM</t>
  </si>
  <si>
    <t>FF10 19x10 ET50 MO 112 / 66.56 Tarmac</t>
  </si>
  <si>
    <t>11M910050013TM</t>
  </si>
  <si>
    <t>FF11 19x10 ET50 MO 112 / 66.56 Tarmac</t>
  </si>
  <si>
    <t>FF04 19x10 ET35 LO 5x120 / 72.6 Tarmac</t>
  </si>
  <si>
    <t>FF04 19x10 ET35 LO 5x120 / 72.6 Liquid Metal</t>
  </si>
  <si>
    <t>FF04 19x9 ET20 LO 5x120 / 72.6 Tarmac</t>
  </si>
  <si>
    <t>FF04 19x9 ET20 LO 5x120 / 72.6 Liquid Metal</t>
  </si>
  <si>
    <t>FF04 20x9.5 ET47 HO 5x112 / 66.56 Tarmac</t>
  </si>
  <si>
    <t>FF04 20x9.5 ET47 HO 5x112 / 66.56 Liquid Metal</t>
  </si>
  <si>
    <t>FF04 19x8.5 ET40 HO 5x120 / 72.6 Tarmac</t>
  </si>
  <si>
    <t>FF04 19x8.5 ET40 HO 5x120 / 72.6 Liquid Metal</t>
  </si>
  <si>
    <t>FF04 19x9 ET44 MO 5x120 / 72.6 Tarmac</t>
  </si>
  <si>
    <t>FF04 19x9 ET44 MO 5x120 / 72.6 Liquid Metal</t>
  </si>
  <si>
    <t>FF04 20x10 ET35 MO 5x114.3 / 70.6 Tarmac</t>
  </si>
  <si>
    <t>FF04 20x10 ET35 MO 5x114.3 / 70.6 Liquid Metal</t>
  </si>
  <si>
    <t>FF04 20x11 ET65 MO 5x130 / 71.6 Tarmac</t>
  </si>
  <si>
    <t>FF04 20x11 ET65 MO 5x130 / 71.6 Liquid Metal</t>
  </si>
  <si>
    <t>FF04 19x8.5 ET30 MO 5x120 / 72.6 Tarmac</t>
  </si>
  <si>
    <t>FF04 19x9.5 ET42 MO 5x120 / 72.6 Tarmac</t>
  </si>
  <si>
    <t>FF04 19x9.5 ET42 MO 5x120 / 72.6 Liquid Metal</t>
  </si>
  <si>
    <t>FF04 20x9 ET45 HO 5x130 / 71.6 Liquid Metal</t>
  </si>
  <si>
    <t>FF04 20x9 ET45 HO 5x130 / 71.6 Tarmac</t>
  </si>
  <si>
    <t>01H008530043RW</t>
  </si>
  <si>
    <t>FF01 20x8.5 ET30 HO 5x120 / 72.6 Raw</t>
  </si>
  <si>
    <t>01H008550022RW</t>
  </si>
  <si>
    <t>FF01 20x8.5 ET50 HO 5x130 / 71.6 Raw</t>
  </si>
  <si>
    <t>01H009030063RW</t>
  </si>
  <si>
    <t>FF01 20x9 ET30 HO 5x120 / 73.1 Raw</t>
  </si>
  <si>
    <t>01H009035013RW</t>
  </si>
  <si>
    <t>FF01 20x9 ET35 HO 5x112 / 66.56 Raw</t>
  </si>
  <si>
    <t>01H009535013RW</t>
  </si>
  <si>
    <t>FF01 20x9.5 ET35 HO 5x112 / 66.56 Raw</t>
  </si>
  <si>
    <t>01H009535033RW</t>
  </si>
  <si>
    <t>FF01 20x9.5 ET35 HO 5x114.3 / 70.6 Raw</t>
  </si>
  <si>
    <t>01H009547013RW</t>
  </si>
  <si>
    <t>FF01 20x9.5 ET47 HO 5x112 / 66.56 Raw</t>
  </si>
  <si>
    <t>01H011073073RW</t>
  </si>
  <si>
    <t>FF01 20x11 ET73 HO 5x120.65 / 70.3 Raw</t>
  </si>
  <si>
    <t>01H908530043RW</t>
  </si>
  <si>
    <t>FF01 19x8.5 ET30 HO 5x120 / 72.6 Raw</t>
  </si>
  <si>
    <t>01H908530093RW</t>
  </si>
  <si>
    <t>FF01 19x8.5 ET30 HO 5x100 / 73.1 Raw</t>
  </si>
  <si>
    <t>01H908547013RW</t>
  </si>
  <si>
    <t>FF01 19x8.5 ET47 HO 5x112 / 66.56 Raw</t>
  </si>
  <si>
    <t>01H908550022RW</t>
  </si>
  <si>
    <t>FF01 19x8.5 ET50 HO 5x130 / 71.6 Raw</t>
  </si>
  <si>
    <t>01H909035013RW</t>
  </si>
  <si>
    <t>FF01 19x9 ET35 HO 5x112 / 66.56 Raw</t>
  </si>
  <si>
    <t>01H909050013RW</t>
  </si>
  <si>
    <t>FF01 19x9 ET50 HO 5x112 / 66.56 Raw</t>
  </si>
  <si>
    <t>01H909545013RW</t>
  </si>
  <si>
    <t>FF01 19x9.5 ET45 HO 5x112 / 66.56 Raw</t>
  </si>
  <si>
    <t>01H909555073RW</t>
  </si>
  <si>
    <t>FF01 19x9.5 ET55 HO 5x120.65 / 70.3 Raw</t>
  </si>
  <si>
    <t>01M009025013RW</t>
  </si>
  <si>
    <t>FF01 20x9 ET25 MO 5x112 / 66.56 Raw</t>
  </si>
  <si>
    <t>01M009025043RW</t>
  </si>
  <si>
    <t>FF01 20x9 ET25 MO 5x120 / 72.6 Raw</t>
  </si>
  <si>
    <t>01M010040022RW</t>
  </si>
  <si>
    <t>FF01 20x10 ET40 MO 5x130 / 71.6 Raw</t>
  </si>
  <si>
    <t>01M010040043RW</t>
  </si>
  <si>
    <t>FF01 20x10 ET40 MO 5x120 / 72.6 Raw</t>
  </si>
  <si>
    <t>01M010526043RW</t>
  </si>
  <si>
    <t>FF01 20x10.5 ET26 MO 5x120 / 72.6 Raw</t>
  </si>
  <si>
    <t>01M010535013RW</t>
  </si>
  <si>
    <t>FF01 20x10.5 ET35 MO 5x112 / 66.56 Raw</t>
  </si>
  <si>
    <t>01M010535063RW</t>
  </si>
  <si>
    <t>FF01 20x10.5 ET35 MO 5x120 / 73.1 Raw</t>
  </si>
  <si>
    <t>01M010545033RW</t>
  </si>
  <si>
    <t>FF01 20x10.5 ET45 MO 5x114.3 / 70.6 Raw</t>
  </si>
  <si>
    <t>01M011035022RW</t>
  </si>
  <si>
    <t>FF01 20x11 ET35 MO 5x130 / 71.6 Raw</t>
  </si>
  <si>
    <t>01M011045033RW</t>
  </si>
  <si>
    <t>FF01 20x11 ET45 MO 5x114.3 / 70.6 Raw</t>
  </si>
  <si>
    <t>01M011055033RW</t>
  </si>
  <si>
    <t>FF01 20x11 ET55 MO 5x114.3 / 70.6 Raw</t>
  </si>
  <si>
    <t>01M011060022RW</t>
  </si>
  <si>
    <t>FF01 20x11 ET60 MO 5x130 / 71.6 Raw</t>
  </si>
  <si>
    <t>01M909025043RW</t>
  </si>
  <si>
    <t>FF01 19x9 ET25 MO 5x120 / 72.6 Raw</t>
  </si>
  <si>
    <t>01M909543093RW</t>
  </si>
  <si>
    <t>FF01 19x9.5 ET43 MO 5x100 / 73.1 Raw</t>
  </si>
  <si>
    <t>01M910040022RW</t>
  </si>
  <si>
    <t>FF01 19x10 ET40 MO 5x130 / 71.6 Raw</t>
  </si>
  <si>
    <t>01M910040043RW</t>
  </si>
  <si>
    <t>FF01 19x10 ET40 MO 5x120 / 72.6 Raw</t>
  </si>
  <si>
    <t>01M910526043RW</t>
  </si>
  <si>
    <t>FF01 19x10.5 ET26 MO 5x120 / 72.6 Raw</t>
  </si>
  <si>
    <t>01M911035022RW</t>
  </si>
  <si>
    <t>FF01 19x11 ET35 MO 5x130 / 71.6 Raw</t>
  </si>
  <si>
    <t>01M911060022RW</t>
  </si>
  <si>
    <t>FF01 19x11 ET60 MO 5x130 / 71.6 Raw</t>
  </si>
  <si>
    <t>04H008030013RW</t>
  </si>
  <si>
    <t>FF04 20x8 ET30 HO 5x112 / 66.56 Raw</t>
  </si>
  <si>
    <t>04H009045023RW</t>
  </si>
  <si>
    <t>FF04 20x9 ET45 HO 5x130 / 71.6 Raw</t>
  </si>
  <si>
    <t>04H009535013RW</t>
  </si>
  <si>
    <t>FF04 20x9.5 ET35 HO 5x112 / 66.56 Raw</t>
  </si>
  <si>
    <t>04H009547013RW</t>
  </si>
  <si>
    <t>FF04 20x9.5 ET47 HO 5x112 / 66.56 Raw</t>
  </si>
  <si>
    <t>04H009555023RW</t>
  </si>
  <si>
    <t>FF04 20x9.5 ET55 HO 5x130 / 71.6 Raw</t>
  </si>
  <si>
    <t>04H011078073RW</t>
  </si>
  <si>
    <t>FF04 20x11 ET78 HO 5x120.65 / 70.3 Raw</t>
  </si>
  <si>
    <t>04H908540043RW</t>
  </si>
  <si>
    <t>FF04 19x8.5 ET40 HO 5x120 / 72.6 Raw</t>
  </si>
  <si>
    <t>04H908545103RW</t>
  </si>
  <si>
    <t>FF04 19x8.5 ET45 HO 5x108 / 63.4 Raw</t>
  </si>
  <si>
    <t>04H908547013RW</t>
  </si>
  <si>
    <t>FF04 19x8.5 ET47 HO 5x112 / 66.56 Raw</t>
  </si>
  <si>
    <t>04H909035013RW</t>
  </si>
  <si>
    <t>FF04 19x9 ET35 HO 5x112 / 66.56 Raw</t>
  </si>
  <si>
    <t>04H909545013RW</t>
  </si>
  <si>
    <t>FF04 19x9.5 ET45 HO 5x112 / 66.56 Raw</t>
  </si>
  <si>
    <t>04L009520043RW</t>
  </si>
  <si>
    <t>FF04 20x9.5 ET20 LO 5x120 / 72.6 Raw</t>
  </si>
  <si>
    <t>04L010023043RW</t>
  </si>
  <si>
    <t>FF04 20x10 ET23 LO 5x120 / 72.6 Raw</t>
  </si>
  <si>
    <t>04L010035013RW</t>
  </si>
  <si>
    <t>FF04 20x10 ET35 LO 5x112 / 66.56 Raw</t>
  </si>
  <si>
    <t>04L010526043RW</t>
  </si>
  <si>
    <t>FF04 20x10.5 ET26 LO 5x120 / 72.6 Raw</t>
  </si>
  <si>
    <t>04L011022033RW</t>
  </si>
  <si>
    <t>FF04 20x11 ET22 LO 5x114.3 / 70.6 Raw</t>
  </si>
  <si>
    <t>04H909547013RW</t>
  </si>
  <si>
    <t>FF04 19x9.5 ET47 HO 5x112 / 66.56 Raw</t>
  </si>
  <si>
    <t>04L011043043RW</t>
  </si>
  <si>
    <t>FF04 20x11 ET43 LO 5x120 / 72.6 Raw</t>
  </si>
  <si>
    <t>04L011045023RW</t>
  </si>
  <si>
    <t>FF04 20x11 ET45 LO 5x130 / 71.6 Raw</t>
  </si>
  <si>
    <t>04L011050033RW</t>
  </si>
  <si>
    <t>FF04 20x11 ET50 LO 5x114.3 / 70.6 Raw</t>
  </si>
  <si>
    <t>04L909020043RW</t>
  </si>
  <si>
    <t>FF04 19x9 ET20 LO 5x120 / 72.6 Raw</t>
  </si>
  <si>
    <t>04L909021043RW</t>
  </si>
  <si>
    <t>FF04 19x9 ET21 LO 5x120 / 72.6 Raw</t>
  </si>
  <si>
    <t>04L909025043RW</t>
  </si>
  <si>
    <t>FF04 19x9 ET25 LO 5x120 / 72.6 Raw</t>
  </si>
  <si>
    <t>04L909520043RW</t>
  </si>
  <si>
    <t>FF04 19x9.5 ET20 LO 5x120 / 72.6 Raw</t>
  </si>
  <si>
    <t>04L909525043RW</t>
  </si>
  <si>
    <t>FF04 19x9.5 ET25 LO 5x120 / 72.6 Raw</t>
  </si>
  <si>
    <t>04L911043043RW</t>
  </si>
  <si>
    <t>FF04 19x11 ET43 LO 5x120 / 72.6 Raw</t>
  </si>
  <si>
    <t>04L910035043RW</t>
  </si>
  <si>
    <t>FF04 19x10 ET35 LO 5x120 / 72.6 Raw</t>
  </si>
  <si>
    <t>04M008530043RW</t>
  </si>
  <si>
    <t>FF04 20x8.5 ET30 MO 5x120 / 72.6 Raw</t>
  </si>
  <si>
    <t>04M009025013RW</t>
  </si>
  <si>
    <t>FF04 20x9 ET25 MO 5x112 / 66.56 Raw</t>
  </si>
  <si>
    <t>04M009025043RW</t>
  </si>
  <si>
    <t>FF04 20x9 ET25 MO 5x120 / 72.6 Raw</t>
  </si>
  <si>
    <t>04M009045023RW</t>
  </si>
  <si>
    <t>FF04 20x9 ET45 MO 5x130 / 71.6 Raw</t>
  </si>
  <si>
    <t>04M009542043RW</t>
  </si>
  <si>
    <t>FF04 20x9.5 ET42 MO 5x120 / 72.6 Raw</t>
  </si>
  <si>
    <t>04M010030033RW</t>
  </si>
  <si>
    <t>FF04 20x10 ET30 MO 5x114.3 / 70.6 Raw</t>
  </si>
  <si>
    <t>04M010035013RW</t>
  </si>
  <si>
    <t>FF04 20x10 ET35 MO 5x112 / 66.56 Raw</t>
  </si>
  <si>
    <t>04M010035033RW</t>
  </si>
  <si>
    <t>FF04 20x10 ET35 MO 5x114.3 / 70.6 Raw</t>
  </si>
  <si>
    <t>04M010035043RW</t>
  </si>
  <si>
    <t>FF04 20x10 ET35 MO 5x120 / 72.6 Raw</t>
  </si>
  <si>
    <t>04M010040043RW</t>
  </si>
  <si>
    <t>FF04 20x10 ET40 MO 5x120 / 72.6 Raw</t>
  </si>
  <si>
    <t>04M010535013RW</t>
  </si>
  <si>
    <t>FF04 20x10.5 ET35 MO 5x112 / 66.56 Raw</t>
  </si>
  <si>
    <t>04M011055023RW</t>
  </si>
  <si>
    <t>FF04 20x11 ET55 MO 5x130 / 71.6 Raw</t>
  </si>
  <si>
    <t>04M011065023RW</t>
  </si>
  <si>
    <t>FF04 20x11 ET65 MO 5x130 / 71.6 Raw</t>
  </si>
  <si>
    <t>04M908530043RW</t>
  </si>
  <si>
    <t>FF04 19x8.5 ET30 MO 5x120 / 72.6 Raw</t>
  </si>
  <si>
    <t>04M909044043RW</t>
  </si>
  <si>
    <t>FF04 19x9 ET44 MO 5x120 / 72.6 Raw</t>
  </si>
  <si>
    <t>04M909542043RW</t>
  </si>
  <si>
    <t>FF04 19x9.5 ET42 MO 5x120 / 72.6 Raw</t>
  </si>
  <si>
    <t>15H909555073RW</t>
  </si>
  <si>
    <t>FF15 19x9.5 ET55 HO 5x120.65 / 70.3 Raw</t>
  </si>
  <si>
    <t>15M011035022RW</t>
  </si>
  <si>
    <t>FF15 20x11 ET35 MO 5x130 / 71.6 Raw</t>
  </si>
  <si>
    <t>15M011060022RW</t>
  </si>
  <si>
    <t>FF15 20x11 ET60 MO 5x130 / 71.6 Raw</t>
  </si>
  <si>
    <t>15M810050083RW</t>
  </si>
  <si>
    <t>FF15 18x10 ET50 MO 5x114.3 / 73.1 Raw</t>
  </si>
  <si>
    <t>15M811040022RW</t>
  </si>
  <si>
    <t>FF15 18x11 ET40 MO 5x130 / 71.6 Raw</t>
  </si>
  <si>
    <t>15M909025043RW</t>
  </si>
  <si>
    <t>FF15 19x9 ET25 MO 5x120 / 72.6 Raw</t>
  </si>
  <si>
    <t>15M910025043RW</t>
  </si>
  <si>
    <t>FF15 19x10 ET25 MO 5x120 / 72.6 Raw</t>
  </si>
  <si>
    <t>15M910040022RW</t>
  </si>
  <si>
    <t>FF15 19x10 ET40 MO 5x130 / 71.6 Raw</t>
  </si>
  <si>
    <t>15M910040043RW</t>
  </si>
  <si>
    <t>FF15 19x10 ET40 MO 5x120 / 72.6 Raw</t>
  </si>
  <si>
    <t>15M910050083RW</t>
  </si>
  <si>
    <t>FF15 19x10 ET50 MO 5x114.3 / 73.1 Raw</t>
  </si>
  <si>
    <t>15M911035022RW</t>
  </si>
  <si>
    <t>FF15 19x11 ET35 MO 5x130 / 71.6 Raw</t>
  </si>
  <si>
    <t>15M911055033RW</t>
  </si>
  <si>
    <t>FF15 19x11 ET55 MO 5x114.3 / 70.6 Raw</t>
  </si>
  <si>
    <t>15M911060022RW</t>
  </si>
  <si>
    <t>FF15 19x11 ET60 MO 5x130 / 71.6 Raw</t>
  </si>
  <si>
    <t>FF04 21x10.5 ET35 MO 5x112 / 66.56 Tarmac</t>
  </si>
  <si>
    <t>FF04 21x10.5 ET35 MO 5x112 / 66.56 Raw</t>
  </si>
  <si>
    <t>FF04 21x9.5 ET30 MO 5x112 / 66.56 Tarmac</t>
  </si>
  <si>
    <t>FF04 21x9.5 ET30 MO 5x112 / 66.56 Liquid Metal</t>
  </si>
  <si>
    <t>FF04 21x9.5 ET30 MO 5x112 / 66.56 Raw</t>
  </si>
  <si>
    <t>FF04 21x9 ET30 MO 5x120 / 72.6 Tarmac</t>
  </si>
  <si>
    <t>FF04 21x9 ET30 MO 5x120 / 72.6 Liquid Metal</t>
  </si>
  <si>
    <t>FF04 21x9 ET30 MO 5x120 / 72.6 Raw</t>
  </si>
  <si>
    <t>FF04 21x10 ET40 MO 5x120 / 72.6 Tarmac</t>
  </si>
  <si>
    <t>FF04 21x10 ET40 MO 5x120 / 72.6 Liquid Metal</t>
  </si>
  <si>
    <t>FF04 21x10 ET40 MO 5x120 / 72.6 Raw</t>
  </si>
  <si>
    <t>FF04 20x8 ET27 HO 5x112 / 66.56 Tarmac</t>
  </si>
  <si>
    <t>FF04 20x8 ET27 HO 5x112 / 66.56 Liquid Metal</t>
  </si>
  <si>
    <t>04M908540043RW</t>
  </si>
  <si>
    <t>FF04 19x8.5 ET40 MO 5x120 / 72.6 Raw</t>
  </si>
  <si>
    <t>04H008027013RW</t>
  </si>
  <si>
    <t>FF04 20x8 ET27 HO 5x112 / 66.56 Raw</t>
  </si>
  <si>
    <t>10H909547013LM</t>
  </si>
  <si>
    <t>FF10 19x9.5 ET47 HO 5x112 / 66.56 Liquid Metal</t>
  </si>
  <si>
    <t>10H909547013RW</t>
  </si>
  <si>
    <t>FF10 19x9.5 ET47 HO 5x112 / 66.56 Raw</t>
  </si>
  <si>
    <t>10H909547013TM</t>
  </si>
  <si>
    <t>FF10 19x9.5 ET47 HO 5x112 / 66.56 Tarmac</t>
  </si>
  <si>
    <t>FF10 19x9 ET35 HO 5x112 / 66.56 Liquid Metal</t>
  </si>
  <si>
    <t>10H909035013RW</t>
  </si>
  <si>
    <t>FF10 19x9 ET35 HO 5x112 / 66.56 Raw</t>
  </si>
  <si>
    <t>FF10 19x9 ET35 HO 5x112 / 66.56 Tarmac</t>
  </si>
  <si>
    <t>FF10 19x9.5 ET45 HO 5x112 / 66.56 Liquid Metal</t>
  </si>
  <si>
    <t>10H909545013RW</t>
  </si>
  <si>
    <t>FF10 19x9.5 ET45 HO 5x112 / 66.56 Raw</t>
  </si>
  <si>
    <t>FF10 19x9.5 ET45 HO 5x112 / 66.56 Tarmac</t>
  </si>
  <si>
    <t>FF10 20x9.5 ET20 LO 5x120 / 72.6 Liquid Metal</t>
  </si>
  <si>
    <t>10L009520043RW</t>
  </si>
  <si>
    <t>FF10 20x9.5 ET20 LO 5x120 / 72.6 Raw</t>
  </si>
  <si>
    <t>FF10 20x9.5 ET20 LO 5x120 / 72.6 Tarmac</t>
  </si>
  <si>
    <t>FF10 20x10 ET23 LO 5x120 / 72.6 Liquid Metal</t>
  </si>
  <si>
    <t>10L010023043RW</t>
  </si>
  <si>
    <t>FF10 20x10 ET23 LO 5x120 / 72.6 Raw</t>
  </si>
  <si>
    <t>FF10 20x10 ET23 LO 5x120 / 72.6 Tarmac</t>
  </si>
  <si>
    <t>FF10 20x11 ET43 LO 5x120 / 72.6 Liquid Metal</t>
  </si>
  <si>
    <t>10L011043043RW</t>
  </si>
  <si>
    <t>FF10 20x11 ET43 LO 5x120 / 72.6 Raw</t>
  </si>
  <si>
    <t>FF10 20x11 ET43 LO 5x120 / 72.6 Tarmac</t>
  </si>
  <si>
    <t>10L012025133LM</t>
  </si>
  <si>
    <t>FF10 20x12 ET25 LO 5x114.3 / 66.1 Liquid Metal</t>
  </si>
  <si>
    <t>10L012025133RW</t>
  </si>
  <si>
    <t>FF10 20x12 ET25 LO 5x114.3 / 66.1 Raw</t>
  </si>
  <si>
    <t>10L012025133TM</t>
  </si>
  <si>
    <t>FF10 20x12 ET25 LO 5x114.3 / 66.1 Tarmac</t>
  </si>
  <si>
    <t>10L210510013LM</t>
  </si>
  <si>
    <t>FF10 22x10.5 ET10 LO 5x112 / 66.56 Liquid Metal</t>
  </si>
  <si>
    <t>10L210510013RW</t>
  </si>
  <si>
    <t>FF10 22x10.5 ET10 LO 5x112 / 66.56 Raw</t>
  </si>
  <si>
    <t>10L210510013TM</t>
  </si>
  <si>
    <t>FF10 22x10.5 ET10 LO 5x112 / 66.56 Tarmac</t>
  </si>
  <si>
    <t>10L210525123LM</t>
  </si>
  <si>
    <t>FF10 22x10.5 ET25 LO 5x130 / 84.1 Liquid Metal</t>
  </si>
  <si>
    <t>10L210525123RW</t>
  </si>
  <si>
    <t>FF10 22x10.5 ET25 LO 5x130 / 84.1 Raw</t>
  </si>
  <si>
    <t>10L210525123TM</t>
  </si>
  <si>
    <t>FF10 22x10.5 ET25 LO 5x130 / 84.1 Tarmac</t>
  </si>
  <si>
    <t>10L212030013LM</t>
  </si>
  <si>
    <t>FF10 22x12 ET30 LO 5x112 / 66.56 Liquid Metal</t>
  </si>
  <si>
    <t>10L212030013RW</t>
  </si>
  <si>
    <t>FF10 22x12 ET30 LO 5x112 / 66.56 Raw</t>
  </si>
  <si>
    <t>10L212030013TM</t>
  </si>
  <si>
    <t>FF10 22x12 ET30 LO 5x112 / 66.56 Tarmac</t>
  </si>
  <si>
    <t>10L212030143LM</t>
  </si>
  <si>
    <t>FF10 22x12 ET30 LO 5x120 / 74.1 Liquid Metal</t>
  </si>
  <si>
    <t>10L212030143RW</t>
  </si>
  <si>
    <t>FF10 22x12 ET30 LO 5x120 / 74.1 Raw</t>
  </si>
  <si>
    <t>10L212030143TM</t>
  </si>
  <si>
    <t>FF10 22x12 ET30 LO 5x120 / 74.1 Tarmac</t>
  </si>
  <si>
    <t>FF10 20x9 ET25 MO 5x112 / 66.56 Liquid Metal</t>
  </si>
  <si>
    <t>10M009025013RW</t>
  </si>
  <si>
    <t>FF10 20x9 ET25 MO 5x112 / 66.56 Raw</t>
  </si>
  <si>
    <t>FF10 20x9 ET25 MO 5x112 / 66.56 Tarmac</t>
  </si>
  <si>
    <t>FF10 20x10 ET35 MO 5x114.3 / 70.6 Liquid Metal</t>
  </si>
  <si>
    <t>10M010035033RW</t>
  </si>
  <si>
    <t>FF10 20x10 ET35 MO 5x114.3 / 70.6 Raw</t>
  </si>
  <si>
    <t>FF10 20x10 ET35 MO 5x114.3 / 70.6 Tarmac</t>
  </si>
  <si>
    <t>10M010040013LM</t>
  </si>
  <si>
    <t>FF10 20x10 ET40 MO 5x112 / 66.56 Liquid Metal</t>
  </si>
  <si>
    <t>10M010040013RW</t>
  </si>
  <si>
    <t>FF10 20x10 ET40 MO 5x112 / 66.56 Raw</t>
  </si>
  <si>
    <t>10M010040013TM</t>
  </si>
  <si>
    <t>FF10 20x10 ET40 MO 5x112 / 66.56 Tarmac</t>
  </si>
  <si>
    <t>FF10 20x10.5 ET35 MO 5x112 / 66.56 Liquid Metal</t>
  </si>
  <si>
    <t>10M010535013RW</t>
  </si>
  <si>
    <t>FF10 20x10.5 ET35 MO 5x112 / 66.56 Raw</t>
  </si>
  <si>
    <t>FF10 20x10.5 ET35 MO 5x112 / 66.56 Tarmac</t>
  </si>
  <si>
    <t>10M011050033LM</t>
  </si>
  <si>
    <t>FF10 20x11 ET50 MO 5x114.3 / 70.6 Liquid Metal</t>
  </si>
  <si>
    <t>10M011050033RW</t>
  </si>
  <si>
    <t>FF10 20x11 ET50 MO 5x114.3 / 70.6 Raw</t>
  </si>
  <si>
    <t>10M011050033TM</t>
  </si>
  <si>
    <t>FF10 20x11 ET50 MO 5x114.3 / 70.6 Tarmac</t>
  </si>
  <si>
    <t>10M011545023LM</t>
  </si>
  <si>
    <t>FF10 20x11.5 ET45 MO 5x130 / 71.6 Liquid Metal</t>
  </si>
  <si>
    <t>10M011545023RW</t>
  </si>
  <si>
    <t>FF10 20x11.5 ET45 MO 5x130 / 71.6 Raw</t>
  </si>
  <si>
    <t>10M011545023TM</t>
  </si>
  <si>
    <t>FF10 20x11.5 ET45 MO 5x130 / 71.6 Tarmac</t>
  </si>
  <si>
    <t>10M209535103LM</t>
  </si>
  <si>
    <t>FF10 22x9.5 ET35 MO 5x108 / 63.4 Liquid Metal</t>
  </si>
  <si>
    <t>10M209535103RW</t>
  </si>
  <si>
    <t>FF10 22x9.5 ET35 MO 5x108 / 63.4 Raw</t>
  </si>
  <si>
    <t>10M209535103TM</t>
  </si>
  <si>
    <t>FF10 22x9.5 ET35 MO 5x108 / 63.4 Tarmac</t>
  </si>
  <si>
    <t>10M210045013LM</t>
  </si>
  <si>
    <t>FF10 22x10 ET45 MO 5x112 / 66.56 Liquid Metal</t>
  </si>
  <si>
    <t>10M210045013RW</t>
  </si>
  <si>
    <t>FF10 22x10 ET45 MO 5x112 / 66.56 Raw</t>
  </si>
  <si>
    <t>10M210045013TM</t>
  </si>
  <si>
    <t>FF10 22x10 ET45 MO 5x112 / 66.56 Tarmac</t>
  </si>
  <si>
    <t>10M210045023LM</t>
  </si>
  <si>
    <t>FF10 22x10 ET45 MO 5x130 / 71.6 Liquid Metal</t>
  </si>
  <si>
    <t>10M210045023RW</t>
  </si>
  <si>
    <t>FF10 22x10 ET45 MO 5x130 / 71.6 Raw</t>
  </si>
  <si>
    <t>10M210045023TM</t>
  </si>
  <si>
    <t>FF10 22x10 ET45 MO 5x130 / 71.6 Tarmac</t>
  </si>
  <si>
    <t>10M210535013LM</t>
  </si>
  <si>
    <t>FF10 22x10.5 ET35 MO 5x112 / 66.56 Liquid Metal</t>
  </si>
  <si>
    <t>10M210535013RW</t>
  </si>
  <si>
    <t>FF10 22x10.5 ET35 MO 5x112 / 66.56 Raw</t>
  </si>
  <si>
    <t>10M210535013TM</t>
  </si>
  <si>
    <t>FF10 22x10.5 ET35 MO 5x112 / 66.56 Tarmac</t>
  </si>
  <si>
    <t>10M210535143LM</t>
  </si>
  <si>
    <t>FF10 22x10.5 ET35 MO 5x120 / 74.1 Liquid Metal</t>
  </si>
  <si>
    <t>10M210535143RW</t>
  </si>
  <si>
    <t>FF10 22x10.5 ET35 MO 5x120 / 74.1 Raw</t>
  </si>
  <si>
    <t>10M210535143TM</t>
  </si>
  <si>
    <t>FF10 22x10.5 ET35 MO 5x120 / 74.1 Tarmac</t>
  </si>
  <si>
    <t>10M211050023LM</t>
  </si>
  <si>
    <t>FF10 22x11 ET50 MO 5x130 / 71.6 Liquid Metal</t>
  </si>
  <si>
    <t>10M211050023RW</t>
  </si>
  <si>
    <t>FF10 22x11 ET50 MO 5x130 / 71.6 Raw</t>
  </si>
  <si>
    <t>10M211050023TM</t>
  </si>
  <si>
    <t>FF10 22x11 ET50 MO 5x130 / 71.6 Tarmac</t>
  </si>
  <si>
    <t>FF11 19x8.5 ET47 HO 5x112 / 66.56 Liquid Metal</t>
  </si>
  <si>
    <t>11H908547013RW</t>
  </si>
  <si>
    <t>FF11 19x8.5 ET47 HO 5x112 / 66.56 Raw</t>
  </si>
  <si>
    <t>FF11 19x8.5 ET47 HO 5x112 / 66.56 Tarmac</t>
  </si>
  <si>
    <t>FF11 19x9 ET35 HO 5x112 / 66.56 Liquid Metal</t>
  </si>
  <si>
    <t>11H909035013RW</t>
  </si>
  <si>
    <t>FF11 19x9 ET35 HO 5x112 / 66.56 Raw</t>
  </si>
  <si>
    <t>FF11 19x9 ET35 HO 5x112 / 66.56 Tarmac</t>
  </si>
  <si>
    <t>FF11 19x9.5 ET45 HO 5x112 / 66.56 Liquid Metal</t>
  </si>
  <si>
    <t>11H909545013RW</t>
  </si>
  <si>
    <t>FF11 19x9.5 ET45 HO 5x112 / 66.56 Raw</t>
  </si>
  <si>
    <t>FF11 19x9.5 ET45 HO 5x112 / 66.56 Tarmac</t>
  </si>
  <si>
    <t>FF11 20x9.5 ET20 LO 5x120 / 72.6 Liquid Metal</t>
  </si>
  <si>
    <t>11L009520043RW</t>
  </si>
  <si>
    <t>FF11 20x9.5 ET20 LO 5x120 / 72.6 Raw</t>
  </si>
  <si>
    <t>FF11 20x9.5 ET20 LO 5x120 / 72.6 Tarmac</t>
  </si>
  <si>
    <t>FF11 20x10 ET23 LO 5x120 / 72.6 Liquid Metal</t>
  </si>
  <si>
    <t>11L010023043RW</t>
  </si>
  <si>
    <t>FF11 20x10 ET23 LO 5x120 / 72.6 Raw</t>
  </si>
  <si>
    <t>FF11 20x10 ET23 LO 5x120 / 72.6 Tarmac</t>
  </si>
  <si>
    <t>FF11 20x11 ET43 LO 5x120 / 72.6 Liquid Metal</t>
  </si>
  <si>
    <t>11L011043043RW</t>
  </si>
  <si>
    <t>FF11 20x11 ET43 LO 5x120 / 72.6 Raw</t>
  </si>
  <si>
    <t>FF11 20x11 ET43 LO 5x120 / 72.6 Tarmac</t>
  </si>
  <si>
    <t>11L012025133LM</t>
  </si>
  <si>
    <t>FF11 20x12 ET25 LO 5x114.3 / 66.1 Liquid Metal</t>
  </si>
  <si>
    <t>11L012025133RW</t>
  </si>
  <si>
    <t>FF11 20x12 ET25 LO 5x114.3 / 66.1 Raw</t>
  </si>
  <si>
    <t>11L012025133TM</t>
  </si>
  <si>
    <t>FF11 20x12 ET25 LO 5x114.3 / 66.1 Tarmac</t>
  </si>
  <si>
    <t>11L210510013LM</t>
  </si>
  <si>
    <t>FF11 22x10.5 ET10 LO 5x112 / 66.56 Liquid Metal</t>
  </si>
  <si>
    <t>11L210510013RW</t>
  </si>
  <si>
    <t>FF11 22x10.5 ET10 LO 5x112 / 66.56 Raw</t>
  </si>
  <si>
    <t>11L210510013TM</t>
  </si>
  <si>
    <t>FF11 22x10.5 ET10 LO 5x112 / 66.56 Tarmac</t>
  </si>
  <si>
    <t>11L210525123LM</t>
  </si>
  <si>
    <t>FF11 22x10.5 ET25 LO 5x130 / 84.1 Liquid Metal</t>
  </si>
  <si>
    <t>11L210525123RW</t>
  </si>
  <si>
    <t>FF11 22x10.5 ET25 LO 5x130 / 84.1 Raw</t>
  </si>
  <si>
    <t>11L210525123TM</t>
  </si>
  <si>
    <t>FF11 22x10.5 ET25 LO 5x130 / 84.1 Tarmac</t>
  </si>
  <si>
    <t>11L212030013LM</t>
  </si>
  <si>
    <t>FF11 22x12 ET30 LO 5x112 / 66.56 Liquid Metal</t>
  </si>
  <si>
    <t>11L212030013RW</t>
  </si>
  <si>
    <t>FF11 22x12 ET30 LO 5x112 / 66.56 Raw</t>
  </si>
  <si>
    <t>11L212030013TM</t>
  </si>
  <si>
    <t>FF11 22x12 ET30 LO 5x112 / 66.56 Tarmac</t>
  </si>
  <si>
    <t>11L212030143LM</t>
  </si>
  <si>
    <t>FF11 22x12 ET30 LO 5x120 / 74.1 Liquid Metal</t>
  </si>
  <si>
    <t>11L212030143RW</t>
  </si>
  <si>
    <t>FF11 22x12 ET30 LO 5x120 / 74.1 Raw</t>
  </si>
  <si>
    <t>11L212030143TM</t>
  </si>
  <si>
    <t>FF11 22x12 ET30 LO 5x120 / 74.1 Tarmac</t>
  </si>
  <si>
    <t>FF11 20x9 ET25 MO 5x112 / 66.56 Liquid Metal</t>
  </si>
  <si>
    <t>11M009025013RW</t>
  </si>
  <si>
    <t>FF11 20x9 ET25 MO 5x112 / 66.56 Raw</t>
  </si>
  <si>
    <t>FF11 20x9 ET25 MO 5x112 / 66.56 Tarmac</t>
  </si>
  <si>
    <t>FF11 20x10 ET35 MO 5x114.3 / 70.6 Liquid Metal</t>
  </si>
  <si>
    <t>11M010035033RW</t>
  </si>
  <si>
    <t>FF11 20x10 ET35 MO 5x114.3 / 70.6 Raw</t>
  </si>
  <si>
    <t>FF11 20x10 ET35 MO 5x114.3 / 70.6 Tarmac</t>
  </si>
  <si>
    <t>11M010040013LM</t>
  </si>
  <si>
    <t>FF11 20x10 ET40 MO 5x112 / 66.56 Liquid Metal</t>
  </si>
  <si>
    <t>11M010040013RW</t>
  </si>
  <si>
    <t>FF11 20x10 ET40 MO 5x112 / 66.56 Raw</t>
  </si>
  <si>
    <t>11M010040013TM</t>
  </si>
  <si>
    <t>FF11 20x10 ET40 MO 5x112 / 66.56 Tarmac</t>
  </si>
  <si>
    <t>FF11 20x10.5 ET35 MO 5x112 / 66.56 Liquid Metal</t>
  </si>
  <si>
    <t>11M010535013RW</t>
  </si>
  <si>
    <t>FF11 20x10.5 ET35 MO 5x112 / 66.56 Raw</t>
  </si>
  <si>
    <t>FF11 20x10.5 ET35 MO 5x112 / 66.56 Tarmac</t>
  </si>
  <si>
    <t>11M011050033LM</t>
  </si>
  <si>
    <t>FF11 20x11 ET50 MO 5x114.3 / 70.6 Liquid Metal</t>
  </si>
  <si>
    <t>11M011050033RW</t>
  </si>
  <si>
    <t>FF11 20x11 ET50 MO 5x114.3 / 70.6 Raw</t>
  </si>
  <si>
    <t>11M011050033TM</t>
  </si>
  <si>
    <t>FF11 20x11 ET50 MO 5x114.3 / 70.6 Tarmac</t>
  </si>
  <si>
    <t>11M011545023LM</t>
  </si>
  <si>
    <t>FF11 20x11.5 ET45 MO 5x130 / 71.6 Liquid Metal</t>
  </si>
  <si>
    <t>11M011545023RW</t>
  </si>
  <si>
    <t>FF11 20x11.5 ET45 MO 5x130 / 71.6 Raw</t>
  </si>
  <si>
    <t>11M011545023TM</t>
  </si>
  <si>
    <t>FF11 20x11.5 ET45 MO 5x130 / 71.6 Tarmac</t>
  </si>
  <si>
    <t>11M209535103LM</t>
  </si>
  <si>
    <t>FF11 22x9.5 ET35 MO 5x108 / 63.4 Liquid Metal</t>
  </si>
  <si>
    <t>11M209535103RW</t>
  </si>
  <si>
    <t>FF11 22x9.5 ET35 MO 5x108 / 63.4 Raw</t>
  </si>
  <si>
    <t>11M209535103TM</t>
  </si>
  <si>
    <t>FF11 22x9.5 ET35 MO 5x108 / 63.4 Tarmac</t>
  </si>
  <si>
    <t>11M210045013LM</t>
  </si>
  <si>
    <t>FF11 22x10 ET45 MO 5x112 / 66.56 Liquid Metal</t>
  </si>
  <si>
    <t>11M210045013RW</t>
  </si>
  <si>
    <t>FF11 22x10 ET45 MO 5x112 / 66.56 Raw</t>
  </si>
  <si>
    <t>11M210045013TM</t>
  </si>
  <si>
    <t>FF11 22x10 ET45 MO 5x112 / 66.56 Tarmac</t>
  </si>
  <si>
    <t>11M210045023LM</t>
  </si>
  <si>
    <t>FF11 22x10 ET45 MO 5x130 / 71.6 Liquid Metal</t>
  </si>
  <si>
    <t>11M210045023RW</t>
  </si>
  <si>
    <t>FF11 22x10 ET45 MO 5x130 / 71.6 Raw</t>
  </si>
  <si>
    <t>11M210045023TM</t>
  </si>
  <si>
    <t>FF11 22x10 ET45 MO 5x130 / 71.6 Tarmac</t>
  </si>
  <si>
    <t>11M210535013LM</t>
  </si>
  <si>
    <t>FF11 22x10.5 ET35 MO 5x112 / 66.56 Liquid Metal</t>
  </si>
  <si>
    <t>11M210535013RW</t>
  </si>
  <si>
    <t>FF11 22x10.5 ET35 MO 5x112 / 66.56 Raw</t>
  </si>
  <si>
    <t>11M210535013TM</t>
  </si>
  <si>
    <t>FF11 22x10.5 ET35 MO 5x112 / 66.56 Tarmac</t>
  </si>
  <si>
    <t>11M210535143LM</t>
  </si>
  <si>
    <t>FF11 22x10.5 ET35 MO 5x120 / 74.1 Liquid Metal</t>
  </si>
  <si>
    <t>11M210535143RW</t>
  </si>
  <si>
    <t>FF11 22x10.5 ET35 MO 5x120 / 74.1 Raw</t>
  </si>
  <si>
    <t>11M210535143TM</t>
  </si>
  <si>
    <t>FF11 22x10.5 ET35 MO 5x120 / 74.1 Tarmac</t>
  </si>
  <si>
    <t>11M211050023LM</t>
  </si>
  <si>
    <t>FF11 22x11 ET50 MO 5x130 / 71.6 Liquid Metal</t>
  </si>
  <si>
    <t>11M211050023RW</t>
  </si>
  <si>
    <t>FF11 22x11 ET50 MO 5x130 / 71.6 Raw</t>
  </si>
  <si>
    <t>11M211050023TM</t>
  </si>
  <si>
    <t>FF11 22x11 ET50 MO 5x130 / 71.6 Tarmac</t>
  </si>
  <si>
    <t>FF04 19x8.5 ET47 HO 5x112 / 66.56 Tarmac</t>
  </si>
  <si>
    <t>FF04 19x8.5 ET47 HO 5x112 / 66.56 Liquid Metal</t>
  </si>
  <si>
    <t>FF04 19x9 ET35 HO 5x112 / 66.56 Tarmac</t>
  </si>
  <si>
    <t>FF04 19x9 ET35 HO 5x112 / 66.56 Liquid Metal</t>
  </si>
  <si>
    <t>FF04 19x9.5 ET45 HO 5x112 / 66.56 Tarmac</t>
  </si>
  <si>
    <t>FF04 19x9.5 ET45 HO 5x112 / 66.56 Liquid Metal</t>
  </si>
  <si>
    <t>FF04 19x8.5 ET45 HO 5x108 / 63.4 Tarmac</t>
  </si>
  <si>
    <t>FF04 19x8.5 ET45 HO 5x108 / 63.4 Liquid Metal</t>
  </si>
  <si>
    <t>FF04 20x9.5 ET55 HO 5x130 / 71.6 Tarmac</t>
  </si>
  <si>
    <t>FF04 20x9.5 ET35 HO 5x112 / 66.56 Tarmac</t>
  </si>
  <si>
    <t>FF04 20x8.5 ET30 MO 5x120 / 72.6 Tarmac</t>
  </si>
  <si>
    <t>FF04 20x9 ET25 MO 5x112 / 66.56 Tarmac</t>
  </si>
  <si>
    <t>FF04 20x9 ET25 MO 5x120 / 72.6 Tarmac</t>
  </si>
  <si>
    <t>FF04 20x9.5 ET42 MO 5x120 / 72.6 Tarmac</t>
  </si>
  <si>
    <t>FF04 20x10 ET40 MO 5x120 / 72.6 Tarmac</t>
  </si>
  <si>
    <t>FF04 20x10.5 ET35 MO 5x112 / 66.56 Tarmac</t>
  </si>
  <si>
    <t>FF04 20x9.5 ET20 LO 5x120 / 72.6 Tarmac</t>
  </si>
  <si>
    <t>FF04 20x11 ET50 LO 5x114.3 / 70.6 Tarmac</t>
  </si>
  <si>
    <t>FF04 20x11 ET45 LO 5x130 / 71.6 Tarmac</t>
  </si>
  <si>
    <t>FF04 20x11 ET43 LO 5x120 / 72.6 Tarmac</t>
  </si>
  <si>
    <t>FF04 20x9.5 ET35 HO 5x112 / 66.56 Liquid Metal</t>
  </si>
  <si>
    <t>04H009555023LM</t>
  </si>
  <si>
    <t>FF04 20x9.5 ET55 HO 5x130 / 71.6 Liquid Metal</t>
  </si>
  <si>
    <t>FF04 20x9.5 ET20 LO 5x120 / 72.6 Liquid Metal</t>
  </si>
  <si>
    <t>FF04 20x10 ET23 LO 5x120 / 72.6 Liquid Metal</t>
  </si>
  <si>
    <t>FF04 20x10.5 ET26 LO 5x120 / 72.6 Liquid Metal</t>
  </si>
  <si>
    <t>FF04 20x11 ET43 LO 5x120 / 72.6 Liquid Metal</t>
  </si>
  <si>
    <t>FF04 20x11 ET45 LO 5x130 / 71.6 Liquid Metal</t>
  </si>
  <si>
    <t>FF04 20x11 ET50 LO 5x114.3 / 70.6 Liquid Metal</t>
  </si>
  <si>
    <t>FF04 20x8.5 ET30 MO 5x120 / 72.6 Liquid Metal</t>
  </si>
  <si>
    <t>FF04 20x9 ET25 MO 5x112 / 66.56 Liquid Metal</t>
  </si>
  <si>
    <t>FF04 20x9 ET25 MO 5x120 / 72.6 Liquid Metal</t>
  </si>
  <si>
    <t>FF04 20x9.5 ET42 MO 5x120 / 72.6 Liquid Metal</t>
  </si>
  <si>
    <t>FF04 20x10 ET40 MO 5x120 / 72.6 Liquid Metal</t>
  </si>
  <si>
    <t>FF04 20x10.5 ET35 MO 5x112 / 66.56 Liquid Metal</t>
  </si>
  <si>
    <t>FF01 20x8.5 ET30 HO 5x120 / 72.6 Tarmac</t>
  </si>
  <si>
    <t>01H008530043LS</t>
  </si>
  <si>
    <t>FF01 20x8.5 ET50 HO 5x130 / 71.6 Tarmac</t>
  </si>
  <si>
    <t>FF01 20x8.5 ET50 HO 5x130 / 71.6 Liquid Silver</t>
  </si>
  <si>
    <t>01H009030063TM</t>
  </si>
  <si>
    <t>FF01 20x9 ET30 HO 5x120 / 73.1 Tarmac</t>
  </si>
  <si>
    <t>01H009030063LS</t>
  </si>
  <si>
    <t>FF01 20x9 ET35 HO 5x112 / 66.56 Tarmac</t>
  </si>
  <si>
    <t>FF01 20x9 ET35 HO 5x112 / 66.56 Liquid Silver</t>
  </si>
  <si>
    <t>FF01 20x9.5 ET35 HO 5x114.3 / 70.6 Tarmac</t>
  </si>
  <si>
    <t>FF01 20x9.5 ET35 HO 5x114.3 / 70.6 Liquid Silver</t>
  </si>
  <si>
    <t>FF01 20x11 ET73 HO 5x120.65 / 70.3 Tarmac</t>
  </si>
  <si>
    <t>01H011073073LS</t>
  </si>
  <si>
    <t>FF01 20x11 ET73 HO 5x120.65 / 70.3 Liquid Silver</t>
  </si>
  <si>
    <t>FF01 19x8.5 ET30 HO 5x120 / 72.6 Liquid Silver</t>
  </si>
  <si>
    <t>01H908530093TM</t>
  </si>
  <si>
    <t>01H908530093LS</t>
  </si>
  <si>
    <t>FF01 19x8.5 ET47 HO 5x112 / 66.56 Tarmac</t>
  </si>
  <si>
    <t>FF01 19x8.5 ET47 HO 5x112 / 66.56 Liquid Silver</t>
  </si>
  <si>
    <t>FF01 19x8.5 ET50 HO 5x130 / 71.6 Tarmac</t>
  </si>
  <si>
    <t>FF01 19x8.5 ET50 HO 5x130 / 71.6 Liquid Silver</t>
  </si>
  <si>
    <t>FF01 19x9 ET35 HO 5x112 / 66.56 Tarmac</t>
  </si>
  <si>
    <t>FF01 19x9 ET35 HO 5x112 / 66.56 Liquid Silver</t>
  </si>
  <si>
    <t>FF01 19x9.5 ET45 HO 5x112 / 66.56 Tarmac</t>
  </si>
  <si>
    <t>FF01 19x9.5 ET45 HO 5x112 / 66.56 Liquid Silver</t>
  </si>
  <si>
    <t>01H909555073TM</t>
  </si>
  <si>
    <t>FF01 19x9.5 ET55 HO 5x120.65 / 70.3 Tarmac</t>
  </si>
  <si>
    <t>FF01 20x9 ET25 MO 5x112 / 66.56 Tarmac</t>
  </si>
  <si>
    <t>FF01 20x9 ET25 MO 5x112 / 66.56 Liquid Silver</t>
  </si>
  <si>
    <t>FF01 20x9 ET25 MO 5x120 / 72.6 Tarmac</t>
  </si>
  <si>
    <t>FF01 20x9 ET25 MO 5x120 / 72.6 Liquid Silver</t>
  </si>
  <si>
    <t>FF01 20x10 ET40 MO 5x130 / 71.6 Tarmac</t>
  </si>
  <si>
    <t>FF01 20x10 ET40 MO 5x130 / 71.6 Liquid Silver</t>
  </si>
  <si>
    <t>FF01 20x10 ET40 MO 5x120 / 72.6 Tarmac</t>
  </si>
  <si>
    <t>FF01 20x10 ET40 MO 5x120 / 72.6 Liquid Silver</t>
  </si>
  <si>
    <t>FF01 20x10.5 ET26 MO 5x120 / 72.6 Tarmac</t>
  </si>
  <si>
    <t>FF01 20x10.5 ET26 MO 5x120 / 72.6 Liquid Silver</t>
  </si>
  <si>
    <t>FF01 20x10.5 ET35 MO 5x112 / 66.56 Tarmac</t>
  </si>
  <si>
    <t>FF01 20x10.5 ET35 MO 5x112 / 66.56 Liquid Silver</t>
  </si>
  <si>
    <t>FF01 20x10.5 ET35 MO 5x120 / 73.1 Liquid Silver</t>
  </si>
  <si>
    <t>FF01 20x10.5 ET45 MO 5x114.3 / 70.6 Tarmac</t>
  </si>
  <si>
    <t>FF01 20x10.5 ET45 MO 5x114.3 / 70.6 Liquid Silver</t>
  </si>
  <si>
    <t>FF01 20x11 ET35 MO 5x130 / 71.6 Tarmac</t>
  </si>
  <si>
    <t>FF01 20x11 ET35 MO 5x130 / 71.6 Liquid Silver</t>
  </si>
  <si>
    <t>01M011045033TM</t>
  </si>
  <si>
    <t>FF01 20x11 ET45 MO 5x114.3 / 70.6 Tarmac</t>
  </si>
  <si>
    <t>01M011045033LS</t>
  </si>
  <si>
    <t>FF01 20x11 ET45 MO 5x114.3 / 70.6 Liquid Silver</t>
  </si>
  <si>
    <t>FF01 20x11 ET60 MO 5x130 / 71.6 Tarmac</t>
  </si>
  <si>
    <t>FF01 20x11 ET60 MO 5x130 / 71.6 Liquid Silver</t>
  </si>
  <si>
    <t>FF01 19x9 ET25 MO 5x120 / 72.6 Tarmac</t>
  </si>
  <si>
    <t>FF01 19x10 ET40 MO 5x130 / 71.6 Tarmac</t>
  </si>
  <si>
    <t>FF01 19x10 ET40 MO 5x130 / 71.6 Liquid Silver</t>
  </si>
  <si>
    <t>FF01 19x10 ET40 MO 5x120 / 72.6 Tarmac</t>
  </si>
  <si>
    <t>FF01 19x10 ET40 MO 5x120 / 72.6 Liquid Silver</t>
  </si>
  <si>
    <t>FF01 19x10.5 ET26 MO 5x120 / 72.6 Tarmac</t>
  </si>
  <si>
    <t>FF01 19x10.5 ET26 MO 5x120 / 72.6 Liquid Silver</t>
  </si>
  <si>
    <t>FF01 19x11 ET35 MO 5x130 / 71.6 Tarmac</t>
  </si>
  <si>
    <t>FF01 19x11 ET35 MO 5x130 / 71.6 Liquid Silver</t>
  </si>
  <si>
    <t>FF01 19x11 ET60 MO 5x130 / 71.6 Tarmac</t>
  </si>
  <si>
    <t>FF01 19x11 ET60 MO 5x130 / 71.6 Liquid Silver</t>
  </si>
  <si>
    <t>FF15 20x10 ET40 MO 5x114.3 / 70.6 Tarmac</t>
  </si>
  <si>
    <t>FF15 20x11 ET55 MO 5x114.3 / 70.6 Tarmac</t>
  </si>
  <si>
    <t>15M911060022LS</t>
  </si>
  <si>
    <t>FF15 19x11 ET60 MO 5x130 / 71.6 Liquid Silver</t>
  </si>
  <si>
    <t>FF15 19x11 ET60 MO 5x130 / 71.6 Tarmac</t>
  </si>
  <si>
    <t>15M911055033LS</t>
  </si>
  <si>
    <t>FF15 19x11 ET55 MO 5x114.3 / 70.6 Liquid Silver</t>
  </si>
  <si>
    <t>15M911055033TM</t>
  </si>
  <si>
    <t>FF15 19x11 ET55 MO 5x114.3 / 70.6 Tarmac</t>
  </si>
  <si>
    <t>15M911035022LS</t>
  </si>
  <si>
    <t>FF15 19x11 ET35 MO 5x130 / 71.6 Liquid Silver</t>
  </si>
  <si>
    <t>15M911035022TM</t>
  </si>
  <si>
    <t>FF15 19x11 ET35 MO 5x130 / 71.6 Tarmac</t>
  </si>
  <si>
    <t>15M910526043LS</t>
  </si>
  <si>
    <t>FF15 19x10.5 ET26 MO 5x120 / 72.6 Liquid Silver</t>
  </si>
  <si>
    <t>15M910526043TM</t>
  </si>
  <si>
    <t>FF15 19x10.5 ET26 MO 5x120 / 72.6 Tarmac</t>
  </si>
  <si>
    <t>15M910040022LS</t>
  </si>
  <si>
    <t>FF15 19x10 ET40 MO 5x130 / 71.6 Liquid Silver</t>
  </si>
  <si>
    <t>15M910040022TM</t>
  </si>
  <si>
    <t>FF15 19x10 ET40 MO 5x130 / 71.6 Tarmac</t>
  </si>
  <si>
    <t>15M910040033LS</t>
  </si>
  <si>
    <t>15M910050083LS</t>
  </si>
  <si>
    <t>FF15 19x10 ET50 MO 5x114.3 / 73.1 Liquid Silver</t>
  </si>
  <si>
    <t>15M910050083TM</t>
  </si>
  <si>
    <t>FF15 19x10 ET50 MO 5x114.3 / 73.1 Tarmac</t>
  </si>
  <si>
    <t>15M910040033TM</t>
  </si>
  <si>
    <t>15M910040043LS</t>
  </si>
  <si>
    <t>15M910040043TM</t>
  </si>
  <si>
    <t>15M909044043LS</t>
  </si>
  <si>
    <t>FF15 19x9 ET44 MO 5x120 / 72.6 Liquid Silver</t>
  </si>
  <si>
    <t>15M909044043TM</t>
  </si>
  <si>
    <t>15M909040083LS</t>
  </si>
  <si>
    <t>15M909040083TM</t>
  </si>
  <si>
    <t>FF15 19x9 ET40 MO 5x114.3 / 73.1 Tarmac</t>
  </si>
  <si>
    <t>FF15 19x9 ET35 MO 5x120 / 72.6 Tarmac</t>
  </si>
  <si>
    <t>15M909025043LS</t>
  </si>
  <si>
    <t>15M909025043TM</t>
  </si>
  <si>
    <t>15H908540043TM</t>
  </si>
  <si>
    <t>FF15 19x8.5 ET40 HO 5x120 / 72.6 Tarmac</t>
  </si>
  <si>
    <t>15H908540043LS</t>
  </si>
  <si>
    <t>FF15 19x9.5 ET55 HO 5x120.65 / 70.3 Liquid Silver</t>
  </si>
  <si>
    <t>15H909555073TM</t>
  </si>
  <si>
    <t>FF15 19x9.5 ET55 HO 5x120.65 / 70.3 Tarmac</t>
  </si>
  <si>
    <t>FF15 19x9.5 ET45 HO 5x112 / 66.56 Liquid Silver</t>
  </si>
  <si>
    <t>FF15 19x9.5 ET45 HO 5x112 / 66.56 Tarmac</t>
  </si>
  <si>
    <t>15H909035013LS</t>
  </si>
  <si>
    <t>FF15 19x9 ET35 HO 5x112 / 66.56 Liquid Silver</t>
  </si>
  <si>
    <t>15H909035013TM</t>
  </si>
  <si>
    <t>15H908550022LS</t>
  </si>
  <si>
    <t>15H908550022TM</t>
  </si>
  <si>
    <t>FF15 19x8.5 ET47 HO 5x112 / 66.56 Liquid Silver</t>
  </si>
  <si>
    <t>FF15 19x8.5 ET47 HO 5x112 / 66.56 Tarmac</t>
  </si>
  <si>
    <t>FF15 19x8.5 ET30 HO 5x120 / 72.6 Liquid Silver</t>
  </si>
  <si>
    <t>FF15 19x8.5 ET30 HO 5x120 / 72.6 Tarmac</t>
  </si>
  <si>
    <t>15H809040083TM</t>
  </si>
  <si>
    <t>15H809040083LS</t>
  </si>
  <si>
    <t>15H808550022TM</t>
  </si>
  <si>
    <t>15H808540043TM</t>
  </si>
  <si>
    <t>15M811060022TM</t>
  </si>
  <si>
    <t>FF15 18x11 ET60 MO 5x130 / 71.6 Tarmac</t>
  </si>
  <si>
    <t>15M811040022TM</t>
  </si>
  <si>
    <t>FF15 18x11 ET40 MO 5x130 / 71.6 Tarmac</t>
  </si>
  <si>
    <t>15M810040022TM</t>
  </si>
  <si>
    <t>FF15 18x10 ET40 MO 5x130 / 71.6 Tarmac</t>
  </si>
  <si>
    <t>15M810050083TM</t>
  </si>
  <si>
    <t>FF15 18x10 ET50 MO 5x114.3 / 73.1 Tarmac</t>
  </si>
  <si>
    <t>15M810050083LS</t>
  </si>
  <si>
    <t>FF15 18x10 ET50 MO 5x114.3 / 73.1 Liquid Silver</t>
  </si>
  <si>
    <t>15M810040033TM</t>
  </si>
  <si>
    <t>FF15 18x10 ET40 MO 5x114.3 / 70.6 Tarmac</t>
  </si>
  <si>
    <t>15M810040043TM</t>
  </si>
  <si>
    <t>FF15 18x10 ET40 MO 5x120 / 72.6 Tarmac</t>
  </si>
  <si>
    <t>15M810040043LS</t>
  </si>
  <si>
    <t>FF15 18x10 ET40 MO 5x120 / 72.6 Liquid Silver</t>
  </si>
  <si>
    <t>15M810025043TM</t>
  </si>
  <si>
    <t>15M809044043TM</t>
  </si>
  <si>
    <t>15M809040093TM</t>
  </si>
  <si>
    <t>FF15 18x9 ET40 MO 5x100 / 73.1 Tarmac</t>
  </si>
  <si>
    <t>15M809040093LS</t>
  </si>
  <si>
    <t>FF15 18x9 ET40 MO 5x100 / 73.1 Liquid Silver</t>
  </si>
  <si>
    <t>15M809035043TM</t>
  </si>
  <si>
    <t>FF15 18x9 ET35 MO 5x120 / 72.6 Tarmac</t>
  </si>
  <si>
    <t>15M809035043LS</t>
  </si>
  <si>
    <t>15M911060022TM</t>
  </si>
  <si>
    <t>FF15 18x8.5 ET47 HO 5x112 / 66.56 Tarmac</t>
  </si>
  <si>
    <t>FF15 18x8.5 ET47 HO 5x112 / 66.56 Liquid Silver</t>
  </si>
  <si>
    <t>FF15 20x11 ET78 HO 5x120.65 / 70.3 Liquid Silver</t>
  </si>
  <si>
    <t>15H011078073TM</t>
  </si>
  <si>
    <t>15M009025013TM</t>
  </si>
  <si>
    <t>FF15 20x9 ET25 MO 5x112 / 66.56 Tarmac</t>
  </si>
  <si>
    <t>15M009025013LS</t>
  </si>
  <si>
    <t>FF15 20x10.5 ET35 MO 5x112 / 66.56 Liquid Silver</t>
  </si>
  <si>
    <t>FF15 20x10.5 ET35 MO 5x112 / 66.56 Tarmac</t>
  </si>
  <si>
    <t>FF15 20x10 ET40 MO 5x114.3 / 70.6 Liquid Silver</t>
  </si>
  <si>
    <t>FF15 20x11 ET55 MO 5x114.3 / 70.6 Liquid Silver</t>
  </si>
  <si>
    <t>FF15 20x9 ET25 MO 5x120 / 72.6 Liquid Silver</t>
  </si>
  <si>
    <t>FF15 20x10 ET40 MO 5x120 / 72.6 Liquid Silver</t>
  </si>
  <si>
    <t>FF15 20x10 ET40 MO 5x120 / 72.6 Tarmac</t>
  </si>
  <si>
    <t>FF15 20x10.5 ET26 MO 5x120 / 72.6 Liquid Silver</t>
  </si>
  <si>
    <t>FF15 20x11 ET45 MO 5x120 / 73.1 Liquid Silver</t>
  </si>
  <si>
    <t>FF15 20x10 ET33 MO 5x120 / 73.1 Liquid Silver</t>
  </si>
  <si>
    <t>FF15 20x10 ET33 MO 5x120 / 73.1 Tarmac</t>
  </si>
  <si>
    <t>15M810548033TM</t>
  </si>
  <si>
    <t>15M011060022LS</t>
  </si>
  <si>
    <t>FF15 20x11 ET60 MO 5x130 / 71.6 Liquid Silver</t>
  </si>
  <si>
    <t>15M011060022TM</t>
  </si>
  <si>
    <t>FF15 20x11 ET60 MO 5x130 / 71.6 Tarmac</t>
  </si>
  <si>
    <t>15M011035022LS</t>
  </si>
  <si>
    <t>FF15 20x11 ET35 MO 5x130 / 71.6 Liquid Silver</t>
  </si>
  <si>
    <t>15M011035022TM</t>
  </si>
  <si>
    <t>FF15 20x11 ET35 MO 5x130 / 71.6 Tarmac</t>
  </si>
  <si>
    <t>15M010040022LS</t>
  </si>
  <si>
    <t>FF15 20x10 ET40 MO 5x130 / 71.6 Liquid Silver</t>
  </si>
  <si>
    <t>15M010040022TM</t>
  </si>
  <si>
    <t>FF15 20x10 ET40 MO 5x130 / 71.6 Tarmac</t>
  </si>
  <si>
    <t>15M009542043LS</t>
  </si>
  <si>
    <t>FF15 20x9.5 ET42 MO 5x120 / 72.6 Liquid Silver</t>
  </si>
  <si>
    <t>15M009542043TM</t>
  </si>
  <si>
    <t>FF15 20x9.5 ET42 MO 5x120 / 72.6 Tarmac</t>
  </si>
  <si>
    <t>FF15 20x9 ET35 HO 5x112 / 66.56 Liquid Silver</t>
  </si>
  <si>
    <t>FF15 20x9 ET35 HO 5x112 / 66.56 Tarmac</t>
  </si>
  <si>
    <t>15H008550022LS</t>
  </si>
  <si>
    <t>FF15 20x8.5 ET50 HO 5x130 / 71.6 Liquid Silver</t>
  </si>
  <si>
    <t>15H008550022TM</t>
  </si>
  <si>
    <t>15H008530043LS</t>
  </si>
  <si>
    <t>15H008530043TM</t>
  </si>
  <si>
    <t>QTY</t>
  </si>
  <si>
    <t>Dia</t>
  </si>
  <si>
    <t>FF10 21x10 ET20 LO 5x112 / 66.56 Raw</t>
  </si>
  <si>
    <t>FF10 21x10 ET20 LO 5x112 / 66.56 Liquid Metal</t>
  </si>
  <si>
    <t>FF10 21x10 ET20 LO 5x112 / 66.56 Tarmac</t>
  </si>
  <si>
    <t>FF10 21x10 ET20 LO 5x112 / 66.56 Vendor Fog</t>
  </si>
  <si>
    <t>FF11 21x10 ET20 LO 5x112 / 66.56 Raw</t>
  </si>
  <si>
    <t>FF11 21x10 ET20 LO 5x112 / 66.56 Liquid Metal</t>
  </si>
  <si>
    <t>FF11 21x10 ET20 LO 5x112 / 66.56 Tarmac</t>
  </si>
  <si>
    <t>FF11 21x10 ET20 LO 5x112 / 66.56 Vendor Fog</t>
  </si>
  <si>
    <t>FF10 21x10.5 ET19 LO 5x112 / 66.56 Raw</t>
  </si>
  <si>
    <t>FF10 21x10.5 ET19 LO 5x112 / 66.56 Liquid Metal</t>
  </si>
  <si>
    <t>FF10 21x10.5 ET19 LO 5x112 / 66.56 Tarmac</t>
  </si>
  <si>
    <t>FF10 21x10.5 ET19 LO 5x112 / 66.56 Vendor Fog</t>
  </si>
  <si>
    <t>FF11 21x10.5 ET19 LO 5x112 / 66.56 Raw</t>
  </si>
  <si>
    <t>FF11 21x10.5 ET19 LO 5x112 / 66.56 Liquid Metal</t>
  </si>
  <si>
    <t>FF11 21x10.5 ET19 LO 5x112 / 66.56 Tarmac</t>
  </si>
  <si>
    <t>FF11 21x10.5 ET19 LO 5x112 / 66.56 Vendor Fog</t>
  </si>
  <si>
    <t>FF10 21x11 ET29 LO 5x112 / 66.56 Raw</t>
  </si>
  <si>
    <t>FF10 21x11 ET29 LO 5x112 / 66.56 Liquid Metal</t>
  </si>
  <si>
    <t>FF10 21x11 ET29 LO 5x112 / 66.56 Tarmac</t>
  </si>
  <si>
    <t>FF10 21x11 ET29 LO 5x112 / 66.56 Vendor Fog</t>
  </si>
  <si>
    <t>FF11 21x11 ET29 LO 5x112 / 66.56 Raw</t>
  </si>
  <si>
    <t>FF11 21x11 ET29 LO 5x112 / 66.56 Liquid Metal</t>
  </si>
  <si>
    <t>FF11 21x11 ET29 LO 5x112 / 66.56 Tarmac</t>
  </si>
  <si>
    <t>FF11 21x11 ET29 LO 5x112 / 66.56 Vendor Fog</t>
  </si>
  <si>
    <t>FF10 21x10.5 ET35 LO 5x112 / 66.56 Vendor Fog</t>
  </si>
  <si>
    <t>FF11 21x10.5 ET35 LO 5x112 / 66.56 Raw</t>
  </si>
  <si>
    <t>FF11 21x10.5 ET35 LO 5x112 / 66.56 Liquid Metal</t>
  </si>
  <si>
    <t>FF11 21x10.5 ET35 LO 5x112 / 66.56 Tarmac</t>
  </si>
  <si>
    <t>FF11 21x10.5 ET35 LO 5x112 / 66.56 Vendor Fog</t>
  </si>
  <si>
    <t>FF10 21x9.5 ET25 MO 5x112 / 66.56 Raw</t>
  </si>
  <si>
    <t>FF10 21x9.5 ET25 MO 5x112 / 66.56 Liquid Metal</t>
  </si>
  <si>
    <t>FF10 21x9.5 ET25 MO 5x112 / 66.56 Tarmac</t>
  </si>
  <si>
    <t>FF10 21x9.5 ET25 MO 5x112 / 66.56 Vendor Fog</t>
  </si>
  <si>
    <t>FF11 21x9.5 ET25 MO 5x112 / 66.56 Raw</t>
  </si>
  <si>
    <t>FF11 21x9.5 ET25 MO 5x112 / 66.56 Liquid Metal</t>
  </si>
  <si>
    <t>FF11 21x9.5 ET25 MO 5x112 / 66.56 Tarmac</t>
  </si>
  <si>
    <t>FF11 21x9.5 ET25 MO 5x112 / 66.56 Vendor Fog</t>
  </si>
  <si>
    <t>10M908525013LM</t>
  </si>
  <si>
    <t>FF10 19x8.5 ET25 MO 5x112 / 66.56 Liquid Metal</t>
  </si>
  <si>
    <t>10M908525013RW</t>
  </si>
  <si>
    <t>FF10 19x8.5 ET25 MO 5x112 / 66.56 Raw</t>
  </si>
  <si>
    <t>10M908525013TM</t>
  </si>
  <si>
    <t>FF10 19x8.5 ET25 MO 5x112 / 66.56 Tarmac</t>
  </si>
  <si>
    <t>11M908525013LM</t>
  </si>
  <si>
    <t>FF11 19x8.5 ET25 MO 5x112 / 66.56 Liquid Metal</t>
  </si>
  <si>
    <t>11M908525013RW</t>
  </si>
  <si>
    <t>FF11 19x8.5 ET25 MO 5x112 / 66.56 Raw</t>
  </si>
  <si>
    <t>11M908525013TM</t>
  </si>
  <si>
    <t>FF11 19x8.5 ET25 MO 5x112 / 66.56 Tarmac</t>
  </si>
  <si>
    <t>10M909542013LM</t>
  </si>
  <si>
    <t>FF10 19x9.5 ET42 MO 5x112 / 66.56 Liquid Metal</t>
  </si>
  <si>
    <t>10M909542013RW</t>
  </si>
  <si>
    <t>FF10 19x9.5 ET42 MO 5x112 / 66.56 Raw</t>
  </si>
  <si>
    <t>10M909542013TM</t>
  </si>
  <si>
    <t>FF10 19x9.5 ET42 MO 5x112 / 66.56 Tarmac</t>
  </si>
  <si>
    <t>11M909542013LM</t>
  </si>
  <si>
    <t>FF11 19x9.5 ET42 MO 5x112 / 66.56 Liquid Metal</t>
  </si>
  <si>
    <t>11M909542013RW</t>
  </si>
  <si>
    <t>FF11 19x9.5 ET42 MO 5x112 / 66.56 Raw</t>
  </si>
  <si>
    <t>11M909542013TM</t>
  </si>
  <si>
    <t>FF11 19x9.5 ET42 MO 5x112 / 66.56 Tarmac</t>
  </si>
  <si>
    <t>HR666-571 (Q3 Only)</t>
  </si>
  <si>
    <t>M12x1.50 x27mm Conical</t>
  </si>
  <si>
    <t>M14x1.25x27mm Conical</t>
  </si>
  <si>
    <t>M14x1.50x27mm Conical</t>
  </si>
  <si>
    <t>M14x1.50x27mm Conical (pre 2010) - M14x1.25x27mm Conical (2011+)</t>
  </si>
  <si>
    <t>M12x1.50 Conical</t>
  </si>
  <si>
    <t>n/a</t>
  </si>
  <si>
    <t>LBM1215027C60-ZN</t>
  </si>
  <si>
    <t>LNS1/22034C60-ZN</t>
  </si>
  <si>
    <t>LNM1215034C60-ZN</t>
  </si>
  <si>
    <t>A3</t>
  </si>
  <si>
    <t>S3</t>
  </si>
  <si>
    <t>A4 (B7)</t>
  </si>
  <si>
    <t>S4 (B7)</t>
  </si>
  <si>
    <t>A4 (B8)</t>
  </si>
  <si>
    <t>S4 (B8)</t>
  </si>
  <si>
    <t>A5</t>
  </si>
  <si>
    <t>S5</t>
  </si>
  <si>
    <t>RS5</t>
  </si>
  <si>
    <t>A6</t>
  </si>
  <si>
    <t>S6</t>
  </si>
  <si>
    <t>S7</t>
  </si>
  <si>
    <t>A7</t>
  </si>
  <si>
    <t>RS7</t>
  </si>
  <si>
    <t>A8</t>
  </si>
  <si>
    <t>S8</t>
  </si>
  <si>
    <t>Q5</t>
  </si>
  <si>
    <t>SQ5</t>
  </si>
  <si>
    <t>TT</t>
  </si>
  <si>
    <t>TTS</t>
  </si>
  <si>
    <t>TTRS</t>
  </si>
  <si>
    <t>2006-2019</t>
  </si>
  <si>
    <t>2004-2009</t>
  </si>
  <si>
    <t>A4 (B9)</t>
  </si>
  <si>
    <t>S4 (B9)</t>
  </si>
  <si>
    <t>2017-2019</t>
  </si>
  <si>
    <t>2012-2016</t>
  </si>
  <si>
    <t>2019-2020</t>
  </si>
  <si>
    <t>2015-2018</t>
  </si>
  <si>
    <t>2011-2019</t>
  </si>
  <si>
    <t>2007-2016</t>
  </si>
  <si>
    <t>2018-2020</t>
  </si>
  <si>
    <t>2013-2018</t>
  </si>
  <si>
    <t>2013-2019</t>
  </si>
  <si>
    <t>2012-2019</t>
  </si>
  <si>
    <t>2012-2018</t>
  </si>
  <si>
    <t>2009-2019</t>
  </si>
  <si>
    <t>Allroad</t>
  </si>
  <si>
    <t>RS4</t>
  </si>
  <si>
    <t>2004-2011</t>
  </si>
  <si>
    <t>2011-2013</t>
  </si>
  <si>
    <t>2014-2019</t>
  </si>
  <si>
    <t>2004-2013</t>
  </si>
  <si>
    <t>2015-2019</t>
  </si>
  <si>
    <t>2016-2020</t>
  </si>
  <si>
    <t>2011-2016</t>
  </si>
  <si>
    <t>X1 (E84)</t>
  </si>
  <si>
    <t>1M (E82)</t>
  </si>
  <si>
    <t>1-Series (E82)</t>
  </si>
  <si>
    <t>2-Series (F22)</t>
  </si>
  <si>
    <t xml:space="preserve">3-Series (E90/E91/E92/E93) (non-M) </t>
  </si>
  <si>
    <t>3-Series (F30/F31)</t>
  </si>
  <si>
    <t>3-Series GT (F34/35)</t>
  </si>
  <si>
    <t>4-Series (F32/F33/F36)</t>
  </si>
  <si>
    <t>5-Series (F10/F11) (non-M)</t>
  </si>
  <si>
    <t>5-Series (G30)</t>
  </si>
  <si>
    <t>6-Series (F06/F12/F13) (non-M)</t>
  </si>
  <si>
    <t>7-Series (F01/F02/F03/F04)</t>
  </si>
  <si>
    <t>7-Series (G11/G12)</t>
  </si>
  <si>
    <t>M2 (F87)</t>
  </si>
  <si>
    <t>M3 (E46)</t>
  </si>
  <si>
    <t>M3 (E90/E92)</t>
  </si>
  <si>
    <t>M3/M4 (F80/F82/F83)</t>
  </si>
  <si>
    <t>M5 (F10)</t>
  </si>
  <si>
    <t>M5 (F90)</t>
  </si>
  <si>
    <t>2003-2017</t>
  </si>
  <si>
    <t>X3 (E83/F25)</t>
  </si>
  <si>
    <t>X3 (G01)</t>
  </si>
  <si>
    <t>X4 (F26)</t>
  </si>
  <si>
    <t>X4 (G02)</t>
  </si>
  <si>
    <t>Z4 (E89)</t>
  </si>
  <si>
    <t>2016-2019</t>
  </si>
  <si>
    <t>2016-2018</t>
  </si>
  <si>
    <t>CTS-V Sedan</t>
  </si>
  <si>
    <t>Camaro (5th/6th Gen)</t>
  </si>
  <si>
    <t>Camaro (5th/6th Gen, ZL1)</t>
  </si>
  <si>
    <t>C-Class (W205)</t>
  </si>
  <si>
    <t>C-Class (W204)</t>
  </si>
  <si>
    <t>E-Class (W213)</t>
  </si>
  <si>
    <t>E43 (W213)</t>
  </si>
  <si>
    <t>E-Class (W212)</t>
  </si>
  <si>
    <t>GLA45</t>
  </si>
  <si>
    <t>SL-Class</t>
  </si>
  <si>
    <t>A45 AMG</t>
  </si>
  <si>
    <t>2014-2018</t>
  </si>
  <si>
    <t>2010-2018</t>
  </si>
  <si>
    <t>CLS-Class</t>
  </si>
  <si>
    <t>CLA-Class</t>
  </si>
  <si>
    <t>CLS63 AMG</t>
  </si>
  <si>
    <t>C63 AMG (W204)</t>
  </si>
  <si>
    <t>C63(S) AMG (W205) (Sedan only)</t>
  </si>
  <si>
    <t>CLA45 AMG</t>
  </si>
  <si>
    <t>CLK63 AMG Black Series</t>
  </si>
  <si>
    <t>E63(S) AMG (W212)</t>
  </si>
  <si>
    <t>E-Class (C207/A207)  (Cab/Conv)</t>
  </si>
  <si>
    <t>2009-2017</t>
  </si>
  <si>
    <t>GLA-Class</t>
  </si>
  <si>
    <t>GLC-Class</t>
  </si>
  <si>
    <t>S-Class (W222)</t>
  </si>
  <si>
    <t>SL55 AMG (R230)</t>
  </si>
  <si>
    <t>2003-2011</t>
  </si>
  <si>
    <t>SL63 AMG (R230)</t>
  </si>
  <si>
    <t>2008-2011</t>
  </si>
  <si>
    <t>Focus ST</t>
  </si>
  <si>
    <t>Focus RS</t>
  </si>
  <si>
    <t>2011-2020</t>
  </si>
  <si>
    <t>Macan</t>
  </si>
  <si>
    <t>Panamera</t>
  </si>
  <si>
    <t>2014-2016</t>
  </si>
  <si>
    <t>2011-2015</t>
  </si>
  <si>
    <t>Boxster (718)</t>
  </si>
  <si>
    <t>Boxster (981)</t>
  </si>
  <si>
    <t>Cayman (718)</t>
  </si>
  <si>
    <t>Cayman (981)</t>
  </si>
  <si>
    <t>Cayman GT4 (981)</t>
  </si>
  <si>
    <t>Boxster (986)</t>
  </si>
  <si>
    <t>Boxster (987)</t>
  </si>
  <si>
    <t>Cayman (987)</t>
  </si>
  <si>
    <t>04H009045022TM</t>
  </si>
  <si>
    <t>04M011045022TM</t>
  </si>
  <si>
    <t>04M011045022LM</t>
  </si>
  <si>
    <t>04H009045022LM</t>
  </si>
  <si>
    <t>10H009045022TM</t>
  </si>
  <si>
    <t>10M011545022TM</t>
  </si>
  <si>
    <t>10M011545022LM</t>
  </si>
  <si>
    <t>10H009045022LM</t>
  </si>
  <si>
    <t>11H009045022TM</t>
  </si>
  <si>
    <t>11H009045022LM</t>
  </si>
  <si>
    <t>11M011545022TM</t>
  </si>
  <si>
    <t>11M011545022LM</t>
  </si>
  <si>
    <t>911 C2(S) (991)</t>
  </si>
  <si>
    <t>911 C2(S) (991.2)</t>
  </si>
  <si>
    <t>911 C2(S) (996)</t>
  </si>
  <si>
    <t>911 C2(S) (997)</t>
  </si>
  <si>
    <t>911 C4(S) (991)</t>
  </si>
  <si>
    <t>911 C4(S) (991.2)</t>
  </si>
  <si>
    <t>911 C4(S) (996)</t>
  </si>
  <si>
    <t>911 C4(S) (997)</t>
  </si>
  <si>
    <t>911 Targa 4(S) (991)</t>
  </si>
  <si>
    <t>911 Targa 4(S) (991.2)</t>
  </si>
  <si>
    <t>911 Turbo (996)</t>
  </si>
  <si>
    <t>911 Turbo(S) (991)</t>
  </si>
  <si>
    <t>911 Turbo(S) (997)</t>
  </si>
  <si>
    <t>Mustang (GT)</t>
  </si>
  <si>
    <t>2015-2020</t>
  </si>
  <si>
    <t>2012-2020</t>
  </si>
  <si>
    <t>Model S</t>
  </si>
  <si>
    <t>Model S (excl. D model)</t>
  </si>
  <si>
    <t>2017-2020</t>
  </si>
  <si>
    <t>Model 3</t>
  </si>
  <si>
    <t>Beetle</t>
  </si>
  <si>
    <t>2008-2017</t>
  </si>
  <si>
    <t>Golf R</t>
  </si>
  <si>
    <t>GTI</t>
  </si>
  <si>
    <t>Golf</t>
  </si>
  <si>
    <t>Golf Sport Wagon</t>
  </si>
  <si>
    <t>2008-2012</t>
  </si>
  <si>
    <t>Mk6</t>
  </si>
  <si>
    <t>Mk7</t>
  </si>
  <si>
    <t>2006-2015</t>
  </si>
  <si>
    <t>Make</t>
  </si>
  <si>
    <t>Audi</t>
  </si>
  <si>
    <t>BMW</t>
  </si>
  <si>
    <t>Ford</t>
  </si>
  <si>
    <t>Mercedes</t>
  </si>
  <si>
    <t>VW</t>
  </si>
  <si>
    <t>Porsche</t>
  </si>
  <si>
    <t>Tesla</t>
  </si>
  <si>
    <t>GM</t>
  </si>
  <si>
    <t>Cadillac</t>
  </si>
  <si>
    <t>Chevrolet</t>
  </si>
  <si>
    <t>2008-2016</t>
  </si>
  <si>
    <t>2010-2017</t>
  </si>
  <si>
    <t>2005-2009</t>
  </si>
  <si>
    <t>Challenger (all std. body)</t>
  </si>
  <si>
    <t>Charger (all std. body)</t>
  </si>
  <si>
    <t>Challenger Hellcat (std. body)</t>
  </si>
  <si>
    <t>Charger Hellcat (std. body)</t>
  </si>
  <si>
    <t>2008-2020</t>
  </si>
  <si>
    <t>Dodge</t>
  </si>
  <si>
    <t>Honda</t>
  </si>
  <si>
    <t>Civic Type R (Fk8)</t>
  </si>
  <si>
    <t>2017-2018</t>
  </si>
  <si>
    <t>Infiniti</t>
  </si>
  <si>
    <t>G37 Coupe/Sedan</t>
  </si>
  <si>
    <t>2007-2015</t>
  </si>
  <si>
    <t>Q50(S)</t>
  </si>
  <si>
    <t>Q60(S)</t>
  </si>
  <si>
    <t>2014-2020</t>
  </si>
  <si>
    <t>Lexus</t>
  </si>
  <si>
    <t>GS350</t>
  </si>
  <si>
    <t>GSF</t>
  </si>
  <si>
    <t>RC200/350</t>
  </si>
  <si>
    <t>RCF</t>
  </si>
  <si>
    <t>Maserati</t>
  </si>
  <si>
    <t>Ghibli</t>
  </si>
  <si>
    <t>Gran Turismo</t>
  </si>
  <si>
    <t>2008-2018</t>
  </si>
  <si>
    <t>Quattroporte</t>
  </si>
  <si>
    <t>Mini</t>
  </si>
  <si>
    <t>2015-2017</t>
  </si>
  <si>
    <t>Cooper JCW</t>
  </si>
  <si>
    <t>Cooper (S)</t>
  </si>
  <si>
    <t>Clubman (S)</t>
  </si>
  <si>
    <t>Toyota</t>
  </si>
  <si>
    <t>Supra (Gen5)</t>
  </si>
  <si>
    <t>Z4 (G29)</t>
  </si>
  <si>
    <t>Clears OEM Carbon Ceramic brakes</t>
  </si>
  <si>
    <t>Requires 3mm spacers up front to clear caliper</t>
  </si>
  <si>
    <t>F2 Fitment up front when not lowered (slight poke but no rubbing)</t>
  </si>
  <si>
    <t>Excludes Carbon Ceramic, Excludes DRC (tire will rub at full lock)</t>
  </si>
  <si>
    <t>Excludes Carbon Ceramic,  Requires 3mm spacer up front to clear caliper on steel brakes</t>
  </si>
  <si>
    <t>Excludes Carbon Ceramic, Excludes DRC (tire will rub at full lock on DRC lines)</t>
  </si>
  <si>
    <t>F2 Fitment on rear - note recommended tire size (stretched)</t>
  </si>
  <si>
    <t>Clears Carbon Ceramic brakes, Excludes GTS.</t>
  </si>
  <si>
    <t>Carbon Ceramic equipped cars need 3mm front spacer to sit wheel above recessed rotor hat. Ref: http://www.turnermotorsport.com/p-215372-turner-bmw-3mm-big-pad-wheel-spacers-pair-e70e71-f02-f06-f07-f10-f12f13-f22-f25-f3x-pair.aspx</t>
  </si>
  <si>
    <t>Spacers needed to achieve OEM front space: 5mm front &amp; 7mm rear</t>
  </si>
  <si>
    <t>F2 Fitment on rear (approx. 3mm wheel poke)</t>
  </si>
  <si>
    <t>Requires 5mm rear spacer to clear inboard</t>
  </si>
  <si>
    <t>Excludes GS, Z06, ZR1, &amp; FE1 suspension cars</t>
  </si>
  <si>
    <t>Excludes GS, Z06, &amp; ZR1</t>
  </si>
  <si>
    <t>Excludes 5th Gen Z28, ZL1</t>
  </si>
  <si>
    <t>F2 Fitment on rear</t>
  </si>
  <si>
    <t>Excludes Carbon Ceramic</t>
  </si>
  <si>
    <t>Requires 10mm rear spacer (not included)</t>
  </si>
  <si>
    <t>Spacers recommended: Front 7mm with 37mm length lug bolts, Rear 15mm hub centric rear spacer with 45mm length Lug bolts (not included)</t>
  </si>
  <si>
    <t>F2 Fitment on rear (about 5mm poke)</t>
  </si>
  <si>
    <t>Requires 15mm rear spacer to clear lower suspension arm &amp; longer lug bolts (not included), F2 Fitment on rear (tires may rub)</t>
  </si>
  <si>
    <t>Spacers required: Front 3mm spacer for caliper clearance (not included). Rear requires 22mm bolt-on spacer (we offer a 22mm bolt-on spacer for $199.00/pair and includes 20 conical lug bolts (non-discountable))</t>
  </si>
  <si>
    <t>Excludes D Models (AWD) (exceeds load rating)</t>
  </si>
  <si>
    <t>F2 Fitment</t>
  </si>
  <si>
    <t>Clears Carbon Ceramic brakes (with OEM Strut only)</t>
  </si>
  <si>
    <t>Clears Carbon Ceramic brakes (Coilovers or OEM Strut)</t>
  </si>
  <si>
    <t>Spacers needed to achieve OEM front space: 7mm front &amp; rear</t>
  </si>
  <si>
    <t>Spacers needed to achieve OEM front space: 12mm front &amp; rear</t>
  </si>
  <si>
    <t>Excludes wide body vehicles</t>
  </si>
  <si>
    <t>Requires 10mm rear spacer to clear inboard</t>
  </si>
  <si>
    <t>Excludes 5th Gen Z28</t>
  </si>
  <si>
    <t>Clears OEM Ceramic Brakes</t>
  </si>
  <si>
    <t>Front fitment is same as OEM, Rear fitment is same front space as OEM, but 1/2" wider inboard</t>
  </si>
  <si>
    <t>Front fitment is 5mm less aggressive than OEM, Rear fitment is same frontspace as OEM, but ½” wider inboard</t>
  </si>
  <si>
    <t>F2 fitment on rear (slight poke no rubbing) with OEM 295/35R19, recommend 7mm spacer up front to even out with rear</t>
  </si>
  <si>
    <t>Spacers required: Rear requires 22mm bolt-on spacer (we offer a 22mm bolt-on spacer for $199.00/pair and includes 20 conical lug bolts (non-discountable))</t>
  </si>
  <si>
    <t>Conical Seat (included)</t>
  </si>
  <si>
    <t>Porsche OEM Size Cap</t>
  </si>
  <si>
    <t>OEM Ball Seat (not included)</t>
  </si>
  <si>
    <t>HRE Size Cap</t>
  </si>
  <si>
    <t>e-Tron</t>
  </si>
  <si>
    <t>265/45/21</t>
  </si>
  <si>
    <t>295/30/20</t>
  </si>
  <si>
    <t>Includes Red Sport Trim</t>
  </si>
  <si>
    <t>Corvette (C5)</t>
  </si>
  <si>
    <t>Corvette (C6)</t>
  </si>
  <si>
    <t>Corvette (C7)</t>
  </si>
  <si>
    <t>GLC63 AMG (incl. coupe)</t>
  </si>
  <si>
    <t>11M110519013TM</t>
  </si>
  <si>
    <t>11M110519013RW</t>
  </si>
  <si>
    <t>11M110519013LM</t>
  </si>
  <si>
    <t>245/35/20</t>
  </si>
  <si>
    <t>255/30/20</t>
  </si>
  <si>
    <t>265/30/20</t>
  </si>
  <si>
    <t>275/30/20</t>
  </si>
  <si>
    <t>285/30/20</t>
  </si>
  <si>
    <t>C450 / C43 AMG (W205)</t>
  </si>
  <si>
    <t>Coupe &amp; Sedan</t>
  </si>
  <si>
    <t>C450 AMG and C43 require 17mm spacer up front to clear the upright</t>
  </si>
  <si>
    <t>10M111558023TM</t>
  </si>
  <si>
    <t>FF10 21x11.5 ET58 MO 5x130 / 71.6 Raw</t>
  </si>
  <si>
    <t>10M111558023LM</t>
  </si>
  <si>
    <t>FF10 21x11.5 ET58 MO 5x130 / 71.6 Liquid Metal</t>
  </si>
  <si>
    <t>10M111558023RW</t>
  </si>
  <si>
    <t>FF10 21x11.5 ET58 MO 5x130 / 71.6 Tarmac</t>
  </si>
  <si>
    <t>11M111558023RW</t>
  </si>
  <si>
    <t>FF11 21x11.5 ET58 MO 5x130 / 71.6 Tarmac</t>
  </si>
  <si>
    <t>11M111558023TM</t>
  </si>
  <si>
    <t>FF11 21x11.5 ET58 MO 5x130 / 71.6 Raw</t>
  </si>
  <si>
    <t>11M111558023LM</t>
  </si>
  <si>
    <t>FF11 21x11.5 ET58 MO 5x130 / 71.6 Liquid Metal</t>
  </si>
  <si>
    <t>Items within the vehicle tabs in this color are being discontinued</t>
  </si>
  <si>
    <t>10H008533083RW</t>
  </si>
  <si>
    <t>10H008533083TM</t>
  </si>
  <si>
    <t>11H008533083LM</t>
  </si>
  <si>
    <t>11H008533083RW</t>
  </si>
  <si>
    <t>11H008533083TM</t>
  </si>
  <si>
    <t>10M908525013FV</t>
  </si>
  <si>
    <t>10M909542013FV</t>
  </si>
  <si>
    <t>11M908525013FV</t>
  </si>
  <si>
    <t>11M909542013FV</t>
  </si>
  <si>
    <t>FF01 19x8.5 ET30 HO 5x120 / 72.6 Tarmac</t>
  </si>
  <si>
    <t>FV</t>
  </si>
  <si>
    <t>Fog</t>
  </si>
  <si>
    <t>Requires 10mm wheel spacers front and rear (not included)</t>
  </si>
  <si>
    <t>Discontinued</t>
  </si>
  <si>
    <t>Excludes GT350/GT350R (front is narrower than OEM GT350(R), front hits inboard)</t>
  </si>
  <si>
    <t>Q8</t>
  </si>
  <si>
    <t>2019-2021</t>
  </si>
  <si>
    <t>GLE Coupe</t>
  </si>
  <si>
    <t>GLE (non-coupe)</t>
  </si>
  <si>
    <t>Range Rover</t>
  </si>
  <si>
    <t>Cayenne</t>
  </si>
  <si>
    <t>143</t>
  </si>
  <si>
    <t>Jaguar</t>
  </si>
  <si>
    <t>F-Pace</t>
  </si>
  <si>
    <t>Volvo</t>
  </si>
  <si>
    <t>XC90</t>
  </si>
  <si>
    <t>123</t>
  </si>
  <si>
    <t>Range Rover Sport</t>
  </si>
  <si>
    <t>X5 (G05)</t>
  </si>
  <si>
    <t>G-Wagen (non-AMG)</t>
  </si>
  <si>
    <t>FF15 19x9 ET35 MO 5x120 / 72.6 Liquid Silver</t>
  </si>
  <si>
    <t>FF15 19x10 ET25 MO 5x120 / 72.6 Liquid Silver</t>
  </si>
  <si>
    <t>FF15 19x10 ET25 MO 5x120 / 72.6 Tarmac</t>
  </si>
  <si>
    <t>FF15 20x10.5 ET26 MO 5x120 / 72.6 Tarmac</t>
  </si>
  <si>
    <t>FF15 18x10.5 ET48 MO 5x114.3 / 70.6 Tarmac</t>
  </si>
  <si>
    <t>FF15 20x8.5 ET50 HO 5x130 / 71.6 Tarmac</t>
  </si>
  <si>
    <t>FF15 18x9 ET40 HO 5x114.3 / 73.1 Tarmac</t>
  </si>
  <si>
    <t>FF15 18x10 ET25 MO 5x120 / 72.6 Tarmac</t>
  </si>
  <si>
    <t>FF15 18x9 ET44 MO 5x120 / 72.6 Liquid Silver</t>
  </si>
  <si>
    <t>FF15 18x9 ET35 MO 5x120 / 72.6 Liquid Silver</t>
  </si>
  <si>
    <t>FF15 19x8.5 ET50 HO 5x130 / 71.6 Liquid Silver</t>
  </si>
  <si>
    <t>3-Series (G20)</t>
  </si>
  <si>
    <t>305/35-22</t>
  </si>
  <si>
    <t>295/40-22</t>
  </si>
  <si>
    <t>255/35/19</t>
  </si>
  <si>
    <t>275/35/19</t>
  </si>
  <si>
    <t>2020-2021</t>
  </si>
  <si>
    <t>911 C2(S) (992)</t>
  </si>
  <si>
    <t>911 C4(S) (992)</t>
  </si>
  <si>
    <t>305/30/21</t>
  </si>
  <si>
    <t>FF10 20x8.5 ET33 HO 5x114.3 / 73.1 Tarmac</t>
  </si>
  <si>
    <t>FF10 20x8.5 ET33 HO 5x114.3 / 73.1 Raw</t>
  </si>
  <si>
    <t>FF11 20x8.5 ET33 HO 5x114.3 / 73.1 Tarmac</t>
  </si>
  <si>
    <t>FF11 20x8.5 ET33 HO 5x114.3 / 73.1 Liquid Metal</t>
  </si>
  <si>
    <t>FF11 20x8.5 ET33 HO 5x114.3 / 73.1 Raw</t>
  </si>
  <si>
    <t>11H909045243LM</t>
  </si>
  <si>
    <t>FF11 19x9 ET45 HO 5x120 / 66.9 Liquid Metal</t>
  </si>
  <si>
    <t>11H909045243TM</t>
  </si>
  <si>
    <t>FF11 19x9 ET45 HO 5x120 / 66.9 Tarmac</t>
  </si>
  <si>
    <t>11H909045243RW</t>
  </si>
  <si>
    <t>FF11 19x9 ET45 HO 5x120 / 66.9 Raw</t>
  </si>
  <si>
    <t>11L011552243RW</t>
  </si>
  <si>
    <t>FF11 20x11.5 ET52 LO 5x120 / 66.9 Raw</t>
  </si>
  <si>
    <t>11L011552243LM</t>
  </si>
  <si>
    <t>FF11 20x11.5 ET52 LO 5x120 / 66.9 Liquid Metal</t>
  </si>
  <si>
    <t>11L011552243TM</t>
  </si>
  <si>
    <t>FF11 20x11.5 ET52 LO 5x120 / 66.9 Tarmac</t>
  </si>
  <si>
    <t>US Models Only, Clears OEM Carbon Ceramic brakes</t>
  </si>
  <si>
    <t>Excludes Competition Package</t>
  </si>
  <si>
    <t>RS3 Sportback</t>
  </si>
  <si>
    <t>3mm Spacer Required</t>
  </si>
  <si>
    <t>FF04 20x10 ET23 LO 5x120 / 72.6 Tarmac</t>
  </si>
  <si>
    <t>FF04 21x10.5 ET35 MO 5x112 / 66.56 Liquid Metal</t>
  </si>
  <si>
    <t>Corvette (C8)</t>
  </si>
  <si>
    <t>Spacers required: 3mm Front - Rear requires 22mm bolt-on spacer (we offer a 22mm bolt-on spacer for $199.00/pair and includes 20 conical lug bolts (non-discountable))</t>
  </si>
  <si>
    <t>Euro Models Only, Requires 12mm spacers up front to clear caliper</t>
  </si>
  <si>
    <t>F2 Fitment (aggressive), US Models Only, Clears OEM Carbon Ceramic brakes</t>
  </si>
  <si>
    <t>F2 fitment (aggressive), Clears OEM Carbon Ceramic brakes</t>
  </si>
  <si>
    <t>F2 fitment (aggressive)</t>
  </si>
  <si>
    <t>F2 Fitment, aggressive</t>
  </si>
  <si>
    <t xml:space="preserve">01M011060022TM   </t>
  </si>
  <si>
    <t>285/35-22</t>
  </si>
  <si>
    <t>315/30-22</t>
  </si>
  <si>
    <t>275/35-22</t>
  </si>
  <si>
    <t>265/40-22</t>
  </si>
  <si>
    <t>285/40-22</t>
  </si>
  <si>
    <t>243</t>
  </si>
  <si>
    <t>073</t>
  </si>
  <si>
    <t>103</t>
  </si>
  <si>
    <t>013</t>
  </si>
  <si>
    <t>023</t>
  </si>
  <si>
    <t>033</t>
  </si>
  <si>
    <t>043</t>
  </si>
  <si>
    <t>053</t>
  </si>
  <si>
    <t>083</t>
  </si>
  <si>
    <t>022</t>
  </si>
  <si>
    <t>063</t>
  </si>
  <si>
    <t>093</t>
  </si>
  <si>
    <t>FF11 20x9 ET50 HO 5x130 / 71.6 Liquid Metal</t>
  </si>
  <si>
    <t>FF11 20x9 ET50 HO 5x130 / 71.6 Raw</t>
  </si>
  <si>
    <t>10M210525123LM</t>
  </si>
  <si>
    <t>FF10 22x10.5 ET25 MO 5x130 / 84.1 Liquid Metal</t>
  </si>
  <si>
    <t>10M210525123RW</t>
  </si>
  <si>
    <t>FF10 22x10.5 ET25 MO 5x130 / 84.1 Raw</t>
  </si>
  <si>
    <t>10M210525123TM</t>
  </si>
  <si>
    <t>FF10 22x10.5 ET25 MO 5x130 / 84.1 Tarmac</t>
  </si>
  <si>
    <t>11H009050023LM</t>
  </si>
  <si>
    <t>11H009050023RW</t>
  </si>
  <si>
    <t>11H009050023TM</t>
  </si>
  <si>
    <t>FF11 20x9 ET50 HO 5x130 / 71.6 Tarmac</t>
  </si>
  <si>
    <t>11M011050023LM</t>
  </si>
  <si>
    <t>FF11 20x11 ET50 MO 5x130 / 71.6 Liquid Metal</t>
  </si>
  <si>
    <t>11M011050023RW</t>
  </si>
  <si>
    <t>FF11 20x11 ET50 MO 5x130 / 71.6 Raw</t>
  </si>
  <si>
    <t>11M011050023TM</t>
  </si>
  <si>
    <t>FF11 20x11 ET50 MO 5x130 / 71.6 Tarmac</t>
  </si>
  <si>
    <t>11M109535083LM</t>
  </si>
  <si>
    <t>FF11 21x9.5 ET35 MO 5x114.3 / 73.1 Liquid Metal</t>
  </si>
  <si>
    <t>11M109535083RW</t>
  </si>
  <si>
    <t>FF11 21x9.5 ET35 MO 5x114.3 / 73.1 Raw</t>
  </si>
  <si>
    <t>11M109535083TM</t>
  </si>
  <si>
    <t>FF11 21x9.5 ET35 MO 5x114.3 / 73.1 Tarmac</t>
  </si>
  <si>
    <t>FF11 21x10.5 ET19 MO 5x112 / 66.56 Liquid Metal</t>
  </si>
  <si>
    <t>FF11 21x10.5 ET19 MO 5x112 / 66.56 Raw</t>
  </si>
  <si>
    <t>FF11 21x10.5 ET19 MO 5x112 / 66.56 Tarmac</t>
  </si>
  <si>
    <t>11M110540083LM</t>
  </si>
  <si>
    <t>FF11 21x10.5 ET40 MO 5x114.3 / 73.1 Liquid Metal</t>
  </si>
  <si>
    <t>11M110540083RW</t>
  </si>
  <si>
    <t>FF11 21x10.5 ET40 MO 5x114.3 / 73.1 Raw</t>
  </si>
  <si>
    <t>11M110540083TM</t>
  </si>
  <si>
    <t>FF11 21x10.5 ET40 MO 5x114.3 / 73.1 Tarmac</t>
  </si>
  <si>
    <t>11M210525123LM</t>
  </si>
  <si>
    <t>FF11 22x10.5 ET25 MO 5x130 / 84.1 Liquid Metal</t>
  </si>
  <si>
    <t>11M210525123RW</t>
  </si>
  <si>
    <t>FF11 22x10.5 ET25 MO 5x130 / 84.1 Raw</t>
  </si>
  <si>
    <t>11M210525123TM</t>
  </si>
  <si>
    <t>FF11 22x10.5 ET25 MO 5x130 / 84.1 Tarmac</t>
  </si>
  <si>
    <t>FF11 20x9 ET45 HO 5x130 / 71.6  Liquid Metal</t>
  </si>
  <si>
    <t>FF11 20x9 ET45 HO 5x130 / 71.6 Tarmac</t>
  </si>
  <si>
    <t>HardwareType</t>
  </si>
  <si>
    <t>PartNo</t>
  </si>
  <si>
    <t>Order ID</t>
  </si>
  <si>
    <t>SalesOrderStatus</t>
  </si>
  <si>
    <t>Allocated</t>
  </si>
  <si>
    <t>Date</t>
  </si>
  <si>
    <t>07.1. In Workshop - 01. Out of Stock</t>
  </si>
  <si>
    <t>07.1. In Workshop - 08. Waiting Pull Inventory</t>
  </si>
  <si>
    <t>07.1. In Workshop - 09. Waiting Strip</t>
  </si>
  <si>
    <t>07.1. In Workshop - 17. Ship from Vendor</t>
  </si>
  <si>
    <t>Total Stock</t>
  </si>
  <si>
    <t>Kia</t>
  </si>
  <si>
    <t>Stinger</t>
  </si>
  <si>
    <t>225/35-20</t>
  </si>
  <si>
    <t>255/30-20</t>
  </si>
  <si>
    <t>X7 (G07)</t>
  </si>
  <si>
    <t>315/35-22 (OEM)</t>
  </si>
  <si>
    <t>275/40-22 (OEM)</t>
  </si>
  <si>
    <t>F2 fitment on rear (slight poke no rubbing)</t>
  </si>
  <si>
    <t>F2 Rear Fitment, aggressive (wheel poke)</t>
  </si>
  <si>
    <t>Nissan</t>
  </si>
  <si>
    <t>Maxima</t>
  </si>
  <si>
    <t>245/35-20</t>
  </si>
  <si>
    <t>Mazda</t>
  </si>
  <si>
    <t>Mazda6</t>
  </si>
  <si>
    <t>10M209547083LM</t>
  </si>
  <si>
    <t>10M209547083TM</t>
  </si>
  <si>
    <t>Requires 5mm spacer to clear front brakes</t>
  </si>
  <si>
    <t>2013-2017</t>
  </si>
  <si>
    <t>10M209547183LM</t>
  </si>
  <si>
    <t>10M209547183TM</t>
  </si>
  <si>
    <t>285/40R20</t>
  </si>
  <si>
    <t>285/35R21</t>
  </si>
  <si>
    <t>FF10 22x9.5 ET47 MO 5x114.3 / 67.1 Liquid Metal</t>
  </si>
  <si>
    <t>FF10 22x9.5 ET47 MO 5x114.3 / 67.1 Tarmac</t>
  </si>
  <si>
    <t>10M909535013LM</t>
  </si>
  <si>
    <t>FF10 19x9.5 ET35 MO 112 / 66.56 Liquid Metal</t>
  </si>
  <si>
    <t>10M909535013TM</t>
  </si>
  <si>
    <t>FF10 19x9.5 ET35 MO 112 / 66.56 Tarmac</t>
  </si>
  <si>
    <t>Cayman GT4 (718)</t>
  </si>
  <si>
    <t>11H009045022RW</t>
  </si>
  <si>
    <t>Model Y</t>
  </si>
  <si>
    <t>RS6 (C8)</t>
  </si>
  <si>
    <t>2021-2022</t>
  </si>
  <si>
    <t>285/30-22</t>
  </si>
  <si>
    <t>245/35-20 (OEM)</t>
  </si>
  <si>
    <t>295/30-20 (OEM)</t>
  </si>
  <si>
    <t>255/35-21 (OEM)</t>
  </si>
  <si>
    <t>275/35-21 (OEM)</t>
  </si>
  <si>
    <t>04M010030033TM</t>
  </si>
  <si>
    <t>FF04 20x10 ET30 MO 5x114.3 / 70.6 Tarmac</t>
  </si>
  <si>
    <t>04M009045023TM</t>
  </si>
  <si>
    <t>FF04 20x9 ET45 MO 5x130 / 71.6 Tarmac</t>
  </si>
  <si>
    <t>04H011078073TM</t>
  </si>
  <si>
    <t>FF04 20x11 ET78 HO 5x120.65 / 70.3 Tarmac</t>
  </si>
  <si>
    <t>04M009045023LM</t>
  </si>
  <si>
    <t>FF04 20x9 ET45 MO 5x130 / 71.6 Liquid Metal</t>
  </si>
  <si>
    <t>04H011078073LM</t>
  </si>
  <si>
    <t>FF04 20x11 ET78 HO 5x120.65 / 70.3 Liquid Metal</t>
  </si>
  <si>
    <t>04L010526043TM</t>
  </si>
  <si>
    <t>FF04 20x10.5 ET26 LO 5x120 / 72.6 Tarmac</t>
  </si>
  <si>
    <t>04M011055023TM</t>
  </si>
  <si>
    <t>FF04 20x11 ET55 MO 5x130 / 71.6 Tarmac</t>
  </si>
  <si>
    <t>04M908540043TM</t>
  </si>
  <si>
    <t>FF04 19x8.5 ET40 MO 5x120 / 72.6 Tarmac</t>
  </si>
  <si>
    <t>04M908540043LM</t>
  </si>
  <si>
    <t>FF04 19x8.5 ET40 MO 5x120 / 72.6 Liquid Metal</t>
  </si>
  <si>
    <t>15M911060023RW</t>
  </si>
  <si>
    <t>15M910526043RW</t>
  </si>
  <si>
    <t>FF15 19x10.5 ET26 MO 5x120 / 72.6 Raw</t>
  </si>
  <si>
    <t>15M910050033RW</t>
  </si>
  <si>
    <t>FF15 19x10 ET50 MO 5x114.3 / 70.6 Raw</t>
  </si>
  <si>
    <t>15M910040033RW</t>
  </si>
  <si>
    <t>FF15 19x10 ET40 MO 5x114.3 / 70.6 Raw</t>
  </si>
  <si>
    <t>15M909555073RW</t>
  </si>
  <si>
    <t>FF15 19x9.5 ET55 MO 5x120.65 / 70.3 Raw</t>
  </si>
  <si>
    <t>15M909035043RW</t>
  </si>
  <si>
    <t>FF15 19x9 ET35 MO 5x120 / 72.6 Raw</t>
  </si>
  <si>
    <t>15M909040083RW</t>
  </si>
  <si>
    <t>FF15 19x9 ET40 MO 5x114.3 / 73.1 Raw</t>
  </si>
  <si>
    <t>15M909044043RW</t>
  </si>
  <si>
    <t>FF15 19x9 ET44 MO 5x120 / 72.6 Raw</t>
  </si>
  <si>
    <t>15M909542043RW</t>
  </si>
  <si>
    <t>FF15 19x9.5 ET42 MO 5x120 / 72.6 Raw</t>
  </si>
  <si>
    <t>15M908540043RW</t>
  </si>
  <si>
    <t>FF15 19x8.5 ET40 MO 5x120 / 72.6 Raw</t>
  </si>
  <si>
    <t>15M811060022RW</t>
  </si>
  <si>
    <t>FF15 18x11 ET60 MO 5x130 / 71.6 Raw</t>
  </si>
  <si>
    <t>15M810548033RW</t>
  </si>
  <si>
    <t>FF15 18x10.5 ET48 MO 5x114.3 / 70.6 Raw</t>
  </si>
  <si>
    <t>15M809035043RW</t>
  </si>
  <si>
    <t>FF15 18x9 ET35 MO 5x120 / 72.6 Raw</t>
  </si>
  <si>
    <t>15M809040093RW</t>
  </si>
  <si>
    <t>FF15 18x9 ET40 MO 5x100 / 73.1 Raw</t>
  </si>
  <si>
    <t>15M809044043RW</t>
  </si>
  <si>
    <t>FF15 18x9 ET44 MO 5x120 / 72.6 Raw</t>
  </si>
  <si>
    <t>15M810040022RW</t>
  </si>
  <si>
    <t>FF15 18x10 ET40 MO 5x130 / 71.6 Raw</t>
  </si>
  <si>
    <t>15M810040043RW</t>
  </si>
  <si>
    <t>FF15 18x10 ET40 MO 5x120 / 72.6 Raw</t>
  </si>
  <si>
    <t>15M810040033RW</t>
  </si>
  <si>
    <t>FF15 18x10 ET40 MO 5x114.3 / 70.6 Raw</t>
  </si>
  <si>
    <t>15M011045063RW</t>
  </si>
  <si>
    <t>FF15 20x11 ET45 MO 5x120 / 73.1 Raw</t>
  </si>
  <si>
    <t>15M011055033RW</t>
  </si>
  <si>
    <t>FF15 20x11 ET55 MO 5x114.3 / 70.6 Raw</t>
  </si>
  <si>
    <t>15M009025013RW</t>
  </si>
  <si>
    <t>FF15 20x9 ET25 MO 5x112 / 66.56 Raw</t>
  </si>
  <si>
    <t>15M009025043RW</t>
  </si>
  <si>
    <t>FF15 20x9 ET25 MO 5x120 / 72.6 Raw</t>
  </si>
  <si>
    <t>15M009542043RW</t>
  </si>
  <si>
    <t>FF15 20x9.5 ET42 MO 5x120 / 72.6 Raw</t>
  </si>
  <si>
    <t>15M010033063RW</t>
  </si>
  <si>
    <t>FF15 20x10 ET33 MO 5x120 / 73.1 Raw</t>
  </si>
  <si>
    <t>15M010040022RW</t>
  </si>
  <si>
    <t>FF15 20x10 ET40 MO 5x130 / 71.6 Raw</t>
  </si>
  <si>
    <t>15M010040033RW</t>
  </si>
  <si>
    <t>FF15 20x10 ET40 MO 5x114.3 / 70.6 Raw</t>
  </si>
  <si>
    <t>15M010040043RW</t>
  </si>
  <si>
    <t>FF15 20x10 ET40 MO 5x120 / 72.6 Raw</t>
  </si>
  <si>
    <t>15M010526043RW</t>
  </si>
  <si>
    <t>FF15 20x10.5 ET26 MO 5x120 / 72.6 Raw</t>
  </si>
  <si>
    <t>15M010535013RW</t>
  </si>
  <si>
    <t>FF15 20x10.5 ET35 MO 5x112 / 66.56 Raw</t>
  </si>
  <si>
    <t>ttM011050033BT</t>
  </si>
  <si>
    <t>ttM010035033</t>
  </si>
  <si>
    <t>ttM010035033BT</t>
  </si>
  <si>
    <t>ttM010050033BT</t>
  </si>
  <si>
    <t>15H808050013LS</t>
  </si>
  <si>
    <t>FF15 18x8 ET50 HO 5x112 / 66.56 Liquid Silver</t>
  </si>
  <si>
    <t>15M010035013LS</t>
  </si>
  <si>
    <t>FF15 20x10 ET35 MO 5x112 / 66.56 Liquid Silver</t>
  </si>
  <si>
    <t>15M810025043RW</t>
  </si>
  <si>
    <t>FF15 18x10 ET25 MO 5x120 / 72.6 Raw</t>
  </si>
  <si>
    <t>15H908050013LS</t>
  </si>
  <si>
    <t>FF15 19x8 ET50 HO 5x112 / 66.56 Liquid Silver</t>
  </si>
  <si>
    <t>01H009547013TM</t>
  </si>
  <si>
    <t>FF01 20x9.5 ET47 HO 5x112 / 66.56 Tarmac</t>
  </si>
  <si>
    <t>01H009547013LM</t>
  </si>
  <si>
    <t>FF01 20x9.5 ET47 HO 5x112 / 66.56 Liquid Metal</t>
  </si>
  <si>
    <t>04H909547013TM</t>
  </si>
  <si>
    <t>FF04 19x9.5 ET47 HO 5x112 / 66.56 Tarmac</t>
  </si>
  <si>
    <t>04H909547013LM</t>
  </si>
  <si>
    <t>FF04 19x9.5 ET47 HO 5x112 / 66.56 Liquid Metal</t>
  </si>
  <si>
    <t>04H008030013TM</t>
  </si>
  <si>
    <t>FF04 20x8 ET30 HO 5x112 / 66.56 Tarmac</t>
  </si>
  <si>
    <t>04H008030013LM</t>
  </si>
  <si>
    <t>FF04 20x8 ET30 HO 5x112 / 66.56 Liquid Metal</t>
  </si>
  <si>
    <t>04M010035043LM</t>
  </si>
  <si>
    <t>FF04 20x10 ET35 MO 5x120 / 72.6 Liquid Metal</t>
  </si>
  <si>
    <t>04M010035043TM</t>
  </si>
  <si>
    <t>FF04 20x10 ET35 MO 5x120 / 72.6 Tarmac</t>
  </si>
  <si>
    <t>04L010035013TM</t>
  </si>
  <si>
    <t>FF04 20x10 ET35 LO 5x112 / 66.56 Tarmac</t>
  </si>
  <si>
    <t>04M010035013LM</t>
  </si>
  <si>
    <t>FF04 20x10 ET35 MO 5x112 / 66.56 Liquid Metal</t>
  </si>
  <si>
    <t>04M010035013TM</t>
  </si>
  <si>
    <t>FF04 20x10 ET35 MO 5x112 / 66.56 Tarmac</t>
  </si>
  <si>
    <t>04L909021043TM</t>
  </si>
  <si>
    <t>FF04 19x9 ET21 LO 5x120 / 72.6 Tarmac</t>
  </si>
  <si>
    <t>04L909021043LM</t>
  </si>
  <si>
    <t>FF04 19x9 ET21 LO 5x120 / 72.6 Liquid Metal</t>
  </si>
  <si>
    <t>04L909525043LM</t>
  </si>
  <si>
    <t>FF04 19x9.5 ET25 LO 5x120 / 72.6 Liquid Metal</t>
  </si>
  <si>
    <t>04L909525043TM</t>
  </si>
  <si>
    <t>FF04 19x9.5 ET25 LO 5x120 / 72.6 Tarmac</t>
  </si>
  <si>
    <t>04L011022033TM</t>
  </si>
  <si>
    <t>FF04 20x11 ET22 LO 5x114.3 / 70.6 Tarmac</t>
  </si>
  <si>
    <t>04L011022033LM</t>
  </si>
  <si>
    <t>FF04 20x11 ET22 LO 5x114.3 / 70.6 Liquid Metal</t>
  </si>
  <si>
    <t>04L909520043LM</t>
  </si>
  <si>
    <t>FF04 19x9.5 ET20 LO 5x120 / 72.6 Liquid Metal</t>
  </si>
  <si>
    <t>04L909520043TM</t>
  </si>
  <si>
    <t>FF04 19x9.5 ET20 LO 5x120 / 72.6 Tarmac</t>
  </si>
  <si>
    <t>04M011055023LM</t>
  </si>
  <si>
    <t>FF04 20x11 ET55 MO 5x130 / 71.6 Liquid Metal</t>
  </si>
  <si>
    <t>04M010030033LM</t>
  </si>
  <si>
    <t>FF04 20x10 ET30 MO 5x114.3 / 70.6 Liquid Metal</t>
  </si>
  <si>
    <t>04L909025043LM</t>
  </si>
  <si>
    <t>FF04 19x9 ET25 LO 5x120 / 72.6 Liquid Metal</t>
  </si>
  <si>
    <t>04L909025043TM</t>
  </si>
  <si>
    <t>FF04 19x9 ET25 LO 5x120 / 72.6 Tarmac</t>
  </si>
  <si>
    <t>04L911043043LM</t>
  </si>
  <si>
    <t>FF04 19x11 ET43 LO 5x120 / 72.6 Liquid Metal</t>
  </si>
  <si>
    <t>04L911043043TM</t>
  </si>
  <si>
    <t>FF04 19x11 ET43 LO 5x120 / 72.6 Tarmac</t>
  </si>
  <si>
    <t>FF04 19x8.5 ET30 MO 5x120 / 72.6 Liquid Metal</t>
  </si>
  <si>
    <t>15H008530043RW</t>
  </si>
  <si>
    <t>FF15 20x8.5 ET30 HO 5x120 / 72.6 Raw</t>
  </si>
  <si>
    <t>15H008550022RW</t>
  </si>
  <si>
    <t>FF15 20x8.5 ET50 HO 5x130 / 71.6 Raw</t>
  </si>
  <si>
    <t>15H009035013RW</t>
  </si>
  <si>
    <t>FF15 20x9 ET35 HO 5x112 / 66.56 Raw</t>
  </si>
  <si>
    <t>15H011073073RW</t>
  </si>
  <si>
    <t>FF15 20x11 ET73 HO 5x120.65 / 70.3 Raw</t>
  </si>
  <si>
    <t>15H011078073RW</t>
  </si>
  <si>
    <t>FF15 20x11 ET78 HO 5x120.65 / 70.3 Raw</t>
  </si>
  <si>
    <t>15H808540043RW</t>
  </si>
  <si>
    <t>FF15 18x8.5 ET40 HO 5x120 / 72.6 Raw</t>
  </si>
  <si>
    <t>15H808547013RW</t>
  </si>
  <si>
    <t>FF15 18x8.5 ET47 HO 5x112 / 66.56 Raw</t>
  </si>
  <si>
    <t>15H808550022RW</t>
  </si>
  <si>
    <t>FF15 18x8.5 ET50 HO 5x130 / 71.6 Raw</t>
  </si>
  <si>
    <t>15H809040083RW</t>
  </si>
  <si>
    <t>FF15 18x9 ET40 HO 5x114.3 / 73.1 Raw</t>
  </si>
  <si>
    <t>15H908530043RW</t>
  </si>
  <si>
    <t>FF15 19x8.5 ET30 HO 5x120 / 72.6 Raw</t>
  </si>
  <si>
    <t>15H908547013RW</t>
  </si>
  <si>
    <t>FF15 19x8.5 ET47 HO 5x112 / 66.56 Raw</t>
  </si>
  <si>
    <t>15H908550022RW</t>
  </si>
  <si>
    <t>FF15 19x8.5 ET50 HO 5x130 / 71.6 Raw</t>
  </si>
  <si>
    <t>15H908540043RW</t>
  </si>
  <si>
    <t>FF15 19x8.5 ET40 HO 5x120 / 72.6 Raw</t>
  </si>
  <si>
    <t>15H909035013RW</t>
  </si>
  <si>
    <t>FF15 19x9 ET35 HO 5x112 / 66.56 Raw</t>
  </si>
  <si>
    <t>15H909545013RW</t>
  </si>
  <si>
    <t>FF15 19x9.5 ET45 HO 5x112 / 66.56 Raw</t>
  </si>
  <si>
    <t>FF10 21x10.5 ET35 LO 5x112 / 66.56 Raw</t>
  </si>
  <si>
    <t>FF10 21x10.5 ET35 LO 5x112 / 66.56 Liquid Metal</t>
  </si>
  <si>
    <t>FF10 21x10.5 ET35 LO 5x112 / 66.56 Tarmac</t>
  </si>
  <si>
    <t>FF15 20x9 ET25 MO 5x112 / 66.56 Liquid Silver</t>
  </si>
  <si>
    <t>01M011055033TM</t>
  </si>
  <si>
    <t>FF01 20x11 ET55 MO 5x114.3 / 70.6 Tarmac</t>
  </si>
  <si>
    <t>FF15 20x8.5 ET30 HO 5x120 / 72.6 Liquid Silver</t>
  </si>
  <si>
    <t>FF15 20x8.5 ET30 HO 5x120 / 72.6 Tarmac</t>
  </si>
  <si>
    <t>FF15 20x11 ET45 MO 5x120 / 73.1 Tarmac</t>
  </si>
  <si>
    <t>15H011073073LS</t>
  </si>
  <si>
    <t>FF15 20x11 ET73 HO 5x120.65 / 70.3 Liquid Silver</t>
  </si>
  <si>
    <t>15H011073073TM</t>
  </si>
  <si>
    <t>FF15 20x11 ET73 HO 5x120.65 / 70.3 Tarmac</t>
  </si>
  <si>
    <t>FF15 19x9.5 ET42 MO 5x120 / 72.6 Liquid Silver</t>
  </si>
  <si>
    <t>FF15 19x9.5 ET42 MO 5x120 / 72.6 Tarmac</t>
  </si>
  <si>
    <t>FF15 19x10 ET40 MO 5x114.3 / 70.6 Tarmac</t>
  </si>
  <si>
    <t>FF15 19x10 ET40 MO 5x120 / 72.6 Liquid Silver</t>
  </si>
  <si>
    <t>FF15 19x10 ET40 MO 5x120 / 72.6 Tarmac</t>
  </si>
  <si>
    <t>15M910050033LS</t>
  </si>
  <si>
    <t>FF15 19x10 ET50 MO 5x114.3 / 70.6 Liquid Silver</t>
  </si>
  <si>
    <t>FF15 20x9 ET25 MO 5x120 / 72.6 Tarmac</t>
  </si>
  <si>
    <t>15M911060023TM</t>
  </si>
  <si>
    <t>01H009535013LS</t>
  </si>
  <si>
    <t>FF01 20x9.5 ET35 HO 5x112 / 66.56 Liquid Silver</t>
  </si>
  <si>
    <t>FF15 20x11 ET78 HO 5x120.65 / 70.3 Tarmac</t>
  </si>
  <si>
    <t>FF15 19x8.5 ET50 HO 5x130 / 71.6 Tarmac</t>
  </si>
  <si>
    <t>FF15 19x8.5 ET40 HO 5x120 / 72.6 Liquid Silver</t>
  </si>
  <si>
    <t>FF15 18x9 ET44 MO 5x120 / 72.6 Tarmac</t>
  </si>
  <si>
    <t>FF15 18x9 ET40 HO 5x114.3 / 73.1 Liquid Silver</t>
  </si>
  <si>
    <t>FF15 18x8.5 ET50 HO 5x130 / 71.6 Tarmac</t>
  </si>
  <si>
    <t>FF15 18x8.5 ET40 HO 5x120 / 72.6 Tarmac</t>
  </si>
  <si>
    <t>FF15 18x8.5 ET40 HO 5x120 / 72.6 Liquid Silver</t>
  </si>
  <si>
    <t>FF15 19x9 ET35 HO 5x112 / 66.56 Tarmac</t>
  </si>
  <si>
    <t>FF15 19x9 ET44 MO 5x120 / 72.6 Tarmac</t>
  </si>
  <si>
    <t>FF15 19x9 ET40 MO 5x114.3 / 73.1 Liquid Silver</t>
  </si>
  <si>
    <t>FF15 19x10 ET40 MO 5x114.3 / 70.6 Liquid Silver</t>
  </si>
  <si>
    <t>FF15 19x9 ET25 MO 5x120 / 72.6 Liquid Silver</t>
  </si>
  <si>
    <t>FF15 19x9 ET25 MO 5x120 / 72.6 Tarmac</t>
  </si>
  <si>
    <t>15M908540043LS</t>
  </si>
  <si>
    <t>FF15 19x8.5 ET40 MO 5x120 / 72.6 Liquid Silver</t>
  </si>
  <si>
    <t>15M908540043TM</t>
  </si>
  <si>
    <t>FF15 19x8.5 ET40 MO 5x120 / 72.6 Tarmac</t>
  </si>
  <si>
    <t>15M909555073LS</t>
  </si>
  <si>
    <t>FF15 19x9.5 ET55 MO 5x120.65 / 70.3 Liquid Silver</t>
  </si>
  <si>
    <t>01H009535013TM</t>
  </si>
  <si>
    <t>FF01 20x9.5 ET35 HO 5x112 / 66.56 Tarmac</t>
  </si>
  <si>
    <t>FF01 20x8.5 ET30 HO 5x120 / 72.6 Liquid Silver</t>
  </si>
  <si>
    <t>01H909050013TM</t>
  </si>
  <si>
    <t>FF01 19x9 ET50 HO 5x112 / 66.56 Tarmac</t>
  </si>
  <si>
    <t>01H909050013LS</t>
  </si>
  <si>
    <t>FF01 19x9 ET50 HO 5x112 / 66.56 Liquid Silver</t>
  </si>
  <si>
    <t>FF01 19x8.5 ET30 HO 5x100 / 73.1 Tarmac</t>
  </si>
  <si>
    <t>FF01 19x8.5 ET30 HO 5x100 / 73.1 Liquid Silver</t>
  </si>
  <si>
    <t>FF01 19x9 ET25 MO 5x120 / 72.6 Liquid Silver</t>
  </si>
  <si>
    <t>01M909543093TM</t>
  </si>
  <si>
    <t>FF01 19x9.5 ET43 MO 5x100 / 73.1 Tarmac</t>
  </si>
  <si>
    <t>01M909543093LS</t>
  </si>
  <si>
    <t>FF01 19x9.5 ET43 MO 5x100 / 73.1 Liquid Silver</t>
  </si>
  <si>
    <t>FF01 20x10.5 ET35 MO 5x120 / 73.1 Tarmac</t>
  </si>
  <si>
    <t>FF01 19x9.5 ET55 HO 5x120.65 / 70.3 Liquid Silver</t>
  </si>
  <si>
    <t>FF01 20x9 ET30 HO 5x120 / 73.1 Liquid Silver</t>
  </si>
  <si>
    <t>245/35-19</t>
  </si>
  <si>
    <t>255/35-19</t>
  </si>
  <si>
    <t>Front requires 3mm spacer to clear brakes (not included)</t>
  </si>
  <si>
    <t>275/35-22 (OEM)</t>
  </si>
  <si>
    <t>315/30-22 (OEM)</t>
  </si>
  <si>
    <t>2011-2021</t>
  </si>
  <si>
    <t>G-Wagen AMG</t>
  </si>
  <si>
    <t>X5M (G05)</t>
  </si>
  <si>
    <t>295/30-22</t>
  </si>
  <si>
    <t>Similar to OEM Fitment - requires 15mm spacer front/rear for flush look</t>
  </si>
  <si>
    <t>RS4 B9</t>
  </si>
  <si>
    <t>Velar</t>
  </si>
  <si>
    <t>2018+</t>
  </si>
  <si>
    <t>Similar to OEM Fitment - requires 10mm spacer front/rear for flush look</t>
  </si>
  <si>
    <t>F2 fitment on rear (slight poke no rubbing), recommend 7mm spacer up front to even out with rear</t>
  </si>
  <si>
    <t>235/35-19</t>
  </si>
  <si>
    <t>Cayenne Coupe</t>
  </si>
  <si>
    <t>Spacers required: 7mm Front</t>
  </si>
  <si>
    <t>X6M (G06)</t>
  </si>
  <si>
    <t>127935.1j-1</t>
  </si>
  <si>
    <t>129242-1</t>
  </si>
  <si>
    <t>T1H709000415TM</t>
  </si>
  <si>
    <t>30</t>
  </si>
  <si>
    <t>35</t>
  </si>
  <si>
    <t>40</t>
  </si>
  <si>
    <t>25</t>
  </si>
  <si>
    <t>26</t>
  </si>
  <si>
    <t>44</t>
  </si>
  <si>
    <t>42</t>
  </si>
  <si>
    <t>20</t>
  </si>
  <si>
    <t>55</t>
  </si>
  <si>
    <t>73</t>
  </si>
  <si>
    <t>33</t>
  </si>
  <si>
    <t>45</t>
  </si>
  <si>
    <t>47</t>
  </si>
  <si>
    <t>65</t>
  </si>
  <si>
    <t>50</t>
  </si>
  <si>
    <t>130428-1</t>
  </si>
  <si>
    <t>130272-2</t>
  </si>
  <si>
    <t>Aggressive</t>
  </si>
  <si>
    <t>Aggressive, Includes Red Sport Trim</t>
  </si>
  <si>
    <t>130787-1</t>
  </si>
  <si>
    <t>130893-1</t>
  </si>
  <si>
    <t>131072-1</t>
  </si>
  <si>
    <t>Steel Brakes Only, Customer may need to remove or modify dust cap</t>
  </si>
  <si>
    <t>SQ8</t>
  </si>
  <si>
    <t>T1L709000415TM</t>
  </si>
  <si>
    <t>132008-1</t>
  </si>
  <si>
    <t>132018-1</t>
  </si>
  <si>
    <t>132068-1</t>
  </si>
  <si>
    <t>131089-1</t>
  </si>
  <si>
    <t>2015-2021</t>
  </si>
  <si>
    <t>132322-1</t>
  </si>
  <si>
    <t>Requires 3mm spacers</t>
  </si>
  <si>
    <t>129417.1g-2</t>
  </si>
  <si>
    <t>130351.1c-1</t>
  </si>
  <si>
    <t>132470-2</t>
  </si>
  <si>
    <t>132475-1</t>
  </si>
  <si>
    <t>T1L709000515TM</t>
  </si>
  <si>
    <t>T1L709000615TM</t>
  </si>
  <si>
    <t>T1L709000715TM</t>
  </si>
  <si>
    <t>T1L009000415TM</t>
  </si>
  <si>
    <t>T1L009000515TM</t>
  </si>
  <si>
    <t>T1L009000615TM</t>
  </si>
  <si>
    <t>T1L009000715TM</t>
  </si>
  <si>
    <t>132499.1b-2</t>
  </si>
  <si>
    <t>130351.1g-1</t>
  </si>
  <si>
    <t>130351.1f-1</t>
  </si>
  <si>
    <t>11M110540083Tm</t>
  </si>
  <si>
    <t>131539.1b-1</t>
  </si>
  <si>
    <t>129324.1g-1</t>
  </si>
  <si>
    <t>132586-1</t>
  </si>
  <si>
    <t>132626-1</t>
  </si>
  <si>
    <t>132580-1</t>
  </si>
  <si>
    <t>132487.1-2</t>
  </si>
  <si>
    <t>132585.1-1</t>
  </si>
  <si>
    <t>132643-1</t>
  </si>
  <si>
    <t>132621-1</t>
  </si>
  <si>
    <t>132704.1-1</t>
  </si>
  <si>
    <t>Requires 10mm spacer front, may need to remove or modify dust cap</t>
  </si>
  <si>
    <t>132380.1d-1</t>
  </si>
  <si>
    <t>132775.1-1</t>
  </si>
  <si>
    <t>Carbon Ceramic equipped cars need 3mm front spacer to sit wheel above recessed rotor hat. Dust shield may need to be modified to clear barrel. Ref: http://www.turnermotorsport.com/p-215372-turner-bmw-3mm-big-pad-wheel-spacers-pair-e70e71-f02-f06-f07-f10-f12f13-f22-f25-f3x-pair.aspx</t>
  </si>
  <si>
    <t>132828-1</t>
  </si>
  <si>
    <t>132862-1</t>
  </si>
  <si>
    <t>132861-1</t>
  </si>
  <si>
    <t>132860-1</t>
  </si>
  <si>
    <t>132863-2</t>
  </si>
  <si>
    <t>132864-1</t>
  </si>
  <si>
    <t>Requires 3mm spacer to clear rotor-hat recess (sold separately $50/pair; $100/set)</t>
  </si>
  <si>
    <t>T1L709000415OR</t>
  </si>
  <si>
    <t>T1L709000515OR</t>
  </si>
  <si>
    <t>T1L709000615OR</t>
  </si>
  <si>
    <t>T1L709000715OR</t>
  </si>
  <si>
    <t>T1L009000415OR</t>
  </si>
  <si>
    <t>T1L009000515OR</t>
  </si>
  <si>
    <t>T1L009000615OR</t>
  </si>
  <si>
    <t>T1L009000715OR</t>
  </si>
  <si>
    <t>132840-3</t>
  </si>
  <si>
    <t>133016-1</t>
  </si>
  <si>
    <t>131264.1d-1</t>
  </si>
  <si>
    <t>133078-2</t>
  </si>
  <si>
    <t>131264.1g-1</t>
  </si>
  <si>
    <t>132383.1d-1</t>
  </si>
  <si>
    <t>133152-1</t>
  </si>
  <si>
    <t>133147-1</t>
  </si>
  <si>
    <t>133182-2</t>
  </si>
  <si>
    <t>133160-1</t>
  </si>
  <si>
    <t>133141.1-3</t>
  </si>
  <si>
    <t>133168-1</t>
  </si>
  <si>
    <t>133222-1</t>
  </si>
  <si>
    <t>133275-1</t>
  </si>
  <si>
    <t>133245-1</t>
  </si>
  <si>
    <t>06.4. Purchasing - 01. Out of Stock</t>
  </si>
  <si>
    <t>133365-1</t>
  </si>
  <si>
    <t>133315-1</t>
  </si>
  <si>
    <t>132157.1b-1</t>
  </si>
  <si>
    <t>133463.1b-1</t>
  </si>
  <si>
    <t>133348-1</t>
  </si>
  <si>
    <t>133446-2</t>
  </si>
  <si>
    <t>133441-1</t>
  </si>
  <si>
    <t>133452-1</t>
  </si>
  <si>
    <t>133531.1-1</t>
  </si>
  <si>
    <t>133599-1</t>
  </si>
  <si>
    <t>06.4. Purchasing</t>
  </si>
  <si>
    <t>133593-1</t>
  </si>
  <si>
    <t>133534.1b-1</t>
  </si>
  <si>
    <t>133463.1d-1</t>
  </si>
  <si>
    <t>133638-1</t>
  </si>
  <si>
    <t>133639.1-1</t>
  </si>
  <si>
    <t>133660-1</t>
  </si>
  <si>
    <t>133659-1</t>
  </si>
  <si>
    <t>133631-1</t>
  </si>
  <si>
    <t>133662-1</t>
  </si>
  <si>
    <t>133632-2</t>
  </si>
  <si>
    <t>133735-1</t>
  </si>
  <si>
    <t>133766-1</t>
  </si>
  <si>
    <t>133773.1-1</t>
  </si>
  <si>
    <t>133247.1-2</t>
  </si>
  <si>
    <t>133796-1</t>
  </si>
  <si>
    <t>133829-3</t>
  </si>
  <si>
    <t>FT1 17x9 ET0 LO 6x135 / 87.1 Tarmac</t>
  </si>
  <si>
    <t>FT1 17x9 ET0 LO 6x139.7 / 106.1 Tarmac</t>
  </si>
  <si>
    <t>FT1 17x9 ET0 LO 5x150 / 110 Tarmac</t>
  </si>
  <si>
    <t>FT1 17x9 ET0 LO 6x135 / 87.1 The color formerly known as Bronze Gold</t>
  </si>
  <si>
    <t>FT1 17x9 ET0 LO 6x139.7 / 106.1 The color formerly known as Bronze Gold</t>
  </si>
  <si>
    <t>FT1 17x9 ET0 LO 5x150 / 110 The color formerly known as Bronze Gold</t>
  </si>
  <si>
    <t>FT1 20x9 ET0 LO 5x127 / 71.5 The color formerly known as Bronze Gold</t>
  </si>
  <si>
    <t>FT1 20x9 ET0 LO 5x127 / 71.5 Tarmac</t>
  </si>
  <si>
    <t>FT1 20x9 ET0 LO 6x135 / 87.1 The color formerly known as Bronze Gold</t>
  </si>
  <si>
    <t>FT1 20x9 ET0 LO 6x135 / 87.1 Tarmac</t>
  </si>
  <si>
    <t>FT1 20x9 ET0 LO 6x139.7 / 106.1 The color formerly known as Bronze Gold</t>
  </si>
  <si>
    <t>FT1 20x9 ET0 LO 6x139.7 / 106.1 Tarmac</t>
  </si>
  <si>
    <t>FT1 20x9 ET0 LO 5x150 / 110 The color formerly known as Bronze Gold</t>
  </si>
  <si>
    <t>FT1 20x9 ET0 LO 5x150 / 110 Tarmac</t>
  </si>
  <si>
    <t>FT1 17x9 ET0 LO 5x127 / 71.5 Tarmac</t>
  </si>
  <si>
    <t>FT1 17x9 ET0 LO 5x127 / 71.5 The color formerly known as Bronze Gold</t>
  </si>
  <si>
    <t>133870-1</t>
  </si>
  <si>
    <t>133932-4</t>
  </si>
  <si>
    <t>134005-3</t>
  </si>
  <si>
    <t>133993.1-1</t>
  </si>
  <si>
    <t>134026.1-1</t>
  </si>
  <si>
    <t>131338-4</t>
  </si>
  <si>
    <t>131458.1a-1</t>
  </si>
  <si>
    <t>131816.1-2</t>
  </si>
  <si>
    <t>134113-1</t>
  </si>
  <si>
    <t>131458.1b-1</t>
  </si>
  <si>
    <t>134104-1</t>
  </si>
  <si>
    <t>133494-2</t>
  </si>
  <si>
    <t>134193-1</t>
  </si>
  <si>
    <t>134153-1</t>
  </si>
  <si>
    <t>131144.1o-1</t>
  </si>
  <si>
    <t>133463.1i-1</t>
  </si>
  <si>
    <t>133981.1b-1</t>
  </si>
  <si>
    <t>132350.1i-1</t>
  </si>
  <si>
    <t>132944.1g-1</t>
  </si>
  <si>
    <t>133340.1b-1</t>
  </si>
  <si>
    <t>134044.1b-1</t>
  </si>
  <si>
    <t>133681.1d-1</t>
  </si>
  <si>
    <t>134175-1</t>
  </si>
  <si>
    <t>133246.1d-1</t>
  </si>
  <si>
    <t>134201.1d-1</t>
  </si>
  <si>
    <t>132247.1g-1</t>
  </si>
  <si>
    <t>134201.1b-1</t>
  </si>
  <si>
    <t>133145.1d-1</t>
  </si>
  <si>
    <t>133534.1g-1</t>
  </si>
  <si>
    <t>131489.1i-1</t>
  </si>
  <si>
    <t>131144.1q-1</t>
  </si>
  <si>
    <t>134158-1</t>
  </si>
  <si>
    <t>134185-1</t>
  </si>
  <si>
    <t>131371.1d-1</t>
  </si>
  <si>
    <t>134191-1</t>
  </si>
  <si>
    <t>134178-1</t>
  </si>
  <si>
    <t>(Inactive) 07.2. On Hold - 01. Out of Stock</t>
  </si>
  <si>
    <t>T1</t>
  </si>
  <si>
    <t>FT1</t>
  </si>
  <si>
    <t>7</t>
  </si>
  <si>
    <t>17"</t>
  </si>
  <si>
    <t>415</t>
  </si>
  <si>
    <t>5x127</t>
  </si>
  <si>
    <t>515</t>
  </si>
  <si>
    <t>6x135</t>
  </si>
  <si>
    <t>615</t>
  </si>
  <si>
    <t>6x139.7</t>
  </si>
  <si>
    <t>OR</t>
  </si>
  <si>
    <t>Ore</t>
  </si>
  <si>
    <t>Jeep</t>
  </si>
  <si>
    <t>Gladiator</t>
  </si>
  <si>
    <t>2020-2022</t>
  </si>
  <si>
    <t>F-150</t>
  </si>
  <si>
    <t>Bronco</t>
  </si>
  <si>
    <t>Ranger</t>
  </si>
  <si>
    <t>Silverado 1500</t>
  </si>
  <si>
    <t>RAM</t>
  </si>
  <si>
    <t>Tacoma</t>
  </si>
  <si>
    <t>4Runner</t>
  </si>
  <si>
    <t>2019-2022</t>
  </si>
  <si>
    <t>1500 (6-lug)</t>
  </si>
  <si>
    <t>1999-2007</t>
  </si>
  <si>
    <t>2018-2022</t>
  </si>
  <si>
    <t>2004-2008</t>
  </si>
  <si>
    <t>2009-2014</t>
  </si>
  <si>
    <t>Wrangler (JK)</t>
  </si>
  <si>
    <t>Wrangler (JL)</t>
  </si>
  <si>
    <t>1996-2002</t>
  </si>
  <si>
    <t>2003-2009</t>
  </si>
  <si>
    <t>2010-2022</t>
  </si>
  <si>
    <t>1995-2004</t>
  </si>
  <si>
    <t>2005-2015</t>
  </si>
  <si>
    <t>2016-2022</t>
  </si>
  <si>
    <t>Raptor</t>
  </si>
  <si>
    <t>315/70-17</t>
  </si>
  <si>
    <t>325/60-20</t>
  </si>
  <si>
    <t>285/70-17</t>
  </si>
  <si>
    <t>285/55-20</t>
  </si>
  <si>
    <t>265/70-17</t>
  </si>
  <si>
    <t>275/55-20</t>
  </si>
  <si>
    <t>Bronco w/Sqtch</t>
  </si>
  <si>
    <t>275/60-17</t>
  </si>
  <si>
    <t>275/45-20</t>
  </si>
  <si>
    <t>265/65-17</t>
  </si>
  <si>
    <t>265/50-20</t>
  </si>
  <si>
    <t>May require suspension lift and/or trimming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</si>
</sst>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;[Red]\(0\)"/>
    <numFmt numFmtId="165" formatCode="[$-F800]dddd\,\ mmmm\ dd\,\ yyyy"/>
  </numFmts>
  <fonts count="2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9C5700"/>
      <name val="Calibri"/>
      <family val="2"/>
      <scheme val="minor"/>
    </font>
    <font>
      <b/>
      <sz val="11"/>
      <name val="Calibri"/>
      <family val="2"/>
    </font>
    <font>
      <b/>
      <sz val="11"/>
      <color rgb="FFFA7D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18" fillId="9" borderId="9" applyNumberFormat="0" applyAlignment="0" applyProtection="0"/>
    <xf numFmtId="0" fontId="6" fillId="0" borderId="0"/>
  </cellStyleXfs>
  <cellXfs count="107">
    <xf numFmtId="0" fontId="0" fillId="0" borderId="0" xfId="0"/>
    <xf numFmtId="0" fontId="0" fillId="0" borderId="0" xfId="0" applyAlignment="1">
      <alignment vertical="top"/>
    </xf>
    <xf numFmtId="0" fontId="6" fillId="0" borderId="0" xfId="0" quotePrefix="1" applyFont="1"/>
    <xf numFmtId="0" fontId="6" fillId="0" borderId="0" xfId="0" applyFont="1"/>
    <xf numFmtId="0" fontId="0" fillId="0" borderId="0" xfId="0" quotePrefix="1" applyAlignment="1">
      <alignment vertical="top"/>
    </xf>
    <xf numFmtId="0" fontId="7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0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" fillId="2" borderId="0" xfId="1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2" fillId="2" borderId="0" xfId="1" applyFont="1" applyBorder="1" applyAlignment="1">
      <alignment horizontal="center"/>
    </xf>
    <xf numFmtId="0" fontId="12" fillId="2" borderId="0" xfId="1" applyFont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 vertical="center" wrapText="1"/>
    </xf>
    <xf numFmtId="164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 wrapText="1"/>
    </xf>
    <xf numFmtId="0" fontId="0" fillId="0" borderId="0" xfId="0" applyFill="1"/>
    <xf numFmtId="0" fontId="4" fillId="3" borderId="0" xfId="2" applyBorder="1" applyAlignment="1">
      <alignment horizontal="left" vertical="center"/>
    </xf>
    <xf numFmtId="0" fontId="4" fillId="3" borderId="0" xfId="2" applyBorder="1"/>
    <xf numFmtId="0" fontId="1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/>
    </xf>
    <xf numFmtId="0" fontId="0" fillId="0" borderId="0" xfId="0" applyFill="1" applyBorder="1"/>
    <xf numFmtId="0" fontId="10" fillId="0" borderId="1" xfId="0" applyFont="1" applyBorder="1" applyAlignment="1">
      <alignment horizontal="left"/>
    </xf>
    <xf numFmtId="0" fontId="0" fillId="0" borderId="4" xfId="0" applyFill="1" applyBorder="1"/>
    <xf numFmtId="0" fontId="10" fillId="4" borderId="2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left"/>
    </xf>
    <xf numFmtId="0" fontId="11" fillId="4" borderId="1" xfId="1" applyFont="1" applyFill="1" applyBorder="1" applyAlignment="1">
      <alignment horizontal="left"/>
    </xf>
    <xf numFmtId="0" fontId="11" fillId="4" borderId="1" xfId="1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left"/>
    </xf>
    <xf numFmtId="0" fontId="11" fillId="5" borderId="1" xfId="1" applyFont="1" applyFill="1" applyBorder="1" applyAlignment="1">
      <alignment horizontal="left"/>
    </xf>
    <xf numFmtId="0" fontId="11" fillId="5" borderId="1" xfId="1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center"/>
    </xf>
    <xf numFmtId="0" fontId="11" fillId="5" borderId="1" xfId="1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Border="1" applyAlignment="1">
      <alignment horizontal="left"/>
    </xf>
    <xf numFmtId="0" fontId="10" fillId="0" borderId="0" xfId="0" applyFont="1" applyBorder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left"/>
    </xf>
    <xf numFmtId="0" fontId="13" fillId="4" borderId="4" xfId="0" applyFont="1" applyFill="1" applyBorder="1"/>
    <xf numFmtId="0" fontId="13" fillId="5" borderId="4" xfId="0" applyFont="1" applyFill="1" applyBorder="1"/>
    <xf numFmtId="0" fontId="13" fillId="5" borderId="4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10" fillId="0" borderId="3" xfId="0" applyFont="1" applyFill="1" applyBorder="1" applyAlignment="1">
      <alignment horizontal="left"/>
    </xf>
    <xf numFmtId="0" fontId="10" fillId="0" borderId="2" xfId="0" applyFont="1" applyBorder="1"/>
    <xf numFmtId="0" fontId="0" fillId="0" borderId="0" xfId="0"/>
    <xf numFmtId="0" fontId="15" fillId="0" borderId="5" xfId="0" applyFont="1" applyBorder="1"/>
    <xf numFmtId="0" fontId="0" fillId="0" borderId="0" xfId="0" applyBorder="1"/>
    <xf numFmtId="0" fontId="0" fillId="0" borderId="5" xfId="0" applyFont="1" applyFill="1" applyBorder="1"/>
    <xf numFmtId="0" fontId="6" fillId="0" borderId="0" xfId="0" applyFont="1" applyBorder="1"/>
    <xf numFmtId="0" fontId="14" fillId="0" borderId="0" xfId="0" applyFont="1" applyBorder="1"/>
    <xf numFmtId="0" fontId="16" fillId="3" borderId="2" xfId="2" applyFont="1" applyBorder="1" applyAlignment="1">
      <alignment horizontal="left"/>
    </xf>
    <xf numFmtId="0" fontId="16" fillId="3" borderId="4" xfId="2" applyFont="1" applyBorder="1"/>
    <xf numFmtId="0" fontId="13" fillId="0" borderId="0" xfId="0" applyFont="1"/>
    <xf numFmtId="0" fontId="16" fillId="3" borderId="1" xfId="2" applyFont="1" applyBorder="1" applyAlignment="1">
      <alignment horizontal="left"/>
    </xf>
    <xf numFmtId="0" fontId="0" fillId="0" borderId="0" xfId="0" applyAlignment="1"/>
    <xf numFmtId="0" fontId="10" fillId="4" borderId="0" xfId="0" applyFont="1" applyFill="1" applyBorder="1" applyAlignment="1">
      <alignment horizontal="left"/>
    </xf>
    <xf numFmtId="0" fontId="17" fillId="0" borderId="0" xfId="0" applyFont="1"/>
    <xf numFmtId="0" fontId="0" fillId="0" borderId="0" xfId="0" quotePrefix="1"/>
    <xf numFmtId="0" fontId="0" fillId="7" borderId="0" xfId="0" applyFill="1" applyBorder="1"/>
    <xf numFmtId="0" fontId="0" fillId="7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5" xfId="0" applyFill="1" applyBorder="1"/>
    <xf numFmtId="0" fontId="12" fillId="0" borderId="0" xfId="1" applyFont="1" applyFill="1" applyBorder="1" applyAlignment="1">
      <alignment horizontal="center" vertical="center"/>
    </xf>
    <xf numFmtId="0" fontId="15" fillId="0" borderId="5" xfId="0" applyFont="1" applyFill="1" applyBorder="1"/>
    <xf numFmtId="0" fontId="4" fillId="0" borderId="0" xfId="2" applyFill="1" applyBorder="1"/>
    <xf numFmtId="0" fontId="0" fillId="0" borderId="0" xfId="0" quotePrefix="1" applyFill="1" applyBorder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0" xfId="0" applyFill="1" applyBorder="1"/>
    <xf numFmtId="0" fontId="0" fillId="8" borderId="0" xfId="0" applyFill="1"/>
    <xf numFmtId="0" fontId="3" fillId="2" borderId="0" xfId="1" applyBorder="1"/>
    <xf numFmtId="0" fontId="18" fillId="9" borderId="9" xfId="3"/>
    <xf numFmtId="0" fontId="15" fillId="0" borderId="0" xfId="0" applyFont="1" applyFill="1" applyBorder="1"/>
    <xf numFmtId="165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vertical="center"/>
    </xf>
    <xf numFmtId="0" fontId="6" fillId="0" borderId="0" xfId="4" applyNumberFormat="1" applyFont="1" applyProtection="1"/>
    <xf numFmtId="0" fontId="17" fillId="0" borderId="0" xfId="4" applyNumberFormat="1" applyFont="1" applyProtection="1"/>
    <xf numFmtId="14" fontId="6" fillId="0" borderId="0" xfId="4" applyNumberFormat="1" applyFont="1" applyProtection="1"/>
    <xf numFmtId="0" fontId="16" fillId="3" borderId="6" xfId="2" applyFont="1" applyBorder="1" applyAlignment="1">
      <alignment horizontal="center"/>
    </xf>
    <xf numFmtId="0" fontId="16" fillId="3" borderId="7" xfId="2" applyFont="1" applyBorder="1" applyAlignment="1">
      <alignment horizontal="center"/>
    </xf>
    <xf numFmtId="0" fontId="16" fillId="3" borderId="8" xfId="2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/>
  </cellXfs>
  <cellStyles count="5">
    <cellStyle name="Calculation" xfId="3" builtinId="22"/>
    <cellStyle name="Good" xfId="1" builtinId="26"/>
    <cellStyle name="Neutral" xfId="2" builtinId="28"/>
    <cellStyle name="Normal" xfId="0" builtinId="0"/>
    <cellStyle name="Normal 2" xfId="4" xr:uid="{705DBFE9-F6CD-4C78-B7EA-BD2BD570CC4B}"/>
  </cellStyles>
  <dxfs count="263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297A-30C7-4ED2-8922-AD1BFD72D5AD}">
  <sheetPr codeName="Sheet9">
    <tabColor rgb="FFFFC000"/>
  </sheetPr>
  <dimension ref="A1:N377"/>
  <sheetViews>
    <sheetView workbookViewId="0">
      <pane ySplit="1" topLeftCell="A2" activePane="bottomLeft" state="frozen"/>
      <selection pane="bottomLeft" activeCell="M1" sqref="M1"/>
    </sheetView>
  </sheetViews>
  <sheetFormatPr defaultRowHeight="15" x14ac:dyDescent="0.25"/>
  <cols>
    <col min="1" max="1" width="8.140625" bestFit="1" customWidth="1"/>
    <col min="2" max="2" width="12" bestFit="1" customWidth="1"/>
    <col min="3" max="3" width="16.85546875" bestFit="1" customWidth="1"/>
    <col min="4" max="4" width="6.85546875" bestFit="1" customWidth="1"/>
    <col min="5" max="5" width="6.42578125" bestFit="1" customWidth="1"/>
    <col min="6" max="6" width="9.42578125" bestFit="1" customWidth="1"/>
    <col min="7" max="7" width="9.140625" bestFit="1" customWidth="1"/>
    <col min="8" max="8" width="8.5703125" bestFit="1" customWidth="1"/>
    <col min="9" max="9" width="7.28515625" bestFit="1" customWidth="1"/>
    <col min="10" max="10" width="14.5703125" bestFit="1" customWidth="1"/>
    <col min="11" max="11" width="16.28515625" hidden="1" customWidth="1"/>
    <col min="13" max="13" width="39" bestFit="1" customWidth="1"/>
  </cols>
  <sheetData>
    <row r="1" spans="1:14" ht="18.75" x14ac:dyDescent="0.25">
      <c r="A1" s="34" t="s">
        <v>471</v>
      </c>
      <c r="B1" s="35" t="s">
        <v>60</v>
      </c>
      <c r="C1" s="35" t="s">
        <v>62</v>
      </c>
      <c r="D1" s="38" t="s">
        <v>1739</v>
      </c>
      <c r="E1" s="35" t="s">
        <v>1740</v>
      </c>
      <c r="F1" s="35" t="s">
        <v>25</v>
      </c>
      <c r="G1" s="35" t="s">
        <v>63</v>
      </c>
      <c r="H1" s="35" t="s">
        <v>472</v>
      </c>
      <c r="I1" s="35" t="s">
        <v>473</v>
      </c>
      <c r="J1" s="35" t="s">
        <v>26</v>
      </c>
      <c r="K1" s="77" t="s">
        <v>2104</v>
      </c>
      <c r="M1" s="97">
        <v>44564</v>
      </c>
      <c r="N1" s="98"/>
    </row>
    <row r="2" spans="1:14" ht="15" customHeight="1" x14ac:dyDescent="0.25">
      <c r="A2" s="59" t="str">
        <f>VLOOKUP(MID(C2,1,2),DATA!$B$2:$C$10,2,FALSE)</f>
        <v>FF15</v>
      </c>
      <c r="B2" s="68" t="str">
        <f>VLOOKUP(MID(C2,13,2),DATA!$M$2:$N$16,2,FALSE)</f>
        <v>Tarmac</v>
      </c>
      <c r="C2" s="66" t="s">
        <v>1681</v>
      </c>
      <c r="D2" s="17" cm="1">
        <f t="array" ref="D2">SUMPRODUCT(1*(Export!$C$2:$C$1000=$C2),Export!$E$2:$E$1000)-SUMPRODUCT(1*(Allocated!$B$2:$B$1000=$C2),1*(Allocated!$D$2:$D$1000&lt;&gt;"07.1. In Workshop - 17. Ship from Vendor"),Allocated!$E$2:$E$1000)</f>
        <v>2</v>
      </c>
      <c r="E2" s="12" t="str">
        <f>VLOOKUP(MID(C2,4,1),DATA!$F$2:$G$16,2,FALSE)</f>
        <v>18"</v>
      </c>
      <c r="F2" s="12" t="str">
        <f>VLOOKUP(MID(C2,5,3),DATA!$H$2:$I$16,2,FALSE)</f>
        <v>10.0"</v>
      </c>
      <c r="G2" s="12" t="str">
        <f t="shared" ref="G2:G65" si="0">MID(C2,8,2)</f>
        <v>40</v>
      </c>
      <c r="H2" s="12" t="str">
        <f>VLOOKUP(MID(C2,10,3),DATA!$J$2:$L$16,2,FALSE)</f>
        <v>5x114.3</v>
      </c>
      <c r="I2" s="12">
        <f>VLOOKUP(MID(C2,10,3),DATA!$J$2:$L$16,3,FALSE)</f>
        <v>70.599999999999994</v>
      </c>
      <c r="J2" s="68" t="str">
        <f>VLOOKUP(MID(C2,3,1),DATA!$D$2:$E$16,2,FALSE)</f>
        <v>Medium Offset</v>
      </c>
      <c r="K2" t="str">
        <f>IF(COUNTIF(Discontinued!C132:C285,'All Skus'!C133)&gt;0,"yes","no")</f>
        <v>no</v>
      </c>
      <c r="M2" s="98"/>
      <c r="N2" s="98"/>
    </row>
    <row r="3" spans="1:14" x14ac:dyDescent="0.25">
      <c r="A3" s="59" t="str">
        <f>VLOOKUP(MID(C3,1,2),DATA!$B$2:$C$10,2,FALSE)</f>
        <v>FF15</v>
      </c>
      <c r="B3" s="68" t="str">
        <f>VLOOKUP(MID(C3,13,2),DATA!$M$2:$N$16,2,FALSE)</f>
        <v>Tarmac</v>
      </c>
      <c r="C3" s="66" t="s">
        <v>1683</v>
      </c>
      <c r="D3" s="17" cm="1">
        <f t="array" ref="D3">SUMPRODUCT(1*(Export!$C$2:$C$1000=$C3),Export!$E$2:$E$1000)-SUMPRODUCT(1*(Allocated!$B$2:$B$1000=$C3),1*(Allocated!$D$2:$D$1000&lt;&gt;"07.1. In Workshop - 17. Ship from Vendor"),Allocated!$E$2:$E$1000)</f>
        <v>29</v>
      </c>
      <c r="E3" s="12" t="str">
        <f>VLOOKUP(MID(C3,4,1),DATA!$F$2:$G$16,2,FALSE)</f>
        <v>18"</v>
      </c>
      <c r="F3" s="12" t="str">
        <f>VLOOKUP(MID(C3,5,3),DATA!$H$2:$I$16,2,FALSE)</f>
        <v>10.0"</v>
      </c>
      <c r="G3" s="12" t="str">
        <f t="shared" si="0"/>
        <v>40</v>
      </c>
      <c r="H3" s="12" t="str">
        <f>VLOOKUP(MID(C3,10,3),DATA!$J$2:$L$16,2,FALSE)</f>
        <v>5x120</v>
      </c>
      <c r="I3" s="12">
        <f>VLOOKUP(MID(C3,10,3),DATA!$J$2:$L$16,3,FALSE)</f>
        <v>72.599999999999994</v>
      </c>
      <c r="J3" s="68" t="str">
        <f>VLOOKUP(MID(C3,3,1),DATA!$D$2:$E$16,2,FALSE)</f>
        <v>Medium Offset</v>
      </c>
      <c r="K3" s="66" t="str">
        <f>IF(COUNTIF(Discontinued!C24:C177,'All Skus'!C25)&gt;0,"yes","no")</f>
        <v>no</v>
      </c>
    </row>
    <row r="4" spans="1:14" x14ac:dyDescent="0.25">
      <c r="A4" s="59" t="str">
        <f>VLOOKUP(MID(C4,1,2),DATA!$B$2:$C$10,2,FALSE)</f>
        <v>FF15</v>
      </c>
      <c r="B4" s="68" t="str">
        <f>VLOOKUP(MID(C4,13,2),DATA!$M$2:$N$16,2,FALSE)</f>
        <v>Liquid Silver</v>
      </c>
      <c r="C4" s="66" t="s">
        <v>1685</v>
      </c>
      <c r="D4" s="17" cm="1">
        <f t="array" ref="D4">SUMPRODUCT(1*(Export!$C$2:$C$1000=$C4),Export!$E$2:$E$1000)-SUMPRODUCT(1*(Allocated!$B$2:$B$1000=$C4),1*(Allocated!$D$2:$D$1000&lt;&gt;"07.1. In Workshop - 17. Ship from Vendor"),Allocated!$E$2:$E$1000)</f>
        <v>22</v>
      </c>
      <c r="E4" s="12" t="str">
        <f>VLOOKUP(MID(C4,4,1),DATA!$F$2:$G$16,2,FALSE)</f>
        <v>18"</v>
      </c>
      <c r="F4" s="12" t="str">
        <f>VLOOKUP(MID(C4,5,3),DATA!$H$2:$I$16,2,FALSE)</f>
        <v>10.0"</v>
      </c>
      <c r="G4" s="12" t="str">
        <f t="shared" si="0"/>
        <v>40</v>
      </c>
      <c r="H4" s="12" t="str">
        <f>VLOOKUP(MID(C4,10,3),DATA!$J$2:$L$16,2,FALSE)</f>
        <v>5x120</v>
      </c>
      <c r="I4" s="12">
        <f>VLOOKUP(MID(C4,10,3),DATA!$J$2:$L$16,3,FALSE)</f>
        <v>72.599999999999994</v>
      </c>
      <c r="J4" s="68" t="str">
        <f>VLOOKUP(MID(C4,3,1),DATA!$D$2:$E$16,2,FALSE)</f>
        <v>Medium Offset</v>
      </c>
      <c r="K4" s="66"/>
    </row>
    <row r="5" spans="1:14" x14ac:dyDescent="0.25">
      <c r="A5" s="59" t="str">
        <f>VLOOKUP(MID(C5,1,2),DATA!$B$2:$C$10,2,FALSE)</f>
        <v>FF15</v>
      </c>
      <c r="B5" s="68" t="str">
        <f>VLOOKUP(MID(C5,13,2),DATA!$M$2:$N$16,2,FALSE)</f>
        <v>Tarmac</v>
      </c>
      <c r="C5" s="66" t="s">
        <v>1675</v>
      </c>
      <c r="D5" s="17" cm="1">
        <f t="array" ref="D5">SUMPRODUCT(1*(Export!$C$2:$C$1000=$C5),Export!$E$2:$E$1000)-SUMPRODUCT(1*(Allocated!$B$2:$B$1000=$C5),1*(Allocated!$D$2:$D$1000&lt;&gt;"07.1. In Workshop - 17. Ship from Vendor"),Allocated!$E$2:$E$1000)</f>
        <v>22</v>
      </c>
      <c r="E5" s="12" t="str">
        <f>VLOOKUP(MID(C5,4,1),DATA!$F$2:$G$16,2,FALSE)</f>
        <v>18"</v>
      </c>
      <c r="F5" s="12" t="str">
        <f>VLOOKUP(MID(C5,5,3),DATA!$H$2:$I$16,2,FALSE)</f>
        <v>10.0"</v>
      </c>
      <c r="G5" s="12" t="str">
        <f t="shared" si="0"/>
        <v>40</v>
      </c>
      <c r="H5" s="12" t="str">
        <f>VLOOKUP(MID(C5,10,3),DATA!$J$2:$L$16,2,FALSE)</f>
        <v>5x130</v>
      </c>
      <c r="I5" s="12">
        <f>VLOOKUP(MID(C5,10,3),DATA!$J$2:$L$16,3,FALSE)</f>
        <v>71.599999999999994</v>
      </c>
      <c r="J5" s="68" t="str">
        <f>VLOOKUP(MID(C5,3,1),DATA!$D$2:$E$16,2,FALSE)</f>
        <v>Medium Offset</v>
      </c>
      <c r="K5" s="66" t="str">
        <f>IF(COUNTIF(Discontinued!C16:C169,'All Skus'!C17)&gt;0,"yes","no")</f>
        <v>no</v>
      </c>
    </row>
    <row r="6" spans="1:14" x14ac:dyDescent="0.25">
      <c r="A6" s="59" t="str">
        <f>VLOOKUP(MID(C6,1,2),DATA!$B$2:$C$10,2,FALSE)</f>
        <v>FF15</v>
      </c>
      <c r="B6" s="68" t="str">
        <f>VLOOKUP(MID(C6,13,2),DATA!$M$2:$N$16,2,FALSE)</f>
        <v>Tarmac</v>
      </c>
      <c r="C6" s="66" t="s">
        <v>1677</v>
      </c>
      <c r="D6" s="17" cm="1">
        <f t="array" ref="D6">SUMPRODUCT(1*(Export!$C$2:$C$1000=$C6),Export!$E$2:$E$1000)-SUMPRODUCT(1*(Allocated!$B$2:$B$1000=$C6),1*(Allocated!$D$2:$D$1000&lt;&gt;"07.1. In Workshop - 17. Ship from Vendor"),Allocated!$E$2:$E$1000)</f>
        <v>15</v>
      </c>
      <c r="E6" s="12" t="str">
        <f>VLOOKUP(MID(C6,4,1),DATA!$F$2:$G$16,2,FALSE)</f>
        <v>18"</v>
      </c>
      <c r="F6" s="12" t="str">
        <f>VLOOKUP(MID(C6,5,3),DATA!$H$2:$I$16,2,FALSE)</f>
        <v>10.0"</v>
      </c>
      <c r="G6" s="12" t="str">
        <f t="shared" si="0"/>
        <v>50</v>
      </c>
      <c r="H6" s="12" t="str">
        <f>VLOOKUP(MID(C6,10,3),DATA!$J$2:$L$16,2,FALSE)</f>
        <v>5x114.3</v>
      </c>
      <c r="I6" s="12">
        <f>VLOOKUP(MID(C6,10,3),DATA!$J$2:$L$16,3,FALSE)</f>
        <v>73.099999999999994</v>
      </c>
      <c r="J6" s="68" t="str">
        <f>VLOOKUP(MID(C6,3,1),DATA!$D$2:$E$16,2,FALSE)</f>
        <v>Medium Offset</v>
      </c>
      <c r="K6" s="66" t="str">
        <f>IF(COUNTIF(Discontinued!C285:C438,'All Skus'!C286)&gt;0,"yes","no")</f>
        <v>no</v>
      </c>
    </row>
    <row r="7" spans="1:14" x14ac:dyDescent="0.25">
      <c r="A7" s="59" t="str">
        <f>VLOOKUP(MID(C7,1,2),DATA!$B$2:$C$10,2,FALSE)</f>
        <v>FF15</v>
      </c>
      <c r="B7" s="68" t="str">
        <f>VLOOKUP(MID(C7,13,2),DATA!$M$2:$N$16,2,FALSE)</f>
        <v>Liquid Silver</v>
      </c>
      <c r="C7" s="66" t="s">
        <v>1679</v>
      </c>
      <c r="D7" s="17" cm="1">
        <f t="array" ref="D7">SUMPRODUCT(1*(Export!$C$2:$C$1000=$C7),Export!$E$2:$E$1000)-SUMPRODUCT(1*(Allocated!$B$2:$B$1000=$C7),1*(Allocated!$D$2:$D$1000&lt;&gt;"07.1. In Workshop - 17. Ship from Vendor"),Allocated!$E$2:$E$1000)</f>
        <v>16</v>
      </c>
      <c r="E7" s="12" t="str">
        <f>VLOOKUP(MID(C7,4,1),DATA!$F$2:$G$16,2,FALSE)</f>
        <v>18"</v>
      </c>
      <c r="F7" s="12" t="str">
        <f>VLOOKUP(MID(C7,5,3),DATA!$H$2:$I$16,2,FALSE)</f>
        <v>10.0"</v>
      </c>
      <c r="G7" s="12" t="str">
        <f t="shared" si="0"/>
        <v>50</v>
      </c>
      <c r="H7" s="12" t="str">
        <f>VLOOKUP(MID(C7,10,3),DATA!$J$2:$L$16,2,FALSE)</f>
        <v>5x114.3</v>
      </c>
      <c r="I7" s="12">
        <f>VLOOKUP(MID(C7,10,3),DATA!$J$2:$L$16,3,FALSE)</f>
        <v>73.099999999999994</v>
      </c>
      <c r="J7" s="68" t="str">
        <f>VLOOKUP(MID(C7,3,1),DATA!$D$2:$E$16,2,FALSE)</f>
        <v>Medium Offset</v>
      </c>
      <c r="K7" s="66" t="str">
        <f>IF(COUNTIF(Discontinued!C170:C323,'All Skus'!C171)&gt;0,"yes","no")</f>
        <v>no</v>
      </c>
    </row>
    <row r="8" spans="1:14" s="66" customFormat="1" x14ac:dyDescent="0.25">
      <c r="A8" s="59" t="str">
        <f>VLOOKUP(MID(C8,1,2),DATA!$B$2:$C$10,2,FALSE)</f>
        <v>FF15</v>
      </c>
      <c r="B8" s="68" t="str">
        <f>VLOOKUP(MID(C8,13,2),DATA!$M$2:$N$16,2,FALSE)</f>
        <v>Raw</v>
      </c>
      <c r="C8" s="66" t="s">
        <v>1237</v>
      </c>
      <c r="D8" s="17" cm="1">
        <f t="array" ref="D8">SUMPRODUCT(1*(Export!$C$2:$C$1000=$C8),Export!$E$2:$E$1000)-SUMPRODUCT(1*(Allocated!$B$2:$B$1000=$C8),1*(Allocated!$D$2:$D$1000&lt;&gt;"07.1. In Workshop - 17. Ship from Vendor"),Allocated!$E$2:$E$1000)</f>
        <v>4</v>
      </c>
      <c r="E8" s="12" t="str">
        <f>VLOOKUP(MID(C8,4,1),DATA!$F$2:$G$16,2,FALSE)</f>
        <v>18"</v>
      </c>
      <c r="F8" s="12" t="str">
        <f>VLOOKUP(MID(C8,5,3),DATA!$H$2:$I$16,2,FALSE)</f>
        <v>10.0"</v>
      </c>
      <c r="G8" s="12" t="str">
        <f t="shared" si="0"/>
        <v>50</v>
      </c>
      <c r="H8" s="12" t="str">
        <f>VLOOKUP(MID(C8,10,3),DATA!$J$2:$L$16,2,FALSE)</f>
        <v>5x114.3</v>
      </c>
      <c r="I8" s="12">
        <f>VLOOKUP(MID(C8,10,3),DATA!$J$2:$L$16,3,FALSE)</f>
        <v>73.099999999999994</v>
      </c>
      <c r="J8" s="68" t="str">
        <f>VLOOKUP(MID(C8,3,1),DATA!$D$2:$E$16,2,FALSE)</f>
        <v>Medium Offset</v>
      </c>
      <c r="K8" s="66" t="str">
        <f>IF(COUNTIF(Discontinued!C197:C350,'All Skus'!C198)&gt;0,"yes","no")</f>
        <v>no</v>
      </c>
    </row>
    <row r="9" spans="1:14" x14ac:dyDescent="0.25">
      <c r="A9" s="59" t="str">
        <f>VLOOKUP(MID(C9,1,2),DATA!$B$2:$C$10,2,FALSE)</f>
        <v>FF15</v>
      </c>
      <c r="B9" s="68" t="str">
        <f>VLOOKUP(MID(C9,13,2),DATA!$M$2:$N$16,2,FALSE)</f>
        <v>Tarmac</v>
      </c>
      <c r="C9" s="66" t="s">
        <v>1673</v>
      </c>
      <c r="D9" s="17" cm="1">
        <f t="array" ref="D9">SUMPRODUCT(1*(Export!$C$2:$C$1000=$C9),Export!$E$2:$E$1000)-SUMPRODUCT(1*(Allocated!$B$2:$B$1000=$C9),1*(Allocated!$D$2:$D$1000&lt;&gt;"07.1. In Workshop - 17. Ship from Vendor"),Allocated!$E$2:$E$1000)</f>
        <v>29</v>
      </c>
      <c r="E9" s="12" t="str">
        <f>VLOOKUP(MID(C9,4,1),DATA!$F$2:$G$16,2,FALSE)</f>
        <v>18"</v>
      </c>
      <c r="F9" s="12" t="str">
        <f>VLOOKUP(MID(C9,5,3),DATA!$H$2:$I$16,2,FALSE)</f>
        <v>11.0"</v>
      </c>
      <c r="G9" s="12" t="str">
        <f t="shared" si="0"/>
        <v>40</v>
      </c>
      <c r="H9" s="12" t="str">
        <f>VLOOKUP(MID(C9,10,3),DATA!$J$2:$L$16,2,FALSE)</f>
        <v>5x130</v>
      </c>
      <c r="I9" s="12">
        <f>VLOOKUP(MID(C9,10,3),DATA!$J$2:$L$16,3,FALSE)</f>
        <v>71.599999999999994</v>
      </c>
      <c r="J9" s="68" t="str">
        <f>VLOOKUP(MID(C9,3,1),DATA!$D$2:$E$16,2,FALSE)</f>
        <v>Medium Offset</v>
      </c>
      <c r="K9" s="66" t="str">
        <f>IF(COUNTIF(Discontinued!C284:C437,'All Skus'!C285)&gt;0,"yes","no")</f>
        <v>no</v>
      </c>
    </row>
    <row r="10" spans="1:14" x14ac:dyDescent="0.25">
      <c r="A10" s="59" t="str">
        <f>VLOOKUP(MID(C10,1,2),DATA!$B$2:$C$10,2,FALSE)</f>
        <v>FF15</v>
      </c>
      <c r="B10" s="68" t="str">
        <f>VLOOKUP(MID(C10,13,2),DATA!$M$2:$N$16,2,FALSE)</f>
        <v>Raw</v>
      </c>
      <c r="C10" s="66" t="s">
        <v>1239</v>
      </c>
      <c r="D10" s="17" cm="1">
        <f t="array" ref="D10">SUMPRODUCT(1*(Export!$C$2:$C$1000=$C10),Export!$E$2:$E$1000)-SUMPRODUCT(1*(Allocated!$B$2:$B$1000=$C10),1*(Allocated!$D$2:$D$1000&lt;&gt;"07.1. In Workshop - 17. Ship from Vendor"),Allocated!$E$2:$E$1000)</f>
        <v>1</v>
      </c>
      <c r="E10" s="12" t="str">
        <f>VLOOKUP(MID(C10,4,1),DATA!$F$2:$G$16,2,FALSE)</f>
        <v>18"</v>
      </c>
      <c r="F10" s="12" t="str">
        <f>VLOOKUP(MID(C10,5,3),DATA!$H$2:$I$16,2,FALSE)</f>
        <v>11.0"</v>
      </c>
      <c r="G10" s="12" t="str">
        <f t="shared" si="0"/>
        <v>40</v>
      </c>
      <c r="H10" s="12" t="str">
        <f>VLOOKUP(MID(C10,10,3),DATA!$J$2:$L$16,2,FALSE)</f>
        <v>5x130</v>
      </c>
      <c r="I10" s="12">
        <f>VLOOKUP(MID(C10,10,3),DATA!$J$2:$L$16,3,FALSE)</f>
        <v>71.599999999999994</v>
      </c>
      <c r="J10" s="68" t="str">
        <f>VLOOKUP(MID(C10,3,1),DATA!$D$2:$E$16,2,FALSE)</f>
        <v>Medium Offset</v>
      </c>
      <c r="K10" s="66" t="str">
        <f>IF(COUNTIF(Discontinued!C300:C453,'All Skus'!C301)&gt;0,"yes","no")</f>
        <v>no</v>
      </c>
    </row>
    <row r="11" spans="1:14" x14ac:dyDescent="0.25">
      <c r="A11" s="59" t="str">
        <f>VLOOKUP(MID(C11,1,2),DATA!$B$2:$C$10,2,FALSE)</f>
        <v>FF15</v>
      </c>
      <c r="B11" s="68" t="str">
        <f>VLOOKUP(MID(C11,13,2),DATA!$M$2:$N$16,2,FALSE)</f>
        <v>Tarmac</v>
      </c>
      <c r="C11" s="66" t="s">
        <v>1671</v>
      </c>
      <c r="D11" s="17" cm="1">
        <f t="array" ref="D11">SUMPRODUCT(1*(Export!$C$2:$C$1000=$C11),Export!$E$2:$E$1000)-SUMPRODUCT(1*(Allocated!$B$2:$B$1000=$C11),1*(Allocated!$D$2:$D$1000&lt;&gt;"07.1. In Workshop - 17. Ship from Vendor"),Allocated!$E$2:$E$1000)</f>
        <v>28</v>
      </c>
      <c r="E11" s="12" t="str">
        <f>VLOOKUP(MID(C11,4,1),DATA!$F$2:$G$16,2,FALSE)</f>
        <v>18"</v>
      </c>
      <c r="F11" s="12" t="str">
        <f>VLOOKUP(MID(C11,5,3),DATA!$H$2:$I$16,2,FALSE)</f>
        <v>11.0"</v>
      </c>
      <c r="G11" s="12" t="str">
        <f t="shared" si="0"/>
        <v>60</v>
      </c>
      <c r="H11" s="12" t="str">
        <f>VLOOKUP(MID(C11,10,3),DATA!$J$2:$L$16,2,FALSE)</f>
        <v>5x130</v>
      </c>
      <c r="I11" s="12">
        <f>VLOOKUP(MID(C11,10,3),DATA!$J$2:$L$16,3,FALSE)</f>
        <v>71.599999999999994</v>
      </c>
      <c r="J11" s="68" t="str">
        <f>VLOOKUP(MID(C11,3,1),DATA!$D$2:$E$16,2,FALSE)</f>
        <v>Medium Offset</v>
      </c>
      <c r="K11" s="66" t="str">
        <f>IF(COUNTIF(Discontinued!C199:C352,'All Skus'!C200)&gt;0,"yes","no")</f>
        <v>no</v>
      </c>
    </row>
    <row r="12" spans="1:14" x14ac:dyDescent="0.25">
      <c r="A12" s="59" t="str">
        <f>VLOOKUP(MID(C12,1,2),DATA!$B$2:$C$10,2,FALSE)</f>
        <v>FF15</v>
      </c>
      <c r="B12" s="68" t="str">
        <f>VLOOKUP(MID(C12,13,2),DATA!$M$2:$N$16,2,FALSE)</f>
        <v>Tarmac</v>
      </c>
      <c r="C12" s="66" t="s">
        <v>1693</v>
      </c>
      <c r="D12" s="17" cm="1">
        <f t="array" ref="D12">SUMPRODUCT(1*(Export!$C$2:$C$1000=$C12),Export!$E$2:$E$1000)-SUMPRODUCT(1*(Allocated!$B$2:$B$1000=$C12),1*(Allocated!$D$2:$D$1000&lt;&gt;"07.1. In Workshop - 17. Ship from Vendor"),Allocated!$E$2:$E$1000)</f>
        <v>1</v>
      </c>
      <c r="E12" s="12" t="str">
        <f>VLOOKUP(MID(C12,4,1),DATA!$F$2:$G$16,2,FALSE)</f>
        <v>18"</v>
      </c>
      <c r="F12" s="12" t="str">
        <f>VLOOKUP(MID(C12,5,3),DATA!$H$2:$I$16,2,FALSE)</f>
        <v>9.0"</v>
      </c>
      <c r="G12" s="12" t="str">
        <f t="shared" si="0"/>
        <v>35</v>
      </c>
      <c r="H12" s="12" t="str">
        <f>VLOOKUP(MID(C12,10,3),DATA!$J$2:$L$16,2,FALSE)</f>
        <v>5x120</v>
      </c>
      <c r="I12" s="12">
        <f>VLOOKUP(MID(C12,10,3),DATA!$J$2:$L$16,3,FALSE)</f>
        <v>72.599999999999994</v>
      </c>
      <c r="J12" s="68" t="str">
        <f>VLOOKUP(MID(C12,3,1),DATA!$D$2:$E$16,2,FALSE)</f>
        <v>Medium Offset</v>
      </c>
      <c r="K12" s="66"/>
    </row>
    <row r="13" spans="1:14" x14ac:dyDescent="0.25">
      <c r="A13" s="59" t="str">
        <f>VLOOKUP(MID(C13,1,2),DATA!$B$2:$C$10,2,FALSE)</f>
        <v>FF15</v>
      </c>
      <c r="B13" s="68" t="str">
        <f>VLOOKUP(MID(C13,13,2),DATA!$M$2:$N$16,2,FALSE)</f>
        <v>Tarmac</v>
      </c>
      <c r="C13" s="66" t="s">
        <v>1689</v>
      </c>
      <c r="D13" s="17" cm="1">
        <f t="array" ref="D13">SUMPRODUCT(1*(Export!$C$2:$C$1000=$C13),Export!$E$2:$E$1000)-SUMPRODUCT(1*(Allocated!$B$2:$B$1000=$C13),1*(Allocated!$D$2:$D$1000&lt;&gt;"07.1. In Workshop - 17. Ship from Vendor"),Allocated!$E$2:$E$1000)</f>
        <v>1</v>
      </c>
      <c r="E13" s="12" t="str">
        <f>VLOOKUP(MID(C13,4,1),DATA!$F$2:$G$16,2,FALSE)</f>
        <v>18"</v>
      </c>
      <c r="F13" s="12" t="str">
        <f>VLOOKUP(MID(C13,5,3),DATA!$H$2:$I$16,2,FALSE)</f>
        <v>9.0"</v>
      </c>
      <c r="G13" s="12" t="str">
        <f t="shared" si="0"/>
        <v>40</v>
      </c>
      <c r="H13" s="12" t="str">
        <f>VLOOKUP(MID(C13,10,3),DATA!$J$2:$L$16,2,FALSE)</f>
        <v>5x100</v>
      </c>
      <c r="I13" s="12">
        <f>VLOOKUP(MID(C13,10,3),DATA!$J$2:$L$16,3,FALSE)</f>
        <v>73.099999999999994</v>
      </c>
      <c r="J13" s="68" t="str">
        <f>VLOOKUP(MID(C13,3,1),DATA!$D$2:$E$16,2,FALSE)</f>
        <v>Medium Offset</v>
      </c>
      <c r="K13" s="66" t="str">
        <f>IF(COUNTIF(Discontinued!C105:C258,'All Skus'!C106)&gt;0,"yes","no")</f>
        <v>no</v>
      </c>
    </row>
    <row r="14" spans="1:14" x14ac:dyDescent="0.25">
      <c r="A14" s="59" t="str">
        <f>VLOOKUP(MID(C14,1,2),DATA!$B$2:$C$10,2,FALSE)</f>
        <v>FF15</v>
      </c>
      <c r="B14" s="68" t="str">
        <f>VLOOKUP(MID(C14,13,2),DATA!$M$2:$N$16,2,FALSE)</f>
        <v>Liquid Silver</v>
      </c>
      <c r="C14" s="66" t="s">
        <v>1691</v>
      </c>
      <c r="D14" s="17" cm="1">
        <f t="array" ref="D14">SUMPRODUCT(1*(Export!$C$2:$C$1000=$C14),Export!$E$2:$E$1000)-SUMPRODUCT(1*(Allocated!$B$2:$B$1000=$C14),1*(Allocated!$D$2:$D$1000&lt;&gt;"07.1. In Workshop - 17. Ship from Vendor"),Allocated!$E$2:$E$1000)</f>
        <v>1</v>
      </c>
      <c r="E14" s="12" t="str">
        <f>VLOOKUP(MID(C14,4,1),DATA!$F$2:$G$16,2,FALSE)</f>
        <v>18"</v>
      </c>
      <c r="F14" s="12" t="str">
        <f>VLOOKUP(MID(C14,5,3),DATA!$H$2:$I$16,2,FALSE)</f>
        <v>9.0"</v>
      </c>
      <c r="G14" s="12" t="str">
        <f t="shared" si="0"/>
        <v>40</v>
      </c>
      <c r="H14" s="12" t="str">
        <f>VLOOKUP(MID(C14,10,3),DATA!$J$2:$L$16,2,FALSE)</f>
        <v>5x100</v>
      </c>
      <c r="I14" s="12">
        <f>VLOOKUP(MID(C14,10,3),DATA!$J$2:$L$16,3,FALSE)</f>
        <v>73.099999999999994</v>
      </c>
      <c r="J14" s="68" t="str">
        <f>VLOOKUP(MID(C14,3,1),DATA!$D$2:$E$16,2,FALSE)</f>
        <v>Medium Offset</v>
      </c>
      <c r="K14" s="66" t="str">
        <f>IF(COUNTIF(Discontinued!C106:C259,'All Skus'!C107)&gt;0,"yes","no")</f>
        <v>no</v>
      </c>
    </row>
    <row r="15" spans="1:14" x14ac:dyDescent="0.25">
      <c r="A15" s="59" t="str">
        <f>VLOOKUP(MID(C15,1,2),DATA!$B$2:$C$10,2,FALSE)</f>
        <v>FF15</v>
      </c>
      <c r="B15" s="68" t="str">
        <f>VLOOKUP(MID(C15,13,2),DATA!$M$2:$N$16,2,FALSE)</f>
        <v>Raw</v>
      </c>
      <c r="C15" s="66" t="s">
        <v>1243</v>
      </c>
      <c r="D15" s="17" cm="1">
        <f t="array" ref="D15">SUMPRODUCT(1*(Export!$C$2:$C$1000=$C15),Export!$E$2:$E$1000)-SUMPRODUCT(1*(Allocated!$B$2:$B$1000=$C15),1*(Allocated!$D$2:$D$1000&lt;&gt;"07.1. In Workshop - 17. Ship from Vendor"),Allocated!$E$2:$E$1000)</f>
        <v>3</v>
      </c>
      <c r="E15" s="12" t="str">
        <f>VLOOKUP(MID(C15,4,1),DATA!$F$2:$G$16,2,FALSE)</f>
        <v>19"</v>
      </c>
      <c r="F15" s="12" t="str">
        <f>VLOOKUP(MID(C15,5,3),DATA!$H$2:$I$16,2,FALSE)</f>
        <v>10.0"</v>
      </c>
      <c r="G15" s="12" t="str">
        <f t="shared" si="0"/>
        <v>25</v>
      </c>
      <c r="H15" s="12" t="str">
        <f>VLOOKUP(MID(C15,10,3),DATA!$J$2:$L$16,2,FALSE)</f>
        <v>5x120</v>
      </c>
      <c r="I15" s="12">
        <f>VLOOKUP(MID(C15,10,3),DATA!$J$2:$L$16,3,FALSE)</f>
        <v>72.599999999999994</v>
      </c>
      <c r="J15" s="68" t="str">
        <f>VLOOKUP(MID(C15,3,1),DATA!$D$2:$E$16,2,FALSE)</f>
        <v>Medium Offset</v>
      </c>
      <c r="K15" s="66" t="str">
        <f>IF(COUNTIF(Discontinued!C59:C212,'All Skus'!C60)&gt;0,"yes","no")</f>
        <v>no</v>
      </c>
    </row>
    <row r="16" spans="1:14" x14ac:dyDescent="0.25">
      <c r="A16" s="59" t="str">
        <f>VLOOKUP(MID(C16,1,2),DATA!$B$2:$C$10,2,FALSE)</f>
        <v>FF10</v>
      </c>
      <c r="B16" s="68" t="str">
        <f>VLOOKUP(MID(C16,13,2),DATA!$M$2:$N$16,2,FALSE)</f>
        <v>Liquid Metal</v>
      </c>
      <c r="C16" s="66" t="s">
        <v>968</v>
      </c>
      <c r="D16" s="17" cm="1">
        <f t="array" ref="D16">SUMPRODUCT(1*(Export!$C$2:$C$1000=$C16),Export!$E$2:$E$1000)-SUMPRODUCT(1*(Allocated!$B$2:$B$1000=$C16),1*(Allocated!$D$2:$D$1000&lt;&gt;"07.1. In Workshop - 17. Ship from Vendor"),Allocated!$E$2:$E$1000)</f>
        <v>20</v>
      </c>
      <c r="E16" s="12" t="str">
        <f>VLOOKUP(MID(C16,4,1),DATA!$F$2:$G$16,2,FALSE)</f>
        <v>19"</v>
      </c>
      <c r="F16" s="12" t="str">
        <f>VLOOKUP(MID(C16,5,3),DATA!$H$2:$I$16,2,FALSE)</f>
        <v>10.0"</v>
      </c>
      <c r="G16" s="12" t="str">
        <f t="shared" si="0"/>
        <v>30</v>
      </c>
      <c r="H16" s="12" t="str">
        <f>VLOOKUP(MID(C16,10,3),DATA!$J$2:$L$16,2,FALSE)</f>
        <v>5x112</v>
      </c>
      <c r="I16" s="12">
        <f>VLOOKUP(MID(C16,10,3),DATA!$J$2:$L$16,3,FALSE)</f>
        <v>66.56</v>
      </c>
      <c r="J16" s="68" t="str">
        <f>VLOOKUP(MID(C16,3,1),DATA!$D$2:$E$16,2,FALSE)</f>
        <v>Medium Offset</v>
      </c>
      <c r="K16" s="66" t="str">
        <f>IF(COUNTIF(Discontinued!C205:C358,'All Skus'!C206)&gt;0,"yes","no")</f>
        <v>no</v>
      </c>
    </row>
    <row r="17" spans="1:11" x14ac:dyDescent="0.25">
      <c r="A17" s="59" t="str">
        <f>VLOOKUP(MID(C17,1,2),DATA!$B$2:$C$10,2,FALSE)</f>
        <v>FF10</v>
      </c>
      <c r="B17" s="68" t="str">
        <f>VLOOKUP(MID(C17,13,2),DATA!$M$2:$N$16,2,FALSE)</f>
        <v>Raw</v>
      </c>
      <c r="C17" s="66" t="s">
        <v>970</v>
      </c>
      <c r="D17" s="17" cm="1">
        <f t="array" ref="D17">SUMPRODUCT(1*(Export!$C$2:$C$1000=$C17),Export!$E$2:$E$1000)-SUMPRODUCT(1*(Allocated!$B$2:$B$1000=$C17),1*(Allocated!$D$2:$D$1000&lt;&gt;"07.1. In Workshop - 17. Ship from Vendor"),Allocated!$E$2:$E$1000)</f>
        <v>10</v>
      </c>
      <c r="E17" s="12" t="str">
        <f>VLOOKUP(MID(C17,4,1),DATA!$F$2:$G$16,2,FALSE)</f>
        <v>19"</v>
      </c>
      <c r="F17" s="12" t="str">
        <f>VLOOKUP(MID(C17,5,3),DATA!$H$2:$I$16,2,FALSE)</f>
        <v>10.0"</v>
      </c>
      <c r="G17" s="12" t="str">
        <f t="shared" si="0"/>
        <v>30</v>
      </c>
      <c r="H17" s="12" t="str">
        <f>VLOOKUP(MID(C17,10,3),DATA!$J$2:$L$16,2,FALSE)</f>
        <v>5x112</v>
      </c>
      <c r="I17" s="12">
        <f>VLOOKUP(MID(C17,10,3),DATA!$J$2:$L$16,3,FALSE)</f>
        <v>66.56</v>
      </c>
      <c r="J17" s="68" t="str">
        <f>VLOOKUP(MID(C17,3,1),DATA!$D$2:$E$16,2,FALSE)</f>
        <v>Medium Offset</v>
      </c>
      <c r="K17" s="66" t="str">
        <f>IF(COUNTIF(Discontinued!C14:C167,'All Skus'!C15)&gt;0,"yes","no")</f>
        <v>no</v>
      </c>
    </row>
    <row r="18" spans="1:11" x14ac:dyDescent="0.25">
      <c r="A18" s="59" t="str">
        <f>VLOOKUP(MID(C18,1,2),DATA!$B$2:$C$10,2,FALSE)</f>
        <v>FF10</v>
      </c>
      <c r="B18" s="68" t="str">
        <f>VLOOKUP(MID(C18,13,2),DATA!$M$2:$N$16,2,FALSE)</f>
        <v>Tarmac</v>
      </c>
      <c r="C18" s="66" t="s">
        <v>972</v>
      </c>
      <c r="D18" s="17" cm="1">
        <f t="array" ref="D18">SUMPRODUCT(1*(Export!$C$2:$C$1000=$C18),Export!$E$2:$E$1000)-SUMPRODUCT(1*(Allocated!$B$2:$B$1000=$C18),1*(Allocated!$D$2:$D$1000&lt;&gt;"07.1. In Workshop - 17. Ship from Vendor"),Allocated!$E$2:$E$1000)</f>
        <v>24</v>
      </c>
      <c r="E18" s="12" t="str">
        <f>VLOOKUP(MID(C18,4,1),DATA!$F$2:$G$16,2,FALSE)</f>
        <v>19"</v>
      </c>
      <c r="F18" s="12" t="str">
        <f>VLOOKUP(MID(C18,5,3),DATA!$H$2:$I$16,2,FALSE)</f>
        <v>10.0"</v>
      </c>
      <c r="G18" s="12" t="str">
        <f t="shared" si="0"/>
        <v>30</v>
      </c>
      <c r="H18" s="12" t="str">
        <f>VLOOKUP(MID(C18,10,3),DATA!$J$2:$L$16,2,FALSE)</f>
        <v>5x112</v>
      </c>
      <c r="I18" s="12">
        <f>VLOOKUP(MID(C18,10,3),DATA!$J$2:$L$16,3,FALSE)</f>
        <v>66.56</v>
      </c>
      <c r="J18" s="68" t="str">
        <f>VLOOKUP(MID(C18,3,1),DATA!$D$2:$E$16,2,FALSE)</f>
        <v>Medium Offset</v>
      </c>
      <c r="K18" s="66"/>
    </row>
    <row r="19" spans="1:11" x14ac:dyDescent="0.25">
      <c r="A19" s="59" t="str">
        <f>VLOOKUP(MID(C19,1,2),DATA!$B$2:$C$10,2,FALSE)</f>
        <v>FF11</v>
      </c>
      <c r="B19" s="68" t="str">
        <f>VLOOKUP(MID(C19,13,2),DATA!$M$2:$N$16,2,FALSE)</f>
        <v>Liquid Metal</v>
      </c>
      <c r="C19" s="66" t="s">
        <v>978</v>
      </c>
      <c r="D19" s="17" cm="1">
        <f t="array" ref="D19">SUMPRODUCT(1*(Export!$C$2:$C$1000=$C19),Export!$E$2:$E$1000)-SUMPRODUCT(1*(Allocated!$B$2:$B$1000=$C19),1*(Allocated!$D$2:$D$1000&lt;&gt;"07.1. In Workshop - 17. Ship from Vendor"),Allocated!$E$2:$E$1000)</f>
        <v>12</v>
      </c>
      <c r="E19" s="12" t="str">
        <f>VLOOKUP(MID(C19,4,1),DATA!$F$2:$G$16,2,FALSE)</f>
        <v>19"</v>
      </c>
      <c r="F19" s="12" t="str">
        <f>VLOOKUP(MID(C19,5,3),DATA!$H$2:$I$16,2,FALSE)</f>
        <v>10.0"</v>
      </c>
      <c r="G19" s="12" t="str">
        <f t="shared" si="0"/>
        <v>30</v>
      </c>
      <c r="H19" s="12" t="str">
        <f>VLOOKUP(MID(C19,10,3),DATA!$J$2:$L$16,2,FALSE)</f>
        <v>5x112</v>
      </c>
      <c r="I19" s="12">
        <f>VLOOKUP(MID(C19,10,3),DATA!$J$2:$L$16,3,FALSE)</f>
        <v>66.56</v>
      </c>
      <c r="J19" s="68" t="str">
        <f>VLOOKUP(MID(C19,3,1),DATA!$D$2:$E$16,2,FALSE)</f>
        <v>Medium Offset</v>
      </c>
      <c r="K19" s="66" t="str">
        <f>IF(COUNTIF(Discontinued!C152:C305,'All Skus'!C153)&gt;0,"yes","no")</f>
        <v>no</v>
      </c>
    </row>
    <row r="20" spans="1:11" x14ac:dyDescent="0.25">
      <c r="A20" s="59" t="str">
        <f>VLOOKUP(MID(C20,1,2),DATA!$B$2:$C$10,2,FALSE)</f>
        <v>FF11</v>
      </c>
      <c r="B20" s="68" t="str">
        <f>VLOOKUP(MID(C20,13,2),DATA!$M$2:$N$16,2,FALSE)</f>
        <v>Raw</v>
      </c>
      <c r="C20" s="66" t="s">
        <v>980</v>
      </c>
      <c r="D20" s="17" cm="1">
        <f t="array" ref="D20">SUMPRODUCT(1*(Export!$C$2:$C$1000=$C20),Export!$E$2:$E$1000)-SUMPRODUCT(1*(Allocated!$B$2:$B$1000=$C20),1*(Allocated!$D$2:$D$1000&lt;&gt;"07.1. In Workshop - 17. Ship from Vendor"),Allocated!$E$2:$E$1000)</f>
        <v>12</v>
      </c>
      <c r="E20" s="12" t="str">
        <f>VLOOKUP(MID(C20,4,1),DATA!$F$2:$G$16,2,FALSE)</f>
        <v>19"</v>
      </c>
      <c r="F20" s="12" t="str">
        <f>VLOOKUP(MID(C20,5,3),DATA!$H$2:$I$16,2,FALSE)</f>
        <v>10.0"</v>
      </c>
      <c r="G20" s="12" t="str">
        <f t="shared" si="0"/>
        <v>30</v>
      </c>
      <c r="H20" s="12" t="str">
        <f>VLOOKUP(MID(C20,10,3),DATA!$J$2:$L$16,2,FALSE)</f>
        <v>5x112</v>
      </c>
      <c r="I20" s="12">
        <f>VLOOKUP(MID(C20,10,3),DATA!$J$2:$L$16,3,FALSE)</f>
        <v>66.56</v>
      </c>
      <c r="J20" s="68" t="str">
        <f>VLOOKUP(MID(C20,3,1),DATA!$D$2:$E$16,2,FALSE)</f>
        <v>Medium Offset</v>
      </c>
      <c r="K20" s="66" t="str">
        <f>IF(COUNTIF(Discontinued!C10:C163,'All Skus'!C11)&gt;0,"yes","no")</f>
        <v>yes</v>
      </c>
    </row>
    <row r="21" spans="1:11" x14ac:dyDescent="0.25">
      <c r="A21" s="59" t="str">
        <f>VLOOKUP(MID(C21,1,2),DATA!$B$2:$C$10,2,FALSE)</f>
        <v>FF11</v>
      </c>
      <c r="B21" s="68" t="str">
        <f>VLOOKUP(MID(C21,13,2),DATA!$M$2:$N$16,2,FALSE)</f>
        <v>Tarmac</v>
      </c>
      <c r="C21" s="66" t="s">
        <v>982</v>
      </c>
      <c r="D21" s="17" cm="1">
        <f t="array" ref="D21">SUMPRODUCT(1*(Export!$C$2:$C$1000=$C21),Export!$E$2:$E$1000)-SUMPRODUCT(1*(Allocated!$B$2:$B$1000=$C21),1*(Allocated!$D$2:$D$1000&lt;&gt;"07.1. In Workshop - 17. Ship from Vendor"),Allocated!$E$2:$E$1000)</f>
        <v>2</v>
      </c>
      <c r="E21" s="12" t="str">
        <f>VLOOKUP(MID(C21,4,1),DATA!$F$2:$G$16,2,FALSE)</f>
        <v>19"</v>
      </c>
      <c r="F21" s="12" t="str">
        <f>VLOOKUP(MID(C21,5,3),DATA!$H$2:$I$16,2,FALSE)</f>
        <v>10.0"</v>
      </c>
      <c r="G21" s="12" t="str">
        <f t="shared" si="0"/>
        <v>30</v>
      </c>
      <c r="H21" s="12" t="str">
        <f>VLOOKUP(MID(C21,10,3),DATA!$J$2:$L$16,2,FALSE)</f>
        <v>5x112</v>
      </c>
      <c r="I21" s="12">
        <f>VLOOKUP(MID(C21,10,3),DATA!$J$2:$L$16,3,FALSE)</f>
        <v>66.56</v>
      </c>
      <c r="J21" s="68" t="str">
        <f>VLOOKUP(MID(C21,3,1),DATA!$D$2:$E$16,2,FALSE)</f>
        <v>Medium Offset</v>
      </c>
      <c r="K21" s="66" t="str">
        <f>IF(COUNTIF(Discontinued!C153:C306,'All Skus'!C154)&gt;0,"yes","no")</f>
        <v>no</v>
      </c>
    </row>
    <row r="22" spans="1:11" x14ac:dyDescent="0.25">
      <c r="A22" s="59" t="str">
        <f>VLOOKUP(MID(C22,1,2),DATA!$B$2:$C$10,2,FALSE)</f>
        <v>FF04</v>
      </c>
      <c r="B22" s="68" t="str">
        <f>VLOOKUP(MID(C22,13,2),DATA!$M$2:$N$16,2,FALSE)</f>
        <v>Liquid Metal</v>
      </c>
      <c r="C22" s="66" t="s">
        <v>79</v>
      </c>
      <c r="D22" s="17" cm="1">
        <f t="array" ref="D22">SUMPRODUCT(1*(Export!$C$2:$C$1000=$C22),Export!$E$2:$E$1000)-SUMPRODUCT(1*(Allocated!$B$2:$B$1000=$C22),1*(Allocated!$D$2:$D$1000&lt;&gt;"07.1. In Workshop - 17. Ship from Vendor"),Allocated!$E$2:$E$1000)</f>
        <v>14</v>
      </c>
      <c r="E22" s="12" t="str">
        <f>VLOOKUP(MID(C22,4,1),DATA!$F$2:$G$16,2,FALSE)</f>
        <v>19"</v>
      </c>
      <c r="F22" s="12" t="str">
        <f>VLOOKUP(MID(C22,5,3),DATA!$H$2:$I$16,2,FALSE)</f>
        <v>10.0"</v>
      </c>
      <c r="G22" s="12" t="str">
        <f t="shared" si="0"/>
        <v>35</v>
      </c>
      <c r="H22" s="12" t="str">
        <f>VLOOKUP(MID(C22,10,3),DATA!$J$2:$L$16,2,FALSE)</f>
        <v>5x120</v>
      </c>
      <c r="I22" s="12">
        <f>VLOOKUP(MID(C22,10,3),DATA!$J$2:$L$16,3,FALSE)</f>
        <v>72.599999999999994</v>
      </c>
      <c r="J22" s="68" t="str">
        <f>VLOOKUP(MID(C22,3,1),DATA!$D$2:$E$16,2,FALSE)</f>
        <v>Low Offset</v>
      </c>
      <c r="K22" s="66"/>
    </row>
    <row r="23" spans="1:11" x14ac:dyDescent="0.25">
      <c r="A23" s="59" t="str">
        <f>VLOOKUP(MID(C23,1,2),DATA!$B$2:$C$10,2,FALSE)</f>
        <v>FF11</v>
      </c>
      <c r="B23" s="68" t="str">
        <f>VLOOKUP(MID(C23,13,2),DATA!$M$2:$N$16,2,FALSE)</f>
        <v>Liquid Metal</v>
      </c>
      <c r="C23" s="66" t="s">
        <v>401</v>
      </c>
      <c r="D23" s="17" cm="1">
        <f t="array" ref="D23">SUMPRODUCT(1*(Export!$C$2:$C$1000=$C23),Export!$E$2:$E$1000)-SUMPRODUCT(1*(Allocated!$B$2:$B$1000=$C23),1*(Allocated!$D$2:$D$1000&lt;&gt;"07.1. In Workshop - 17. Ship from Vendor"),Allocated!$E$2:$E$1000)</f>
        <v>0</v>
      </c>
      <c r="E23" s="12" t="str">
        <f>VLOOKUP(MID(C23,4,1),DATA!$F$2:$G$16,2,FALSE)</f>
        <v>19"</v>
      </c>
      <c r="F23" s="12" t="str">
        <f>VLOOKUP(MID(C23,5,3),DATA!$H$2:$I$16,2,FALSE)</f>
        <v>10.0"</v>
      </c>
      <c r="G23" s="12" t="str">
        <f t="shared" si="0"/>
        <v>35</v>
      </c>
      <c r="H23" s="12" t="str">
        <f>VLOOKUP(MID(C23,10,3),DATA!$J$2:$L$16,2,FALSE)</f>
        <v>5x120</v>
      </c>
      <c r="I23" s="12">
        <f>VLOOKUP(MID(C23,10,3),DATA!$J$2:$L$16,3,FALSE)</f>
        <v>72.599999999999994</v>
      </c>
      <c r="J23" s="68" t="str">
        <f>VLOOKUP(MID(C23,3,1),DATA!$D$2:$E$16,2,FALSE)</f>
        <v>Medium Offset</v>
      </c>
      <c r="K23" s="66"/>
    </row>
    <row r="24" spans="1:11" x14ac:dyDescent="0.25">
      <c r="A24" s="59" t="str">
        <f>VLOOKUP(MID(C24,1,2),DATA!$B$2:$C$10,2,FALSE)</f>
        <v>FF11</v>
      </c>
      <c r="B24" s="68" t="str">
        <f>VLOOKUP(MID(C24,13,2),DATA!$M$2:$N$16,2,FALSE)</f>
        <v>Raw</v>
      </c>
      <c r="C24" s="66" t="s">
        <v>1026</v>
      </c>
      <c r="D24" s="17" cm="1">
        <f t="array" ref="D24">SUMPRODUCT(1*(Export!$C$2:$C$1000=$C24),Export!$E$2:$E$1000)-SUMPRODUCT(1*(Allocated!$B$2:$B$1000=$C24),1*(Allocated!$D$2:$D$1000&lt;&gt;"07.1. In Workshop - 17. Ship from Vendor"),Allocated!$E$2:$E$1000)</f>
        <v>12</v>
      </c>
      <c r="E24" s="12" t="str">
        <f>VLOOKUP(MID(C24,4,1),DATA!$F$2:$G$16,2,FALSE)</f>
        <v>19"</v>
      </c>
      <c r="F24" s="12" t="str">
        <f>VLOOKUP(MID(C24,5,3),DATA!$H$2:$I$16,2,FALSE)</f>
        <v>10.0"</v>
      </c>
      <c r="G24" s="12" t="str">
        <f t="shared" si="0"/>
        <v>35</v>
      </c>
      <c r="H24" s="12" t="str">
        <f>VLOOKUP(MID(C24,10,3),DATA!$J$2:$L$16,2,FALSE)</f>
        <v>5x120</v>
      </c>
      <c r="I24" s="12">
        <f>VLOOKUP(MID(C24,10,3),DATA!$J$2:$L$16,3,FALSE)</f>
        <v>72.599999999999994</v>
      </c>
      <c r="J24" s="68" t="str">
        <f>VLOOKUP(MID(C24,3,1),DATA!$D$2:$E$16,2,FALSE)</f>
        <v>Medium Offset</v>
      </c>
      <c r="K24" s="66" t="str">
        <f>IF(COUNTIF(Discontinued!C76:C229,'All Skus'!C77)&gt;0,"yes","no")</f>
        <v>no</v>
      </c>
    </row>
    <row r="25" spans="1:11" x14ac:dyDescent="0.25">
      <c r="A25" s="59" t="str">
        <f>VLOOKUP(MID(C25,1,2),DATA!$B$2:$C$10,2,FALSE)</f>
        <v>FF11</v>
      </c>
      <c r="B25" s="68" t="str">
        <f>VLOOKUP(MID(C25,13,2),DATA!$M$2:$N$16,2,FALSE)</f>
        <v>Tarmac</v>
      </c>
      <c r="C25" s="66" t="s">
        <v>400</v>
      </c>
      <c r="D25" s="17" cm="1">
        <f t="array" ref="D25">SUMPRODUCT(1*(Export!$C$2:$C$1000=$C25),Export!$E$2:$E$1000)-SUMPRODUCT(1*(Allocated!$B$2:$B$1000=$C25),1*(Allocated!$D$2:$D$1000&lt;&gt;"07.1. In Workshop - 17. Ship from Vendor"),Allocated!$E$2:$E$1000)</f>
        <v>2</v>
      </c>
      <c r="E25" s="12" t="str">
        <f>VLOOKUP(MID(C25,4,1),DATA!$F$2:$G$16,2,FALSE)</f>
        <v>19"</v>
      </c>
      <c r="F25" s="12" t="str">
        <f>VLOOKUP(MID(C25,5,3),DATA!$H$2:$I$16,2,FALSE)</f>
        <v>10.0"</v>
      </c>
      <c r="G25" s="12" t="str">
        <f t="shared" si="0"/>
        <v>35</v>
      </c>
      <c r="H25" s="12" t="str">
        <f>VLOOKUP(MID(C25,10,3),DATA!$J$2:$L$16,2,FALSE)</f>
        <v>5x120</v>
      </c>
      <c r="I25" s="12">
        <f>VLOOKUP(MID(C25,10,3),DATA!$J$2:$L$16,3,FALSE)</f>
        <v>72.599999999999994</v>
      </c>
      <c r="J25" s="68" t="str">
        <f>VLOOKUP(MID(C25,3,1),DATA!$D$2:$E$16,2,FALSE)</f>
        <v>Medium Offset</v>
      </c>
      <c r="K25" s="66" t="str">
        <f>IF(COUNTIF(Discontinued!C118:C271,'All Skus'!C119)&gt;0,"yes","no")</f>
        <v>no</v>
      </c>
    </row>
    <row r="26" spans="1:11" x14ac:dyDescent="0.25">
      <c r="A26" s="59" t="str">
        <f>VLOOKUP(MID(C26,1,2),DATA!$B$2:$C$10,2,FALSE)</f>
        <v>FF01</v>
      </c>
      <c r="B26" s="68" t="str">
        <f>VLOOKUP(MID(C26,13,2),DATA!$M$2:$N$16,2,FALSE)</f>
        <v>Tarmac</v>
      </c>
      <c r="C26" s="66" t="s">
        <v>165</v>
      </c>
      <c r="D26" s="17" cm="1">
        <f t="array" ref="D26">SUMPRODUCT(1*(Export!$C$2:$C$1000=$C26),Export!$E$2:$E$1000)-SUMPRODUCT(1*(Allocated!$B$2:$B$1000=$C26),1*(Allocated!$D$2:$D$1000&lt;&gt;"07.1. In Workshop - 17. Ship from Vendor"),Allocated!$E$2:$E$1000)</f>
        <v>32</v>
      </c>
      <c r="E26" s="12" t="str">
        <f>VLOOKUP(MID(C26,4,1),DATA!$F$2:$G$16,2,FALSE)</f>
        <v>19"</v>
      </c>
      <c r="F26" s="12" t="str">
        <f>VLOOKUP(MID(C26,5,3),DATA!$H$2:$I$16,2,FALSE)</f>
        <v>10.0"</v>
      </c>
      <c r="G26" s="12" t="str">
        <f t="shared" si="0"/>
        <v>40</v>
      </c>
      <c r="H26" s="12" t="str">
        <f>VLOOKUP(MID(C26,10,3),DATA!$J$2:$L$16,2,FALSE)</f>
        <v>5x120</v>
      </c>
      <c r="I26" s="12">
        <f>VLOOKUP(MID(C26,10,3),DATA!$J$2:$L$16,3,FALSE)</f>
        <v>72.599999999999994</v>
      </c>
      <c r="J26" s="68" t="str">
        <f>VLOOKUP(MID(C26,3,1),DATA!$D$2:$E$16,2,FALSE)</f>
        <v>Medium Offset</v>
      </c>
      <c r="K26" s="66" t="str">
        <f>IF(COUNTIF(Discontinued!C117:C270,'All Skus'!C118)&gt;0,"yes","no")</f>
        <v>no</v>
      </c>
    </row>
    <row r="27" spans="1:11" x14ac:dyDescent="0.25">
      <c r="A27" s="59" t="str">
        <f>VLOOKUP(MID(C27,1,2),DATA!$B$2:$C$10,2,FALSE)</f>
        <v>FF01</v>
      </c>
      <c r="B27" s="68" t="str">
        <f>VLOOKUP(MID(C27,13,2),DATA!$M$2:$N$16,2,FALSE)</f>
        <v>Liquid Silver</v>
      </c>
      <c r="C27" s="66" t="s">
        <v>166</v>
      </c>
      <c r="D27" s="17" cm="1">
        <f t="array" ref="D27">SUMPRODUCT(1*(Export!$C$2:$C$1000=$C27),Export!$E$2:$E$1000)-SUMPRODUCT(1*(Allocated!$B$2:$B$1000=$C27),1*(Allocated!$D$2:$D$1000&lt;&gt;"07.1. In Workshop - 17. Ship from Vendor"),Allocated!$E$2:$E$1000)</f>
        <v>1</v>
      </c>
      <c r="E27" s="12" t="str">
        <f>VLOOKUP(MID(C27,4,1),DATA!$F$2:$G$16,2,FALSE)</f>
        <v>19"</v>
      </c>
      <c r="F27" s="12" t="str">
        <f>VLOOKUP(MID(C27,5,3),DATA!$H$2:$I$16,2,FALSE)</f>
        <v>10.0"</v>
      </c>
      <c r="G27" s="12" t="str">
        <f t="shared" si="0"/>
        <v>40</v>
      </c>
      <c r="H27" s="12" t="str">
        <f>VLOOKUP(MID(C27,10,3),DATA!$J$2:$L$16,2,FALSE)</f>
        <v>5x120</v>
      </c>
      <c r="I27" s="12">
        <f>VLOOKUP(MID(C27,10,3),DATA!$J$2:$L$16,3,FALSE)</f>
        <v>72.599999999999994</v>
      </c>
      <c r="J27" s="68" t="str">
        <f>VLOOKUP(MID(C27,3,1),DATA!$D$2:$E$16,2,FALSE)</f>
        <v>Medium Offset</v>
      </c>
      <c r="K27" s="66" t="str">
        <f>IF(COUNTIF(Discontinued!C209:C362,'All Skus'!C210)&gt;0,"yes","no")</f>
        <v>no</v>
      </c>
    </row>
    <row r="28" spans="1:11" x14ac:dyDescent="0.25">
      <c r="A28" s="59" t="str">
        <f>VLOOKUP(MID(C28,1,2),DATA!$B$2:$C$10,2,FALSE)</f>
        <v>FF15</v>
      </c>
      <c r="B28" s="68" t="str">
        <f>VLOOKUP(MID(C28,13,2),DATA!$M$2:$N$16,2,FALSE)</f>
        <v>Raw</v>
      </c>
      <c r="C28" s="66" t="s">
        <v>1247</v>
      </c>
      <c r="D28" s="17" cm="1">
        <f t="array" ref="D28">SUMPRODUCT(1*(Export!$C$2:$C$1000=$C28),Export!$E$2:$E$1000)-SUMPRODUCT(1*(Allocated!$B$2:$B$1000=$C28),1*(Allocated!$D$2:$D$1000&lt;&gt;"07.1. In Workshop - 17. Ship from Vendor"),Allocated!$E$2:$E$1000)</f>
        <v>2</v>
      </c>
      <c r="E28" s="12" t="str">
        <f>VLOOKUP(MID(C28,4,1),DATA!$F$2:$G$16,2,FALSE)</f>
        <v>19"</v>
      </c>
      <c r="F28" s="12" t="str">
        <f>VLOOKUP(MID(C28,5,3),DATA!$H$2:$I$16,2,FALSE)</f>
        <v>10.0"</v>
      </c>
      <c r="G28" s="12" t="str">
        <f t="shared" si="0"/>
        <v>40</v>
      </c>
      <c r="H28" s="12" t="str">
        <f>VLOOKUP(MID(C28,10,3),DATA!$J$2:$L$16,2,FALSE)</f>
        <v>5x120</v>
      </c>
      <c r="I28" s="12">
        <f>VLOOKUP(MID(C28,10,3),DATA!$J$2:$L$16,3,FALSE)</f>
        <v>72.599999999999994</v>
      </c>
      <c r="J28" s="68" t="str">
        <f>VLOOKUP(MID(C28,3,1),DATA!$D$2:$E$16,2,FALSE)</f>
        <v>Medium Offset</v>
      </c>
      <c r="K28" s="66" t="str">
        <f>IF(COUNTIF(Discontinued!C86:C239,'All Skus'!C87)&gt;0,"yes","no")</f>
        <v>no</v>
      </c>
    </row>
    <row r="29" spans="1:11" x14ac:dyDescent="0.25">
      <c r="A29" s="59" t="str">
        <f>VLOOKUP(MID(C29,1,2),DATA!$B$2:$C$10,2,FALSE)</f>
        <v>FF01</v>
      </c>
      <c r="B29" s="68" t="str">
        <f>VLOOKUP(MID(C29,13,2),DATA!$M$2:$N$16,2,FALSE)</f>
        <v>Tarmac</v>
      </c>
      <c r="C29" s="66" t="s">
        <v>224</v>
      </c>
      <c r="D29" s="17" cm="1">
        <f t="array" ref="D29">SUMPRODUCT(1*(Export!$C$2:$C$1000=$C29),Export!$E$2:$E$1000)-SUMPRODUCT(1*(Allocated!$B$2:$B$1000=$C29),1*(Allocated!$D$2:$D$1000&lt;&gt;"07.1. In Workshop - 17. Ship from Vendor"),Allocated!$E$2:$E$1000)</f>
        <v>8</v>
      </c>
      <c r="E29" s="12" t="str">
        <f>VLOOKUP(MID(C29,4,1),DATA!$F$2:$G$16,2,FALSE)</f>
        <v>19"</v>
      </c>
      <c r="F29" s="12" t="str">
        <f>VLOOKUP(MID(C29,5,3),DATA!$H$2:$I$16,2,FALSE)</f>
        <v>10.0"</v>
      </c>
      <c r="G29" s="12" t="str">
        <f t="shared" si="0"/>
        <v>40</v>
      </c>
      <c r="H29" s="12" t="str">
        <f>VLOOKUP(MID(C29,10,3),DATA!$J$2:$L$16,2,FALSE)</f>
        <v>5x130</v>
      </c>
      <c r="I29" s="12">
        <f>VLOOKUP(MID(C29,10,3),DATA!$J$2:$L$16,3,FALSE)</f>
        <v>71.599999999999994</v>
      </c>
      <c r="J29" s="68" t="str">
        <f>VLOOKUP(MID(C29,3,1),DATA!$D$2:$E$16,2,FALSE)</f>
        <v>Medium Offset</v>
      </c>
      <c r="K29" s="66"/>
    </row>
    <row r="30" spans="1:11" x14ac:dyDescent="0.25">
      <c r="A30" s="59" t="str">
        <f>VLOOKUP(MID(C30,1,2),DATA!$B$2:$C$10,2,FALSE)</f>
        <v>FF15</v>
      </c>
      <c r="B30" s="68" t="str">
        <f>VLOOKUP(MID(C30,13,2),DATA!$M$2:$N$16,2,FALSE)</f>
        <v>Liquid Silver</v>
      </c>
      <c r="C30" s="66" t="s">
        <v>1629</v>
      </c>
      <c r="D30" s="17" cm="1">
        <f t="array" ref="D30">SUMPRODUCT(1*(Export!$C$2:$C$1000=$C30),Export!$E$2:$E$1000)-SUMPRODUCT(1*(Allocated!$B$2:$B$1000=$C30),1*(Allocated!$D$2:$D$1000&lt;&gt;"07.1. In Workshop - 17. Ship from Vendor"),Allocated!$E$2:$E$1000)</f>
        <v>4</v>
      </c>
      <c r="E30" s="12" t="str">
        <f>VLOOKUP(MID(C30,4,1),DATA!$F$2:$G$16,2,FALSE)</f>
        <v>19"</v>
      </c>
      <c r="F30" s="12" t="str">
        <f>VLOOKUP(MID(C30,5,3),DATA!$H$2:$I$16,2,FALSE)</f>
        <v>10.0"</v>
      </c>
      <c r="G30" s="12" t="str">
        <f t="shared" si="0"/>
        <v>40</v>
      </c>
      <c r="H30" s="12" t="str">
        <f>VLOOKUP(MID(C30,10,3),DATA!$J$2:$L$16,2,FALSE)</f>
        <v>5x130</v>
      </c>
      <c r="I30" s="12">
        <f>VLOOKUP(MID(C30,10,3),DATA!$J$2:$L$16,3,FALSE)</f>
        <v>71.599999999999994</v>
      </c>
      <c r="J30" s="68" t="str">
        <f>VLOOKUP(MID(C30,3,1),DATA!$D$2:$E$16,2,FALSE)</f>
        <v>Medium Offset</v>
      </c>
      <c r="K30" s="66"/>
    </row>
    <row r="31" spans="1:11" x14ac:dyDescent="0.25">
      <c r="A31" s="59" t="str">
        <f>VLOOKUP(MID(C31,1,2),DATA!$B$2:$C$10,2,FALSE)</f>
        <v>FF15</v>
      </c>
      <c r="B31" s="68" t="str">
        <f>VLOOKUP(MID(C31,13,2),DATA!$M$2:$N$16,2,FALSE)</f>
        <v>Tarmac</v>
      </c>
      <c r="C31" s="66" t="s">
        <v>1631</v>
      </c>
      <c r="D31" s="17" cm="1">
        <f t="array" ref="D31">SUMPRODUCT(1*(Export!$C$2:$C$1000=$C31),Export!$E$2:$E$1000)-SUMPRODUCT(1*(Allocated!$B$2:$B$1000=$C31),1*(Allocated!$D$2:$D$1000&lt;&gt;"07.1. In Workshop - 17. Ship from Vendor"),Allocated!$E$2:$E$1000)</f>
        <v>18</v>
      </c>
      <c r="E31" s="12" t="str">
        <f>VLOOKUP(MID(C31,4,1),DATA!$F$2:$G$16,2,FALSE)</f>
        <v>19"</v>
      </c>
      <c r="F31" s="12" t="str">
        <f>VLOOKUP(MID(C31,5,3),DATA!$H$2:$I$16,2,FALSE)</f>
        <v>10.0"</v>
      </c>
      <c r="G31" s="12" t="str">
        <f t="shared" si="0"/>
        <v>40</v>
      </c>
      <c r="H31" s="12" t="str">
        <f>VLOOKUP(MID(C31,10,3),DATA!$J$2:$L$16,2,FALSE)</f>
        <v>5x130</v>
      </c>
      <c r="I31" s="12">
        <f>VLOOKUP(MID(C31,10,3),DATA!$J$2:$L$16,3,FALSE)</f>
        <v>71.599999999999994</v>
      </c>
      <c r="J31" s="68" t="str">
        <f>VLOOKUP(MID(C31,3,1),DATA!$D$2:$E$16,2,FALSE)</f>
        <v>Medium Offset</v>
      </c>
      <c r="K31" s="66" t="str">
        <f>IF(COUNTIF(Discontinued!C179:C332,'All Skus'!C180)&gt;0,"yes","no")</f>
        <v>no</v>
      </c>
    </row>
    <row r="32" spans="1:11" x14ac:dyDescent="0.25">
      <c r="A32" s="59" t="str">
        <f>VLOOKUP(MID(C32,1,2),DATA!$B$2:$C$10,2,FALSE)</f>
        <v>FF15</v>
      </c>
      <c r="B32" s="68" t="str">
        <f>VLOOKUP(MID(C32,13,2),DATA!$M$2:$N$16,2,FALSE)</f>
        <v>Raw</v>
      </c>
      <c r="C32" s="66" t="s">
        <v>1245</v>
      </c>
      <c r="D32" s="17" cm="1">
        <f t="array" ref="D32">SUMPRODUCT(1*(Export!$C$2:$C$1000=$C32),Export!$E$2:$E$1000)-SUMPRODUCT(1*(Allocated!$B$2:$B$1000=$C32),1*(Allocated!$D$2:$D$1000&lt;&gt;"07.1. In Workshop - 17. Ship from Vendor"),Allocated!$E$2:$E$1000)</f>
        <v>1</v>
      </c>
      <c r="E32" s="12" t="str">
        <f>VLOOKUP(MID(C32,4,1),DATA!$F$2:$G$16,2,FALSE)</f>
        <v>19"</v>
      </c>
      <c r="F32" s="12" t="str">
        <f>VLOOKUP(MID(C32,5,3),DATA!$H$2:$I$16,2,FALSE)</f>
        <v>10.0"</v>
      </c>
      <c r="G32" s="12" t="str">
        <f t="shared" si="0"/>
        <v>40</v>
      </c>
      <c r="H32" s="12" t="str">
        <f>VLOOKUP(MID(C32,10,3),DATA!$J$2:$L$16,2,FALSE)</f>
        <v>5x130</v>
      </c>
      <c r="I32" s="12">
        <f>VLOOKUP(MID(C32,10,3),DATA!$J$2:$L$16,3,FALSE)</f>
        <v>71.599999999999994</v>
      </c>
      <c r="J32" s="68" t="str">
        <f>VLOOKUP(MID(C32,3,1),DATA!$D$2:$E$16,2,FALSE)</f>
        <v>Medium Offset</v>
      </c>
      <c r="K32" s="66" t="str">
        <f>IF(COUNTIF(Discontinued!C229:C382,'All Skus'!C230)&gt;0,"yes","no")</f>
        <v>no</v>
      </c>
    </row>
    <row r="33" spans="1:11" x14ac:dyDescent="0.25">
      <c r="A33" s="59" t="str">
        <f>VLOOKUP(MID(C33,1,2),DATA!$B$2:$C$10,2,FALSE)</f>
        <v>FF15</v>
      </c>
      <c r="B33" s="68" t="str">
        <f>VLOOKUP(MID(C33,13,2),DATA!$M$2:$N$16,2,FALSE)</f>
        <v>Liquid Silver</v>
      </c>
      <c r="C33" s="66" t="s">
        <v>1634</v>
      </c>
      <c r="D33" s="17" cm="1">
        <f t="array" ref="D33">SUMPRODUCT(1*(Export!$C$2:$C$1000=$C33),Export!$E$2:$E$1000)-SUMPRODUCT(1*(Allocated!$B$2:$B$1000=$C33),1*(Allocated!$D$2:$D$1000&lt;&gt;"07.1. In Workshop - 17. Ship from Vendor"),Allocated!$E$2:$E$1000)</f>
        <v>6</v>
      </c>
      <c r="E33" s="12" t="str">
        <f>VLOOKUP(MID(C33,4,1),DATA!$F$2:$G$16,2,FALSE)</f>
        <v>19"</v>
      </c>
      <c r="F33" s="12" t="str">
        <f>VLOOKUP(MID(C33,5,3),DATA!$H$2:$I$16,2,FALSE)</f>
        <v>10.0"</v>
      </c>
      <c r="G33" s="12" t="str">
        <f t="shared" si="0"/>
        <v>50</v>
      </c>
      <c r="H33" s="12" t="str">
        <f>VLOOKUP(MID(C33,10,3),DATA!$J$2:$L$16,2,FALSE)</f>
        <v>5x114.3</v>
      </c>
      <c r="I33" s="12">
        <f>VLOOKUP(MID(C33,10,3),DATA!$J$2:$L$16,3,FALSE)</f>
        <v>73.099999999999994</v>
      </c>
      <c r="J33" s="68" t="str">
        <f>VLOOKUP(MID(C33,3,1),DATA!$D$2:$E$16,2,FALSE)</f>
        <v>Medium Offset</v>
      </c>
      <c r="K33" s="66" t="str">
        <f>IF(COUNTIF(Discontinued!C192:C345,'All Skus'!C193)&gt;0,"yes","no")</f>
        <v>no</v>
      </c>
    </row>
    <row r="34" spans="1:11" x14ac:dyDescent="0.25">
      <c r="A34" s="59" t="str">
        <f>VLOOKUP(MID(C34,1,2),DATA!$B$2:$C$10,2,FALSE)</f>
        <v>FF15</v>
      </c>
      <c r="B34" s="68" t="str">
        <f>VLOOKUP(MID(C34,13,2),DATA!$M$2:$N$16,2,FALSE)</f>
        <v>Tarmac</v>
      </c>
      <c r="C34" s="66" t="s">
        <v>1636</v>
      </c>
      <c r="D34" s="17" cm="1">
        <f t="array" ref="D34">SUMPRODUCT(1*(Export!$C$2:$C$1000=$C34),Export!$E$2:$E$1000)-SUMPRODUCT(1*(Allocated!$B$2:$B$1000=$C34),1*(Allocated!$D$2:$D$1000&lt;&gt;"07.1. In Workshop - 17. Ship from Vendor"),Allocated!$E$2:$E$1000)</f>
        <v>9</v>
      </c>
      <c r="E34" s="12" t="str">
        <f>VLOOKUP(MID(C34,4,1),DATA!$F$2:$G$16,2,FALSE)</f>
        <v>19"</v>
      </c>
      <c r="F34" s="12" t="str">
        <f>VLOOKUP(MID(C34,5,3),DATA!$H$2:$I$16,2,FALSE)</f>
        <v>10.0"</v>
      </c>
      <c r="G34" s="12" t="str">
        <f t="shared" si="0"/>
        <v>50</v>
      </c>
      <c r="H34" s="12" t="str">
        <f>VLOOKUP(MID(C34,10,3),DATA!$J$2:$L$16,2,FALSE)</f>
        <v>5x114.3</v>
      </c>
      <c r="I34" s="12">
        <f>VLOOKUP(MID(C34,10,3),DATA!$J$2:$L$16,3,FALSE)</f>
        <v>73.099999999999994</v>
      </c>
      <c r="J34" s="68" t="str">
        <f>VLOOKUP(MID(C34,3,1),DATA!$D$2:$E$16,2,FALSE)</f>
        <v>Medium Offset</v>
      </c>
      <c r="K34" s="66" t="str">
        <f>IF(COUNTIF(Discontinued!C18:C171,'All Skus'!C19)&gt;0,"yes","no")</f>
        <v>no</v>
      </c>
    </row>
    <row r="35" spans="1:11" x14ac:dyDescent="0.25">
      <c r="A35" s="59" t="str">
        <f>VLOOKUP(MID(C35,1,2),DATA!$B$2:$C$10,2,FALSE)</f>
        <v>FF15</v>
      </c>
      <c r="B35" s="68" t="str">
        <f>VLOOKUP(MID(C35,13,2),DATA!$M$2:$N$16,2,FALSE)</f>
        <v>Raw</v>
      </c>
      <c r="C35" s="66" t="s">
        <v>1249</v>
      </c>
      <c r="D35" s="17" cm="1">
        <f t="array" ref="D35">SUMPRODUCT(1*(Export!$C$2:$C$1000=$C35),Export!$E$2:$E$1000)-SUMPRODUCT(1*(Allocated!$B$2:$B$1000=$C35),1*(Allocated!$D$2:$D$1000&lt;&gt;"07.1. In Workshop - 17. Ship from Vendor"),Allocated!$E$2:$E$1000)</f>
        <v>2</v>
      </c>
      <c r="E35" s="12" t="str">
        <f>VLOOKUP(MID(C35,4,1),DATA!$F$2:$G$16,2,FALSE)</f>
        <v>19"</v>
      </c>
      <c r="F35" s="12" t="str">
        <f>VLOOKUP(MID(C35,5,3),DATA!$H$2:$I$16,2,FALSE)</f>
        <v>10.0"</v>
      </c>
      <c r="G35" s="12" t="str">
        <f t="shared" si="0"/>
        <v>50</v>
      </c>
      <c r="H35" s="12" t="str">
        <f>VLOOKUP(MID(C35,10,3),DATA!$J$2:$L$16,2,FALSE)</f>
        <v>5x114.3</v>
      </c>
      <c r="I35" s="12">
        <f>VLOOKUP(MID(C35,10,3),DATA!$J$2:$L$16,3,FALSE)</f>
        <v>73.099999999999994</v>
      </c>
      <c r="J35" s="68" t="str">
        <f>VLOOKUP(MID(C35,3,1),DATA!$D$2:$E$16,2,FALSE)</f>
        <v>Medium Offset</v>
      </c>
      <c r="K35" s="66" t="str">
        <f>IF(COUNTIF(Discontinued!C62:C215,'All Skus'!C63)&gt;0,"yes","no")</f>
        <v>no</v>
      </c>
    </row>
    <row r="36" spans="1:11" x14ac:dyDescent="0.25">
      <c r="A36" s="59" t="str">
        <f>VLOOKUP(MID(C36,1,2),DATA!$B$2:$C$10,2,FALSE)</f>
        <v>FF15</v>
      </c>
      <c r="B36" s="68" t="str">
        <f>VLOOKUP(MID(C36,13,2),DATA!$M$2:$N$16,2,FALSE)</f>
        <v>Liquid Silver</v>
      </c>
      <c r="C36" s="66" t="s">
        <v>1625</v>
      </c>
      <c r="D36" s="17" cm="1">
        <f t="array" ref="D36">SUMPRODUCT(1*(Export!$C$2:$C$1000=$C36),Export!$E$2:$E$1000)-SUMPRODUCT(1*(Allocated!$B$2:$B$1000=$C36),1*(Allocated!$D$2:$D$1000&lt;&gt;"07.1. In Workshop - 17. Ship from Vendor"),Allocated!$E$2:$E$1000)</f>
        <v>30</v>
      </c>
      <c r="E36" s="12" t="str">
        <f>VLOOKUP(MID(C36,4,1),DATA!$F$2:$G$16,2,FALSE)</f>
        <v>19"</v>
      </c>
      <c r="F36" s="12" t="str">
        <f>VLOOKUP(MID(C36,5,3),DATA!$H$2:$I$16,2,FALSE)</f>
        <v>10.5"</v>
      </c>
      <c r="G36" s="12" t="str">
        <f t="shared" si="0"/>
        <v>26</v>
      </c>
      <c r="H36" s="12" t="str">
        <f>VLOOKUP(MID(C36,10,3),DATA!$J$2:$L$16,2,FALSE)</f>
        <v>5x120</v>
      </c>
      <c r="I36" s="12">
        <f>VLOOKUP(MID(C36,10,3),DATA!$J$2:$L$16,3,FALSE)</f>
        <v>72.599999999999994</v>
      </c>
      <c r="J36" s="68" t="str">
        <f>VLOOKUP(MID(C36,3,1),DATA!$D$2:$E$16,2,FALSE)</f>
        <v>Medium Offset</v>
      </c>
      <c r="K36" s="66" t="str">
        <f>IF(COUNTIF(Discontinued!C277:C430,'All Skus'!C278)&gt;0,"yes","no")</f>
        <v>no</v>
      </c>
    </row>
    <row r="37" spans="1:11" x14ac:dyDescent="0.25">
      <c r="A37" s="59" t="str">
        <f>VLOOKUP(MID(C37,1,2),DATA!$B$2:$C$10,2,FALSE)</f>
        <v>FF15</v>
      </c>
      <c r="B37" s="68" t="str">
        <f>VLOOKUP(MID(C37,13,2),DATA!$M$2:$N$16,2,FALSE)</f>
        <v>Tarmac</v>
      </c>
      <c r="C37" s="66" t="s">
        <v>1627</v>
      </c>
      <c r="D37" s="17" cm="1">
        <f t="array" ref="D37">SUMPRODUCT(1*(Export!$C$2:$C$1000=$C37),Export!$E$2:$E$1000)-SUMPRODUCT(1*(Allocated!$B$2:$B$1000=$C37),1*(Allocated!$D$2:$D$1000&lt;&gt;"07.1. In Workshop - 17. Ship from Vendor"),Allocated!$E$2:$E$1000)</f>
        <v>30</v>
      </c>
      <c r="E37" s="12" t="str">
        <f>VLOOKUP(MID(C37,4,1),DATA!$F$2:$G$16,2,FALSE)</f>
        <v>19"</v>
      </c>
      <c r="F37" s="12" t="str">
        <f>VLOOKUP(MID(C37,5,3),DATA!$H$2:$I$16,2,FALSE)</f>
        <v>10.5"</v>
      </c>
      <c r="G37" s="12" t="str">
        <f t="shared" si="0"/>
        <v>26</v>
      </c>
      <c r="H37" s="12" t="str">
        <f>VLOOKUP(MID(C37,10,3),DATA!$J$2:$L$16,2,FALSE)</f>
        <v>5x120</v>
      </c>
      <c r="I37" s="12">
        <f>VLOOKUP(MID(C37,10,3),DATA!$J$2:$L$16,3,FALSE)</f>
        <v>72.599999999999994</v>
      </c>
      <c r="J37" s="68" t="str">
        <f>VLOOKUP(MID(C37,3,1),DATA!$D$2:$E$16,2,FALSE)</f>
        <v>Medium Offset</v>
      </c>
      <c r="K37" s="66" t="str">
        <f>IF(COUNTIF(Discontinued!C66:C219,'All Skus'!C67)&gt;0,"yes","no")</f>
        <v>no</v>
      </c>
    </row>
    <row r="38" spans="1:11" x14ac:dyDescent="0.25">
      <c r="A38" s="59" t="str">
        <f>VLOOKUP(MID(C38,1,2),DATA!$B$2:$C$10,2,FALSE)</f>
        <v>FF01</v>
      </c>
      <c r="B38" s="68" t="str">
        <f>VLOOKUP(MID(C38,13,2),DATA!$M$2:$N$16,2,FALSE)</f>
        <v>Tarmac</v>
      </c>
      <c r="C38" s="66" t="s">
        <v>215</v>
      </c>
      <c r="D38" s="17" cm="1">
        <f t="array" ref="D38">SUMPRODUCT(1*(Export!$C$2:$C$1000=$C38),Export!$E$2:$E$1000)-SUMPRODUCT(1*(Allocated!$B$2:$B$1000=$C38),1*(Allocated!$D$2:$D$1000&lt;&gt;"07.1. In Workshop - 17. Ship from Vendor"),Allocated!$E$2:$E$1000)</f>
        <v>3</v>
      </c>
      <c r="E38" s="12" t="str">
        <f>VLOOKUP(MID(C38,4,1),DATA!$F$2:$G$16,2,FALSE)</f>
        <v>19"</v>
      </c>
      <c r="F38" s="12" t="str">
        <f>VLOOKUP(MID(C38,5,3),DATA!$H$2:$I$16,2,FALSE)</f>
        <v>11.0"</v>
      </c>
      <c r="G38" s="12" t="str">
        <f t="shared" si="0"/>
        <v>35</v>
      </c>
      <c r="H38" s="12" t="str">
        <f>VLOOKUP(MID(C38,10,3),DATA!$J$2:$L$16,2,FALSE)</f>
        <v>5x130</v>
      </c>
      <c r="I38" s="12">
        <f>VLOOKUP(MID(C38,10,3),DATA!$J$2:$L$16,3,FALSE)</f>
        <v>71.599999999999994</v>
      </c>
      <c r="J38" s="68" t="str">
        <f>VLOOKUP(MID(C38,3,1),DATA!$D$2:$E$16,2,FALSE)</f>
        <v>Medium Offset</v>
      </c>
      <c r="K38" s="66" t="str">
        <f>IF(COUNTIF(Discontinued!C263:C416,'All Skus'!C264)&gt;0,"yes","no")</f>
        <v>no</v>
      </c>
    </row>
    <row r="39" spans="1:11" x14ac:dyDescent="0.25">
      <c r="A39" s="59" t="str">
        <f>VLOOKUP(MID(C39,1,2),DATA!$B$2:$C$10,2,FALSE)</f>
        <v>FF01</v>
      </c>
      <c r="B39" s="68" t="str">
        <f>VLOOKUP(MID(C39,13,2),DATA!$M$2:$N$16,2,FALSE)</f>
        <v>Liquid Silver</v>
      </c>
      <c r="C39" s="66" t="s">
        <v>216</v>
      </c>
      <c r="D39" s="17" cm="1">
        <f t="array" ref="D39">SUMPRODUCT(1*(Export!$C$2:$C$1000=$C39),Export!$E$2:$E$1000)-SUMPRODUCT(1*(Allocated!$B$2:$B$1000=$C39),1*(Allocated!$D$2:$D$1000&lt;&gt;"07.1. In Workshop - 17. Ship from Vendor"),Allocated!$E$2:$E$1000)</f>
        <v>6</v>
      </c>
      <c r="E39" s="12" t="str">
        <f>VLOOKUP(MID(C39,4,1),DATA!$F$2:$G$16,2,FALSE)</f>
        <v>19"</v>
      </c>
      <c r="F39" s="12" t="str">
        <f>VLOOKUP(MID(C39,5,3),DATA!$H$2:$I$16,2,FALSE)</f>
        <v>11.0"</v>
      </c>
      <c r="G39" s="12" t="str">
        <f t="shared" si="0"/>
        <v>35</v>
      </c>
      <c r="H39" s="12" t="str">
        <f>VLOOKUP(MID(C39,10,3),DATA!$J$2:$L$16,2,FALSE)</f>
        <v>5x130</v>
      </c>
      <c r="I39" s="12">
        <f>VLOOKUP(MID(C39,10,3),DATA!$J$2:$L$16,3,FALSE)</f>
        <v>71.599999999999994</v>
      </c>
      <c r="J39" s="68" t="str">
        <f>VLOOKUP(MID(C39,3,1),DATA!$D$2:$E$16,2,FALSE)</f>
        <v>Medium Offset</v>
      </c>
      <c r="K39" s="66"/>
    </row>
    <row r="40" spans="1:11" x14ac:dyDescent="0.25">
      <c r="A40" s="59" t="str">
        <f>VLOOKUP(MID(C40,1,2),DATA!$B$2:$C$10,2,FALSE)</f>
        <v>FF15</v>
      </c>
      <c r="B40" s="68" t="str">
        <f>VLOOKUP(MID(C40,13,2),DATA!$M$2:$N$16,2,FALSE)</f>
        <v>Liquid Silver</v>
      </c>
      <c r="C40" s="66" t="s">
        <v>1621</v>
      </c>
      <c r="D40" s="17" cm="1">
        <f t="array" ref="D40">SUMPRODUCT(1*(Export!$C$2:$C$1000=$C40),Export!$E$2:$E$1000)-SUMPRODUCT(1*(Allocated!$B$2:$B$1000=$C40),1*(Allocated!$D$2:$D$1000&lt;&gt;"07.1. In Workshop - 17. Ship from Vendor"),Allocated!$E$2:$E$1000)</f>
        <v>10</v>
      </c>
      <c r="E40" s="12" t="str">
        <f>VLOOKUP(MID(C40,4,1),DATA!$F$2:$G$16,2,FALSE)</f>
        <v>19"</v>
      </c>
      <c r="F40" s="12" t="str">
        <f>VLOOKUP(MID(C40,5,3),DATA!$H$2:$I$16,2,FALSE)</f>
        <v>11.0"</v>
      </c>
      <c r="G40" s="12" t="str">
        <f t="shared" si="0"/>
        <v>35</v>
      </c>
      <c r="H40" s="12" t="str">
        <f>VLOOKUP(MID(C40,10,3),DATA!$J$2:$L$16,2,FALSE)</f>
        <v>5x130</v>
      </c>
      <c r="I40" s="12">
        <f>VLOOKUP(MID(C40,10,3),DATA!$J$2:$L$16,3,FALSE)</f>
        <v>71.599999999999994</v>
      </c>
      <c r="J40" s="68" t="str">
        <f>VLOOKUP(MID(C40,3,1),DATA!$D$2:$E$16,2,FALSE)</f>
        <v>Medium Offset</v>
      </c>
      <c r="K40" s="66" t="str">
        <f>IF(COUNTIF(Discontinued!C281:C434,'All Skus'!C282)&gt;0,"yes","no")</f>
        <v>no</v>
      </c>
    </row>
    <row r="41" spans="1:11" x14ac:dyDescent="0.25">
      <c r="A41" s="59" t="str">
        <f>VLOOKUP(MID(C41,1,2),DATA!$B$2:$C$10,2,FALSE)</f>
        <v>FF15</v>
      </c>
      <c r="B41" s="68" t="str">
        <f>VLOOKUP(MID(C41,13,2),DATA!$M$2:$N$16,2,FALSE)</f>
        <v>Tarmac</v>
      </c>
      <c r="C41" s="66" t="s">
        <v>1623</v>
      </c>
      <c r="D41" s="17" cm="1">
        <f t="array" ref="D41">SUMPRODUCT(1*(Export!$C$2:$C$1000=$C41),Export!$E$2:$E$1000)-SUMPRODUCT(1*(Allocated!$B$2:$B$1000=$C41),1*(Allocated!$D$2:$D$1000&lt;&gt;"07.1. In Workshop - 17. Ship from Vendor"),Allocated!$E$2:$E$1000)</f>
        <v>26</v>
      </c>
      <c r="E41" s="12" t="str">
        <f>VLOOKUP(MID(C41,4,1),DATA!$F$2:$G$16,2,FALSE)</f>
        <v>19"</v>
      </c>
      <c r="F41" s="12" t="str">
        <f>VLOOKUP(MID(C41,5,3),DATA!$H$2:$I$16,2,FALSE)</f>
        <v>11.0"</v>
      </c>
      <c r="G41" s="12" t="str">
        <f t="shared" si="0"/>
        <v>35</v>
      </c>
      <c r="H41" s="12" t="str">
        <f>VLOOKUP(MID(C41,10,3),DATA!$J$2:$L$16,2,FALSE)</f>
        <v>5x130</v>
      </c>
      <c r="I41" s="12">
        <f>VLOOKUP(MID(C41,10,3),DATA!$J$2:$L$16,3,FALSE)</f>
        <v>71.599999999999994</v>
      </c>
      <c r="J41" s="68" t="str">
        <f>VLOOKUP(MID(C41,3,1),DATA!$D$2:$E$16,2,FALSE)</f>
        <v>Medium Offset</v>
      </c>
      <c r="K41" s="66" t="str">
        <f>IF(COUNTIF(Discontinued!C120:C273,'All Skus'!C121)&gt;0,"yes","no")</f>
        <v>no</v>
      </c>
    </row>
    <row r="42" spans="1:11" x14ac:dyDescent="0.25">
      <c r="A42" s="59" t="str">
        <f>VLOOKUP(MID(C42,1,2),DATA!$B$2:$C$10,2,FALSE)</f>
        <v>FF15</v>
      </c>
      <c r="B42" s="68" t="str">
        <f>VLOOKUP(MID(C42,13,2),DATA!$M$2:$N$16,2,FALSE)</f>
        <v>Raw</v>
      </c>
      <c r="C42" s="66" t="s">
        <v>1251</v>
      </c>
      <c r="D42" s="17" cm="1">
        <f t="array" ref="D42">SUMPRODUCT(1*(Export!$C$2:$C$1000=$C42),Export!$E$2:$E$1000)-SUMPRODUCT(1*(Allocated!$B$2:$B$1000=$C42),1*(Allocated!$D$2:$D$1000&lt;&gt;"07.1. In Workshop - 17. Ship from Vendor"),Allocated!$E$2:$E$1000)</f>
        <v>2</v>
      </c>
      <c r="E42" s="12" t="str">
        <f>VLOOKUP(MID(C42,4,1),DATA!$F$2:$G$16,2,FALSE)</f>
        <v>19"</v>
      </c>
      <c r="F42" s="12" t="str">
        <f>VLOOKUP(MID(C42,5,3),DATA!$H$2:$I$16,2,FALSE)</f>
        <v>11.0"</v>
      </c>
      <c r="G42" s="12" t="str">
        <f t="shared" si="0"/>
        <v>35</v>
      </c>
      <c r="H42" s="12" t="str">
        <f>VLOOKUP(MID(C42,10,3),DATA!$J$2:$L$16,2,FALSE)</f>
        <v>5x130</v>
      </c>
      <c r="I42" s="12">
        <f>VLOOKUP(MID(C42,10,3),DATA!$J$2:$L$16,3,FALSE)</f>
        <v>71.599999999999994</v>
      </c>
      <c r="J42" s="68" t="str">
        <f>VLOOKUP(MID(C42,3,1),DATA!$D$2:$E$16,2,FALSE)</f>
        <v>Medium Offset</v>
      </c>
      <c r="K42" s="66"/>
    </row>
    <row r="43" spans="1:11" x14ac:dyDescent="0.25">
      <c r="A43" s="59" t="str">
        <f>VLOOKUP(MID(C43,1,2),DATA!$B$2:$C$10,2,FALSE)</f>
        <v>FF15</v>
      </c>
      <c r="B43" s="68" t="str">
        <f>VLOOKUP(MID(C43,13,2),DATA!$M$2:$N$16,2,FALSE)</f>
        <v>Liquid Silver</v>
      </c>
      <c r="C43" s="66" t="s">
        <v>1617</v>
      </c>
      <c r="D43" s="17" cm="1">
        <f t="array" ref="D43">SUMPRODUCT(1*(Export!$C$2:$C$1000=$C43),Export!$E$2:$E$1000)-SUMPRODUCT(1*(Allocated!$B$2:$B$1000=$C43),1*(Allocated!$D$2:$D$1000&lt;&gt;"07.1. In Workshop - 17. Ship from Vendor"),Allocated!$E$2:$E$1000)</f>
        <v>4</v>
      </c>
      <c r="E43" s="12" t="str">
        <f>VLOOKUP(MID(C43,4,1),DATA!$F$2:$G$16,2,FALSE)</f>
        <v>19"</v>
      </c>
      <c r="F43" s="12" t="str">
        <f>VLOOKUP(MID(C43,5,3),DATA!$H$2:$I$16,2,FALSE)</f>
        <v>11.0"</v>
      </c>
      <c r="G43" s="12" t="str">
        <f t="shared" si="0"/>
        <v>55</v>
      </c>
      <c r="H43" s="12" t="str">
        <f>VLOOKUP(MID(C43,10,3),DATA!$J$2:$L$16,2,FALSE)</f>
        <v>5x114.3</v>
      </c>
      <c r="I43" s="12">
        <f>VLOOKUP(MID(C43,10,3),DATA!$J$2:$L$16,3,FALSE)</f>
        <v>70.599999999999994</v>
      </c>
      <c r="J43" s="68" t="str">
        <f>VLOOKUP(MID(C43,3,1),DATA!$D$2:$E$16,2,FALSE)</f>
        <v>Medium Offset</v>
      </c>
      <c r="K43" s="66" t="str">
        <f>IF(COUNTIF(Discontinued!C143:C296,'All Skus'!C144)&gt;0,"yes","no")</f>
        <v>no</v>
      </c>
    </row>
    <row r="44" spans="1:11" x14ac:dyDescent="0.25">
      <c r="A44" s="59" t="str">
        <f>VLOOKUP(MID(C44,1,2),DATA!$B$2:$C$10,2,FALSE)</f>
        <v>FF15</v>
      </c>
      <c r="B44" s="68" t="str">
        <f>VLOOKUP(MID(C44,13,2),DATA!$M$2:$N$16,2,FALSE)</f>
        <v>Tarmac</v>
      </c>
      <c r="C44" s="66" t="s">
        <v>1619</v>
      </c>
      <c r="D44" s="17" cm="1">
        <f t="array" ref="D44">SUMPRODUCT(1*(Export!$C$2:$C$1000=$C44),Export!$E$2:$E$1000)-SUMPRODUCT(1*(Allocated!$B$2:$B$1000=$C44),1*(Allocated!$D$2:$D$1000&lt;&gt;"07.1. In Workshop - 17. Ship from Vendor"),Allocated!$E$2:$E$1000)</f>
        <v>2</v>
      </c>
      <c r="E44" s="12" t="str">
        <f>VLOOKUP(MID(C44,4,1),DATA!$F$2:$G$16,2,FALSE)</f>
        <v>19"</v>
      </c>
      <c r="F44" s="12" t="str">
        <f>VLOOKUP(MID(C44,5,3),DATA!$H$2:$I$16,2,FALSE)</f>
        <v>11.0"</v>
      </c>
      <c r="G44" s="12" t="str">
        <f t="shared" si="0"/>
        <v>55</v>
      </c>
      <c r="H44" s="12" t="str">
        <f>VLOOKUP(MID(C44,10,3),DATA!$J$2:$L$16,2,FALSE)</f>
        <v>5x114.3</v>
      </c>
      <c r="I44" s="12">
        <f>VLOOKUP(MID(C44,10,3),DATA!$J$2:$L$16,3,FALSE)</f>
        <v>70.599999999999994</v>
      </c>
      <c r="J44" s="68" t="str">
        <f>VLOOKUP(MID(C44,3,1),DATA!$D$2:$E$16,2,FALSE)</f>
        <v>Medium Offset</v>
      </c>
      <c r="K44" s="66" t="str">
        <f>IF(COUNTIF(Discontinued!C202:C355,'All Skus'!C203)&gt;0,"yes","no")</f>
        <v>no</v>
      </c>
    </row>
    <row r="45" spans="1:11" x14ac:dyDescent="0.25">
      <c r="A45" s="59" t="str">
        <f>VLOOKUP(MID(C45,1,2),DATA!$B$2:$C$10,2,FALSE)</f>
        <v>FF15</v>
      </c>
      <c r="B45" s="68" t="str">
        <f>VLOOKUP(MID(C45,13,2),DATA!$M$2:$N$16,2,FALSE)</f>
        <v>Raw</v>
      </c>
      <c r="C45" s="66" t="s">
        <v>1253</v>
      </c>
      <c r="D45" s="17" cm="1">
        <f t="array" ref="D45">SUMPRODUCT(1*(Export!$C$2:$C$1000=$C45),Export!$E$2:$E$1000)-SUMPRODUCT(1*(Allocated!$B$2:$B$1000=$C45),1*(Allocated!$D$2:$D$1000&lt;&gt;"07.1. In Workshop - 17. Ship from Vendor"),Allocated!$E$2:$E$1000)</f>
        <v>3</v>
      </c>
      <c r="E45" s="12" t="str">
        <f>VLOOKUP(MID(C45,4,1),DATA!$F$2:$G$16,2,FALSE)</f>
        <v>19"</v>
      </c>
      <c r="F45" s="12" t="str">
        <f>VLOOKUP(MID(C45,5,3),DATA!$H$2:$I$16,2,FALSE)</f>
        <v>11.0"</v>
      </c>
      <c r="G45" s="12" t="str">
        <f t="shared" si="0"/>
        <v>55</v>
      </c>
      <c r="H45" s="12" t="str">
        <f>VLOOKUP(MID(C45,10,3),DATA!$J$2:$L$16,2,FALSE)</f>
        <v>5x114.3</v>
      </c>
      <c r="I45" s="12">
        <f>VLOOKUP(MID(C45,10,3),DATA!$J$2:$L$16,3,FALSE)</f>
        <v>70.599999999999994</v>
      </c>
      <c r="J45" s="68" t="str">
        <f>VLOOKUP(MID(C45,3,1),DATA!$D$2:$E$16,2,FALSE)</f>
        <v>Medium Offset</v>
      </c>
      <c r="K45" s="66" t="str">
        <f>IF(COUNTIF(Discontinued!C72:C225,'All Skus'!C73)&gt;0,"yes","no")</f>
        <v>no</v>
      </c>
    </row>
    <row r="46" spans="1:11" x14ac:dyDescent="0.25">
      <c r="A46" s="59" t="str">
        <f>VLOOKUP(MID(C46,1,2),DATA!$B$2:$C$10,2,FALSE)</f>
        <v>FF01</v>
      </c>
      <c r="B46" s="68" t="str">
        <f>VLOOKUP(MID(C46,13,2),DATA!$M$2:$N$16,2,FALSE)</f>
        <v>Tarmac</v>
      </c>
      <c r="C46" s="66" t="s">
        <v>211</v>
      </c>
      <c r="D46" s="17" cm="1">
        <f t="array" ref="D46">SUMPRODUCT(1*(Export!$C$2:$C$1000=$C46),Export!$E$2:$E$1000)-SUMPRODUCT(1*(Allocated!$B$2:$B$1000=$C46),1*(Allocated!$D$2:$D$1000&lt;&gt;"07.1. In Workshop - 17. Ship from Vendor"),Allocated!$E$2:$E$1000)</f>
        <v>17</v>
      </c>
      <c r="E46" s="12" t="str">
        <f>VLOOKUP(MID(C46,4,1),DATA!$F$2:$G$16,2,FALSE)</f>
        <v>19"</v>
      </c>
      <c r="F46" s="12" t="str">
        <f>VLOOKUP(MID(C46,5,3),DATA!$H$2:$I$16,2,FALSE)</f>
        <v>11.0"</v>
      </c>
      <c r="G46" s="12" t="str">
        <f t="shared" si="0"/>
        <v>60</v>
      </c>
      <c r="H46" s="12" t="str">
        <f>VLOOKUP(MID(C46,10,3),DATA!$J$2:$L$16,2,FALSE)</f>
        <v>5x130</v>
      </c>
      <c r="I46" s="12">
        <f>VLOOKUP(MID(C46,10,3),DATA!$J$2:$L$16,3,FALSE)</f>
        <v>71.599999999999994</v>
      </c>
      <c r="J46" s="68" t="str">
        <f>VLOOKUP(MID(C46,3,1),DATA!$D$2:$E$16,2,FALSE)</f>
        <v>Medium Offset</v>
      </c>
      <c r="K46" s="66"/>
    </row>
    <row r="47" spans="1:11" x14ac:dyDescent="0.25">
      <c r="A47" s="59" t="str">
        <f>VLOOKUP(MID(C47,1,2),DATA!$B$2:$C$10,2,FALSE)</f>
        <v>FF01</v>
      </c>
      <c r="B47" s="68" t="str">
        <f>VLOOKUP(MID(C47,13,2),DATA!$M$2:$N$16,2,FALSE)</f>
        <v>Liquid Silver</v>
      </c>
      <c r="C47" s="66" t="s">
        <v>213</v>
      </c>
      <c r="D47" s="17" cm="1">
        <f t="array" ref="D47">SUMPRODUCT(1*(Export!$C$2:$C$1000=$C47),Export!$E$2:$E$1000)-SUMPRODUCT(1*(Allocated!$B$2:$B$1000=$C47),1*(Allocated!$D$2:$D$1000&lt;&gt;"07.1. In Workshop - 17. Ship from Vendor"),Allocated!$E$2:$E$1000)</f>
        <v>0</v>
      </c>
      <c r="E47" s="12" t="str">
        <f>VLOOKUP(MID(C47,4,1),DATA!$F$2:$G$16,2,FALSE)</f>
        <v>19"</v>
      </c>
      <c r="F47" s="12" t="str">
        <f>VLOOKUP(MID(C47,5,3),DATA!$H$2:$I$16,2,FALSE)</f>
        <v>11.0"</v>
      </c>
      <c r="G47" s="12" t="str">
        <f t="shared" si="0"/>
        <v>60</v>
      </c>
      <c r="H47" s="12" t="str">
        <f>VLOOKUP(MID(C47,10,3),DATA!$J$2:$L$16,2,FALSE)</f>
        <v>5x130</v>
      </c>
      <c r="I47" s="12">
        <f>VLOOKUP(MID(C47,10,3),DATA!$J$2:$L$16,3,FALSE)</f>
        <v>71.599999999999994</v>
      </c>
      <c r="J47" s="68" t="str">
        <f>VLOOKUP(MID(C47,3,1),DATA!$D$2:$E$16,2,FALSE)</f>
        <v>Medium Offset</v>
      </c>
      <c r="K47" s="66" t="str">
        <f>IF(COUNTIF(Discontinued!C201:C354,'All Skus'!C202)&gt;0,"yes","no")</f>
        <v>no</v>
      </c>
    </row>
    <row r="48" spans="1:11" x14ac:dyDescent="0.25">
      <c r="A48" s="59" t="str">
        <f>VLOOKUP(MID(C48,1,2),DATA!$B$2:$C$10,2,FALSE)</f>
        <v>FF15</v>
      </c>
      <c r="B48" s="68" t="str">
        <f>VLOOKUP(MID(C48,13,2),DATA!$M$2:$N$16,2,FALSE)</f>
        <v>Liquid Silver</v>
      </c>
      <c r="C48" s="66" t="s">
        <v>1614</v>
      </c>
      <c r="D48" s="17" cm="1">
        <f t="array" ref="D48">SUMPRODUCT(1*(Export!$C$2:$C$1000=$C48),Export!$E$2:$E$1000)-SUMPRODUCT(1*(Allocated!$B$2:$B$1000=$C48),1*(Allocated!$D$2:$D$1000&lt;&gt;"07.1. In Workshop - 17. Ship from Vendor"),Allocated!$E$2:$E$1000)</f>
        <v>16</v>
      </c>
      <c r="E48" s="12" t="str">
        <f>VLOOKUP(MID(C48,4,1),DATA!$F$2:$G$16,2,FALSE)</f>
        <v>19"</v>
      </c>
      <c r="F48" s="12" t="str">
        <f>VLOOKUP(MID(C48,5,3),DATA!$H$2:$I$16,2,FALSE)</f>
        <v>11.0"</v>
      </c>
      <c r="G48" s="12" t="str">
        <f t="shared" si="0"/>
        <v>60</v>
      </c>
      <c r="H48" s="12" t="str">
        <f>VLOOKUP(MID(C48,10,3),DATA!$J$2:$L$16,2,FALSE)</f>
        <v>5x130</v>
      </c>
      <c r="I48" s="12">
        <f>VLOOKUP(MID(C48,10,3),DATA!$J$2:$L$16,3,FALSE)</f>
        <v>71.599999999999994</v>
      </c>
      <c r="J48" s="68" t="str">
        <f>VLOOKUP(MID(C48,3,1),DATA!$D$2:$E$16,2,FALSE)</f>
        <v>Medium Offset</v>
      </c>
      <c r="K48" s="66" t="str">
        <f>IF(COUNTIF(Discontinued!C276:C429,'All Skus'!C277)&gt;0,"yes","no")</f>
        <v>no</v>
      </c>
    </row>
    <row r="49" spans="1:11" x14ac:dyDescent="0.25">
      <c r="A49" s="59" t="str">
        <f>VLOOKUP(MID(C49,1,2),DATA!$B$2:$C$10,2,FALSE)</f>
        <v>FF15</v>
      </c>
      <c r="B49" s="68" t="str">
        <f>VLOOKUP(MID(C49,13,2),DATA!$M$2:$N$16,2,FALSE)</f>
        <v>Tarmac</v>
      </c>
      <c r="C49" s="66" t="s">
        <v>1696</v>
      </c>
      <c r="D49" s="17" cm="1">
        <f t="array" ref="D49">SUMPRODUCT(1*(Export!$C$2:$C$1000=$C49),Export!$E$2:$E$1000)-SUMPRODUCT(1*(Allocated!$B$2:$B$1000=$C49),1*(Allocated!$D$2:$D$1000&lt;&gt;"07.1. In Workshop - 17. Ship from Vendor"),Allocated!$E$2:$E$1000)</f>
        <v>22</v>
      </c>
      <c r="E49" s="12" t="str">
        <f>VLOOKUP(MID(C49,4,1),DATA!$F$2:$G$16,2,FALSE)</f>
        <v>19"</v>
      </c>
      <c r="F49" s="12" t="str">
        <f>VLOOKUP(MID(C49,5,3),DATA!$H$2:$I$16,2,FALSE)</f>
        <v>11.0"</v>
      </c>
      <c r="G49" s="12" t="str">
        <f t="shared" si="0"/>
        <v>60</v>
      </c>
      <c r="H49" s="12" t="str">
        <f>VLOOKUP(MID(C49,10,3),DATA!$J$2:$L$16,2,FALSE)</f>
        <v>5x130</v>
      </c>
      <c r="I49" s="12">
        <f>VLOOKUP(MID(C49,10,3),DATA!$J$2:$L$16,3,FALSE)</f>
        <v>71.599999999999994</v>
      </c>
      <c r="J49" s="68" t="str">
        <f>VLOOKUP(MID(C49,3,1),DATA!$D$2:$E$16,2,FALSE)</f>
        <v>Medium Offset</v>
      </c>
      <c r="K49" s="66"/>
    </row>
    <row r="50" spans="1:11" x14ac:dyDescent="0.25">
      <c r="A50" s="59" t="str">
        <f>VLOOKUP(MID(C50,1,2),DATA!$B$2:$C$10,2,FALSE)</f>
        <v>FF15</v>
      </c>
      <c r="B50" s="68" t="str">
        <f>VLOOKUP(MID(C50,13,2),DATA!$M$2:$N$16,2,FALSE)</f>
        <v>Raw</v>
      </c>
      <c r="C50" s="66" t="s">
        <v>1255</v>
      </c>
      <c r="D50" s="17" cm="1">
        <f t="array" ref="D50">SUMPRODUCT(1*(Export!$C$2:$C$1000=$C50),Export!$E$2:$E$1000)-SUMPRODUCT(1*(Allocated!$B$2:$B$1000=$C50),1*(Allocated!$D$2:$D$1000&lt;&gt;"07.1. In Workshop - 17. Ship from Vendor"),Allocated!$E$2:$E$1000)</f>
        <v>0</v>
      </c>
      <c r="E50" s="12" t="str">
        <f>VLOOKUP(MID(C50,4,1),DATA!$F$2:$G$16,2,FALSE)</f>
        <v>19"</v>
      </c>
      <c r="F50" s="12" t="str">
        <f>VLOOKUP(MID(C50,5,3),DATA!$H$2:$I$16,2,FALSE)</f>
        <v>11.0"</v>
      </c>
      <c r="G50" s="12" t="str">
        <f t="shared" si="0"/>
        <v>60</v>
      </c>
      <c r="H50" s="12" t="str">
        <f>VLOOKUP(MID(C50,10,3),DATA!$J$2:$L$16,2,FALSE)</f>
        <v>5x130</v>
      </c>
      <c r="I50" s="12">
        <f>VLOOKUP(MID(C50,10,3),DATA!$J$2:$L$16,3,FALSE)</f>
        <v>71.599999999999994</v>
      </c>
      <c r="J50" s="68" t="str">
        <f>VLOOKUP(MID(C50,3,1),DATA!$D$2:$E$16,2,FALSE)</f>
        <v>Medium Offset</v>
      </c>
      <c r="K50" s="66" t="str">
        <f>IF(COUNTIF(Discontinued!C339:C492,'All Skus'!C338)&gt;0,"yes","no")</f>
        <v>no</v>
      </c>
    </row>
    <row r="51" spans="1:11" x14ac:dyDescent="0.25">
      <c r="A51" s="59" t="str">
        <f>VLOOKUP(MID(C51,1,2),DATA!$B$2:$C$10,2,FALSE)</f>
        <v>FF10</v>
      </c>
      <c r="B51" s="68" t="str">
        <f>VLOOKUP(MID(C51,13,2),DATA!$M$2:$N$16,2,FALSE)</f>
        <v>Liquid Metal</v>
      </c>
      <c r="C51" s="66" t="s">
        <v>1778</v>
      </c>
      <c r="D51" s="17" cm="1">
        <f t="array" ref="D51">SUMPRODUCT(1*(Export!$C$2:$C$1000=$C51),Export!$E$2:$E$1000)-SUMPRODUCT(1*(Allocated!$B$2:$B$1000=$C51),1*(Allocated!$D$2:$D$1000&lt;&gt;"07.1. In Workshop - 17. Ship from Vendor"),Allocated!$E$2:$E$1000)</f>
        <v>10</v>
      </c>
      <c r="E51" s="12" t="str">
        <f>VLOOKUP(MID(C51,4,1),DATA!$F$2:$G$16,2,FALSE)</f>
        <v>19"</v>
      </c>
      <c r="F51" s="12" t="str">
        <f>VLOOKUP(MID(C51,5,3),DATA!$H$2:$I$16,2,FALSE)</f>
        <v>8.5"</v>
      </c>
      <c r="G51" s="12" t="str">
        <f t="shared" si="0"/>
        <v>25</v>
      </c>
      <c r="H51" s="12" t="str">
        <f>VLOOKUP(MID(C51,10,3),DATA!$J$2:$L$16,2,FALSE)</f>
        <v>5x112</v>
      </c>
      <c r="I51" s="12">
        <f>VLOOKUP(MID(C51,10,3),DATA!$J$2:$L$16,3,FALSE)</f>
        <v>66.56</v>
      </c>
      <c r="J51" s="68" t="str">
        <f>VLOOKUP(MID(C51,3,1),DATA!$D$2:$E$16,2,FALSE)</f>
        <v>Medium Offset</v>
      </c>
      <c r="K51" s="66" t="str">
        <f>IF(COUNTIF(Discontinued!C171:C324,'All Skus'!C172)&gt;0,"yes","no")</f>
        <v>no</v>
      </c>
    </row>
    <row r="52" spans="1:11" x14ac:dyDescent="0.25">
      <c r="A52" s="59" t="str">
        <f>VLOOKUP(MID(C52,1,2),DATA!$B$2:$C$10,2,FALSE)</f>
        <v>FF10</v>
      </c>
      <c r="B52" s="68" t="str">
        <f>VLOOKUP(MID(C52,13,2),DATA!$M$2:$N$16,2,FALSE)</f>
        <v>Tarmac</v>
      </c>
      <c r="C52" s="66" t="s">
        <v>1782</v>
      </c>
      <c r="D52" s="17" cm="1">
        <f t="array" ref="D52">SUMPRODUCT(1*(Export!$C$2:$C$1000=$C52),Export!$E$2:$E$1000)-SUMPRODUCT(1*(Allocated!$B$2:$B$1000=$C52),1*(Allocated!$D$2:$D$1000&lt;&gt;"07.1. In Workshop - 17. Ship from Vendor"),Allocated!$E$2:$E$1000)</f>
        <v>4</v>
      </c>
      <c r="E52" s="12" t="str">
        <f>VLOOKUP(MID(C52,4,1),DATA!$F$2:$G$16,2,FALSE)</f>
        <v>19"</v>
      </c>
      <c r="F52" s="12" t="str">
        <f>VLOOKUP(MID(C52,5,3),DATA!$H$2:$I$16,2,FALSE)</f>
        <v>8.5"</v>
      </c>
      <c r="G52" s="12" t="str">
        <f t="shared" si="0"/>
        <v>25</v>
      </c>
      <c r="H52" s="12" t="str">
        <f>VLOOKUP(MID(C52,10,3),DATA!$J$2:$L$16,2,FALSE)</f>
        <v>5x112</v>
      </c>
      <c r="I52" s="12">
        <f>VLOOKUP(MID(C52,10,3),DATA!$J$2:$L$16,3,FALSE)</f>
        <v>66.56</v>
      </c>
      <c r="J52" s="68" t="str">
        <f>VLOOKUP(MID(C52,3,1),DATA!$D$2:$E$16,2,FALSE)</f>
        <v>Medium Offset</v>
      </c>
      <c r="K52" s="66" t="str">
        <f>IF(COUNTIF(Discontinued!C274:C427,'All Skus'!C275)&gt;0,"yes","no")</f>
        <v>no</v>
      </c>
    </row>
    <row r="53" spans="1:11" x14ac:dyDescent="0.25">
      <c r="A53" s="59" t="str">
        <f>VLOOKUP(MID(C53,1,2),DATA!$B$2:$C$10,2,FALSE)</f>
        <v>FF01</v>
      </c>
      <c r="B53" s="68" t="str">
        <f>VLOOKUP(MID(C53,13,2),DATA!$M$2:$N$16,2,FALSE)</f>
        <v>Tarmac</v>
      </c>
      <c r="C53" s="66" t="s">
        <v>169</v>
      </c>
      <c r="D53" s="17" cm="1">
        <f t="array" ref="D53">SUMPRODUCT(1*(Export!$C$2:$C$1000=$C53),Export!$E$2:$E$1000)-SUMPRODUCT(1*(Allocated!$B$2:$B$1000=$C53),1*(Allocated!$D$2:$D$1000&lt;&gt;"07.1. In Workshop - 17. Ship from Vendor"),Allocated!$E$2:$E$1000)</f>
        <v>0</v>
      </c>
      <c r="E53" s="12" t="str">
        <f>VLOOKUP(MID(C53,4,1),DATA!$F$2:$G$16,2,FALSE)</f>
        <v>19"</v>
      </c>
      <c r="F53" s="12" t="str">
        <f>VLOOKUP(MID(C53,5,3),DATA!$H$2:$I$16,2,FALSE)</f>
        <v>8.5"</v>
      </c>
      <c r="G53" s="12" t="str">
        <f t="shared" si="0"/>
        <v>30</v>
      </c>
      <c r="H53" s="12" t="str">
        <f>VLOOKUP(MID(C53,10,3),DATA!$J$2:$L$16,2,FALSE)</f>
        <v>5x120</v>
      </c>
      <c r="I53" s="12">
        <f>VLOOKUP(MID(C53,10,3),DATA!$J$2:$L$16,3,FALSE)</f>
        <v>72.599999999999994</v>
      </c>
      <c r="J53" s="68" t="str">
        <f>VLOOKUP(MID(C53,3,1),DATA!$D$2:$E$16,2,FALSE)</f>
        <v>High Offset</v>
      </c>
      <c r="K53" s="66" t="str">
        <f>IF(COUNTIF(Discontinued!C264:C417,'All Skus'!C265)&gt;0,"yes","no")</f>
        <v>no</v>
      </c>
    </row>
    <row r="54" spans="1:11" x14ac:dyDescent="0.25">
      <c r="A54" s="59" t="str">
        <f>VLOOKUP(MID(C54,1,2),DATA!$B$2:$C$10,2,FALSE)</f>
        <v>FF15</v>
      </c>
      <c r="B54" s="68" t="str">
        <f>VLOOKUP(MID(C54,13,2),DATA!$M$2:$N$16,2,FALSE)</f>
        <v>Tarmac</v>
      </c>
      <c r="C54" s="66" t="s">
        <v>257</v>
      </c>
      <c r="D54" s="17" cm="1">
        <f t="array" ref="D54">SUMPRODUCT(1*(Export!$C$2:$C$1000=$C54),Export!$E$2:$E$1000)-SUMPRODUCT(1*(Allocated!$B$2:$B$1000=$C54),1*(Allocated!$D$2:$D$1000&lt;&gt;"07.1. In Workshop - 17. Ship from Vendor"),Allocated!$E$2:$E$1000)</f>
        <v>1</v>
      </c>
      <c r="E54" s="12" t="str">
        <f>VLOOKUP(MID(C54,4,1),DATA!$F$2:$G$16,2,FALSE)</f>
        <v>19"</v>
      </c>
      <c r="F54" s="12" t="str">
        <f>VLOOKUP(MID(C54,5,3),DATA!$H$2:$I$16,2,FALSE)</f>
        <v>8.5"</v>
      </c>
      <c r="G54" s="12" t="str">
        <f t="shared" si="0"/>
        <v>30</v>
      </c>
      <c r="H54" s="12" t="str">
        <f>VLOOKUP(MID(C54,10,3),DATA!$J$2:$L$16,2,FALSE)</f>
        <v>5x120</v>
      </c>
      <c r="I54" s="12">
        <f>VLOOKUP(MID(C54,10,3),DATA!$J$2:$L$16,3,FALSE)</f>
        <v>72.599999999999994</v>
      </c>
      <c r="J54" s="68" t="str">
        <f>VLOOKUP(MID(C54,3,1),DATA!$D$2:$E$16,2,FALSE)</f>
        <v>High Offset</v>
      </c>
      <c r="K54" s="66" t="str">
        <f>IF(COUNTIF(Discontinued!C4:C157,'All Skus'!C4)&gt;0,"yes","no")</f>
        <v>yes</v>
      </c>
    </row>
    <row r="55" spans="1:11" x14ac:dyDescent="0.25">
      <c r="A55" s="59" t="str">
        <f>VLOOKUP(MID(C55,1,2),DATA!$B$2:$C$10,2,FALSE)</f>
        <v>FF11</v>
      </c>
      <c r="B55" s="68" t="str">
        <f>VLOOKUP(MID(C55,13,2),DATA!$M$2:$N$16,2,FALSE)</f>
        <v>Liquid Metal</v>
      </c>
      <c r="C55" s="66" t="s">
        <v>395</v>
      </c>
      <c r="D55" s="17" cm="1">
        <f t="array" ref="D55">SUMPRODUCT(1*(Export!$C$2:$C$1000=$C55),Export!$E$2:$E$1000)-SUMPRODUCT(1*(Allocated!$B$2:$B$1000=$C55),1*(Allocated!$D$2:$D$1000&lt;&gt;"07.1. In Workshop - 17. Ship from Vendor"),Allocated!$E$2:$E$1000)</f>
        <v>28</v>
      </c>
      <c r="E55" s="12" t="str">
        <f>VLOOKUP(MID(C55,4,1),DATA!$F$2:$G$16,2,FALSE)</f>
        <v>19"</v>
      </c>
      <c r="F55" s="12" t="str">
        <f>VLOOKUP(MID(C55,5,3),DATA!$H$2:$I$16,2,FALSE)</f>
        <v>8.5"</v>
      </c>
      <c r="G55" s="12" t="str">
        <f t="shared" si="0"/>
        <v>30</v>
      </c>
      <c r="H55" s="12" t="str">
        <f>VLOOKUP(MID(C55,10,3),DATA!$J$2:$L$16,2,FALSE)</f>
        <v>5x120</v>
      </c>
      <c r="I55" s="12">
        <f>VLOOKUP(MID(C55,10,3),DATA!$J$2:$L$16,3,FALSE)</f>
        <v>72.599999999999994</v>
      </c>
      <c r="J55" s="68" t="str">
        <f>VLOOKUP(MID(C55,3,1),DATA!$D$2:$E$16,2,FALSE)</f>
        <v>Medium Offset</v>
      </c>
      <c r="K55" s="66" t="str">
        <f>IF(COUNTIF(Discontinued!C267:C420,'All Skus'!C268)&gt;0,"yes","no")</f>
        <v>no</v>
      </c>
    </row>
    <row r="56" spans="1:11" x14ac:dyDescent="0.25">
      <c r="A56" s="59" t="str">
        <f>VLOOKUP(MID(C56,1,2),DATA!$B$2:$C$10,2,FALSE)</f>
        <v>FF11</v>
      </c>
      <c r="B56" s="68" t="str">
        <f>VLOOKUP(MID(C56,13,2),DATA!$M$2:$N$16,2,FALSE)</f>
        <v>Raw</v>
      </c>
      <c r="C56" s="66" t="s">
        <v>933</v>
      </c>
      <c r="D56" s="17" cm="1">
        <f t="array" ref="D56">SUMPRODUCT(1*(Export!$C$2:$C$1000=$C56),Export!$E$2:$E$1000)-SUMPRODUCT(1*(Allocated!$B$2:$B$1000=$C56),1*(Allocated!$D$2:$D$1000&lt;&gt;"07.1. In Workshop - 17. Ship from Vendor"),Allocated!$E$2:$E$1000)</f>
        <v>10</v>
      </c>
      <c r="E56" s="12" t="str">
        <f>VLOOKUP(MID(C56,4,1),DATA!$F$2:$G$16,2,FALSE)</f>
        <v>19"</v>
      </c>
      <c r="F56" s="12" t="str">
        <f>VLOOKUP(MID(C56,5,3),DATA!$H$2:$I$16,2,FALSE)</f>
        <v>8.5"</v>
      </c>
      <c r="G56" s="12" t="str">
        <f t="shared" si="0"/>
        <v>30</v>
      </c>
      <c r="H56" s="12" t="str">
        <f>VLOOKUP(MID(C56,10,3),DATA!$J$2:$L$16,2,FALSE)</f>
        <v>5x120</v>
      </c>
      <c r="I56" s="12">
        <f>VLOOKUP(MID(C56,10,3),DATA!$J$2:$L$16,3,FALSE)</f>
        <v>72.599999999999994</v>
      </c>
      <c r="J56" s="68" t="str">
        <f>VLOOKUP(MID(C56,3,1),DATA!$D$2:$E$16,2,FALSE)</f>
        <v>Medium Offset</v>
      </c>
      <c r="K56" s="66" t="str">
        <f>IF(COUNTIF(Discontinued!C160:C313,'All Skus'!C161)&gt;0,"yes","no")</f>
        <v>no</v>
      </c>
    </row>
    <row r="57" spans="1:11" x14ac:dyDescent="0.25">
      <c r="A57" s="59" t="str">
        <f>VLOOKUP(MID(C57,1,2),DATA!$B$2:$C$10,2,FALSE)</f>
        <v>FF04</v>
      </c>
      <c r="B57" s="68" t="str">
        <f>VLOOKUP(MID(C57,13,2),DATA!$M$2:$N$16,2,FALSE)</f>
        <v>Liquid Metal</v>
      </c>
      <c r="C57" s="66" t="s">
        <v>322</v>
      </c>
      <c r="D57" s="17" cm="1">
        <f t="array" ref="D57">SUMPRODUCT(1*(Export!$C$2:$C$1000=$C57),Export!$E$2:$E$1000)-SUMPRODUCT(1*(Allocated!$B$2:$B$1000=$C57),1*(Allocated!$D$2:$D$1000&lt;&gt;"07.1. In Workshop - 17. Ship from Vendor"),Allocated!$E$2:$E$1000)</f>
        <v>1</v>
      </c>
      <c r="E57" s="12" t="str">
        <f>VLOOKUP(MID(C57,4,1),DATA!$F$2:$G$16,2,FALSE)</f>
        <v>19"</v>
      </c>
      <c r="F57" s="12" t="str">
        <f>VLOOKUP(MID(C57,5,3),DATA!$H$2:$I$16,2,FALSE)</f>
        <v>8.5"</v>
      </c>
      <c r="G57" s="12" t="str">
        <f t="shared" si="0"/>
        <v>40</v>
      </c>
      <c r="H57" s="12" t="str">
        <f>VLOOKUP(MID(C57,10,3),DATA!$J$2:$L$16,2,FALSE)</f>
        <v>5x120</v>
      </c>
      <c r="I57" s="12">
        <f>VLOOKUP(MID(C57,10,3),DATA!$J$2:$L$16,3,FALSE)</f>
        <v>72.599999999999994</v>
      </c>
      <c r="J57" s="68" t="str">
        <f>VLOOKUP(MID(C57,3,1),DATA!$D$2:$E$16,2,FALSE)</f>
        <v>High Offset</v>
      </c>
      <c r="K57" s="66" t="str">
        <f>IF(COUNTIF(Discontinued!C163:C316,'All Skus'!C164)&gt;0,"yes","no")</f>
        <v>no</v>
      </c>
    </row>
    <row r="58" spans="1:11" x14ac:dyDescent="0.25">
      <c r="A58" s="59" t="str">
        <f>VLOOKUP(MID(C58,1,2),DATA!$B$2:$C$10,2,FALSE)</f>
        <v>FF15</v>
      </c>
      <c r="B58" s="68" t="str">
        <f>VLOOKUP(MID(C58,13,2),DATA!$M$2:$N$16,2,FALSE)</f>
        <v>Tarmac</v>
      </c>
      <c r="C58" s="66" t="s">
        <v>1650</v>
      </c>
      <c r="D58" s="17" cm="1">
        <f t="array" ref="D58">SUMPRODUCT(1*(Export!$C$2:$C$1000=$C58),Export!$E$2:$E$1000)-SUMPRODUCT(1*(Allocated!$B$2:$B$1000=$C58),1*(Allocated!$D$2:$D$1000&lt;&gt;"07.1. In Workshop - 17. Ship from Vendor"),Allocated!$E$2:$E$1000)</f>
        <v>2</v>
      </c>
      <c r="E58" s="12" t="str">
        <f>VLOOKUP(MID(C58,4,1),DATA!$F$2:$G$16,2,FALSE)</f>
        <v>19"</v>
      </c>
      <c r="F58" s="12" t="str">
        <f>VLOOKUP(MID(C58,5,3),DATA!$H$2:$I$16,2,FALSE)</f>
        <v>8.5"</v>
      </c>
      <c r="G58" s="12" t="str">
        <f t="shared" si="0"/>
        <v>40</v>
      </c>
      <c r="H58" s="12" t="str">
        <f>VLOOKUP(MID(C58,10,3),DATA!$J$2:$L$16,2,FALSE)</f>
        <v>5x120</v>
      </c>
      <c r="I58" s="12">
        <f>VLOOKUP(MID(C58,10,3),DATA!$J$2:$L$16,3,FALSE)</f>
        <v>72.599999999999994</v>
      </c>
      <c r="J58" s="68" t="str">
        <f>VLOOKUP(MID(C58,3,1),DATA!$D$2:$E$16,2,FALSE)</f>
        <v>High Offset</v>
      </c>
      <c r="K58" s="66"/>
    </row>
    <row r="59" spans="1:11" x14ac:dyDescent="0.25">
      <c r="A59" s="59" t="str">
        <f>VLOOKUP(MID(C59,1,2),DATA!$B$2:$C$10,2,FALSE)</f>
        <v>FF04</v>
      </c>
      <c r="B59" s="68" t="str">
        <f>VLOOKUP(MID(C59,13,2),DATA!$M$2:$N$16,2,FALSE)</f>
        <v>Tarmac</v>
      </c>
      <c r="C59" s="66" t="s">
        <v>355</v>
      </c>
      <c r="D59" s="17" cm="1">
        <f t="array" ref="D59">SUMPRODUCT(1*(Export!$C$2:$C$1000=$C59),Export!$E$2:$E$1000)-SUMPRODUCT(1*(Allocated!$B$2:$B$1000=$C59),1*(Allocated!$D$2:$D$1000&lt;&gt;"07.1. In Workshop - 17. Ship from Vendor"),Allocated!$E$2:$E$1000)</f>
        <v>0</v>
      </c>
      <c r="E59" s="12" t="str">
        <f>VLOOKUP(MID(C59,4,1),DATA!$F$2:$G$16,2,FALSE)</f>
        <v>19"</v>
      </c>
      <c r="F59" s="12" t="str">
        <f>VLOOKUP(MID(C59,5,3),DATA!$H$2:$I$16,2,FALSE)</f>
        <v>8.5"</v>
      </c>
      <c r="G59" s="12" t="str">
        <f t="shared" si="0"/>
        <v>45</v>
      </c>
      <c r="H59" s="12" t="str">
        <f>VLOOKUP(MID(C59,10,3),DATA!$J$2:$L$16,2,FALSE)</f>
        <v>5x108</v>
      </c>
      <c r="I59" s="12">
        <f>VLOOKUP(MID(C59,10,3),DATA!$J$2:$L$16,3,FALSE)</f>
        <v>63.4</v>
      </c>
      <c r="J59" s="68" t="str">
        <f>VLOOKUP(MID(C59,3,1),DATA!$D$2:$E$16,2,FALSE)</f>
        <v>High Offset</v>
      </c>
      <c r="K59" s="66" t="str">
        <f>IF(COUNTIF(Discontinued!C25:C178,'All Skus'!C26)&gt;0,"yes","no")</f>
        <v>no</v>
      </c>
    </row>
    <row r="60" spans="1:11" x14ac:dyDescent="0.25">
      <c r="A60" s="59" t="str">
        <f>VLOOKUP(MID(C60,1,2),DATA!$B$2:$C$10,2,FALSE)</f>
        <v>FF04</v>
      </c>
      <c r="B60" s="68" t="str">
        <f>VLOOKUP(MID(C60,13,2),DATA!$M$2:$N$16,2,FALSE)</f>
        <v>Liquid Metal</v>
      </c>
      <c r="C60" s="66" t="s">
        <v>356</v>
      </c>
      <c r="D60" s="17" cm="1">
        <f t="array" ref="D60">SUMPRODUCT(1*(Export!$C$2:$C$1000=$C60),Export!$E$2:$E$1000)-SUMPRODUCT(1*(Allocated!$B$2:$B$1000=$C60),1*(Allocated!$D$2:$D$1000&lt;&gt;"07.1. In Workshop - 17. Ship from Vendor"),Allocated!$E$2:$E$1000)</f>
        <v>5</v>
      </c>
      <c r="E60" s="12" t="str">
        <f>VLOOKUP(MID(C60,4,1),DATA!$F$2:$G$16,2,FALSE)</f>
        <v>19"</v>
      </c>
      <c r="F60" s="12" t="str">
        <f>VLOOKUP(MID(C60,5,3),DATA!$H$2:$I$16,2,FALSE)</f>
        <v>8.5"</v>
      </c>
      <c r="G60" s="12" t="str">
        <f t="shared" si="0"/>
        <v>45</v>
      </c>
      <c r="H60" s="12" t="str">
        <f>VLOOKUP(MID(C60,10,3),DATA!$J$2:$L$16,2,FALSE)</f>
        <v>5x108</v>
      </c>
      <c r="I60" s="12">
        <f>VLOOKUP(MID(C60,10,3),DATA!$J$2:$L$16,3,FALSE)</f>
        <v>63.4</v>
      </c>
      <c r="J60" s="68" t="str">
        <f>VLOOKUP(MID(C60,3,1),DATA!$D$2:$E$16,2,FALSE)</f>
        <v>High Offset</v>
      </c>
      <c r="K60" s="66" t="str">
        <f>IF(COUNTIF(Discontinued!C239:C392,'All Skus'!C240)&gt;0,"yes","no")</f>
        <v>no</v>
      </c>
    </row>
    <row r="61" spans="1:11" x14ac:dyDescent="0.25">
      <c r="A61" s="59" t="str">
        <f>VLOOKUP(MID(C61,1,2),DATA!$B$2:$C$10,2,FALSE)</f>
        <v>FF01</v>
      </c>
      <c r="B61" s="68" t="str">
        <f>VLOOKUP(MID(C61,13,2),DATA!$M$2:$N$16,2,FALSE)</f>
        <v>Tarmac</v>
      </c>
      <c r="C61" s="66" t="s">
        <v>151</v>
      </c>
      <c r="D61" s="17" cm="1">
        <f t="array" ref="D61">SUMPRODUCT(1*(Export!$C$2:$C$1000=$C61),Export!$E$2:$E$1000)-SUMPRODUCT(1*(Allocated!$B$2:$B$1000=$C61),1*(Allocated!$D$2:$D$1000&lt;&gt;"07.1. In Workshop - 17. Ship from Vendor"),Allocated!$E$2:$E$1000)</f>
        <v>10</v>
      </c>
      <c r="E61" s="12" t="str">
        <f>VLOOKUP(MID(C61,4,1),DATA!$F$2:$G$16,2,FALSE)</f>
        <v>19"</v>
      </c>
      <c r="F61" s="12" t="str">
        <f>VLOOKUP(MID(C61,5,3),DATA!$H$2:$I$16,2,FALSE)</f>
        <v>8.5"</v>
      </c>
      <c r="G61" s="12" t="str">
        <f t="shared" si="0"/>
        <v>47</v>
      </c>
      <c r="H61" s="12" t="str">
        <f>VLOOKUP(MID(C61,10,3),DATA!$J$2:$L$16,2,FALSE)</f>
        <v>5x112</v>
      </c>
      <c r="I61" s="12">
        <f>VLOOKUP(MID(C61,10,3),DATA!$J$2:$L$16,3,FALSE)</f>
        <v>66.56</v>
      </c>
      <c r="J61" s="68" t="str">
        <f>VLOOKUP(MID(C61,3,1),DATA!$D$2:$E$16,2,FALSE)</f>
        <v>High Offset</v>
      </c>
      <c r="K61" s="66" t="str">
        <f>IF(COUNTIF(Discontinued!C54:C207,'All Skus'!C55)&gt;0,"yes","no")</f>
        <v>no</v>
      </c>
    </row>
    <row r="62" spans="1:11" x14ac:dyDescent="0.25">
      <c r="A62" s="59" t="str">
        <f>VLOOKUP(MID(C62,1,2),DATA!$B$2:$C$10,2,FALSE)</f>
        <v>FF01</v>
      </c>
      <c r="B62" s="68" t="str">
        <f>VLOOKUP(MID(C62,13,2),DATA!$M$2:$N$16,2,FALSE)</f>
        <v>Liquid Silver</v>
      </c>
      <c r="C62" s="66" t="s">
        <v>152</v>
      </c>
      <c r="D62" s="17" cm="1">
        <f t="array" ref="D62">SUMPRODUCT(1*(Export!$C$2:$C$1000=$C62),Export!$E$2:$E$1000)-SUMPRODUCT(1*(Allocated!$B$2:$B$1000=$C62),1*(Allocated!$D$2:$D$1000&lt;&gt;"07.1. In Workshop - 17. Ship from Vendor"),Allocated!$E$2:$E$1000)</f>
        <v>1</v>
      </c>
      <c r="E62" s="12" t="str">
        <f>VLOOKUP(MID(C62,4,1),DATA!$F$2:$G$16,2,FALSE)</f>
        <v>19"</v>
      </c>
      <c r="F62" s="12" t="str">
        <f>VLOOKUP(MID(C62,5,3),DATA!$H$2:$I$16,2,FALSE)</f>
        <v>8.5"</v>
      </c>
      <c r="G62" s="12" t="str">
        <f t="shared" si="0"/>
        <v>47</v>
      </c>
      <c r="H62" s="12" t="str">
        <f>VLOOKUP(MID(C62,10,3),DATA!$J$2:$L$16,2,FALSE)</f>
        <v>5x112</v>
      </c>
      <c r="I62" s="12">
        <f>VLOOKUP(MID(C62,10,3),DATA!$J$2:$L$16,3,FALSE)</f>
        <v>66.56</v>
      </c>
      <c r="J62" s="68" t="str">
        <f>VLOOKUP(MID(C62,3,1),DATA!$D$2:$E$16,2,FALSE)</f>
        <v>High Offset</v>
      </c>
      <c r="K62" s="66" t="str">
        <f>IF(COUNTIF(Discontinued!C53:C206,'All Skus'!C54)&gt;0,"yes","no")</f>
        <v>yes</v>
      </c>
    </row>
    <row r="63" spans="1:11" x14ac:dyDescent="0.25">
      <c r="A63" s="59" t="str">
        <f>VLOOKUP(MID(C63,1,2),DATA!$B$2:$C$10,2,FALSE)</f>
        <v>FF01</v>
      </c>
      <c r="B63" s="68" t="str">
        <f>VLOOKUP(MID(C63,13,2),DATA!$M$2:$N$16,2,FALSE)</f>
        <v>Raw</v>
      </c>
      <c r="C63" s="66" t="s">
        <v>1095</v>
      </c>
      <c r="D63" s="17" cm="1">
        <f t="array" ref="D63">SUMPRODUCT(1*(Export!$C$2:$C$1000=$C63),Export!$E$2:$E$1000)-SUMPRODUCT(1*(Allocated!$B$2:$B$1000=$C63),1*(Allocated!$D$2:$D$1000&lt;&gt;"07.1. In Workshop - 17. Ship from Vendor"),Allocated!$E$2:$E$1000)</f>
        <v>1</v>
      </c>
      <c r="E63" s="12" t="str">
        <f>VLOOKUP(MID(C63,4,1),DATA!$F$2:$G$16,2,FALSE)</f>
        <v>19"</v>
      </c>
      <c r="F63" s="12" t="str">
        <f>VLOOKUP(MID(C63,5,3),DATA!$H$2:$I$16,2,FALSE)</f>
        <v>8.5"</v>
      </c>
      <c r="G63" s="12" t="str">
        <f t="shared" si="0"/>
        <v>47</v>
      </c>
      <c r="H63" s="12" t="str">
        <f>VLOOKUP(MID(C63,10,3),DATA!$J$2:$L$16,2,FALSE)</f>
        <v>5x112</v>
      </c>
      <c r="I63" s="12">
        <f>VLOOKUP(MID(C63,10,3),DATA!$J$2:$L$16,3,FALSE)</f>
        <v>66.56</v>
      </c>
      <c r="J63" s="68" t="str">
        <f>VLOOKUP(MID(C63,3,1),DATA!$D$2:$E$16,2,FALSE)</f>
        <v>High Offset</v>
      </c>
      <c r="K63" s="66" t="str">
        <f>IF(COUNTIF(Discontinued!C238:C391,'All Skus'!C239)&gt;0,"yes","no")</f>
        <v>no</v>
      </c>
    </row>
    <row r="64" spans="1:11" x14ac:dyDescent="0.25">
      <c r="A64" s="59" t="str">
        <f>VLOOKUP(MID(C64,1,2),DATA!$B$2:$C$10,2,FALSE)</f>
        <v>FF04</v>
      </c>
      <c r="B64" s="68" t="str">
        <f>VLOOKUP(MID(C64,13,2),DATA!$M$2:$N$16,2,FALSE)</f>
        <v>Tarmac</v>
      </c>
      <c r="C64" s="66" t="s">
        <v>297</v>
      </c>
      <c r="D64" s="17" cm="1">
        <f t="array" ref="D64">SUMPRODUCT(1*(Export!$C$2:$C$1000=$C64),Export!$E$2:$E$1000)-SUMPRODUCT(1*(Allocated!$B$2:$B$1000=$C64),1*(Allocated!$D$2:$D$1000&lt;&gt;"07.1. In Workshop - 17. Ship from Vendor"),Allocated!$E$2:$E$1000)</f>
        <v>17</v>
      </c>
      <c r="E64" s="12" t="str">
        <f>VLOOKUP(MID(C64,4,1),DATA!$F$2:$G$16,2,FALSE)</f>
        <v>19"</v>
      </c>
      <c r="F64" s="12" t="str">
        <f>VLOOKUP(MID(C64,5,3),DATA!$H$2:$I$16,2,FALSE)</f>
        <v>8.5"</v>
      </c>
      <c r="G64" s="12" t="str">
        <f t="shared" si="0"/>
        <v>47</v>
      </c>
      <c r="H64" s="12" t="str">
        <f>VLOOKUP(MID(C64,10,3),DATA!$J$2:$L$16,2,FALSE)</f>
        <v>5x112</v>
      </c>
      <c r="I64" s="12">
        <f>VLOOKUP(MID(C64,10,3),DATA!$J$2:$L$16,3,FALSE)</f>
        <v>66.56</v>
      </c>
      <c r="J64" s="68" t="str">
        <f>VLOOKUP(MID(C64,3,1),DATA!$D$2:$E$16,2,FALSE)</f>
        <v>High Offset</v>
      </c>
      <c r="K64" s="66" t="str">
        <f>IF(COUNTIF(Discontinued!C319:C472,'All Skus'!C318)&gt;0,"yes","no")</f>
        <v>no</v>
      </c>
    </row>
    <row r="65" spans="1:11" x14ac:dyDescent="0.25">
      <c r="A65" s="59" t="str">
        <f>VLOOKUP(MID(C65,1,2),DATA!$B$2:$C$10,2,FALSE)</f>
        <v>FF04</v>
      </c>
      <c r="B65" s="68" t="str">
        <f>VLOOKUP(MID(C65,13,2),DATA!$M$2:$N$16,2,FALSE)</f>
        <v>Liquid Metal</v>
      </c>
      <c r="C65" s="66" t="s">
        <v>298</v>
      </c>
      <c r="D65" s="17" cm="1">
        <f t="array" ref="D65">SUMPRODUCT(1*(Export!$C$2:$C$1000=$C65),Export!$E$2:$E$1000)-SUMPRODUCT(1*(Allocated!$B$2:$B$1000=$C65),1*(Allocated!$D$2:$D$1000&lt;&gt;"07.1. In Workshop - 17. Ship from Vendor"),Allocated!$E$2:$E$1000)</f>
        <v>19</v>
      </c>
      <c r="E65" s="12" t="str">
        <f>VLOOKUP(MID(C65,4,1),DATA!$F$2:$G$16,2,FALSE)</f>
        <v>19"</v>
      </c>
      <c r="F65" s="12" t="str">
        <f>VLOOKUP(MID(C65,5,3),DATA!$H$2:$I$16,2,FALSE)</f>
        <v>8.5"</v>
      </c>
      <c r="G65" s="12" t="str">
        <f t="shared" si="0"/>
        <v>47</v>
      </c>
      <c r="H65" s="12" t="str">
        <f>VLOOKUP(MID(C65,10,3),DATA!$J$2:$L$16,2,FALSE)</f>
        <v>5x112</v>
      </c>
      <c r="I65" s="12">
        <f>VLOOKUP(MID(C65,10,3),DATA!$J$2:$L$16,3,FALSE)</f>
        <v>66.56</v>
      </c>
      <c r="J65" s="68" t="str">
        <f>VLOOKUP(MID(C65,3,1),DATA!$D$2:$E$16,2,FALSE)</f>
        <v>High Offset</v>
      </c>
      <c r="K65" s="66" t="str">
        <f>IF(COUNTIF(Discontinued!C303:C456,'All Skus'!C305)&gt;0,"yes","no")</f>
        <v>no</v>
      </c>
    </row>
    <row r="66" spans="1:11" x14ac:dyDescent="0.25">
      <c r="A66" s="59" t="str">
        <f>VLOOKUP(MID(C66,1,2),DATA!$B$2:$C$10,2,FALSE)</f>
        <v>FF10</v>
      </c>
      <c r="B66" s="68" t="str">
        <f>VLOOKUP(MID(C66,13,2),DATA!$M$2:$N$16,2,FALSE)</f>
        <v>Raw</v>
      </c>
      <c r="C66" s="66" t="s">
        <v>800</v>
      </c>
      <c r="D66" s="17" cm="1">
        <f t="array" ref="D66">SUMPRODUCT(1*(Export!$C$2:$C$1000=$C66),Export!$E$2:$E$1000)-SUMPRODUCT(1*(Allocated!$B$2:$B$1000=$C66),1*(Allocated!$D$2:$D$1000&lt;&gt;"07.1. In Workshop - 17. Ship from Vendor"),Allocated!$E$2:$E$1000)</f>
        <v>15</v>
      </c>
      <c r="E66" s="12" t="str">
        <f>VLOOKUP(MID(C66,4,1),DATA!$F$2:$G$16,2,FALSE)</f>
        <v>19"</v>
      </c>
      <c r="F66" s="12" t="str">
        <f>VLOOKUP(MID(C66,5,3),DATA!$H$2:$I$16,2,FALSE)</f>
        <v>8.5"</v>
      </c>
      <c r="G66" s="12" t="str">
        <f t="shared" ref="G66:G129" si="1">MID(C66,8,2)</f>
        <v>47</v>
      </c>
      <c r="H66" s="12" t="str">
        <f>VLOOKUP(MID(C66,10,3),DATA!$J$2:$L$16,2,FALSE)</f>
        <v>5x112</v>
      </c>
      <c r="I66" s="12">
        <f>VLOOKUP(MID(C66,10,3),DATA!$J$2:$L$16,3,FALSE)</f>
        <v>66.56</v>
      </c>
      <c r="J66" s="68" t="str">
        <f>VLOOKUP(MID(C66,3,1),DATA!$D$2:$E$16,2,FALSE)</f>
        <v>High Offset</v>
      </c>
      <c r="K66" s="66" t="str">
        <f>IF(COUNTIF(Discontinued!C219:C372,'All Skus'!C220)&gt;0,"yes","no")</f>
        <v>no</v>
      </c>
    </row>
    <row r="67" spans="1:11" x14ac:dyDescent="0.25">
      <c r="A67" s="59" t="str">
        <f>VLOOKUP(MID(C67,1,2),DATA!$B$2:$C$10,2,FALSE)</f>
        <v>FF10</v>
      </c>
      <c r="B67" s="68" t="str">
        <f>VLOOKUP(MID(C67,13,2),DATA!$M$2:$N$16,2,FALSE)</f>
        <v>Liquid Metal</v>
      </c>
      <c r="C67" s="66" t="s">
        <v>10</v>
      </c>
      <c r="D67" s="17" cm="1">
        <f t="array" ref="D67">SUMPRODUCT(1*(Export!$C$2:$C$1000=$C67),Export!$E$2:$E$1000)-SUMPRODUCT(1*(Allocated!$B$2:$B$1000=$C67),1*(Allocated!$D$2:$D$1000&lt;&gt;"07.1. In Workshop - 17. Ship from Vendor"),Allocated!$E$2:$E$1000)</f>
        <v>-8</v>
      </c>
      <c r="E67" s="12" t="str">
        <f>VLOOKUP(MID(C67,4,1),DATA!$F$2:$G$16,2,FALSE)</f>
        <v>19"</v>
      </c>
      <c r="F67" s="12" t="str">
        <f>VLOOKUP(MID(C67,5,3),DATA!$H$2:$I$16,2,FALSE)</f>
        <v>8.5"</v>
      </c>
      <c r="G67" s="12" t="str">
        <f t="shared" si="1"/>
        <v>47</v>
      </c>
      <c r="H67" s="12" t="str">
        <f>VLOOKUP(MID(C67,10,3),DATA!$J$2:$L$16,2,FALSE)</f>
        <v>5x112</v>
      </c>
      <c r="I67" s="12">
        <f>VLOOKUP(MID(C67,10,3),DATA!$J$2:$L$16,3,FALSE)</f>
        <v>66.56</v>
      </c>
      <c r="J67" s="68" t="str">
        <f>VLOOKUP(MID(C67,3,1),DATA!$D$2:$E$16,2,FALSE)</f>
        <v>High Offset</v>
      </c>
      <c r="K67" s="66" t="str">
        <f>IF(COUNTIF(Discontinued!C95:C248,'All Skus'!C96)&gt;0,"yes","no")</f>
        <v>no</v>
      </c>
    </row>
    <row r="68" spans="1:11" x14ac:dyDescent="0.25">
      <c r="A68" s="59" t="str">
        <f>VLOOKUP(MID(C68,1,2),DATA!$B$2:$C$10,2,FALSE)</f>
        <v>FF10</v>
      </c>
      <c r="B68" s="68" t="str">
        <f>VLOOKUP(MID(C68,13,2),DATA!$M$2:$N$16,2,FALSE)</f>
        <v>Tarmac</v>
      </c>
      <c r="C68" s="66" t="s">
        <v>9</v>
      </c>
      <c r="D68" s="17" cm="1">
        <f t="array" ref="D68">SUMPRODUCT(1*(Export!$C$2:$C$1000=$C68),Export!$E$2:$E$1000)-SUMPRODUCT(1*(Allocated!$B$2:$B$1000=$C68),1*(Allocated!$D$2:$D$1000&lt;&gt;"07.1. In Workshop - 17. Ship from Vendor"),Allocated!$E$2:$E$1000)</f>
        <v>-3</v>
      </c>
      <c r="E68" s="12" t="str">
        <f>VLOOKUP(MID(C68,4,1),DATA!$F$2:$G$16,2,FALSE)</f>
        <v>19"</v>
      </c>
      <c r="F68" s="12" t="str">
        <f>VLOOKUP(MID(C68,5,3),DATA!$H$2:$I$16,2,FALSE)</f>
        <v>8.5"</v>
      </c>
      <c r="G68" s="12" t="str">
        <f t="shared" si="1"/>
        <v>47</v>
      </c>
      <c r="H68" s="12" t="str">
        <f>VLOOKUP(MID(C68,10,3),DATA!$J$2:$L$16,2,FALSE)</f>
        <v>5x112</v>
      </c>
      <c r="I68" s="12">
        <f>VLOOKUP(MID(C68,10,3),DATA!$J$2:$L$16,3,FALSE)</f>
        <v>66.56</v>
      </c>
      <c r="J68" s="68" t="str">
        <f>VLOOKUP(MID(C68,3,1),DATA!$D$2:$E$16,2,FALSE)</f>
        <v>High Offset</v>
      </c>
      <c r="K68" s="66"/>
    </row>
    <row r="69" spans="1:11" x14ac:dyDescent="0.25">
      <c r="A69" s="59" t="str">
        <f>VLOOKUP(MID(C69,1,2),DATA!$B$2:$C$10,2,FALSE)</f>
        <v>FF11</v>
      </c>
      <c r="B69" s="68" t="str">
        <f>VLOOKUP(MID(C69,13,2),DATA!$M$2:$N$16,2,FALSE)</f>
        <v>Liquid Metal</v>
      </c>
      <c r="C69" s="66" t="s">
        <v>375</v>
      </c>
      <c r="D69" s="17" cm="1">
        <f t="array" ref="D69">SUMPRODUCT(1*(Export!$C$2:$C$1000=$C69),Export!$E$2:$E$1000)-SUMPRODUCT(1*(Allocated!$B$2:$B$1000=$C69),1*(Allocated!$D$2:$D$1000&lt;&gt;"07.1. In Workshop - 17. Ship from Vendor"),Allocated!$E$2:$E$1000)</f>
        <v>3</v>
      </c>
      <c r="E69" s="12" t="str">
        <f>VLOOKUP(MID(C69,4,1),DATA!$F$2:$G$16,2,FALSE)</f>
        <v>19"</v>
      </c>
      <c r="F69" s="12" t="str">
        <f>VLOOKUP(MID(C69,5,3),DATA!$H$2:$I$16,2,FALSE)</f>
        <v>8.5"</v>
      </c>
      <c r="G69" s="12" t="str">
        <f t="shared" si="1"/>
        <v>47</v>
      </c>
      <c r="H69" s="12" t="str">
        <f>VLOOKUP(MID(C69,10,3),DATA!$J$2:$L$16,2,FALSE)</f>
        <v>5x112</v>
      </c>
      <c r="I69" s="12">
        <f>VLOOKUP(MID(C69,10,3),DATA!$J$2:$L$16,3,FALSE)</f>
        <v>66.56</v>
      </c>
      <c r="J69" s="68" t="str">
        <f>VLOOKUP(MID(C69,3,1),DATA!$D$2:$E$16,2,FALSE)</f>
        <v>High Offset</v>
      </c>
      <c r="K69" s="66"/>
    </row>
    <row r="70" spans="1:11" x14ac:dyDescent="0.25">
      <c r="A70" s="59" t="str">
        <f>VLOOKUP(MID(C70,1,2),DATA!$B$2:$C$10,2,FALSE)</f>
        <v>FF11</v>
      </c>
      <c r="B70" s="68" t="str">
        <f>VLOOKUP(MID(C70,13,2),DATA!$M$2:$N$16,2,FALSE)</f>
        <v>Tarmac</v>
      </c>
      <c r="C70" s="66" t="s">
        <v>374</v>
      </c>
      <c r="D70" s="17" cm="1">
        <f t="array" ref="D70">SUMPRODUCT(1*(Export!$C$2:$C$1000=$C70),Export!$E$2:$E$1000)-SUMPRODUCT(1*(Allocated!$B$2:$B$1000=$C70),1*(Allocated!$D$2:$D$1000&lt;&gt;"07.1. In Workshop - 17. Ship from Vendor"),Allocated!$E$2:$E$1000)</f>
        <v>4</v>
      </c>
      <c r="E70" s="12" t="str">
        <f>VLOOKUP(MID(C70,4,1),DATA!$F$2:$G$16,2,FALSE)</f>
        <v>19"</v>
      </c>
      <c r="F70" s="12" t="str">
        <f>VLOOKUP(MID(C70,5,3),DATA!$H$2:$I$16,2,FALSE)</f>
        <v>8.5"</v>
      </c>
      <c r="G70" s="12" t="str">
        <f t="shared" si="1"/>
        <v>47</v>
      </c>
      <c r="H70" s="12" t="str">
        <f>VLOOKUP(MID(C70,10,3),DATA!$J$2:$L$16,2,FALSE)</f>
        <v>5x112</v>
      </c>
      <c r="I70" s="12">
        <f>VLOOKUP(MID(C70,10,3),DATA!$J$2:$L$16,3,FALSE)</f>
        <v>66.56</v>
      </c>
      <c r="J70" s="68" t="str">
        <f>VLOOKUP(MID(C70,3,1),DATA!$D$2:$E$16,2,FALSE)</f>
        <v>High Offset</v>
      </c>
      <c r="K70" s="66" t="str">
        <f>IF(COUNTIF(Discontinued!C321:C474,'All Skus'!C320)&gt;0,"yes","no")</f>
        <v>no</v>
      </c>
    </row>
    <row r="71" spans="1:11" x14ac:dyDescent="0.25">
      <c r="A71" s="59" t="str">
        <f>VLOOKUP(MID(C71,1,2),DATA!$B$2:$C$10,2,FALSE)</f>
        <v>FF15</v>
      </c>
      <c r="B71" s="68" t="str">
        <f>VLOOKUP(MID(C71,13,2),DATA!$M$2:$N$16,2,FALSE)</f>
        <v>Liquid Silver</v>
      </c>
      <c r="C71" s="66" t="s">
        <v>249</v>
      </c>
      <c r="D71" s="17" cm="1">
        <f t="array" ref="D71">SUMPRODUCT(1*(Export!$C$2:$C$1000=$C71),Export!$E$2:$E$1000)-SUMPRODUCT(1*(Allocated!$B$2:$B$1000=$C71),1*(Allocated!$D$2:$D$1000&lt;&gt;"07.1. In Workshop - 17. Ship from Vendor"),Allocated!$E$2:$E$1000)</f>
        <v>8</v>
      </c>
      <c r="E71" s="12" t="str">
        <f>VLOOKUP(MID(C71,4,1),DATA!$F$2:$G$16,2,FALSE)</f>
        <v>19"</v>
      </c>
      <c r="F71" s="12" t="str">
        <f>VLOOKUP(MID(C71,5,3),DATA!$H$2:$I$16,2,FALSE)</f>
        <v>8.5"</v>
      </c>
      <c r="G71" s="12" t="str">
        <f t="shared" si="1"/>
        <v>47</v>
      </c>
      <c r="H71" s="12" t="str">
        <f>VLOOKUP(MID(C71,10,3),DATA!$J$2:$L$16,2,FALSE)</f>
        <v>5x112</v>
      </c>
      <c r="I71" s="12">
        <f>VLOOKUP(MID(C71,10,3),DATA!$J$2:$L$16,3,FALSE)</f>
        <v>66.56</v>
      </c>
      <c r="J71" s="68" t="str">
        <f>VLOOKUP(MID(C71,3,1),DATA!$D$2:$E$16,2,FALSE)</f>
        <v>High Offset</v>
      </c>
      <c r="K71" s="66"/>
    </row>
    <row r="72" spans="1:11" x14ac:dyDescent="0.25">
      <c r="A72" s="59" t="str">
        <f>VLOOKUP(MID(C72,1,2),DATA!$B$2:$C$10,2,FALSE)</f>
        <v>FF15</v>
      </c>
      <c r="B72" s="68" t="str">
        <f>VLOOKUP(MID(C72,13,2),DATA!$M$2:$N$16,2,FALSE)</f>
        <v>Tarmac</v>
      </c>
      <c r="C72" s="66" t="s">
        <v>248</v>
      </c>
      <c r="D72" s="17" cm="1">
        <f t="array" ref="D72">SUMPRODUCT(1*(Export!$C$2:$C$1000=$C72),Export!$E$2:$E$1000)-SUMPRODUCT(1*(Allocated!$B$2:$B$1000=$C72),1*(Allocated!$D$2:$D$1000&lt;&gt;"07.1. In Workshop - 17. Ship from Vendor"),Allocated!$E$2:$E$1000)</f>
        <v>32</v>
      </c>
      <c r="E72" s="12" t="str">
        <f>VLOOKUP(MID(C72,4,1),DATA!$F$2:$G$16,2,FALSE)</f>
        <v>19"</v>
      </c>
      <c r="F72" s="12" t="str">
        <f>VLOOKUP(MID(C72,5,3),DATA!$H$2:$I$16,2,FALSE)</f>
        <v>8.5"</v>
      </c>
      <c r="G72" s="12" t="str">
        <f t="shared" si="1"/>
        <v>47</v>
      </c>
      <c r="H72" s="12" t="str">
        <f>VLOOKUP(MID(C72,10,3),DATA!$J$2:$L$16,2,FALSE)</f>
        <v>5x112</v>
      </c>
      <c r="I72" s="12">
        <f>VLOOKUP(MID(C72,10,3),DATA!$J$2:$L$16,3,FALSE)</f>
        <v>66.56</v>
      </c>
      <c r="J72" s="68" t="str">
        <f>VLOOKUP(MID(C72,3,1),DATA!$D$2:$E$16,2,FALSE)</f>
        <v>High Offset</v>
      </c>
      <c r="K72" s="66" t="str">
        <f>IF(COUNTIF(Discontinued!C221:C374,'All Skus'!C222)&gt;0,"yes","no")</f>
        <v>no</v>
      </c>
    </row>
    <row r="73" spans="1:11" x14ac:dyDescent="0.25">
      <c r="A73" s="59" t="str">
        <f>VLOOKUP(MID(C73,1,2),DATA!$B$2:$C$10,2,FALSE)</f>
        <v>FF01</v>
      </c>
      <c r="B73" s="68" t="str">
        <f>VLOOKUP(MID(C73,13,2),DATA!$M$2:$N$16,2,FALSE)</f>
        <v>Tarmac</v>
      </c>
      <c r="C73" s="66" t="s">
        <v>210</v>
      </c>
      <c r="D73" s="17" cm="1">
        <f t="array" ref="D73">SUMPRODUCT(1*(Export!$C$2:$C$1000=$C73),Export!$E$2:$E$1000)-SUMPRODUCT(1*(Allocated!$B$2:$B$1000=$C73),1*(Allocated!$D$2:$D$1000&lt;&gt;"07.1. In Workshop - 17. Ship from Vendor"),Allocated!$E$2:$E$1000)</f>
        <v>34</v>
      </c>
      <c r="E73" s="12" t="str">
        <f>VLOOKUP(MID(C73,4,1),DATA!$F$2:$G$16,2,FALSE)</f>
        <v>19"</v>
      </c>
      <c r="F73" s="12" t="str">
        <f>VLOOKUP(MID(C73,5,3),DATA!$H$2:$I$16,2,FALSE)</f>
        <v>8.5"</v>
      </c>
      <c r="G73" s="12" t="str">
        <f t="shared" si="1"/>
        <v>50</v>
      </c>
      <c r="H73" s="12" t="str">
        <f>VLOOKUP(MID(C73,10,3),DATA!$J$2:$L$16,2,FALSE)</f>
        <v>5x130</v>
      </c>
      <c r="I73" s="12">
        <f>VLOOKUP(MID(C73,10,3),DATA!$J$2:$L$16,3,FALSE)</f>
        <v>71.599999999999994</v>
      </c>
      <c r="J73" s="68" t="str">
        <f>VLOOKUP(MID(C73,3,1),DATA!$D$2:$E$16,2,FALSE)</f>
        <v>High Offset</v>
      </c>
      <c r="K73" s="66" t="str">
        <f>IF(COUNTIF(Discontinued!C115:C268,'All Skus'!C116)&gt;0,"yes","no")</f>
        <v>no</v>
      </c>
    </row>
    <row r="74" spans="1:11" x14ac:dyDescent="0.25">
      <c r="A74" s="59" t="str">
        <f>VLOOKUP(MID(C74,1,2),DATA!$B$2:$C$10,2,FALSE)</f>
        <v>FF01</v>
      </c>
      <c r="B74" s="68" t="str">
        <f>VLOOKUP(MID(C74,13,2),DATA!$M$2:$N$16,2,FALSE)</f>
        <v>Liquid Silver</v>
      </c>
      <c r="C74" s="66" t="s">
        <v>212</v>
      </c>
      <c r="D74" s="17" cm="1">
        <f t="array" ref="D74">SUMPRODUCT(1*(Export!$C$2:$C$1000=$C74),Export!$E$2:$E$1000)-SUMPRODUCT(1*(Allocated!$B$2:$B$1000=$C74),1*(Allocated!$D$2:$D$1000&lt;&gt;"07.1. In Workshop - 17. Ship from Vendor"),Allocated!$E$2:$E$1000)</f>
        <v>7</v>
      </c>
      <c r="E74" s="12" t="str">
        <f>VLOOKUP(MID(C74,4,1),DATA!$F$2:$G$16,2,FALSE)</f>
        <v>19"</v>
      </c>
      <c r="F74" s="12" t="str">
        <f>VLOOKUP(MID(C74,5,3),DATA!$H$2:$I$16,2,FALSE)</f>
        <v>8.5"</v>
      </c>
      <c r="G74" s="12" t="str">
        <f t="shared" si="1"/>
        <v>50</v>
      </c>
      <c r="H74" s="12" t="str">
        <f>VLOOKUP(MID(C74,10,3),DATA!$J$2:$L$16,2,FALSE)</f>
        <v>5x130</v>
      </c>
      <c r="I74" s="12">
        <f>VLOOKUP(MID(C74,10,3),DATA!$J$2:$L$16,3,FALSE)</f>
        <v>71.599999999999994</v>
      </c>
      <c r="J74" s="68" t="str">
        <f>VLOOKUP(MID(C74,3,1),DATA!$D$2:$E$16,2,FALSE)</f>
        <v>High Offset</v>
      </c>
      <c r="K74" s="66" t="str">
        <f>IF(COUNTIF(Discontinued!C193:C346,'All Skus'!C194)&gt;0,"yes","no")</f>
        <v>no</v>
      </c>
    </row>
    <row r="75" spans="1:11" x14ac:dyDescent="0.25">
      <c r="A75" s="59" t="str">
        <f>VLOOKUP(MID(C75,1,2),DATA!$B$2:$C$10,2,FALSE)</f>
        <v>FF15</v>
      </c>
      <c r="B75" s="68" t="str">
        <f>VLOOKUP(MID(C75,13,2),DATA!$M$2:$N$16,2,FALSE)</f>
        <v>Liquid Silver</v>
      </c>
      <c r="C75" s="66" t="s">
        <v>1661</v>
      </c>
      <c r="D75" s="17" cm="1">
        <f t="array" ref="D75">SUMPRODUCT(1*(Export!$C$2:$C$1000=$C75),Export!$E$2:$E$1000)-SUMPRODUCT(1*(Allocated!$B$2:$B$1000=$C75),1*(Allocated!$D$2:$D$1000&lt;&gt;"07.1. In Workshop - 17. Ship from Vendor"),Allocated!$E$2:$E$1000)</f>
        <v>1</v>
      </c>
      <c r="E75" s="12" t="str">
        <f>VLOOKUP(MID(C75,4,1),DATA!$F$2:$G$16,2,FALSE)</f>
        <v>19"</v>
      </c>
      <c r="F75" s="12" t="str">
        <f>VLOOKUP(MID(C75,5,3),DATA!$H$2:$I$16,2,FALSE)</f>
        <v>8.5"</v>
      </c>
      <c r="G75" s="12" t="str">
        <f t="shared" si="1"/>
        <v>50</v>
      </c>
      <c r="H75" s="12" t="str">
        <f>VLOOKUP(MID(C75,10,3),DATA!$J$2:$L$16,2,FALSE)</f>
        <v>5x130</v>
      </c>
      <c r="I75" s="12">
        <f>VLOOKUP(MID(C75,10,3),DATA!$J$2:$L$16,3,FALSE)</f>
        <v>71.599999999999994</v>
      </c>
      <c r="J75" s="68" t="str">
        <f>VLOOKUP(MID(C75,3,1),DATA!$D$2:$E$16,2,FALSE)</f>
        <v>High Offset</v>
      </c>
      <c r="K75" s="66" t="str">
        <f>IF(COUNTIF(Discontinued!C206:C359,'All Skus'!C207)&gt;0,"yes","no")</f>
        <v>no</v>
      </c>
    </row>
    <row r="76" spans="1:11" x14ac:dyDescent="0.25">
      <c r="A76" s="59" t="str">
        <f>VLOOKUP(MID(C76,1,2),DATA!$B$2:$C$10,2,FALSE)</f>
        <v>FF04</v>
      </c>
      <c r="B76" s="68" t="str">
        <f>VLOOKUP(MID(C76,13,2),DATA!$M$2:$N$16,2,FALSE)</f>
        <v>Tarmac</v>
      </c>
      <c r="C76" s="66" t="s">
        <v>314</v>
      </c>
      <c r="D76" s="17" cm="1">
        <f t="array" ref="D76">SUMPRODUCT(1*(Export!$C$2:$C$1000=$C76),Export!$E$2:$E$1000)-SUMPRODUCT(1*(Allocated!$B$2:$B$1000=$C76),1*(Allocated!$D$2:$D$1000&lt;&gt;"07.1. In Workshop - 17. Ship from Vendor"),Allocated!$E$2:$E$1000)</f>
        <v>1</v>
      </c>
      <c r="E76" s="12" t="str">
        <f>VLOOKUP(MID(C76,4,1),DATA!$F$2:$G$16,2,FALSE)</f>
        <v>19"</v>
      </c>
      <c r="F76" s="12" t="str">
        <f>VLOOKUP(MID(C76,5,3),DATA!$H$2:$I$16,2,FALSE)</f>
        <v>9.0"</v>
      </c>
      <c r="G76" s="12" t="str">
        <f t="shared" si="1"/>
        <v>20</v>
      </c>
      <c r="H76" s="12" t="str">
        <f>VLOOKUP(MID(C76,10,3),DATA!$J$2:$L$16,2,FALSE)</f>
        <v>5x120</v>
      </c>
      <c r="I76" s="12">
        <f>VLOOKUP(MID(C76,10,3),DATA!$J$2:$L$16,3,FALSE)</f>
        <v>72.599999999999994</v>
      </c>
      <c r="J76" s="68" t="str">
        <f>VLOOKUP(MID(C76,3,1),DATA!$D$2:$E$16,2,FALSE)</f>
        <v>Low Offset</v>
      </c>
      <c r="K76" s="66" t="str">
        <f>IF(COUNTIF(Discontinued!C75:C228,'All Skus'!C76)&gt;0,"yes","no")</f>
        <v>no</v>
      </c>
    </row>
    <row r="77" spans="1:11" x14ac:dyDescent="0.25">
      <c r="A77" s="59" t="str">
        <f>VLOOKUP(MID(C77,1,2),DATA!$B$2:$C$10,2,FALSE)</f>
        <v>FF04</v>
      </c>
      <c r="B77" s="68" t="str">
        <f>VLOOKUP(MID(C77,13,2),DATA!$M$2:$N$16,2,FALSE)</f>
        <v>Liquid Metal</v>
      </c>
      <c r="C77" s="66" t="s">
        <v>315</v>
      </c>
      <c r="D77" s="17" cm="1">
        <f t="array" ref="D77">SUMPRODUCT(1*(Export!$C$2:$C$1000=$C77),Export!$E$2:$E$1000)-SUMPRODUCT(1*(Allocated!$B$2:$B$1000=$C77),1*(Allocated!$D$2:$D$1000&lt;&gt;"07.1. In Workshop - 17. Ship from Vendor"),Allocated!$E$2:$E$1000)</f>
        <v>8</v>
      </c>
      <c r="E77" s="12" t="str">
        <f>VLOOKUP(MID(C77,4,1),DATA!$F$2:$G$16,2,FALSE)</f>
        <v>19"</v>
      </c>
      <c r="F77" s="12" t="str">
        <f>VLOOKUP(MID(C77,5,3),DATA!$H$2:$I$16,2,FALSE)</f>
        <v>9.0"</v>
      </c>
      <c r="G77" s="12" t="str">
        <f t="shared" si="1"/>
        <v>20</v>
      </c>
      <c r="H77" s="12" t="str">
        <f>VLOOKUP(MID(C77,10,3),DATA!$J$2:$L$16,2,FALSE)</f>
        <v>5x120</v>
      </c>
      <c r="I77" s="12">
        <f>VLOOKUP(MID(C77,10,3),DATA!$J$2:$L$16,3,FALSE)</f>
        <v>72.599999999999994</v>
      </c>
      <c r="J77" s="68" t="str">
        <f>VLOOKUP(MID(C77,3,1),DATA!$D$2:$E$16,2,FALSE)</f>
        <v>Low Offset</v>
      </c>
      <c r="K77" s="66"/>
    </row>
    <row r="78" spans="1:11" x14ac:dyDescent="0.25">
      <c r="A78" s="59" t="str">
        <f>VLOOKUP(MID(C78,1,2),DATA!$B$2:$C$10,2,FALSE)</f>
        <v>FF11</v>
      </c>
      <c r="B78" s="68" t="str">
        <f>VLOOKUP(MID(C78,13,2),DATA!$M$2:$N$16,2,FALSE)</f>
        <v>Liquid Metal</v>
      </c>
      <c r="C78" s="66" t="s">
        <v>393</v>
      </c>
      <c r="D78" s="17" cm="1">
        <f t="array" ref="D78">SUMPRODUCT(1*(Export!$C$2:$C$1000=$C78),Export!$E$2:$E$1000)-SUMPRODUCT(1*(Allocated!$B$2:$B$1000=$C78),1*(Allocated!$D$2:$D$1000&lt;&gt;"07.1. In Workshop - 17. Ship from Vendor"),Allocated!$E$2:$E$1000)</f>
        <v>16</v>
      </c>
      <c r="E78" s="12" t="str">
        <f>VLOOKUP(MID(C78,4,1),DATA!$F$2:$G$16,2,FALSE)</f>
        <v>19"</v>
      </c>
      <c r="F78" s="12" t="str">
        <f>VLOOKUP(MID(C78,5,3),DATA!$H$2:$I$16,2,FALSE)</f>
        <v>9.0"</v>
      </c>
      <c r="G78" s="12" t="str">
        <f t="shared" si="1"/>
        <v>20</v>
      </c>
      <c r="H78" s="12" t="str">
        <f>VLOOKUP(MID(C78,10,3),DATA!$J$2:$L$16,2,FALSE)</f>
        <v>5x120</v>
      </c>
      <c r="I78" s="12">
        <f>VLOOKUP(MID(C78,10,3),DATA!$J$2:$L$16,3,FALSE)</f>
        <v>72.599999999999994</v>
      </c>
      <c r="J78" s="68" t="str">
        <f>VLOOKUP(MID(C78,3,1),DATA!$D$2:$E$16,2,FALSE)</f>
        <v>Medium Offset</v>
      </c>
      <c r="K78" s="66" t="str">
        <f>IF(COUNTIF(Discontinued!C23:C176,'All Skus'!C24)&gt;0,"yes","no")</f>
        <v>no</v>
      </c>
    </row>
    <row r="79" spans="1:11" x14ac:dyDescent="0.25">
      <c r="A79" s="59" t="str">
        <f>VLOOKUP(MID(C79,1,2),DATA!$B$2:$C$10,2,FALSE)</f>
        <v>FF11</v>
      </c>
      <c r="B79" s="68" t="str">
        <f>VLOOKUP(MID(C79,13,2),DATA!$M$2:$N$16,2,FALSE)</f>
        <v>Raw</v>
      </c>
      <c r="C79" s="66" t="s">
        <v>1022</v>
      </c>
      <c r="D79" s="17" cm="1">
        <f t="array" ref="D79">SUMPRODUCT(1*(Export!$C$2:$C$1000=$C79),Export!$E$2:$E$1000)-SUMPRODUCT(1*(Allocated!$B$2:$B$1000=$C79),1*(Allocated!$D$2:$D$1000&lt;&gt;"07.1. In Workshop - 17. Ship from Vendor"),Allocated!$E$2:$E$1000)</f>
        <v>11</v>
      </c>
      <c r="E79" s="12" t="str">
        <f>VLOOKUP(MID(C79,4,1),DATA!$F$2:$G$16,2,FALSE)</f>
        <v>19"</v>
      </c>
      <c r="F79" s="12" t="str">
        <f>VLOOKUP(MID(C79,5,3),DATA!$H$2:$I$16,2,FALSE)</f>
        <v>9.0"</v>
      </c>
      <c r="G79" s="12" t="str">
        <f t="shared" si="1"/>
        <v>20</v>
      </c>
      <c r="H79" s="12" t="str">
        <f>VLOOKUP(MID(C79,10,3),DATA!$J$2:$L$16,2,FALSE)</f>
        <v>5x120</v>
      </c>
      <c r="I79" s="12">
        <f>VLOOKUP(MID(C79,10,3),DATA!$J$2:$L$16,3,FALSE)</f>
        <v>72.599999999999994</v>
      </c>
      <c r="J79" s="68" t="str">
        <f>VLOOKUP(MID(C79,3,1),DATA!$D$2:$E$16,2,FALSE)</f>
        <v>Medium Offset</v>
      </c>
      <c r="K79" s="66"/>
    </row>
    <row r="80" spans="1:11" x14ac:dyDescent="0.25">
      <c r="A80" s="59" t="str">
        <f>VLOOKUP(MID(C80,1,2),DATA!$B$2:$C$10,2,FALSE)</f>
        <v>FF11</v>
      </c>
      <c r="B80" s="68" t="str">
        <f>VLOOKUP(MID(C80,13,2),DATA!$M$2:$N$16,2,FALSE)</f>
        <v>Tarmac</v>
      </c>
      <c r="C80" s="66" t="s">
        <v>392</v>
      </c>
      <c r="D80" s="17" cm="1">
        <f t="array" ref="D80">SUMPRODUCT(1*(Export!$C$2:$C$1000=$C80),Export!$E$2:$E$1000)-SUMPRODUCT(1*(Allocated!$B$2:$B$1000=$C80),1*(Allocated!$D$2:$D$1000&lt;&gt;"07.1. In Workshop - 17. Ship from Vendor"),Allocated!$E$2:$E$1000)</f>
        <v>2</v>
      </c>
      <c r="E80" s="12" t="str">
        <f>VLOOKUP(MID(C80,4,1),DATA!$F$2:$G$16,2,FALSE)</f>
        <v>19"</v>
      </c>
      <c r="F80" s="12" t="str">
        <f>VLOOKUP(MID(C80,5,3),DATA!$H$2:$I$16,2,FALSE)</f>
        <v>9.0"</v>
      </c>
      <c r="G80" s="12" t="str">
        <f t="shared" si="1"/>
        <v>20</v>
      </c>
      <c r="H80" s="12" t="str">
        <f>VLOOKUP(MID(C80,10,3),DATA!$J$2:$L$16,2,FALSE)</f>
        <v>5x120</v>
      </c>
      <c r="I80" s="12">
        <f>VLOOKUP(MID(C80,10,3),DATA!$J$2:$L$16,3,FALSE)</f>
        <v>72.599999999999994</v>
      </c>
      <c r="J80" s="68" t="str">
        <f>VLOOKUP(MID(C80,3,1),DATA!$D$2:$E$16,2,FALSE)</f>
        <v>Medium Offset</v>
      </c>
      <c r="K80" s="66" t="str">
        <f>IF(COUNTIF(Discontinued!C184:C337,'All Skus'!C185)&gt;0,"yes","no")</f>
        <v>no</v>
      </c>
    </row>
    <row r="81" spans="1:11" x14ac:dyDescent="0.25">
      <c r="A81" s="59" t="str">
        <f>VLOOKUP(MID(C81,1,2),DATA!$B$2:$C$10,2,FALSE)</f>
        <v>FF10</v>
      </c>
      <c r="B81" s="68" t="str">
        <f>VLOOKUP(MID(C81,13,2),DATA!$M$2:$N$16,2,FALSE)</f>
        <v>Liquid Metal</v>
      </c>
      <c r="C81" s="66" t="s">
        <v>948</v>
      </c>
      <c r="D81" s="17" cm="1">
        <f t="array" ref="D81">SUMPRODUCT(1*(Export!$C$2:$C$1000=$C81),Export!$E$2:$E$1000)-SUMPRODUCT(1*(Allocated!$B$2:$B$1000=$C81),1*(Allocated!$D$2:$D$1000&lt;&gt;"07.1. In Workshop - 17. Ship from Vendor"),Allocated!$E$2:$E$1000)</f>
        <v>8</v>
      </c>
      <c r="E81" s="12" t="str">
        <f>VLOOKUP(MID(C81,4,1),DATA!$F$2:$G$16,2,FALSE)</f>
        <v>19"</v>
      </c>
      <c r="F81" s="12" t="str">
        <f>VLOOKUP(MID(C81,5,3),DATA!$H$2:$I$16,2,FALSE)</f>
        <v>9.0"</v>
      </c>
      <c r="G81" s="12" t="str">
        <f t="shared" si="1"/>
        <v>25</v>
      </c>
      <c r="H81" s="12" t="str">
        <f>VLOOKUP(MID(C81,10,3),DATA!$J$2:$L$16,2,FALSE)</f>
        <v>5x112</v>
      </c>
      <c r="I81" s="12">
        <f>VLOOKUP(MID(C81,10,3),DATA!$J$2:$L$16,3,FALSE)</f>
        <v>66.56</v>
      </c>
      <c r="J81" s="68" t="str">
        <f>VLOOKUP(MID(C81,3,1),DATA!$D$2:$E$16,2,FALSE)</f>
        <v>Medium Offset</v>
      </c>
      <c r="K81" s="66" t="str">
        <f>IF(COUNTIF(Discontinued!C336:C489,'All Skus'!C335)&gt;0,"yes","no")</f>
        <v>no</v>
      </c>
    </row>
    <row r="82" spans="1:11" x14ac:dyDescent="0.25">
      <c r="A82" s="59" t="str">
        <f>VLOOKUP(MID(C82,1,2),DATA!$B$2:$C$10,2,FALSE)</f>
        <v>FF10</v>
      </c>
      <c r="B82" s="68" t="str">
        <f>VLOOKUP(MID(C82,13,2),DATA!$M$2:$N$16,2,FALSE)</f>
        <v>Raw</v>
      </c>
      <c r="C82" s="66" t="s">
        <v>950</v>
      </c>
      <c r="D82" s="17" cm="1">
        <f t="array" ref="D82">SUMPRODUCT(1*(Export!$C$2:$C$1000=$C82),Export!$E$2:$E$1000)-SUMPRODUCT(1*(Allocated!$B$2:$B$1000=$C82),1*(Allocated!$D$2:$D$1000&lt;&gt;"07.1. In Workshop - 17. Ship from Vendor"),Allocated!$E$2:$E$1000)</f>
        <v>10</v>
      </c>
      <c r="E82" s="12" t="str">
        <f>VLOOKUP(MID(C82,4,1),DATA!$F$2:$G$16,2,FALSE)</f>
        <v>19"</v>
      </c>
      <c r="F82" s="12" t="str">
        <f>VLOOKUP(MID(C82,5,3),DATA!$H$2:$I$16,2,FALSE)</f>
        <v>9.0"</v>
      </c>
      <c r="G82" s="12" t="str">
        <f t="shared" si="1"/>
        <v>25</v>
      </c>
      <c r="H82" s="12" t="str">
        <f>VLOOKUP(MID(C82,10,3),DATA!$J$2:$L$16,2,FALSE)</f>
        <v>5x112</v>
      </c>
      <c r="I82" s="12">
        <f>VLOOKUP(MID(C82,10,3),DATA!$J$2:$L$16,3,FALSE)</f>
        <v>66.56</v>
      </c>
      <c r="J82" s="68" t="str">
        <f>VLOOKUP(MID(C82,3,1),DATA!$D$2:$E$16,2,FALSE)</f>
        <v>Medium Offset</v>
      </c>
      <c r="K82" s="66"/>
    </row>
    <row r="83" spans="1:11" x14ac:dyDescent="0.25">
      <c r="A83" s="59" t="str">
        <f>VLOOKUP(MID(C83,1,2),DATA!$B$2:$C$10,2,FALSE)</f>
        <v>FF10</v>
      </c>
      <c r="B83" s="68" t="str">
        <f>VLOOKUP(MID(C83,13,2),DATA!$M$2:$N$16,2,FALSE)</f>
        <v>Tarmac</v>
      </c>
      <c r="C83" s="66" t="s">
        <v>952</v>
      </c>
      <c r="D83" s="17" cm="1">
        <f t="array" ref="D83">SUMPRODUCT(1*(Export!$C$2:$C$1000=$C83),Export!$E$2:$E$1000)-SUMPRODUCT(1*(Allocated!$B$2:$B$1000=$C83),1*(Allocated!$D$2:$D$1000&lt;&gt;"07.1. In Workshop - 17. Ship from Vendor"),Allocated!$E$2:$E$1000)</f>
        <v>0</v>
      </c>
      <c r="E83" s="12" t="str">
        <f>VLOOKUP(MID(C83,4,1),DATA!$F$2:$G$16,2,FALSE)</f>
        <v>19"</v>
      </c>
      <c r="F83" s="12" t="str">
        <f>VLOOKUP(MID(C83,5,3),DATA!$H$2:$I$16,2,FALSE)</f>
        <v>9.0"</v>
      </c>
      <c r="G83" s="12" t="str">
        <f t="shared" si="1"/>
        <v>25</v>
      </c>
      <c r="H83" s="12" t="str">
        <f>VLOOKUP(MID(C83,10,3),DATA!$J$2:$L$16,2,FALSE)</f>
        <v>5x112</v>
      </c>
      <c r="I83" s="12">
        <f>VLOOKUP(MID(C83,10,3),DATA!$J$2:$L$16,3,FALSE)</f>
        <v>66.56</v>
      </c>
      <c r="J83" s="68" t="str">
        <f>VLOOKUP(MID(C83,3,1),DATA!$D$2:$E$16,2,FALSE)</f>
        <v>Medium Offset</v>
      </c>
      <c r="K83" s="66" t="str">
        <f>IF(COUNTIF(Discontinued!C324:C477,'All Skus'!C323)&gt;0,"yes","no")</f>
        <v>no</v>
      </c>
    </row>
    <row r="84" spans="1:11" x14ac:dyDescent="0.25">
      <c r="A84" s="59" t="str">
        <f>VLOOKUP(MID(C84,1,2),DATA!$B$2:$C$10,2,FALSE)</f>
        <v>FF11</v>
      </c>
      <c r="B84" s="68" t="str">
        <f>VLOOKUP(MID(C84,13,2),DATA!$M$2:$N$16,2,FALSE)</f>
        <v>Liquid Metal</v>
      </c>
      <c r="C84" s="66" t="s">
        <v>958</v>
      </c>
      <c r="D84" s="17" cm="1">
        <f t="array" ref="D84">SUMPRODUCT(1*(Export!$C$2:$C$1000=$C84),Export!$E$2:$E$1000)-SUMPRODUCT(1*(Allocated!$B$2:$B$1000=$C84),1*(Allocated!$D$2:$D$1000&lt;&gt;"07.1. In Workshop - 17. Ship from Vendor"),Allocated!$E$2:$E$1000)</f>
        <v>8</v>
      </c>
      <c r="E84" s="12" t="str">
        <f>VLOOKUP(MID(C84,4,1),DATA!$F$2:$G$16,2,FALSE)</f>
        <v>19"</v>
      </c>
      <c r="F84" s="12" t="str">
        <f>VLOOKUP(MID(C84,5,3),DATA!$H$2:$I$16,2,FALSE)</f>
        <v>9.0"</v>
      </c>
      <c r="G84" s="12" t="str">
        <f t="shared" si="1"/>
        <v>25</v>
      </c>
      <c r="H84" s="12" t="str">
        <f>VLOOKUP(MID(C84,10,3),DATA!$J$2:$L$16,2,FALSE)</f>
        <v>5x112</v>
      </c>
      <c r="I84" s="12">
        <f>VLOOKUP(MID(C84,10,3),DATA!$J$2:$L$16,3,FALSE)</f>
        <v>66.56</v>
      </c>
      <c r="J84" s="68" t="str">
        <f>VLOOKUP(MID(C84,3,1),DATA!$D$2:$E$16,2,FALSE)</f>
        <v>Medium Offset</v>
      </c>
      <c r="K84" s="66"/>
    </row>
    <row r="85" spans="1:11" x14ac:dyDescent="0.25">
      <c r="A85" s="59" t="str">
        <f>VLOOKUP(MID(C85,1,2),DATA!$B$2:$C$10,2,FALSE)</f>
        <v>FF11</v>
      </c>
      <c r="B85" s="68" t="str">
        <f>VLOOKUP(MID(C85,13,2),DATA!$M$2:$N$16,2,FALSE)</f>
        <v>Raw</v>
      </c>
      <c r="C85" s="66" t="s">
        <v>960</v>
      </c>
      <c r="D85" s="17" cm="1">
        <f t="array" ref="D85">SUMPRODUCT(1*(Export!$C$2:$C$1000=$C85),Export!$E$2:$E$1000)-SUMPRODUCT(1*(Allocated!$B$2:$B$1000=$C85),1*(Allocated!$D$2:$D$1000&lt;&gt;"07.1. In Workshop - 17. Ship from Vendor"),Allocated!$E$2:$E$1000)</f>
        <v>11</v>
      </c>
      <c r="E85" s="12" t="str">
        <f>VLOOKUP(MID(C85,4,1),DATA!$F$2:$G$16,2,FALSE)</f>
        <v>19"</v>
      </c>
      <c r="F85" s="12" t="str">
        <f>VLOOKUP(MID(C85,5,3),DATA!$H$2:$I$16,2,FALSE)</f>
        <v>9.0"</v>
      </c>
      <c r="G85" s="12" t="str">
        <f t="shared" si="1"/>
        <v>25</v>
      </c>
      <c r="H85" s="12" t="str">
        <f>VLOOKUP(MID(C85,10,3),DATA!$J$2:$L$16,2,FALSE)</f>
        <v>5x112</v>
      </c>
      <c r="I85" s="12">
        <f>VLOOKUP(MID(C85,10,3),DATA!$J$2:$L$16,3,FALSE)</f>
        <v>66.56</v>
      </c>
      <c r="J85" s="68" t="str">
        <f>VLOOKUP(MID(C85,3,1),DATA!$D$2:$E$16,2,FALSE)</f>
        <v>Medium Offset</v>
      </c>
      <c r="K85" s="66"/>
    </row>
    <row r="86" spans="1:11" x14ac:dyDescent="0.25">
      <c r="A86" s="59" t="str">
        <f>VLOOKUP(MID(C86,1,2),DATA!$B$2:$C$10,2,FALSE)</f>
        <v>FF11</v>
      </c>
      <c r="B86" s="68" t="str">
        <f>VLOOKUP(MID(C86,13,2),DATA!$M$2:$N$16,2,FALSE)</f>
        <v>Tarmac</v>
      </c>
      <c r="C86" s="66" t="s">
        <v>962</v>
      </c>
      <c r="D86" s="17" cm="1">
        <f t="array" ref="D86">SUMPRODUCT(1*(Export!$C$2:$C$1000=$C86),Export!$E$2:$E$1000)-SUMPRODUCT(1*(Allocated!$B$2:$B$1000=$C86),1*(Allocated!$D$2:$D$1000&lt;&gt;"07.1. In Workshop - 17. Ship from Vendor"),Allocated!$E$2:$E$1000)</f>
        <v>34</v>
      </c>
      <c r="E86" s="12" t="str">
        <f>VLOOKUP(MID(C86,4,1),DATA!$F$2:$G$16,2,FALSE)</f>
        <v>19"</v>
      </c>
      <c r="F86" s="12" t="str">
        <f>VLOOKUP(MID(C86,5,3),DATA!$H$2:$I$16,2,FALSE)</f>
        <v>9.0"</v>
      </c>
      <c r="G86" s="12" t="str">
        <f t="shared" si="1"/>
        <v>25</v>
      </c>
      <c r="H86" s="12" t="str">
        <f>VLOOKUP(MID(C86,10,3),DATA!$J$2:$L$16,2,FALSE)</f>
        <v>5x112</v>
      </c>
      <c r="I86" s="12">
        <f>VLOOKUP(MID(C86,10,3),DATA!$J$2:$L$16,3,FALSE)</f>
        <v>66.56</v>
      </c>
      <c r="J86" s="68" t="str">
        <f>VLOOKUP(MID(C86,3,1),DATA!$D$2:$E$16,2,FALSE)</f>
        <v>Medium Offset</v>
      </c>
      <c r="K86" s="66" t="str">
        <f>IF(COUNTIF(Discontinued!C164:C317,'All Skus'!C165)&gt;0,"yes","no")</f>
        <v>no</v>
      </c>
    </row>
    <row r="87" spans="1:11" x14ac:dyDescent="0.25">
      <c r="A87" s="59" t="str">
        <f>VLOOKUP(MID(C87,1,2),DATA!$B$2:$C$10,2,FALSE)</f>
        <v>FF01</v>
      </c>
      <c r="B87" s="68" t="str">
        <f>VLOOKUP(MID(C87,13,2),DATA!$M$2:$N$16,2,FALSE)</f>
        <v>Tarmac</v>
      </c>
      <c r="C87" s="66" t="s">
        <v>161</v>
      </c>
      <c r="D87" s="17" cm="1">
        <f t="array" ref="D87">SUMPRODUCT(1*(Export!$C$2:$C$1000=$C87),Export!$E$2:$E$1000)-SUMPRODUCT(1*(Allocated!$B$2:$B$1000=$C87),1*(Allocated!$D$2:$D$1000&lt;&gt;"07.1. In Workshop - 17. Ship from Vendor"),Allocated!$E$2:$E$1000)</f>
        <v>16</v>
      </c>
      <c r="E87" s="12" t="str">
        <f>VLOOKUP(MID(C87,4,1),DATA!$F$2:$G$16,2,FALSE)</f>
        <v>19"</v>
      </c>
      <c r="F87" s="12" t="str">
        <f>VLOOKUP(MID(C87,5,3),DATA!$H$2:$I$16,2,FALSE)</f>
        <v>9.0"</v>
      </c>
      <c r="G87" s="12" t="str">
        <f t="shared" si="1"/>
        <v>25</v>
      </c>
      <c r="H87" s="12" t="str">
        <f>VLOOKUP(MID(C87,10,3),DATA!$J$2:$L$16,2,FALSE)</f>
        <v>5x120</v>
      </c>
      <c r="I87" s="12">
        <f>VLOOKUP(MID(C87,10,3),DATA!$J$2:$L$16,3,FALSE)</f>
        <v>72.599999999999994</v>
      </c>
      <c r="J87" s="68" t="str">
        <f>VLOOKUP(MID(C87,3,1),DATA!$D$2:$E$16,2,FALSE)</f>
        <v>Medium Offset</v>
      </c>
      <c r="K87" s="66" t="str">
        <f>IF(COUNTIF(Discontinued!C141:C294,'All Skus'!C142)&gt;0,"yes","no")</f>
        <v>no</v>
      </c>
    </row>
    <row r="88" spans="1:11" x14ac:dyDescent="0.25">
      <c r="A88" s="59" t="str">
        <f>VLOOKUP(MID(C88,1,2),DATA!$B$2:$C$10,2,FALSE)</f>
        <v>FF15</v>
      </c>
      <c r="B88" s="68" t="str">
        <f>VLOOKUP(MID(C88,13,2),DATA!$M$2:$N$16,2,FALSE)</f>
        <v>Raw</v>
      </c>
      <c r="C88" s="66" t="s">
        <v>1241</v>
      </c>
      <c r="D88" s="17" cm="1">
        <f t="array" ref="D88">SUMPRODUCT(1*(Export!$C$2:$C$1000=$C88),Export!$E$2:$E$1000)-SUMPRODUCT(1*(Allocated!$B$2:$B$1000=$C88),1*(Allocated!$D$2:$D$1000&lt;&gt;"07.1. In Workshop - 17. Ship from Vendor"),Allocated!$E$2:$E$1000)</f>
        <v>2</v>
      </c>
      <c r="E88" s="12" t="str">
        <f>VLOOKUP(MID(C88,4,1),DATA!$F$2:$G$16,2,FALSE)</f>
        <v>19"</v>
      </c>
      <c r="F88" s="12" t="str">
        <f>VLOOKUP(MID(C88,5,3),DATA!$H$2:$I$16,2,FALSE)</f>
        <v>9.0"</v>
      </c>
      <c r="G88" s="12" t="str">
        <f t="shared" si="1"/>
        <v>25</v>
      </c>
      <c r="H88" s="12" t="str">
        <f>VLOOKUP(MID(C88,10,3),DATA!$J$2:$L$16,2,FALSE)</f>
        <v>5x120</v>
      </c>
      <c r="I88" s="12">
        <f>VLOOKUP(MID(C88,10,3),DATA!$J$2:$L$16,3,FALSE)</f>
        <v>72.599999999999994</v>
      </c>
      <c r="J88" s="68" t="str">
        <f>VLOOKUP(MID(C88,3,1),DATA!$D$2:$E$16,2,FALSE)</f>
        <v>Medium Offset</v>
      </c>
      <c r="K88" s="66" t="str">
        <f>IF(COUNTIF(Discontinued!C20:C173,'All Skus'!C21)&gt;0,"yes","no")</f>
        <v>no</v>
      </c>
    </row>
    <row r="89" spans="1:11" x14ac:dyDescent="0.25">
      <c r="A89" s="59" t="str">
        <f>VLOOKUP(MID(C89,1,2),DATA!$B$2:$C$10,2,FALSE)</f>
        <v>FF01</v>
      </c>
      <c r="B89" s="68" t="str">
        <f>VLOOKUP(MID(C89,13,2),DATA!$M$2:$N$16,2,FALSE)</f>
        <v>Tarmac</v>
      </c>
      <c r="C89" s="66" t="s">
        <v>153</v>
      </c>
      <c r="D89" s="17" cm="1">
        <f t="array" ref="D89">SUMPRODUCT(1*(Export!$C$2:$C$1000=$C89),Export!$E$2:$E$1000)-SUMPRODUCT(1*(Allocated!$B$2:$B$1000=$C89),1*(Allocated!$D$2:$D$1000&lt;&gt;"07.1. In Workshop - 17. Ship from Vendor"),Allocated!$E$2:$E$1000)</f>
        <v>30</v>
      </c>
      <c r="E89" s="12" t="str">
        <f>VLOOKUP(MID(C89,4,1),DATA!$F$2:$G$16,2,FALSE)</f>
        <v>19"</v>
      </c>
      <c r="F89" s="12" t="str">
        <f>VLOOKUP(MID(C89,5,3),DATA!$H$2:$I$16,2,FALSE)</f>
        <v>9.0"</v>
      </c>
      <c r="G89" s="12" t="str">
        <f t="shared" si="1"/>
        <v>35</v>
      </c>
      <c r="H89" s="12" t="str">
        <f>VLOOKUP(MID(C89,10,3),DATA!$J$2:$L$16,2,FALSE)</f>
        <v>5x112</v>
      </c>
      <c r="I89" s="12">
        <f>VLOOKUP(MID(C89,10,3),DATA!$J$2:$L$16,3,FALSE)</f>
        <v>66.56</v>
      </c>
      <c r="J89" s="68" t="str">
        <f>VLOOKUP(MID(C89,3,1),DATA!$D$2:$E$16,2,FALSE)</f>
        <v>High Offset</v>
      </c>
      <c r="K89" s="66" t="str">
        <f>IF(COUNTIF(Discontinued!C208:C361,'All Skus'!C209)&gt;0,"yes","no")</f>
        <v>no</v>
      </c>
    </row>
    <row r="90" spans="1:11" x14ac:dyDescent="0.25">
      <c r="A90" s="59" t="str">
        <f>VLOOKUP(MID(C90,1,2),DATA!$B$2:$C$10,2,FALSE)</f>
        <v>FF01</v>
      </c>
      <c r="B90" s="68" t="str">
        <f>VLOOKUP(MID(C90,13,2),DATA!$M$2:$N$16,2,FALSE)</f>
        <v>Liquid Silver</v>
      </c>
      <c r="C90" s="66" t="s">
        <v>154</v>
      </c>
      <c r="D90" s="17" cm="1">
        <f t="array" ref="D90">SUMPRODUCT(1*(Export!$C$2:$C$1000=$C90),Export!$E$2:$E$1000)-SUMPRODUCT(1*(Allocated!$B$2:$B$1000=$C90),1*(Allocated!$D$2:$D$1000&lt;&gt;"07.1. In Workshop - 17. Ship from Vendor"),Allocated!$E$2:$E$1000)</f>
        <v>1</v>
      </c>
      <c r="E90" s="12" t="str">
        <f>VLOOKUP(MID(C90,4,1),DATA!$F$2:$G$16,2,FALSE)</f>
        <v>19"</v>
      </c>
      <c r="F90" s="12" t="str">
        <f>VLOOKUP(MID(C90,5,3),DATA!$H$2:$I$16,2,FALSE)</f>
        <v>9.0"</v>
      </c>
      <c r="G90" s="12" t="str">
        <f t="shared" si="1"/>
        <v>35</v>
      </c>
      <c r="H90" s="12" t="str">
        <f>VLOOKUP(MID(C90,10,3),DATA!$J$2:$L$16,2,FALSE)</f>
        <v>5x112</v>
      </c>
      <c r="I90" s="12">
        <f>VLOOKUP(MID(C90,10,3),DATA!$J$2:$L$16,3,FALSE)</f>
        <v>66.56</v>
      </c>
      <c r="J90" s="68" t="str">
        <f>VLOOKUP(MID(C90,3,1),DATA!$D$2:$E$16,2,FALSE)</f>
        <v>High Offset</v>
      </c>
      <c r="K90" s="66"/>
    </row>
    <row r="91" spans="1:11" x14ac:dyDescent="0.25">
      <c r="A91" s="59" t="str">
        <f>VLOOKUP(MID(C91,1,2),DATA!$B$2:$C$10,2,FALSE)</f>
        <v>FF04</v>
      </c>
      <c r="B91" s="68" t="str">
        <f>VLOOKUP(MID(C91,13,2),DATA!$M$2:$N$16,2,FALSE)</f>
        <v>Tarmac</v>
      </c>
      <c r="C91" s="66" t="s">
        <v>299</v>
      </c>
      <c r="D91" s="17" cm="1">
        <f t="array" ref="D91">SUMPRODUCT(1*(Export!$C$2:$C$1000=$C91),Export!$E$2:$E$1000)-SUMPRODUCT(1*(Allocated!$B$2:$B$1000=$C91),1*(Allocated!$D$2:$D$1000&lt;&gt;"07.1. In Workshop - 17. Ship from Vendor"),Allocated!$E$2:$E$1000)</f>
        <v>23</v>
      </c>
      <c r="E91" s="12" t="str">
        <f>VLOOKUP(MID(C91,4,1),DATA!$F$2:$G$16,2,FALSE)</f>
        <v>19"</v>
      </c>
      <c r="F91" s="12" t="str">
        <f>VLOOKUP(MID(C91,5,3),DATA!$H$2:$I$16,2,FALSE)</f>
        <v>9.0"</v>
      </c>
      <c r="G91" s="12" t="str">
        <f t="shared" si="1"/>
        <v>35</v>
      </c>
      <c r="H91" s="12" t="str">
        <f>VLOOKUP(MID(C91,10,3),DATA!$J$2:$L$16,2,FALSE)</f>
        <v>5x112</v>
      </c>
      <c r="I91" s="12">
        <f>VLOOKUP(MID(C91,10,3),DATA!$J$2:$L$16,3,FALSE)</f>
        <v>66.56</v>
      </c>
      <c r="J91" s="68" t="str">
        <f>VLOOKUP(MID(C91,3,1),DATA!$D$2:$E$16,2,FALSE)</f>
        <v>High Offset</v>
      </c>
      <c r="K91" s="66" t="str">
        <f>IF(COUNTIF(Discontinued!C127:C280,'All Skus'!C128)&gt;0,"yes","no")</f>
        <v>no</v>
      </c>
    </row>
    <row r="92" spans="1:11" x14ac:dyDescent="0.25">
      <c r="A92" s="59" t="str">
        <f>VLOOKUP(MID(C92,1,2),DATA!$B$2:$C$10,2,FALSE)</f>
        <v>FF04</v>
      </c>
      <c r="B92" s="68" t="str">
        <f>VLOOKUP(MID(C92,13,2),DATA!$M$2:$N$16,2,FALSE)</f>
        <v>Liquid Metal</v>
      </c>
      <c r="C92" s="66" t="s">
        <v>300</v>
      </c>
      <c r="D92" s="17" cm="1">
        <f t="array" ref="D92">SUMPRODUCT(1*(Export!$C$2:$C$1000=$C92),Export!$E$2:$E$1000)-SUMPRODUCT(1*(Allocated!$B$2:$B$1000=$C92),1*(Allocated!$D$2:$D$1000&lt;&gt;"07.1. In Workshop - 17. Ship from Vendor"),Allocated!$E$2:$E$1000)</f>
        <v>26</v>
      </c>
      <c r="E92" s="12" t="str">
        <f>VLOOKUP(MID(C92,4,1),DATA!$F$2:$G$16,2,FALSE)</f>
        <v>19"</v>
      </c>
      <c r="F92" s="12" t="str">
        <f>VLOOKUP(MID(C92,5,3),DATA!$H$2:$I$16,2,FALSE)</f>
        <v>9.0"</v>
      </c>
      <c r="G92" s="12" t="str">
        <f t="shared" si="1"/>
        <v>35</v>
      </c>
      <c r="H92" s="12" t="str">
        <f>VLOOKUP(MID(C92,10,3),DATA!$J$2:$L$16,2,FALSE)</f>
        <v>5x112</v>
      </c>
      <c r="I92" s="12">
        <f>VLOOKUP(MID(C92,10,3),DATA!$J$2:$L$16,3,FALSE)</f>
        <v>66.56</v>
      </c>
      <c r="J92" s="68" t="str">
        <f>VLOOKUP(MID(C92,3,1),DATA!$D$2:$E$16,2,FALSE)</f>
        <v>High Offset</v>
      </c>
      <c r="K92" s="66"/>
    </row>
    <row r="93" spans="1:11" x14ac:dyDescent="0.25">
      <c r="A93" s="59" t="str">
        <f>VLOOKUP(MID(C93,1,2),DATA!$B$2:$C$10,2,FALSE)</f>
        <v>FF10</v>
      </c>
      <c r="B93" s="68" t="str">
        <f>VLOOKUP(MID(C93,13,2),DATA!$M$2:$N$16,2,FALSE)</f>
        <v>Fog</v>
      </c>
      <c r="C93" s="66" t="s">
        <v>566</v>
      </c>
      <c r="D93" s="17" cm="1">
        <f t="array" ref="D93">SUMPRODUCT(1*(Export!$C$2:$C$1000=$C93),Export!$E$2:$E$1000)-SUMPRODUCT(1*(Allocated!$B$2:$B$1000=$C93),1*(Allocated!$D$2:$D$1000&lt;&gt;"07.1. In Workshop - 17. Ship from Vendor"),Allocated!$E$2:$E$1000)</f>
        <v>12</v>
      </c>
      <c r="E93" s="12" t="str">
        <f>VLOOKUP(MID(C93,4,1),DATA!$F$2:$G$16,2,FALSE)</f>
        <v>19"</v>
      </c>
      <c r="F93" s="12" t="str">
        <f>VLOOKUP(MID(C93,5,3),DATA!$H$2:$I$16,2,FALSE)</f>
        <v>9.0"</v>
      </c>
      <c r="G93" s="12" t="str">
        <f t="shared" si="1"/>
        <v>35</v>
      </c>
      <c r="H93" s="12" t="str">
        <f>VLOOKUP(MID(C93,10,3),DATA!$J$2:$L$16,2,FALSE)</f>
        <v>5x112</v>
      </c>
      <c r="I93" s="12">
        <f>VLOOKUP(MID(C93,10,3),DATA!$J$2:$L$16,3,FALSE)</f>
        <v>66.56</v>
      </c>
      <c r="J93" s="68" t="str">
        <f>VLOOKUP(MID(C93,3,1),DATA!$D$2:$E$16,2,FALSE)</f>
        <v>High Offset</v>
      </c>
      <c r="K93" s="66" t="str">
        <f>IF(COUNTIF(Discontinued!C299:C452,'All Skus'!C300)&gt;0,"yes","no")</f>
        <v>no</v>
      </c>
    </row>
    <row r="94" spans="1:11" x14ac:dyDescent="0.25">
      <c r="A94" s="59" t="str">
        <f>VLOOKUP(MID(C94,1,2),DATA!$B$2:$C$10,2,FALSE)</f>
        <v>FF10</v>
      </c>
      <c r="B94" s="68" t="str">
        <f>VLOOKUP(MID(C94,13,2),DATA!$M$2:$N$16,2,FALSE)</f>
        <v>Liquid Metal</v>
      </c>
      <c r="C94" s="66" t="s">
        <v>15</v>
      </c>
      <c r="D94" s="17" cm="1">
        <f t="array" ref="D94">SUMPRODUCT(1*(Export!$C$2:$C$1000=$C94),Export!$E$2:$E$1000)-SUMPRODUCT(1*(Allocated!$B$2:$B$1000=$C94),1*(Allocated!$D$2:$D$1000&lt;&gt;"07.1. In Workshop - 17. Ship from Vendor"),Allocated!$E$2:$E$1000)</f>
        <v>0</v>
      </c>
      <c r="E94" s="12" t="str">
        <f>VLOOKUP(MID(C94,4,1),DATA!$F$2:$G$16,2,FALSE)</f>
        <v>19"</v>
      </c>
      <c r="F94" s="12" t="str">
        <f>VLOOKUP(MID(C94,5,3),DATA!$H$2:$I$16,2,FALSE)</f>
        <v>9.0"</v>
      </c>
      <c r="G94" s="12" t="str">
        <f t="shared" si="1"/>
        <v>35</v>
      </c>
      <c r="H94" s="12" t="str">
        <f>VLOOKUP(MID(C94,10,3),DATA!$J$2:$L$16,2,FALSE)</f>
        <v>5x112</v>
      </c>
      <c r="I94" s="12">
        <f>VLOOKUP(MID(C94,10,3),DATA!$J$2:$L$16,3,FALSE)</f>
        <v>66.56</v>
      </c>
      <c r="J94" s="68" t="str">
        <f>VLOOKUP(MID(C94,3,1),DATA!$D$2:$E$16,2,FALSE)</f>
        <v>High Offset</v>
      </c>
      <c r="K94" s="66" t="str">
        <f>IF(COUNTIF(Discontinued!C196:C349,'All Skus'!C197)&gt;0,"yes","no")</f>
        <v>no</v>
      </c>
    </row>
    <row r="95" spans="1:11" x14ac:dyDescent="0.25">
      <c r="A95" s="59" t="str">
        <f>VLOOKUP(MID(C95,1,2),DATA!$B$2:$C$10,2,FALSE)</f>
        <v>FF10</v>
      </c>
      <c r="B95" s="68" t="str">
        <f>VLOOKUP(MID(C95,13,2),DATA!$M$2:$N$16,2,FALSE)</f>
        <v>Raw</v>
      </c>
      <c r="C95" s="66" t="s">
        <v>1281</v>
      </c>
      <c r="D95" s="17" cm="1">
        <f t="array" ref="D95">SUMPRODUCT(1*(Export!$C$2:$C$1000=$C95),Export!$E$2:$E$1000)-SUMPRODUCT(1*(Allocated!$B$2:$B$1000=$C95),1*(Allocated!$D$2:$D$1000&lt;&gt;"07.1. In Workshop - 17. Ship from Vendor"),Allocated!$E$2:$E$1000)</f>
        <v>2</v>
      </c>
      <c r="E95" s="12" t="str">
        <f>VLOOKUP(MID(C95,4,1),DATA!$F$2:$G$16,2,FALSE)</f>
        <v>19"</v>
      </c>
      <c r="F95" s="12" t="str">
        <f>VLOOKUP(MID(C95,5,3),DATA!$H$2:$I$16,2,FALSE)</f>
        <v>9.0"</v>
      </c>
      <c r="G95" s="12" t="str">
        <f t="shared" si="1"/>
        <v>35</v>
      </c>
      <c r="H95" s="12" t="str">
        <f>VLOOKUP(MID(C95,10,3),DATA!$J$2:$L$16,2,FALSE)</f>
        <v>5x112</v>
      </c>
      <c r="I95" s="12">
        <f>VLOOKUP(MID(C95,10,3),DATA!$J$2:$L$16,3,FALSE)</f>
        <v>66.56</v>
      </c>
      <c r="J95" s="68" t="str">
        <f>VLOOKUP(MID(C95,3,1),DATA!$D$2:$E$16,2,FALSE)</f>
        <v>High Offset</v>
      </c>
      <c r="K95" s="66" t="str">
        <f>IF(COUNTIF(Discontinued!C88:C241,'All Skus'!C89)&gt;0,"yes","no")</f>
        <v>no</v>
      </c>
    </row>
    <row r="96" spans="1:11" x14ac:dyDescent="0.25">
      <c r="A96" s="59" t="str">
        <f>VLOOKUP(MID(C96,1,2),DATA!$B$2:$C$10,2,FALSE)</f>
        <v>FF10</v>
      </c>
      <c r="B96" s="68" t="str">
        <f>VLOOKUP(MID(C96,13,2),DATA!$M$2:$N$16,2,FALSE)</f>
        <v>Tarmac</v>
      </c>
      <c r="C96" s="66" t="s">
        <v>14</v>
      </c>
      <c r="D96" s="17" cm="1">
        <f t="array" ref="D96">SUMPRODUCT(1*(Export!$C$2:$C$1000=$C96),Export!$E$2:$E$1000)-SUMPRODUCT(1*(Allocated!$B$2:$B$1000=$C96),1*(Allocated!$D$2:$D$1000&lt;&gt;"07.1. In Workshop - 17. Ship from Vendor"),Allocated!$E$2:$E$1000)</f>
        <v>4</v>
      </c>
      <c r="E96" s="12" t="str">
        <f>VLOOKUP(MID(C96,4,1),DATA!$F$2:$G$16,2,FALSE)</f>
        <v>19"</v>
      </c>
      <c r="F96" s="12" t="str">
        <f>VLOOKUP(MID(C96,5,3),DATA!$H$2:$I$16,2,FALSE)</f>
        <v>9.0"</v>
      </c>
      <c r="G96" s="12" t="str">
        <f t="shared" si="1"/>
        <v>35</v>
      </c>
      <c r="H96" s="12" t="str">
        <f>VLOOKUP(MID(C96,10,3),DATA!$J$2:$L$16,2,FALSE)</f>
        <v>5x112</v>
      </c>
      <c r="I96" s="12">
        <f>VLOOKUP(MID(C96,10,3),DATA!$J$2:$L$16,3,FALSE)</f>
        <v>66.56</v>
      </c>
      <c r="J96" s="68" t="str">
        <f>VLOOKUP(MID(C96,3,1),DATA!$D$2:$E$16,2,FALSE)</f>
        <v>High Offset</v>
      </c>
      <c r="K96" s="66" t="str">
        <f>IF(COUNTIF(Discontinued!C330:C483,'All Skus'!C329)&gt;0,"yes","no")</f>
        <v>no</v>
      </c>
    </row>
    <row r="97" spans="1:11" x14ac:dyDescent="0.25">
      <c r="A97" s="59" t="str">
        <f>VLOOKUP(MID(C97,1,2),DATA!$B$2:$C$10,2,FALSE)</f>
        <v>FF11</v>
      </c>
      <c r="B97" s="68" t="str">
        <f>VLOOKUP(MID(C97,13,2),DATA!$M$2:$N$16,2,FALSE)</f>
        <v>Liquid Metal</v>
      </c>
      <c r="C97" s="66" t="s">
        <v>377</v>
      </c>
      <c r="D97" s="17" cm="1">
        <f t="array" ref="D97">SUMPRODUCT(1*(Export!$C$2:$C$1000=$C97),Export!$E$2:$E$1000)-SUMPRODUCT(1*(Allocated!$B$2:$B$1000=$C97),1*(Allocated!$D$2:$D$1000&lt;&gt;"07.1. In Workshop - 17. Ship from Vendor"),Allocated!$E$2:$E$1000)</f>
        <v>4</v>
      </c>
      <c r="E97" s="12" t="str">
        <f>VLOOKUP(MID(C97,4,1),DATA!$F$2:$G$16,2,FALSE)</f>
        <v>19"</v>
      </c>
      <c r="F97" s="12" t="str">
        <f>VLOOKUP(MID(C97,5,3),DATA!$H$2:$I$16,2,FALSE)</f>
        <v>9.0"</v>
      </c>
      <c r="G97" s="12" t="str">
        <f t="shared" si="1"/>
        <v>35</v>
      </c>
      <c r="H97" s="12" t="str">
        <f>VLOOKUP(MID(C97,10,3),DATA!$J$2:$L$16,2,FALSE)</f>
        <v>5x112</v>
      </c>
      <c r="I97" s="12">
        <f>VLOOKUP(MID(C97,10,3),DATA!$J$2:$L$16,3,FALSE)</f>
        <v>66.56</v>
      </c>
      <c r="J97" s="68" t="str">
        <f>VLOOKUP(MID(C97,3,1),DATA!$D$2:$E$16,2,FALSE)</f>
        <v>High Offset</v>
      </c>
      <c r="K97" s="66" t="str">
        <f>IF(COUNTIF(Discontinued!C312:C465,'All Skus'!C313)&gt;0,"yes","no")</f>
        <v>no</v>
      </c>
    </row>
    <row r="98" spans="1:11" x14ac:dyDescent="0.25">
      <c r="A98" s="59" t="str">
        <f>VLOOKUP(MID(C98,1,2),DATA!$B$2:$C$10,2,FALSE)</f>
        <v>FF11</v>
      </c>
      <c r="B98" s="68" t="str">
        <f>VLOOKUP(MID(C98,13,2),DATA!$M$2:$N$16,2,FALSE)</f>
        <v>Raw</v>
      </c>
      <c r="C98" s="66" t="s">
        <v>1401</v>
      </c>
      <c r="D98" s="17" cm="1">
        <f t="array" ref="D98">SUMPRODUCT(1*(Export!$C$2:$C$1000=$C98),Export!$E$2:$E$1000)-SUMPRODUCT(1*(Allocated!$B$2:$B$1000=$C98),1*(Allocated!$D$2:$D$1000&lt;&gt;"07.1. In Workshop - 17. Ship from Vendor"),Allocated!$E$2:$E$1000)</f>
        <v>11</v>
      </c>
      <c r="E98" s="12" t="str">
        <f>VLOOKUP(MID(C98,4,1),DATA!$F$2:$G$16,2,FALSE)</f>
        <v>19"</v>
      </c>
      <c r="F98" s="12" t="str">
        <f>VLOOKUP(MID(C98,5,3),DATA!$H$2:$I$16,2,FALSE)</f>
        <v>9.0"</v>
      </c>
      <c r="G98" s="12" t="str">
        <f t="shared" si="1"/>
        <v>35</v>
      </c>
      <c r="H98" s="12" t="str">
        <f>VLOOKUP(MID(C98,10,3),DATA!$J$2:$L$16,2,FALSE)</f>
        <v>5x112</v>
      </c>
      <c r="I98" s="12">
        <f>VLOOKUP(MID(C98,10,3),DATA!$J$2:$L$16,3,FALSE)</f>
        <v>66.56</v>
      </c>
      <c r="J98" s="68" t="str">
        <f>VLOOKUP(MID(C98,3,1),DATA!$D$2:$E$16,2,FALSE)</f>
        <v>High Offset</v>
      </c>
      <c r="K98" s="66"/>
    </row>
    <row r="99" spans="1:11" x14ac:dyDescent="0.25">
      <c r="A99" s="59" t="str">
        <f>VLOOKUP(MID(C99,1,2),DATA!$B$2:$C$10,2,FALSE)</f>
        <v>FF11</v>
      </c>
      <c r="B99" s="68" t="str">
        <f>VLOOKUP(MID(C99,13,2),DATA!$M$2:$N$16,2,FALSE)</f>
        <v>Tarmac</v>
      </c>
      <c r="C99" s="66" t="s">
        <v>376</v>
      </c>
      <c r="D99" s="17" cm="1">
        <f t="array" ref="D99">SUMPRODUCT(1*(Export!$C$2:$C$1000=$C99),Export!$E$2:$E$1000)-SUMPRODUCT(1*(Allocated!$B$2:$B$1000=$C99),1*(Allocated!$D$2:$D$1000&lt;&gt;"07.1. In Workshop - 17. Ship from Vendor"),Allocated!$E$2:$E$1000)</f>
        <v>16</v>
      </c>
      <c r="E99" s="12" t="str">
        <f>VLOOKUP(MID(C99,4,1),DATA!$F$2:$G$16,2,FALSE)</f>
        <v>19"</v>
      </c>
      <c r="F99" s="12" t="str">
        <f>VLOOKUP(MID(C99,5,3),DATA!$H$2:$I$16,2,FALSE)</f>
        <v>9.0"</v>
      </c>
      <c r="G99" s="12" t="str">
        <f t="shared" si="1"/>
        <v>35</v>
      </c>
      <c r="H99" s="12" t="str">
        <f>VLOOKUP(MID(C99,10,3),DATA!$J$2:$L$16,2,FALSE)</f>
        <v>5x112</v>
      </c>
      <c r="I99" s="12">
        <f>VLOOKUP(MID(C99,10,3),DATA!$J$2:$L$16,3,FALSE)</f>
        <v>66.56</v>
      </c>
      <c r="J99" s="68" t="str">
        <f>VLOOKUP(MID(C99,3,1),DATA!$D$2:$E$16,2,FALSE)</f>
        <v>High Offset</v>
      </c>
      <c r="K99" s="66" t="str">
        <f>IF(COUNTIF(Discontinued!C309:C462,'All Skus'!C311)&gt;0,"yes","no")</f>
        <v>no</v>
      </c>
    </row>
    <row r="100" spans="1:11" x14ac:dyDescent="0.25">
      <c r="A100" s="59" t="str">
        <f>VLOOKUP(MID(C100,1,2),DATA!$B$2:$C$10,2,FALSE)</f>
        <v>FF15</v>
      </c>
      <c r="B100" s="68" t="str">
        <f>VLOOKUP(MID(C100,13,2),DATA!$M$2:$N$16,2,FALSE)</f>
        <v>Tarmac</v>
      </c>
      <c r="C100" s="66" t="s">
        <v>1645</v>
      </c>
      <c r="D100" s="17" cm="1">
        <f t="array" ref="D100">SUMPRODUCT(1*(Export!$C$2:$C$1000=$C100),Export!$E$2:$E$1000)-SUMPRODUCT(1*(Allocated!$B$2:$B$1000=$C100),1*(Allocated!$D$2:$D$1000&lt;&gt;"07.1. In Workshop - 17. Ship from Vendor"),Allocated!$E$2:$E$1000)</f>
        <v>1</v>
      </c>
      <c r="E100" s="12" t="str">
        <f>VLOOKUP(MID(C100,4,1),DATA!$F$2:$G$16,2,FALSE)</f>
        <v>19"</v>
      </c>
      <c r="F100" s="12" t="str">
        <f>VLOOKUP(MID(C100,5,3),DATA!$H$2:$I$16,2,FALSE)</f>
        <v>9.0"</v>
      </c>
      <c r="G100" s="12" t="str">
        <f t="shared" si="1"/>
        <v>40</v>
      </c>
      <c r="H100" s="12" t="str">
        <f>VLOOKUP(MID(C100,10,3),DATA!$J$2:$L$16,2,FALSE)</f>
        <v>5x114.3</v>
      </c>
      <c r="I100" s="12">
        <f>VLOOKUP(MID(C100,10,3),DATA!$J$2:$L$16,3,FALSE)</f>
        <v>73.099999999999994</v>
      </c>
      <c r="J100" s="68" t="str">
        <f>VLOOKUP(MID(C100,3,1),DATA!$D$2:$E$16,2,FALSE)</f>
        <v>Medium Offset</v>
      </c>
      <c r="K100" s="66"/>
    </row>
    <row r="101" spans="1:11" x14ac:dyDescent="0.25">
      <c r="A101" s="59" t="str">
        <f>VLOOKUP(MID(C101,1,2),DATA!$B$2:$C$10,2,FALSE)</f>
        <v>FF04</v>
      </c>
      <c r="B101" s="68" t="str">
        <f>VLOOKUP(MID(C101,13,2),DATA!$M$2:$N$16,2,FALSE)</f>
        <v>Tarmac</v>
      </c>
      <c r="C101" s="66" t="s">
        <v>321</v>
      </c>
      <c r="D101" s="17" cm="1">
        <f t="array" ref="D101">SUMPRODUCT(1*(Export!$C$2:$C$1000=$C101),Export!$E$2:$E$1000)-SUMPRODUCT(1*(Allocated!$B$2:$B$1000=$C101),1*(Allocated!$D$2:$D$1000&lt;&gt;"07.1. In Workshop - 17. Ship from Vendor"),Allocated!$E$2:$E$1000)</f>
        <v>1</v>
      </c>
      <c r="E101" s="12" t="str">
        <f>VLOOKUP(MID(C101,4,1),DATA!$F$2:$G$16,2,FALSE)</f>
        <v>19"</v>
      </c>
      <c r="F101" s="12" t="str">
        <f>VLOOKUP(MID(C101,5,3),DATA!$H$2:$I$16,2,FALSE)</f>
        <v>9.0"</v>
      </c>
      <c r="G101" s="12" t="str">
        <f t="shared" si="1"/>
        <v>44</v>
      </c>
      <c r="H101" s="12" t="str">
        <f>VLOOKUP(MID(C101,10,3),DATA!$J$2:$L$16,2,FALSE)</f>
        <v>5x120</v>
      </c>
      <c r="I101" s="12">
        <f>VLOOKUP(MID(C101,10,3),DATA!$J$2:$L$16,3,FALSE)</f>
        <v>72.599999999999994</v>
      </c>
      <c r="J101" s="68" t="str">
        <f>VLOOKUP(MID(C101,3,1),DATA!$D$2:$E$16,2,FALSE)</f>
        <v>Medium Offset</v>
      </c>
      <c r="K101" s="66" t="str">
        <f>IF(COUNTIF(Discontinued!C98:C251,'All Skus'!C99)&gt;0,"yes","no")</f>
        <v>no</v>
      </c>
    </row>
    <row r="102" spans="1:11" x14ac:dyDescent="0.25">
      <c r="A102" s="59" t="str">
        <f>VLOOKUP(MID(C102,1,2),DATA!$B$2:$C$10,2,FALSE)</f>
        <v>FF04</v>
      </c>
      <c r="B102" s="68" t="str">
        <f>VLOOKUP(MID(C102,13,2),DATA!$M$2:$N$16,2,FALSE)</f>
        <v>Liquid Metal</v>
      </c>
      <c r="C102" s="66" t="s">
        <v>323</v>
      </c>
      <c r="D102" s="17" cm="1">
        <f t="array" ref="D102">SUMPRODUCT(1*(Export!$C$2:$C$1000=$C102),Export!$E$2:$E$1000)-SUMPRODUCT(1*(Allocated!$B$2:$B$1000=$C102),1*(Allocated!$D$2:$D$1000&lt;&gt;"07.1. In Workshop - 17. Ship from Vendor"),Allocated!$E$2:$E$1000)</f>
        <v>5</v>
      </c>
      <c r="E102" s="12" t="str">
        <f>VLOOKUP(MID(C102,4,1),DATA!$F$2:$G$16,2,FALSE)</f>
        <v>19"</v>
      </c>
      <c r="F102" s="12" t="str">
        <f>VLOOKUP(MID(C102,5,3),DATA!$H$2:$I$16,2,FALSE)</f>
        <v>9.0"</v>
      </c>
      <c r="G102" s="12" t="str">
        <f t="shared" si="1"/>
        <v>44</v>
      </c>
      <c r="H102" s="12" t="str">
        <f>VLOOKUP(MID(C102,10,3),DATA!$J$2:$L$16,2,FALSE)</f>
        <v>5x120</v>
      </c>
      <c r="I102" s="12">
        <f>VLOOKUP(MID(C102,10,3),DATA!$J$2:$L$16,3,FALSE)</f>
        <v>72.599999999999994</v>
      </c>
      <c r="J102" s="68" t="str">
        <f>VLOOKUP(MID(C102,3,1),DATA!$D$2:$E$16,2,FALSE)</f>
        <v>Medium Offset</v>
      </c>
      <c r="K102" s="66"/>
    </row>
    <row r="103" spans="1:11" x14ac:dyDescent="0.25">
      <c r="A103" s="59" t="str">
        <f>VLOOKUP(MID(C103,1,2),DATA!$B$2:$C$10,2,FALSE)</f>
        <v>FF15</v>
      </c>
      <c r="B103" s="68" t="str">
        <f>VLOOKUP(MID(C103,13,2),DATA!$M$2:$N$16,2,FALSE)</f>
        <v>Liquid Silver</v>
      </c>
      <c r="C103" s="66" t="s">
        <v>1641</v>
      </c>
      <c r="D103" s="17" cm="1">
        <f t="array" ref="D103">SUMPRODUCT(1*(Export!$C$2:$C$1000=$C103),Export!$E$2:$E$1000)-SUMPRODUCT(1*(Allocated!$B$2:$B$1000=$C103),1*(Allocated!$D$2:$D$1000&lt;&gt;"07.1. In Workshop - 17. Ship from Vendor"),Allocated!$E$2:$E$1000)</f>
        <v>0</v>
      </c>
      <c r="E103" s="12" t="str">
        <f>VLOOKUP(MID(C103,4,1),DATA!$F$2:$G$16,2,FALSE)</f>
        <v>19"</v>
      </c>
      <c r="F103" s="12" t="str">
        <f>VLOOKUP(MID(C103,5,3),DATA!$H$2:$I$16,2,FALSE)</f>
        <v>9.0"</v>
      </c>
      <c r="G103" s="12" t="str">
        <f t="shared" si="1"/>
        <v>44</v>
      </c>
      <c r="H103" s="12" t="str">
        <f>VLOOKUP(MID(C103,10,3),DATA!$J$2:$L$16,2,FALSE)</f>
        <v>5x120</v>
      </c>
      <c r="I103" s="12">
        <f>VLOOKUP(MID(C103,10,3),DATA!$J$2:$L$16,3,FALSE)</f>
        <v>72.599999999999994</v>
      </c>
      <c r="J103" s="68" t="str">
        <f>VLOOKUP(MID(C103,3,1),DATA!$D$2:$E$16,2,FALSE)</f>
        <v>Medium Offset</v>
      </c>
      <c r="K103" s="66" t="str">
        <f>IF(COUNTIF(Discontinued!C26:C179,'All Skus'!C27)&gt;0,"yes","no")</f>
        <v>no</v>
      </c>
    </row>
    <row r="104" spans="1:11" x14ac:dyDescent="0.25">
      <c r="A104" s="59" t="str">
        <f>VLOOKUP(MID(C104,1,2),DATA!$B$2:$C$10,2,FALSE)</f>
        <v>FF11</v>
      </c>
      <c r="B104" s="68" t="str">
        <f>VLOOKUP(MID(C104,13,2),DATA!$M$2:$N$16,2,FALSE)</f>
        <v>Liquid Metal</v>
      </c>
      <c r="C104" s="66" t="s">
        <v>2146</v>
      </c>
      <c r="D104" s="17" cm="1">
        <f t="array" ref="D104">SUMPRODUCT(1*(Export!$C$2:$C$1000=$C104),Export!$E$2:$E$1000)-SUMPRODUCT(1*(Allocated!$B$2:$B$1000=$C104),1*(Allocated!$D$2:$D$1000&lt;&gt;"07.1. In Workshop - 17. Ship from Vendor"),Allocated!$E$2:$E$1000)</f>
        <v>-31</v>
      </c>
      <c r="E104" s="12" t="str">
        <f>VLOOKUP(MID(C104,4,1),DATA!$F$2:$G$16,2,FALSE)</f>
        <v>19"</v>
      </c>
      <c r="F104" s="12" t="str">
        <f>VLOOKUP(MID(C104,5,3),DATA!$H$2:$I$16,2,FALSE)</f>
        <v>9.0"</v>
      </c>
      <c r="G104" s="12" t="str">
        <f t="shared" si="1"/>
        <v>45</v>
      </c>
      <c r="H104" s="12" t="str">
        <f>VLOOKUP(MID(C104,10,3),DATA!$J$2:$L$16,2,FALSE)</f>
        <v>5x120</v>
      </c>
      <c r="I104" s="12">
        <f>VLOOKUP(MID(C104,10,3),DATA!$J$2:$L$16,3,FALSE)</f>
        <v>66.900000000000006</v>
      </c>
      <c r="J104" s="68" t="str">
        <f>VLOOKUP(MID(C104,3,1),DATA!$D$2:$E$16,2,FALSE)</f>
        <v>High Offset</v>
      </c>
      <c r="K104" s="66"/>
    </row>
    <row r="105" spans="1:11" x14ac:dyDescent="0.25">
      <c r="A105" s="59" t="str">
        <f>VLOOKUP(MID(C105,1,2),DATA!$B$2:$C$10,2,FALSE)</f>
        <v>FF11</v>
      </c>
      <c r="B105" s="68" t="str">
        <f>VLOOKUP(MID(C105,13,2),DATA!$M$2:$N$16,2,FALSE)</f>
        <v>Tarmac</v>
      </c>
      <c r="C105" s="66" t="s">
        <v>2148</v>
      </c>
      <c r="D105" s="17" cm="1">
        <f t="array" ref="D105">SUMPRODUCT(1*(Export!$C$2:$C$1000=$C105),Export!$E$2:$E$1000)-SUMPRODUCT(1*(Allocated!$B$2:$B$1000=$C105),1*(Allocated!$D$2:$D$1000&lt;&gt;"07.1. In Workshop - 17. Ship from Vendor"),Allocated!$E$2:$E$1000)</f>
        <v>-20</v>
      </c>
      <c r="E105" s="12" t="str">
        <f>VLOOKUP(MID(C105,4,1),DATA!$F$2:$G$16,2,FALSE)</f>
        <v>19"</v>
      </c>
      <c r="F105" s="12" t="str">
        <f>VLOOKUP(MID(C105,5,3),DATA!$H$2:$I$16,2,FALSE)</f>
        <v>9.0"</v>
      </c>
      <c r="G105" s="12" t="str">
        <f t="shared" si="1"/>
        <v>45</v>
      </c>
      <c r="H105" s="12" t="str">
        <f>VLOOKUP(MID(C105,10,3),DATA!$J$2:$L$16,2,FALSE)</f>
        <v>5x120</v>
      </c>
      <c r="I105" s="12">
        <f>VLOOKUP(MID(C105,10,3),DATA!$J$2:$L$16,3,FALSE)</f>
        <v>66.900000000000006</v>
      </c>
      <c r="J105" s="68" t="str">
        <f>VLOOKUP(MID(C105,3,1),DATA!$D$2:$E$16,2,FALSE)</f>
        <v>High Offset</v>
      </c>
      <c r="K105" s="66" t="str">
        <f>IF(COUNTIF(Discontinued!C161:C314,'All Skus'!C162)&gt;0,"yes","no")</f>
        <v>no</v>
      </c>
    </row>
    <row r="106" spans="1:11" x14ac:dyDescent="0.25">
      <c r="A106" s="59" t="str">
        <f>VLOOKUP(MID(C106,1,2),DATA!$B$2:$C$10,2,FALSE)</f>
        <v>FF11</v>
      </c>
      <c r="B106" s="68" t="str">
        <f>VLOOKUP(MID(C106,13,2),DATA!$M$2:$N$16,2,FALSE)</f>
        <v>Raw</v>
      </c>
      <c r="C106" s="66" t="s">
        <v>2150</v>
      </c>
      <c r="D106" s="17" cm="1">
        <f t="array" ref="D106">SUMPRODUCT(1*(Export!$C$2:$C$1000=$C106),Export!$E$2:$E$1000)-SUMPRODUCT(1*(Allocated!$B$2:$B$1000=$C106),1*(Allocated!$D$2:$D$1000&lt;&gt;"07.1. In Workshop - 17. Ship from Vendor"),Allocated!$E$2:$E$1000)</f>
        <v>-2</v>
      </c>
      <c r="E106" s="12" t="str">
        <f>VLOOKUP(MID(C106,4,1),DATA!$F$2:$G$16,2,FALSE)</f>
        <v>19"</v>
      </c>
      <c r="F106" s="12" t="str">
        <f>VLOOKUP(MID(C106,5,3),DATA!$H$2:$I$16,2,FALSE)</f>
        <v>9.0"</v>
      </c>
      <c r="G106" s="12" t="str">
        <f t="shared" si="1"/>
        <v>45</v>
      </c>
      <c r="H106" s="12" t="str">
        <f>VLOOKUP(MID(C106,10,3),DATA!$J$2:$L$16,2,FALSE)</f>
        <v>5x120</v>
      </c>
      <c r="I106" s="12">
        <f>VLOOKUP(MID(C106,10,3),DATA!$J$2:$L$16,3,FALSE)</f>
        <v>66.900000000000006</v>
      </c>
      <c r="J106" s="68" t="str">
        <f>VLOOKUP(MID(C106,3,1),DATA!$D$2:$E$16,2,FALSE)</f>
        <v>High Offset</v>
      </c>
      <c r="K106" s="66" t="str">
        <f>IF(COUNTIF(Discontinued!C331:C484,'All Skus'!C330)&gt;0,"yes","no")</f>
        <v>no</v>
      </c>
    </row>
    <row r="107" spans="1:11" x14ac:dyDescent="0.25">
      <c r="A107" s="59" t="str">
        <f>VLOOKUP(MID(C107,1,2),DATA!$B$2:$C$10,2,FALSE)</f>
        <v>FF10</v>
      </c>
      <c r="B107" s="68" t="str">
        <f>VLOOKUP(MID(C107,13,2),DATA!$M$2:$N$16,2,FALSE)</f>
        <v>Liquid Metal</v>
      </c>
      <c r="C107" s="66" t="s">
        <v>2265</v>
      </c>
      <c r="D107" s="17" cm="1">
        <f t="array" ref="D107">SUMPRODUCT(1*(Export!$C$2:$C$1000=$C107),Export!$E$2:$E$1000)-SUMPRODUCT(1*(Allocated!$B$2:$B$1000=$C107),1*(Allocated!$D$2:$D$1000&lt;&gt;"07.1. In Workshop - 17. Ship from Vendor"),Allocated!$E$2:$E$1000)</f>
        <v>14</v>
      </c>
      <c r="E107" s="12" t="str">
        <f>VLOOKUP(MID(C107,4,1),DATA!$F$2:$G$16,2,FALSE)</f>
        <v>19"</v>
      </c>
      <c r="F107" s="12" t="str">
        <f>VLOOKUP(MID(C107,5,3),DATA!$H$2:$I$16,2,FALSE)</f>
        <v>9.5"</v>
      </c>
      <c r="G107" s="12" t="str">
        <f t="shared" si="1"/>
        <v>35</v>
      </c>
      <c r="H107" s="12" t="str">
        <f>VLOOKUP(MID(C107,10,3),DATA!$J$2:$L$16,2,FALSE)</f>
        <v>5x112</v>
      </c>
      <c r="I107" s="12">
        <f>VLOOKUP(MID(C107,10,3),DATA!$J$2:$L$16,3,FALSE)</f>
        <v>66.56</v>
      </c>
      <c r="J107" s="68" t="str">
        <f>VLOOKUP(MID(C107,3,1),DATA!$D$2:$E$16,2,FALSE)</f>
        <v>Medium Offset</v>
      </c>
      <c r="K107" s="66"/>
    </row>
    <row r="108" spans="1:11" x14ac:dyDescent="0.25">
      <c r="A108" s="59" t="str">
        <f>VLOOKUP(MID(C108,1,2),DATA!$B$2:$C$10,2,FALSE)</f>
        <v>FF10</v>
      </c>
      <c r="B108" s="68" t="str">
        <f>VLOOKUP(MID(C108,13,2),DATA!$M$2:$N$16,2,FALSE)</f>
        <v>Tarmac</v>
      </c>
      <c r="C108" s="66" t="s">
        <v>2267</v>
      </c>
      <c r="D108" s="17" cm="1">
        <f t="array" ref="D108">SUMPRODUCT(1*(Export!$C$2:$C$1000=$C108),Export!$E$2:$E$1000)-SUMPRODUCT(1*(Allocated!$B$2:$B$1000=$C108),1*(Allocated!$D$2:$D$1000&lt;&gt;"07.1. In Workshop - 17. Ship from Vendor"),Allocated!$E$2:$E$1000)</f>
        <v>8</v>
      </c>
      <c r="E108" s="12" t="str">
        <f>VLOOKUP(MID(C108,4,1),DATA!$F$2:$G$16,2,FALSE)</f>
        <v>19"</v>
      </c>
      <c r="F108" s="12" t="str">
        <f>VLOOKUP(MID(C108,5,3),DATA!$H$2:$I$16,2,FALSE)</f>
        <v>9.5"</v>
      </c>
      <c r="G108" s="12" t="str">
        <f t="shared" si="1"/>
        <v>35</v>
      </c>
      <c r="H108" s="12" t="str">
        <f>VLOOKUP(MID(C108,10,3),DATA!$J$2:$L$16,2,FALSE)</f>
        <v>5x112</v>
      </c>
      <c r="I108" s="12">
        <f>VLOOKUP(MID(C108,10,3),DATA!$J$2:$L$16,3,FALSE)</f>
        <v>66.56</v>
      </c>
      <c r="J108" s="68" t="str">
        <f>VLOOKUP(MID(C108,3,1),DATA!$D$2:$E$16,2,FALSE)</f>
        <v>Medium Offset</v>
      </c>
      <c r="K108" s="66" t="str">
        <f>IF(COUNTIF(Discontinued!C191:C344,'All Skus'!C192)&gt;0,"yes","no")</f>
        <v>no</v>
      </c>
    </row>
    <row r="109" spans="1:11" x14ac:dyDescent="0.25">
      <c r="A109" s="59" t="str">
        <f>VLOOKUP(MID(C109,1,2),DATA!$B$2:$C$10,2,FALSE)</f>
        <v>FF04</v>
      </c>
      <c r="B109" s="68" t="str">
        <f>VLOOKUP(MID(C109,13,2),DATA!$M$2:$N$16,2,FALSE)</f>
        <v>Tarmac</v>
      </c>
      <c r="C109" s="66" t="s">
        <v>317</v>
      </c>
      <c r="D109" s="17" cm="1">
        <f t="array" ref="D109">SUMPRODUCT(1*(Export!$C$2:$C$1000=$C109),Export!$E$2:$E$1000)-SUMPRODUCT(1*(Allocated!$B$2:$B$1000=$C109),1*(Allocated!$D$2:$D$1000&lt;&gt;"07.1. In Workshop - 17. Ship from Vendor"),Allocated!$E$2:$E$1000)</f>
        <v>1</v>
      </c>
      <c r="E109" s="12" t="str">
        <f>VLOOKUP(MID(C109,4,1),DATA!$F$2:$G$16,2,FALSE)</f>
        <v>19"</v>
      </c>
      <c r="F109" s="12" t="str">
        <f>VLOOKUP(MID(C109,5,3),DATA!$H$2:$I$16,2,FALSE)</f>
        <v>9.5"</v>
      </c>
      <c r="G109" s="12" t="str">
        <f t="shared" si="1"/>
        <v>42</v>
      </c>
      <c r="H109" s="12" t="str">
        <f>VLOOKUP(MID(C109,10,3),DATA!$J$2:$L$16,2,FALSE)</f>
        <v>5x120</v>
      </c>
      <c r="I109" s="12">
        <f>VLOOKUP(MID(C109,10,3),DATA!$J$2:$L$16,3,FALSE)</f>
        <v>72.599999999999994</v>
      </c>
      <c r="J109" s="68" t="str">
        <f>VLOOKUP(MID(C109,3,1),DATA!$D$2:$E$16,2,FALSE)</f>
        <v>Medium Offset</v>
      </c>
      <c r="K109" s="66" t="str">
        <f>IF(COUNTIF(Discontinued!C89:C242,'All Skus'!C90)&gt;0,"yes","no")</f>
        <v>no</v>
      </c>
    </row>
    <row r="110" spans="1:11" x14ac:dyDescent="0.25">
      <c r="A110" s="59" t="str">
        <f>VLOOKUP(MID(C110,1,2),DATA!$B$2:$C$10,2,FALSE)</f>
        <v>FF04</v>
      </c>
      <c r="B110" s="68" t="str">
        <f>VLOOKUP(MID(C110,13,2),DATA!$M$2:$N$16,2,FALSE)</f>
        <v>Liquid Metal</v>
      </c>
      <c r="C110" s="66" t="s">
        <v>319</v>
      </c>
      <c r="D110" s="17" cm="1">
        <f t="array" ref="D110">SUMPRODUCT(1*(Export!$C$2:$C$1000=$C110),Export!$E$2:$E$1000)-SUMPRODUCT(1*(Allocated!$B$2:$B$1000=$C110),1*(Allocated!$D$2:$D$1000&lt;&gt;"07.1. In Workshop - 17. Ship from Vendor"),Allocated!$E$2:$E$1000)</f>
        <v>2</v>
      </c>
      <c r="E110" s="12" t="str">
        <f>VLOOKUP(MID(C110,4,1),DATA!$F$2:$G$16,2,FALSE)</f>
        <v>19"</v>
      </c>
      <c r="F110" s="12" t="str">
        <f>VLOOKUP(MID(C110,5,3),DATA!$H$2:$I$16,2,FALSE)</f>
        <v>9.5"</v>
      </c>
      <c r="G110" s="12" t="str">
        <f t="shared" si="1"/>
        <v>42</v>
      </c>
      <c r="H110" s="12" t="str">
        <f>VLOOKUP(MID(C110,10,3),DATA!$J$2:$L$16,2,FALSE)</f>
        <v>5x120</v>
      </c>
      <c r="I110" s="12">
        <f>VLOOKUP(MID(C110,10,3),DATA!$J$2:$L$16,3,FALSE)</f>
        <v>72.599999999999994</v>
      </c>
      <c r="J110" s="68" t="str">
        <f>VLOOKUP(MID(C110,3,1),DATA!$D$2:$E$16,2,FALSE)</f>
        <v>Medium Offset</v>
      </c>
      <c r="K110" s="66" t="str">
        <f>IF(COUNTIF(Discontinued!C335:C488,'All Skus'!C334)&gt;0,"yes","no")</f>
        <v>no</v>
      </c>
    </row>
    <row r="111" spans="1:11" x14ac:dyDescent="0.25">
      <c r="A111" s="59" t="str">
        <f>VLOOKUP(MID(C111,1,2),DATA!$B$2:$C$10,2,FALSE)</f>
        <v>FF11</v>
      </c>
      <c r="B111" s="68" t="str">
        <f>VLOOKUP(MID(C111,13,2),DATA!$M$2:$N$16,2,FALSE)</f>
        <v>Liquid Metal</v>
      </c>
      <c r="C111" s="66" t="s">
        <v>403</v>
      </c>
      <c r="D111" s="17" cm="1">
        <f t="array" ref="D111">SUMPRODUCT(1*(Export!$C$2:$C$1000=$C111),Export!$E$2:$E$1000)-SUMPRODUCT(1*(Allocated!$B$2:$B$1000=$C111),1*(Allocated!$D$2:$D$1000&lt;&gt;"07.1. In Workshop - 17. Ship from Vendor"),Allocated!$E$2:$E$1000)</f>
        <v>34</v>
      </c>
      <c r="E111" s="12" t="str">
        <f>VLOOKUP(MID(C111,4,1),DATA!$F$2:$G$16,2,FALSE)</f>
        <v>19"</v>
      </c>
      <c r="F111" s="12" t="str">
        <f>VLOOKUP(MID(C111,5,3),DATA!$H$2:$I$16,2,FALSE)</f>
        <v>9.5"</v>
      </c>
      <c r="G111" s="12" t="str">
        <f t="shared" si="1"/>
        <v>42</v>
      </c>
      <c r="H111" s="12" t="str">
        <f>VLOOKUP(MID(C111,10,3),DATA!$J$2:$L$16,2,FALSE)</f>
        <v>5x120</v>
      </c>
      <c r="I111" s="12">
        <f>VLOOKUP(MID(C111,10,3),DATA!$J$2:$L$16,3,FALSE)</f>
        <v>72.599999999999994</v>
      </c>
      <c r="J111" s="68" t="str">
        <f>VLOOKUP(MID(C111,3,1),DATA!$D$2:$E$16,2,FALSE)</f>
        <v>Medium Offset</v>
      </c>
      <c r="K111" s="66" t="str">
        <f>IF(COUNTIF(Discontinued!C187:C340,'All Skus'!C188)&gt;0,"yes","no")</f>
        <v>no</v>
      </c>
    </row>
    <row r="112" spans="1:11" x14ac:dyDescent="0.25">
      <c r="A112" s="59" t="str">
        <f>VLOOKUP(MID(C112,1,2),DATA!$B$2:$C$10,2,FALSE)</f>
        <v>FF11</v>
      </c>
      <c r="B112" s="68" t="str">
        <f>VLOOKUP(MID(C112,13,2),DATA!$M$2:$N$16,2,FALSE)</f>
        <v>Raw</v>
      </c>
      <c r="C112" s="66" t="s">
        <v>941</v>
      </c>
      <c r="D112" s="17" cm="1">
        <f t="array" ref="D112">SUMPRODUCT(1*(Export!$C$2:$C$1000=$C112),Export!$E$2:$E$1000)-SUMPRODUCT(1*(Allocated!$B$2:$B$1000=$C112),1*(Allocated!$D$2:$D$1000&lt;&gt;"07.1. In Workshop - 17. Ship from Vendor"),Allocated!$E$2:$E$1000)</f>
        <v>10</v>
      </c>
      <c r="E112" s="12" t="str">
        <f>VLOOKUP(MID(C112,4,1),DATA!$F$2:$G$16,2,FALSE)</f>
        <v>19"</v>
      </c>
      <c r="F112" s="12" t="str">
        <f>VLOOKUP(MID(C112,5,3),DATA!$H$2:$I$16,2,FALSE)</f>
        <v>9.5"</v>
      </c>
      <c r="G112" s="12" t="str">
        <f t="shared" si="1"/>
        <v>42</v>
      </c>
      <c r="H112" s="12" t="str">
        <f>VLOOKUP(MID(C112,10,3),DATA!$J$2:$L$16,2,FALSE)</f>
        <v>5x120</v>
      </c>
      <c r="I112" s="12">
        <f>VLOOKUP(MID(C112,10,3),DATA!$J$2:$L$16,3,FALSE)</f>
        <v>72.599999999999994</v>
      </c>
      <c r="J112" s="68" t="str">
        <f>VLOOKUP(MID(C112,3,1),DATA!$D$2:$E$16,2,FALSE)</f>
        <v>Medium Offset</v>
      </c>
      <c r="K112" s="66" t="str">
        <f>IF(COUNTIF(Discontinued!C29:C182,'All Skus'!C30)&gt;0,"yes","no")</f>
        <v>yes</v>
      </c>
    </row>
    <row r="113" spans="1:11" x14ac:dyDescent="0.25">
      <c r="A113" s="59" t="str">
        <f>VLOOKUP(MID(C113,1,2),DATA!$B$2:$C$10,2,FALSE)</f>
        <v>FF11</v>
      </c>
      <c r="B113" s="68" t="str">
        <f>VLOOKUP(MID(C113,13,2),DATA!$M$2:$N$16,2,FALSE)</f>
        <v>Tarmac</v>
      </c>
      <c r="C113" s="66" t="s">
        <v>402</v>
      </c>
      <c r="D113" s="17" cm="1">
        <f t="array" ref="D113">SUMPRODUCT(1*(Export!$C$2:$C$1000=$C113),Export!$E$2:$E$1000)-SUMPRODUCT(1*(Allocated!$B$2:$B$1000=$C113),1*(Allocated!$D$2:$D$1000&lt;&gt;"07.1. In Workshop - 17. Ship from Vendor"),Allocated!$E$2:$E$1000)</f>
        <v>34</v>
      </c>
      <c r="E113" s="12" t="str">
        <f>VLOOKUP(MID(C113,4,1),DATA!$F$2:$G$16,2,FALSE)</f>
        <v>19"</v>
      </c>
      <c r="F113" s="12" t="str">
        <f>VLOOKUP(MID(C113,5,3),DATA!$H$2:$I$16,2,FALSE)</f>
        <v>9.5"</v>
      </c>
      <c r="G113" s="12" t="str">
        <f t="shared" si="1"/>
        <v>42</v>
      </c>
      <c r="H113" s="12" t="str">
        <f>VLOOKUP(MID(C113,10,3),DATA!$J$2:$L$16,2,FALSE)</f>
        <v>5x120</v>
      </c>
      <c r="I113" s="12">
        <f>VLOOKUP(MID(C113,10,3),DATA!$J$2:$L$16,3,FALSE)</f>
        <v>72.599999999999994</v>
      </c>
      <c r="J113" s="68" t="str">
        <f>VLOOKUP(MID(C113,3,1),DATA!$D$2:$E$16,2,FALSE)</f>
        <v>Medium Offset</v>
      </c>
      <c r="K113" s="66" t="str">
        <f>IF(COUNTIF(Discontinued!C32:C185,'All Skus'!C33)&gt;0,"yes","no")</f>
        <v>yes</v>
      </c>
    </row>
    <row r="114" spans="1:11" x14ac:dyDescent="0.25">
      <c r="A114" s="59" t="str">
        <f>VLOOKUP(MID(C114,1,2),DATA!$B$2:$C$10,2,FALSE)</f>
        <v>FF01</v>
      </c>
      <c r="B114" s="68" t="str">
        <f>VLOOKUP(MID(C114,13,2),DATA!$M$2:$N$16,2,FALSE)</f>
        <v>Tarmac</v>
      </c>
      <c r="C114" s="66" t="s">
        <v>147</v>
      </c>
      <c r="D114" s="17" cm="1">
        <f t="array" ref="D114">SUMPRODUCT(1*(Export!$C$2:$C$1000=$C114),Export!$E$2:$E$1000)-SUMPRODUCT(1*(Allocated!$B$2:$B$1000=$C114),1*(Allocated!$D$2:$D$1000&lt;&gt;"07.1. In Workshop - 17. Ship from Vendor"),Allocated!$E$2:$E$1000)</f>
        <v>7</v>
      </c>
      <c r="E114" s="12" t="str">
        <f>VLOOKUP(MID(C114,4,1),DATA!$F$2:$G$16,2,FALSE)</f>
        <v>19"</v>
      </c>
      <c r="F114" s="12" t="str">
        <f>VLOOKUP(MID(C114,5,3),DATA!$H$2:$I$16,2,FALSE)</f>
        <v>9.5"</v>
      </c>
      <c r="G114" s="12" t="str">
        <f t="shared" si="1"/>
        <v>45</v>
      </c>
      <c r="H114" s="12" t="str">
        <f>VLOOKUP(MID(C114,10,3),DATA!$J$2:$L$16,2,FALSE)</f>
        <v>5x112</v>
      </c>
      <c r="I114" s="12">
        <f>VLOOKUP(MID(C114,10,3),DATA!$J$2:$L$16,3,FALSE)</f>
        <v>66.56</v>
      </c>
      <c r="J114" s="68" t="str">
        <f>VLOOKUP(MID(C114,3,1),DATA!$D$2:$E$16,2,FALSE)</f>
        <v>High Offset</v>
      </c>
      <c r="K114" s="66"/>
    </row>
    <row r="115" spans="1:11" x14ac:dyDescent="0.25">
      <c r="A115" s="59" t="str">
        <f>VLOOKUP(MID(C115,1,2),DATA!$B$2:$C$10,2,FALSE)</f>
        <v>FF01</v>
      </c>
      <c r="B115" s="68" t="str">
        <f>VLOOKUP(MID(C115,13,2),DATA!$M$2:$N$16,2,FALSE)</f>
        <v>Liquid Silver</v>
      </c>
      <c r="C115" s="66" t="s">
        <v>149</v>
      </c>
      <c r="D115" s="17" cm="1">
        <f t="array" ref="D115">SUMPRODUCT(1*(Export!$C$2:$C$1000=$C115),Export!$E$2:$E$1000)-SUMPRODUCT(1*(Allocated!$B$2:$B$1000=$C115),1*(Allocated!$D$2:$D$1000&lt;&gt;"07.1. In Workshop - 17. Ship from Vendor"),Allocated!$E$2:$E$1000)</f>
        <v>17</v>
      </c>
      <c r="E115" s="12" t="str">
        <f>VLOOKUP(MID(C115,4,1),DATA!$F$2:$G$16,2,FALSE)</f>
        <v>19"</v>
      </c>
      <c r="F115" s="12" t="str">
        <f>VLOOKUP(MID(C115,5,3),DATA!$H$2:$I$16,2,FALSE)</f>
        <v>9.5"</v>
      </c>
      <c r="G115" s="12" t="str">
        <f t="shared" si="1"/>
        <v>45</v>
      </c>
      <c r="H115" s="12" t="str">
        <f>VLOOKUP(MID(C115,10,3),DATA!$J$2:$L$16,2,FALSE)</f>
        <v>5x112</v>
      </c>
      <c r="I115" s="12">
        <f>VLOOKUP(MID(C115,10,3),DATA!$J$2:$L$16,3,FALSE)</f>
        <v>66.56</v>
      </c>
      <c r="J115" s="68" t="str">
        <f>VLOOKUP(MID(C115,3,1),DATA!$D$2:$E$16,2,FALSE)</f>
        <v>High Offset</v>
      </c>
      <c r="K115" s="66"/>
    </row>
    <row r="116" spans="1:11" x14ac:dyDescent="0.25">
      <c r="A116" s="59" t="str">
        <f>VLOOKUP(MID(C116,1,2),DATA!$B$2:$C$10,2,FALSE)</f>
        <v>FF04</v>
      </c>
      <c r="B116" s="68" t="str">
        <f>VLOOKUP(MID(C116,13,2),DATA!$M$2:$N$16,2,FALSE)</f>
        <v>Tarmac</v>
      </c>
      <c r="C116" s="66" t="s">
        <v>295</v>
      </c>
      <c r="D116" s="17" cm="1">
        <f t="array" ref="D116">SUMPRODUCT(1*(Export!$C$2:$C$1000=$C116),Export!$E$2:$E$1000)-SUMPRODUCT(1*(Allocated!$B$2:$B$1000=$C116),1*(Allocated!$D$2:$D$1000&lt;&gt;"07.1. In Workshop - 17. Ship from Vendor"),Allocated!$E$2:$E$1000)</f>
        <v>27</v>
      </c>
      <c r="E116" s="12" t="str">
        <f>VLOOKUP(MID(C116,4,1),DATA!$F$2:$G$16,2,FALSE)</f>
        <v>19"</v>
      </c>
      <c r="F116" s="12" t="str">
        <f>VLOOKUP(MID(C116,5,3),DATA!$H$2:$I$16,2,FALSE)</f>
        <v>9.5"</v>
      </c>
      <c r="G116" s="12" t="str">
        <f t="shared" si="1"/>
        <v>45</v>
      </c>
      <c r="H116" s="12" t="str">
        <f>VLOOKUP(MID(C116,10,3),DATA!$J$2:$L$16,2,FALSE)</f>
        <v>5x112</v>
      </c>
      <c r="I116" s="12">
        <f>VLOOKUP(MID(C116,10,3),DATA!$J$2:$L$16,3,FALSE)</f>
        <v>66.56</v>
      </c>
      <c r="J116" s="68" t="str">
        <f>VLOOKUP(MID(C116,3,1),DATA!$D$2:$E$16,2,FALSE)</f>
        <v>High Offset</v>
      </c>
      <c r="K116" s="66" t="str">
        <f>IF(COUNTIF(Discontinued!C49:C202,'All Skus'!C50)&gt;0,"yes","no")</f>
        <v>no</v>
      </c>
    </row>
    <row r="117" spans="1:11" x14ac:dyDescent="0.25">
      <c r="A117" s="59" t="str">
        <f>VLOOKUP(MID(C117,1,2),DATA!$B$2:$C$10,2,FALSE)</f>
        <v>FF04</v>
      </c>
      <c r="B117" s="68" t="str">
        <f>VLOOKUP(MID(C117,13,2),DATA!$M$2:$N$16,2,FALSE)</f>
        <v>Liquid Metal</v>
      </c>
      <c r="C117" s="66" t="s">
        <v>296</v>
      </c>
      <c r="D117" s="17" cm="1">
        <f t="array" ref="D117">SUMPRODUCT(1*(Export!$C$2:$C$1000=$C117),Export!$E$2:$E$1000)-SUMPRODUCT(1*(Allocated!$B$2:$B$1000=$C117),1*(Allocated!$D$2:$D$1000&lt;&gt;"07.1. In Workshop - 17. Ship from Vendor"),Allocated!$E$2:$E$1000)</f>
        <v>15</v>
      </c>
      <c r="E117" s="12" t="str">
        <f>VLOOKUP(MID(C117,4,1),DATA!$F$2:$G$16,2,FALSE)</f>
        <v>19"</v>
      </c>
      <c r="F117" s="12" t="str">
        <f>VLOOKUP(MID(C117,5,3),DATA!$H$2:$I$16,2,FALSE)</f>
        <v>9.5"</v>
      </c>
      <c r="G117" s="12" t="str">
        <f t="shared" si="1"/>
        <v>45</v>
      </c>
      <c r="H117" s="12" t="str">
        <f>VLOOKUP(MID(C117,10,3),DATA!$J$2:$L$16,2,FALSE)</f>
        <v>5x112</v>
      </c>
      <c r="I117" s="12">
        <f>VLOOKUP(MID(C117,10,3),DATA!$J$2:$L$16,3,FALSE)</f>
        <v>66.56</v>
      </c>
      <c r="J117" s="68" t="str">
        <f>VLOOKUP(MID(C117,3,1),DATA!$D$2:$E$16,2,FALSE)</f>
        <v>High Offset</v>
      </c>
      <c r="K117" s="66" t="str">
        <f>IF(COUNTIF(Discontinued!C210:C363,'All Skus'!C211)&gt;0,"yes","no")</f>
        <v>no</v>
      </c>
    </row>
    <row r="118" spans="1:11" x14ac:dyDescent="0.25">
      <c r="A118" s="59" t="str">
        <f>VLOOKUP(MID(C118,1,2),DATA!$B$2:$C$10,2,FALSE)</f>
        <v>FF10</v>
      </c>
      <c r="B118" s="68" t="str">
        <f>VLOOKUP(MID(C118,13,2),DATA!$M$2:$N$16,2,FALSE)</f>
        <v>Fog</v>
      </c>
      <c r="C118" s="66" t="s">
        <v>570</v>
      </c>
      <c r="D118" s="17" cm="1">
        <f t="array" ref="D118">SUMPRODUCT(1*(Export!$C$2:$C$1000=$C118),Export!$E$2:$E$1000)-SUMPRODUCT(1*(Allocated!$B$2:$B$1000=$C118),1*(Allocated!$D$2:$D$1000&lt;&gt;"07.1. In Workshop - 17. Ship from Vendor"),Allocated!$E$2:$E$1000)</f>
        <v>1</v>
      </c>
      <c r="E118" s="12" t="str">
        <f>VLOOKUP(MID(C118,4,1),DATA!$F$2:$G$16,2,FALSE)</f>
        <v>19"</v>
      </c>
      <c r="F118" s="12" t="str">
        <f>VLOOKUP(MID(C118,5,3),DATA!$H$2:$I$16,2,FALSE)</f>
        <v>9.5"</v>
      </c>
      <c r="G118" s="12" t="str">
        <f t="shared" si="1"/>
        <v>45</v>
      </c>
      <c r="H118" s="12" t="str">
        <f>VLOOKUP(MID(C118,10,3),DATA!$J$2:$L$16,2,FALSE)</f>
        <v>5x112</v>
      </c>
      <c r="I118" s="12">
        <f>VLOOKUP(MID(C118,10,3),DATA!$J$2:$L$16,3,FALSE)</f>
        <v>66.56</v>
      </c>
      <c r="J118" s="68" t="str">
        <f>VLOOKUP(MID(C118,3,1),DATA!$D$2:$E$16,2,FALSE)</f>
        <v>High Offset</v>
      </c>
      <c r="K118" s="66" t="str">
        <f>IF(COUNTIF(Discontinued!C293:C446,'All Skus'!C294)&gt;0,"yes","no")</f>
        <v>no</v>
      </c>
    </row>
    <row r="119" spans="1:11" x14ac:dyDescent="0.25">
      <c r="A119" s="59" t="str">
        <f>VLOOKUP(MID(C119,1,2),DATA!$B$2:$C$10,2,FALSE)</f>
        <v>FF10</v>
      </c>
      <c r="B119" s="68" t="str">
        <f>VLOOKUP(MID(C119,13,2),DATA!$M$2:$N$16,2,FALSE)</f>
        <v>Liquid Metal</v>
      </c>
      <c r="C119" s="66" t="s">
        <v>7</v>
      </c>
      <c r="D119" s="17" cm="1">
        <f t="array" ref="D119">SUMPRODUCT(1*(Export!$C$2:$C$1000=$C119),Export!$E$2:$E$1000)-SUMPRODUCT(1*(Allocated!$B$2:$B$1000=$C119),1*(Allocated!$D$2:$D$1000&lt;&gt;"07.1. In Workshop - 17. Ship from Vendor"),Allocated!$E$2:$E$1000)</f>
        <v>22</v>
      </c>
      <c r="E119" s="12" t="str">
        <f>VLOOKUP(MID(C119,4,1),DATA!$F$2:$G$16,2,FALSE)</f>
        <v>19"</v>
      </c>
      <c r="F119" s="12" t="str">
        <f>VLOOKUP(MID(C119,5,3),DATA!$H$2:$I$16,2,FALSE)</f>
        <v>9.5"</v>
      </c>
      <c r="G119" s="12" t="str">
        <f t="shared" si="1"/>
        <v>45</v>
      </c>
      <c r="H119" s="12" t="str">
        <f>VLOOKUP(MID(C119,10,3),DATA!$J$2:$L$16,2,FALSE)</f>
        <v>5x112</v>
      </c>
      <c r="I119" s="12">
        <f>VLOOKUP(MID(C119,10,3),DATA!$J$2:$L$16,3,FALSE)</f>
        <v>66.56</v>
      </c>
      <c r="J119" s="68" t="str">
        <f>VLOOKUP(MID(C119,3,1),DATA!$D$2:$E$16,2,FALSE)</f>
        <v>High Offset</v>
      </c>
      <c r="K119" s="66" t="str">
        <f>IF(COUNTIF(Discontinued!C175:C328,'All Skus'!C176)&gt;0,"yes","no")</f>
        <v>no</v>
      </c>
    </row>
    <row r="120" spans="1:11" x14ac:dyDescent="0.25">
      <c r="A120" s="59" t="str">
        <f>VLOOKUP(MID(C120,1,2),DATA!$B$2:$C$10,2,FALSE)</f>
        <v>FF10</v>
      </c>
      <c r="B120" s="68" t="str">
        <f>VLOOKUP(MID(C120,13,2),DATA!$M$2:$N$16,2,FALSE)</f>
        <v>Raw</v>
      </c>
      <c r="C120" s="66" t="s">
        <v>1285</v>
      </c>
      <c r="D120" s="17" cm="1">
        <f t="array" ref="D120">SUMPRODUCT(1*(Export!$C$2:$C$1000=$C120),Export!$E$2:$E$1000)-SUMPRODUCT(1*(Allocated!$B$2:$B$1000=$C120),1*(Allocated!$D$2:$D$1000&lt;&gt;"07.1. In Workshop - 17. Ship from Vendor"),Allocated!$E$2:$E$1000)</f>
        <v>11</v>
      </c>
      <c r="E120" s="12" t="str">
        <f>VLOOKUP(MID(C120,4,1),DATA!$F$2:$G$16,2,FALSE)</f>
        <v>19"</v>
      </c>
      <c r="F120" s="12" t="str">
        <f>VLOOKUP(MID(C120,5,3),DATA!$H$2:$I$16,2,FALSE)</f>
        <v>9.5"</v>
      </c>
      <c r="G120" s="12" t="str">
        <f t="shared" si="1"/>
        <v>45</v>
      </c>
      <c r="H120" s="12" t="str">
        <f>VLOOKUP(MID(C120,10,3),DATA!$J$2:$L$16,2,FALSE)</f>
        <v>5x112</v>
      </c>
      <c r="I120" s="12">
        <f>VLOOKUP(MID(C120,10,3),DATA!$J$2:$L$16,3,FALSE)</f>
        <v>66.56</v>
      </c>
      <c r="J120" s="68" t="str">
        <f>VLOOKUP(MID(C120,3,1),DATA!$D$2:$E$16,2,FALSE)</f>
        <v>High Offset</v>
      </c>
      <c r="K120" s="66" t="str">
        <f>IF(COUNTIF(Discontinued!C99:C252,'All Skus'!C100)&gt;0,"yes","no")</f>
        <v>no</v>
      </c>
    </row>
    <row r="121" spans="1:11" x14ac:dyDescent="0.25">
      <c r="A121" s="59" t="str">
        <f>VLOOKUP(MID(C121,1,2),DATA!$B$2:$C$10,2,FALSE)</f>
        <v>FF10</v>
      </c>
      <c r="B121" s="68" t="str">
        <f>VLOOKUP(MID(C121,13,2),DATA!$M$2:$N$16,2,FALSE)</f>
        <v>Tarmac</v>
      </c>
      <c r="C121" s="66" t="s">
        <v>3</v>
      </c>
      <c r="D121" s="17" cm="1">
        <f t="array" ref="D121">SUMPRODUCT(1*(Export!$C$2:$C$1000=$C121),Export!$E$2:$E$1000)-SUMPRODUCT(1*(Allocated!$B$2:$B$1000=$C121),1*(Allocated!$D$2:$D$1000&lt;&gt;"07.1. In Workshop - 17. Ship from Vendor"),Allocated!$E$2:$E$1000)</f>
        <v>1</v>
      </c>
      <c r="E121" s="12" t="str">
        <f>VLOOKUP(MID(C121,4,1),DATA!$F$2:$G$16,2,FALSE)</f>
        <v>19"</v>
      </c>
      <c r="F121" s="12" t="str">
        <f>VLOOKUP(MID(C121,5,3),DATA!$H$2:$I$16,2,FALSE)</f>
        <v>9.5"</v>
      </c>
      <c r="G121" s="12" t="str">
        <f t="shared" si="1"/>
        <v>45</v>
      </c>
      <c r="H121" s="12" t="str">
        <f>VLOOKUP(MID(C121,10,3),DATA!$J$2:$L$16,2,FALSE)</f>
        <v>5x112</v>
      </c>
      <c r="I121" s="12">
        <f>VLOOKUP(MID(C121,10,3),DATA!$J$2:$L$16,3,FALSE)</f>
        <v>66.56</v>
      </c>
      <c r="J121" s="68" t="str">
        <f>VLOOKUP(MID(C121,3,1),DATA!$D$2:$E$16,2,FALSE)</f>
        <v>High Offset</v>
      </c>
      <c r="K121" s="66"/>
    </row>
    <row r="122" spans="1:11" x14ac:dyDescent="0.25">
      <c r="A122" s="59" t="str">
        <f>VLOOKUP(MID(C122,1,2),DATA!$B$2:$C$10,2,FALSE)</f>
        <v>FF11</v>
      </c>
      <c r="B122" s="68" t="str">
        <f>VLOOKUP(MID(C122,13,2),DATA!$M$2:$N$16,2,FALSE)</f>
        <v>Fog</v>
      </c>
      <c r="C122" s="66" t="s">
        <v>586</v>
      </c>
      <c r="D122" s="17" cm="1">
        <f t="array" ref="D122">SUMPRODUCT(1*(Export!$C$2:$C$1000=$C122),Export!$E$2:$E$1000)-SUMPRODUCT(1*(Allocated!$B$2:$B$1000=$C122),1*(Allocated!$D$2:$D$1000&lt;&gt;"07.1. In Workshop - 17. Ship from Vendor"),Allocated!$E$2:$E$1000)</f>
        <v>2</v>
      </c>
      <c r="E122" s="12" t="str">
        <f>VLOOKUP(MID(C122,4,1),DATA!$F$2:$G$16,2,FALSE)</f>
        <v>19"</v>
      </c>
      <c r="F122" s="12" t="str">
        <f>VLOOKUP(MID(C122,5,3),DATA!$H$2:$I$16,2,FALSE)</f>
        <v>9.5"</v>
      </c>
      <c r="G122" s="12" t="str">
        <f t="shared" si="1"/>
        <v>45</v>
      </c>
      <c r="H122" s="12" t="str">
        <f>VLOOKUP(MID(C122,10,3),DATA!$J$2:$L$16,2,FALSE)</f>
        <v>5x112</v>
      </c>
      <c r="I122" s="12">
        <f>VLOOKUP(MID(C122,10,3),DATA!$J$2:$L$16,3,FALSE)</f>
        <v>66.56</v>
      </c>
      <c r="J122" s="68" t="str">
        <f>VLOOKUP(MID(C122,3,1),DATA!$D$2:$E$16,2,FALSE)</f>
        <v>High Offset</v>
      </c>
      <c r="K122" s="66" t="str">
        <f>IF(COUNTIF(Discontinued!C136:C289,'All Skus'!C137)&gt;0,"yes","no")</f>
        <v>no</v>
      </c>
    </row>
    <row r="123" spans="1:11" x14ac:dyDescent="0.25">
      <c r="A123" s="59" t="str">
        <f>VLOOKUP(MID(C123,1,2),DATA!$B$2:$C$10,2,FALSE)</f>
        <v>FF11</v>
      </c>
      <c r="B123" s="68" t="str">
        <f>VLOOKUP(MID(C123,13,2),DATA!$M$2:$N$16,2,FALSE)</f>
        <v>Liquid Metal</v>
      </c>
      <c r="C123" s="66" t="s">
        <v>373</v>
      </c>
      <c r="D123" s="17" cm="1">
        <f t="array" ref="D123">SUMPRODUCT(1*(Export!$C$2:$C$1000=$C123),Export!$E$2:$E$1000)-SUMPRODUCT(1*(Allocated!$B$2:$B$1000=$C123),1*(Allocated!$D$2:$D$1000&lt;&gt;"07.1. In Workshop - 17. Ship from Vendor"),Allocated!$E$2:$E$1000)</f>
        <v>3</v>
      </c>
      <c r="E123" s="12" t="str">
        <f>VLOOKUP(MID(C123,4,1),DATA!$F$2:$G$16,2,FALSE)</f>
        <v>19"</v>
      </c>
      <c r="F123" s="12" t="str">
        <f>VLOOKUP(MID(C123,5,3),DATA!$H$2:$I$16,2,FALSE)</f>
        <v>9.5"</v>
      </c>
      <c r="G123" s="12" t="str">
        <f t="shared" si="1"/>
        <v>45</v>
      </c>
      <c r="H123" s="12" t="str">
        <f>VLOOKUP(MID(C123,10,3),DATA!$J$2:$L$16,2,FALSE)</f>
        <v>5x112</v>
      </c>
      <c r="I123" s="12">
        <f>VLOOKUP(MID(C123,10,3),DATA!$J$2:$L$16,3,FALSE)</f>
        <v>66.56</v>
      </c>
      <c r="J123" s="68" t="str">
        <f>VLOOKUP(MID(C123,3,1),DATA!$D$2:$E$16,2,FALSE)</f>
        <v>High Offset</v>
      </c>
      <c r="K123" s="66" t="str">
        <f>IF(COUNTIF(Discontinued!C291:C444,'All Skus'!C292)&gt;0,"yes","no")</f>
        <v>no</v>
      </c>
    </row>
    <row r="124" spans="1:11" x14ac:dyDescent="0.25">
      <c r="A124" s="59" t="str">
        <f>VLOOKUP(MID(C124,1,2),DATA!$B$2:$C$10,2,FALSE)</f>
        <v>FF11</v>
      </c>
      <c r="B124" s="68" t="str">
        <f>VLOOKUP(MID(C124,13,2),DATA!$M$2:$N$16,2,FALSE)</f>
        <v>Tarmac</v>
      </c>
      <c r="C124" s="66" t="s">
        <v>372</v>
      </c>
      <c r="D124" s="17" cm="1">
        <f t="array" ref="D124">SUMPRODUCT(1*(Export!$C$2:$C$1000=$C124),Export!$E$2:$E$1000)-SUMPRODUCT(1*(Allocated!$B$2:$B$1000=$C124),1*(Allocated!$D$2:$D$1000&lt;&gt;"07.1. In Workshop - 17. Ship from Vendor"),Allocated!$E$2:$E$1000)</f>
        <v>3</v>
      </c>
      <c r="E124" s="12" t="str">
        <f>VLOOKUP(MID(C124,4,1),DATA!$F$2:$G$16,2,FALSE)</f>
        <v>19"</v>
      </c>
      <c r="F124" s="12" t="str">
        <f>VLOOKUP(MID(C124,5,3),DATA!$H$2:$I$16,2,FALSE)</f>
        <v>9.5"</v>
      </c>
      <c r="G124" s="12" t="str">
        <f t="shared" si="1"/>
        <v>45</v>
      </c>
      <c r="H124" s="12" t="str">
        <f>VLOOKUP(MID(C124,10,3),DATA!$J$2:$L$16,2,FALSE)</f>
        <v>5x112</v>
      </c>
      <c r="I124" s="12">
        <f>VLOOKUP(MID(C124,10,3),DATA!$J$2:$L$16,3,FALSE)</f>
        <v>66.56</v>
      </c>
      <c r="J124" s="68" t="str">
        <f>VLOOKUP(MID(C124,3,1),DATA!$D$2:$E$16,2,FALSE)</f>
        <v>High Offset</v>
      </c>
      <c r="K124" s="66"/>
    </row>
    <row r="125" spans="1:11" x14ac:dyDescent="0.25">
      <c r="A125" s="59" t="str">
        <f>VLOOKUP(MID(C125,1,2),DATA!$B$2:$C$10,2,FALSE)</f>
        <v>FF15</v>
      </c>
      <c r="B125" s="68" t="str">
        <f>VLOOKUP(MID(C125,13,2),DATA!$M$2:$N$16,2,FALSE)</f>
        <v>Tarmac</v>
      </c>
      <c r="C125" s="66" t="s">
        <v>246</v>
      </c>
      <c r="D125" s="17" cm="1">
        <f t="array" ref="D125">SUMPRODUCT(1*(Export!$C$2:$C$1000=$C125),Export!$E$2:$E$1000)-SUMPRODUCT(1*(Allocated!$B$2:$B$1000=$C125),1*(Allocated!$D$2:$D$1000&lt;&gt;"07.1. In Workshop - 17. Ship from Vendor"),Allocated!$E$2:$E$1000)</f>
        <v>0</v>
      </c>
      <c r="E125" s="12" t="str">
        <f>VLOOKUP(MID(C125,4,1),DATA!$F$2:$G$16,2,FALSE)</f>
        <v>19"</v>
      </c>
      <c r="F125" s="12" t="str">
        <f>VLOOKUP(MID(C125,5,3),DATA!$H$2:$I$16,2,FALSE)</f>
        <v>9.5"</v>
      </c>
      <c r="G125" s="12" t="str">
        <f t="shared" si="1"/>
        <v>45</v>
      </c>
      <c r="H125" s="12" t="str">
        <f>VLOOKUP(MID(C125,10,3),DATA!$J$2:$L$16,2,FALSE)</f>
        <v>5x112</v>
      </c>
      <c r="I125" s="12">
        <f>VLOOKUP(MID(C125,10,3),DATA!$J$2:$L$16,3,FALSE)</f>
        <v>66.56</v>
      </c>
      <c r="J125" s="68" t="str">
        <f>VLOOKUP(MID(C125,3,1),DATA!$D$2:$E$16,2,FALSE)</f>
        <v>High Offset</v>
      </c>
      <c r="K125" s="66" t="str">
        <f>IF(COUNTIF(Discontinued!C80:C233,'All Skus'!C81)&gt;0,"yes","no")</f>
        <v>no</v>
      </c>
    </row>
    <row r="126" spans="1:11" x14ac:dyDescent="0.25">
      <c r="A126" s="59" t="str">
        <f>VLOOKUP(MID(C126,1,2),DATA!$B$2:$C$10,2,FALSE)</f>
        <v>FF15</v>
      </c>
      <c r="B126" s="68" t="str">
        <f>VLOOKUP(MID(C126,13,2),DATA!$M$2:$N$16,2,FALSE)</f>
        <v>Liquid Silver</v>
      </c>
      <c r="C126" s="66" t="s">
        <v>279</v>
      </c>
      <c r="D126" s="17" cm="1">
        <f t="array" ref="D126">SUMPRODUCT(1*(Export!$C$2:$C$1000=$C126),Export!$E$2:$E$1000)-SUMPRODUCT(1*(Allocated!$B$2:$B$1000=$C126),1*(Allocated!$D$2:$D$1000&lt;&gt;"07.1. In Workshop - 17. Ship from Vendor"),Allocated!$E$2:$E$1000)</f>
        <v>8</v>
      </c>
      <c r="E126" s="12" t="str">
        <f>VLOOKUP(MID(C126,4,1),DATA!$F$2:$G$16,2,FALSE)</f>
        <v>19"</v>
      </c>
      <c r="F126" s="12" t="str">
        <f>VLOOKUP(MID(C126,5,3),DATA!$H$2:$I$16,2,FALSE)</f>
        <v>9.5"</v>
      </c>
      <c r="G126" s="12" t="str">
        <f t="shared" si="1"/>
        <v>55</v>
      </c>
      <c r="H126" s="12" t="str">
        <f>VLOOKUP(MID(C126,10,3),DATA!$J$2:$L$16,2,FALSE)</f>
        <v>5x120.65</v>
      </c>
      <c r="I126" s="12">
        <f>VLOOKUP(MID(C126,10,3),DATA!$J$2:$L$16,3,FALSE)</f>
        <v>70.3</v>
      </c>
      <c r="J126" s="68" t="str">
        <f>VLOOKUP(MID(C126,3,1),DATA!$D$2:$E$16,2,FALSE)</f>
        <v>High Offset</v>
      </c>
      <c r="K126" s="66" t="str">
        <f>IF(COUNTIF(Discontinued!C279:C432,'All Skus'!C280)&gt;0,"yes","no")</f>
        <v>no</v>
      </c>
    </row>
    <row r="127" spans="1:11" x14ac:dyDescent="0.25">
      <c r="A127" s="59" t="str">
        <f>VLOOKUP(MID(C127,1,2),DATA!$B$2:$C$10,2,FALSE)</f>
        <v>FF15</v>
      </c>
      <c r="B127" s="68" t="str">
        <f>VLOOKUP(MID(C127,13,2),DATA!$M$2:$N$16,2,FALSE)</f>
        <v>Tarmac</v>
      </c>
      <c r="C127" s="66" t="s">
        <v>1654</v>
      </c>
      <c r="D127" s="17" cm="1">
        <f t="array" ref="D127">SUMPRODUCT(1*(Export!$C$2:$C$1000=$C127),Export!$E$2:$E$1000)-SUMPRODUCT(1*(Allocated!$B$2:$B$1000=$C127),1*(Allocated!$D$2:$D$1000&lt;&gt;"07.1. In Workshop - 17. Ship from Vendor"),Allocated!$E$2:$E$1000)</f>
        <v>14</v>
      </c>
      <c r="E127" s="12" t="str">
        <f>VLOOKUP(MID(C127,4,1),DATA!$F$2:$G$16,2,FALSE)</f>
        <v>19"</v>
      </c>
      <c r="F127" s="12" t="str">
        <f>VLOOKUP(MID(C127,5,3),DATA!$H$2:$I$16,2,FALSE)</f>
        <v>9.5"</v>
      </c>
      <c r="G127" s="12" t="str">
        <f t="shared" si="1"/>
        <v>55</v>
      </c>
      <c r="H127" s="12" t="str">
        <f>VLOOKUP(MID(C127,10,3),DATA!$J$2:$L$16,2,FALSE)</f>
        <v>5x120.65</v>
      </c>
      <c r="I127" s="12">
        <f>VLOOKUP(MID(C127,10,3),DATA!$J$2:$L$16,3,FALSE)</f>
        <v>70.3</v>
      </c>
      <c r="J127" s="68" t="str">
        <f>VLOOKUP(MID(C127,3,1),DATA!$D$2:$E$16,2,FALSE)</f>
        <v>High Offset</v>
      </c>
      <c r="K127" s="66" t="str">
        <f>IF(COUNTIF(Discontinued!C3:C156,'All Skus'!C3)&gt;0,"yes","no")</f>
        <v>yes</v>
      </c>
    </row>
    <row r="128" spans="1:11" x14ac:dyDescent="0.25">
      <c r="A128" s="59" t="str">
        <f>VLOOKUP(MID(C128,1,2),DATA!$B$2:$C$10,2,FALSE)</f>
        <v>FF15</v>
      </c>
      <c r="B128" s="68" t="str">
        <f>VLOOKUP(MID(C128,13,2),DATA!$M$2:$N$16,2,FALSE)</f>
        <v>Raw</v>
      </c>
      <c r="C128" s="66" t="s">
        <v>1231</v>
      </c>
      <c r="D128" s="17" cm="1">
        <f t="array" ref="D128">SUMPRODUCT(1*(Export!$C$2:$C$1000=$C128),Export!$E$2:$E$1000)-SUMPRODUCT(1*(Allocated!$B$2:$B$1000=$C128),1*(Allocated!$D$2:$D$1000&lt;&gt;"07.1. In Workshop - 17. Ship from Vendor"),Allocated!$E$2:$E$1000)</f>
        <v>0</v>
      </c>
      <c r="E128" s="12" t="str">
        <f>VLOOKUP(MID(C128,4,1),DATA!$F$2:$G$16,2,FALSE)</f>
        <v>19"</v>
      </c>
      <c r="F128" s="12" t="str">
        <f>VLOOKUP(MID(C128,5,3),DATA!$H$2:$I$16,2,FALSE)</f>
        <v>9.5"</v>
      </c>
      <c r="G128" s="12" t="str">
        <f t="shared" si="1"/>
        <v>55</v>
      </c>
      <c r="H128" s="12" t="str">
        <f>VLOOKUP(MID(C128,10,3),DATA!$J$2:$L$16,2,FALSE)</f>
        <v>5x120.65</v>
      </c>
      <c r="I128" s="12">
        <f>VLOOKUP(MID(C128,10,3),DATA!$J$2:$L$16,3,FALSE)</f>
        <v>70.3</v>
      </c>
      <c r="J128" s="68" t="str">
        <f>VLOOKUP(MID(C128,3,1),DATA!$D$2:$E$16,2,FALSE)</f>
        <v>High Offset</v>
      </c>
      <c r="K128" s="66" t="str">
        <f>IF(COUNTIF(Discontinued!C322:C475,'All Skus'!C321)&gt;0,"yes","no")</f>
        <v>no</v>
      </c>
    </row>
    <row r="129" spans="1:11" x14ac:dyDescent="0.25">
      <c r="A129" s="59" t="str">
        <f>VLOOKUP(MID(C129,1,2),DATA!$B$2:$C$10,2,FALSE)</f>
        <v>FF10</v>
      </c>
      <c r="B129" s="68" t="str">
        <f>VLOOKUP(MID(C129,13,2),DATA!$M$2:$N$16,2,FALSE)</f>
        <v>Liquid Metal</v>
      </c>
      <c r="C129" s="66" t="s">
        <v>776</v>
      </c>
      <c r="D129" s="17" cm="1">
        <f t="array" ref="D129">SUMPRODUCT(1*(Export!$C$2:$C$1000=$C129),Export!$E$2:$E$1000)-SUMPRODUCT(1*(Allocated!$B$2:$B$1000=$C129),1*(Allocated!$D$2:$D$1000&lt;&gt;"07.1. In Workshop - 17. Ship from Vendor"),Allocated!$E$2:$E$1000)</f>
        <v>2</v>
      </c>
      <c r="E129" s="12" t="str">
        <f>VLOOKUP(MID(C129,4,1),DATA!$F$2:$G$16,2,FALSE)</f>
        <v>20"</v>
      </c>
      <c r="F129" s="12" t="str">
        <f>VLOOKUP(MID(C129,5,3),DATA!$H$2:$I$16,2,FALSE)</f>
        <v>10.0"</v>
      </c>
      <c r="G129" s="12" t="str">
        <f t="shared" si="1"/>
        <v>20</v>
      </c>
      <c r="H129" s="12" t="str">
        <f>VLOOKUP(MID(C129,10,3),DATA!$J$2:$L$16,2,FALSE)</f>
        <v>5x115</v>
      </c>
      <c r="I129" s="12">
        <f>VLOOKUP(MID(C129,10,3),DATA!$J$2:$L$16,3,FALSE)</f>
        <v>71.599999999999994</v>
      </c>
      <c r="J129" s="68" t="str">
        <f>VLOOKUP(MID(C129,3,1),DATA!$D$2:$E$16,2,FALSE)</f>
        <v>Low Offset</v>
      </c>
      <c r="K129" s="66" t="str">
        <f>IF(COUNTIF(Discontinued!C178:C331,'All Skus'!C179)&gt;0,"yes","no")</f>
        <v>no</v>
      </c>
    </row>
    <row r="130" spans="1:11" x14ac:dyDescent="0.25">
      <c r="A130" s="59" t="str">
        <f>VLOOKUP(MID(C130,1,2),DATA!$B$2:$C$10,2,FALSE)</f>
        <v>FF10</v>
      </c>
      <c r="B130" s="68" t="str">
        <f>VLOOKUP(MID(C130,13,2),DATA!$M$2:$N$16,2,FALSE)</f>
        <v>Raw</v>
      </c>
      <c r="C130" s="66" t="s">
        <v>780</v>
      </c>
      <c r="D130" s="17" cm="1">
        <f t="array" ref="D130">SUMPRODUCT(1*(Export!$C$2:$C$1000=$C130),Export!$E$2:$E$1000)-SUMPRODUCT(1*(Allocated!$B$2:$B$1000=$C130),1*(Allocated!$D$2:$D$1000&lt;&gt;"07.1. In Workshop - 17. Ship from Vendor"),Allocated!$E$2:$E$1000)</f>
        <v>12</v>
      </c>
      <c r="E130" s="12" t="str">
        <f>VLOOKUP(MID(C130,4,1),DATA!$F$2:$G$16,2,FALSE)</f>
        <v>20"</v>
      </c>
      <c r="F130" s="12" t="str">
        <f>VLOOKUP(MID(C130,5,3),DATA!$H$2:$I$16,2,FALSE)</f>
        <v>10.0"</v>
      </c>
      <c r="G130" s="12" t="str">
        <f t="shared" ref="G130:G193" si="2">MID(C130,8,2)</f>
        <v>20</v>
      </c>
      <c r="H130" s="12" t="str">
        <f>VLOOKUP(MID(C130,10,3),DATA!$J$2:$L$16,2,FALSE)</f>
        <v>5x115</v>
      </c>
      <c r="I130" s="12">
        <f>VLOOKUP(MID(C130,10,3),DATA!$J$2:$L$16,3,FALSE)</f>
        <v>71.599999999999994</v>
      </c>
      <c r="J130" s="68" t="str">
        <f>VLOOKUP(MID(C130,3,1),DATA!$D$2:$E$16,2,FALSE)</f>
        <v>Low Offset</v>
      </c>
      <c r="K130" s="66" t="str">
        <f>IF(COUNTIF(Discontinued!C19:C172,'All Skus'!C20)&gt;0,"yes","no")</f>
        <v>no</v>
      </c>
    </row>
    <row r="131" spans="1:11" x14ac:dyDescent="0.25">
      <c r="A131" s="59" t="str">
        <f>VLOOKUP(MID(C131,1,2),DATA!$B$2:$C$10,2,FALSE)</f>
        <v>FF11</v>
      </c>
      <c r="B131" s="68" t="str">
        <f>VLOOKUP(MID(C131,13,2),DATA!$M$2:$N$16,2,FALSE)</f>
        <v>Liquid Metal</v>
      </c>
      <c r="C131" s="66" t="s">
        <v>782</v>
      </c>
      <c r="D131" s="17" cm="1">
        <f t="array" ref="D131">SUMPRODUCT(1*(Export!$C$2:$C$1000=$C131),Export!$E$2:$E$1000)-SUMPRODUCT(1*(Allocated!$B$2:$B$1000=$C131),1*(Allocated!$D$2:$D$1000&lt;&gt;"07.1. In Workshop - 17. Ship from Vendor"),Allocated!$E$2:$E$1000)</f>
        <v>0</v>
      </c>
      <c r="E131" s="12" t="str">
        <f>VLOOKUP(MID(C131,4,1),DATA!$F$2:$G$16,2,FALSE)</f>
        <v>20"</v>
      </c>
      <c r="F131" s="12" t="str">
        <f>VLOOKUP(MID(C131,5,3),DATA!$H$2:$I$16,2,FALSE)</f>
        <v>10.0"</v>
      </c>
      <c r="G131" s="12" t="str">
        <f t="shared" si="2"/>
        <v>20</v>
      </c>
      <c r="H131" s="12" t="str">
        <f>VLOOKUP(MID(C131,10,3),DATA!$J$2:$L$16,2,FALSE)</f>
        <v>5x115</v>
      </c>
      <c r="I131" s="12">
        <f>VLOOKUP(MID(C131,10,3),DATA!$J$2:$L$16,3,FALSE)</f>
        <v>71.599999999999994</v>
      </c>
      <c r="J131" s="68" t="str">
        <f>VLOOKUP(MID(C131,3,1),DATA!$D$2:$E$16,2,FALSE)</f>
        <v>Low Offset</v>
      </c>
      <c r="K131" s="66" t="str">
        <f>IF(COUNTIF(Discontinued!C315:C468,'All Skus'!C315)&gt;0,"yes","no")</f>
        <v>no</v>
      </c>
    </row>
    <row r="132" spans="1:11" x14ac:dyDescent="0.25">
      <c r="A132" s="59" t="str">
        <f>VLOOKUP(MID(C132,1,2),DATA!$B$2:$C$10,2,FALSE)</f>
        <v>FF11</v>
      </c>
      <c r="B132" s="68" t="str">
        <f>VLOOKUP(MID(C132,13,2),DATA!$M$2:$N$16,2,FALSE)</f>
        <v>Tarmac</v>
      </c>
      <c r="C132" s="66" t="s">
        <v>784</v>
      </c>
      <c r="D132" s="17" cm="1">
        <f t="array" ref="D132">SUMPRODUCT(1*(Export!$C$2:$C$1000=$C132),Export!$E$2:$E$1000)-SUMPRODUCT(1*(Allocated!$B$2:$B$1000=$C132),1*(Allocated!$D$2:$D$1000&lt;&gt;"07.1. In Workshop - 17. Ship from Vendor"),Allocated!$E$2:$E$1000)</f>
        <v>3</v>
      </c>
      <c r="E132" s="12" t="str">
        <f>VLOOKUP(MID(C132,4,1),DATA!$F$2:$G$16,2,FALSE)</f>
        <v>20"</v>
      </c>
      <c r="F132" s="12" t="str">
        <f>VLOOKUP(MID(C132,5,3),DATA!$H$2:$I$16,2,FALSE)</f>
        <v>10.0"</v>
      </c>
      <c r="G132" s="12" t="str">
        <f t="shared" si="2"/>
        <v>20</v>
      </c>
      <c r="H132" s="12" t="str">
        <f>VLOOKUP(MID(C132,10,3),DATA!$J$2:$L$16,2,FALSE)</f>
        <v>5x115</v>
      </c>
      <c r="I132" s="12">
        <f>VLOOKUP(MID(C132,10,3),DATA!$J$2:$L$16,3,FALSE)</f>
        <v>71.599999999999994</v>
      </c>
      <c r="J132" s="68" t="str">
        <f>VLOOKUP(MID(C132,3,1),DATA!$D$2:$E$16,2,FALSE)</f>
        <v>Low Offset</v>
      </c>
      <c r="K132" s="66" t="str">
        <f>IF(COUNTIF(Discontinued!C11:C164,'All Skus'!C12)&gt;0,"yes","no")</f>
        <v>yes</v>
      </c>
    </row>
    <row r="133" spans="1:11" x14ac:dyDescent="0.25">
      <c r="A133" s="59" t="str">
        <f>VLOOKUP(MID(C133,1,2),DATA!$B$2:$C$10,2,FALSE)</f>
        <v>FF11</v>
      </c>
      <c r="B133" s="68" t="str">
        <f>VLOOKUP(MID(C133,13,2),DATA!$M$2:$N$16,2,FALSE)</f>
        <v>Raw</v>
      </c>
      <c r="C133" s="66" t="s">
        <v>786</v>
      </c>
      <c r="D133" s="17" cm="1">
        <f t="array" ref="D133">SUMPRODUCT(1*(Export!$C$2:$C$1000=$C133),Export!$E$2:$E$1000)-SUMPRODUCT(1*(Allocated!$B$2:$B$1000=$C133),1*(Allocated!$D$2:$D$1000&lt;&gt;"07.1. In Workshop - 17. Ship from Vendor"),Allocated!$E$2:$E$1000)</f>
        <v>14</v>
      </c>
      <c r="E133" s="12" t="str">
        <f>VLOOKUP(MID(C133,4,1),DATA!$F$2:$G$16,2,FALSE)</f>
        <v>20"</v>
      </c>
      <c r="F133" s="12" t="str">
        <f>VLOOKUP(MID(C133,5,3),DATA!$H$2:$I$16,2,FALSE)</f>
        <v>10.0"</v>
      </c>
      <c r="G133" s="12" t="str">
        <f t="shared" si="2"/>
        <v>20</v>
      </c>
      <c r="H133" s="12" t="str">
        <f>VLOOKUP(MID(C133,10,3),DATA!$J$2:$L$16,2,FALSE)</f>
        <v>5x115</v>
      </c>
      <c r="I133" s="12">
        <f>VLOOKUP(MID(C133,10,3),DATA!$J$2:$L$16,3,FALSE)</f>
        <v>71.599999999999994</v>
      </c>
      <c r="J133" s="68" t="str">
        <f>VLOOKUP(MID(C133,3,1),DATA!$D$2:$E$16,2,FALSE)</f>
        <v>Low Offset</v>
      </c>
      <c r="K133" s="66" t="str">
        <f>IF(COUNTIF(Discontinued!C260:C413,'All Skus'!C261)&gt;0,"yes","no")</f>
        <v>no</v>
      </c>
    </row>
    <row r="134" spans="1:11" x14ac:dyDescent="0.25">
      <c r="A134" s="59" t="str">
        <f>VLOOKUP(MID(C134,1,2),DATA!$B$2:$C$10,2,FALSE)</f>
        <v>FF04</v>
      </c>
      <c r="B134" s="68" t="str">
        <f>VLOOKUP(MID(C134,13,2),DATA!$M$2:$N$16,2,FALSE)</f>
        <v>Liquid Metal</v>
      </c>
      <c r="C134" s="66" t="s">
        <v>335</v>
      </c>
      <c r="D134" s="17" cm="1">
        <f t="array" ref="D134">SUMPRODUCT(1*(Export!$C$2:$C$1000=$C134),Export!$E$2:$E$1000)-SUMPRODUCT(1*(Allocated!$B$2:$B$1000=$C134),1*(Allocated!$D$2:$D$1000&lt;&gt;"07.1. In Workshop - 17. Ship from Vendor"),Allocated!$E$2:$E$1000)</f>
        <v>24</v>
      </c>
      <c r="E134" s="12" t="str">
        <f>VLOOKUP(MID(C134,4,1),DATA!$F$2:$G$16,2,FALSE)</f>
        <v>20"</v>
      </c>
      <c r="F134" s="12" t="str">
        <f>VLOOKUP(MID(C134,5,3),DATA!$H$2:$I$16,2,FALSE)</f>
        <v>10.0"</v>
      </c>
      <c r="G134" s="12" t="str">
        <f t="shared" si="2"/>
        <v>23</v>
      </c>
      <c r="H134" s="12" t="str">
        <f>VLOOKUP(MID(C134,10,3),DATA!$J$2:$L$16,2,FALSE)</f>
        <v>5x120</v>
      </c>
      <c r="I134" s="12">
        <f>VLOOKUP(MID(C134,10,3),DATA!$J$2:$L$16,3,FALSE)</f>
        <v>72.599999999999994</v>
      </c>
      <c r="J134" s="68" t="str">
        <f>VLOOKUP(MID(C134,3,1),DATA!$D$2:$E$16,2,FALSE)</f>
        <v>Low Offset</v>
      </c>
      <c r="K134" s="66" t="str">
        <f>IF(COUNTIF(Discontinued!C7:C160,'All Skus'!C7)&gt;0,"yes","no")</f>
        <v>yes</v>
      </c>
    </row>
    <row r="135" spans="1:11" x14ac:dyDescent="0.25">
      <c r="A135" s="59" t="str">
        <f>VLOOKUP(MID(C135,1,2),DATA!$B$2:$C$10,2,FALSE)</f>
        <v>FF10</v>
      </c>
      <c r="B135" s="68" t="str">
        <f>VLOOKUP(MID(C135,13,2),DATA!$M$2:$N$16,2,FALSE)</f>
        <v>Liquid Metal</v>
      </c>
      <c r="C135" s="66" t="s">
        <v>99</v>
      </c>
      <c r="D135" s="17" cm="1">
        <f t="array" ref="D135">SUMPRODUCT(1*(Export!$C$2:$C$1000=$C135),Export!$E$2:$E$1000)-SUMPRODUCT(1*(Allocated!$B$2:$B$1000=$C135),1*(Allocated!$D$2:$D$1000&lt;&gt;"07.1. In Workshop - 17. Ship from Vendor"),Allocated!$E$2:$E$1000)</f>
        <v>4</v>
      </c>
      <c r="E135" s="12" t="str">
        <f>VLOOKUP(MID(C135,4,1),DATA!$F$2:$G$16,2,FALSE)</f>
        <v>20"</v>
      </c>
      <c r="F135" s="12" t="str">
        <f>VLOOKUP(MID(C135,5,3),DATA!$H$2:$I$16,2,FALSE)</f>
        <v>10.0"</v>
      </c>
      <c r="G135" s="12" t="str">
        <f t="shared" si="2"/>
        <v>23</v>
      </c>
      <c r="H135" s="12" t="str">
        <f>VLOOKUP(MID(C135,10,3),DATA!$J$2:$L$16,2,FALSE)</f>
        <v>5x120</v>
      </c>
      <c r="I135" s="12">
        <f>VLOOKUP(MID(C135,10,3),DATA!$J$2:$L$16,3,FALSE)</f>
        <v>72.599999999999994</v>
      </c>
      <c r="J135" s="68" t="str">
        <f>VLOOKUP(MID(C135,3,1),DATA!$D$2:$E$16,2,FALSE)</f>
        <v>Low Offset</v>
      </c>
      <c r="K135" s="66" t="str">
        <f>IF(COUNTIF(Discontinued!C139:C292,'All Skus'!C140)&gt;0,"yes","no")</f>
        <v>no</v>
      </c>
    </row>
    <row r="136" spans="1:11" x14ac:dyDescent="0.25">
      <c r="A136" s="59" t="str">
        <f>VLOOKUP(MID(C136,1,2),DATA!$B$2:$C$10,2,FALSE)</f>
        <v>FF10</v>
      </c>
      <c r="B136" s="68" t="str">
        <f>VLOOKUP(MID(C136,13,2),DATA!$M$2:$N$16,2,FALSE)</f>
        <v>Tarmac</v>
      </c>
      <c r="C136" s="66" t="s">
        <v>98</v>
      </c>
      <c r="D136" s="17" cm="1">
        <f t="array" ref="D136">SUMPRODUCT(1*(Export!$C$2:$C$1000=$C136),Export!$E$2:$E$1000)-SUMPRODUCT(1*(Allocated!$B$2:$B$1000=$C136),1*(Allocated!$D$2:$D$1000&lt;&gt;"07.1. In Workshop - 17. Ship from Vendor"),Allocated!$E$2:$E$1000)</f>
        <v>0</v>
      </c>
      <c r="E136" s="12" t="str">
        <f>VLOOKUP(MID(C136,4,1),DATA!$F$2:$G$16,2,FALSE)</f>
        <v>20"</v>
      </c>
      <c r="F136" s="12" t="str">
        <f>VLOOKUP(MID(C136,5,3),DATA!$H$2:$I$16,2,FALSE)</f>
        <v>10.0"</v>
      </c>
      <c r="G136" s="12" t="str">
        <f t="shared" si="2"/>
        <v>23</v>
      </c>
      <c r="H136" s="12" t="str">
        <f>VLOOKUP(MID(C136,10,3),DATA!$J$2:$L$16,2,FALSE)</f>
        <v>5x120</v>
      </c>
      <c r="I136" s="12">
        <f>VLOOKUP(MID(C136,10,3),DATA!$J$2:$L$16,3,FALSE)</f>
        <v>72.599999999999994</v>
      </c>
      <c r="J136" s="68" t="str">
        <f>VLOOKUP(MID(C136,3,1),DATA!$D$2:$E$16,2,FALSE)</f>
        <v>Low Offset</v>
      </c>
      <c r="K136" s="66" t="str">
        <f>IF(COUNTIF(Discontinued!C129:C282,'All Skus'!C130)&gt;0,"yes","no")</f>
        <v>no</v>
      </c>
    </row>
    <row r="137" spans="1:11" x14ac:dyDescent="0.25">
      <c r="A137" s="59" t="str">
        <f>VLOOKUP(MID(C137,1,2),DATA!$B$2:$C$10,2,FALSE)</f>
        <v>FF11</v>
      </c>
      <c r="B137" s="68" t="str">
        <f>VLOOKUP(MID(C137,13,2),DATA!$M$2:$N$16,2,FALSE)</f>
        <v>Liquid Metal</v>
      </c>
      <c r="C137" s="66" t="s">
        <v>399</v>
      </c>
      <c r="D137" s="17" cm="1">
        <f t="array" ref="D137">SUMPRODUCT(1*(Export!$C$2:$C$1000=$C137),Export!$E$2:$E$1000)-SUMPRODUCT(1*(Allocated!$B$2:$B$1000=$C137),1*(Allocated!$D$2:$D$1000&lt;&gt;"07.1. In Workshop - 17. Ship from Vendor"),Allocated!$E$2:$E$1000)</f>
        <v>7</v>
      </c>
      <c r="E137" s="12" t="str">
        <f>VLOOKUP(MID(C137,4,1),DATA!$F$2:$G$16,2,FALSE)</f>
        <v>20"</v>
      </c>
      <c r="F137" s="12" t="str">
        <f>VLOOKUP(MID(C137,5,3),DATA!$H$2:$I$16,2,FALSE)</f>
        <v>10.0"</v>
      </c>
      <c r="G137" s="12" t="str">
        <f t="shared" si="2"/>
        <v>23</v>
      </c>
      <c r="H137" s="12" t="str">
        <f>VLOOKUP(MID(C137,10,3),DATA!$J$2:$L$16,2,FALSE)</f>
        <v>5x120</v>
      </c>
      <c r="I137" s="12">
        <f>VLOOKUP(MID(C137,10,3),DATA!$J$2:$L$16,3,FALSE)</f>
        <v>72.599999999999994</v>
      </c>
      <c r="J137" s="68" t="str">
        <f>VLOOKUP(MID(C137,3,1),DATA!$D$2:$E$16,2,FALSE)</f>
        <v>Low Offset</v>
      </c>
      <c r="K137" s="66" t="str">
        <f>IF(COUNTIF(Discontinued!C189:C342,'All Skus'!C190)&gt;0,"yes","no")</f>
        <v>no</v>
      </c>
    </row>
    <row r="138" spans="1:11" x14ac:dyDescent="0.25">
      <c r="A138" s="59" t="str">
        <f>VLOOKUP(MID(C138,1,2),DATA!$B$2:$C$10,2,FALSE)</f>
        <v>FF11</v>
      </c>
      <c r="B138" s="68" t="str">
        <f>VLOOKUP(MID(C138,13,2),DATA!$M$2:$N$16,2,FALSE)</f>
        <v>Tarmac</v>
      </c>
      <c r="C138" s="66" t="s">
        <v>398</v>
      </c>
      <c r="D138" s="17" cm="1">
        <f t="array" ref="D138">SUMPRODUCT(1*(Export!$C$2:$C$1000=$C138),Export!$E$2:$E$1000)-SUMPRODUCT(1*(Allocated!$B$2:$B$1000=$C138),1*(Allocated!$D$2:$D$1000&lt;&gt;"07.1. In Workshop - 17. Ship from Vendor"),Allocated!$E$2:$E$1000)</f>
        <v>5</v>
      </c>
      <c r="E138" s="12" t="str">
        <f>VLOOKUP(MID(C138,4,1),DATA!$F$2:$G$16,2,FALSE)</f>
        <v>20"</v>
      </c>
      <c r="F138" s="12" t="str">
        <f>VLOOKUP(MID(C138,5,3),DATA!$H$2:$I$16,2,FALSE)</f>
        <v>10.0"</v>
      </c>
      <c r="G138" s="12" t="str">
        <f t="shared" si="2"/>
        <v>23</v>
      </c>
      <c r="H138" s="12" t="str">
        <f>VLOOKUP(MID(C138,10,3),DATA!$J$2:$L$16,2,FALSE)</f>
        <v>5x120</v>
      </c>
      <c r="I138" s="12">
        <f>VLOOKUP(MID(C138,10,3),DATA!$J$2:$L$16,3,FALSE)</f>
        <v>72.599999999999994</v>
      </c>
      <c r="J138" s="68" t="str">
        <f>VLOOKUP(MID(C138,3,1),DATA!$D$2:$E$16,2,FALSE)</f>
        <v>Low Offset</v>
      </c>
      <c r="K138" s="66" t="str">
        <f>IF(COUNTIF(Discontinued!C128:C281,'All Skus'!C129)&gt;0,"yes","no")</f>
        <v>no</v>
      </c>
    </row>
    <row r="139" spans="1:11" x14ac:dyDescent="0.25">
      <c r="A139" s="59" t="str">
        <f>VLOOKUP(MID(C139,1,2),DATA!$B$2:$C$10,2,FALSE)</f>
        <v>FF15</v>
      </c>
      <c r="B139" s="68" t="str">
        <f>VLOOKUP(MID(C139,13,2),DATA!$M$2:$N$16,2,FALSE)</f>
        <v>Liquid Silver</v>
      </c>
      <c r="C139" s="66" t="s">
        <v>276</v>
      </c>
      <c r="D139" s="17" cm="1">
        <f t="array" ref="D139">SUMPRODUCT(1*(Export!$C$2:$C$1000=$C139),Export!$E$2:$E$1000)-SUMPRODUCT(1*(Allocated!$B$2:$B$1000=$C139),1*(Allocated!$D$2:$D$1000&lt;&gt;"07.1. In Workshop - 17. Ship from Vendor"),Allocated!$E$2:$E$1000)</f>
        <v>1</v>
      </c>
      <c r="E139" s="12" t="str">
        <f>VLOOKUP(MID(C139,4,1),DATA!$F$2:$G$16,2,FALSE)</f>
        <v>20"</v>
      </c>
      <c r="F139" s="12" t="str">
        <f>VLOOKUP(MID(C139,5,3),DATA!$H$2:$I$16,2,FALSE)</f>
        <v>10.0"</v>
      </c>
      <c r="G139" s="12" t="str">
        <f t="shared" si="2"/>
        <v>33</v>
      </c>
      <c r="H139" s="12" t="str">
        <f>VLOOKUP(MID(C139,10,3),DATA!$J$2:$L$16,2,FALSE)</f>
        <v>5x120</v>
      </c>
      <c r="I139" s="12">
        <f>VLOOKUP(MID(C139,10,3),DATA!$J$2:$L$16,3,FALSE)</f>
        <v>73.099999999999994</v>
      </c>
      <c r="J139" s="68" t="str">
        <f>VLOOKUP(MID(C139,3,1),DATA!$D$2:$E$16,2,FALSE)</f>
        <v>Medium Offset</v>
      </c>
      <c r="K139" s="66" t="str">
        <f>IF(COUNTIF(Discontinued!C142:C295,'All Skus'!C143)&gt;0,"yes","no")</f>
        <v>no</v>
      </c>
    </row>
    <row r="140" spans="1:11" x14ac:dyDescent="0.25">
      <c r="A140" s="59" t="str">
        <f>VLOOKUP(MID(C140,1,2),DATA!$B$2:$C$10,2,FALSE)</f>
        <v>FF15</v>
      </c>
      <c r="B140" s="68" t="str">
        <f>VLOOKUP(MID(C140,13,2),DATA!$M$2:$N$16,2,FALSE)</f>
        <v>Tarmac</v>
      </c>
      <c r="C140" s="66" t="s">
        <v>274</v>
      </c>
      <c r="D140" s="17" cm="1">
        <f t="array" ref="D140">SUMPRODUCT(1*(Export!$C$2:$C$1000=$C140),Export!$E$2:$E$1000)-SUMPRODUCT(1*(Allocated!$B$2:$B$1000=$C140),1*(Allocated!$D$2:$D$1000&lt;&gt;"07.1. In Workshop - 17. Ship from Vendor"),Allocated!$E$2:$E$1000)</f>
        <v>0</v>
      </c>
      <c r="E140" s="12" t="str">
        <f>VLOOKUP(MID(C140,4,1),DATA!$F$2:$G$16,2,FALSE)</f>
        <v>20"</v>
      </c>
      <c r="F140" s="12" t="str">
        <f>VLOOKUP(MID(C140,5,3),DATA!$H$2:$I$16,2,FALSE)</f>
        <v>10.0"</v>
      </c>
      <c r="G140" s="12" t="str">
        <f t="shared" si="2"/>
        <v>33</v>
      </c>
      <c r="H140" s="12" t="str">
        <f>VLOOKUP(MID(C140,10,3),DATA!$J$2:$L$16,2,FALSE)</f>
        <v>5x120</v>
      </c>
      <c r="I140" s="12">
        <f>VLOOKUP(MID(C140,10,3),DATA!$J$2:$L$16,3,FALSE)</f>
        <v>73.099999999999994</v>
      </c>
      <c r="J140" s="68" t="str">
        <f>VLOOKUP(MID(C140,3,1),DATA!$D$2:$E$16,2,FALSE)</f>
        <v>Medium Offset</v>
      </c>
      <c r="K140" s="66"/>
    </row>
    <row r="141" spans="1:11" x14ac:dyDescent="0.25">
      <c r="A141" s="59" t="str">
        <f>VLOOKUP(MID(C141,1,2),DATA!$B$2:$C$10,2,FALSE)</f>
        <v>FF04</v>
      </c>
      <c r="B141" s="68" t="str">
        <f>VLOOKUP(MID(C141,13,2),DATA!$M$2:$N$16,2,FALSE)</f>
        <v>Tarmac</v>
      </c>
      <c r="C141" s="66" t="s">
        <v>358</v>
      </c>
      <c r="D141" s="17" cm="1">
        <f t="array" ref="D141">SUMPRODUCT(1*(Export!$C$2:$C$1000=$C141),Export!$E$2:$E$1000)-SUMPRODUCT(1*(Allocated!$B$2:$B$1000=$C141),1*(Allocated!$D$2:$D$1000&lt;&gt;"07.1. In Workshop - 17. Ship from Vendor"),Allocated!$E$2:$E$1000)</f>
        <v>35</v>
      </c>
      <c r="E141" s="12" t="str">
        <f>VLOOKUP(MID(C141,4,1),DATA!$F$2:$G$16,2,FALSE)</f>
        <v>20"</v>
      </c>
      <c r="F141" s="12" t="str">
        <f>VLOOKUP(MID(C141,5,3),DATA!$H$2:$I$16,2,FALSE)</f>
        <v>10.0"</v>
      </c>
      <c r="G141" s="12" t="str">
        <f t="shared" si="2"/>
        <v>35</v>
      </c>
      <c r="H141" s="12" t="str">
        <f>VLOOKUP(MID(C141,10,3),DATA!$J$2:$L$16,2,FALSE)</f>
        <v>5x114.3</v>
      </c>
      <c r="I141" s="12">
        <f>VLOOKUP(MID(C141,10,3),DATA!$J$2:$L$16,3,FALSE)</f>
        <v>70.599999999999994</v>
      </c>
      <c r="J141" s="68" t="str">
        <f>VLOOKUP(MID(C141,3,1),DATA!$D$2:$E$16,2,FALSE)</f>
        <v>Medium Offset</v>
      </c>
      <c r="K141" s="66" t="str">
        <f>IF(COUNTIF(Discontinued!C185:C338,'All Skus'!C186)&gt;0,"yes","no")</f>
        <v>no</v>
      </c>
    </row>
    <row r="142" spans="1:11" x14ac:dyDescent="0.25">
      <c r="A142" s="59" t="str">
        <f>VLOOKUP(MID(C142,1,2),DATA!$B$2:$C$10,2,FALSE)</f>
        <v>FF04</v>
      </c>
      <c r="B142" s="68" t="str">
        <f>VLOOKUP(MID(C142,13,2),DATA!$M$2:$N$16,2,FALSE)</f>
        <v>Liquid Metal</v>
      </c>
      <c r="C142" s="66" t="s">
        <v>360</v>
      </c>
      <c r="D142" s="17" cm="1">
        <f t="array" ref="D142">SUMPRODUCT(1*(Export!$C$2:$C$1000=$C142),Export!$E$2:$E$1000)-SUMPRODUCT(1*(Allocated!$B$2:$B$1000=$C142),1*(Allocated!$D$2:$D$1000&lt;&gt;"07.1. In Workshop - 17. Ship from Vendor"),Allocated!$E$2:$E$1000)</f>
        <v>32</v>
      </c>
      <c r="E142" s="12" t="str">
        <f>VLOOKUP(MID(C142,4,1),DATA!$F$2:$G$16,2,FALSE)</f>
        <v>20"</v>
      </c>
      <c r="F142" s="12" t="str">
        <f>VLOOKUP(MID(C142,5,3),DATA!$H$2:$I$16,2,FALSE)</f>
        <v>10.0"</v>
      </c>
      <c r="G142" s="12" t="str">
        <f t="shared" si="2"/>
        <v>35</v>
      </c>
      <c r="H142" s="12" t="str">
        <f>VLOOKUP(MID(C142,10,3),DATA!$J$2:$L$16,2,FALSE)</f>
        <v>5x114.3</v>
      </c>
      <c r="I142" s="12">
        <f>VLOOKUP(MID(C142,10,3),DATA!$J$2:$L$16,3,FALSE)</f>
        <v>70.599999999999994</v>
      </c>
      <c r="J142" s="68" t="str">
        <f>VLOOKUP(MID(C142,3,1),DATA!$D$2:$E$16,2,FALSE)</f>
        <v>Medium Offset</v>
      </c>
      <c r="K142" s="66" t="str">
        <f>IF(COUNTIF(Discontinued!C15:C168,'All Skus'!C16)&gt;0,"yes","no")</f>
        <v>no</v>
      </c>
    </row>
    <row r="143" spans="1:11" x14ac:dyDescent="0.25">
      <c r="A143" s="59" t="str">
        <f>VLOOKUP(MID(C143,1,2),DATA!$B$2:$C$10,2,FALSE)</f>
        <v>FF10</v>
      </c>
      <c r="B143" s="68" t="str">
        <f>VLOOKUP(MID(C143,13,2),DATA!$M$2:$N$16,2,FALSE)</f>
        <v>Fog</v>
      </c>
      <c r="C143" s="66" t="s">
        <v>706</v>
      </c>
      <c r="D143" s="17" cm="1">
        <f t="array" ref="D143">SUMPRODUCT(1*(Export!$C$2:$C$1000=$C143),Export!$E$2:$E$1000)-SUMPRODUCT(1*(Allocated!$B$2:$B$1000=$C143),1*(Allocated!$D$2:$D$1000&lt;&gt;"07.1. In Workshop - 17. Ship from Vendor"),Allocated!$E$2:$E$1000)</f>
        <v>0</v>
      </c>
      <c r="E143" s="12" t="str">
        <f>VLOOKUP(MID(C143,4,1),DATA!$F$2:$G$16,2,FALSE)</f>
        <v>20"</v>
      </c>
      <c r="F143" s="12" t="str">
        <f>VLOOKUP(MID(C143,5,3),DATA!$H$2:$I$16,2,FALSE)</f>
        <v>10.0"</v>
      </c>
      <c r="G143" s="12" t="str">
        <f t="shared" si="2"/>
        <v>35</v>
      </c>
      <c r="H143" s="12" t="str">
        <f>VLOOKUP(MID(C143,10,3),DATA!$J$2:$L$16,2,FALSE)</f>
        <v>5x114.3</v>
      </c>
      <c r="I143" s="12">
        <f>VLOOKUP(MID(C143,10,3),DATA!$J$2:$L$16,3,FALSE)</f>
        <v>70.599999999999994</v>
      </c>
      <c r="J143" s="68" t="str">
        <f>VLOOKUP(MID(C143,3,1),DATA!$D$2:$E$16,2,FALSE)</f>
        <v>Medium Offset</v>
      </c>
      <c r="K143" s="66" t="str">
        <f>IF(COUNTIF(Discontinued!C67:C220,'All Skus'!C68)&gt;0,"yes","no")</f>
        <v>no</v>
      </c>
    </row>
    <row r="144" spans="1:11" x14ac:dyDescent="0.25">
      <c r="A144" s="59" t="str">
        <f>VLOOKUP(MID(C144,1,2),DATA!$B$2:$C$10,2,FALSE)</f>
        <v>FF10</v>
      </c>
      <c r="B144" s="68" t="str">
        <f>VLOOKUP(MID(C144,13,2),DATA!$M$2:$N$16,2,FALSE)</f>
        <v>Liquid Metal</v>
      </c>
      <c r="C144" s="66" t="s">
        <v>133</v>
      </c>
      <c r="D144" s="17" cm="1">
        <f t="array" ref="D144">SUMPRODUCT(1*(Export!$C$2:$C$1000=$C144),Export!$E$2:$E$1000)-SUMPRODUCT(1*(Allocated!$B$2:$B$1000=$C144),1*(Allocated!$D$2:$D$1000&lt;&gt;"07.1. In Workshop - 17. Ship from Vendor"),Allocated!$E$2:$E$1000)</f>
        <v>-3</v>
      </c>
      <c r="E144" s="12" t="str">
        <f>VLOOKUP(MID(C144,4,1),DATA!$F$2:$G$16,2,FALSE)</f>
        <v>20"</v>
      </c>
      <c r="F144" s="12" t="str">
        <f>VLOOKUP(MID(C144,5,3),DATA!$H$2:$I$16,2,FALSE)</f>
        <v>10.0"</v>
      </c>
      <c r="G144" s="12" t="str">
        <f t="shared" si="2"/>
        <v>35</v>
      </c>
      <c r="H144" s="12" t="str">
        <f>VLOOKUP(MID(C144,10,3),DATA!$J$2:$L$16,2,FALSE)</f>
        <v>5x114.3</v>
      </c>
      <c r="I144" s="12">
        <f>VLOOKUP(MID(C144,10,3),DATA!$J$2:$L$16,3,FALSE)</f>
        <v>70.599999999999994</v>
      </c>
      <c r="J144" s="68" t="str">
        <f>VLOOKUP(MID(C144,3,1),DATA!$D$2:$E$16,2,FALSE)</f>
        <v>Medium Offset</v>
      </c>
      <c r="K144" s="66" t="str">
        <f>IF(COUNTIF(Discontinued!C338:C491,'All Skus'!C337)&gt;0,"yes","no")</f>
        <v>no</v>
      </c>
    </row>
    <row r="145" spans="1:11" x14ac:dyDescent="0.25">
      <c r="A145" s="59" t="str">
        <f>VLOOKUP(MID(C145,1,2),DATA!$B$2:$C$10,2,FALSE)</f>
        <v>FF10</v>
      </c>
      <c r="B145" s="68" t="str">
        <f>VLOOKUP(MID(C145,13,2),DATA!$M$2:$N$16,2,FALSE)</f>
        <v>Raw</v>
      </c>
      <c r="C145" s="66" t="s">
        <v>1335</v>
      </c>
      <c r="D145" s="17" cm="1">
        <f t="array" ref="D145">SUMPRODUCT(1*(Export!$C$2:$C$1000=$C145),Export!$E$2:$E$1000)-SUMPRODUCT(1*(Allocated!$B$2:$B$1000=$C145),1*(Allocated!$D$2:$D$1000&lt;&gt;"07.1. In Workshop - 17. Ship from Vendor"),Allocated!$E$2:$E$1000)</f>
        <v>3</v>
      </c>
      <c r="E145" s="12" t="str">
        <f>VLOOKUP(MID(C145,4,1),DATA!$F$2:$G$16,2,FALSE)</f>
        <v>20"</v>
      </c>
      <c r="F145" s="12" t="str">
        <f>VLOOKUP(MID(C145,5,3),DATA!$H$2:$I$16,2,FALSE)</f>
        <v>10.0"</v>
      </c>
      <c r="G145" s="12" t="str">
        <f t="shared" si="2"/>
        <v>35</v>
      </c>
      <c r="H145" s="12" t="str">
        <f>VLOOKUP(MID(C145,10,3),DATA!$J$2:$L$16,2,FALSE)</f>
        <v>5x114.3</v>
      </c>
      <c r="I145" s="12">
        <f>VLOOKUP(MID(C145,10,3),DATA!$J$2:$L$16,3,FALSE)</f>
        <v>70.599999999999994</v>
      </c>
      <c r="J145" s="68" t="str">
        <f>VLOOKUP(MID(C145,3,1),DATA!$D$2:$E$16,2,FALSE)</f>
        <v>Medium Offset</v>
      </c>
      <c r="K145" s="66" t="str">
        <f>IF(COUNTIF(Discontinued!C73:C226,'All Skus'!C74)&gt;0,"yes","no")</f>
        <v>no</v>
      </c>
    </row>
    <row r="146" spans="1:11" x14ac:dyDescent="0.25">
      <c r="A146" s="59" t="str">
        <f>VLOOKUP(MID(C146,1,2),DATA!$B$2:$C$10,2,FALSE)</f>
        <v>FF10</v>
      </c>
      <c r="B146" s="68" t="str">
        <f>VLOOKUP(MID(C146,13,2),DATA!$M$2:$N$16,2,FALSE)</f>
        <v>Tarmac</v>
      </c>
      <c r="C146" s="66" t="s">
        <v>132</v>
      </c>
      <c r="D146" s="17" cm="1">
        <f t="array" ref="D146">SUMPRODUCT(1*(Export!$C$2:$C$1000=$C146),Export!$E$2:$E$1000)-SUMPRODUCT(1*(Allocated!$B$2:$B$1000=$C146),1*(Allocated!$D$2:$D$1000&lt;&gt;"07.1. In Workshop - 17. Ship from Vendor"),Allocated!$E$2:$E$1000)</f>
        <v>10</v>
      </c>
      <c r="E146" s="12" t="str">
        <f>VLOOKUP(MID(C146,4,1),DATA!$F$2:$G$16,2,FALSE)</f>
        <v>20"</v>
      </c>
      <c r="F146" s="12" t="str">
        <f>VLOOKUP(MID(C146,5,3),DATA!$H$2:$I$16,2,FALSE)</f>
        <v>10.0"</v>
      </c>
      <c r="G146" s="12" t="str">
        <f t="shared" si="2"/>
        <v>35</v>
      </c>
      <c r="H146" s="12" t="str">
        <f>VLOOKUP(MID(C146,10,3),DATA!$J$2:$L$16,2,FALSE)</f>
        <v>5x114.3</v>
      </c>
      <c r="I146" s="12">
        <f>VLOOKUP(MID(C146,10,3),DATA!$J$2:$L$16,3,FALSE)</f>
        <v>70.599999999999994</v>
      </c>
      <c r="J146" s="68" t="str">
        <f>VLOOKUP(MID(C146,3,1),DATA!$D$2:$E$16,2,FALSE)</f>
        <v>Medium Offset</v>
      </c>
      <c r="K146" s="66" t="str">
        <f>IF(COUNTIF(Discontinued!C39:C192,'All Skus'!C40)&gt;0,"yes","no")</f>
        <v>yes</v>
      </c>
    </row>
    <row r="147" spans="1:11" x14ac:dyDescent="0.25">
      <c r="A147" s="59" t="str">
        <f>VLOOKUP(MID(C147,1,2),DATA!$B$2:$C$10,2,FALSE)</f>
        <v>FF11</v>
      </c>
      <c r="B147" s="68" t="str">
        <f>VLOOKUP(MID(C147,13,2),DATA!$M$2:$N$16,2,FALSE)</f>
        <v>Fog</v>
      </c>
      <c r="C147" s="66" t="s">
        <v>726</v>
      </c>
      <c r="D147" s="17" cm="1">
        <f t="array" ref="D147">SUMPRODUCT(1*(Export!$C$2:$C$1000=$C147),Export!$E$2:$E$1000)-SUMPRODUCT(1*(Allocated!$B$2:$B$1000=$C147),1*(Allocated!$D$2:$D$1000&lt;&gt;"07.1. In Workshop - 17. Ship from Vendor"),Allocated!$E$2:$E$1000)</f>
        <v>6</v>
      </c>
      <c r="E147" s="12" t="str">
        <f>VLOOKUP(MID(C147,4,1),DATA!$F$2:$G$16,2,FALSE)</f>
        <v>20"</v>
      </c>
      <c r="F147" s="12" t="str">
        <f>VLOOKUP(MID(C147,5,3),DATA!$H$2:$I$16,2,FALSE)</f>
        <v>10.0"</v>
      </c>
      <c r="G147" s="12" t="str">
        <f t="shared" si="2"/>
        <v>35</v>
      </c>
      <c r="H147" s="12" t="str">
        <f>VLOOKUP(MID(C147,10,3),DATA!$J$2:$L$16,2,FALSE)</f>
        <v>5x114.3</v>
      </c>
      <c r="I147" s="12">
        <f>VLOOKUP(MID(C147,10,3),DATA!$J$2:$L$16,3,FALSE)</f>
        <v>70.599999999999994</v>
      </c>
      <c r="J147" s="68" t="str">
        <f>VLOOKUP(MID(C147,3,1),DATA!$D$2:$E$16,2,FALSE)</f>
        <v>Medium Offset</v>
      </c>
      <c r="K147" s="66" t="str">
        <f>IF(COUNTIF(Discontinued!C188:C341,'All Skus'!C189)&gt;0,"yes","no")</f>
        <v>no</v>
      </c>
    </row>
    <row r="148" spans="1:11" x14ac:dyDescent="0.25">
      <c r="A148" s="59" t="str">
        <f>VLOOKUP(MID(C148,1,2),DATA!$B$2:$C$10,2,FALSE)</f>
        <v>FF11</v>
      </c>
      <c r="B148" s="68" t="str">
        <f>VLOOKUP(MID(C148,13,2),DATA!$M$2:$N$16,2,FALSE)</f>
        <v>Liquid Metal</v>
      </c>
      <c r="C148" s="66" t="s">
        <v>409</v>
      </c>
      <c r="D148" s="17" cm="1">
        <f t="array" ref="D148">SUMPRODUCT(1*(Export!$C$2:$C$1000=$C148),Export!$E$2:$E$1000)-SUMPRODUCT(1*(Allocated!$B$2:$B$1000=$C148),1*(Allocated!$D$2:$D$1000&lt;&gt;"07.1. In Workshop - 17. Ship from Vendor"),Allocated!$E$2:$E$1000)</f>
        <v>30</v>
      </c>
      <c r="E148" s="12" t="str">
        <f>VLOOKUP(MID(C148,4,1),DATA!$F$2:$G$16,2,FALSE)</f>
        <v>20"</v>
      </c>
      <c r="F148" s="12" t="str">
        <f>VLOOKUP(MID(C148,5,3),DATA!$H$2:$I$16,2,FALSE)</f>
        <v>10.0"</v>
      </c>
      <c r="G148" s="12" t="str">
        <f t="shared" si="2"/>
        <v>35</v>
      </c>
      <c r="H148" s="12" t="str">
        <f>VLOOKUP(MID(C148,10,3),DATA!$J$2:$L$16,2,FALSE)</f>
        <v>5x114.3</v>
      </c>
      <c r="I148" s="12">
        <f>VLOOKUP(MID(C148,10,3),DATA!$J$2:$L$16,3,FALSE)</f>
        <v>70.599999999999994</v>
      </c>
      <c r="J148" s="68" t="str">
        <f>VLOOKUP(MID(C148,3,1),DATA!$D$2:$E$16,2,FALSE)</f>
        <v>Medium Offset</v>
      </c>
      <c r="K148" s="66" t="str">
        <f>IF(COUNTIF(Discontinued!C151:C304,'All Skus'!C152)&gt;0,"yes","no")</f>
        <v>no</v>
      </c>
    </row>
    <row r="149" spans="1:11" x14ac:dyDescent="0.25">
      <c r="A149" s="59" t="str">
        <f>VLOOKUP(MID(C149,1,2),DATA!$B$2:$C$10,2,FALSE)</f>
        <v>FF11</v>
      </c>
      <c r="B149" s="68" t="str">
        <f>VLOOKUP(MID(C149,13,2),DATA!$M$2:$N$16,2,FALSE)</f>
        <v>Raw</v>
      </c>
      <c r="C149" s="66" t="s">
        <v>1455</v>
      </c>
      <c r="D149" s="17" cm="1">
        <f t="array" ref="D149">SUMPRODUCT(1*(Export!$C$2:$C$1000=$C149),Export!$E$2:$E$1000)-SUMPRODUCT(1*(Allocated!$B$2:$B$1000=$C149),1*(Allocated!$D$2:$D$1000&lt;&gt;"07.1. In Workshop - 17. Ship from Vendor"),Allocated!$E$2:$E$1000)</f>
        <v>11</v>
      </c>
      <c r="E149" s="12" t="str">
        <f>VLOOKUP(MID(C149,4,1),DATA!$F$2:$G$16,2,FALSE)</f>
        <v>20"</v>
      </c>
      <c r="F149" s="12" t="str">
        <f>VLOOKUP(MID(C149,5,3),DATA!$H$2:$I$16,2,FALSE)</f>
        <v>10.0"</v>
      </c>
      <c r="G149" s="12" t="str">
        <f t="shared" si="2"/>
        <v>35</v>
      </c>
      <c r="H149" s="12" t="str">
        <f>VLOOKUP(MID(C149,10,3),DATA!$J$2:$L$16,2,FALSE)</f>
        <v>5x114.3</v>
      </c>
      <c r="I149" s="12">
        <f>VLOOKUP(MID(C149,10,3),DATA!$J$2:$L$16,3,FALSE)</f>
        <v>70.599999999999994</v>
      </c>
      <c r="J149" s="68" t="str">
        <f>VLOOKUP(MID(C149,3,1),DATA!$D$2:$E$16,2,FALSE)</f>
        <v>Medium Offset</v>
      </c>
      <c r="K149" s="66" t="str">
        <f>IF(COUNTIF(Discontinued!C173:C326,'All Skus'!C174)&gt;0,"yes","no")</f>
        <v>no</v>
      </c>
    </row>
    <row r="150" spans="1:11" x14ac:dyDescent="0.25">
      <c r="A150" s="59" t="str">
        <f>VLOOKUP(MID(C150,1,2),DATA!$B$2:$C$10,2,FALSE)</f>
        <v>FF11</v>
      </c>
      <c r="B150" s="68" t="str">
        <f>VLOOKUP(MID(C150,13,2),DATA!$M$2:$N$16,2,FALSE)</f>
        <v>Tarmac</v>
      </c>
      <c r="C150" s="66" t="s">
        <v>408</v>
      </c>
      <c r="D150" s="17" cm="1">
        <f t="array" ref="D150">SUMPRODUCT(1*(Export!$C$2:$C$1000=$C150),Export!$E$2:$E$1000)-SUMPRODUCT(1*(Allocated!$B$2:$B$1000=$C150),1*(Allocated!$D$2:$D$1000&lt;&gt;"07.1. In Workshop - 17. Ship from Vendor"),Allocated!$E$2:$E$1000)</f>
        <v>34</v>
      </c>
      <c r="E150" s="12" t="str">
        <f>VLOOKUP(MID(C150,4,1),DATA!$F$2:$G$16,2,FALSE)</f>
        <v>20"</v>
      </c>
      <c r="F150" s="12" t="str">
        <f>VLOOKUP(MID(C150,5,3),DATA!$H$2:$I$16,2,FALSE)</f>
        <v>10.0"</v>
      </c>
      <c r="G150" s="12" t="str">
        <f t="shared" si="2"/>
        <v>35</v>
      </c>
      <c r="H150" s="12" t="str">
        <f>VLOOKUP(MID(C150,10,3),DATA!$J$2:$L$16,2,FALSE)</f>
        <v>5x114.3</v>
      </c>
      <c r="I150" s="12">
        <f>VLOOKUP(MID(C150,10,3),DATA!$J$2:$L$16,3,FALSE)</f>
        <v>70.599999999999994</v>
      </c>
      <c r="J150" s="68" t="str">
        <f>VLOOKUP(MID(C150,3,1),DATA!$D$2:$E$16,2,FALSE)</f>
        <v>Medium Offset</v>
      </c>
      <c r="K150" s="66" t="str">
        <f>IF(COUNTIF(Discontinued!C302:C455,'All Skus'!C304)&gt;0,"yes","no")</f>
        <v>no</v>
      </c>
    </row>
    <row r="151" spans="1:11" x14ac:dyDescent="0.25">
      <c r="A151" s="59" t="str">
        <f>VLOOKUP(MID(C151,1,2),DATA!$B$2:$C$10,2,FALSE)</f>
        <v>FF04</v>
      </c>
      <c r="B151" s="68" t="str">
        <f>VLOOKUP(MID(C151,13,2),DATA!$M$2:$N$16,2,FALSE)</f>
        <v>Liquid Metal</v>
      </c>
      <c r="C151" s="66" t="s">
        <v>504</v>
      </c>
      <c r="D151" s="17" cm="1">
        <f t="array" ref="D151">SUMPRODUCT(1*(Export!$C$2:$C$1000=$C151),Export!$E$2:$E$1000)-SUMPRODUCT(1*(Allocated!$B$2:$B$1000=$C151),1*(Allocated!$D$2:$D$1000&lt;&gt;"07.1. In Workshop - 17. Ship from Vendor"),Allocated!$E$2:$E$1000)</f>
        <v>18</v>
      </c>
      <c r="E151" s="12" t="str">
        <f>VLOOKUP(MID(C151,4,1),DATA!$F$2:$G$16,2,FALSE)</f>
        <v>20"</v>
      </c>
      <c r="F151" s="12" t="str">
        <f>VLOOKUP(MID(C151,5,3),DATA!$H$2:$I$16,2,FALSE)</f>
        <v>10.0"</v>
      </c>
      <c r="G151" s="12" t="str">
        <f t="shared" si="2"/>
        <v>40</v>
      </c>
      <c r="H151" s="12" t="str">
        <f>VLOOKUP(MID(C151,10,3),DATA!$J$2:$L$16,2,FALSE)</f>
        <v>5x114.3</v>
      </c>
      <c r="I151" s="12">
        <f>VLOOKUP(MID(C151,10,3),DATA!$J$2:$L$16,3,FALSE)</f>
        <v>73.099999999999994</v>
      </c>
      <c r="J151" s="68" t="str">
        <f>VLOOKUP(MID(C151,3,1),DATA!$D$2:$E$16,2,FALSE)</f>
        <v>Medium Offset</v>
      </c>
      <c r="K151" s="66" t="str">
        <f>IF(COUNTIF(Discontinued!C332:C485,'All Skus'!C331)&gt;0,"yes","no")</f>
        <v>no</v>
      </c>
    </row>
    <row r="152" spans="1:11" x14ac:dyDescent="0.25">
      <c r="A152" s="59" t="str">
        <f>VLOOKUP(MID(C152,1,2),DATA!$B$2:$C$10,2,FALSE)</f>
        <v>FF04</v>
      </c>
      <c r="B152" s="68" t="str">
        <f>VLOOKUP(MID(C152,13,2),DATA!$M$2:$N$16,2,FALSE)</f>
        <v>Tarmac</v>
      </c>
      <c r="C152" s="66" t="s">
        <v>508</v>
      </c>
      <c r="D152" s="17" cm="1">
        <f t="array" ref="D152">SUMPRODUCT(1*(Export!$C$2:$C$1000=$C152),Export!$E$2:$E$1000)-SUMPRODUCT(1*(Allocated!$B$2:$B$1000=$C152),1*(Allocated!$D$2:$D$1000&lt;&gt;"07.1. In Workshop - 17. Ship from Vendor"),Allocated!$E$2:$E$1000)</f>
        <v>0</v>
      </c>
      <c r="E152" s="12" t="str">
        <f>VLOOKUP(MID(C152,4,1),DATA!$F$2:$G$16,2,FALSE)</f>
        <v>20"</v>
      </c>
      <c r="F152" s="12" t="str">
        <f>VLOOKUP(MID(C152,5,3),DATA!$H$2:$I$16,2,FALSE)</f>
        <v>10.0"</v>
      </c>
      <c r="G152" s="12" t="str">
        <f t="shared" si="2"/>
        <v>40</v>
      </c>
      <c r="H152" s="12" t="str">
        <f>VLOOKUP(MID(C152,10,3),DATA!$J$2:$L$16,2,FALSE)</f>
        <v>5x114.3</v>
      </c>
      <c r="I152" s="12">
        <f>VLOOKUP(MID(C152,10,3),DATA!$J$2:$L$16,3,FALSE)</f>
        <v>73.099999999999994</v>
      </c>
      <c r="J152" s="68" t="str">
        <f>VLOOKUP(MID(C152,3,1),DATA!$D$2:$E$16,2,FALSE)</f>
        <v>Medium Offset</v>
      </c>
      <c r="K152" s="66" t="str">
        <f>IF(COUNTIF(Discontinued!C78:C231,'All Skus'!C79)&gt;0,"yes","no")</f>
        <v>no</v>
      </c>
    </row>
    <row r="153" spans="1:11" x14ac:dyDescent="0.25">
      <c r="A153" s="59" t="str">
        <f>VLOOKUP(MID(C153,1,2),DATA!$B$2:$C$10,2,FALSE)</f>
        <v>FF10</v>
      </c>
      <c r="B153" s="68" t="str">
        <f>VLOOKUP(MID(C153,13,2),DATA!$M$2:$N$16,2,FALSE)</f>
        <v>Liquid Metal</v>
      </c>
      <c r="C153" s="66" t="s">
        <v>788</v>
      </c>
      <c r="D153" s="17" cm="1">
        <f t="array" ref="D153">SUMPRODUCT(1*(Export!$C$2:$C$1000=$C153),Export!$E$2:$E$1000)-SUMPRODUCT(1*(Allocated!$B$2:$B$1000=$C153),1*(Allocated!$D$2:$D$1000&lt;&gt;"07.1. In Workshop - 17. Ship from Vendor"),Allocated!$E$2:$E$1000)</f>
        <v>2</v>
      </c>
      <c r="E153" s="12" t="str">
        <f>VLOOKUP(MID(C153,4,1),DATA!$F$2:$G$16,2,FALSE)</f>
        <v>20"</v>
      </c>
      <c r="F153" s="12" t="str">
        <f>VLOOKUP(MID(C153,5,3),DATA!$H$2:$I$16,2,FALSE)</f>
        <v>10.0"</v>
      </c>
      <c r="G153" s="12" t="str">
        <f t="shared" si="2"/>
        <v>40</v>
      </c>
      <c r="H153" s="12" t="str">
        <f>VLOOKUP(MID(C153,10,3),DATA!$J$2:$L$16,2,FALSE)</f>
        <v>5x114.3</v>
      </c>
      <c r="I153" s="12">
        <f>VLOOKUP(MID(C153,10,3),DATA!$J$2:$L$16,3,FALSE)</f>
        <v>73.099999999999994</v>
      </c>
      <c r="J153" s="68" t="str">
        <f>VLOOKUP(MID(C153,3,1),DATA!$D$2:$E$16,2,FALSE)</f>
        <v>Medium Offset</v>
      </c>
      <c r="K153" s="66" t="str">
        <f>IF(COUNTIF(Discontinued!C200:C353,'All Skus'!C201)&gt;0,"yes","no")</f>
        <v>no</v>
      </c>
    </row>
    <row r="154" spans="1:11" x14ac:dyDescent="0.25">
      <c r="A154" s="59" t="str">
        <f>VLOOKUP(MID(C154,1,2),DATA!$B$2:$C$10,2,FALSE)</f>
        <v>FF10</v>
      </c>
      <c r="B154" s="68" t="str">
        <f>VLOOKUP(MID(C154,13,2),DATA!$M$2:$N$16,2,FALSE)</f>
        <v>Tarmac</v>
      </c>
      <c r="C154" s="66" t="s">
        <v>790</v>
      </c>
      <c r="D154" s="17" cm="1">
        <f t="array" ref="D154">SUMPRODUCT(1*(Export!$C$2:$C$1000=$C154),Export!$E$2:$E$1000)-SUMPRODUCT(1*(Allocated!$B$2:$B$1000=$C154),1*(Allocated!$D$2:$D$1000&lt;&gt;"07.1. In Workshop - 17. Ship from Vendor"),Allocated!$E$2:$E$1000)</f>
        <v>5</v>
      </c>
      <c r="E154" s="12" t="str">
        <f>VLOOKUP(MID(C154,4,1),DATA!$F$2:$G$16,2,FALSE)</f>
        <v>20"</v>
      </c>
      <c r="F154" s="12" t="str">
        <f>VLOOKUP(MID(C154,5,3),DATA!$H$2:$I$16,2,FALSE)</f>
        <v>10.0"</v>
      </c>
      <c r="G154" s="12" t="str">
        <f t="shared" si="2"/>
        <v>40</v>
      </c>
      <c r="H154" s="12" t="str">
        <f>VLOOKUP(MID(C154,10,3),DATA!$J$2:$L$16,2,FALSE)</f>
        <v>5x114.3</v>
      </c>
      <c r="I154" s="12">
        <f>VLOOKUP(MID(C154,10,3),DATA!$J$2:$L$16,3,FALSE)</f>
        <v>73.099999999999994</v>
      </c>
      <c r="J154" s="68" t="str">
        <f>VLOOKUP(MID(C154,3,1),DATA!$D$2:$E$16,2,FALSE)</f>
        <v>Medium Offset</v>
      </c>
      <c r="K154" s="66"/>
    </row>
    <row r="155" spans="1:11" x14ac:dyDescent="0.25">
      <c r="A155" s="59" t="str">
        <f>VLOOKUP(MID(C155,1,2),DATA!$B$2:$C$10,2,FALSE)</f>
        <v>FF10</v>
      </c>
      <c r="B155" s="68" t="str">
        <f>VLOOKUP(MID(C155,13,2),DATA!$M$2:$N$16,2,FALSE)</f>
        <v>Raw</v>
      </c>
      <c r="C155" s="66" t="s">
        <v>792</v>
      </c>
      <c r="D155" s="17" cm="1">
        <f t="array" ref="D155">SUMPRODUCT(1*(Export!$C$2:$C$1000=$C155),Export!$E$2:$E$1000)-SUMPRODUCT(1*(Allocated!$B$2:$B$1000=$C155),1*(Allocated!$D$2:$D$1000&lt;&gt;"07.1. In Workshop - 17. Ship from Vendor"),Allocated!$E$2:$E$1000)</f>
        <v>0</v>
      </c>
      <c r="E155" s="12" t="str">
        <f>VLOOKUP(MID(C155,4,1),DATA!$F$2:$G$16,2,FALSE)</f>
        <v>20"</v>
      </c>
      <c r="F155" s="12" t="str">
        <f>VLOOKUP(MID(C155,5,3),DATA!$H$2:$I$16,2,FALSE)</f>
        <v>10.0"</v>
      </c>
      <c r="G155" s="12" t="str">
        <f t="shared" si="2"/>
        <v>40</v>
      </c>
      <c r="H155" s="12" t="str">
        <f>VLOOKUP(MID(C155,10,3),DATA!$J$2:$L$16,2,FALSE)</f>
        <v>5x114.3</v>
      </c>
      <c r="I155" s="12">
        <f>VLOOKUP(MID(C155,10,3),DATA!$J$2:$L$16,3,FALSE)</f>
        <v>73.099999999999994</v>
      </c>
      <c r="J155" s="68" t="str">
        <f>VLOOKUP(MID(C155,3,1),DATA!$D$2:$E$16,2,FALSE)</f>
        <v>Medium Offset</v>
      </c>
      <c r="K155" s="66" t="str">
        <f>IF(COUNTIF(Discontinued!C125:C278,'All Skus'!C126)&gt;0,"yes","no")</f>
        <v>yes</v>
      </c>
    </row>
    <row r="156" spans="1:11" x14ac:dyDescent="0.25">
      <c r="A156" s="59" t="str">
        <f>VLOOKUP(MID(C156,1,2),DATA!$B$2:$C$10,2,FALSE)</f>
        <v>FF11</v>
      </c>
      <c r="B156" s="68" t="str">
        <f>VLOOKUP(MID(C156,13,2),DATA!$M$2:$N$16,2,FALSE)</f>
        <v>Liquid Metal</v>
      </c>
      <c r="C156" s="66" t="s">
        <v>898</v>
      </c>
      <c r="D156" s="17" cm="1">
        <f t="array" ref="D156">SUMPRODUCT(1*(Export!$C$2:$C$1000=$C156),Export!$E$2:$E$1000)-SUMPRODUCT(1*(Allocated!$B$2:$B$1000=$C156),1*(Allocated!$D$2:$D$1000&lt;&gt;"07.1. In Workshop - 17. Ship from Vendor"),Allocated!$E$2:$E$1000)</f>
        <v>4</v>
      </c>
      <c r="E156" s="12" t="str">
        <f>VLOOKUP(MID(C156,4,1),DATA!$F$2:$G$16,2,FALSE)</f>
        <v>20"</v>
      </c>
      <c r="F156" s="12" t="str">
        <f>VLOOKUP(MID(C156,5,3),DATA!$H$2:$I$16,2,FALSE)</f>
        <v>10.0"</v>
      </c>
      <c r="G156" s="12" t="str">
        <f t="shared" si="2"/>
        <v>40</v>
      </c>
      <c r="H156" s="12" t="str">
        <f>VLOOKUP(MID(C156,10,3),DATA!$J$2:$L$16,2,FALSE)</f>
        <v>5x114.3</v>
      </c>
      <c r="I156" s="12">
        <f>VLOOKUP(MID(C156,10,3),DATA!$J$2:$L$16,3,FALSE)</f>
        <v>73.099999999999994</v>
      </c>
      <c r="J156" s="68" t="str">
        <f>VLOOKUP(MID(C156,3,1),DATA!$D$2:$E$16,2,FALSE)</f>
        <v>Medium Offset</v>
      </c>
      <c r="K156" s="66" t="str">
        <f>IF(COUNTIF(Discontinued!C8:C161,'All Skus'!C9)&gt;0,"yes","no")</f>
        <v>yes</v>
      </c>
    </row>
    <row r="157" spans="1:11" x14ac:dyDescent="0.25">
      <c r="A157" s="59" t="str">
        <f>VLOOKUP(MID(C157,1,2),DATA!$B$2:$C$10,2,FALSE)</f>
        <v>FF11</v>
      </c>
      <c r="B157" s="68" t="str">
        <f>VLOOKUP(MID(C157,13,2),DATA!$M$2:$N$16,2,FALSE)</f>
        <v>Raw</v>
      </c>
      <c r="C157" s="66" t="s">
        <v>900</v>
      </c>
      <c r="D157" s="17" cm="1">
        <f t="array" ref="D157">SUMPRODUCT(1*(Export!$C$2:$C$1000=$C157),Export!$E$2:$E$1000)-SUMPRODUCT(1*(Allocated!$B$2:$B$1000=$C157),1*(Allocated!$D$2:$D$1000&lt;&gt;"07.1. In Workshop - 17. Ship from Vendor"),Allocated!$E$2:$E$1000)</f>
        <v>3</v>
      </c>
      <c r="E157" s="12" t="str">
        <f>VLOOKUP(MID(C157,4,1),DATA!$F$2:$G$16,2,FALSE)</f>
        <v>20"</v>
      </c>
      <c r="F157" s="12" t="str">
        <f>VLOOKUP(MID(C157,5,3),DATA!$H$2:$I$16,2,FALSE)</f>
        <v>10.0"</v>
      </c>
      <c r="G157" s="12" t="str">
        <f t="shared" si="2"/>
        <v>40</v>
      </c>
      <c r="H157" s="12" t="str">
        <f>VLOOKUP(MID(C157,10,3),DATA!$J$2:$L$16,2,FALSE)</f>
        <v>5x114.3</v>
      </c>
      <c r="I157" s="12">
        <f>VLOOKUP(MID(C157,10,3),DATA!$J$2:$L$16,3,FALSE)</f>
        <v>73.099999999999994</v>
      </c>
      <c r="J157" s="68" t="str">
        <f>VLOOKUP(MID(C157,3,1),DATA!$D$2:$E$16,2,FALSE)</f>
        <v>Medium Offset</v>
      </c>
      <c r="K157" s="66" t="str">
        <f>IF(COUNTIF(Discontinued!C17:C170,'All Skus'!C18)&gt;0,"yes","no")</f>
        <v>no</v>
      </c>
    </row>
    <row r="158" spans="1:11" x14ac:dyDescent="0.25">
      <c r="A158" s="59" t="str">
        <f>VLOOKUP(MID(C158,1,2),DATA!$B$2:$C$10,2,FALSE)</f>
        <v>FF11</v>
      </c>
      <c r="B158" s="68" t="str">
        <f>VLOOKUP(MID(C158,13,2),DATA!$M$2:$N$16,2,FALSE)</f>
        <v>Tarmac</v>
      </c>
      <c r="C158" s="66" t="s">
        <v>902</v>
      </c>
      <c r="D158" s="17" cm="1">
        <f t="array" ref="D158">SUMPRODUCT(1*(Export!$C$2:$C$1000=$C158),Export!$E$2:$E$1000)-SUMPRODUCT(1*(Allocated!$B$2:$B$1000=$C158),1*(Allocated!$D$2:$D$1000&lt;&gt;"07.1. In Workshop - 17. Ship from Vendor"),Allocated!$E$2:$E$1000)</f>
        <v>-1</v>
      </c>
      <c r="E158" s="12" t="str">
        <f>VLOOKUP(MID(C158,4,1),DATA!$F$2:$G$16,2,FALSE)</f>
        <v>20"</v>
      </c>
      <c r="F158" s="12" t="str">
        <f>VLOOKUP(MID(C158,5,3),DATA!$H$2:$I$16,2,FALSE)</f>
        <v>10.0"</v>
      </c>
      <c r="G158" s="12" t="str">
        <f t="shared" si="2"/>
        <v>40</v>
      </c>
      <c r="H158" s="12" t="str">
        <f>VLOOKUP(MID(C158,10,3),DATA!$J$2:$L$16,2,FALSE)</f>
        <v>5x114.3</v>
      </c>
      <c r="I158" s="12">
        <f>VLOOKUP(MID(C158,10,3),DATA!$J$2:$L$16,3,FALSE)</f>
        <v>73.099999999999994</v>
      </c>
      <c r="J158" s="68" t="str">
        <f>VLOOKUP(MID(C158,3,1),DATA!$D$2:$E$16,2,FALSE)</f>
        <v>Medium Offset</v>
      </c>
      <c r="K158" s="66" t="str">
        <f>IF(COUNTIF(Discontinued!C167:C320,'All Skus'!C168)&gt;0,"yes","no")</f>
        <v>no</v>
      </c>
    </row>
    <row r="159" spans="1:11" x14ac:dyDescent="0.25">
      <c r="A159" s="59" t="str">
        <f>VLOOKUP(MID(C159,1,2),DATA!$B$2:$C$10,2,FALSE)</f>
        <v>FF04</v>
      </c>
      <c r="B159" s="68" t="str">
        <f>VLOOKUP(MID(C159,13,2),DATA!$M$2:$N$16,2,FALSE)</f>
        <v>Liquid Metal</v>
      </c>
      <c r="C159" s="66" t="s">
        <v>332</v>
      </c>
      <c r="D159" s="17" cm="1">
        <f t="array" ref="D159">SUMPRODUCT(1*(Export!$C$2:$C$1000=$C159),Export!$E$2:$E$1000)-SUMPRODUCT(1*(Allocated!$B$2:$B$1000=$C159),1*(Allocated!$D$2:$D$1000&lt;&gt;"07.1. In Workshop - 17. Ship from Vendor"),Allocated!$E$2:$E$1000)</f>
        <v>12</v>
      </c>
      <c r="E159" s="12" t="str">
        <f>VLOOKUP(MID(C159,4,1),DATA!$F$2:$G$16,2,FALSE)</f>
        <v>20"</v>
      </c>
      <c r="F159" s="12" t="str">
        <f>VLOOKUP(MID(C159,5,3),DATA!$H$2:$I$16,2,FALSE)</f>
        <v>10.0"</v>
      </c>
      <c r="G159" s="12" t="str">
        <f t="shared" si="2"/>
        <v>40</v>
      </c>
      <c r="H159" s="12" t="str">
        <f>VLOOKUP(MID(C159,10,3),DATA!$J$2:$L$16,2,FALSE)</f>
        <v>5x120</v>
      </c>
      <c r="I159" s="12">
        <f>VLOOKUP(MID(C159,10,3),DATA!$J$2:$L$16,3,FALSE)</f>
        <v>72.599999999999994</v>
      </c>
      <c r="J159" s="68" t="str">
        <f>VLOOKUP(MID(C159,3,1),DATA!$D$2:$E$16,2,FALSE)</f>
        <v>Medium Offset</v>
      </c>
      <c r="K159" s="66" t="str">
        <f>IF(COUNTIF(Discontinued!C286:C439,'All Skus'!C287)&gt;0,"yes","no")</f>
        <v>no</v>
      </c>
    </row>
    <row r="160" spans="1:11" x14ac:dyDescent="0.25">
      <c r="A160" s="59" t="str">
        <f>VLOOKUP(MID(C160,1,2),DATA!$B$2:$C$10,2,FALSE)</f>
        <v>FF15</v>
      </c>
      <c r="B160" s="68" t="str">
        <f>VLOOKUP(MID(C160,13,2),DATA!$M$2:$N$16,2,FALSE)</f>
        <v>Liquid Silver</v>
      </c>
      <c r="C160" s="66" t="s">
        <v>271</v>
      </c>
      <c r="D160" s="17" cm="1">
        <f t="array" ref="D160">SUMPRODUCT(1*(Export!$C$2:$C$1000=$C160),Export!$E$2:$E$1000)-SUMPRODUCT(1*(Allocated!$B$2:$B$1000=$C160),1*(Allocated!$D$2:$D$1000&lt;&gt;"07.1. In Workshop - 17. Ship from Vendor"),Allocated!$E$2:$E$1000)</f>
        <v>7</v>
      </c>
      <c r="E160" s="12" t="str">
        <f>VLOOKUP(MID(C160,4,1),DATA!$F$2:$G$16,2,FALSE)</f>
        <v>20"</v>
      </c>
      <c r="F160" s="12" t="str">
        <f>VLOOKUP(MID(C160,5,3),DATA!$H$2:$I$16,2,FALSE)</f>
        <v>10.0"</v>
      </c>
      <c r="G160" s="12" t="str">
        <f t="shared" si="2"/>
        <v>40</v>
      </c>
      <c r="H160" s="12" t="str">
        <f>VLOOKUP(MID(C160,10,3),DATA!$J$2:$L$16,2,FALSE)</f>
        <v>5x120</v>
      </c>
      <c r="I160" s="12">
        <f>VLOOKUP(MID(C160,10,3),DATA!$J$2:$L$16,3,FALSE)</f>
        <v>72.599999999999994</v>
      </c>
      <c r="J160" s="68" t="str">
        <f>VLOOKUP(MID(C160,3,1),DATA!$D$2:$E$16,2,FALSE)</f>
        <v>Medium Offset</v>
      </c>
      <c r="K160" s="66" t="str">
        <f>IF(COUNTIF(Discontinued!C237:C390,'All Skus'!C238)&gt;0,"yes","no")</f>
        <v>no</v>
      </c>
    </row>
    <row r="161" spans="1:11" x14ac:dyDescent="0.25">
      <c r="A161" s="59" t="str">
        <f>VLOOKUP(MID(C161,1,2),DATA!$B$2:$C$10,2,FALSE)</f>
        <v>FF15</v>
      </c>
      <c r="B161" s="68" t="str">
        <f>VLOOKUP(MID(C161,13,2),DATA!$M$2:$N$16,2,FALSE)</f>
        <v>Tarmac</v>
      </c>
      <c r="C161" s="66" t="s">
        <v>270</v>
      </c>
      <c r="D161" s="17" cm="1">
        <f t="array" ref="D161">SUMPRODUCT(1*(Export!$C$2:$C$1000=$C161),Export!$E$2:$E$1000)-SUMPRODUCT(1*(Allocated!$B$2:$B$1000=$C161),1*(Allocated!$D$2:$D$1000&lt;&gt;"07.1. In Workshop - 17. Ship from Vendor"),Allocated!$E$2:$E$1000)</f>
        <v>6</v>
      </c>
      <c r="E161" s="12" t="str">
        <f>VLOOKUP(MID(C161,4,1),DATA!$F$2:$G$16,2,FALSE)</f>
        <v>20"</v>
      </c>
      <c r="F161" s="12" t="str">
        <f>VLOOKUP(MID(C161,5,3),DATA!$H$2:$I$16,2,FALSE)</f>
        <v>10.0"</v>
      </c>
      <c r="G161" s="12" t="str">
        <f t="shared" si="2"/>
        <v>40</v>
      </c>
      <c r="H161" s="12" t="str">
        <f>VLOOKUP(MID(C161,10,3),DATA!$J$2:$L$16,2,FALSE)</f>
        <v>5x120</v>
      </c>
      <c r="I161" s="12">
        <f>VLOOKUP(MID(C161,10,3),DATA!$J$2:$L$16,3,FALSE)</f>
        <v>72.599999999999994</v>
      </c>
      <c r="J161" s="68" t="str">
        <f>VLOOKUP(MID(C161,3,1),DATA!$D$2:$E$16,2,FALSE)</f>
        <v>Medium Offset</v>
      </c>
      <c r="K161" s="66"/>
    </row>
    <row r="162" spans="1:11" x14ac:dyDescent="0.25">
      <c r="A162" s="59" t="str">
        <f>VLOOKUP(MID(C162,1,2),DATA!$B$2:$C$10,2,FALSE)</f>
        <v>FF01</v>
      </c>
      <c r="B162" s="68" t="str">
        <f>VLOOKUP(MID(C162,13,2),DATA!$M$2:$N$16,2,FALSE)</f>
        <v>Liquid Silver</v>
      </c>
      <c r="C162" s="66" t="s">
        <v>238</v>
      </c>
      <c r="D162" s="17" cm="1">
        <f t="array" ref="D162">SUMPRODUCT(1*(Export!$C$2:$C$1000=$C162),Export!$E$2:$E$1000)-SUMPRODUCT(1*(Allocated!$B$2:$B$1000=$C162),1*(Allocated!$D$2:$D$1000&lt;&gt;"07.1. In Workshop - 17. Ship from Vendor"),Allocated!$E$2:$E$1000)</f>
        <v>14</v>
      </c>
      <c r="E162" s="12" t="str">
        <f>VLOOKUP(MID(C162,4,1),DATA!$F$2:$G$16,2,FALSE)</f>
        <v>20"</v>
      </c>
      <c r="F162" s="12" t="str">
        <f>VLOOKUP(MID(C162,5,3),DATA!$H$2:$I$16,2,FALSE)</f>
        <v>10.0"</v>
      </c>
      <c r="G162" s="12" t="str">
        <f t="shared" si="2"/>
        <v>40</v>
      </c>
      <c r="H162" s="12" t="str">
        <f>VLOOKUP(MID(C162,10,3),DATA!$J$2:$L$16,2,FALSE)</f>
        <v>5x130</v>
      </c>
      <c r="I162" s="12">
        <f>VLOOKUP(MID(C162,10,3),DATA!$J$2:$L$16,3,FALSE)</f>
        <v>71.599999999999994</v>
      </c>
      <c r="J162" s="68" t="str">
        <f>VLOOKUP(MID(C162,3,1),DATA!$D$2:$E$16,2,FALSE)</f>
        <v>Medium Offset</v>
      </c>
      <c r="K162" s="66" t="str">
        <f>IF(COUNTIF(Discontinued!C156:C309,'All Skus'!C157)&gt;0,"yes","no")</f>
        <v>no</v>
      </c>
    </row>
    <row r="163" spans="1:11" x14ac:dyDescent="0.25">
      <c r="A163" s="59" t="str">
        <f>VLOOKUP(MID(C163,1,2),DATA!$B$2:$C$10,2,FALSE)</f>
        <v>FF15</v>
      </c>
      <c r="B163" s="68" t="str">
        <f>VLOOKUP(MID(C163,13,2),DATA!$M$2:$N$16,2,FALSE)</f>
        <v>Liquid Silver</v>
      </c>
      <c r="C163" s="66" t="s">
        <v>1724</v>
      </c>
      <c r="D163" s="17" cm="1">
        <f t="array" ref="D163">SUMPRODUCT(1*(Export!$C$2:$C$1000=$C163),Export!$E$2:$E$1000)-SUMPRODUCT(1*(Allocated!$B$2:$B$1000=$C163),1*(Allocated!$D$2:$D$1000&lt;&gt;"07.1. In Workshop - 17. Ship from Vendor"),Allocated!$E$2:$E$1000)</f>
        <v>27</v>
      </c>
      <c r="E163" s="12" t="str">
        <f>VLOOKUP(MID(C163,4,1),DATA!$F$2:$G$16,2,FALSE)</f>
        <v>20"</v>
      </c>
      <c r="F163" s="12" t="str">
        <f>VLOOKUP(MID(C163,5,3),DATA!$H$2:$I$16,2,FALSE)</f>
        <v>10.0"</v>
      </c>
      <c r="G163" s="12" t="str">
        <f t="shared" si="2"/>
        <v>40</v>
      </c>
      <c r="H163" s="12" t="str">
        <f>VLOOKUP(MID(C163,10,3),DATA!$J$2:$L$16,2,FALSE)</f>
        <v>5x130</v>
      </c>
      <c r="I163" s="12">
        <f>VLOOKUP(MID(C163,10,3),DATA!$J$2:$L$16,3,FALSE)</f>
        <v>71.599999999999994</v>
      </c>
      <c r="J163" s="68" t="str">
        <f>VLOOKUP(MID(C163,3,1),DATA!$D$2:$E$16,2,FALSE)</f>
        <v>Medium Offset</v>
      </c>
      <c r="K163" s="66" t="str">
        <f>IF(COUNTIF(Discontinued!C61:C214,'All Skus'!C62)&gt;0,"yes","no")</f>
        <v>no</v>
      </c>
    </row>
    <row r="164" spans="1:11" x14ac:dyDescent="0.25">
      <c r="A164" s="59" t="str">
        <f>VLOOKUP(MID(C164,1,2),DATA!$B$2:$C$10,2,FALSE)</f>
        <v>FF15</v>
      </c>
      <c r="B164" s="68" t="str">
        <f>VLOOKUP(MID(C164,13,2),DATA!$M$2:$N$16,2,FALSE)</f>
        <v>Tarmac</v>
      </c>
      <c r="C164" s="66" t="s">
        <v>1726</v>
      </c>
      <c r="D164" s="17" cm="1">
        <f t="array" ref="D164">SUMPRODUCT(1*(Export!$C$2:$C$1000=$C164),Export!$E$2:$E$1000)-SUMPRODUCT(1*(Allocated!$B$2:$B$1000=$C164),1*(Allocated!$D$2:$D$1000&lt;&gt;"07.1. In Workshop - 17. Ship from Vendor"),Allocated!$E$2:$E$1000)</f>
        <v>17</v>
      </c>
      <c r="E164" s="12" t="str">
        <f>VLOOKUP(MID(C164,4,1),DATA!$F$2:$G$16,2,FALSE)</f>
        <v>20"</v>
      </c>
      <c r="F164" s="12" t="str">
        <f>VLOOKUP(MID(C164,5,3),DATA!$H$2:$I$16,2,FALSE)</f>
        <v>10.0"</v>
      </c>
      <c r="G164" s="12" t="str">
        <f t="shared" si="2"/>
        <v>40</v>
      </c>
      <c r="H164" s="12" t="str">
        <f>VLOOKUP(MID(C164,10,3),DATA!$J$2:$L$16,2,FALSE)</f>
        <v>5x130</v>
      </c>
      <c r="I164" s="12">
        <f>VLOOKUP(MID(C164,10,3),DATA!$J$2:$L$16,3,FALSE)</f>
        <v>71.599999999999994</v>
      </c>
      <c r="J164" s="68" t="str">
        <f>VLOOKUP(MID(C164,3,1),DATA!$D$2:$E$16,2,FALSE)</f>
        <v>Medium Offset</v>
      </c>
      <c r="K164" s="66" t="str">
        <f>IF(COUNTIF(Discontinued!C261:C414,'All Skus'!C262)&gt;0,"yes","no")</f>
        <v>no</v>
      </c>
    </row>
    <row r="165" spans="1:11" x14ac:dyDescent="0.25">
      <c r="A165" s="59" t="str">
        <f>VLOOKUP(MID(C165,1,2),DATA!$B$2:$C$10,2,FALSE)</f>
        <v>FF04</v>
      </c>
      <c r="B165" s="68" t="str">
        <f>VLOOKUP(MID(C165,13,2),DATA!$M$2:$N$16,2,FALSE)</f>
        <v>Liquid Metal</v>
      </c>
      <c r="C165" s="66" t="s">
        <v>325</v>
      </c>
      <c r="D165" s="17" cm="1">
        <f t="array" ref="D165">SUMPRODUCT(1*(Export!$C$2:$C$1000=$C165),Export!$E$2:$E$1000)-SUMPRODUCT(1*(Allocated!$B$2:$B$1000=$C165),1*(Allocated!$D$2:$D$1000&lt;&gt;"07.1. In Workshop - 17. Ship from Vendor"),Allocated!$E$2:$E$1000)</f>
        <v>29</v>
      </c>
      <c r="E165" s="12" t="str">
        <f>VLOOKUP(MID(C165,4,1),DATA!$F$2:$G$16,2,FALSE)</f>
        <v>20"</v>
      </c>
      <c r="F165" s="12" t="str">
        <f>VLOOKUP(MID(C165,5,3),DATA!$H$2:$I$16,2,FALSE)</f>
        <v>10.5"</v>
      </c>
      <c r="G165" s="12" t="str">
        <f t="shared" si="2"/>
        <v>26</v>
      </c>
      <c r="H165" s="12" t="str">
        <f>VLOOKUP(MID(C165,10,3),DATA!$J$2:$L$16,2,FALSE)</f>
        <v>5x120</v>
      </c>
      <c r="I165" s="12">
        <f>VLOOKUP(MID(C165,10,3),DATA!$J$2:$L$16,3,FALSE)</f>
        <v>72.599999999999994</v>
      </c>
      <c r="J165" s="68" t="str">
        <f>VLOOKUP(MID(C165,3,1),DATA!$D$2:$E$16,2,FALSE)</f>
        <v>Low Offset</v>
      </c>
      <c r="K165" s="66" t="str">
        <f>IF(COUNTIF(Discontinued!C109:C262,'All Skus'!C110)&gt;0,"yes","no")</f>
        <v>no</v>
      </c>
    </row>
    <row r="166" spans="1:11" x14ac:dyDescent="0.25">
      <c r="A166" s="59" t="str">
        <f>VLOOKUP(MID(C166,1,2),DATA!$B$2:$C$10,2,FALSE)</f>
        <v>FF01</v>
      </c>
      <c r="B166" s="68" t="str">
        <f>VLOOKUP(MID(C166,13,2),DATA!$M$2:$N$16,2,FALSE)</f>
        <v>Tarmac</v>
      </c>
      <c r="C166" s="66" t="s">
        <v>179</v>
      </c>
      <c r="D166" s="17" cm="1">
        <f t="array" ref="D166">SUMPRODUCT(1*(Export!$C$2:$C$1000=$C166),Export!$E$2:$E$1000)-SUMPRODUCT(1*(Allocated!$B$2:$B$1000=$C166),1*(Allocated!$D$2:$D$1000&lt;&gt;"07.1. In Workshop - 17. Ship from Vendor"),Allocated!$E$2:$E$1000)</f>
        <v>39</v>
      </c>
      <c r="E166" s="12" t="str">
        <f>VLOOKUP(MID(C166,4,1),DATA!$F$2:$G$16,2,FALSE)</f>
        <v>20"</v>
      </c>
      <c r="F166" s="12" t="str">
        <f>VLOOKUP(MID(C166,5,3),DATA!$H$2:$I$16,2,FALSE)</f>
        <v>10.5"</v>
      </c>
      <c r="G166" s="12" t="str">
        <f t="shared" si="2"/>
        <v>26</v>
      </c>
      <c r="H166" s="12" t="str">
        <f>VLOOKUP(MID(C166,10,3),DATA!$J$2:$L$16,2,FALSE)</f>
        <v>5x120</v>
      </c>
      <c r="I166" s="12">
        <f>VLOOKUP(MID(C166,10,3),DATA!$J$2:$L$16,3,FALSE)</f>
        <v>72.599999999999994</v>
      </c>
      <c r="J166" s="68" t="str">
        <f>VLOOKUP(MID(C166,3,1),DATA!$D$2:$E$16,2,FALSE)</f>
        <v>Medium Offset</v>
      </c>
      <c r="K166" s="66" t="str">
        <f>IF(COUNTIF(Discontinued!C180:C333,'All Skus'!C181)&gt;0,"yes","no")</f>
        <v>no</v>
      </c>
    </row>
    <row r="167" spans="1:11" x14ac:dyDescent="0.25">
      <c r="A167" s="59" t="str">
        <f>VLOOKUP(MID(C167,1,2),DATA!$B$2:$C$10,2,FALSE)</f>
        <v>FF01</v>
      </c>
      <c r="B167" s="68" t="str">
        <f>VLOOKUP(MID(C167,13,2),DATA!$M$2:$N$16,2,FALSE)</f>
        <v>Liquid Silver</v>
      </c>
      <c r="C167" s="66" t="s">
        <v>181</v>
      </c>
      <c r="D167" s="17" cm="1">
        <f t="array" ref="D167">SUMPRODUCT(1*(Export!$C$2:$C$1000=$C167),Export!$E$2:$E$1000)-SUMPRODUCT(1*(Allocated!$B$2:$B$1000=$C167),1*(Allocated!$D$2:$D$1000&lt;&gt;"07.1. In Workshop - 17. Ship from Vendor"),Allocated!$E$2:$E$1000)</f>
        <v>6</v>
      </c>
      <c r="E167" s="12" t="str">
        <f>VLOOKUP(MID(C167,4,1),DATA!$F$2:$G$16,2,FALSE)</f>
        <v>20"</v>
      </c>
      <c r="F167" s="12" t="str">
        <f>VLOOKUP(MID(C167,5,3),DATA!$H$2:$I$16,2,FALSE)</f>
        <v>10.5"</v>
      </c>
      <c r="G167" s="12" t="str">
        <f t="shared" si="2"/>
        <v>26</v>
      </c>
      <c r="H167" s="12" t="str">
        <f>VLOOKUP(MID(C167,10,3),DATA!$J$2:$L$16,2,FALSE)</f>
        <v>5x120</v>
      </c>
      <c r="I167" s="12">
        <f>VLOOKUP(MID(C167,10,3),DATA!$J$2:$L$16,3,FALSE)</f>
        <v>72.599999999999994</v>
      </c>
      <c r="J167" s="68" t="str">
        <f>VLOOKUP(MID(C167,3,1),DATA!$D$2:$E$16,2,FALSE)</f>
        <v>Medium Offset</v>
      </c>
      <c r="K167" s="66" t="str">
        <f>IF(COUNTIF(Discontinued!C251:C404,'All Skus'!C252)&gt;0,"yes","no")</f>
        <v>no</v>
      </c>
    </row>
    <row r="168" spans="1:11" x14ac:dyDescent="0.25">
      <c r="A168" s="59" t="str">
        <f>VLOOKUP(MID(C168,1,2),DATA!$B$2:$C$10,2,FALSE)</f>
        <v>FF15</v>
      </c>
      <c r="B168" s="68" t="str">
        <f>VLOOKUP(MID(C168,13,2),DATA!$M$2:$N$16,2,FALSE)</f>
        <v>Liquid Silver</v>
      </c>
      <c r="C168" s="66" t="s">
        <v>269</v>
      </c>
      <c r="D168" s="17" cm="1">
        <f t="array" ref="D168">SUMPRODUCT(1*(Export!$C$2:$C$1000=$C168),Export!$E$2:$E$1000)-SUMPRODUCT(1*(Allocated!$B$2:$B$1000=$C168),1*(Allocated!$D$2:$D$1000&lt;&gt;"07.1. In Workshop - 17. Ship from Vendor"),Allocated!$E$2:$E$1000)</f>
        <v>6</v>
      </c>
      <c r="E168" s="12" t="str">
        <f>VLOOKUP(MID(C168,4,1),DATA!$F$2:$G$16,2,FALSE)</f>
        <v>20"</v>
      </c>
      <c r="F168" s="12" t="str">
        <f>VLOOKUP(MID(C168,5,3),DATA!$H$2:$I$16,2,FALSE)</f>
        <v>10.5"</v>
      </c>
      <c r="G168" s="12" t="str">
        <f t="shared" si="2"/>
        <v>26</v>
      </c>
      <c r="H168" s="12" t="str">
        <f>VLOOKUP(MID(C168,10,3),DATA!$J$2:$L$16,2,FALSE)</f>
        <v>5x120</v>
      </c>
      <c r="I168" s="12">
        <f>VLOOKUP(MID(C168,10,3),DATA!$J$2:$L$16,3,FALSE)</f>
        <v>72.599999999999994</v>
      </c>
      <c r="J168" s="68" t="str">
        <f>VLOOKUP(MID(C168,3,1),DATA!$D$2:$E$16,2,FALSE)</f>
        <v>Medium Offset</v>
      </c>
      <c r="K168" s="66" t="str">
        <f>IF(COUNTIF(Discontinued!C6:C159,'All Skus'!C6)&gt;0,"yes","no")</f>
        <v>yes</v>
      </c>
    </row>
    <row r="169" spans="1:11" x14ac:dyDescent="0.25">
      <c r="A169" s="59" t="str">
        <f>VLOOKUP(MID(C169,1,2),DATA!$B$2:$C$10,2,FALSE)</f>
        <v>FF01</v>
      </c>
      <c r="B169" s="68" t="str">
        <f>VLOOKUP(MID(C169,13,2),DATA!$M$2:$N$16,2,FALSE)</f>
        <v>Tarmac</v>
      </c>
      <c r="C169" s="66" t="s">
        <v>155</v>
      </c>
      <c r="D169" s="17" cm="1">
        <f t="array" ref="D169">SUMPRODUCT(1*(Export!$C$2:$C$1000=$C169),Export!$E$2:$E$1000)-SUMPRODUCT(1*(Allocated!$B$2:$B$1000=$C169),1*(Allocated!$D$2:$D$1000&lt;&gt;"07.1. In Workshop - 17. Ship from Vendor"),Allocated!$E$2:$E$1000)</f>
        <v>1</v>
      </c>
      <c r="E169" s="12" t="str">
        <f>VLOOKUP(MID(C169,4,1),DATA!$F$2:$G$16,2,FALSE)</f>
        <v>20"</v>
      </c>
      <c r="F169" s="12" t="str">
        <f>VLOOKUP(MID(C169,5,3),DATA!$H$2:$I$16,2,FALSE)</f>
        <v>10.5"</v>
      </c>
      <c r="G169" s="12" t="str">
        <f t="shared" si="2"/>
        <v>35</v>
      </c>
      <c r="H169" s="12" t="str">
        <f>VLOOKUP(MID(C169,10,3),DATA!$J$2:$L$16,2,FALSE)</f>
        <v>5x112</v>
      </c>
      <c r="I169" s="12">
        <f>VLOOKUP(MID(C169,10,3),DATA!$J$2:$L$16,3,FALSE)</f>
        <v>66.56</v>
      </c>
      <c r="J169" s="68" t="str">
        <f>VLOOKUP(MID(C169,3,1),DATA!$D$2:$E$16,2,FALSE)</f>
        <v>Medium Offset</v>
      </c>
      <c r="K169" s="66" t="str">
        <f>IF(COUNTIF(Discontinued!C272:C425,'All Skus'!C273)&gt;0,"yes","no")</f>
        <v>no</v>
      </c>
    </row>
    <row r="170" spans="1:11" x14ac:dyDescent="0.25">
      <c r="A170" s="59" t="str">
        <f>VLOOKUP(MID(C170,1,2),DATA!$B$2:$C$10,2,FALSE)</f>
        <v>FF01</v>
      </c>
      <c r="B170" s="68" t="str">
        <f>VLOOKUP(MID(C170,13,2),DATA!$M$2:$N$16,2,FALSE)</f>
        <v>Liquid Silver</v>
      </c>
      <c r="C170" s="66" t="s">
        <v>156</v>
      </c>
      <c r="D170" s="17" cm="1">
        <f t="array" ref="D170">SUMPRODUCT(1*(Export!$C$2:$C$1000=$C170),Export!$E$2:$E$1000)-SUMPRODUCT(1*(Allocated!$B$2:$B$1000=$C170),1*(Allocated!$D$2:$D$1000&lt;&gt;"07.1. In Workshop - 17. Ship from Vendor"),Allocated!$E$2:$E$1000)</f>
        <v>26</v>
      </c>
      <c r="E170" s="12" t="str">
        <f>VLOOKUP(MID(C170,4,1),DATA!$F$2:$G$16,2,FALSE)</f>
        <v>20"</v>
      </c>
      <c r="F170" s="12" t="str">
        <f>VLOOKUP(MID(C170,5,3),DATA!$H$2:$I$16,2,FALSE)</f>
        <v>10.5"</v>
      </c>
      <c r="G170" s="12" t="str">
        <f t="shared" si="2"/>
        <v>35</v>
      </c>
      <c r="H170" s="12" t="str">
        <f>VLOOKUP(MID(C170,10,3),DATA!$J$2:$L$16,2,FALSE)</f>
        <v>5x112</v>
      </c>
      <c r="I170" s="12">
        <f>VLOOKUP(MID(C170,10,3),DATA!$J$2:$L$16,3,FALSE)</f>
        <v>66.56</v>
      </c>
      <c r="J170" s="68" t="str">
        <f>VLOOKUP(MID(C170,3,1),DATA!$D$2:$E$16,2,FALSE)</f>
        <v>Medium Offset</v>
      </c>
      <c r="K170" s="66" t="str">
        <f>IF(COUNTIF(Discontinued!C308:C461,'All Skus'!C310)&gt;0,"yes","no")</f>
        <v>no</v>
      </c>
    </row>
    <row r="171" spans="1:11" x14ac:dyDescent="0.25">
      <c r="A171" s="59" t="str">
        <f>VLOOKUP(MID(C171,1,2),DATA!$B$2:$C$10,2,FALSE)</f>
        <v>FF04</v>
      </c>
      <c r="B171" s="68" t="str">
        <f>VLOOKUP(MID(C171,13,2),DATA!$M$2:$N$16,2,FALSE)</f>
        <v>Liquid Metal</v>
      </c>
      <c r="C171" s="66" t="s">
        <v>302</v>
      </c>
      <c r="D171" s="17" cm="1">
        <f t="array" ref="D171">SUMPRODUCT(1*(Export!$C$2:$C$1000=$C171),Export!$E$2:$E$1000)-SUMPRODUCT(1*(Allocated!$B$2:$B$1000=$C171),1*(Allocated!$D$2:$D$1000&lt;&gt;"07.1. In Workshop - 17. Ship from Vendor"),Allocated!$E$2:$E$1000)</f>
        <v>1</v>
      </c>
      <c r="E171" s="12" t="str">
        <f>VLOOKUP(MID(C171,4,1),DATA!$F$2:$G$16,2,FALSE)</f>
        <v>20"</v>
      </c>
      <c r="F171" s="12" t="str">
        <f>VLOOKUP(MID(C171,5,3),DATA!$H$2:$I$16,2,FALSE)</f>
        <v>10.5"</v>
      </c>
      <c r="G171" s="12" t="str">
        <f t="shared" si="2"/>
        <v>35</v>
      </c>
      <c r="H171" s="12" t="str">
        <f>VLOOKUP(MID(C171,10,3),DATA!$J$2:$L$16,2,FALSE)</f>
        <v>5x112</v>
      </c>
      <c r="I171" s="12">
        <f>VLOOKUP(MID(C171,10,3),DATA!$J$2:$L$16,3,FALSE)</f>
        <v>66.56</v>
      </c>
      <c r="J171" s="68" t="str">
        <f>VLOOKUP(MID(C171,3,1),DATA!$D$2:$E$16,2,FALSE)</f>
        <v>Medium Offset</v>
      </c>
      <c r="K171" s="66"/>
    </row>
    <row r="172" spans="1:11" x14ac:dyDescent="0.25">
      <c r="A172" s="59" t="str">
        <f>VLOOKUP(MID(C172,1,2),DATA!$B$2:$C$10,2,FALSE)</f>
        <v>FF04</v>
      </c>
      <c r="B172" s="68" t="str">
        <f>VLOOKUP(MID(C172,13,2),DATA!$M$2:$N$16,2,FALSE)</f>
        <v>Raw</v>
      </c>
      <c r="C172" s="66" t="s">
        <v>1219</v>
      </c>
      <c r="D172" s="17" cm="1">
        <f t="array" ref="D172">SUMPRODUCT(1*(Export!$C$2:$C$1000=$C172),Export!$E$2:$E$1000)-SUMPRODUCT(1*(Allocated!$B$2:$B$1000=$C172),1*(Allocated!$D$2:$D$1000&lt;&gt;"07.1. In Workshop - 17. Ship from Vendor"),Allocated!$E$2:$E$1000)</f>
        <v>7</v>
      </c>
      <c r="E172" s="12" t="str">
        <f>VLOOKUP(MID(C172,4,1),DATA!$F$2:$G$16,2,FALSE)</f>
        <v>20"</v>
      </c>
      <c r="F172" s="12" t="str">
        <f>VLOOKUP(MID(C172,5,3),DATA!$H$2:$I$16,2,FALSE)</f>
        <v>10.5"</v>
      </c>
      <c r="G172" s="12" t="str">
        <f t="shared" si="2"/>
        <v>35</v>
      </c>
      <c r="H172" s="12" t="str">
        <f>VLOOKUP(MID(C172,10,3),DATA!$J$2:$L$16,2,FALSE)</f>
        <v>5x112</v>
      </c>
      <c r="I172" s="12">
        <f>VLOOKUP(MID(C172,10,3),DATA!$J$2:$L$16,3,FALSE)</f>
        <v>66.56</v>
      </c>
      <c r="J172" s="68" t="str">
        <f>VLOOKUP(MID(C172,3,1),DATA!$D$2:$E$16,2,FALSE)</f>
        <v>Medium Offset</v>
      </c>
      <c r="K172" s="66" t="str">
        <f>IF(COUNTIF(Discontinued!C226:C379,'All Skus'!C227)&gt;0,"yes","no")</f>
        <v>no</v>
      </c>
    </row>
    <row r="173" spans="1:11" x14ac:dyDescent="0.25">
      <c r="A173" s="59" t="str">
        <f>VLOOKUP(MID(C173,1,2),DATA!$B$2:$C$10,2,FALSE)</f>
        <v>FF04</v>
      </c>
      <c r="B173" s="68" t="str">
        <f>VLOOKUP(MID(C173,13,2),DATA!$M$2:$N$16,2,FALSE)</f>
        <v>Tarmac</v>
      </c>
      <c r="C173" s="66" t="s">
        <v>301</v>
      </c>
      <c r="D173" s="17" cm="1">
        <f t="array" ref="D173">SUMPRODUCT(1*(Export!$C$2:$C$1000=$C173),Export!$E$2:$E$1000)-SUMPRODUCT(1*(Allocated!$B$2:$B$1000=$C173),1*(Allocated!$D$2:$D$1000&lt;&gt;"07.1. In Workshop - 17. Ship from Vendor"),Allocated!$E$2:$E$1000)</f>
        <v>28</v>
      </c>
      <c r="E173" s="12" t="str">
        <f>VLOOKUP(MID(C173,4,1),DATA!$F$2:$G$16,2,FALSE)</f>
        <v>20"</v>
      </c>
      <c r="F173" s="12" t="str">
        <f>VLOOKUP(MID(C173,5,3),DATA!$H$2:$I$16,2,FALSE)</f>
        <v>10.5"</v>
      </c>
      <c r="G173" s="12" t="str">
        <f t="shared" si="2"/>
        <v>35</v>
      </c>
      <c r="H173" s="12" t="str">
        <f>VLOOKUP(MID(C173,10,3),DATA!$J$2:$L$16,2,FALSE)</f>
        <v>5x112</v>
      </c>
      <c r="I173" s="12">
        <f>VLOOKUP(MID(C173,10,3),DATA!$J$2:$L$16,3,FALSE)</f>
        <v>66.56</v>
      </c>
      <c r="J173" s="68" t="str">
        <f>VLOOKUP(MID(C173,3,1),DATA!$D$2:$E$16,2,FALSE)</f>
        <v>Medium Offset</v>
      </c>
      <c r="K173" s="66"/>
    </row>
    <row r="174" spans="1:11" x14ac:dyDescent="0.25">
      <c r="A174" s="59" t="str">
        <f>VLOOKUP(MID(C174,1,2),DATA!$B$2:$C$10,2,FALSE)</f>
        <v>FF10</v>
      </c>
      <c r="B174" s="68" t="str">
        <f>VLOOKUP(MID(C174,13,2),DATA!$M$2:$N$16,2,FALSE)</f>
        <v>Liquid Metal</v>
      </c>
      <c r="C174" s="66" t="s">
        <v>32</v>
      </c>
      <c r="D174" s="17" cm="1">
        <f t="array" ref="D174">SUMPRODUCT(1*(Export!$C$2:$C$1000=$C174),Export!$E$2:$E$1000)-SUMPRODUCT(1*(Allocated!$B$2:$B$1000=$C174),1*(Allocated!$D$2:$D$1000&lt;&gt;"07.1. In Workshop - 17. Ship from Vendor"),Allocated!$E$2:$E$1000)</f>
        <v>10</v>
      </c>
      <c r="E174" s="12" t="str">
        <f>VLOOKUP(MID(C174,4,1),DATA!$F$2:$G$16,2,FALSE)</f>
        <v>20"</v>
      </c>
      <c r="F174" s="12" t="str">
        <f>VLOOKUP(MID(C174,5,3),DATA!$H$2:$I$16,2,FALSE)</f>
        <v>10.5"</v>
      </c>
      <c r="G174" s="12" t="str">
        <f t="shared" si="2"/>
        <v>35</v>
      </c>
      <c r="H174" s="12" t="str">
        <f>VLOOKUP(MID(C174,10,3),DATA!$J$2:$L$16,2,FALSE)</f>
        <v>5x112</v>
      </c>
      <c r="I174" s="12">
        <f>VLOOKUP(MID(C174,10,3),DATA!$J$2:$L$16,3,FALSE)</f>
        <v>66.56</v>
      </c>
      <c r="J174" s="68" t="str">
        <f>VLOOKUP(MID(C174,3,1),DATA!$D$2:$E$16,2,FALSE)</f>
        <v>Medium Offset</v>
      </c>
      <c r="K174" s="66" t="str">
        <f>IF(COUNTIF(Discontinued!C214:C367,'All Skus'!C215)&gt;0,"yes","no")</f>
        <v>no</v>
      </c>
    </row>
    <row r="175" spans="1:11" x14ac:dyDescent="0.25">
      <c r="A175" s="59" t="str">
        <f>VLOOKUP(MID(C175,1,2),DATA!$B$2:$C$10,2,FALSE)</f>
        <v>FF10</v>
      </c>
      <c r="B175" s="68" t="str">
        <f>VLOOKUP(MID(C175,13,2),DATA!$M$2:$N$16,2,FALSE)</f>
        <v>Raw</v>
      </c>
      <c r="C175" s="66" t="s">
        <v>1345</v>
      </c>
      <c r="D175" s="17" cm="1">
        <f t="array" ref="D175">SUMPRODUCT(1*(Export!$C$2:$C$1000=$C175),Export!$E$2:$E$1000)-SUMPRODUCT(1*(Allocated!$B$2:$B$1000=$C175),1*(Allocated!$D$2:$D$1000&lt;&gt;"07.1. In Workshop - 17. Ship from Vendor"),Allocated!$E$2:$E$1000)</f>
        <v>1</v>
      </c>
      <c r="E175" s="12" t="str">
        <f>VLOOKUP(MID(C175,4,1),DATA!$F$2:$G$16,2,FALSE)</f>
        <v>20"</v>
      </c>
      <c r="F175" s="12" t="str">
        <f>VLOOKUP(MID(C175,5,3),DATA!$H$2:$I$16,2,FALSE)</f>
        <v>10.5"</v>
      </c>
      <c r="G175" s="12" t="str">
        <f t="shared" si="2"/>
        <v>35</v>
      </c>
      <c r="H175" s="12" t="str">
        <f>VLOOKUP(MID(C175,10,3),DATA!$J$2:$L$16,2,FALSE)</f>
        <v>5x112</v>
      </c>
      <c r="I175" s="12">
        <f>VLOOKUP(MID(C175,10,3),DATA!$J$2:$L$16,3,FALSE)</f>
        <v>66.56</v>
      </c>
      <c r="J175" s="68" t="str">
        <f>VLOOKUP(MID(C175,3,1),DATA!$D$2:$E$16,2,FALSE)</f>
        <v>Medium Offset</v>
      </c>
      <c r="K175" s="66" t="str">
        <f>IF(COUNTIF(Discontinued!C290:C443,'All Skus'!C291)&gt;0,"yes","no")</f>
        <v>no</v>
      </c>
    </row>
    <row r="176" spans="1:11" x14ac:dyDescent="0.25">
      <c r="A176" s="59" t="str">
        <f>VLOOKUP(MID(C176,1,2),DATA!$B$2:$C$10,2,FALSE)</f>
        <v>FF10</v>
      </c>
      <c r="B176" s="68" t="str">
        <f>VLOOKUP(MID(C176,13,2),DATA!$M$2:$N$16,2,FALSE)</f>
        <v>Tarmac</v>
      </c>
      <c r="C176" s="66" t="s">
        <v>31</v>
      </c>
      <c r="D176" s="17" cm="1">
        <f t="array" ref="D176">SUMPRODUCT(1*(Export!$C$2:$C$1000=$C176),Export!$E$2:$E$1000)-SUMPRODUCT(1*(Allocated!$B$2:$B$1000=$C176),1*(Allocated!$D$2:$D$1000&lt;&gt;"07.1. In Workshop - 17. Ship from Vendor"),Allocated!$E$2:$E$1000)</f>
        <v>68</v>
      </c>
      <c r="E176" s="12" t="str">
        <f>VLOOKUP(MID(C176,4,1),DATA!$F$2:$G$16,2,FALSE)</f>
        <v>20"</v>
      </c>
      <c r="F176" s="12" t="str">
        <f>VLOOKUP(MID(C176,5,3),DATA!$H$2:$I$16,2,FALSE)</f>
        <v>10.5"</v>
      </c>
      <c r="G176" s="12" t="str">
        <f t="shared" si="2"/>
        <v>35</v>
      </c>
      <c r="H176" s="12" t="str">
        <f>VLOOKUP(MID(C176,10,3),DATA!$J$2:$L$16,2,FALSE)</f>
        <v>5x112</v>
      </c>
      <c r="I176" s="12">
        <f>VLOOKUP(MID(C176,10,3),DATA!$J$2:$L$16,3,FALSE)</f>
        <v>66.56</v>
      </c>
      <c r="J176" s="68" t="str">
        <f>VLOOKUP(MID(C176,3,1),DATA!$D$2:$E$16,2,FALSE)</f>
        <v>Medium Offset</v>
      </c>
      <c r="K176" s="66" t="str">
        <f>IF(COUNTIF(Discontinued!C183:C336,'All Skus'!C184)&gt;0,"yes","no")</f>
        <v>no</v>
      </c>
    </row>
    <row r="177" spans="1:11" x14ac:dyDescent="0.25">
      <c r="A177" s="59" t="str">
        <f>VLOOKUP(MID(C177,1,2),DATA!$B$2:$C$10,2,FALSE)</f>
        <v>FF11</v>
      </c>
      <c r="B177" s="68" t="str">
        <f>VLOOKUP(MID(C177,13,2),DATA!$M$2:$N$16,2,FALSE)</f>
        <v>Liquid Metal</v>
      </c>
      <c r="C177" s="66" t="s">
        <v>381</v>
      </c>
      <c r="D177" s="17" cm="1">
        <f t="array" ref="D177">SUMPRODUCT(1*(Export!$C$2:$C$1000=$C177),Export!$E$2:$E$1000)-SUMPRODUCT(1*(Allocated!$B$2:$B$1000=$C177),1*(Allocated!$D$2:$D$1000&lt;&gt;"07.1. In Workshop - 17. Ship from Vendor"),Allocated!$E$2:$E$1000)</f>
        <v>13</v>
      </c>
      <c r="E177" s="12" t="str">
        <f>VLOOKUP(MID(C177,4,1),DATA!$F$2:$G$16,2,FALSE)</f>
        <v>20"</v>
      </c>
      <c r="F177" s="12" t="str">
        <f>VLOOKUP(MID(C177,5,3),DATA!$H$2:$I$16,2,FALSE)</f>
        <v>10.5"</v>
      </c>
      <c r="G177" s="12" t="str">
        <f t="shared" si="2"/>
        <v>35</v>
      </c>
      <c r="H177" s="12" t="str">
        <f>VLOOKUP(MID(C177,10,3),DATA!$J$2:$L$16,2,FALSE)</f>
        <v>5x112</v>
      </c>
      <c r="I177" s="12">
        <f>VLOOKUP(MID(C177,10,3),DATA!$J$2:$L$16,3,FALSE)</f>
        <v>66.56</v>
      </c>
      <c r="J177" s="68" t="str">
        <f>VLOOKUP(MID(C177,3,1),DATA!$D$2:$E$16,2,FALSE)</f>
        <v>Medium Offset</v>
      </c>
      <c r="K177" s="66" t="str">
        <f>IF(COUNTIF(Discontinued!C228:C381,'All Skus'!C229)&gt;0,"yes","no")</f>
        <v>no</v>
      </c>
    </row>
    <row r="178" spans="1:11" x14ac:dyDescent="0.25">
      <c r="A178" s="59" t="str">
        <f>VLOOKUP(MID(C178,1,2),DATA!$B$2:$C$10,2,FALSE)</f>
        <v>FF11</v>
      </c>
      <c r="B178" s="68" t="str">
        <f>VLOOKUP(MID(C178,13,2),DATA!$M$2:$N$16,2,FALSE)</f>
        <v>Tarmac</v>
      </c>
      <c r="C178" s="66" t="s">
        <v>380</v>
      </c>
      <c r="D178" s="17" cm="1">
        <f t="array" ref="D178">SUMPRODUCT(1*(Export!$C$2:$C$1000=$C178),Export!$E$2:$E$1000)-SUMPRODUCT(1*(Allocated!$B$2:$B$1000=$C178),1*(Allocated!$D$2:$D$1000&lt;&gt;"07.1. In Workshop - 17. Ship from Vendor"),Allocated!$E$2:$E$1000)</f>
        <v>23</v>
      </c>
      <c r="E178" s="12" t="str">
        <f>VLOOKUP(MID(C178,4,1),DATA!$F$2:$G$16,2,FALSE)</f>
        <v>20"</v>
      </c>
      <c r="F178" s="12" t="str">
        <f>VLOOKUP(MID(C178,5,3),DATA!$H$2:$I$16,2,FALSE)</f>
        <v>10.5"</v>
      </c>
      <c r="G178" s="12" t="str">
        <f t="shared" si="2"/>
        <v>35</v>
      </c>
      <c r="H178" s="12" t="str">
        <f>VLOOKUP(MID(C178,10,3),DATA!$J$2:$L$16,2,FALSE)</f>
        <v>5x112</v>
      </c>
      <c r="I178" s="12">
        <f>VLOOKUP(MID(C178,10,3),DATA!$J$2:$L$16,3,FALSE)</f>
        <v>66.56</v>
      </c>
      <c r="J178" s="68" t="str">
        <f>VLOOKUP(MID(C178,3,1),DATA!$D$2:$E$16,2,FALSE)</f>
        <v>Medium Offset</v>
      </c>
      <c r="K178" s="66" t="str">
        <f>IF(COUNTIF(Discontinued!C69:C222,'All Skus'!C70)&gt;0,"yes","no")</f>
        <v>no</v>
      </c>
    </row>
    <row r="179" spans="1:11" x14ac:dyDescent="0.25">
      <c r="A179" s="59" t="str">
        <f>VLOOKUP(MID(C179,1,2),DATA!$B$2:$C$10,2,FALSE)</f>
        <v>FF15</v>
      </c>
      <c r="B179" s="68" t="str">
        <f>VLOOKUP(MID(C179,13,2),DATA!$M$2:$N$16,2,FALSE)</f>
        <v>Liquid Silver</v>
      </c>
      <c r="C179" s="66" t="s">
        <v>252</v>
      </c>
      <c r="D179" s="17" cm="1">
        <f t="array" ref="D179">SUMPRODUCT(1*(Export!$C$2:$C$1000=$C179),Export!$E$2:$E$1000)-SUMPRODUCT(1*(Allocated!$B$2:$B$1000=$C179),1*(Allocated!$D$2:$D$1000&lt;&gt;"07.1. In Workshop - 17. Ship from Vendor"),Allocated!$E$2:$E$1000)</f>
        <v>4</v>
      </c>
      <c r="E179" s="12" t="str">
        <f>VLOOKUP(MID(C179,4,1),DATA!$F$2:$G$16,2,FALSE)</f>
        <v>20"</v>
      </c>
      <c r="F179" s="12" t="str">
        <f>VLOOKUP(MID(C179,5,3),DATA!$H$2:$I$16,2,FALSE)</f>
        <v>10.5"</v>
      </c>
      <c r="G179" s="12" t="str">
        <f t="shared" si="2"/>
        <v>35</v>
      </c>
      <c r="H179" s="12" t="str">
        <f>VLOOKUP(MID(C179,10,3),DATA!$J$2:$L$16,2,FALSE)</f>
        <v>5x112</v>
      </c>
      <c r="I179" s="12">
        <f>VLOOKUP(MID(C179,10,3),DATA!$J$2:$L$16,3,FALSE)</f>
        <v>66.56</v>
      </c>
      <c r="J179" s="68" t="str">
        <f>VLOOKUP(MID(C179,3,1),DATA!$D$2:$E$16,2,FALSE)</f>
        <v>Medium Offset</v>
      </c>
      <c r="K179" s="66" t="str">
        <f>IF(COUNTIF(Discontinued!C155:C308,'All Skus'!C156)&gt;0,"yes","no")</f>
        <v>no</v>
      </c>
    </row>
    <row r="180" spans="1:11" x14ac:dyDescent="0.25">
      <c r="A180" s="59" t="str">
        <f>VLOOKUP(MID(C180,1,2),DATA!$B$2:$C$10,2,FALSE)</f>
        <v>FF15</v>
      </c>
      <c r="B180" s="68" t="str">
        <f>VLOOKUP(MID(C180,13,2),DATA!$M$2:$N$16,2,FALSE)</f>
        <v>Tarmac</v>
      </c>
      <c r="C180" s="66" t="s">
        <v>250</v>
      </c>
      <c r="D180" s="17" cm="1">
        <f t="array" ref="D180">SUMPRODUCT(1*(Export!$C$2:$C$1000=$C180),Export!$E$2:$E$1000)-SUMPRODUCT(1*(Allocated!$B$2:$B$1000=$C180),1*(Allocated!$D$2:$D$1000&lt;&gt;"07.1. In Workshop - 17. Ship from Vendor"),Allocated!$E$2:$E$1000)</f>
        <v>6</v>
      </c>
      <c r="E180" s="12" t="str">
        <f>VLOOKUP(MID(C180,4,1),DATA!$F$2:$G$16,2,FALSE)</f>
        <v>20"</v>
      </c>
      <c r="F180" s="12" t="str">
        <f>VLOOKUP(MID(C180,5,3),DATA!$H$2:$I$16,2,FALSE)</f>
        <v>10.5"</v>
      </c>
      <c r="G180" s="12" t="str">
        <f t="shared" si="2"/>
        <v>35</v>
      </c>
      <c r="H180" s="12" t="str">
        <f>VLOOKUP(MID(C180,10,3),DATA!$J$2:$L$16,2,FALSE)</f>
        <v>5x112</v>
      </c>
      <c r="I180" s="12">
        <f>VLOOKUP(MID(C180,10,3),DATA!$J$2:$L$16,3,FALSE)</f>
        <v>66.56</v>
      </c>
      <c r="J180" s="68" t="str">
        <f>VLOOKUP(MID(C180,3,1),DATA!$D$2:$E$16,2,FALSE)</f>
        <v>Medium Offset</v>
      </c>
      <c r="K180" s="66" t="str">
        <f>IF(COUNTIF(Discontinued!C74:C227,'All Skus'!C75)&gt;0,"yes","no")</f>
        <v>yes</v>
      </c>
    </row>
    <row r="181" spans="1:11" x14ac:dyDescent="0.25">
      <c r="A181" s="59" t="str">
        <f>VLOOKUP(MID(C181,1,2),DATA!$B$2:$C$10,2,FALSE)</f>
        <v>FF01</v>
      </c>
      <c r="B181" s="68" t="str">
        <f>VLOOKUP(MID(C181,13,2),DATA!$M$2:$N$16,2,FALSE)</f>
        <v>Liquid Silver</v>
      </c>
      <c r="C181" s="66" t="s">
        <v>195</v>
      </c>
      <c r="D181" s="17" cm="1">
        <f t="array" ref="D181">SUMPRODUCT(1*(Export!$C$2:$C$1000=$C181),Export!$E$2:$E$1000)-SUMPRODUCT(1*(Allocated!$B$2:$B$1000=$C181),1*(Allocated!$D$2:$D$1000&lt;&gt;"07.1. In Workshop - 17. Ship from Vendor"),Allocated!$E$2:$E$1000)</f>
        <v>13</v>
      </c>
      <c r="E181" s="12" t="str">
        <f>VLOOKUP(MID(C181,4,1),DATA!$F$2:$G$16,2,FALSE)</f>
        <v>20"</v>
      </c>
      <c r="F181" s="12" t="str">
        <f>VLOOKUP(MID(C181,5,3),DATA!$H$2:$I$16,2,FALSE)</f>
        <v>10.5"</v>
      </c>
      <c r="G181" s="12" t="str">
        <f t="shared" si="2"/>
        <v>35</v>
      </c>
      <c r="H181" s="12" t="str">
        <f>VLOOKUP(MID(C181,10,3),DATA!$J$2:$L$16,2,FALSE)</f>
        <v>5x120</v>
      </c>
      <c r="I181" s="12">
        <f>VLOOKUP(MID(C181,10,3),DATA!$J$2:$L$16,3,FALSE)</f>
        <v>73.099999999999994</v>
      </c>
      <c r="J181" s="68" t="str">
        <f>VLOOKUP(MID(C181,3,1),DATA!$D$2:$E$16,2,FALSE)</f>
        <v>Medium Offset</v>
      </c>
      <c r="K181" s="66" t="str">
        <f>IF(COUNTIF(Discontinued!C314:C467,'All Skus'!#REF!)&gt;0,"yes","no")</f>
        <v>no</v>
      </c>
    </row>
    <row r="182" spans="1:11" x14ac:dyDescent="0.25">
      <c r="A182" s="59" t="str">
        <f>VLOOKUP(MID(C182,1,2),DATA!$B$2:$C$10,2,FALSE)</f>
        <v>FF01</v>
      </c>
      <c r="B182" s="68" t="str">
        <f>VLOOKUP(MID(C182,13,2),DATA!$M$2:$N$16,2,FALSE)</f>
        <v>Raw</v>
      </c>
      <c r="C182" s="66" t="s">
        <v>1119</v>
      </c>
      <c r="D182" s="17" cm="1">
        <f t="array" ref="D182">SUMPRODUCT(1*(Export!$C$2:$C$1000=$C182),Export!$E$2:$E$1000)-SUMPRODUCT(1*(Allocated!$B$2:$B$1000=$C182),1*(Allocated!$D$2:$D$1000&lt;&gt;"07.1. In Workshop - 17. Ship from Vendor"),Allocated!$E$2:$E$1000)</f>
        <v>1</v>
      </c>
      <c r="E182" s="12" t="str">
        <f>VLOOKUP(MID(C182,4,1),DATA!$F$2:$G$16,2,FALSE)</f>
        <v>20"</v>
      </c>
      <c r="F182" s="12" t="str">
        <f>VLOOKUP(MID(C182,5,3),DATA!$H$2:$I$16,2,FALSE)</f>
        <v>10.5"</v>
      </c>
      <c r="G182" s="12" t="str">
        <f t="shared" si="2"/>
        <v>35</v>
      </c>
      <c r="H182" s="12" t="str">
        <f>VLOOKUP(MID(C182,10,3),DATA!$J$2:$L$16,2,FALSE)</f>
        <v>5x120</v>
      </c>
      <c r="I182" s="12">
        <f>VLOOKUP(MID(C182,10,3),DATA!$J$2:$L$16,3,FALSE)</f>
        <v>73.099999999999994</v>
      </c>
      <c r="J182" s="68" t="str">
        <f>VLOOKUP(MID(C182,3,1),DATA!$D$2:$E$16,2,FALSE)</f>
        <v>Medium Offset</v>
      </c>
      <c r="K182" s="66" t="str">
        <f>IF(COUNTIF(Discontinued!C90:C243,'All Skus'!C91)&gt;0,"yes","no")</f>
        <v>no</v>
      </c>
    </row>
    <row r="183" spans="1:11" x14ac:dyDescent="0.25">
      <c r="A183" s="59" t="str">
        <f>VLOOKUP(MID(C183,1,2),DATA!$B$2:$C$10,2,FALSE)</f>
        <v>FF01</v>
      </c>
      <c r="B183" s="68" t="str">
        <f>VLOOKUP(MID(C183,13,2),DATA!$M$2:$N$16,2,FALSE)</f>
        <v>Liquid Silver</v>
      </c>
      <c r="C183" s="66" t="s">
        <v>209</v>
      </c>
      <c r="D183" s="17" cm="1">
        <f t="array" ref="D183">SUMPRODUCT(1*(Export!$C$2:$C$1000=$C183),Export!$E$2:$E$1000)-SUMPRODUCT(1*(Allocated!$B$2:$B$1000=$C183),1*(Allocated!$D$2:$D$1000&lt;&gt;"07.1. In Workshop - 17. Ship from Vendor"),Allocated!$E$2:$E$1000)</f>
        <v>1</v>
      </c>
      <c r="E183" s="12" t="str">
        <f>VLOOKUP(MID(C183,4,1),DATA!$F$2:$G$16,2,FALSE)</f>
        <v>20"</v>
      </c>
      <c r="F183" s="12" t="str">
        <f>VLOOKUP(MID(C183,5,3),DATA!$H$2:$I$16,2,FALSE)</f>
        <v>10.5"</v>
      </c>
      <c r="G183" s="12" t="str">
        <f t="shared" si="2"/>
        <v>45</v>
      </c>
      <c r="H183" s="12" t="str">
        <f>VLOOKUP(MID(C183,10,3),DATA!$J$2:$L$16,2,FALSE)</f>
        <v>5x114.3</v>
      </c>
      <c r="I183" s="12">
        <f>VLOOKUP(MID(C183,10,3),DATA!$J$2:$L$16,3,FALSE)</f>
        <v>70.599999999999994</v>
      </c>
      <c r="J183" s="68" t="str">
        <f>VLOOKUP(MID(C183,3,1),DATA!$D$2:$E$16,2,FALSE)</f>
        <v>Medium Offset</v>
      </c>
      <c r="K183" s="66" t="str">
        <f>IF(COUNTIF(Discontinued!C265:C418,'All Skus'!C266)&gt;0,"yes","no")</f>
        <v>no</v>
      </c>
    </row>
    <row r="184" spans="1:11" x14ac:dyDescent="0.25">
      <c r="A184" s="59" t="str">
        <f>VLOOKUP(MID(C184,1,2),DATA!$B$2:$C$10,2,FALSE)</f>
        <v>FF01</v>
      </c>
      <c r="B184" s="68" t="str">
        <f>VLOOKUP(MID(C184,13,2),DATA!$M$2:$N$16,2,FALSE)</f>
        <v>Tarmac</v>
      </c>
      <c r="C184" s="66" t="s">
        <v>232</v>
      </c>
      <c r="D184" s="17" cm="1">
        <f t="array" ref="D184">SUMPRODUCT(1*(Export!$C$2:$C$1000=$C184),Export!$E$2:$E$1000)-SUMPRODUCT(1*(Allocated!$B$2:$B$1000=$C184),1*(Allocated!$D$2:$D$1000&lt;&gt;"07.1. In Workshop - 17. Ship from Vendor"),Allocated!$E$2:$E$1000)</f>
        <v>17</v>
      </c>
      <c r="E184" s="12" t="str">
        <f>VLOOKUP(MID(C184,4,1),DATA!$F$2:$G$16,2,FALSE)</f>
        <v>20"</v>
      </c>
      <c r="F184" s="12" t="str">
        <f>VLOOKUP(MID(C184,5,3),DATA!$H$2:$I$16,2,FALSE)</f>
        <v>11.0"</v>
      </c>
      <c r="G184" s="12" t="str">
        <f t="shared" si="2"/>
        <v>35</v>
      </c>
      <c r="H184" s="12" t="str">
        <f>VLOOKUP(MID(C184,10,3),DATA!$J$2:$L$16,2,FALSE)</f>
        <v>5x130</v>
      </c>
      <c r="I184" s="12">
        <f>VLOOKUP(MID(C184,10,3),DATA!$J$2:$L$16,3,FALSE)</f>
        <v>71.599999999999994</v>
      </c>
      <c r="J184" s="68" t="str">
        <f>VLOOKUP(MID(C184,3,1),DATA!$D$2:$E$16,2,FALSE)</f>
        <v>Medium Offset</v>
      </c>
      <c r="K184" s="66" t="str">
        <f>IF(COUNTIF(Discontinued!C168:C321,'All Skus'!C169)&gt;0,"yes","no")</f>
        <v>no</v>
      </c>
    </row>
    <row r="185" spans="1:11" x14ac:dyDescent="0.25">
      <c r="A185" s="59" t="str">
        <f>VLOOKUP(MID(C185,1,2),DATA!$B$2:$C$10,2,FALSE)</f>
        <v>FF01</v>
      </c>
      <c r="B185" s="68" t="str">
        <f>VLOOKUP(MID(C185,13,2),DATA!$M$2:$N$16,2,FALSE)</f>
        <v>Liquid Silver</v>
      </c>
      <c r="C185" s="66" t="s">
        <v>233</v>
      </c>
      <c r="D185" s="17" cm="1">
        <f t="array" ref="D185">SUMPRODUCT(1*(Export!$C$2:$C$1000=$C185),Export!$E$2:$E$1000)-SUMPRODUCT(1*(Allocated!$B$2:$B$1000=$C185),1*(Allocated!$D$2:$D$1000&lt;&gt;"07.1. In Workshop - 17. Ship from Vendor"),Allocated!$E$2:$E$1000)</f>
        <v>11</v>
      </c>
      <c r="E185" s="12" t="str">
        <f>VLOOKUP(MID(C185,4,1),DATA!$F$2:$G$16,2,FALSE)</f>
        <v>20"</v>
      </c>
      <c r="F185" s="12" t="str">
        <f>VLOOKUP(MID(C185,5,3),DATA!$H$2:$I$16,2,FALSE)</f>
        <v>11.0"</v>
      </c>
      <c r="G185" s="12" t="str">
        <f t="shared" si="2"/>
        <v>35</v>
      </c>
      <c r="H185" s="12" t="str">
        <f>VLOOKUP(MID(C185,10,3),DATA!$J$2:$L$16,2,FALSE)</f>
        <v>5x130</v>
      </c>
      <c r="I185" s="12">
        <f>VLOOKUP(MID(C185,10,3),DATA!$J$2:$L$16,3,FALSE)</f>
        <v>71.599999999999994</v>
      </c>
      <c r="J185" s="68" t="str">
        <f>VLOOKUP(MID(C185,3,1),DATA!$D$2:$E$16,2,FALSE)</f>
        <v>Medium Offset</v>
      </c>
      <c r="K185" s="66"/>
    </row>
    <row r="186" spans="1:11" x14ac:dyDescent="0.25">
      <c r="A186" s="59" t="str">
        <f>VLOOKUP(MID(C186,1,2),DATA!$B$2:$C$10,2,FALSE)</f>
        <v>FF15</v>
      </c>
      <c r="B186" s="68" t="str">
        <f>VLOOKUP(MID(C186,13,2),DATA!$M$2:$N$16,2,FALSE)</f>
        <v>Liquid Silver</v>
      </c>
      <c r="C186" s="66" t="s">
        <v>1720</v>
      </c>
      <c r="D186" s="17" cm="1">
        <f t="array" ref="D186">SUMPRODUCT(1*(Export!$C$2:$C$1000=$C186),Export!$E$2:$E$1000)-SUMPRODUCT(1*(Allocated!$B$2:$B$1000=$C186),1*(Allocated!$D$2:$D$1000&lt;&gt;"07.1. In Workshop - 17. Ship from Vendor"),Allocated!$E$2:$E$1000)</f>
        <v>10</v>
      </c>
      <c r="E186" s="12" t="str">
        <f>VLOOKUP(MID(C186,4,1),DATA!$F$2:$G$16,2,FALSE)</f>
        <v>20"</v>
      </c>
      <c r="F186" s="12" t="str">
        <f>VLOOKUP(MID(C186,5,3),DATA!$H$2:$I$16,2,FALSE)</f>
        <v>11.0"</v>
      </c>
      <c r="G186" s="12" t="str">
        <f t="shared" si="2"/>
        <v>35</v>
      </c>
      <c r="H186" s="12" t="str">
        <f>VLOOKUP(MID(C186,10,3),DATA!$J$2:$L$16,2,FALSE)</f>
        <v>5x130</v>
      </c>
      <c r="I186" s="12">
        <f>VLOOKUP(MID(C186,10,3),DATA!$J$2:$L$16,3,FALSE)</f>
        <v>71.599999999999994</v>
      </c>
      <c r="J186" s="68" t="str">
        <f>VLOOKUP(MID(C186,3,1),DATA!$D$2:$E$16,2,FALSE)</f>
        <v>Medium Offset</v>
      </c>
      <c r="K186" s="66" t="str">
        <f>IF(COUNTIF(Discontinued!C247:C400,'All Skus'!C248)&gt;0,"yes","no")</f>
        <v>no</v>
      </c>
    </row>
    <row r="187" spans="1:11" x14ac:dyDescent="0.25">
      <c r="A187" s="59" t="str">
        <f>VLOOKUP(MID(C187,1,2),DATA!$B$2:$C$10,2,FALSE)</f>
        <v>FF15</v>
      </c>
      <c r="B187" s="68" t="str">
        <f>VLOOKUP(MID(C187,13,2),DATA!$M$2:$N$16,2,FALSE)</f>
        <v>Tarmac</v>
      </c>
      <c r="C187" s="66" t="s">
        <v>1722</v>
      </c>
      <c r="D187" s="17" cm="1">
        <f t="array" ref="D187">SUMPRODUCT(1*(Export!$C$2:$C$1000=$C187),Export!$E$2:$E$1000)-SUMPRODUCT(1*(Allocated!$B$2:$B$1000=$C187),1*(Allocated!$D$2:$D$1000&lt;&gt;"07.1. In Workshop - 17. Ship from Vendor"),Allocated!$E$2:$E$1000)</f>
        <v>15</v>
      </c>
      <c r="E187" s="12" t="str">
        <f>VLOOKUP(MID(C187,4,1),DATA!$F$2:$G$16,2,FALSE)</f>
        <v>20"</v>
      </c>
      <c r="F187" s="12" t="str">
        <f>VLOOKUP(MID(C187,5,3),DATA!$H$2:$I$16,2,FALSE)</f>
        <v>11.0"</v>
      </c>
      <c r="G187" s="12" t="str">
        <f t="shared" si="2"/>
        <v>35</v>
      </c>
      <c r="H187" s="12" t="str">
        <f>VLOOKUP(MID(C187,10,3),DATA!$J$2:$L$16,2,FALSE)</f>
        <v>5x130</v>
      </c>
      <c r="I187" s="12">
        <f>VLOOKUP(MID(C187,10,3),DATA!$J$2:$L$16,3,FALSE)</f>
        <v>71.599999999999994</v>
      </c>
      <c r="J187" s="68" t="str">
        <f>VLOOKUP(MID(C187,3,1),DATA!$D$2:$E$16,2,FALSE)</f>
        <v>Medium Offset</v>
      </c>
      <c r="K187" s="66" t="str">
        <f>IF(COUNTIF(Discontinued!C60:C213,'All Skus'!C61)&gt;0,"yes","no")</f>
        <v>no</v>
      </c>
    </row>
    <row r="188" spans="1:11" x14ac:dyDescent="0.25">
      <c r="A188" s="59" t="str">
        <f>VLOOKUP(MID(C188,1,2),DATA!$B$2:$C$10,2,FALSE)</f>
        <v>FF15</v>
      </c>
      <c r="B188" s="68" t="str">
        <f>VLOOKUP(MID(C188,13,2),DATA!$M$2:$N$16,2,FALSE)</f>
        <v>Raw</v>
      </c>
      <c r="C188" s="66" t="s">
        <v>1233</v>
      </c>
      <c r="D188" s="17" cm="1">
        <f t="array" ref="D188">SUMPRODUCT(1*(Export!$C$2:$C$1000=$C188),Export!$E$2:$E$1000)-SUMPRODUCT(1*(Allocated!$B$2:$B$1000=$C188),1*(Allocated!$D$2:$D$1000&lt;&gt;"07.1. In Workshop - 17. Ship from Vendor"),Allocated!$E$2:$E$1000)</f>
        <v>3</v>
      </c>
      <c r="E188" s="12" t="str">
        <f>VLOOKUP(MID(C188,4,1),DATA!$F$2:$G$16,2,FALSE)</f>
        <v>20"</v>
      </c>
      <c r="F188" s="12" t="str">
        <f>VLOOKUP(MID(C188,5,3),DATA!$H$2:$I$16,2,FALSE)</f>
        <v>11.0"</v>
      </c>
      <c r="G188" s="12" t="str">
        <f t="shared" si="2"/>
        <v>35</v>
      </c>
      <c r="H188" s="12" t="str">
        <f>VLOOKUP(MID(C188,10,3),DATA!$J$2:$L$16,2,FALSE)</f>
        <v>5x130</v>
      </c>
      <c r="I188" s="12">
        <f>VLOOKUP(MID(C188,10,3),DATA!$J$2:$L$16,3,FALSE)</f>
        <v>71.599999999999994</v>
      </c>
      <c r="J188" s="68" t="str">
        <f>VLOOKUP(MID(C188,3,1),DATA!$D$2:$E$16,2,FALSE)</f>
        <v>Medium Offset</v>
      </c>
      <c r="K188" s="66" t="str">
        <f>IF(COUNTIF(Discontinued!C131:C284,'All Skus'!C132)&gt;0,"yes","no")</f>
        <v>no</v>
      </c>
    </row>
    <row r="189" spans="1:11" x14ac:dyDescent="0.25">
      <c r="A189" s="59" t="str">
        <f>VLOOKUP(MID(C189,1,2),DATA!$B$2:$C$10,2,FALSE)</f>
        <v>FF04</v>
      </c>
      <c r="B189" s="68" t="str">
        <f>VLOOKUP(MID(C189,13,2),DATA!$M$2:$N$16,2,FALSE)</f>
        <v>Tarmac</v>
      </c>
      <c r="C189" s="66" t="s">
        <v>327</v>
      </c>
      <c r="D189" s="17" cm="1">
        <f t="array" ref="D189">SUMPRODUCT(1*(Export!$C$2:$C$1000=$C189),Export!$E$2:$E$1000)-SUMPRODUCT(1*(Allocated!$B$2:$B$1000=$C189),1*(Allocated!$D$2:$D$1000&lt;&gt;"07.1. In Workshop - 17. Ship from Vendor"),Allocated!$E$2:$E$1000)</f>
        <v>14</v>
      </c>
      <c r="E189" s="12" t="str">
        <f>VLOOKUP(MID(C189,4,1),DATA!$F$2:$G$16,2,FALSE)</f>
        <v>20"</v>
      </c>
      <c r="F189" s="12" t="str">
        <f>VLOOKUP(MID(C189,5,3),DATA!$H$2:$I$16,2,FALSE)</f>
        <v>11.0"</v>
      </c>
      <c r="G189" s="12" t="str">
        <f t="shared" si="2"/>
        <v>43</v>
      </c>
      <c r="H189" s="12" t="str">
        <f>VLOOKUP(MID(C189,10,3),DATA!$J$2:$L$16,2,FALSE)</f>
        <v>5x120</v>
      </c>
      <c r="I189" s="12">
        <f>VLOOKUP(MID(C189,10,3),DATA!$J$2:$L$16,3,FALSE)</f>
        <v>72.599999999999994</v>
      </c>
      <c r="J189" s="68" t="str">
        <f>VLOOKUP(MID(C189,3,1),DATA!$D$2:$E$16,2,FALSE)</f>
        <v>Low Offset</v>
      </c>
      <c r="K189" s="66"/>
    </row>
    <row r="190" spans="1:11" x14ac:dyDescent="0.25">
      <c r="A190" s="59" t="str">
        <f>VLOOKUP(MID(C190,1,2),DATA!$B$2:$C$10,2,FALSE)</f>
        <v>FF04</v>
      </c>
      <c r="B190" s="68" t="str">
        <f>VLOOKUP(MID(C190,13,2),DATA!$M$2:$N$16,2,FALSE)</f>
        <v>Liquid Metal</v>
      </c>
      <c r="C190" s="66" t="s">
        <v>329</v>
      </c>
      <c r="D190" s="17" cm="1">
        <f t="array" ref="D190">SUMPRODUCT(1*(Export!$C$2:$C$1000=$C190),Export!$E$2:$E$1000)-SUMPRODUCT(1*(Allocated!$B$2:$B$1000=$C190),1*(Allocated!$D$2:$D$1000&lt;&gt;"07.1. In Workshop - 17. Ship from Vendor"),Allocated!$E$2:$E$1000)</f>
        <v>48</v>
      </c>
      <c r="E190" s="12" t="str">
        <f>VLOOKUP(MID(C190,4,1),DATA!$F$2:$G$16,2,FALSE)</f>
        <v>20"</v>
      </c>
      <c r="F190" s="12" t="str">
        <f>VLOOKUP(MID(C190,5,3),DATA!$H$2:$I$16,2,FALSE)</f>
        <v>11.0"</v>
      </c>
      <c r="G190" s="12" t="str">
        <f t="shared" si="2"/>
        <v>43</v>
      </c>
      <c r="H190" s="12" t="str">
        <f>VLOOKUP(MID(C190,10,3),DATA!$J$2:$L$16,2,FALSE)</f>
        <v>5x120</v>
      </c>
      <c r="I190" s="12">
        <f>VLOOKUP(MID(C190,10,3),DATA!$J$2:$L$16,3,FALSE)</f>
        <v>72.599999999999994</v>
      </c>
      <c r="J190" s="68" t="str">
        <f>VLOOKUP(MID(C190,3,1),DATA!$D$2:$E$16,2,FALSE)</f>
        <v>Low Offset</v>
      </c>
      <c r="K190" s="66" t="str">
        <f>IF(COUNTIF(Discontinued!C224:C377,'All Skus'!C225)&gt;0,"yes","no")</f>
        <v>no</v>
      </c>
    </row>
    <row r="191" spans="1:11" x14ac:dyDescent="0.25">
      <c r="A191" s="59" t="str">
        <f>VLOOKUP(MID(C191,1,2),DATA!$B$2:$C$10,2,FALSE)</f>
        <v>FF10</v>
      </c>
      <c r="B191" s="68" t="str">
        <f>VLOOKUP(MID(C191,13,2),DATA!$M$2:$N$16,2,FALSE)</f>
        <v>Liquid Metal</v>
      </c>
      <c r="C191" s="66" t="s">
        <v>95</v>
      </c>
      <c r="D191" s="17" cm="1">
        <f t="array" ref="D191">SUMPRODUCT(1*(Export!$C$2:$C$1000=$C191),Export!$E$2:$E$1000)-SUMPRODUCT(1*(Allocated!$B$2:$B$1000=$C191),1*(Allocated!$D$2:$D$1000&lt;&gt;"07.1. In Workshop - 17. Ship from Vendor"),Allocated!$E$2:$E$1000)</f>
        <v>8</v>
      </c>
      <c r="E191" s="12" t="str">
        <f>VLOOKUP(MID(C191,4,1),DATA!$F$2:$G$16,2,FALSE)</f>
        <v>20"</v>
      </c>
      <c r="F191" s="12" t="str">
        <f>VLOOKUP(MID(C191,5,3),DATA!$H$2:$I$16,2,FALSE)</f>
        <v>11.0"</v>
      </c>
      <c r="G191" s="12" t="str">
        <f t="shared" si="2"/>
        <v>43</v>
      </c>
      <c r="H191" s="12" t="str">
        <f>VLOOKUP(MID(C191,10,3),DATA!$J$2:$L$16,2,FALSE)</f>
        <v>5x120</v>
      </c>
      <c r="I191" s="12">
        <f>VLOOKUP(MID(C191,10,3),DATA!$J$2:$L$16,3,FALSE)</f>
        <v>72.599999999999994</v>
      </c>
      <c r="J191" s="68" t="str">
        <f>VLOOKUP(MID(C191,3,1),DATA!$D$2:$E$16,2,FALSE)</f>
        <v>Low Offset</v>
      </c>
      <c r="K191" s="66" t="str">
        <f>IF(COUNTIF(Discontinued!C217:C370,'All Skus'!C218)&gt;0,"yes","no")</f>
        <v>no</v>
      </c>
    </row>
    <row r="192" spans="1:11" x14ac:dyDescent="0.25">
      <c r="A192" s="59" t="str">
        <f>VLOOKUP(MID(C192,1,2),DATA!$B$2:$C$10,2,FALSE)</f>
        <v>FF10</v>
      </c>
      <c r="B192" s="68" t="str">
        <f>VLOOKUP(MID(C192,13,2),DATA!$M$2:$N$16,2,FALSE)</f>
        <v>Raw</v>
      </c>
      <c r="C192" s="66" t="s">
        <v>1297</v>
      </c>
      <c r="D192" s="17" cm="1">
        <f t="array" ref="D192">SUMPRODUCT(1*(Export!$C$2:$C$1000=$C192),Export!$E$2:$E$1000)-SUMPRODUCT(1*(Allocated!$B$2:$B$1000=$C192),1*(Allocated!$D$2:$D$1000&lt;&gt;"07.1. In Workshop - 17. Ship from Vendor"),Allocated!$E$2:$E$1000)</f>
        <v>1</v>
      </c>
      <c r="E192" s="12" t="str">
        <f>VLOOKUP(MID(C192,4,1),DATA!$F$2:$G$16,2,FALSE)</f>
        <v>20"</v>
      </c>
      <c r="F192" s="12" t="str">
        <f>VLOOKUP(MID(C192,5,3),DATA!$H$2:$I$16,2,FALSE)</f>
        <v>11.0"</v>
      </c>
      <c r="G192" s="12" t="str">
        <f t="shared" si="2"/>
        <v>43</v>
      </c>
      <c r="H192" s="12" t="str">
        <f>VLOOKUP(MID(C192,10,3),DATA!$J$2:$L$16,2,FALSE)</f>
        <v>5x120</v>
      </c>
      <c r="I192" s="12">
        <f>VLOOKUP(MID(C192,10,3),DATA!$J$2:$L$16,3,FALSE)</f>
        <v>72.599999999999994</v>
      </c>
      <c r="J192" s="68" t="str">
        <f>VLOOKUP(MID(C192,3,1),DATA!$D$2:$E$16,2,FALSE)</f>
        <v>Low Offset</v>
      </c>
      <c r="K192" s="66" t="str">
        <f>IF(COUNTIF(Discontinued!C287:C440,'All Skus'!C288)&gt;0,"yes","no")</f>
        <v>no</v>
      </c>
    </row>
    <row r="193" spans="1:11" x14ac:dyDescent="0.25">
      <c r="A193" s="59" t="str">
        <f>VLOOKUP(MID(C193,1,2),DATA!$B$2:$C$10,2,FALSE)</f>
        <v>FF10</v>
      </c>
      <c r="B193" s="68" t="str">
        <f>VLOOKUP(MID(C193,13,2),DATA!$M$2:$N$16,2,FALSE)</f>
        <v>Tarmac</v>
      </c>
      <c r="C193" s="66" t="s">
        <v>93</v>
      </c>
      <c r="D193" s="17" cm="1">
        <f t="array" ref="D193">SUMPRODUCT(1*(Export!$C$2:$C$1000=$C193),Export!$E$2:$E$1000)-SUMPRODUCT(1*(Allocated!$B$2:$B$1000=$C193),1*(Allocated!$D$2:$D$1000&lt;&gt;"07.1. In Workshop - 17. Ship from Vendor"),Allocated!$E$2:$E$1000)</f>
        <v>14</v>
      </c>
      <c r="E193" s="12" t="str">
        <f>VLOOKUP(MID(C193,4,1),DATA!$F$2:$G$16,2,FALSE)</f>
        <v>20"</v>
      </c>
      <c r="F193" s="12" t="str">
        <f>VLOOKUP(MID(C193,5,3),DATA!$H$2:$I$16,2,FALSE)</f>
        <v>11.0"</v>
      </c>
      <c r="G193" s="12" t="str">
        <f t="shared" si="2"/>
        <v>43</v>
      </c>
      <c r="H193" s="12" t="str">
        <f>VLOOKUP(MID(C193,10,3),DATA!$J$2:$L$16,2,FALSE)</f>
        <v>5x120</v>
      </c>
      <c r="I193" s="12">
        <f>VLOOKUP(MID(C193,10,3),DATA!$J$2:$L$16,3,FALSE)</f>
        <v>72.599999999999994</v>
      </c>
      <c r="J193" s="68" t="str">
        <f>VLOOKUP(MID(C193,3,1),DATA!$D$2:$E$16,2,FALSE)</f>
        <v>Low Offset</v>
      </c>
      <c r="K193" s="66" t="str">
        <f>IF(COUNTIF(Discontinued!C79:C232,'All Skus'!C80)&gt;0,"yes","no")</f>
        <v>no</v>
      </c>
    </row>
    <row r="194" spans="1:11" x14ac:dyDescent="0.25">
      <c r="A194" s="59" t="str">
        <f>VLOOKUP(MID(C194,1,2),DATA!$B$2:$C$10,2,FALSE)</f>
        <v>FF11</v>
      </c>
      <c r="B194" s="68" t="str">
        <f>VLOOKUP(MID(C194,13,2),DATA!$M$2:$N$16,2,FALSE)</f>
        <v>Liquid Metal</v>
      </c>
      <c r="C194" s="66" t="s">
        <v>405</v>
      </c>
      <c r="D194" s="17" cm="1">
        <f t="array" ref="D194">SUMPRODUCT(1*(Export!$C$2:$C$1000=$C194),Export!$E$2:$E$1000)-SUMPRODUCT(1*(Allocated!$B$2:$B$1000=$C194),1*(Allocated!$D$2:$D$1000&lt;&gt;"07.1. In Workshop - 17. Ship from Vendor"),Allocated!$E$2:$E$1000)</f>
        <v>16</v>
      </c>
      <c r="E194" s="12" t="str">
        <f>VLOOKUP(MID(C194,4,1),DATA!$F$2:$G$16,2,FALSE)</f>
        <v>20"</v>
      </c>
      <c r="F194" s="12" t="str">
        <f>VLOOKUP(MID(C194,5,3),DATA!$H$2:$I$16,2,FALSE)</f>
        <v>11.0"</v>
      </c>
      <c r="G194" s="12" t="str">
        <f t="shared" ref="G194:G257" si="3">MID(C194,8,2)</f>
        <v>43</v>
      </c>
      <c r="H194" s="12" t="str">
        <f>VLOOKUP(MID(C194,10,3),DATA!$J$2:$L$16,2,FALSE)</f>
        <v>5x120</v>
      </c>
      <c r="I194" s="12">
        <f>VLOOKUP(MID(C194,10,3),DATA!$J$2:$L$16,3,FALSE)</f>
        <v>72.599999999999994</v>
      </c>
      <c r="J194" s="68" t="str">
        <f>VLOOKUP(MID(C194,3,1),DATA!$D$2:$E$16,2,FALSE)</f>
        <v>Low Offset</v>
      </c>
      <c r="K194" s="66" t="str">
        <f>IF(COUNTIF(Discontinued!C313:C466,'All Skus'!C314)&gt;0,"yes","no")</f>
        <v>no</v>
      </c>
    </row>
    <row r="195" spans="1:11" x14ac:dyDescent="0.25">
      <c r="A195" s="59" t="str">
        <f>VLOOKUP(MID(C195,1,2),DATA!$B$2:$C$10,2,FALSE)</f>
        <v>FF11</v>
      </c>
      <c r="B195" s="68" t="str">
        <f>VLOOKUP(MID(C195,13,2),DATA!$M$2:$N$16,2,FALSE)</f>
        <v>Tarmac</v>
      </c>
      <c r="C195" s="66" t="s">
        <v>404</v>
      </c>
      <c r="D195" s="17" cm="1">
        <f t="array" ref="D195">SUMPRODUCT(1*(Export!$C$2:$C$1000=$C195),Export!$E$2:$E$1000)-SUMPRODUCT(1*(Allocated!$B$2:$B$1000=$C195),1*(Allocated!$D$2:$D$1000&lt;&gt;"07.1. In Workshop - 17. Ship from Vendor"),Allocated!$E$2:$E$1000)</f>
        <v>26</v>
      </c>
      <c r="E195" s="12" t="str">
        <f>VLOOKUP(MID(C195,4,1),DATA!$F$2:$G$16,2,FALSE)</f>
        <v>20"</v>
      </c>
      <c r="F195" s="12" t="str">
        <f>VLOOKUP(MID(C195,5,3),DATA!$H$2:$I$16,2,FALSE)</f>
        <v>11.0"</v>
      </c>
      <c r="G195" s="12" t="str">
        <f t="shared" si="3"/>
        <v>43</v>
      </c>
      <c r="H195" s="12" t="str">
        <f>VLOOKUP(MID(C195,10,3),DATA!$J$2:$L$16,2,FALSE)</f>
        <v>5x120</v>
      </c>
      <c r="I195" s="12">
        <f>VLOOKUP(MID(C195,10,3),DATA!$J$2:$L$16,3,FALSE)</f>
        <v>72.599999999999994</v>
      </c>
      <c r="J195" s="68" t="str">
        <f>VLOOKUP(MID(C195,3,1),DATA!$D$2:$E$16,2,FALSE)</f>
        <v>Low Offset</v>
      </c>
      <c r="K195" s="66" t="str">
        <f>IF(COUNTIF(Discontinued!C253:C406,'All Skus'!C254)&gt;0,"yes","no")</f>
        <v>no</v>
      </c>
    </row>
    <row r="196" spans="1:11" x14ac:dyDescent="0.25">
      <c r="A196" s="59" t="str">
        <f>VLOOKUP(MID(C196,1,2),DATA!$B$2:$C$10,2,FALSE)</f>
        <v>FF01</v>
      </c>
      <c r="B196" s="68" t="str">
        <f>VLOOKUP(MID(C196,13,2),DATA!$M$2:$N$16,2,FALSE)</f>
        <v>Tarmac</v>
      </c>
      <c r="C196" s="66" t="s">
        <v>1595</v>
      </c>
      <c r="D196" s="17" cm="1">
        <f t="array" ref="D196">SUMPRODUCT(1*(Export!$C$2:$C$1000=$C196),Export!$E$2:$E$1000)-SUMPRODUCT(1*(Allocated!$B$2:$B$1000=$C196),1*(Allocated!$D$2:$D$1000&lt;&gt;"07.1. In Workshop - 17. Ship from Vendor"),Allocated!$E$2:$E$1000)</f>
        <v>1</v>
      </c>
      <c r="E196" s="12" t="str">
        <f>VLOOKUP(MID(C196,4,1),DATA!$F$2:$G$16,2,FALSE)</f>
        <v>20"</v>
      </c>
      <c r="F196" s="12" t="str">
        <f>VLOOKUP(MID(C196,5,3),DATA!$H$2:$I$16,2,FALSE)</f>
        <v>11.0"</v>
      </c>
      <c r="G196" s="12" t="str">
        <f t="shared" si="3"/>
        <v>45</v>
      </c>
      <c r="H196" s="12" t="str">
        <f>VLOOKUP(MID(C196,10,3),DATA!$J$2:$L$16,2,FALSE)</f>
        <v>5x114.3</v>
      </c>
      <c r="I196" s="12">
        <f>VLOOKUP(MID(C196,10,3),DATA!$J$2:$L$16,3,FALSE)</f>
        <v>70.599999999999994</v>
      </c>
      <c r="J196" s="68" t="str">
        <f>VLOOKUP(MID(C196,3,1),DATA!$D$2:$E$16,2,FALSE)</f>
        <v>Medium Offset</v>
      </c>
      <c r="K196" s="66" t="str">
        <f>IF(COUNTIF(Discontinued!C218:C371,'All Skus'!C219)&gt;0,"yes","no")</f>
        <v>no</v>
      </c>
    </row>
    <row r="197" spans="1:11" x14ac:dyDescent="0.25">
      <c r="A197" s="59" t="str">
        <f>VLOOKUP(MID(C197,1,2),DATA!$B$2:$C$10,2,FALSE)</f>
        <v>FF01</v>
      </c>
      <c r="B197" s="68" t="str">
        <f>VLOOKUP(MID(C197,13,2),DATA!$M$2:$N$16,2,FALSE)</f>
        <v>Liquid Silver</v>
      </c>
      <c r="C197" s="66" t="s">
        <v>1597</v>
      </c>
      <c r="D197" s="17" cm="1">
        <f t="array" ref="D197">SUMPRODUCT(1*(Export!$C$2:$C$1000=$C197),Export!$E$2:$E$1000)-SUMPRODUCT(1*(Allocated!$B$2:$B$1000=$C197),1*(Allocated!$D$2:$D$1000&lt;&gt;"07.1. In Workshop - 17. Ship from Vendor"),Allocated!$E$2:$E$1000)</f>
        <v>3</v>
      </c>
      <c r="E197" s="12" t="str">
        <f>VLOOKUP(MID(C197,4,1),DATA!$F$2:$G$16,2,FALSE)</f>
        <v>20"</v>
      </c>
      <c r="F197" s="12" t="str">
        <f>VLOOKUP(MID(C197,5,3),DATA!$H$2:$I$16,2,FALSE)</f>
        <v>11.0"</v>
      </c>
      <c r="G197" s="12" t="str">
        <f t="shared" si="3"/>
        <v>45</v>
      </c>
      <c r="H197" s="12" t="str">
        <f>VLOOKUP(MID(C197,10,3),DATA!$J$2:$L$16,2,FALSE)</f>
        <v>5x114.3</v>
      </c>
      <c r="I197" s="12">
        <f>VLOOKUP(MID(C197,10,3),DATA!$J$2:$L$16,3,FALSE)</f>
        <v>70.599999999999994</v>
      </c>
      <c r="J197" s="68" t="str">
        <f>VLOOKUP(MID(C197,3,1),DATA!$D$2:$E$16,2,FALSE)</f>
        <v>Medium Offset</v>
      </c>
      <c r="K197" s="66" t="str">
        <f>IF(COUNTIF(Discontinued!C266:C419,'All Skus'!C267)&gt;0,"yes","no")</f>
        <v>no</v>
      </c>
    </row>
    <row r="198" spans="1:11" x14ac:dyDescent="0.25">
      <c r="A198" s="59" t="str">
        <f>VLOOKUP(MID(C198,1,2),DATA!$B$2:$C$10,2,FALSE)</f>
        <v>FF15</v>
      </c>
      <c r="B198" s="68" t="str">
        <f>VLOOKUP(MID(C198,13,2),DATA!$M$2:$N$16,2,FALSE)</f>
        <v>Liquid Silver</v>
      </c>
      <c r="C198" s="66" t="s">
        <v>277</v>
      </c>
      <c r="D198" s="17" cm="1">
        <f t="array" ref="D198">SUMPRODUCT(1*(Export!$C$2:$C$1000=$C198),Export!$E$2:$E$1000)-SUMPRODUCT(1*(Allocated!$B$2:$B$1000=$C198),1*(Allocated!$D$2:$D$1000&lt;&gt;"07.1. In Workshop - 17. Ship from Vendor"),Allocated!$E$2:$E$1000)</f>
        <v>9</v>
      </c>
      <c r="E198" s="12" t="str">
        <f>VLOOKUP(MID(C198,4,1),DATA!$F$2:$G$16,2,FALSE)</f>
        <v>20"</v>
      </c>
      <c r="F198" s="12" t="str">
        <f>VLOOKUP(MID(C198,5,3),DATA!$H$2:$I$16,2,FALSE)</f>
        <v>11.0"</v>
      </c>
      <c r="G198" s="12" t="str">
        <f t="shared" si="3"/>
        <v>45</v>
      </c>
      <c r="H198" s="12" t="str">
        <f>VLOOKUP(MID(C198,10,3),DATA!$J$2:$L$16,2,FALSE)</f>
        <v>5x120</v>
      </c>
      <c r="I198" s="12">
        <f>VLOOKUP(MID(C198,10,3),DATA!$J$2:$L$16,3,FALSE)</f>
        <v>73.099999999999994</v>
      </c>
      <c r="J198" s="68" t="str">
        <f>VLOOKUP(MID(C198,3,1),DATA!$D$2:$E$16,2,FALSE)</f>
        <v>Medium Offset</v>
      </c>
      <c r="K198" s="66" t="str">
        <f>IF(COUNTIF(Discontinued!C212:C365,'All Skus'!C213)&gt;0,"yes","no")</f>
        <v>no</v>
      </c>
    </row>
    <row r="199" spans="1:11" x14ac:dyDescent="0.25">
      <c r="A199" s="59" t="str">
        <f>VLOOKUP(MID(C199,1,2),DATA!$B$2:$C$10,2,FALSE)</f>
        <v>FF04</v>
      </c>
      <c r="B199" s="68" t="str">
        <f>VLOOKUP(MID(C199,13,2),DATA!$M$2:$N$16,2,FALSE)</f>
        <v>Tarmac</v>
      </c>
      <c r="C199" s="66" t="s">
        <v>366</v>
      </c>
      <c r="D199" s="17" cm="1">
        <f t="array" ref="D199">SUMPRODUCT(1*(Export!$C$2:$C$1000=$C199),Export!$E$2:$E$1000)-SUMPRODUCT(1*(Allocated!$B$2:$B$1000=$C199),1*(Allocated!$D$2:$D$1000&lt;&gt;"07.1. In Workshop - 17. Ship from Vendor"),Allocated!$E$2:$E$1000)</f>
        <v>6</v>
      </c>
      <c r="E199" s="12" t="str">
        <f>VLOOKUP(MID(C199,4,1),DATA!$F$2:$G$16,2,FALSE)</f>
        <v>20"</v>
      </c>
      <c r="F199" s="12" t="str">
        <f>VLOOKUP(MID(C199,5,3),DATA!$H$2:$I$16,2,FALSE)</f>
        <v>11.0"</v>
      </c>
      <c r="G199" s="12" t="str">
        <f t="shared" si="3"/>
        <v>45</v>
      </c>
      <c r="H199" s="12" t="str">
        <f>VLOOKUP(MID(C199,10,3),DATA!$J$2:$L$16,2,FALSE)</f>
        <v>5x130</v>
      </c>
      <c r="I199" s="12">
        <f>VLOOKUP(MID(C199,10,3),DATA!$J$2:$L$16,3,FALSE)</f>
        <v>71.599999999999994</v>
      </c>
      <c r="J199" s="68" t="str">
        <f>VLOOKUP(MID(C199,3,1),DATA!$D$2:$E$16,2,FALSE)</f>
        <v>Low Offset</v>
      </c>
      <c r="K199" s="66" t="str">
        <f>IF(COUNTIF(Discontinued!C135:C288,'All Skus'!C136)&gt;0,"yes","no")</f>
        <v>no</v>
      </c>
    </row>
    <row r="200" spans="1:11" x14ac:dyDescent="0.25">
      <c r="A200" s="59" t="str">
        <f>VLOOKUP(MID(C200,1,2),DATA!$B$2:$C$10,2,FALSE)</f>
        <v>FF04</v>
      </c>
      <c r="B200" s="68" t="str">
        <f>VLOOKUP(MID(C200,13,2),DATA!$M$2:$N$16,2,FALSE)</f>
        <v>Liquid Metal</v>
      </c>
      <c r="C200" s="66" t="s">
        <v>367</v>
      </c>
      <c r="D200" s="17" cm="1">
        <f t="array" ref="D200">SUMPRODUCT(1*(Export!$C$2:$C$1000=$C200),Export!$E$2:$E$1000)-SUMPRODUCT(1*(Allocated!$B$2:$B$1000=$C200),1*(Allocated!$D$2:$D$1000&lt;&gt;"07.1. In Workshop - 17. Ship from Vendor"),Allocated!$E$2:$E$1000)</f>
        <v>9</v>
      </c>
      <c r="E200" s="12" t="str">
        <f>VLOOKUP(MID(C200,4,1),DATA!$F$2:$G$16,2,FALSE)</f>
        <v>20"</v>
      </c>
      <c r="F200" s="12" t="str">
        <f>VLOOKUP(MID(C200,5,3),DATA!$H$2:$I$16,2,FALSE)</f>
        <v>11.0"</v>
      </c>
      <c r="G200" s="12" t="str">
        <f t="shared" si="3"/>
        <v>45</v>
      </c>
      <c r="H200" s="12" t="str">
        <f>VLOOKUP(MID(C200,10,3),DATA!$J$2:$L$16,2,FALSE)</f>
        <v>5x130</v>
      </c>
      <c r="I200" s="12">
        <f>VLOOKUP(MID(C200,10,3),DATA!$J$2:$L$16,3,FALSE)</f>
        <v>71.599999999999994</v>
      </c>
      <c r="J200" s="68" t="str">
        <f>VLOOKUP(MID(C200,3,1),DATA!$D$2:$E$16,2,FALSE)</f>
        <v>Low Offset</v>
      </c>
      <c r="K200" s="66"/>
    </row>
    <row r="201" spans="1:11" x14ac:dyDescent="0.25">
      <c r="A201" s="59" t="str">
        <f>VLOOKUP(MID(C201,1,2),DATA!$B$2:$C$10,2,FALSE)</f>
        <v>FF04</v>
      </c>
      <c r="B201" s="68" t="str">
        <f>VLOOKUP(MID(C201,13,2),DATA!$M$2:$N$16,2,FALSE)</f>
        <v>Tarmac</v>
      </c>
      <c r="C201" s="66" t="s">
        <v>359</v>
      </c>
      <c r="D201" s="17" cm="1">
        <f t="array" ref="D201">SUMPRODUCT(1*(Export!$C$2:$C$1000=$C201),Export!$E$2:$E$1000)-SUMPRODUCT(1*(Allocated!$B$2:$B$1000=$C201),1*(Allocated!$D$2:$D$1000&lt;&gt;"07.1. In Workshop - 17. Ship from Vendor"),Allocated!$E$2:$E$1000)</f>
        <v>29</v>
      </c>
      <c r="E201" s="12" t="str">
        <f>VLOOKUP(MID(C201,4,1),DATA!$F$2:$G$16,2,FALSE)</f>
        <v>20"</v>
      </c>
      <c r="F201" s="12" t="str">
        <f>VLOOKUP(MID(C201,5,3),DATA!$H$2:$I$16,2,FALSE)</f>
        <v>11.0"</v>
      </c>
      <c r="G201" s="12" t="str">
        <f t="shared" si="3"/>
        <v>50</v>
      </c>
      <c r="H201" s="12" t="str">
        <f>VLOOKUP(MID(C201,10,3),DATA!$J$2:$L$16,2,FALSE)</f>
        <v>5x114.3</v>
      </c>
      <c r="I201" s="12">
        <f>VLOOKUP(MID(C201,10,3),DATA!$J$2:$L$16,3,FALSE)</f>
        <v>70.599999999999994</v>
      </c>
      <c r="J201" s="68" t="str">
        <f>VLOOKUP(MID(C201,3,1),DATA!$D$2:$E$16,2,FALSE)</f>
        <v>Low Offset</v>
      </c>
      <c r="K201" s="66" t="str">
        <f>IF(COUNTIF(Discontinued!C103:C256,'All Skus'!C104)&gt;0,"yes","no")</f>
        <v>no</v>
      </c>
    </row>
    <row r="202" spans="1:11" x14ac:dyDescent="0.25">
      <c r="A202" s="59" t="str">
        <f>VLOOKUP(MID(C202,1,2),DATA!$B$2:$C$10,2,FALSE)</f>
        <v>FF04</v>
      </c>
      <c r="B202" s="68" t="str">
        <f>VLOOKUP(MID(C202,13,2),DATA!$M$2:$N$16,2,FALSE)</f>
        <v>Liquid Metal</v>
      </c>
      <c r="C202" s="66" t="s">
        <v>361</v>
      </c>
      <c r="D202" s="17" cm="1">
        <f t="array" ref="D202">SUMPRODUCT(1*(Export!$C$2:$C$1000=$C202),Export!$E$2:$E$1000)-SUMPRODUCT(1*(Allocated!$B$2:$B$1000=$C202),1*(Allocated!$D$2:$D$1000&lt;&gt;"07.1. In Workshop - 17. Ship from Vendor"),Allocated!$E$2:$E$1000)</f>
        <v>19</v>
      </c>
      <c r="E202" s="12" t="str">
        <f>VLOOKUP(MID(C202,4,1),DATA!$F$2:$G$16,2,FALSE)</f>
        <v>20"</v>
      </c>
      <c r="F202" s="12" t="str">
        <f>VLOOKUP(MID(C202,5,3),DATA!$H$2:$I$16,2,FALSE)</f>
        <v>11.0"</v>
      </c>
      <c r="G202" s="12" t="str">
        <f t="shared" si="3"/>
        <v>50</v>
      </c>
      <c r="H202" s="12" t="str">
        <f>VLOOKUP(MID(C202,10,3),DATA!$J$2:$L$16,2,FALSE)</f>
        <v>5x114.3</v>
      </c>
      <c r="I202" s="12">
        <f>VLOOKUP(MID(C202,10,3),DATA!$J$2:$L$16,3,FALSE)</f>
        <v>70.599999999999994</v>
      </c>
      <c r="J202" s="68" t="str">
        <f>VLOOKUP(MID(C202,3,1),DATA!$D$2:$E$16,2,FALSE)</f>
        <v>Low Offset</v>
      </c>
      <c r="K202" s="66"/>
    </row>
    <row r="203" spans="1:11" x14ac:dyDescent="0.25">
      <c r="A203" s="59" t="str">
        <f>VLOOKUP(MID(C203,1,2),DATA!$B$2:$C$10,2,FALSE)</f>
        <v>FF10</v>
      </c>
      <c r="B203" s="68" t="str">
        <f>VLOOKUP(MID(C203,13,2),DATA!$M$2:$N$16,2,FALSE)</f>
        <v>Fog</v>
      </c>
      <c r="C203" s="66" t="s">
        <v>712</v>
      </c>
      <c r="D203" s="17" cm="1">
        <f t="array" ref="D203">SUMPRODUCT(1*(Export!$C$2:$C$1000=$C203),Export!$E$2:$E$1000)-SUMPRODUCT(1*(Allocated!$B$2:$B$1000=$C203),1*(Allocated!$D$2:$D$1000&lt;&gt;"07.1. In Workshop - 17. Ship from Vendor"),Allocated!$E$2:$E$1000)</f>
        <v>1</v>
      </c>
      <c r="E203" s="12" t="str">
        <f>VLOOKUP(MID(C203,4,1),DATA!$F$2:$G$16,2,FALSE)</f>
        <v>20"</v>
      </c>
      <c r="F203" s="12" t="str">
        <f>VLOOKUP(MID(C203,5,3),DATA!$H$2:$I$16,2,FALSE)</f>
        <v>11.0"</v>
      </c>
      <c r="G203" s="12" t="str">
        <f t="shared" si="3"/>
        <v>50</v>
      </c>
      <c r="H203" s="12" t="str">
        <f>VLOOKUP(MID(C203,10,3),DATA!$J$2:$L$16,2,FALSE)</f>
        <v>5x114.3</v>
      </c>
      <c r="I203" s="12">
        <f>VLOOKUP(MID(C203,10,3),DATA!$J$2:$L$16,3,FALSE)</f>
        <v>70.599999999999994</v>
      </c>
      <c r="J203" s="68" t="str">
        <f>VLOOKUP(MID(C203,3,1),DATA!$D$2:$E$16,2,FALSE)</f>
        <v>Medium Offset</v>
      </c>
      <c r="K203" s="66" t="str">
        <f>IF(COUNTIF(Discontinued!C162:C315,'All Skus'!C163)&gt;0,"yes","no")</f>
        <v>no</v>
      </c>
    </row>
    <row r="204" spans="1:11" x14ac:dyDescent="0.25">
      <c r="A204" s="59" t="str">
        <f>VLOOKUP(MID(C204,1,2),DATA!$B$2:$C$10,2,FALSE)</f>
        <v>FF10</v>
      </c>
      <c r="B204" s="68" t="str">
        <f>VLOOKUP(MID(C204,13,2),DATA!$M$2:$N$16,2,FALSE)</f>
        <v>Tarmac</v>
      </c>
      <c r="C204" s="66" t="s">
        <v>1352</v>
      </c>
      <c r="D204" s="17" cm="1">
        <f t="array" ref="D204">SUMPRODUCT(1*(Export!$C$2:$C$1000=$C204),Export!$E$2:$E$1000)-SUMPRODUCT(1*(Allocated!$B$2:$B$1000=$C204),1*(Allocated!$D$2:$D$1000&lt;&gt;"07.1. In Workshop - 17. Ship from Vendor"),Allocated!$E$2:$E$1000)</f>
        <v>0</v>
      </c>
      <c r="E204" s="12" t="str">
        <f>VLOOKUP(MID(C204,4,1),DATA!$F$2:$G$16,2,FALSE)</f>
        <v>20"</v>
      </c>
      <c r="F204" s="12" t="str">
        <f>VLOOKUP(MID(C204,5,3),DATA!$H$2:$I$16,2,FALSE)</f>
        <v>11.0"</v>
      </c>
      <c r="G204" s="12" t="str">
        <f t="shared" si="3"/>
        <v>50</v>
      </c>
      <c r="H204" s="12" t="str">
        <f>VLOOKUP(MID(C204,10,3),DATA!$J$2:$L$16,2,FALSE)</f>
        <v>5x114.3</v>
      </c>
      <c r="I204" s="12">
        <f>VLOOKUP(MID(C204,10,3),DATA!$J$2:$L$16,3,FALSE)</f>
        <v>70.599999999999994</v>
      </c>
      <c r="J204" s="68" t="str">
        <f>VLOOKUP(MID(C204,3,1),DATA!$D$2:$E$16,2,FALSE)</f>
        <v>Medium Offset</v>
      </c>
      <c r="K204" s="66"/>
    </row>
    <row r="205" spans="1:11" x14ac:dyDescent="0.25">
      <c r="A205" s="59" t="str">
        <f>VLOOKUP(MID(C205,1,2),DATA!$B$2:$C$10,2,FALSE)</f>
        <v>FF10</v>
      </c>
      <c r="B205" s="68" t="str">
        <f>VLOOKUP(MID(C205,13,2),DATA!$M$2:$N$16,2,FALSE)</f>
        <v>Liquid Metal</v>
      </c>
      <c r="C205" s="66" t="s">
        <v>1348</v>
      </c>
      <c r="D205" s="17" cm="1">
        <f t="array" ref="D205">SUMPRODUCT(1*(Export!$C$2:$C$1000=$C205),Export!$E$2:$E$1000)-SUMPRODUCT(1*(Allocated!$B$2:$B$1000=$C205),1*(Allocated!$D$2:$D$1000&lt;&gt;"07.1. In Workshop - 17. Ship from Vendor"),Allocated!$E$2:$E$1000)</f>
        <v>10</v>
      </c>
      <c r="E205" s="12" t="str">
        <f>VLOOKUP(MID(C205,4,1),DATA!$F$2:$G$16,2,FALSE)</f>
        <v>20"</v>
      </c>
      <c r="F205" s="12" t="str">
        <f>VLOOKUP(MID(C205,5,3),DATA!$H$2:$I$16,2,FALSE)</f>
        <v>11.0"</v>
      </c>
      <c r="G205" s="12" t="str">
        <f t="shared" si="3"/>
        <v>50</v>
      </c>
      <c r="H205" s="12" t="str">
        <f>VLOOKUP(MID(C205,10,3),DATA!$J$2:$L$16,2,FALSE)</f>
        <v>5x114.3</v>
      </c>
      <c r="I205" s="12">
        <f>VLOOKUP(MID(C205,10,3),DATA!$J$2:$L$16,3,FALSE)</f>
        <v>70.599999999999994</v>
      </c>
      <c r="J205" s="68" t="str">
        <f>VLOOKUP(MID(C205,3,1),DATA!$D$2:$E$16,2,FALSE)</f>
        <v>Medium Offset</v>
      </c>
      <c r="K205" s="66" t="str">
        <f>IF(COUNTIF(Discontinued!C30:C183,'All Skus'!C31)&gt;0,"yes","no")</f>
        <v>yes</v>
      </c>
    </row>
    <row r="206" spans="1:11" x14ac:dyDescent="0.25">
      <c r="A206" s="59" t="str">
        <f>VLOOKUP(MID(C206,1,2),DATA!$B$2:$C$10,2,FALSE)</f>
        <v>FF11</v>
      </c>
      <c r="B206" s="68" t="str">
        <f>VLOOKUP(MID(C206,13,2),DATA!$M$2:$N$16,2,FALSE)</f>
        <v>Fog</v>
      </c>
      <c r="C206" s="66" t="s">
        <v>732</v>
      </c>
      <c r="D206" s="17" cm="1">
        <f t="array" ref="D206">SUMPRODUCT(1*(Export!$C$2:$C$1000=$C206),Export!$E$2:$E$1000)-SUMPRODUCT(1*(Allocated!$B$2:$B$1000=$C206),1*(Allocated!$D$2:$D$1000&lt;&gt;"07.1. In Workshop - 17. Ship from Vendor"),Allocated!$E$2:$E$1000)</f>
        <v>1</v>
      </c>
      <c r="E206" s="12" t="str">
        <f>VLOOKUP(MID(C206,4,1),DATA!$F$2:$G$16,2,FALSE)</f>
        <v>20"</v>
      </c>
      <c r="F206" s="12" t="str">
        <f>VLOOKUP(MID(C206,5,3),DATA!$H$2:$I$16,2,FALSE)</f>
        <v>11.0"</v>
      </c>
      <c r="G206" s="12" t="str">
        <f t="shared" si="3"/>
        <v>50</v>
      </c>
      <c r="H206" s="12" t="str">
        <f>VLOOKUP(MID(C206,10,3),DATA!$J$2:$L$16,2,FALSE)</f>
        <v>5x114.3</v>
      </c>
      <c r="I206" s="12">
        <f>VLOOKUP(MID(C206,10,3),DATA!$J$2:$L$16,3,FALSE)</f>
        <v>70.599999999999994</v>
      </c>
      <c r="J206" s="68" t="str">
        <f>VLOOKUP(MID(C206,3,1),DATA!$D$2:$E$16,2,FALSE)</f>
        <v>Medium Offset</v>
      </c>
      <c r="K206" s="66" t="str">
        <f>IF(COUNTIF(Discontinued!C240:C393,'All Skus'!C241)&gt;0,"yes","no")</f>
        <v>no</v>
      </c>
    </row>
    <row r="207" spans="1:11" x14ac:dyDescent="0.25">
      <c r="A207" s="59" t="str">
        <f>VLOOKUP(MID(C207,1,2),DATA!$B$2:$C$10,2,FALSE)</f>
        <v>FF11</v>
      </c>
      <c r="B207" s="68" t="str">
        <f>VLOOKUP(MID(C207,13,2),DATA!$M$2:$N$16,2,FALSE)</f>
        <v>Liquid Metal</v>
      </c>
      <c r="C207" s="66" t="s">
        <v>1468</v>
      </c>
      <c r="D207" s="17" cm="1">
        <f t="array" ref="D207">SUMPRODUCT(1*(Export!$C$2:$C$1000=$C207),Export!$E$2:$E$1000)-SUMPRODUCT(1*(Allocated!$B$2:$B$1000=$C207),1*(Allocated!$D$2:$D$1000&lt;&gt;"07.1. In Workshop - 17. Ship from Vendor"),Allocated!$E$2:$E$1000)</f>
        <v>38</v>
      </c>
      <c r="E207" s="12" t="str">
        <f>VLOOKUP(MID(C207,4,1),DATA!$F$2:$G$16,2,FALSE)</f>
        <v>20"</v>
      </c>
      <c r="F207" s="12" t="str">
        <f>VLOOKUP(MID(C207,5,3),DATA!$H$2:$I$16,2,FALSE)</f>
        <v>11.0"</v>
      </c>
      <c r="G207" s="12" t="str">
        <f t="shared" si="3"/>
        <v>50</v>
      </c>
      <c r="H207" s="12" t="str">
        <f>VLOOKUP(MID(C207,10,3),DATA!$J$2:$L$16,2,FALSE)</f>
        <v>5x114.3</v>
      </c>
      <c r="I207" s="12">
        <f>VLOOKUP(MID(C207,10,3),DATA!$J$2:$L$16,3,FALSE)</f>
        <v>70.599999999999994</v>
      </c>
      <c r="J207" s="68" t="str">
        <f>VLOOKUP(MID(C207,3,1),DATA!$D$2:$E$16,2,FALSE)</f>
        <v>Medium Offset</v>
      </c>
      <c r="K207" s="66" t="str">
        <f>IF(COUNTIF(Discontinued!C190:C343,'All Skus'!C191)&gt;0,"yes","no")</f>
        <v>no</v>
      </c>
    </row>
    <row r="208" spans="1:11" x14ac:dyDescent="0.25">
      <c r="A208" s="59" t="str">
        <f>VLOOKUP(MID(C208,1,2),DATA!$B$2:$C$10,2,FALSE)</f>
        <v>FF11</v>
      </c>
      <c r="B208" s="68" t="str">
        <f>VLOOKUP(MID(C208,13,2),DATA!$M$2:$N$16,2,FALSE)</f>
        <v>Raw</v>
      </c>
      <c r="C208" s="66" t="s">
        <v>1470</v>
      </c>
      <c r="D208" s="17" cm="1">
        <f t="array" ref="D208">SUMPRODUCT(1*(Export!$C$2:$C$1000=$C208),Export!$E$2:$E$1000)-SUMPRODUCT(1*(Allocated!$B$2:$B$1000=$C208),1*(Allocated!$D$2:$D$1000&lt;&gt;"07.1. In Workshop - 17. Ship from Vendor"),Allocated!$E$2:$E$1000)</f>
        <v>17</v>
      </c>
      <c r="E208" s="12" t="str">
        <f>VLOOKUP(MID(C208,4,1),DATA!$F$2:$G$16,2,FALSE)</f>
        <v>20"</v>
      </c>
      <c r="F208" s="12" t="str">
        <f>VLOOKUP(MID(C208,5,3),DATA!$H$2:$I$16,2,FALSE)</f>
        <v>11.0"</v>
      </c>
      <c r="G208" s="12" t="str">
        <f t="shared" si="3"/>
        <v>50</v>
      </c>
      <c r="H208" s="12" t="str">
        <f>VLOOKUP(MID(C208,10,3),DATA!$J$2:$L$16,2,FALSE)</f>
        <v>5x114.3</v>
      </c>
      <c r="I208" s="12">
        <f>VLOOKUP(MID(C208,10,3),DATA!$J$2:$L$16,3,FALSE)</f>
        <v>70.599999999999994</v>
      </c>
      <c r="J208" s="68" t="str">
        <f>VLOOKUP(MID(C208,3,1),DATA!$D$2:$E$16,2,FALSE)</f>
        <v>Medium Offset</v>
      </c>
      <c r="K208" s="66" t="str">
        <f>IF(COUNTIF(Discontinued!C147:C300,'All Skus'!C148)&gt;0,"yes","no")</f>
        <v>no</v>
      </c>
    </row>
    <row r="209" spans="1:11" x14ac:dyDescent="0.25">
      <c r="A209" s="59" t="str">
        <f>VLOOKUP(MID(C209,1,2),DATA!$B$2:$C$10,2,FALSE)</f>
        <v>FF11</v>
      </c>
      <c r="B209" s="68" t="str">
        <f>VLOOKUP(MID(C209,13,2),DATA!$M$2:$N$16,2,FALSE)</f>
        <v>Tarmac</v>
      </c>
      <c r="C209" s="66" t="s">
        <v>1472</v>
      </c>
      <c r="D209" s="17" cm="1">
        <f t="array" ref="D209">SUMPRODUCT(1*(Export!$C$2:$C$1000=$C209),Export!$E$2:$E$1000)-SUMPRODUCT(1*(Allocated!$B$2:$B$1000=$C209),1*(Allocated!$D$2:$D$1000&lt;&gt;"07.1. In Workshop - 17. Ship from Vendor"),Allocated!$E$2:$E$1000)</f>
        <v>46</v>
      </c>
      <c r="E209" s="12" t="str">
        <f>VLOOKUP(MID(C209,4,1),DATA!$F$2:$G$16,2,FALSE)</f>
        <v>20"</v>
      </c>
      <c r="F209" s="12" t="str">
        <f>VLOOKUP(MID(C209,5,3),DATA!$H$2:$I$16,2,FALSE)</f>
        <v>11.0"</v>
      </c>
      <c r="G209" s="12" t="str">
        <f t="shared" si="3"/>
        <v>50</v>
      </c>
      <c r="H209" s="12" t="str">
        <f>VLOOKUP(MID(C209,10,3),DATA!$J$2:$L$16,2,FALSE)</f>
        <v>5x114.3</v>
      </c>
      <c r="I209" s="12">
        <f>VLOOKUP(MID(C209,10,3),DATA!$J$2:$L$16,3,FALSE)</f>
        <v>70.599999999999994</v>
      </c>
      <c r="J209" s="68" t="str">
        <f>VLOOKUP(MID(C209,3,1),DATA!$D$2:$E$16,2,FALSE)</f>
        <v>Medium Offset</v>
      </c>
      <c r="K209" s="66" t="str">
        <f>IF(COUNTIF(Discontinued!C304:C457,'All Skus'!C306)&gt;0,"yes","no")</f>
        <v>no</v>
      </c>
    </row>
    <row r="210" spans="1:11" x14ac:dyDescent="0.25">
      <c r="A210" s="59" t="str">
        <f>VLOOKUP(MID(C210,1,2),DATA!$B$2:$C$10,2,FALSE)</f>
        <v>FF11</v>
      </c>
      <c r="B210" s="68" t="str">
        <f>VLOOKUP(MID(C210,13,2),DATA!$M$2:$N$16,2,FALSE)</f>
        <v>Raw</v>
      </c>
      <c r="C210" s="66" t="s">
        <v>2203</v>
      </c>
      <c r="D210" s="17" cm="1">
        <f t="array" ref="D210">SUMPRODUCT(1*(Export!$C$2:$C$1000=$C210),Export!$E$2:$E$1000)-SUMPRODUCT(1*(Allocated!$B$2:$B$1000=$C210),1*(Allocated!$D$2:$D$1000&lt;&gt;"07.1. In Workshop - 17. Ship from Vendor"),Allocated!$E$2:$E$1000)</f>
        <v>30</v>
      </c>
      <c r="E210" s="12" t="str">
        <f>VLOOKUP(MID(C210,4,1),DATA!$F$2:$G$16,2,FALSE)</f>
        <v>20"</v>
      </c>
      <c r="F210" s="12" t="str">
        <f>VLOOKUP(MID(C210,5,3),DATA!$H$2:$I$16,2,FALSE)</f>
        <v>11.0"</v>
      </c>
      <c r="G210" s="12" t="str">
        <f t="shared" si="3"/>
        <v>50</v>
      </c>
      <c r="H210" s="12" t="str">
        <f>VLOOKUP(MID(C210,10,3),DATA!$J$2:$L$16,2,FALSE)</f>
        <v>5x130</v>
      </c>
      <c r="I210" s="12">
        <f>VLOOKUP(MID(C210,10,3),DATA!$J$2:$L$16,3,FALSE)</f>
        <v>71.599999999999994</v>
      </c>
      <c r="J210" s="68" t="str">
        <f>VLOOKUP(MID(C210,3,1),DATA!$D$2:$E$16,2,FALSE)</f>
        <v>Medium Offset</v>
      </c>
      <c r="K210" s="66" t="str">
        <f>IF(COUNTIF(Discontinued!C252:C405,'All Skus'!C253)&gt;0,"yes","no")</f>
        <v>no</v>
      </c>
    </row>
    <row r="211" spans="1:11" x14ac:dyDescent="0.25">
      <c r="A211" s="59" t="str">
        <f>VLOOKUP(MID(C211,1,2),DATA!$B$2:$C$10,2,FALSE)</f>
        <v>FF11</v>
      </c>
      <c r="B211" s="68" t="str">
        <f>VLOOKUP(MID(C211,13,2),DATA!$M$2:$N$16,2,FALSE)</f>
        <v>Tarmac</v>
      </c>
      <c r="C211" s="66" t="s">
        <v>2205</v>
      </c>
      <c r="D211" s="17" cm="1">
        <f t="array" ref="D211">SUMPRODUCT(1*(Export!$C$2:$C$1000=$C211),Export!$E$2:$E$1000)-SUMPRODUCT(1*(Allocated!$B$2:$B$1000=$C211),1*(Allocated!$D$2:$D$1000&lt;&gt;"07.1. In Workshop - 17. Ship from Vendor"),Allocated!$E$2:$E$1000)</f>
        <v>0</v>
      </c>
      <c r="E211" s="12" t="str">
        <f>VLOOKUP(MID(C211,4,1),DATA!$F$2:$G$16,2,FALSE)</f>
        <v>20"</v>
      </c>
      <c r="F211" s="12" t="str">
        <f>VLOOKUP(MID(C211,5,3),DATA!$H$2:$I$16,2,FALSE)</f>
        <v>11.0"</v>
      </c>
      <c r="G211" s="12" t="str">
        <f t="shared" si="3"/>
        <v>50</v>
      </c>
      <c r="H211" s="12" t="str">
        <f>VLOOKUP(MID(C211,10,3),DATA!$J$2:$L$16,2,FALSE)</f>
        <v>5x130</v>
      </c>
      <c r="I211" s="12">
        <f>VLOOKUP(MID(C211,10,3),DATA!$J$2:$L$16,3,FALSE)</f>
        <v>71.599999999999994</v>
      </c>
      <c r="J211" s="68" t="str">
        <f>VLOOKUP(MID(C211,3,1),DATA!$D$2:$E$16,2,FALSE)</f>
        <v>Medium Offset</v>
      </c>
      <c r="K211" s="66" t="str">
        <f>IF(COUNTIF(Discontinued!C27:C180,'All Skus'!C28)&gt;0,"yes","no")</f>
        <v>no</v>
      </c>
    </row>
    <row r="212" spans="1:11" x14ac:dyDescent="0.25">
      <c r="A212" s="59" t="str">
        <f>VLOOKUP(MID(C212,1,2),DATA!$B$2:$C$10,2,FALSE)</f>
        <v>FF15</v>
      </c>
      <c r="B212" s="68" t="str">
        <f>VLOOKUP(MID(C212,13,2),DATA!$M$2:$N$16,2,FALSE)</f>
        <v>Liquid Silver</v>
      </c>
      <c r="C212" s="66" t="s">
        <v>288</v>
      </c>
      <c r="D212" s="17" cm="1">
        <f t="array" ref="D212">SUMPRODUCT(1*(Export!$C$2:$C$1000=$C212),Export!$E$2:$E$1000)-SUMPRODUCT(1*(Allocated!$B$2:$B$1000=$C212),1*(Allocated!$D$2:$D$1000&lt;&gt;"07.1. In Workshop - 17. Ship from Vendor"),Allocated!$E$2:$E$1000)</f>
        <v>2</v>
      </c>
      <c r="E212" s="12" t="str">
        <f>VLOOKUP(MID(C212,4,1),DATA!$F$2:$G$16,2,FALSE)</f>
        <v>20"</v>
      </c>
      <c r="F212" s="12" t="str">
        <f>VLOOKUP(MID(C212,5,3),DATA!$H$2:$I$16,2,FALSE)</f>
        <v>11.0"</v>
      </c>
      <c r="G212" s="12" t="str">
        <f t="shared" si="3"/>
        <v>55</v>
      </c>
      <c r="H212" s="12" t="str">
        <f>VLOOKUP(MID(C212,10,3),DATA!$J$2:$L$16,2,FALSE)</f>
        <v>5x114.3</v>
      </c>
      <c r="I212" s="12">
        <f>VLOOKUP(MID(C212,10,3),DATA!$J$2:$L$16,3,FALSE)</f>
        <v>70.599999999999994</v>
      </c>
      <c r="J212" s="68" t="str">
        <f>VLOOKUP(MID(C212,3,1),DATA!$D$2:$E$16,2,FALSE)</f>
        <v>Medium Offset</v>
      </c>
      <c r="K212" s="66" t="str">
        <f>IF(COUNTIF(Discontinued!C92:C245,'All Skus'!C93)&gt;0,"yes","no")</f>
        <v>no</v>
      </c>
    </row>
    <row r="213" spans="1:11" x14ac:dyDescent="0.25">
      <c r="A213" s="59" t="str">
        <f>VLOOKUP(MID(C213,1,2),DATA!$B$2:$C$10,2,FALSE)</f>
        <v>FF15</v>
      </c>
      <c r="B213" s="68" t="str">
        <f>VLOOKUP(MID(C213,13,2),DATA!$M$2:$N$16,2,FALSE)</f>
        <v>Tarmac</v>
      </c>
      <c r="C213" s="66" t="s">
        <v>287</v>
      </c>
      <c r="D213" s="17" cm="1">
        <f t="array" ref="D213">SUMPRODUCT(1*(Export!$C$2:$C$1000=$C213),Export!$E$2:$E$1000)-SUMPRODUCT(1*(Allocated!$B$2:$B$1000=$C213),1*(Allocated!$D$2:$D$1000&lt;&gt;"07.1. In Workshop - 17. Ship from Vendor"),Allocated!$E$2:$E$1000)</f>
        <v>3</v>
      </c>
      <c r="E213" s="12" t="str">
        <f>VLOOKUP(MID(C213,4,1),DATA!$F$2:$G$16,2,FALSE)</f>
        <v>20"</v>
      </c>
      <c r="F213" s="12" t="str">
        <f>VLOOKUP(MID(C213,5,3),DATA!$H$2:$I$16,2,FALSE)</f>
        <v>11.0"</v>
      </c>
      <c r="G213" s="12" t="str">
        <f t="shared" si="3"/>
        <v>55</v>
      </c>
      <c r="H213" s="12" t="str">
        <f>VLOOKUP(MID(C213,10,3),DATA!$J$2:$L$16,2,FALSE)</f>
        <v>5x114.3</v>
      </c>
      <c r="I213" s="12">
        <f>VLOOKUP(MID(C213,10,3),DATA!$J$2:$L$16,3,FALSE)</f>
        <v>70.599999999999994</v>
      </c>
      <c r="J213" s="68" t="str">
        <f>VLOOKUP(MID(C213,3,1),DATA!$D$2:$E$16,2,FALSE)</f>
        <v>Medium Offset</v>
      </c>
      <c r="K213" s="66"/>
    </row>
    <row r="214" spans="1:11" x14ac:dyDescent="0.25">
      <c r="A214" s="59" t="str">
        <f>VLOOKUP(MID(C214,1,2),DATA!$B$2:$C$10,2,FALSE)</f>
        <v>FF01</v>
      </c>
      <c r="B214" s="68" t="str">
        <f>VLOOKUP(MID(C214,13,2),DATA!$M$2:$N$16,2,FALSE)</f>
        <v>Tarmac</v>
      </c>
      <c r="C214" s="66" t="s">
        <v>228</v>
      </c>
      <c r="D214" s="17" cm="1">
        <f t="array" ref="D214">SUMPRODUCT(1*(Export!$C$2:$C$1000=$C214),Export!$E$2:$E$1000)-SUMPRODUCT(1*(Allocated!$B$2:$B$1000=$C214),1*(Allocated!$D$2:$D$1000&lt;&gt;"07.1. In Workshop - 17. Ship from Vendor"),Allocated!$E$2:$E$1000)</f>
        <v>35</v>
      </c>
      <c r="E214" s="12" t="str">
        <f>VLOOKUP(MID(C214,4,1),DATA!$F$2:$G$16,2,FALSE)</f>
        <v>20"</v>
      </c>
      <c r="F214" s="12" t="str">
        <f>VLOOKUP(MID(C214,5,3),DATA!$H$2:$I$16,2,FALSE)</f>
        <v>11.0"</v>
      </c>
      <c r="G214" s="12" t="str">
        <f t="shared" si="3"/>
        <v>60</v>
      </c>
      <c r="H214" s="12" t="str">
        <f>VLOOKUP(MID(C214,10,3),DATA!$J$2:$L$16,2,FALSE)</f>
        <v>5x130</v>
      </c>
      <c r="I214" s="12">
        <f>VLOOKUP(MID(C214,10,3),DATA!$J$2:$L$16,3,FALSE)</f>
        <v>71.599999999999994</v>
      </c>
      <c r="J214" s="68" t="str">
        <f>VLOOKUP(MID(C214,3,1),DATA!$D$2:$E$16,2,FALSE)</f>
        <v>Medium Offset</v>
      </c>
      <c r="K214" s="66" t="str">
        <f>IF(COUNTIF(Discontinued!C81:C234,'All Skus'!C82)&gt;0,"yes","no")</f>
        <v>no</v>
      </c>
    </row>
    <row r="215" spans="1:11" x14ac:dyDescent="0.25">
      <c r="A215" s="59" t="str">
        <f>VLOOKUP(MID(C215,1,2),DATA!$B$2:$C$10,2,FALSE)</f>
        <v>FF01</v>
      </c>
      <c r="B215" s="68" t="str">
        <f>VLOOKUP(MID(C215,13,2),DATA!$M$2:$N$16,2,FALSE)</f>
        <v>Liquid Silver</v>
      </c>
      <c r="C215" s="66" t="s">
        <v>230</v>
      </c>
      <c r="D215" s="17" cm="1">
        <f t="array" ref="D215">SUMPRODUCT(1*(Export!$C$2:$C$1000=$C215),Export!$E$2:$E$1000)-SUMPRODUCT(1*(Allocated!$B$2:$B$1000=$C215),1*(Allocated!$D$2:$D$1000&lt;&gt;"07.1. In Workshop - 17. Ship from Vendor"),Allocated!$E$2:$E$1000)</f>
        <v>1</v>
      </c>
      <c r="E215" s="12" t="str">
        <f>VLOOKUP(MID(C215,4,1),DATA!$F$2:$G$16,2,FALSE)</f>
        <v>20"</v>
      </c>
      <c r="F215" s="12" t="str">
        <f>VLOOKUP(MID(C215,5,3),DATA!$H$2:$I$16,2,FALSE)</f>
        <v>11.0"</v>
      </c>
      <c r="G215" s="12" t="str">
        <f t="shared" si="3"/>
        <v>60</v>
      </c>
      <c r="H215" s="12" t="str">
        <f>VLOOKUP(MID(C215,10,3),DATA!$J$2:$L$16,2,FALSE)</f>
        <v>5x130</v>
      </c>
      <c r="I215" s="12">
        <f>VLOOKUP(MID(C215,10,3),DATA!$J$2:$L$16,3,FALSE)</f>
        <v>71.599999999999994</v>
      </c>
      <c r="J215" s="68" t="str">
        <f>VLOOKUP(MID(C215,3,1),DATA!$D$2:$E$16,2,FALSE)</f>
        <v>Medium Offset</v>
      </c>
      <c r="K215" s="66"/>
    </row>
    <row r="216" spans="1:11" x14ac:dyDescent="0.25">
      <c r="A216" s="59" t="str">
        <f>VLOOKUP(MID(C216,1,2),DATA!$B$2:$C$10,2,FALSE)</f>
        <v>FF15</v>
      </c>
      <c r="B216" s="68" t="str">
        <f>VLOOKUP(MID(C216,13,2),DATA!$M$2:$N$16,2,FALSE)</f>
        <v>Liquid Silver</v>
      </c>
      <c r="C216" s="66" t="s">
        <v>1716</v>
      </c>
      <c r="D216" s="17" cm="1">
        <f t="array" ref="D216">SUMPRODUCT(1*(Export!$C$2:$C$1000=$C216),Export!$E$2:$E$1000)-SUMPRODUCT(1*(Allocated!$B$2:$B$1000=$C216),1*(Allocated!$D$2:$D$1000&lt;&gt;"07.1. In Workshop - 17. Ship from Vendor"),Allocated!$E$2:$E$1000)</f>
        <v>26</v>
      </c>
      <c r="E216" s="12" t="str">
        <f>VLOOKUP(MID(C216,4,1),DATA!$F$2:$G$16,2,FALSE)</f>
        <v>20"</v>
      </c>
      <c r="F216" s="12" t="str">
        <f>VLOOKUP(MID(C216,5,3),DATA!$H$2:$I$16,2,FALSE)</f>
        <v>11.0"</v>
      </c>
      <c r="G216" s="12" t="str">
        <f t="shared" si="3"/>
        <v>60</v>
      </c>
      <c r="H216" s="12" t="str">
        <f>VLOOKUP(MID(C216,10,3),DATA!$J$2:$L$16,2,FALSE)</f>
        <v>5x130</v>
      </c>
      <c r="I216" s="12">
        <f>VLOOKUP(MID(C216,10,3),DATA!$J$2:$L$16,3,FALSE)</f>
        <v>71.599999999999994</v>
      </c>
      <c r="J216" s="68" t="str">
        <f>VLOOKUP(MID(C216,3,1),DATA!$D$2:$E$16,2,FALSE)</f>
        <v>Medium Offset</v>
      </c>
      <c r="K216" s="66"/>
    </row>
    <row r="217" spans="1:11" x14ac:dyDescent="0.25">
      <c r="A217" s="59" t="str">
        <f>VLOOKUP(MID(C217,1,2),DATA!$B$2:$C$10,2,FALSE)</f>
        <v>FF15</v>
      </c>
      <c r="B217" s="68" t="str">
        <f>VLOOKUP(MID(C217,13,2),DATA!$M$2:$N$16,2,FALSE)</f>
        <v>Tarmac</v>
      </c>
      <c r="C217" s="66" t="s">
        <v>1718</v>
      </c>
      <c r="D217" s="17" cm="1">
        <f t="array" ref="D217">SUMPRODUCT(1*(Export!$C$2:$C$1000=$C217),Export!$E$2:$E$1000)-SUMPRODUCT(1*(Allocated!$B$2:$B$1000=$C217),1*(Allocated!$D$2:$D$1000&lt;&gt;"07.1. In Workshop - 17. Ship from Vendor"),Allocated!$E$2:$E$1000)</f>
        <v>4</v>
      </c>
      <c r="E217" s="12" t="str">
        <f>VLOOKUP(MID(C217,4,1),DATA!$F$2:$G$16,2,FALSE)</f>
        <v>20"</v>
      </c>
      <c r="F217" s="12" t="str">
        <f>VLOOKUP(MID(C217,5,3),DATA!$H$2:$I$16,2,FALSE)</f>
        <v>11.0"</v>
      </c>
      <c r="G217" s="12" t="str">
        <f t="shared" si="3"/>
        <v>60</v>
      </c>
      <c r="H217" s="12" t="str">
        <f>VLOOKUP(MID(C217,10,3),DATA!$J$2:$L$16,2,FALSE)</f>
        <v>5x130</v>
      </c>
      <c r="I217" s="12">
        <f>VLOOKUP(MID(C217,10,3),DATA!$J$2:$L$16,3,FALSE)</f>
        <v>71.599999999999994</v>
      </c>
      <c r="J217" s="68" t="str">
        <f>VLOOKUP(MID(C217,3,1),DATA!$D$2:$E$16,2,FALSE)</f>
        <v>Medium Offset</v>
      </c>
      <c r="K217" s="66" t="str">
        <f>IF(COUNTIF(Discontinued!C116:C269,'All Skus'!C117)&gt;0,"yes","no")</f>
        <v>no</v>
      </c>
    </row>
    <row r="218" spans="1:11" x14ac:dyDescent="0.25">
      <c r="A218" s="59" t="str">
        <f>VLOOKUP(MID(C218,1,2),DATA!$B$2:$C$10,2,FALSE)</f>
        <v>FF15</v>
      </c>
      <c r="B218" s="68" t="str">
        <f>VLOOKUP(MID(C218,13,2),DATA!$M$2:$N$16,2,FALSE)</f>
        <v>Raw</v>
      </c>
      <c r="C218" s="66" t="s">
        <v>1235</v>
      </c>
      <c r="D218" s="17" cm="1">
        <f t="array" ref="D218">SUMPRODUCT(1*(Export!$C$2:$C$1000=$C218),Export!$E$2:$E$1000)-SUMPRODUCT(1*(Allocated!$B$2:$B$1000=$C218),1*(Allocated!$D$2:$D$1000&lt;&gt;"07.1. In Workshop - 17. Ship from Vendor"),Allocated!$E$2:$E$1000)</f>
        <v>9</v>
      </c>
      <c r="E218" s="12" t="str">
        <f>VLOOKUP(MID(C218,4,1),DATA!$F$2:$G$16,2,FALSE)</f>
        <v>20"</v>
      </c>
      <c r="F218" s="12" t="str">
        <f>VLOOKUP(MID(C218,5,3),DATA!$H$2:$I$16,2,FALSE)</f>
        <v>11.0"</v>
      </c>
      <c r="G218" s="12" t="str">
        <f t="shared" si="3"/>
        <v>60</v>
      </c>
      <c r="H218" s="12" t="str">
        <f>VLOOKUP(MID(C218,10,3),DATA!$J$2:$L$16,2,FALSE)</f>
        <v>5x130</v>
      </c>
      <c r="I218" s="12">
        <f>VLOOKUP(MID(C218,10,3),DATA!$J$2:$L$16,3,FALSE)</f>
        <v>71.599999999999994</v>
      </c>
      <c r="J218" s="68" t="str">
        <f>VLOOKUP(MID(C218,3,1),DATA!$D$2:$E$16,2,FALSE)</f>
        <v>Medium Offset</v>
      </c>
      <c r="K218" s="66" t="str">
        <f>IF(COUNTIF(Discontinued!C108:C261,'All Skus'!C109)&gt;0,"yes","no")</f>
        <v>no</v>
      </c>
    </row>
    <row r="219" spans="1:11" x14ac:dyDescent="0.25">
      <c r="A219" s="59" t="str">
        <f>VLOOKUP(MID(C219,1,2),DATA!$B$2:$C$10,2,FALSE)</f>
        <v>FF04</v>
      </c>
      <c r="B219" s="68" t="str">
        <f>VLOOKUP(MID(C219,13,2),DATA!$M$2:$N$16,2,FALSE)</f>
        <v>Liquid Metal</v>
      </c>
      <c r="C219" s="66" t="s">
        <v>365</v>
      </c>
      <c r="D219" s="17" cm="1">
        <f t="array" ref="D219">SUMPRODUCT(1*(Export!$C$2:$C$1000=$C219),Export!$E$2:$E$1000)-SUMPRODUCT(1*(Allocated!$B$2:$B$1000=$C219),1*(Allocated!$D$2:$D$1000&lt;&gt;"07.1. In Workshop - 17. Ship from Vendor"),Allocated!$E$2:$E$1000)</f>
        <v>1</v>
      </c>
      <c r="E219" s="12" t="str">
        <f>VLOOKUP(MID(C219,4,1),DATA!$F$2:$G$16,2,FALSE)</f>
        <v>20"</v>
      </c>
      <c r="F219" s="12" t="str">
        <f>VLOOKUP(MID(C219,5,3),DATA!$H$2:$I$16,2,FALSE)</f>
        <v>11.0"</v>
      </c>
      <c r="G219" s="12" t="str">
        <f t="shared" si="3"/>
        <v>65</v>
      </c>
      <c r="H219" s="12" t="str">
        <f>VLOOKUP(MID(C219,10,3),DATA!$J$2:$L$16,2,FALSE)</f>
        <v>5x130</v>
      </c>
      <c r="I219" s="12">
        <f>VLOOKUP(MID(C219,10,3),DATA!$J$2:$L$16,3,FALSE)</f>
        <v>71.599999999999994</v>
      </c>
      <c r="J219" s="68" t="str">
        <f>VLOOKUP(MID(C219,3,1),DATA!$D$2:$E$16,2,FALSE)</f>
        <v>Medium Offset</v>
      </c>
      <c r="K219" s="66" t="str">
        <f>IF(COUNTIF(Discontinued!C114:C267,'All Skus'!C115)&gt;0,"yes","no")</f>
        <v>no</v>
      </c>
    </row>
    <row r="220" spans="1:11" x14ac:dyDescent="0.25">
      <c r="A220" s="59" t="str">
        <f>VLOOKUP(MID(C220,1,2),DATA!$B$2:$C$10,2,FALSE)</f>
        <v>FF15</v>
      </c>
      <c r="B220" s="68" t="str">
        <f>VLOOKUP(MID(C220,13,2),DATA!$M$2:$N$16,2,FALSE)</f>
        <v>Liquid Silver</v>
      </c>
      <c r="C220" s="66" t="s">
        <v>280</v>
      </c>
      <c r="D220" s="17" cm="1">
        <f t="array" ref="D220">SUMPRODUCT(1*(Export!$C$2:$C$1000=$C220),Export!$E$2:$E$1000)-SUMPRODUCT(1*(Allocated!$B$2:$B$1000=$C220),1*(Allocated!$D$2:$D$1000&lt;&gt;"07.1. In Workshop - 17. Ship from Vendor"),Allocated!$E$2:$E$1000)</f>
        <v>4</v>
      </c>
      <c r="E220" s="12" t="str">
        <f>VLOOKUP(MID(C220,4,1),DATA!$F$2:$G$16,2,FALSE)</f>
        <v>20"</v>
      </c>
      <c r="F220" s="12" t="str">
        <f>VLOOKUP(MID(C220,5,3),DATA!$H$2:$I$16,2,FALSE)</f>
        <v>11.0"</v>
      </c>
      <c r="G220" s="12" t="str">
        <f t="shared" si="3"/>
        <v>78</v>
      </c>
      <c r="H220" s="12" t="str">
        <f>VLOOKUP(MID(C220,10,3),DATA!$J$2:$L$16,2,FALSE)</f>
        <v>5x120.65</v>
      </c>
      <c r="I220" s="12">
        <f>VLOOKUP(MID(C220,10,3),DATA!$J$2:$L$16,3,FALSE)</f>
        <v>70.3</v>
      </c>
      <c r="J220" s="68" t="str">
        <f>VLOOKUP(MID(C220,3,1),DATA!$D$2:$E$16,2,FALSE)</f>
        <v>High Offset</v>
      </c>
      <c r="K220" s="66" t="str">
        <f>IF(COUNTIF(Discontinued!C282:C435,'All Skus'!C283)&gt;0,"yes","no")</f>
        <v>no</v>
      </c>
    </row>
    <row r="221" spans="1:11" x14ac:dyDescent="0.25">
      <c r="A221" s="59" t="str">
        <f>VLOOKUP(MID(C221,1,2),DATA!$B$2:$C$10,2,FALSE)</f>
        <v>FF11</v>
      </c>
      <c r="B221" s="68" t="str">
        <f>VLOOKUP(MID(C221,13,2),DATA!$M$2:$N$16,2,FALSE)</f>
        <v>Liquid Metal</v>
      </c>
      <c r="C221" s="66" t="s">
        <v>1474</v>
      </c>
      <c r="D221" s="17" cm="1">
        <f t="array" ref="D221">SUMPRODUCT(1*(Export!$C$2:$C$1000=$C221),Export!$E$2:$E$1000)-SUMPRODUCT(1*(Allocated!$B$2:$B$1000=$C221),1*(Allocated!$D$2:$D$1000&lt;&gt;"07.1. In Workshop - 17. Ship from Vendor"),Allocated!$E$2:$E$1000)</f>
        <v>20</v>
      </c>
      <c r="E221" s="12" t="str">
        <f>VLOOKUP(MID(C221,4,1),DATA!$F$2:$G$16,2,FALSE)</f>
        <v>20"</v>
      </c>
      <c r="F221" s="12" t="str">
        <f>VLOOKUP(MID(C221,5,3),DATA!$H$2:$I$16,2,FALSE)</f>
        <v>11.5"</v>
      </c>
      <c r="G221" s="12" t="str">
        <f t="shared" si="3"/>
        <v>45</v>
      </c>
      <c r="H221" s="12" t="str">
        <f>VLOOKUP(MID(C221,10,3),DATA!$J$2:$L$16,2,FALSE)</f>
        <v>5x130</v>
      </c>
      <c r="I221" s="12">
        <f>VLOOKUP(MID(C221,10,3),DATA!$J$2:$L$16,3,FALSE)</f>
        <v>71.599999999999994</v>
      </c>
      <c r="J221" s="68" t="str">
        <f>VLOOKUP(MID(C221,3,1),DATA!$D$2:$E$16,2,FALSE)</f>
        <v>Medium Offset</v>
      </c>
      <c r="K221" s="66" t="str">
        <f>IF(COUNTIF(Discontinued!C307:C460,'All Skus'!C309)&gt;0,"yes","no")</f>
        <v>no</v>
      </c>
    </row>
    <row r="222" spans="1:11" x14ac:dyDescent="0.25">
      <c r="A222" s="59" t="str">
        <f>VLOOKUP(MID(C222,1,2),DATA!$B$2:$C$10,2,FALSE)</f>
        <v>FF11</v>
      </c>
      <c r="B222" s="68" t="str">
        <f>VLOOKUP(MID(C222,13,2),DATA!$M$2:$N$16,2,FALSE)</f>
        <v>Raw</v>
      </c>
      <c r="C222" s="66" t="s">
        <v>1476</v>
      </c>
      <c r="D222" s="17" cm="1">
        <f t="array" ref="D222">SUMPRODUCT(1*(Export!$C$2:$C$1000=$C222),Export!$E$2:$E$1000)-SUMPRODUCT(1*(Allocated!$B$2:$B$1000=$C222),1*(Allocated!$D$2:$D$1000&lt;&gt;"07.1. In Workshop - 17. Ship from Vendor"),Allocated!$E$2:$E$1000)</f>
        <v>14</v>
      </c>
      <c r="E222" s="12" t="str">
        <f>VLOOKUP(MID(C222,4,1),DATA!$F$2:$G$16,2,FALSE)</f>
        <v>20"</v>
      </c>
      <c r="F222" s="12" t="str">
        <f>VLOOKUP(MID(C222,5,3),DATA!$H$2:$I$16,2,FALSE)</f>
        <v>11.5"</v>
      </c>
      <c r="G222" s="12" t="str">
        <f t="shared" si="3"/>
        <v>45</v>
      </c>
      <c r="H222" s="12" t="str">
        <f>VLOOKUP(MID(C222,10,3),DATA!$J$2:$L$16,2,FALSE)</f>
        <v>5x130</v>
      </c>
      <c r="I222" s="12">
        <f>VLOOKUP(MID(C222,10,3),DATA!$J$2:$L$16,3,FALSE)</f>
        <v>71.599999999999994</v>
      </c>
      <c r="J222" s="68" t="str">
        <f>VLOOKUP(MID(C222,3,1),DATA!$D$2:$E$16,2,FALSE)</f>
        <v>Medium Offset</v>
      </c>
      <c r="K222" s="66" t="str">
        <f>IF(COUNTIF(Discontinued!C70:C223,'All Skus'!C71)&gt;0,"yes","no")</f>
        <v>no</v>
      </c>
    </row>
    <row r="223" spans="1:11" x14ac:dyDescent="0.25">
      <c r="A223" s="59" t="str">
        <f>VLOOKUP(MID(C223,1,2),DATA!$B$2:$C$10,2,FALSE)</f>
        <v>FF11</v>
      </c>
      <c r="B223" s="68" t="str">
        <f>VLOOKUP(MID(C223,13,2),DATA!$M$2:$N$16,2,FALSE)</f>
        <v>Tarmac</v>
      </c>
      <c r="C223" s="66" t="s">
        <v>1478</v>
      </c>
      <c r="D223" s="17" cm="1">
        <f t="array" ref="D223">SUMPRODUCT(1*(Export!$C$2:$C$1000=$C223),Export!$E$2:$E$1000)-SUMPRODUCT(1*(Allocated!$B$2:$B$1000=$C223),1*(Allocated!$D$2:$D$1000&lt;&gt;"07.1. In Workshop - 17. Ship from Vendor"),Allocated!$E$2:$E$1000)</f>
        <v>2</v>
      </c>
      <c r="E223" s="12" t="str">
        <f>VLOOKUP(MID(C223,4,1),DATA!$F$2:$G$16,2,FALSE)</f>
        <v>20"</v>
      </c>
      <c r="F223" s="12" t="str">
        <f>VLOOKUP(MID(C223,5,3),DATA!$H$2:$I$16,2,FALSE)</f>
        <v>11.5"</v>
      </c>
      <c r="G223" s="12" t="str">
        <f t="shared" si="3"/>
        <v>45</v>
      </c>
      <c r="H223" s="12" t="str">
        <f>VLOOKUP(MID(C223,10,3),DATA!$J$2:$L$16,2,FALSE)</f>
        <v>5x130</v>
      </c>
      <c r="I223" s="12">
        <f>VLOOKUP(MID(C223,10,3),DATA!$J$2:$L$16,3,FALSE)</f>
        <v>71.599999999999994</v>
      </c>
      <c r="J223" s="68" t="str">
        <f>VLOOKUP(MID(C223,3,1),DATA!$D$2:$E$16,2,FALSE)</f>
        <v>Medium Offset</v>
      </c>
      <c r="K223" s="66"/>
    </row>
    <row r="224" spans="1:11" x14ac:dyDescent="0.25">
      <c r="A224" s="59" t="str">
        <f>VLOOKUP(MID(C224,1,2),DATA!$B$2:$C$10,2,FALSE)</f>
        <v>FF11</v>
      </c>
      <c r="B224" s="68" t="str">
        <f>VLOOKUP(MID(C224,13,2),DATA!$M$2:$N$16,2,FALSE)</f>
        <v>Raw</v>
      </c>
      <c r="C224" s="66" t="s">
        <v>2152</v>
      </c>
      <c r="D224" s="17" cm="1">
        <f t="array" ref="D224">SUMPRODUCT(1*(Export!$C$2:$C$1000=$C224),Export!$E$2:$E$1000)-SUMPRODUCT(1*(Allocated!$B$2:$B$1000=$C224),1*(Allocated!$D$2:$D$1000&lt;&gt;"07.1. In Workshop - 17. Ship from Vendor"),Allocated!$E$2:$E$1000)</f>
        <v>8</v>
      </c>
      <c r="E224" s="12" t="str">
        <f>VLOOKUP(MID(C224,4,1),DATA!$F$2:$G$16,2,FALSE)</f>
        <v>20"</v>
      </c>
      <c r="F224" s="12" t="str">
        <f>VLOOKUP(MID(C224,5,3),DATA!$H$2:$I$16,2,FALSE)</f>
        <v>11.5"</v>
      </c>
      <c r="G224" s="12" t="str">
        <f t="shared" si="3"/>
        <v>52</v>
      </c>
      <c r="H224" s="12" t="str">
        <f>VLOOKUP(MID(C224,10,3),DATA!$J$2:$L$16,2,FALSE)</f>
        <v>5x120</v>
      </c>
      <c r="I224" s="12">
        <f>VLOOKUP(MID(C224,10,3),DATA!$J$2:$L$16,3,FALSE)</f>
        <v>66.900000000000006</v>
      </c>
      <c r="J224" s="68" t="str">
        <f>VLOOKUP(MID(C224,3,1),DATA!$D$2:$E$16,2,FALSE)</f>
        <v>Low Offset</v>
      </c>
      <c r="K224" s="66" t="str">
        <f>IF(COUNTIF(Discontinued!C216:C369,'All Skus'!C217)&gt;0,"yes","no")</f>
        <v>no</v>
      </c>
    </row>
    <row r="225" spans="1:11" x14ac:dyDescent="0.25">
      <c r="A225" s="59" t="str">
        <f>VLOOKUP(MID(C225,1,2),DATA!$B$2:$C$10,2,FALSE)</f>
        <v>FF11</v>
      </c>
      <c r="B225" s="68" t="str">
        <f>VLOOKUP(MID(C225,13,2),DATA!$M$2:$N$16,2,FALSE)</f>
        <v>Liquid Metal</v>
      </c>
      <c r="C225" s="66" t="s">
        <v>2154</v>
      </c>
      <c r="D225" s="17" cm="1">
        <f t="array" ref="D225">SUMPRODUCT(1*(Export!$C$2:$C$1000=$C225),Export!$E$2:$E$1000)-SUMPRODUCT(1*(Allocated!$B$2:$B$1000=$C225),1*(Allocated!$D$2:$D$1000&lt;&gt;"07.1. In Workshop - 17. Ship from Vendor"),Allocated!$E$2:$E$1000)</f>
        <v>48</v>
      </c>
      <c r="E225" s="12" t="str">
        <f>VLOOKUP(MID(C225,4,1),DATA!$F$2:$G$16,2,FALSE)</f>
        <v>20"</v>
      </c>
      <c r="F225" s="12" t="str">
        <f>VLOOKUP(MID(C225,5,3),DATA!$H$2:$I$16,2,FALSE)</f>
        <v>11.5"</v>
      </c>
      <c r="G225" s="12" t="str">
        <f t="shared" si="3"/>
        <v>52</v>
      </c>
      <c r="H225" s="12" t="str">
        <f>VLOOKUP(MID(C225,10,3),DATA!$J$2:$L$16,2,FALSE)</f>
        <v>5x120</v>
      </c>
      <c r="I225" s="12">
        <f>VLOOKUP(MID(C225,10,3),DATA!$J$2:$L$16,3,FALSE)</f>
        <v>66.900000000000006</v>
      </c>
      <c r="J225" s="68" t="str">
        <f>VLOOKUP(MID(C225,3,1),DATA!$D$2:$E$16,2,FALSE)</f>
        <v>Low Offset</v>
      </c>
      <c r="K225" s="66" t="str">
        <f>IF(COUNTIF(Discontinued!C342:C495,'All Skus'!C341)&gt;0,"yes","no")</f>
        <v>no</v>
      </c>
    </row>
    <row r="226" spans="1:11" x14ac:dyDescent="0.25">
      <c r="A226" s="59" t="str">
        <f>VLOOKUP(MID(C226,1,2),DATA!$B$2:$C$10,2,FALSE)</f>
        <v>FF11</v>
      </c>
      <c r="B226" s="68" t="str">
        <f>VLOOKUP(MID(C226,13,2),DATA!$M$2:$N$16,2,FALSE)</f>
        <v>Tarmac</v>
      </c>
      <c r="C226" s="66" t="s">
        <v>2156</v>
      </c>
      <c r="D226" s="17" cm="1">
        <f t="array" ref="D226">SUMPRODUCT(1*(Export!$C$2:$C$1000=$C226),Export!$E$2:$E$1000)-SUMPRODUCT(1*(Allocated!$B$2:$B$1000=$C226),1*(Allocated!$D$2:$D$1000&lt;&gt;"07.1. In Workshop - 17. Ship from Vendor"),Allocated!$E$2:$E$1000)</f>
        <v>58</v>
      </c>
      <c r="E226" s="12" t="str">
        <f>VLOOKUP(MID(C226,4,1),DATA!$F$2:$G$16,2,FALSE)</f>
        <v>20"</v>
      </c>
      <c r="F226" s="12" t="str">
        <f>VLOOKUP(MID(C226,5,3),DATA!$H$2:$I$16,2,FALSE)</f>
        <v>11.5"</v>
      </c>
      <c r="G226" s="12" t="str">
        <f t="shared" si="3"/>
        <v>52</v>
      </c>
      <c r="H226" s="12" t="str">
        <f>VLOOKUP(MID(C226,10,3),DATA!$J$2:$L$16,2,FALSE)</f>
        <v>5x120</v>
      </c>
      <c r="I226" s="12">
        <f>VLOOKUP(MID(C226,10,3),DATA!$J$2:$L$16,3,FALSE)</f>
        <v>66.900000000000006</v>
      </c>
      <c r="J226" s="68" t="str">
        <f>VLOOKUP(MID(C226,3,1),DATA!$D$2:$E$16,2,FALSE)</f>
        <v>Low Offset</v>
      </c>
      <c r="K226" s="66" t="str">
        <f>IF(COUNTIF(Discontinued!C113:C266,'All Skus'!C114)&gt;0,"yes","no")</f>
        <v>no</v>
      </c>
    </row>
    <row r="227" spans="1:11" x14ac:dyDescent="0.25">
      <c r="A227" s="59" t="str">
        <f>VLOOKUP(MID(C227,1,2),DATA!$B$2:$C$10,2,FALSE)</f>
        <v>FF04</v>
      </c>
      <c r="B227" s="68" t="str">
        <f>VLOOKUP(MID(C227,13,2),DATA!$M$2:$N$16,2,FALSE)</f>
        <v>Tarmac</v>
      </c>
      <c r="C227" s="66" t="s">
        <v>351</v>
      </c>
      <c r="D227" s="17" cm="1">
        <f t="array" ref="D227">SUMPRODUCT(1*(Export!$C$2:$C$1000=$C227),Export!$E$2:$E$1000)-SUMPRODUCT(1*(Allocated!$B$2:$B$1000=$C227),1*(Allocated!$D$2:$D$1000&lt;&gt;"07.1. In Workshop - 17. Ship from Vendor"),Allocated!$E$2:$E$1000)</f>
        <v>20</v>
      </c>
      <c r="E227" s="12" t="str">
        <f>VLOOKUP(MID(C227,4,1),DATA!$F$2:$G$16,2,FALSE)</f>
        <v>20"</v>
      </c>
      <c r="F227" s="12" t="str">
        <f>VLOOKUP(MID(C227,5,3),DATA!$H$2:$I$16,2,FALSE)</f>
        <v>8.0"</v>
      </c>
      <c r="G227" s="12" t="str">
        <f t="shared" si="3"/>
        <v>27</v>
      </c>
      <c r="H227" s="12" t="str">
        <f>VLOOKUP(MID(C227,10,3),DATA!$J$2:$L$16,2,FALSE)</f>
        <v>5x112</v>
      </c>
      <c r="I227" s="12">
        <f>VLOOKUP(MID(C227,10,3),DATA!$J$2:$L$16,3,FALSE)</f>
        <v>66.56</v>
      </c>
      <c r="J227" s="68" t="str">
        <f>VLOOKUP(MID(C227,3,1),DATA!$D$2:$E$16,2,FALSE)</f>
        <v>High Offset</v>
      </c>
      <c r="K227" s="66" t="str">
        <f>IF(COUNTIF(Discontinued!C40:C193,'All Skus'!C41)&gt;0,"yes","no")</f>
        <v>yes</v>
      </c>
    </row>
    <row r="228" spans="1:11" x14ac:dyDescent="0.25">
      <c r="A228" s="59" t="str">
        <f>VLOOKUP(MID(C228,1,2),DATA!$B$2:$C$10,2,FALSE)</f>
        <v>FF04</v>
      </c>
      <c r="B228" s="68" t="str">
        <f>VLOOKUP(MID(C228,13,2),DATA!$M$2:$N$16,2,FALSE)</f>
        <v>Liquid Metal</v>
      </c>
      <c r="C228" s="66" t="s">
        <v>353</v>
      </c>
      <c r="D228" s="17" cm="1">
        <f t="array" ref="D228">SUMPRODUCT(1*(Export!$C$2:$C$1000=$C228),Export!$E$2:$E$1000)-SUMPRODUCT(1*(Allocated!$B$2:$B$1000=$C228),1*(Allocated!$D$2:$D$1000&lt;&gt;"07.1. In Workshop - 17. Ship from Vendor"),Allocated!$E$2:$E$1000)</f>
        <v>29</v>
      </c>
      <c r="E228" s="12" t="str">
        <f>VLOOKUP(MID(C228,4,1),DATA!$F$2:$G$16,2,FALSE)</f>
        <v>20"</v>
      </c>
      <c r="F228" s="12" t="str">
        <f>VLOOKUP(MID(C228,5,3),DATA!$H$2:$I$16,2,FALSE)</f>
        <v>8.0"</v>
      </c>
      <c r="G228" s="12" t="str">
        <f t="shared" si="3"/>
        <v>27</v>
      </c>
      <c r="H228" s="12" t="str">
        <f>VLOOKUP(MID(C228,10,3),DATA!$J$2:$L$16,2,FALSE)</f>
        <v>5x112</v>
      </c>
      <c r="I228" s="12">
        <f>VLOOKUP(MID(C228,10,3),DATA!$J$2:$L$16,3,FALSE)</f>
        <v>66.56</v>
      </c>
      <c r="J228" s="68" t="str">
        <f>VLOOKUP(MID(C228,3,1),DATA!$D$2:$E$16,2,FALSE)</f>
        <v>High Offset</v>
      </c>
      <c r="K228" s="66" t="str">
        <f>IF(COUNTIF(Discontinued!C77:C230,'All Skus'!C78)&gt;0,"yes","no")</f>
        <v>no</v>
      </c>
    </row>
    <row r="229" spans="1:11" x14ac:dyDescent="0.25">
      <c r="A229" s="59" t="str">
        <f>VLOOKUP(MID(C229,1,2),DATA!$B$2:$C$10,2,FALSE)</f>
        <v>FF04</v>
      </c>
      <c r="B229" s="68" t="str">
        <f>VLOOKUP(MID(C229,13,2),DATA!$M$2:$N$16,2,FALSE)</f>
        <v>Tarmac</v>
      </c>
      <c r="C229" s="66" t="s">
        <v>338</v>
      </c>
      <c r="D229" s="17" cm="1">
        <f t="array" ref="D229">SUMPRODUCT(1*(Export!$C$2:$C$1000=$C229),Export!$E$2:$E$1000)-SUMPRODUCT(1*(Allocated!$B$2:$B$1000=$C229),1*(Allocated!$D$2:$D$1000&lt;&gt;"07.1. In Workshop - 17. Ship from Vendor"),Allocated!$E$2:$E$1000)</f>
        <v>5</v>
      </c>
      <c r="E229" s="12" t="str">
        <f>VLOOKUP(MID(C229,4,1),DATA!$F$2:$G$16,2,FALSE)</f>
        <v>20"</v>
      </c>
      <c r="F229" s="12" t="str">
        <f>VLOOKUP(MID(C229,5,3),DATA!$H$2:$I$16,2,FALSE)</f>
        <v>8.5"</v>
      </c>
      <c r="G229" s="12" t="str">
        <f t="shared" si="3"/>
        <v>30</v>
      </c>
      <c r="H229" s="12" t="str">
        <f>VLOOKUP(MID(C229,10,3),DATA!$J$2:$L$16,2,FALSE)</f>
        <v>5x120</v>
      </c>
      <c r="I229" s="12">
        <f>VLOOKUP(MID(C229,10,3),DATA!$J$2:$L$16,3,FALSE)</f>
        <v>72.599999999999994</v>
      </c>
      <c r="J229" s="68" t="str">
        <f>VLOOKUP(MID(C229,3,1),DATA!$D$2:$E$16,2,FALSE)</f>
        <v>Medium Offset</v>
      </c>
      <c r="K229" s="66" t="str">
        <f>IF(COUNTIF(Discontinued!C157:C310,'All Skus'!C158)&gt;0,"yes","no")</f>
        <v>no</v>
      </c>
    </row>
    <row r="230" spans="1:11" x14ac:dyDescent="0.25">
      <c r="A230" s="59" t="str">
        <f>VLOOKUP(MID(C230,1,2),DATA!$B$2:$C$10,2,FALSE)</f>
        <v>FF04</v>
      </c>
      <c r="B230" s="68" t="str">
        <f>VLOOKUP(MID(C230,13,2),DATA!$M$2:$N$16,2,FALSE)</f>
        <v>Liquid Metal</v>
      </c>
      <c r="C230" s="66" t="s">
        <v>339</v>
      </c>
      <c r="D230" s="17" cm="1">
        <f t="array" ref="D230">SUMPRODUCT(1*(Export!$C$2:$C$1000=$C230),Export!$E$2:$E$1000)-SUMPRODUCT(1*(Allocated!$B$2:$B$1000=$C230),1*(Allocated!$D$2:$D$1000&lt;&gt;"07.1. In Workshop - 17. Ship from Vendor"),Allocated!$E$2:$E$1000)</f>
        <v>2</v>
      </c>
      <c r="E230" s="12" t="str">
        <f>VLOOKUP(MID(C230,4,1),DATA!$F$2:$G$16,2,FALSE)</f>
        <v>20"</v>
      </c>
      <c r="F230" s="12" t="str">
        <f>VLOOKUP(MID(C230,5,3),DATA!$H$2:$I$16,2,FALSE)</f>
        <v>8.5"</v>
      </c>
      <c r="G230" s="12" t="str">
        <f t="shared" si="3"/>
        <v>30</v>
      </c>
      <c r="H230" s="12" t="str">
        <f>VLOOKUP(MID(C230,10,3),DATA!$J$2:$L$16,2,FALSE)</f>
        <v>5x120</v>
      </c>
      <c r="I230" s="12">
        <f>VLOOKUP(MID(C230,10,3),DATA!$J$2:$L$16,3,FALSE)</f>
        <v>72.599999999999994</v>
      </c>
      <c r="J230" s="68" t="str">
        <f>VLOOKUP(MID(C230,3,1),DATA!$D$2:$E$16,2,FALSE)</f>
        <v>Medium Offset</v>
      </c>
      <c r="K230" s="66"/>
    </row>
    <row r="231" spans="1:11" x14ac:dyDescent="0.25">
      <c r="A231" s="59" t="str">
        <f>VLOOKUP(MID(C231,1,2),DATA!$B$2:$C$10,2,FALSE)</f>
        <v>FF10</v>
      </c>
      <c r="B231" s="68" t="str">
        <f>VLOOKUP(MID(C231,13,2),DATA!$M$2:$N$16,2,FALSE)</f>
        <v>Raw</v>
      </c>
      <c r="C231" s="66" t="s">
        <v>510</v>
      </c>
      <c r="D231" s="17" cm="1">
        <f t="array" ref="D231">SUMPRODUCT(1*(Export!$C$2:$C$1000=$C231),Export!$E$2:$E$1000)-SUMPRODUCT(1*(Allocated!$B$2:$B$1000=$C231),1*(Allocated!$D$2:$D$1000&lt;&gt;"07.1. In Workshop - 17. Ship from Vendor"),Allocated!$E$2:$E$1000)</f>
        <v>18</v>
      </c>
      <c r="E231" s="12" t="str">
        <f>VLOOKUP(MID(C231,4,1),DATA!$F$2:$G$16,2,FALSE)</f>
        <v>20"</v>
      </c>
      <c r="F231" s="12" t="str">
        <f>VLOOKUP(MID(C231,5,3),DATA!$H$2:$I$16,2,FALSE)</f>
        <v>8.5"</v>
      </c>
      <c r="G231" s="12" t="str">
        <f t="shared" si="3"/>
        <v>30</v>
      </c>
      <c r="H231" s="12" t="str">
        <f>VLOOKUP(MID(C231,10,3),DATA!$J$2:$L$16,2,FALSE)</f>
        <v>5x120</v>
      </c>
      <c r="I231" s="12">
        <f>VLOOKUP(MID(C231,10,3),DATA!$J$2:$L$16,3,FALSE)</f>
        <v>72.599999999999994</v>
      </c>
      <c r="J231" s="68" t="str">
        <f>VLOOKUP(MID(C231,3,1),DATA!$D$2:$E$16,2,FALSE)</f>
        <v>Medium Offset</v>
      </c>
      <c r="K231" s="66" t="str">
        <f>IF(COUNTIF(Discontinued!C225:C378,'All Skus'!C226)&gt;0,"yes","no")</f>
        <v>no</v>
      </c>
    </row>
    <row r="232" spans="1:11" x14ac:dyDescent="0.25">
      <c r="A232" s="59" t="str">
        <f>VLOOKUP(MID(C232,1,2),DATA!$B$2:$C$10,2,FALSE)</f>
        <v>FF10</v>
      </c>
      <c r="B232" s="68" t="str">
        <f>VLOOKUP(MID(C232,13,2),DATA!$M$2:$N$16,2,FALSE)</f>
        <v>Liquid Metal</v>
      </c>
      <c r="C232" s="66" t="s">
        <v>104</v>
      </c>
      <c r="D232" s="17" cm="1">
        <f t="array" ref="D232">SUMPRODUCT(1*(Export!$C$2:$C$1000=$C232),Export!$E$2:$E$1000)-SUMPRODUCT(1*(Allocated!$B$2:$B$1000=$C232),1*(Allocated!$D$2:$D$1000&lt;&gt;"07.1. In Workshop - 17. Ship from Vendor"),Allocated!$E$2:$E$1000)</f>
        <v>23</v>
      </c>
      <c r="E232" s="12" t="str">
        <f>VLOOKUP(MID(C232,4,1),DATA!$F$2:$G$16,2,FALSE)</f>
        <v>20"</v>
      </c>
      <c r="F232" s="12" t="str">
        <f>VLOOKUP(MID(C232,5,3),DATA!$H$2:$I$16,2,FALSE)</f>
        <v>8.5"</v>
      </c>
      <c r="G232" s="12" t="str">
        <f t="shared" si="3"/>
        <v>30</v>
      </c>
      <c r="H232" s="12" t="str">
        <f>VLOOKUP(MID(C232,10,3),DATA!$J$2:$L$16,2,FALSE)</f>
        <v>5x120</v>
      </c>
      <c r="I232" s="12">
        <f>VLOOKUP(MID(C232,10,3),DATA!$J$2:$L$16,3,FALSE)</f>
        <v>72.599999999999994</v>
      </c>
      <c r="J232" s="68" t="str">
        <f>VLOOKUP(MID(C232,3,1),DATA!$D$2:$E$16,2,FALSE)</f>
        <v>Medium Offset</v>
      </c>
      <c r="K232" s="66" t="str">
        <f>IF(COUNTIF(Discontinued!C42:C195,'All Skus'!C43)&gt;0,"yes","no")</f>
        <v>yes</v>
      </c>
    </row>
    <row r="233" spans="1:11" x14ac:dyDescent="0.25">
      <c r="A233" s="59" t="str">
        <f>VLOOKUP(MID(C233,1,2),DATA!$B$2:$C$10,2,FALSE)</f>
        <v>FF10</v>
      </c>
      <c r="B233" s="68" t="str">
        <f>VLOOKUP(MID(C233,13,2),DATA!$M$2:$N$16,2,FALSE)</f>
        <v>Liquid Metal</v>
      </c>
      <c r="C233" s="66" t="s">
        <v>518</v>
      </c>
      <c r="D233" s="17" cm="1">
        <f t="array" ref="D233">SUMPRODUCT(1*(Export!$C$2:$C$1000=$C233),Export!$E$2:$E$1000)-SUMPRODUCT(1*(Allocated!$B$2:$B$1000=$C233),1*(Allocated!$D$2:$D$1000&lt;&gt;"07.1. In Workshop - 17. Ship from Vendor"),Allocated!$E$2:$E$1000)</f>
        <v>2</v>
      </c>
      <c r="E233" s="12" t="str">
        <f>VLOOKUP(MID(C233,4,1),DATA!$F$2:$G$16,2,FALSE)</f>
        <v>20"</v>
      </c>
      <c r="F233" s="12" t="str">
        <f>VLOOKUP(MID(C233,5,3),DATA!$H$2:$I$16,2,FALSE)</f>
        <v>8.5"</v>
      </c>
      <c r="G233" s="12" t="str">
        <f t="shared" si="3"/>
        <v>33</v>
      </c>
      <c r="H233" s="12" t="str">
        <f>VLOOKUP(MID(C233,10,3),DATA!$J$2:$L$16,2,FALSE)</f>
        <v>5x114.3</v>
      </c>
      <c r="I233" s="12">
        <f>VLOOKUP(MID(C233,10,3),DATA!$J$2:$L$16,3,FALSE)</f>
        <v>73.099999999999994</v>
      </c>
      <c r="J233" s="68" t="str">
        <f>VLOOKUP(MID(C233,3,1),DATA!$D$2:$E$16,2,FALSE)</f>
        <v>High Offset</v>
      </c>
      <c r="K233" s="66" t="str">
        <f>IF(COUNTIF(Discontinued!C213:C366,'All Skus'!C214)&gt;0,"yes","no")</f>
        <v>no</v>
      </c>
    </row>
    <row r="234" spans="1:11" x14ac:dyDescent="0.25">
      <c r="A234" s="59" t="str">
        <f>VLOOKUP(MID(C234,1,2),DATA!$B$2:$C$10,2,FALSE)</f>
        <v>FF10</v>
      </c>
      <c r="B234" s="68" t="str">
        <f>VLOOKUP(MID(C234,13,2),DATA!$M$2:$N$16,2,FALSE)</f>
        <v>Tarmac</v>
      </c>
      <c r="C234" s="66" t="s">
        <v>2092</v>
      </c>
      <c r="D234" s="17" cm="1">
        <f t="array" ref="D234">SUMPRODUCT(1*(Export!$C$2:$C$1000=$C234),Export!$E$2:$E$1000)-SUMPRODUCT(1*(Allocated!$B$2:$B$1000=$C234),1*(Allocated!$D$2:$D$1000&lt;&gt;"07.1. In Workshop - 17. Ship from Vendor"),Allocated!$E$2:$E$1000)</f>
        <v>38</v>
      </c>
      <c r="E234" s="12" t="str">
        <f>VLOOKUP(MID(C234,4,1),DATA!$F$2:$G$16,2,FALSE)</f>
        <v>20"</v>
      </c>
      <c r="F234" s="12" t="str">
        <f>VLOOKUP(MID(C234,5,3),DATA!$H$2:$I$16,2,FALSE)</f>
        <v>8.5"</v>
      </c>
      <c r="G234" s="12" t="str">
        <f t="shared" si="3"/>
        <v>33</v>
      </c>
      <c r="H234" s="12" t="str">
        <f>VLOOKUP(MID(C234,10,3),DATA!$J$2:$L$16,2,FALSE)</f>
        <v>5x114.3</v>
      </c>
      <c r="I234" s="12">
        <f>VLOOKUP(MID(C234,10,3),DATA!$J$2:$L$16,3,FALSE)</f>
        <v>73.099999999999994</v>
      </c>
      <c r="J234" s="68" t="str">
        <f>VLOOKUP(MID(C234,3,1),DATA!$D$2:$E$16,2,FALSE)</f>
        <v>High Offset</v>
      </c>
      <c r="K234" s="66" t="str">
        <f>IF(COUNTIF(Discontinued!C126:C279,'All Skus'!C127)&gt;0,"yes","no")</f>
        <v>yes</v>
      </c>
    </row>
    <row r="235" spans="1:11" x14ac:dyDescent="0.25">
      <c r="A235" s="59" t="str">
        <f>VLOOKUP(MID(C235,1,2),DATA!$B$2:$C$10,2,FALSE)</f>
        <v>FF11</v>
      </c>
      <c r="B235" s="68" t="str">
        <f>VLOOKUP(MID(C235,13,2),DATA!$M$2:$N$16,2,FALSE)</f>
        <v>Tarmac</v>
      </c>
      <c r="C235" s="66" t="s">
        <v>2095</v>
      </c>
      <c r="D235" s="17" cm="1">
        <f t="array" ref="D235">SUMPRODUCT(1*(Export!$C$2:$C$1000=$C235),Export!$E$2:$E$1000)-SUMPRODUCT(1*(Allocated!$B$2:$B$1000=$C235),1*(Allocated!$D$2:$D$1000&lt;&gt;"07.1. In Workshop - 17. Ship from Vendor"),Allocated!$E$2:$E$1000)</f>
        <v>0</v>
      </c>
      <c r="E235" s="12" t="str">
        <f>VLOOKUP(MID(C235,4,1),DATA!$F$2:$G$16,2,FALSE)</f>
        <v>20"</v>
      </c>
      <c r="F235" s="12" t="str">
        <f>VLOOKUP(MID(C235,5,3),DATA!$H$2:$I$16,2,FALSE)</f>
        <v>8.5"</v>
      </c>
      <c r="G235" s="12" t="str">
        <f t="shared" si="3"/>
        <v>33</v>
      </c>
      <c r="H235" s="12" t="str">
        <f>VLOOKUP(MID(C235,10,3),DATA!$J$2:$L$16,2,FALSE)</f>
        <v>5x114.3</v>
      </c>
      <c r="I235" s="12">
        <f>VLOOKUP(MID(C235,10,3),DATA!$J$2:$L$16,3,FALSE)</f>
        <v>73.099999999999994</v>
      </c>
      <c r="J235" s="68" t="str">
        <f>VLOOKUP(MID(C235,3,1),DATA!$D$2:$E$16,2,FALSE)</f>
        <v>High Offset</v>
      </c>
      <c r="K235" s="66" t="str">
        <f>IF(COUNTIF(Discontinued!C329:C482,'All Skus'!C328)&gt;0,"yes","no")</f>
        <v>no</v>
      </c>
    </row>
    <row r="236" spans="1:11" x14ac:dyDescent="0.25">
      <c r="A236" s="59" t="str">
        <f>VLOOKUP(MID(C236,1,2),DATA!$B$2:$C$10,2,FALSE)</f>
        <v>FF11</v>
      </c>
      <c r="B236" s="68" t="str">
        <f>VLOOKUP(MID(C236,13,2),DATA!$M$2:$N$16,2,FALSE)</f>
        <v>Liquid Metal</v>
      </c>
      <c r="C236" s="66" t="s">
        <v>2093</v>
      </c>
      <c r="D236" s="17" cm="1">
        <f t="array" ref="D236">SUMPRODUCT(1*(Export!$C$2:$C$1000=$C236),Export!$E$2:$E$1000)-SUMPRODUCT(1*(Allocated!$B$2:$B$1000=$C236),1*(Allocated!$D$2:$D$1000&lt;&gt;"07.1. In Workshop - 17. Ship from Vendor"),Allocated!$E$2:$E$1000)</f>
        <v>17</v>
      </c>
      <c r="E236" s="12" t="str">
        <f>VLOOKUP(MID(C236,4,1),DATA!$F$2:$G$16,2,FALSE)</f>
        <v>20"</v>
      </c>
      <c r="F236" s="12" t="str">
        <f>VLOOKUP(MID(C236,5,3),DATA!$H$2:$I$16,2,FALSE)</f>
        <v>8.5"</v>
      </c>
      <c r="G236" s="12" t="str">
        <f t="shared" si="3"/>
        <v>33</v>
      </c>
      <c r="H236" s="12" t="str">
        <f>VLOOKUP(MID(C236,10,3),DATA!$J$2:$L$16,2,FALSE)</f>
        <v>5x114.3</v>
      </c>
      <c r="I236" s="12">
        <f>VLOOKUP(MID(C236,10,3),DATA!$J$2:$L$16,3,FALSE)</f>
        <v>73.099999999999994</v>
      </c>
      <c r="J236" s="68" t="str">
        <f>VLOOKUP(MID(C236,3,1),DATA!$D$2:$E$16,2,FALSE)</f>
        <v>High Offset</v>
      </c>
      <c r="K236" s="66" t="str">
        <f>IF(COUNTIF(Discontinued!C174:C327,'All Skus'!C175)&gt;0,"yes","no")</f>
        <v>no</v>
      </c>
    </row>
    <row r="237" spans="1:11" x14ac:dyDescent="0.25">
      <c r="A237" s="59" t="str">
        <f>VLOOKUP(MID(C237,1,2),DATA!$B$2:$C$10,2,FALSE)</f>
        <v>FF01</v>
      </c>
      <c r="B237" s="68" t="str">
        <f>VLOOKUP(MID(C237,13,2),DATA!$M$2:$N$16,2,FALSE)</f>
        <v>Tarmac</v>
      </c>
      <c r="C237" s="66" t="s">
        <v>227</v>
      </c>
      <c r="D237" s="17" cm="1">
        <f t="array" ref="D237">SUMPRODUCT(1*(Export!$C$2:$C$1000=$C237),Export!$E$2:$E$1000)-SUMPRODUCT(1*(Allocated!$B$2:$B$1000=$C237),1*(Allocated!$D$2:$D$1000&lt;&gt;"07.1. In Workshop - 17. Ship from Vendor"),Allocated!$E$2:$E$1000)</f>
        <v>32</v>
      </c>
      <c r="E237" s="12" t="str">
        <f>VLOOKUP(MID(C237,4,1),DATA!$F$2:$G$16,2,FALSE)</f>
        <v>20"</v>
      </c>
      <c r="F237" s="12" t="str">
        <f>VLOOKUP(MID(C237,5,3),DATA!$H$2:$I$16,2,FALSE)</f>
        <v>8.5"</v>
      </c>
      <c r="G237" s="12" t="str">
        <f t="shared" si="3"/>
        <v>50</v>
      </c>
      <c r="H237" s="12" t="str">
        <f>VLOOKUP(MID(C237,10,3),DATA!$J$2:$L$16,2,FALSE)</f>
        <v>5x130</v>
      </c>
      <c r="I237" s="12">
        <f>VLOOKUP(MID(C237,10,3),DATA!$J$2:$L$16,3,FALSE)</f>
        <v>71.599999999999994</v>
      </c>
      <c r="J237" s="68" t="str">
        <f>VLOOKUP(MID(C237,3,1),DATA!$D$2:$E$16,2,FALSE)</f>
        <v>High Offset</v>
      </c>
      <c r="K237" s="66" t="str">
        <f>IF(COUNTIF(Discontinued!C211:C364,'All Skus'!C212)&gt;0,"yes","no")</f>
        <v>no</v>
      </c>
    </row>
    <row r="238" spans="1:11" x14ac:dyDescent="0.25">
      <c r="A238" s="59" t="str">
        <f>VLOOKUP(MID(C238,1,2),DATA!$B$2:$C$10,2,FALSE)</f>
        <v>FF01</v>
      </c>
      <c r="B238" s="68" t="str">
        <f>VLOOKUP(MID(C238,13,2),DATA!$M$2:$N$16,2,FALSE)</f>
        <v>Liquid Silver</v>
      </c>
      <c r="C238" s="66" t="s">
        <v>229</v>
      </c>
      <c r="D238" s="17" cm="1">
        <f t="array" ref="D238">SUMPRODUCT(1*(Export!$C$2:$C$1000=$C238),Export!$E$2:$E$1000)-SUMPRODUCT(1*(Allocated!$B$2:$B$1000=$C238),1*(Allocated!$D$2:$D$1000&lt;&gt;"07.1. In Workshop - 17. Ship from Vendor"),Allocated!$E$2:$E$1000)</f>
        <v>2</v>
      </c>
      <c r="E238" s="12" t="str">
        <f>VLOOKUP(MID(C238,4,1),DATA!$F$2:$G$16,2,FALSE)</f>
        <v>20"</v>
      </c>
      <c r="F238" s="12" t="str">
        <f>VLOOKUP(MID(C238,5,3),DATA!$H$2:$I$16,2,FALSE)</f>
        <v>8.5"</v>
      </c>
      <c r="G238" s="12" t="str">
        <f t="shared" si="3"/>
        <v>50</v>
      </c>
      <c r="H238" s="12" t="str">
        <f>VLOOKUP(MID(C238,10,3),DATA!$J$2:$L$16,2,FALSE)</f>
        <v>5x130</v>
      </c>
      <c r="I238" s="12">
        <f>VLOOKUP(MID(C238,10,3),DATA!$J$2:$L$16,3,FALSE)</f>
        <v>71.599999999999994</v>
      </c>
      <c r="J238" s="68" t="str">
        <f>VLOOKUP(MID(C238,3,1),DATA!$D$2:$E$16,2,FALSE)</f>
        <v>High Offset</v>
      </c>
      <c r="K238" s="66" t="str">
        <f>IF(COUNTIF(Discontinued!C280:C433,'All Skus'!C281)&gt;0,"yes","no")</f>
        <v>no</v>
      </c>
    </row>
    <row r="239" spans="1:11" x14ac:dyDescent="0.25">
      <c r="A239" s="59" t="str">
        <f>VLOOKUP(MID(C239,1,2),DATA!$B$2:$C$10,2,FALSE)</f>
        <v>FF01</v>
      </c>
      <c r="B239" s="68" t="str">
        <f>VLOOKUP(MID(C239,13,2),DATA!$M$2:$N$16,2,FALSE)</f>
        <v>Tarmac</v>
      </c>
      <c r="C239" s="66" t="s">
        <v>159</v>
      </c>
      <c r="D239" s="17" cm="1">
        <f t="array" ref="D239">SUMPRODUCT(1*(Export!$C$2:$C$1000=$C239),Export!$E$2:$E$1000)-SUMPRODUCT(1*(Allocated!$B$2:$B$1000=$C239),1*(Allocated!$D$2:$D$1000&lt;&gt;"07.1. In Workshop - 17. Ship from Vendor"),Allocated!$E$2:$E$1000)</f>
        <v>0</v>
      </c>
      <c r="E239" s="12" t="str">
        <f>VLOOKUP(MID(C239,4,1),DATA!$F$2:$G$16,2,FALSE)</f>
        <v>20"</v>
      </c>
      <c r="F239" s="12" t="str">
        <f>VLOOKUP(MID(C239,5,3),DATA!$H$2:$I$16,2,FALSE)</f>
        <v>9.0"</v>
      </c>
      <c r="G239" s="12" t="str">
        <f t="shared" si="3"/>
        <v>25</v>
      </c>
      <c r="H239" s="12" t="str">
        <f>VLOOKUP(MID(C239,10,3),DATA!$J$2:$L$16,2,FALSE)</f>
        <v>5x112</v>
      </c>
      <c r="I239" s="12">
        <f>VLOOKUP(MID(C239,10,3),DATA!$J$2:$L$16,3,FALSE)</f>
        <v>66.56</v>
      </c>
      <c r="J239" s="68" t="str">
        <f>VLOOKUP(MID(C239,3,1),DATA!$D$2:$E$16,2,FALSE)</f>
        <v>Medium Offset</v>
      </c>
      <c r="K239" s="66" t="str">
        <f>IF(COUNTIF(Discontinued!C207:C360,'All Skus'!C208)&gt;0,"yes","no")</f>
        <v>no</v>
      </c>
    </row>
    <row r="240" spans="1:11" x14ac:dyDescent="0.25">
      <c r="A240" s="59" t="str">
        <f>VLOOKUP(MID(C240,1,2),DATA!$B$2:$C$10,2,FALSE)</f>
        <v>FF01</v>
      </c>
      <c r="B240" s="68" t="str">
        <f>VLOOKUP(MID(C240,13,2),DATA!$M$2:$N$16,2,FALSE)</f>
        <v>Liquid Silver</v>
      </c>
      <c r="C240" s="66" t="s">
        <v>160</v>
      </c>
      <c r="D240" s="17" cm="1">
        <f t="array" ref="D240">SUMPRODUCT(1*(Export!$C$2:$C$1000=$C240),Export!$E$2:$E$1000)-SUMPRODUCT(1*(Allocated!$B$2:$B$1000=$C240),1*(Allocated!$D$2:$D$1000&lt;&gt;"07.1. In Workshop - 17. Ship from Vendor"),Allocated!$E$2:$E$1000)</f>
        <v>34</v>
      </c>
      <c r="E240" s="12" t="str">
        <f>VLOOKUP(MID(C240,4,1),DATA!$F$2:$G$16,2,FALSE)</f>
        <v>20"</v>
      </c>
      <c r="F240" s="12" t="str">
        <f>VLOOKUP(MID(C240,5,3),DATA!$H$2:$I$16,2,FALSE)</f>
        <v>9.0"</v>
      </c>
      <c r="G240" s="12" t="str">
        <f t="shared" si="3"/>
        <v>25</v>
      </c>
      <c r="H240" s="12" t="str">
        <f>VLOOKUP(MID(C240,10,3),DATA!$J$2:$L$16,2,FALSE)</f>
        <v>5x112</v>
      </c>
      <c r="I240" s="12">
        <f>VLOOKUP(MID(C240,10,3),DATA!$J$2:$L$16,3,FALSE)</f>
        <v>66.56</v>
      </c>
      <c r="J240" s="68" t="str">
        <f>VLOOKUP(MID(C240,3,1),DATA!$D$2:$E$16,2,FALSE)</f>
        <v>Medium Offset</v>
      </c>
      <c r="K240" s="66" t="str">
        <f>IF(COUNTIF(Discontinued!C271:C424,'All Skus'!C272)&gt;0,"yes","no")</f>
        <v>no</v>
      </c>
    </row>
    <row r="241" spans="1:11" x14ac:dyDescent="0.25">
      <c r="A241" s="59" t="str">
        <f>VLOOKUP(MID(C241,1,2),DATA!$B$2:$C$10,2,FALSE)</f>
        <v>FF04</v>
      </c>
      <c r="B241" s="68" t="str">
        <f>VLOOKUP(MID(C241,13,2),DATA!$M$2:$N$16,2,FALSE)</f>
        <v>Raw</v>
      </c>
      <c r="C241" s="66" t="s">
        <v>1201</v>
      </c>
      <c r="D241" s="17" cm="1">
        <f t="array" ref="D241">SUMPRODUCT(1*(Export!$C$2:$C$1000=$C241),Export!$E$2:$E$1000)-SUMPRODUCT(1*(Allocated!$B$2:$B$1000=$C241),1*(Allocated!$D$2:$D$1000&lt;&gt;"07.1. In Workshop - 17. Ship from Vendor"),Allocated!$E$2:$E$1000)</f>
        <v>0</v>
      </c>
      <c r="E241" s="12" t="str">
        <f>VLOOKUP(MID(C241,4,1),DATA!$F$2:$G$16,2,FALSE)</f>
        <v>20"</v>
      </c>
      <c r="F241" s="12" t="str">
        <f>VLOOKUP(MID(C241,5,3),DATA!$H$2:$I$16,2,FALSE)</f>
        <v>9.0"</v>
      </c>
      <c r="G241" s="12" t="str">
        <f t="shared" si="3"/>
        <v>25</v>
      </c>
      <c r="H241" s="12" t="str">
        <f>VLOOKUP(MID(C241,10,3),DATA!$J$2:$L$16,2,FALSE)</f>
        <v>5x112</v>
      </c>
      <c r="I241" s="12">
        <f>VLOOKUP(MID(C241,10,3),DATA!$J$2:$L$16,3,FALSE)</f>
        <v>66.56</v>
      </c>
      <c r="J241" s="68" t="str">
        <f>VLOOKUP(MID(C241,3,1),DATA!$D$2:$E$16,2,FALSE)</f>
        <v>Medium Offset</v>
      </c>
      <c r="K241" s="66" t="str">
        <f>IF(COUNTIF(Discontinued!C317:C470,'All Skus'!C317)&gt;0,"yes","no")</f>
        <v>no</v>
      </c>
    </row>
    <row r="242" spans="1:11" x14ac:dyDescent="0.25">
      <c r="A242" s="59" t="str">
        <f>VLOOKUP(MID(C242,1,2),DATA!$B$2:$C$10,2,FALSE)</f>
        <v>FF04</v>
      </c>
      <c r="B242" s="68" t="str">
        <f>VLOOKUP(MID(C242,13,2),DATA!$M$2:$N$16,2,FALSE)</f>
        <v>Tarmac</v>
      </c>
      <c r="C242" s="66" t="s">
        <v>303</v>
      </c>
      <c r="D242" s="17" cm="1">
        <f t="array" ref="D242">SUMPRODUCT(1*(Export!$C$2:$C$1000=$C242),Export!$E$2:$E$1000)-SUMPRODUCT(1*(Allocated!$B$2:$B$1000=$C242),1*(Allocated!$D$2:$D$1000&lt;&gt;"07.1. In Workshop - 17. Ship from Vendor"),Allocated!$E$2:$E$1000)</f>
        <v>7</v>
      </c>
      <c r="E242" s="12" t="str">
        <f>VLOOKUP(MID(C242,4,1),DATA!$F$2:$G$16,2,FALSE)</f>
        <v>20"</v>
      </c>
      <c r="F242" s="12" t="str">
        <f>VLOOKUP(MID(C242,5,3),DATA!$H$2:$I$16,2,FALSE)</f>
        <v>9.0"</v>
      </c>
      <c r="G242" s="12" t="str">
        <f t="shared" si="3"/>
        <v>25</v>
      </c>
      <c r="H242" s="12" t="str">
        <f>VLOOKUP(MID(C242,10,3),DATA!$J$2:$L$16,2,FALSE)</f>
        <v>5x112</v>
      </c>
      <c r="I242" s="12">
        <f>VLOOKUP(MID(C242,10,3),DATA!$J$2:$L$16,3,FALSE)</f>
        <v>66.56</v>
      </c>
      <c r="J242" s="68" t="str">
        <f>VLOOKUP(MID(C242,3,1),DATA!$D$2:$E$16,2,FALSE)</f>
        <v>Medium Offset</v>
      </c>
      <c r="K242" s="66" t="str">
        <f>IF(COUNTIF(Discontinued!C194:C347,'All Skus'!C195)&gt;0,"yes","no")</f>
        <v>no</v>
      </c>
    </row>
    <row r="243" spans="1:11" x14ac:dyDescent="0.25">
      <c r="A243" s="59" t="str">
        <f>VLOOKUP(MID(C243,1,2),DATA!$B$2:$C$10,2,FALSE)</f>
        <v>FF04</v>
      </c>
      <c r="B243" s="68" t="str">
        <f>VLOOKUP(MID(C243,13,2),DATA!$M$2:$N$16,2,FALSE)</f>
        <v>Liquid Metal</v>
      </c>
      <c r="C243" s="66" t="s">
        <v>304</v>
      </c>
      <c r="D243" s="17" cm="1">
        <f t="array" ref="D243">SUMPRODUCT(1*(Export!$C$2:$C$1000=$C243),Export!$E$2:$E$1000)-SUMPRODUCT(1*(Allocated!$B$2:$B$1000=$C243),1*(Allocated!$D$2:$D$1000&lt;&gt;"07.1. In Workshop - 17. Ship from Vendor"),Allocated!$E$2:$E$1000)</f>
        <v>9</v>
      </c>
      <c r="E243" s="12" t="str">
        <f>VLOOKUP(MID(C243,4,1),DATA!$F$2:$G$16,2,FALSE)</f>
        <v>20"</v>
      </c>
      <c r="F243" s="12" t="str">
        <f>VLOOKUP(MID(C243,5,3),DATA!$H$2:$I$16,2,FALSE)</f>
        <v>9.0"</v>
      </c>
      <c r="G243" s="12" t="str">
        <f t="shared" si="3"/>
        <v>25</v>
      </c>
      <c r="H243" s="12" t="str">
        <f>VLOOKUP(MID(C243,10,3),DATA!$J$2:$L$16,2,FALSE)</f>
        <v>5x112</v>
      </c>
      <c r="I243" s="12">
        <f>VLOOKUP(MID(C243,10,3),DATA!$J$2:$L$16,3,FALSE)</f>
        <v>66.56</v>
      </c>
      <c r="J243" s="68" t="str">
        <f>VLOOKUP(MID(C243,3,1),DATA!$D$2:$E$16,2,FALSE)</f>
        <v>Medium Offset</v>
      </c>
      <c r="K243" s="66"/>
    </row>
    <row r="244" spans="1:11" x14ac:dyDescent="0.25">
      <c r="A244" s="59" t="str">
        <f>VLOOKUP(MID(C244,1,2),DATA!$B$2:$C$10,2,FALSE)</f>
        <v>FF10</v>
      </c>
      <c r="B244" s="68" t="str">
        <f>VLOOKUP(MID(C244,13,2),DATA!$M$2:$N$16,2,FALSE)</f>
        <v>Liquid Metal</v>
      </c>
      <c r="C244" s="66" t="s">
        <v>29</v>
      </c>
      <c r="D244" s="17" cm="1">
        <f t="array" ref="D244">SUMPRODUCT(1*(Export!$C$2:$C$1000=$C244),Export!$E$2:$E$1000)-SUMPRODUCT(1*(Allocated!$B$2:$B$1000=$C244),1*(Allocated!$D$2:$D$1000&lt;&gt;"07.1. In Workshop - 17. Ship from Vendor"),Allocated!$E$2:$E$1000)</f>
        <v>8</v>
      </c>
      <c r="E244" s="12" t="str">
        <f>VLOOKUP(MID(C244,4,1),DATA!$F$2:$G$16,2,FALSE)</f>
        <v>20"</v>
      </c>
      <c r="F244" s="12" t="str">
        <f>VLOOKUP(MID(C244,5,3),DATA!$H$2:$I$16,2,FALSE)</f>
        <v>9.0"</v>
      </c>
      <c r="G244" s="12" t="str">
        <f t="shared" si="3"/>
        <v>25</v>
      </c>
      <c r="H244" s="12" t="str">
        <f>VLOOKUP(MID(C244,10,3),DATA!$J$2:$L$16,2,FALSE)</f>
        <v>5x112</v>
      </c>
      <c r="I244" s="12">
        <f>VLOOKUP(MID(C244,10,3),DATA!$J$2:$L$16,3,FALSE)</f>
        <v>66.56</v>
      </c>
      <c r="J244" s="68" t="str">
        <f>VLOOKUP(MID(C244,3,1),DATA!$D$2:$E$16,2,FALSE)</f>
        <v>Medium Offset</v>
      </c>
      <c r="K244" s="66" t="str">
        <f>IF(COUNTIF(Discontinued!C38:C191,'All Skus'!C39)&gt;0,"yes","no")</f>
        <v>no</v>
      </c>
    </row>
    <row r="245" spans="1:11" x14ac:dyDescent="0.25">
      <c r="A245" s="59" t="str">
        <f>VLOOKUP(MID(C245,1,2),DATA!$B$2:$C$10,2,FALSE)</f>
        <v>FF10</v>
      </c>
      <c r="B245" s="68" t="str">
        <f>VLOOKUP(MID(C245,13,2),DATA!$M$2:$N$16,2,FALSE)</f>
        <v>Raw</v>
      </c>
      <c r="C245" s="66" t="s">
        <v>1331</v>
      </c>
      <c r="D245" s="17" cm="1">
        <f t="array" ref="D245">SUMPRODUCT(1*(Export!$C$2:$C$1000=$C245),Export!$E$2:$E$1000)-SUMPRODUCT(1*(Allocated!$B$2:$B$1000=$C245),1*(Allocated!$D$2:$D$1000&lt;&gt;"07.1. In Workshop - 17. Ship from Vendor"),Allocated!$E$2:$E$1000)</f>
        <v>2</v>
      </c>
      <c r="E245" s="12" t="str">
        <f>VLOOKUP(MID(C245,4,1),DATA!$F$2:$G$16,2,FALSE)</f>
        <v>20"</v>
      </c>
      <c r="F245" s="12" t="str">
        <f>VLOOKUP(MID(C245,5,3),DATA!$H$2:$I$16,2,FALSE)</f>
        <v>9.0"</v>
      </c>
      <c r="G245" s="12" t="str">
        <f t="shared" si="3"/>
        <v>25</v>
      </c>
      <c r="H245" s="12" t="str">
        <f>VLOOKUP(MID(C245,10,3),DATA!$J$2:$L$16,2,FALSE)</f>
        <v>5x112</v>
      </c>
      <c r="I245" s="12">
        <f>VLOOKUP(MID(C245,10,3),DATA!$J$2:$L$16,3,FALSE)</f>
        <v>66.56</v>
      </c>
      <c r="J245" s="68" t="str">
        <f>VLOOKUP(MID(C245,3,1),DATA!$D$2:$E$16,2,FALSE)</f>
        <v>Medium Offset</v>
      </c>
      <c r="K245" s="66" t="str">
        <f>IF(COUNTIF(Discontinued!C227:C380,'All Skus'!C228)&gt;0,"yes","no")</f>
        <v>no</v>
      </c>
    </row>
    <row r="246" spans="1:11" x14ac:dyDescent="0.25">
      <c r="A246" s="59" t="str">
        <f>VLOOKUP(MID(C246,1,2),DATA!$B$2:$C$10,2,FALSE)</f>
        <v>FF10</v>
      </c>
      <c r="B246" s="68" t="str">
        <f>VLOOKUP(MID(C246,13,2),DATA!$M$2:$N$16,2,FALSE)</f>
        <v>Tarmac</v>
      </c>
      <c r="C246" s="66" t="s">
        <v>28</v>
      </c>
      <c r="D246" s="17" cm="1">
        <f t="array" ref="D246">SUMPRODUCT(1*(Export!$C$2:$C$1000=$C246),Export!$E$2:$E$1000)-SUMPRODUCT(1*(Allocated!$B$2:$B$1000=$C246),1*(Allocated!$D$2:$D$1000&lt;&gt;"07.1. In Workshop - 17. Ship from Vendor"),Allocated!$E$2:$E$1000)</f>
        <v>24</v>
      </c>
      <c r="E246" s="12" t="str">
        <f>VLOOKUP(MID(C246,4,1),DATA!$F$2:$G$16,2,FALSE)</f>
        <v>20"</v>
      </c>
      <c r="F246" s="12" t="str">
        <f>VLOOKUP(MID(C246,5,3),DATA!$H$2:$I$16,2,FALSE)</f>
        <v>9.0"</v>
      </c>
      <c r="G246" s="12" t="str">
        <f t="shared" si="3"/>
        <v>25</v>
      </c>
      <c r="H246" s="12" t="str">
        <f>VLOOKUP(MID(C246,10,3),DATA!$J$2:$L$16,2,FALSE)</f>
        <v>5x112</v>
      </c>
      <c r="I246" s="12">
        <f>VLOOKUP(MID(C246,10,3),DATA!$J$2:$L$16,3,FALSE)</f>
        <v>66.56</v>
      </c>
      <c r="J246" s="68" t="str">
        <f>VLOOKUP(MID(C246,3,1),DATA!$D$2:$E$16,2,FALSE)</f>
        <v>Medium Offset</v>
      </c>
      <c r="K246" s="66" t="str">
        <f>IF(COUNTIF(Discontinued!C5:C158,'All Skus'!C5)&gt;0,"yes","no")</f>
        <v>yes</v>
      </c>
    </row>
    <row r="247" spans="1:11" x14ac:dyDescent="0.25">
      <c r="A247" s="59" t="str">
        <f>VLOOKUP(MID(C247,1,2),DATA!$B$2:$C$10,2,FALSE)</f>
        <v>FF11</v>
      </c>
      <c r="B247" s="68" t="str">
        <f>VLOOKUP(MID(C247,13,2),DATA!$M$2:$N$16,2,FALSE)</f>
        <v>Liquid Metal</v>
      </c>
      <c r="C247" s="66" t="s">
        <v>379</v>
      </c>
      <c r="D247" s="17" cm="1">
        <f t="array" ref="D247">SUMPRODUCT(1*(Export!$C$2:$C$1000=$C247),Export!$E$2:$E$1000)-SUMPRODUCT(1*(Allocated!$B$2:$B$1000=$C247),1*(Allocated!$D$2:$D$1000&lt;&gt;"07.1. In Workshop - 17. Ship from Vendor"),Allocated!$E$2:$E$1000)</f>
        <v>5</v>
      </c>
      <c r="E247" s="12" t="str">
        <f>VLOOKUP(MID(C247,4,1),DATA!$F$2:$G$16,2,FALSE)</f>
        <v>20"</v>
      </c>
      <c r="F247" s="12" t="str">
        <f>VLOOKUP(MID(C247,5,3),DATA!$H$2:$I$16,2,FALSE)</f>
        <v>9.0"</v>
      </c>
      <c r="G247" s="12" t="str">
        <f t="shared" si="3"/>
        <v>25</v>
      </c>
      <c r="H247" s="12" t="str">
        <f>VLOOKUP(MID(C247,10,3),DATA!$J$2:$L$16,2,FALSE)</f>
        <v>5x112</v>
      </c>
      <c r="I247" s="12">
        <f>VLOOKUP(MID(C247,10,3),DATA!$J$2:$L$16,3,FALSE)</f>
        <v>66.56</v>
      </c>
      <c r="J247" s="68" t="str">
        <f>VLOOKUP(MID(C247,3,1),DATA!$D$2:$E$16,2,FALSE)</f>
        <v>Medium Offset</v>
      </c>
      <c r="K247" s="66" t="str">
        <f>IF(COUNTIF(Discontinued!C215:C368,'All Skus'!C216)&gt;0,"yes","no")</f>
        <v>no</v>
      </c>
    </row>
    <row r="248" spans="1:11" x14ac:dyDescent="0.25">
      <c r="A248" s="59" t="str">
        <f>VLOOKUP(MID(C248,1,2),DATA!$B$2:$C$10,2,FALSE)</f>
        <v>FF11</v>
      </c>
      <c r="B248" s="68" t="str">
        <f>VLOOKUP(MID(C248,13,2),DATA!$M$2:$N$16,2,FALSE)</f>
        <v>Tarmac</v>
      </c>
      <c r="C248" s="66" t="s">
        <v>378</v>
      </c>
      <c r="D248" s="17" cm="1">
        <f t="array" ref="D248">SUMPRODUCT(1*(Export!$C$2:$C$1000=$C248),Export!$E$2:$E$1000)-SUMPRODUCT(1*(Allocated!$B$2:$B$1000=$C248),1*(Allocated!$D$2:$D$1000&lt;&gt;"07.1. In Workshop - 17. Ship from Vendor"),Allocated!$E$2:$E$1000)</f>
        <v>22</v>
      </c>
      <c r="E248" s="12" t="str">
        <f>VLOOKUP(MID(C248,4,1),DATA!$F$2:$G$16,2,FALSE)</f>
        <v>20"</v>
      </c>
      <c r="F248" s="12" t="str">
        <f>VLOOKUP(MID(C248,5,3),DATA!$H$2:$I$16,2,FALSE)</f>
        <v>9.0"</v>
      </c>
      <c r="G248" s="12" t="str">
        <f t="shared" si="3"/>
        <v>25</v>
      </c>
      <c r="H248" s="12" t="str">
        <f>VLOOKUP(MID(C248,10,3),DATA!$J$2:$L$16,2,FALSE)</f>
        <v>5x112</v>
      </c>
      <c r="I248" s="12">
        <f>VLOOKUP(MID(C248,10,3),DATA!$J$2:$L$16,3,FALSE)</f>
        <v>66.56</v>
      </c>
      <c r="J248" s="68" t="str">
        <f>VLOOKUP(MID(C248,3,1),DATA!$D$2:$E$16,2,FALSE)</f>
        <v>Medium Offset</v>
      </c>
      <c r="K248" s="66" t="str">
        <f>IF(COUNTIF(Discontinued!C328:C481,'All Skus'!C327)&gt;0,"yes","no")</f>
        <v>no</v>
      </c>
    </row>
    <row r="249" spans="1:11" x14ac:dyDescent="0.25">
      <c r="A249" s="59" t="str">
        <f>VLOOKUP(MID(C249,1,2),DATA!$B$2:$C$10,2,FALSE)</f>
        <v>FF15</v>
      </c>
      <c r="B249" s="68" t="str">
        <f>VLOOKUP(MID(C249,13,2),DATA!$M$2:$N$16,2,FALSE)</f>
        <v>Tarmac</v>
      </c>
      <c r="C249" s="66" t="s">
        <v>1701</v>
      </c>
      <c r="D249" s="17" cm="1">
        <f t="array" ref="D249">SUMPRODUCT(1*(Export!$C$2:$C$1000=$C249),Export!$E$2:$E$1000)-SUMPRODUCT(1*(Allocated!$B$2:$B$1000=$C249),1*(Allocated!$D$2:$D$1000&lt;&gt;"07.1. In Workshop - 17. Ship from Vendor"),Allocated!$E$2:$E$1000)</f>
        <v>24</v>
      </c>
      <c r="E249" s="12" t="str">
        <f>VLOOKUP(MID(C249,4,1),DATA!$F$2:$G$16,2,FALSE)</f>
        <v>20"</v>
      </c>
      <c r="F249" s="12" t="str">
        <f>VLOOKUP(MID(C249,5,3),DATA!$H$2:$I$16,2,FALSE)</f>
        <v>9.0"</v>
      </c>
      <c r="G249" s="12" t="str">
        <f t="shared" si="3"/>
        <v>25</v>
      </c>
      <c r="H249" s="12" t="str">
        <f>VLOOKUP(MID(C249,10,3),DATA!$J$2:$L$16,2,FALSE)</f>
        <v>5x112</v>
      </c>
      <c r="I249" s="12">
        <f>VLOOKUP(MID(C249,10,3),DATA!$J$2:$L$16,3,FALSE)</f>
        <v>66.56</v>
      </c>
      <c r="J249" s="68" t="str">
        <f>VLOOKUP(MID(C249,3,1),DATA!$D$2:$E$16,2,FALSE)</f>
        <v>Medium Offset</v>
      </c>
      <c r="K249" s="66" t="str">
        <f>IF(COUNTIF(Discontinued!C46:C199,'All Skus'!C47)&gt;0,"yes","no")</f>
        <v>no</v>
      </c>
    </row>
    <row r="250" spans="1:11" x14ac:dyDescent="0.25">
      <c r="A250" s="59" t="str">
        <f>VLOOKUP(MID(C250,1,2),DATA!$B$2:$C$10,2,FALSE)</f>
        <v>FF04</v>
      </c>
      <c r="B250" s="68" t="str">
        <f>VLOOKUP(MID(C250,13,2),DATA!$M$2:$N$16,2,FALSE)</f>
        <v>Raw</v>
      </c>
      <c r="C250" s="66" t="s">
        <v>1203</v>
      </c>
      <c r="D250" s="17" cm="1">
        <f t="array" ref="D250">SUMPRODUCT(1*(Export!$C$2:$C$1000=$C250),Export!$E$2:$E$1000)-SUMPRODUCT(1*(Allocated!$B$2:$B$1000=$C250),1*(Allocated!$D$2:$D$1000&lt;&gt;"07.1. In Workshop - 17. Ship from Vendor"),Allocated!$E$2:$E$1000)</f>
        <v>1</v>
      </c>
      <c r="E250" s="12" t="str">
        <f>VLOOKUP(MID(C250,4,1),DATA!$F$2:$G$16,2,FALSE)</f>
        <v>20"</v>
      </c>
      <c r="F250" s="12" t="str">
        <f>VLOOKUP(MID(C250,5,3),DATA!$H$2:$I$16,2,FALSE)</f>
        <v>9.0"</v>
      </c>
      <c r="G250" s="12" t="str">
        <f t="shared" si="3"/>
        <v>25</v>
      </c>
      <c r="H250" s="12" t="str">
        <f>VLOOKUP(MID(C250,10,3),DATA!$J$2:$L$16,2,FALSE)</f>
        <v>5x120</v>
      </c>
      <c r="I250" s="12">
        <f>VLOOKUP(MID(C250,10,3),DATA!$J$2:$L$16,3,FALSE)</f>
        <v>72.599999999999994</v>
      </c>
      <c r="J250" s="68" t="str">
        <f>VLOOKUP(MID(C250,3,1),DATA!$D$2:$E$16,2,FALSE)</f>
        <v>Medium Offset</v>
      </c>
      <c r="K250" s="66"/>
    </row>
    <row r="251" spans="1:11" x14ac:dyDescent="0.25">
      <c r="A251" s="59" t="str">
        <f>VLOOKUP(MID(C251,1,2),DATA!$B$2:$C$10,2,FALSE)</f>
        <v>FF04</v>
      </c>
      <c r="B251" s="68" t="str">
        <f>VLOOKUP(MID(C251,13,2),DATA!$M$2:$N$16,2,FALSE)</f>
        <v>Tarmac</v>
      </c>
      <c r="C251" s="66" t="s">
        <v>330</v>
      </c>
      <c r="D251" s="17" cm="1">
        <f t="array" ref="D251">SUMPRODUCT(1*(Export!$C$2:$C$1000=$C251),Export!$E$2:$E$1000)-SUMPRODUCT(1*(Allocated!$B$2:$B$1000=$C251),1*(Allocated!$D$2:$D$1000&lt;&gt;"07.1. In Workshop - 17. Ship from Vendor"),Allocated!$E$2:$E$1000)</f>
        <v>21</v>
      </c>
      <c r="E251" s="12" t="str">
        <f>VLOOKUP(MID(C251,4,1),DATA!$F$2:$G$16,2,FALSE)</f>
        <v>20"</v>
      </c>
      <c r="F251" s="12" t="str">
        <f>VLOOKUP(MID(C251,5,3),DATA!$H$2:$I$16,2,FALSE)</f>
        <v>9.0"</v>
      </c>
      <c r="G251" s="12" t="str">
        <f t="shared" si="3"/>
        <v>25</v>
      </c>
      <c r="H251" s="12" t="str">
        <f>VLOOKUP(MID(C251,10,3),DATA!$J$2:$L$16,2,FALSE)</f>
        <v>5x120</v>
      </c>
      <c r="I251" s="12">
        <f>VLOOKUP(MID(C251,10,3),DATA!$J$2:$L$16,3,FALSE)</f>
        <v>72.599999999999994</v>
      </c>
      <c r="J251" s="68" t="str">
        <f>VLOOKUP(MID(C251,3,1),DATA!$D$2:$E$16,2,FALSE)</f>
        <v>Medium Offset</v>
      </c>
      <c r="K251" s="66" t="str">
        <f>IF(COUNTIF(Discontinued!C255:C408,'All Skus'!C256)&gt;0,"yes","no")</f>
        <v>no</v>
      </c>
    </row>
    <row r="252" spans="1:11" x14ac:dyDescent="0.25">
      <c r="A252" s="59" t="str">
        <f>VLOOKUP(MID(C252,1,2),DATA!$B$2:$C$10,2,FALSE)</f>
        <v>FF04</v>
      </c>
      <c r="B252" s="68" t="str">
        <f>VLOOKUP(MID(C252,13,2),DATA!$M$2:$N$16,2,FALSE)</f>
        <v>Liquid Metal</v>
      </c>
      <c r="C252" s="66" t="s">
        <v>324</v>
      </c>
      <c r="D252" s="17" cm="1">
        <f t="array" ref="D252">SUMPRODUCT(1*(Export!$C$2:$C$1000=$C252),Export!$E$2:$E$1000)-SUMPRODUCT(1*(Allocated!$B$2:$B$1000=$C252),1*(Allocated!$D$2:$D$1000&lt;&gt;"07.1. In Workshop - 17. Ship from Vendor"),Allocated!$E$2:$E$1000)</f>
        <v>2</v>
      </c>
      <c r="E252" s="12" t="str">
        <f>VLOOKUP(MID(C252,4,1),DATA!$F$2:$G$16,2,FALSE)</f>
        <v>20"</v>
      </c>
      <c r="F252" s="12" t="str">
        <f>VLOOKUP(MID(C252,5,3),DATA!$H$2:$I$16,2,FALSE)</f>
        <v>9.0"</v>
      </c>
      <c r="G252" s="12" t="str">
        <f t="shared" si="3"/>
        <v>25</v>
      </c>
      <c r="H252" s="12" t="str">
        <f>VLOOKUP(MID(C252,10,3),DATA!$J$2:$L$16,2,FALSE)</f>
        <v>5x120</v>
      </c>
      <c r="I252" s="12">
        <f>VLOOKUP(MID(C252,10,3),DATA!$J$2:$L$16,3,FALSE)</f>
        <v>72.599999999999994</v>
      </c>
      <c r="J252" s="68" t="str">
        <f>VLOOKUP(MID(C252,3,1),DATA!$D$2:$E$16,2,FALSE)</f>
        <v>Medium Offset</v>
      </c>
      <c r="K252" s="66"/>
    </row>
    <row r="253" spans="1:11" x14ac:dyDescent="0.25">
      <c r="A253" s="59" t="str">
        <f>VLOOKUP(MID(C253,1,2),DATA!$B$2:$C$10,2,FALSE)</f>
        <v>FF01</v>
      </c>
      <c r="B253" s="68" t="str">
        <f>VLOOKUP(MID(C253,13,2),DATA!$M$2:$N$16,2,FALSE)</f>
        <v>Tarmac</v>
      </c>
      <c r="C253" s="66" t="s">
        <v>157</v>
      </c>
      <c r="D253" s="17" cm="1">
        <f t="array" ref="D253">SUMPRODUCT(1*(Export!$C$2:$C$1000=$C253),Export!$E$2:$E$1000)-SUMPRODUCT(1*(Allocated!$B$2:$B$1000=$C253),1*(Allocated!$D$2:$D$1000&lt;&gt;"07.1. In Workshop - 17. Ship from Vendor"),Allocated!$E$2:$E$1000)</f>
        <v>19</v>
      </c>
      <c r="E253" s="12" t="str">
        <f>VLOOKUP(MID(C253,4,1),DATA!$F$2:$G$16,2,FALSE)</f>
        <v>20"</v>
      </c>
      <c r="F253" s="12" t="str">
        <f>VLOOKUP(MID(C253,5,3),DATA!$H$2:$I$16,2,FALSE)</f>
        <v>9.0"</v>
      </c>
      <c r="G253" s="12" t="str">
        <f t="shared" si="3"/>
        <v>35</v>
      </c>
      <c r="H253" s="12" t="str">
        <f>VLOOKUP(MID(C253,10,3),DATA!$J$2:$L$16,2,FALSE)</f>
        <v>5x112</v>
      </c>
      <c r="I253" s="12">
        <f>VLOOKUP(MID(C253,10,3),DATA!$J$2:$L$16,3,FALSE)</f>
        <v>66.56</v>
      </c>
      <c r="J253" s="68" t="str">
        <f>VLOOKUP(MID(C253,3,1),DATA!$D$2:$E$16,2,FALSE)</f>
        <v>High Offset</v>
      </c>
      <c r="K253" s="66" t="str">
        <f>IF(COUNTIF(Discontinued!C270:C423,'All Skus'!C271)&gt;0,"yes","no")</f>
        <v>no</v>
      </c>
    </row>
    <row r="254" spans="1:11" x14ac:dyDescent="0.25">
      <c r="A254" s="59" t="str">
        <f>VLOOKUP(MID(C254,1,2),DATA!$B$2:$C$10,2,FALSE)</f>
        <v>FF01</v>
      </c>
      <c r="B254" s="68" t="str">
        <f>VLOOKUP(MID(C254,13,2),DATA!$M$2:$N$16,2,FALSE)</f>
        <v>Liquid Silver</v>
      </c>
      <c r="C254" s="66" t="s">
        <v>158</v>
      </c>
      <c r="D254" s="17" cm="1">
        <f t="array" ref="D254">SUMPRODUCT(1*(Export!$C$2:$C$1000=$C254),Export!$E$2:$E$1000)-SUMPRODUCT(1*(Allocated!$B$2:$B$1000=$C254),1*(Allocated!$D$2:$D$1000&lt;&gt;"07.1. In Workshop - 17. Ship from Vendor"),Allocated!$E$2:$E$1000)</f>
        <v>0</v>
      </c>
      <c r="E254" s="12" t="str">
        <f>VLOOKUP(MID(C254,4,1),DATA!$F$2:$G$16,2,FALSE)</f>
        <v>20"</v>
      </c>
      <c r="F254" s="12" t="str">
        <f>VLOOKUP(MID(C254,5,3),DATA!$H$2:$I$16,2,FALSE)</f>
        <v>9.0"</v>
      </c>
      <c r="G254" s="12" t="str">
        <f t="shared" si="3"/>
        <v>35</v>
      </c>
      <c r="H254" s="12" t="str">
        <f>VLOOKUP(MID(C254,10,3),DATA!$J$2:$L$16,2,FALSE)</f>
        <v>5x112</v>
      </c>
      <c r="I254" s="12">
        <f>VLOOKUP(MID(C254,10,3),DATA!$J$2:$L$16,3,FALSE)</f>
        <v>66.56</v>
      </c>
      <c r="J254" s="68" t="str">
        <f>VLOOKUP(MID(C254,3,1),DATA!$D$2:$E$16,2,FALSE)</f>
        <v>High Offset</v>
      </c>
      <c r="K254" s="66" t="str">
        <f>IF(COUNTIF(Discontinued!C169:C322,'All Skus'!C170)&gt;0,"yes","no")</f>
        <v>no</v>
      </c>
    </row>
    <row r="255" spans="1:11" x14ac:dyDescent="0.25">
      <c r="A255" s="59" t="str">
        <f>VLOOKUP(MID(C255,1,2),DATA!$B$2:$C$10,2,FALSE)</f>
        <v>FF01</v>
      </c>
      <c r="B255" s="68" t="str">
        <f>VLOOKUP(MID(C255,13,2),DATA!$M$2:$N$16,2,FALSE)</f>
        <v>Raw</v>
      </c>
      <c r="C255" s="66" t="s">
        <v>1081</v>
      </c>
      <c r="D255" s="17" cm="1">
        <f t="array" ref="D255">SUMPRODUCT(1*(Export!$C$2:$C$1000=$C255),Export!$E$2:$E$1000)-SUMPRODUCT(1*(Allocated!$B$2:$B$1000=$C255),1*(Allocated!$D$2:$D$1000&lt;&gt;"07.1. In Workshop - 17. Ship from Vendor"),Allocated!$E$2:$E$1000)</f>
        <v>1</v>
      </c>
      <c r="E255" s="12" t="str">
        <f>VLOOKUP(MID(C255,4,1),DATA!$F$2:$G$16,2,FALSE)</f>
        <v>20"</v>
      </c>
      <c r="F255" s="12" t="str">
        <f>VLOOKUP(MID(C255,5,3),DATA!$H$2:$I$16,2,FALSE)</f>
        <v>9.0"</v>
      </c>
      <c r="G255" s="12" t="str">
        <f t="shared" si="3"/>
        <v>35</v>
      </c>
      <c r="H255" s="12" t="str">
        <f>VLOOKUP(MID(C255,10,3),DATA!$J$2:$L$16,2,FALSE)</f>
        <v>5x112</v>
      </c>
      <c r="I255" s="12">
        <f>VLOOKUP(MID(C255,10,3),DATA!$J$2:$L$16,3,FALSE)</f>
        <v>66.56</v>
      </c>
      <c r="J255" s="68" t="str">
        <f>VLOOKUP(MID(C255,3,1),DATA!$D$2:$E$16,2,FALSE)</f>
        <v>High Offset</v>
      </c>
      <c r="K255" s="66" t="str">
        <f>IF(COUNTIF(Discontinued!C111:C264,'All Skus'!C112)&gt;0,"yes","no")</f>
        <v>no</v>
      </c>
    </row>
    <row r="256" spans="1:11" x14ac:dyDescent="0.25">
      <c r="A256" s="59" t="str">
        <f>VLOOKUP(MID(C256,1,2),DATA!$B$2:$C$10,2,FALSE)</f>
        <v>FF04</v>
      </c>
      <c r="B256" s="68" t="str">
        <f>VLOOKUP(MID(C256,13,2),DATA!$M$2:$N$16,2,FALSE)</f>
        <v>Tarmac</v>
      </c>
      <c r="C256" s="66" t="s">
        <v>305</v>
      </c>
      <c r="D256" s="17" cm="1">
        <f t="array" ref="D256">SUMPRODUCT(1*(Export!$C$2:$C$1000=$C256),Export!$E$2:$E$1000)-SUMPRODUCT(1*(Allocated!$B$2:$B$1000=$C256),1*(Allocated!$D$2:$D$1000&lt;&gt;"07.1. In Workshop - 17. Ship from Vendor"),Allocated!$E$2:$E$1000)</f>
        <v>2</v>
      </c>
      <c r="E256" s="12" t="str">
        <f>VLOOKUP(MID(C256,4,1),DATA!$F$2:$G$16,2,FALSE)</f>
        <v>20"</v>
      </c>
      <c r="F256" s="12" t="str">
        <f>VLOOKUP(MID(C256,5,3),DATA!$H$2:$I$16,2,FALSE)</f>
        <v>9.0"</v>
      </c>
      <c r="G256" s="12" t="str">
        <f t="shared" si="3"/>
        <v>35</v>
      </c>
      <c r="H256" s="12" t="str">
        <f>VLOOKUP(MID(C256,10,3),DATA!$J$2:$L$16,2,FALSE)</f>
        <v>5x112</v>
      </c>
      <c r="I256" s="12">
        <f>VLOOKUP(MID(C256,10,3),DATA!$J$2:$L$16,3,FALSE)</f>
        <v>66.56</v>
      </c>
      <c r="J256" s="68" t="str">
        <f>VLOOKUP(MID(C256,3,1),DATA!$D$2:$E$16,2,FALSE)</f>
        <v>High Offset</v>
      </c>
      <c r="K256" s="66" t="str">
        <f>IF(COUNTIF(Discontinued!C31:C184,'All Skus'!C32)&gt;0,"yes","no")</f>
        <v>no</v>
      </c>
    </row>
    <row r="257" spans="1:11" x14ac:dyDescent="0.25">
      <c r="A257" s="59" t="str">
        <f>VLOOKUP(MID(C257,1,2),DATA!$B$2:$C$10,2,FALSE)</f>
        <v>FF04</v>
      </c>
      <c r="B257" s="68" t="str">
        <f>VLOOKUP(MID(C257,13,2),DATA!$M$2:$N$16,2,FALSE)</f>
        <v>Liquid Metal</v>
      </c>
      <c r="C257" s="66" t="s">
        <v>306</v>
      </c>
      <c r="D257" s="17" cm="1">
        <f t="array" ref="D257">SUMPRODUCT(1*(Export!$C$2:$C$1000=$C257),Export!$E$2:$E$1000)-SUMPRODUCT(1*(Allocated!$B$2:$B$1000=$C257),1*(Allocated!$D$2:$D$1000&lt;&gt;"07.1. In Workshop - 17. Ship from Vendor"),Allocated!$E$2:$E$1000)</f>
        <v>1</v>
      </c>
      <c r="E257" s="12" t="str">
        <f>VLOOKUP(MID(C257,4,1),DATA!$F$2:$G$16,2,FALSE)</f>
        <v>20"</v>
      </c>
      <c r="F257" s="12" t="str">
        <f>VLOOKUP(MID(C257,5,3),DATA!$H$2:$I$16,2,FALSE)</f>
        <v>9.0"</v>
      </c>
      <c r="G257" s="12" t="str">
        <f t="shared" si="3"/>
        <v>35</v>
      </c>
      <c r="H257" s="12" t="str">
        <f>VLOOKUP(MID(C257,10,3),DATA!$J$2:$L$16,2,FALSE)</f>
        <v>5x112</v>
      </c>
      <c r="I257" s="12">
        <f>VLOOKUP(MID(C257,10,3),DATA!$J$2:$L$16,3,FALSE)</f>
        <v>66.56</v>
      </c>
      <c r="J257" s="68" t="str">
        <f>VLOOKUP(MID(C257,3,1),DATA!$D$2:$E$16,2,FALSE)</f>
        <v>High Offset</v>
      </c>
      <c r="K257" s="66" t="str">
        <f>IF(COUNTIF(Discontinued!C101:C254,'All Skus'!C102)&gt;0,"yes","no")</f>
        <v>no</v>
      </c>
    </row>
    <row r="258" spans="1:11" x14ac:dyDescent="0.25">
      <c r="A258" s="59" t="str">
        <f>VLOOKUP(MID(C258,1,2),DATA!$B$2:$C$10,2,FALSE)</f>
        <v>FF04</v>
      </c>
      <c r="B258" s="68" t="str">
        <f>VLOOKUP(MID(C258,13,2),DATA!$M$2:$N$16,2,FALSE)</f>
        <v>Raw</v>
      </c>
      <c r="C258" s="66" t="s">
        <v>562</v>
      </c>
      <c r="D258" s="17" cm="1">
        <f t="array" ref="D258">SUMPRODUCT(1*(Export!$C$2:$C$1000=$C258),Export!$E$2:$E$1000)-SUMPRODUCT(1*(Allocated!$B$2:$B$1000=$C258),1*(Allocated!$D$2:$D$1000&lt;&gt;"07.1. In Workshop - 17. Ship from Vendor"),Allocated!$E$2:$E$1000)</f>
        <v>0</v>
      </c>
      <c r="E258" s="12" t="str">
        <f>VLOOKUP(MID(C258,4,1),DATA!$F$2:$G$16,2,FALSE)</f>
        <v>20"</v>
      </c>
      <c r="F258" s="12" t="str">
        <f>VLOOKUP(MID(C258,5,3),DATA!$H$2:$I$16,2,FALSE)</f>
        <v>9.0"</v>
      </c>
      <c r="G258" s="12" t="str">
        <f t="shared" ref="G258:G321" si="4">MID(C258,8,2)</f>
        <v>35</v>
      </c>
      <c r="H258" s="12" t="str">
        <f>VLOOKUP(MID(C258,10,3),DATA!$J$2:$L$16,2,FALSE)</f>
        <v>5x112</v>
      </c>
      <c r="I258" s="12">
        <f>VLOOKUP(MID(C258,10,3),DATA!$J$2:$L$16,3,FALSE)</f>
        <v>66.56</v>
      </c>
      <c r="J258" s="68" t="str">
        <f>VLOOKUP(MID(C258,3,1),DATA!$D$2:$E$16,2,FALSE)</f>
        <v>High Offset</v>
      </c>
      <c r="K258" s="66"/>
    </row>
    <row r="259" spans="1:11" x14ac:dyDescent="0.25">
      <c r="A259" s="59" t="str">
        <f>VLOOKUP(MID(C259,1,2),DATA!$B$2:$C$10,2,FALSE)</f>
        <v>FF10</v>
      </c>
      <c r="B259" s="68" t="str">
        <f>VLOOKUP(MID(C259,13,2),DATA!$M$2:$N$16,2,FALSE)</f>
        <v>Liquid Metal</v>
      </c>
      <c r="C259" s="66" t="s">
        <v>38</v>
      </c>
      <c r="D259" s="17" cm="1">
        <f t="array" ref="D259">SUMPRODUCT(1*(Export!$C$2:$C$1000=$C259),Export!$E$2:$E$1000)-SUMPRODUCT(1*(Allocated!$B$2:$B$1000=$C259),1*(Allocated!$D$2:$D$1000&lt;&gt;"07.1. In Workshop - 17. Ship from Vendor"),Allocated!$E$2:$E$1000)</f>
        <v>11</v>
      </c>
      <c r="E259" s="12" t="str">
        <f>VLOOKUP(MID(C259,4,1),DATA!$F$2:$G$16,2,FALSE)</f>
        <v>20"</v>
      </c>
      <c r="F259" s="12" t="str">
        <f>VLOOKUP(MID(C259,5,3),DATA!$H$2:$I$16,2,FALSE)</f>
        <v>9.0"</v>
      </c>
      <c r="G259" s="12" t="str">
        <f t="shared" si="4"/>
        <v>35</v>
      </c>
      <c r="H259" s="12" t="str">
        <f>VLOOKUP(MID(C259,10,3),DATA!$J$2:$L$16,2,FALSE)</f>
        <v>5x112</v>
      </c>
      <c r="I259" s="12">
        <f>VLOOKUP(MID(C259,10,3),DATA!$J$2:$L$16,3,FALSE)</f>
        <v>66.56</v>
      </c>
      <c r="J259" s="68" t="str">
        <f>VLOOKUP(MID(C259,3,1),DATA!$D$2:$E$16,2,FALSE)</f>
        <v>High Offset</v>
      </c>
      <c r="K259" s="66" t="str">
        <f>IF(COUNTIF(Discontinued!C9:C162,'All Skus'!C10)&gt;0,"yes","no")</f>
        <v>no</v>
      </c>
    </row>
    <row r="260" spans="1:11" x14ac:dyDescent="0.25">
      <c r="A260" s="59" t="str">
        <f>VLOOKUP(MID(C260,1,2),DATA!$B$2:$C$10,2,FALSE)</f>
        <v>FF10</v>
      </c>
      <c r="B260" s="68" t="str">
        <f>VLOOKUP(MID(C260,13,2),DATA!$M$2:$N$16,2,FALSE)</f>
        <v>Tarmac</v>
      </c>
      <c r="C260" s="66" t="s">
        <v>37</v>
      </c>
      <c r="D260" s="17" cm="1">
        <f t="array" ref="D260">SUMPRODUCT(1*(Export!$C$2:$C$1000=$C260),Export!$E$2:$E$1000)-SUMPRODUCT(1*(Allocated!$B$2:$B$1000=$C260),1*(Allocated!$D$2:$D$1000&lt;&gt;"07.1. In Workshop - 17. Ship from Vendor"),Allocated!$E$2:$E$1000)</f>
        <v>11</v>
      </c>
      <c r="E260" s="12" t="str">
        <f>VLOOKUP(MID(C260,4,1),DATA!$F$2:$G$16,2,FALSE)</f>
        <v>20"</v>
      </c>
      <c r="F260" s="12" t="str">
        <f>VLOOKUP(MID(C260,5,3),DATA!$H$2:$I$16,2,FALSE)</f>
        <v>9.0"</v>
      </c>
      <c r="G260" s="12" t="str">
        <f t="shared" si="4"/>
        <v>35</v>
      </c>
      <c r="H260" s="12" t="str">
        <f>VLOOKUP(MID(C260,10,3),DATA!$J$2:$L$16,2,FALSE)</f>
        <v>5x112</v>
      </c>
      <c r="I260" s="12">
        <f>VLOOKUP(MID(C260,10,3),DATA!$J$2:$L$16,3,FALSE)</f>
        <v>66.56</v>
      </c>
      <c r="J260" s="68" t="str">
        <f>VLOOKUP(MID(C260,3,1),DATA!$D$2:$E$16,2,FALSE)</f>
        <v>High Offset</v>
      </c>
      <c r="K260" s="66" t="str">
        <f>IF(COUNTIF(Discontinued!C306:C459,'All Skus'!C308)&gt;0,"yes","no")</f>
        <v>no</v>
      </c>
    </row>
    <row r="261" spans="1:11" x14ac:dyDescent="0.25">
      <c r="A261" s="59" t="str">
        <f>VLOOKUP(MID(C261,1,2),DATA!$B$2:$C$10,2,FALSE)</f>
        <v>FF11</v>
      </c>
      <c r="B261" s="68" t="str">
        <f>VLOOKUP(MID(C261,13,2),DATA!$M$2:$N$16,2,FALSE)</f>
        <v>Liquid Metal</v>
      </c>
      <c r="C261" s="66" t="s">
        <v>383</v>
      </c>
      <c r="D261" s="17" cm="1">
        <f t="array" ref="D261">SUMPRODUCT(1*(Export!$C$2:$C$1000=$C261),Export!$E$2:$E$1000)-SUMPRODUCT(1*(Allocated!$B$2:$B$1000=$C261),1*(Allocated!$D$2:$D$1000&lt;&gt;"07.1. In Workshop - 17. Ship from Vendor"),Allocated!$E$2:$E$1000)</f>
        <v>27</v>
      </c>
      <c r="E261" s="12" t="str">
        <f>VLOOKUP(MID(C261,4,1),DATA!$F$2:$G$16,2,FALSE)</f>
        <v>20"</v>
      </c>
      <c r="F261" s="12" t="str">
        <f>VLOOKUP(MID(C261,5,3),DATA!$H$2:$I$16,2,FALSE)</f>
        <v>9.0"</v>
      </c>
      <c r="G261" s="12" t="str">
        <f t="shared" si="4"/>
        <v>35</v>
      </c>
      <c r="H261" s="12" t="str">
        <f>VLOOKUP(MID(C261,10,3),DATA!$J$2:$L$16,2,FALSE)</f>
        <v>5x112</v>
      </c>
      <c r="I261" s="12">
        <f>VLOOKUP(MID(C261,10,3),DATA!$J$2:$L$16,3,FALSE)</f>
        <v>66.56</v>
      </c>
      <c r="J261" s="68" t="str">
        <f>VLOOKUP(MID(C261,3,1),DATA!$D$2:$E$16,2,FALSE)</f>
        <v>High Offset</v>
      </c>
      <c r="K261" s="66"/>
    </row>
    <row r="262" spans="1:11" x14ac:dyDescent="0.25">
      <c r="A262" s="59" t="str">
        <f>VLOOKUP(MID(C262,1,2),DATA!$B$2:$C$10,2,FALSE)</f>
        <v>FF11</v>
      </c>
      <c r="B262" s="68" t="str">
        <f>VLOOKUP(MID(C262,13,2),DATA!$M$2:$N$16,2,FALSE)</f>
        <v>Raw</v>
      </c>
      <c r="C262" s="66" t="s">
        <v>494</v>
      </c>
      <c r="D262" s="17" cm="1">
        <f t="array" ref="D262">SUMPRODUCT(1*(Export!$C$2:$C$1000=$C262),Export!$E$2:$E$1000)-SUMPRODUCT(1*(Allocated!$B$2:$B$1000=$C262),1*(Allocated!$D$2:$D$1000&lt;&gt;"07.1. In Workshop - 17. Ship from Vendor"),Allocated!$E$2:$E$1000)</f>
        <v>3</v>
      </c>
      <c r="E262" s="12" t="str">
        <f>VLOOKUP(MID(C262,4,1),DATA!$F$2:$G$16,2,FALSE)</f>
        <v>20"</v>
      </c>
      <c r="F262" s="12" t="str">
        <f>VLOOKUP(MID(C262,5,3),DATA!$H$2:$I$16,2,FALSE)</f>
        <v>9.0"</v>
      </c>
      <c r="G262" s="12" t="str">
        <f t="shared" si="4"/>
        <v>35</v>
      </c>
      <c r="H262" s="12" t="str">
        <f>VLOOKUP(MID(C262,10,3),DATA!$J$2:$L$16,2,FALSE)</f>
        <v>5x112</v>
      </c>
      <c r="I262" s="12">
        <f>VLOOKUP(MID(C262,10,3),DATA!$J$2:$L$16,3,FALSE)</f>
        <v>66.56</v>
      </c>
      <c r="J262" s="68" t="str">
        <f>VLOOKUP(MID(C262,3,1),DATA!$D$2:$E$16,2,FALSE)</f>
        <v>High Offset</v>
      </c>
      <c r="K262" s="66" t="str">
        <f>IF(COUNTIF(Discontinued!C35:C188,'All Skus'!C36)&gt;0,"yes","no")</f>
        <v>yes</v>
      </c>
    </row>
    <row r="263" spans="1:11" x14ac:dyDescent="0.25">
      <c r="A263" s="59" t="str">
        <f>VLOOKUP(MID(C263,1,2),DATA!$B$2:$C$10,2,FALSE)</f>
        <v>FF11</v>
      </c>
      <c r="B263" s="68" t="str">
        <f>VLOOKUP(MID(C263,13,2),DATA!$M$2:$N$16,2,FALSE)</f>
        <v>Tarmac</v>
      </c>
      <c r="C263" s="66" t="s">
        <v>382</v>
      </c>
      <c r="D263" s="17" cm="1">
        <f t="array" ref="D263">SUMPRODUCT(1*(Export!$C$2:$C$1000=$C263),Export!$E$2:$E$1000)-SUMPRODUCT(1*(Allocated!$B$2:$B$1000=$C263),1*(Allocated!$D$2:$D$1000&lt;&gt;"07.1. In Workshop - 17. Ship from Vendor"),Allocated!$E$2:$E$1000)</f>
        <v>0</v>
      </c>
      <c r="E263" s="12" t="str">
        <f>VLOOKUP(MID(C263,4,1),DATA!$F$2:$G$16,2,FALSE)</f>
        <v>20"</v>
      </c>
      <c r="F263" s="12" t="str">
        <f>VLOOKUP(MID(C263,5,3),DATA!$H$2:$I$16,2,FALSE)</f>
        <v>9.0"</v>
      </c>
      <c r="G263" s="12" t="str">
        <f t="shared" si="4"/>
        <v>35</v>
      </c>
      <c r="H263" s="12" t="str">
        <f>VLOOKUP(MID(C263,10,3),DATA!$J$2:$L$16,2,FALSE)</f>
        <v>5x112</v>
      </c>
      <c r="I263" s="12">
        <f>VLOOKUP(MID(C263,10,3),DATA!$J$2:$L$16,3,FALSE)</f>
        <v>66.56</v>
      </c>
      <c r="J263" s="68" t="str">
        <f>VLOOKUP(MID(C263,3,1),DATA!$D$2:$E$16,2,FALSE)</f>
        <v>High Offset</v>
      </c>
      <c r="K263" s="66" t="str">
        <f>IF(COUNTIF(Discontinued!C36:C189,'All Skus'!C37)&gt;0,"yes","no")</f>
        <v>yes</v>
      </c>
    </row>
    <row r="264" spans="1:11" x14ac:dyDescent="0.25">
      <c r="A264" s="59" t="str">
        <f>VLOOKUP(MID(C264,1,2),DATA!$B$2:$C$10,2,FALSE)</f>
        <v>FF15</v>
      </c>
      <c r="B264" s="68" t="str">
        <f>VLOOKUP(MID(C264,13,2),DATA!$M$2:$N$16,2,FALSE)</f>
        <v>Tarmac</v>
      </c>
      <c r="C264" s="66" t="s">
        <v>253</v>
      </c>
      <c r="D264" s="17" cm="1">
        <f t="array" ref="D264">SUMPRODUCT(1*(Export!$C$2:$C$1000=$C264),Export!$E$2:$E$1000)-SUMPRODUCT(1*(Allocated!$B$2:$B$1000=$C264),1*(Allocated!$D$2:$D$1000&lt;&gt;"07.1. In Workshop - 17. Ship from Vendor"),Allocated!$E$2:$E$1000)</f>
        <v>0</v>
      </c>
      <c r="E264" s="12" t="str">
        <f>VLOOKUP(MID(C264,4,1),DATA!$F$2:$G$16,2,FALSE)</f>
        <v>20"</v>
      </c>
      <c r="F264" s="12" t="str">
        <f>VLOOKUP(MID(C264,5,3),DATA!$H$2:$I$16,2,FALSE)</f>
        <v>9.0"</v>
      </c>
      <c r="G264" s="12" t="str">
        <f t="shared" si="4"/>
        <v>35</v>
      </c>
      <c r="H264" s="12" t="str">
        <f>VLOOKUP(MID(C264,10,3),DATA!$J$2:$L$16,2,FALSE)</f>
        <v>5x112</v>
      </c>
      <c r="I264" s="12">
        <f>VLOOKUP(MID(C264,10,3),DATA!$J$2:$L$16,3,FALSE)</f>
        <v>66.56</v>
      </c>
      <c r="J264" s="68" t="str">
        <f>VLOOKUP(MID(C264,3,1),DATA!$D$2:$E$16,2,FALSE)</f>
        <v>High Offset</v>
      </c>
      <c r="K264" s="66" t="str">
        <f>IF(COUNTIF(Discontinued!C198:C351,'All Skus'!C199)&gt;0,"yes","no")</f>
        <v>no</v>
      </c>
    </row>
    <row r="265" spans="1:11" x14ac:dyDescent="0.25">
      <c r="A265" s="59" t="str">
        <f>VLOOKUP(MID(C265,1,2),DATA!$B$2:$C$10,2,FALSE)</f>
        <v>FF04</v>
      </c>
      <c r="B265" s="68" t="str">
        <f>VLOOKUP(MID(C265,13,2),DATA!$M$2:$N$16,2,FALSE)</f>
        <v>Liquid Metal</v>
      </c>
      <c r="C265" s="66" t="s">
        <v>498</v>
      </c>
      <c r="D265" s="17" cm="1">
        <f t="array" ref="D265">SUMPRODUCT(1*(Export!$C$2:$C$1000=$C265),Export!$E$2:$E$1000)-SUMPRODUCT(1*(Allocated!$B$2:$B$1000=$C265),1*(Allocated!$D$2:$D$1000&lt;&gt;"07.1. In Workshop - 17. Ship from Vendor"),Allocated!$E$2:$E$1000)</f>
        <v>10</v>
      </c>
      <c r="E265" s="12" t="str">
        <f>VLOOKUP(MID(C265,4,1),DATA!$F$2:$G$16,2,FALSE)</f>
        <v>20"</v>
      </c>
      <c r="F265" s="12" t="str">
        <f>VLOOKUP(MID(C265,5,3),DATA!$H$2:$I$16,2,FALSE)</f>
        <v>9.0"</v>
      </c>
      <c r="G265" s="12" t="str">
        <f t="shared" si="4"/>
        <v>35</v>
      </c>
      <c r="H265" s="12" t="str">
        <f>VLOOKUP(MID(C265,10,3),DATA!$J$2:$L$16,2,FALSE)</f>
        <v>5x114.3</v>
      </c>
      <c r="I265" s="12">
        <f>VLOOKUP(MID(C265,10,3),DATA!$J$2:$L$16,3,FALSE)</f>
        <v>73.099999999999994</v>
      </c>
      <c r="J265" s="68" t="str">
        <f>VLOOKUP(MID(C265,3,1),DATA!$D$2:$E$16,2,FALSE)</f>
        <v>Medium Offset</v>
      </c>
      <c r="K265" s="66" t="str">
        <f>IF(COUNTIF(Discontinued!C57:C210,'All Skus'!C58)&gt;0,"yes","no")</f>
        <v>yes</v>
      </c>
    </row>
    <row r="266" spans="1:11" x14ac:dyDescent="0.25">
      <c r="A266" s="59" t="str">
        <f>VLOOKUP(MID(C266,1,2),DATA!$B$2:$C$10,2,FALSE)</f>
        <v>FF04</v>
      </c>
      <c r="B266" s="68" t="str">
        <f>VLOOKUP(MID(C266,13,2),DATA!$M$2:$N$16,2,FALSE)</f>
        <v>Tarmac</v>
      </c>
      <c r="C266" s="66" t="s">
        <v>502</v>
      </c>
      <c r="D266" s="17" cm="1">
        <f t="array" ref="D266">SUMPRODUCT(1*(Export!$C$2:$C$1000=$C266),Export!$E$2:$E$1000)-SUMPRODUCT(1*(Allocated!$B$2:$B$1000=$C266),1*(Allocated!$D$2:$D$1000&lt;&gt;"07.1. In Workshop - 17. Ship from Vendor"),Allocated!$E$2:$E$1000)</f>
        <v>3</v>
      </c>
      <c r="E266" s="12" t="str">
        <f>VLOOKUP(MID(C266,4,1),DATA!$F$2:$G$16,2,FALSE)</f>
        <v>20"</v>
      </c>
      <c r="F266" s="12" t="str">
        <f>VLOOKUP(MID(C266,5,3),DATA!$H$2:$I$16,2,FALSE)</f>
        <v>9.0"</v>
      </c>
      <c r="G266" s="12" t="str">
        <f t="shared" si="4"/>
        <v>35</v>
      </c>
      <c r="H266" s="12" t="str">
        <f>VLOOKUP(MID(C266,10,3),DATA!$J$2:$L$16,2,FALSE)</f>
        <v>5x114.3</v>
      </c>
      <c r="I266" s="12">
        <f>VLOOKUP(MID(C266,10,3),DATA!$J$2:$L$16,3,FALSE)</f>
        <v>73.099999999999994</v>
      </c>
      <c r="J266" s="68" t="str">
        <f>VLOOKUP(MID(C266,3,1),DATA!$D$2:$E$16,2,FALSE)</f>
        <v>Medium Offset</v>
      </c>
      <c r="K266" s="66" t="str">
        <f>IF(COUNTIF(Discontinued!C65:C218,'All Skus'!C66)&gt;0,"yes","no")</f>
        <v>no</v>
      </c>
    </row>
    <row r="267" spans="1:11" x14ac:dyDescent="0.25">
      <c r="A267" s="59" t="str">
        <f>VLOOKUP(MID(C267,1,2),DATA!$B$2:$C$10,2,FALSE)</f>
        <v>FF10</v>
      </c>
      <c r="B267" s="68" t="str">
        <f>VLOOKUP(MID(C267,13,2),DATA!$M$2:$N$16,2,FALSE)</f>
        <v>Liquid Metal</v>
      </c>
      <c r="C267" s="66" t="s">
        <v>906</v>
      </c>
      <c r="D267" s="17" cm="1">
        <f t="array" ref="D267">SUMPRODUCT(1*(Export!$C$2:$C$1000=$C267),Export!$E$2:$E$1000)-SUMPRODUCT(1*(Allocated!$B$2:$B$1000=$C267),1*(Allocated!$D$2:$D$1000&lt;&gt;"07.1. In Workshop - 17. Ship from Vendor"),Allocated!$E$2:$E$1000)</f>
        <v>10</v>
      </c>
      <c r="E267" s="12" t="str">
        <f>VLOOKUP(MID(C267,4,1),DATA!$F$2:$G$16,2,FALSE)</f>
        <v>20"</v>
      </c>
      <c r="F267" s="12" t="str">
        <f>VLOOKUP(MID(C267,5,3),DATA!$H$2:$I$16,2,FALSE)</f>
        <v>9.0"</v>
      </c>
      <c r="G267" s="12" t="str">
        <f t="shared" si="4"/>
        <v>35</v>
      </c>
      <c r="H267" s="12" t="str">
        <f>VLOOKUP(MID(C267,10,3),DATA!$J$2:$L$16,2,FALSE)</f>
        <v>5x114.3</v>
      </c>
      <c r="I267" s="12">
        <f>VLOOKUP(MID(C267,10,3),DATA!$J$2:$L$16,3,FALSE)</f>
        <v>73.099999999999994</v>
      </c>
      <c r="J267" s="68" t="str">
        <f>VLOOKUP(MID(C267,3,1),DATA!$D$2:$E$16,2,FALSE)</f>
        <v>Medium Offset</v>
      </c>
      <c r="K267" s="66" t="str">
        <f>IF(COUNTIF(Discontinued!C298:C451,'All Skus'!C299)&gt;0,"yes","no")</f>
        <v>no</v>
      </c>
    </row>
    <row r="268" spans="1:11" x14ac:dyDescent="0.25">
      <c r="A268" s="59" t="str">
        <f>VLOOKUP(MID(C268,1,2),DATA!$B$2:$C$10,2,FALSE)</f>
        <v>FF10</v>
      </c>
      <c r="B268" s="68" t="str">
        <f>VLOOKUP(MID(C268,13,2),DATA!$M$2:$N$16,2,FALSE)</f>
        <v>Raw</v>
      </c>
      <c r="C268" s="66" t="s">
        <v>908</v>
      </c>
      <c r="D268" s="17" cm="1">
        <f t="array" ref="D268">SUMPRODUCT(1*(Export!$C$2:$C$1000=$C268),Export!$E$2:$E$1000)-SUMPRODUCT(1*(Allocated!$B$2:$B$1000=$C268),1*(Allocated!$D$2:$D$1000&lt;&gt;"07.1. In Workshop - 17. Ship from Vendor"),Allocated!$E$2:$E$1000)</f>
        <v>12</v>
      </c>
      <c r="E268" s="12" t="str">
        <f>VLOOKUP(MID(C268,4,1),DATA!$F$2:$G$16,2,FALSE)</f>
        <v>20"</v>
      </c>
      <c r="F268" s="12" t="str">
        <f>VLOOKUP(MID(C268,5,3),DATA!$H$2:$I$16,2,FALSE)</f>
        <v>9.0"</v>
      </c>
      <c r="G268" s="12" t="str">
        <f t="shared" si="4"/>
        <v>35</v>
      </c>
      <c r="H268" s="12" t="str">
        <f>VLOOKUP(MID(C268,10,3),DATA!$J$2:$L$16,2,FALSE)</f>
        <v>5x114.3</v>
      </c>
      <c r="I268" s="12">
        <f>VLOOKUP(MID(C268,10,3),DATA!$J$2:$L$16,3,FALSE)</f>
        <v>73.099999999999994</v>
      </c>
      <c r="J268" s="68" t="str">
        <f>VLOOKUP(MID(C268,3,1),DATA!$D$2:$E$16,2,FALSE)</f>
        <v>Medium Offset</v>
      </c>
      <c r="K268" s="66" t="str">
        <f>IF(COUNTIF(Discontinued!C93:C246,'All Skus'!C94)&gt;0,"yes","no")</f>
        <v>no</v>
      </c>
    </row>
    <row r="269" spans="1:11" x14ac:dyDescent="0.25">
      <c r="A269" s="59" t="str">
        <f>VLOOKUP(MID(C269,1,2),DATA!$B$2:$C$10,2,FALSE)</f>
        <v>FF10</v>
      </c>
      <c r="B269" s="68" t="str">
        <f>VLOOKUP(MID(C269,13,2),DATA!$M$2:$N$16,2,FALSE)</f>
        <v>Tarmac</v>
      </c>
      <c r="C269" s="66" t="s">
        <v>910</v>
      </c>
      <c r="D269" s="17" cm="1">
        <f t="array" ref="D269">SUMPRODUCT(1*(Export!$C$2:$C$1000=$C269),Export!$E$2:$E$1000)-SUMPRODUCT(1*(Allocated!$B$2:$B$1000=$C269),1*(Allocated!$D$2:$D$1000&lt;&gt;"07.1. In Workshop - 17. Ship from Vendor"),Allocated!$E$2:$E$1000)</f>
        <v>7</v>
      </c>
      <c r="E269" s="12" t="str">
        <f>VLOOKUP(MID(C269,4,1),DATA!$F$2:$G$16,2,FALSE)</f>
        <v>20"</v>
      </c>
      <c r="F269" s="12" t="str">
        <f>VLOOKUP(MID(C269,5,3),DATA!$H$2:$I$16,2,FALSE)</f>
        <v>9.0"</v>
      </c>
      <c r="G269" s="12" t="str">
        <f t="shared" si="4"/>
        <v>35</v>
      </c>
      <c r="H269" s="12" t="str">
        <f>VLOOKUP(MID(C269,10,3),DATA!$J$2:$L$16,2,FALSE)</f>
        <v>5x114.3</v>
      </c>
      <c r="I269" s="12">
        <f>VLOOKUP(MID(C269,10,3),DATA!$J$2:$L$16,3,FALSE)</f>
        <v>73.099999999999994</v>
      </c>
      <c r="J269" s="68" t="str">
        <f>VLOOKUP(MID(C269,3,1),DATA!$D$2:$E$16,2,FALSE)</f>
        <v>Medium Offset</v>
      </c>
      <c r="K269" s="66" t="str">
        <f>IF(COUNTIF(Discontinued!C122:C275,'All Skus'!C123)&gt;0,"yes","no")</f>
        <v>no</v>
      </c>
    </row>
    <row r="270" spans="1:11" x14ac:dyDescent="0.25">
      <c r="A270" s="59" t="str">
        <f>VLOOKUP(MID(C270,1,2),DATA!$B$2:$C$10,2,FALSE)</f>
        <v>FF11</v>
      </c>
      <c r="B270" s="68" t="str">
        <f>VLOOKUP(MID(C270,13,2),DATA!$M$2:$N$16,2,FALSE)</f>
        <v>Liquid Metal</v>
      </c>
      <c r="C270" s="66" t="s">
        <v>794</v>
      </c>
      <c r="D270" s="17" cm="1">
        <f t="array" ref="D270">SUMPRODUCT(1*(Export!$C$2:$C$1000=$C270),Export!$E$2:$E$1000)-SUMPRODUCT(1*(Allocated!$B$2:$B$1000=$C270),1*(Allocated!$D$2:$D$1000&lt;&gt;"07.1. In Workshop - 17. Ship from Vendor"),Allocated!$E$2:$E$1000)</f>
        <v>6</v>
      </c>
      <c r="E270" s="12" t="str">
        <f>VLOOKUP(MID(C270,4,1),DATA!$F$2:$G$16,2,FALSE)</f>
        <v>20"</v>
      </c>
      <c r="F270" s="12" t="str">
        <f>VLOOKUP(MID(C270,5,3),DATA!$H$2:$I$16,2,FALSE)</f>
        <v>9.0"</v>
      </c>
      <c r="G270" s="12" t="str">
        <f t="shared" si="4"/>
        <v>35</v>
      </c>
      <c r="H270" s="12" t="str">
        <f>VLOOKUP(MID(C270,10,3),DATA!$J$2:$L$16,2,FALSE)</f>
        <v>5x114.3</v>
      </c>
      <c r="I270" s="12">
        <f>VLOOKUP(MID(C270,10,3),DATA!$J$2:$L$16,3,FALSE)</f>
        <v>73.099999999999994</v>
      </c>
      <c r="J270" s="68" t="str">
        <f>VLOOKUP(MID(C270,3,1),DATA!$D$2:$E$16,2,FALSE)</f>
        <v>Medium Offset</v>
      </c>
      <c r="K270" s="66" t="str">
        <f>IF(COUNTIF(Discontinued!C63:C216,'All Skus'!C64)&gt;0,"yes","no")</f>
        <v>no</v>
      </c>
    </row>
    <row r="271" spans="1:11" x14ac:dyDescent="0.25">
      <c r="A271" s="59" t="str">
        <f>VLOOKUP(MID(C271,1,2),DATA!$B$2:$C$10,2,FALSE)</f>
        <v>FF11</v>
      </c>
      <c r="B271" s="68" t="str">
        <f>VLOOKUP(MID(C271,13,2),DATA!$M$2:$N$16,2,FALSE)</f>
        <v>Tarmac</v>
      </c>
      <c r="C271" s="66" t="s">
        <v>796</v>
      </c>
      <c r="D271" s="17" cm="1">
        <f t="array" ref="D271">SUMPRODUCT(1*(Export!$C$2:$C$1000=$C271),Export!$E$2:$E$1000)-SUMPRODUCT(1*(Allocated!$B$2:$B$1000=$C271),1*(Allocated!$D$2:$D$1000&lt;&gt;"07.1. In Workshop - 17. Ship from Vendor"),Allocated!$E$2:$E$1000)</f>
        <v>7</v>
      </c>
      <c r="E271" s="12" t="str">
        <f>VLOOKUP(MID(C271,4,1),DATA!$F$2:$G$16,2,FALSE)</f>
        <v>20"</v>
      </c>
      <c r="F271" s="12" t="str">
        <f>VLOOKUP(MID(C271,5,3),DATA!$H$2:$I$16,2,FALSE)</f>
        <v>9.0"</v>
      </c>
      <c r="G271" s="12" t="str">
        <f t="shared" si="4"/>
        <v>35</v>
      </c>
      <c r="H271" s="12" t="str">
        <f>VLOOKUP(MID(C271,10,3),DATA!$J$2:$L$16,2,FALSE)</f>
        <v>5x114.3</v>
      </c>
      <c r="I271" s="12">
        <f>VLOOKUP(MID(C271,10,3),DATA!$J$2:$L$16,3,FALSE)</f>
        <v>73.099999999999994</v>
      </c>
      <c r="J271" s="68" t="str">
        <f>VLOOKUP(MID(C271,3,1),DATA!$D$2:$E$16,2,FALSE)</f>
        <v>Medium Offset</v>
      </c>
      <c r="K271" s="66" t="str">
        <f>IF(COUNTIF(Discontinued!C34:C187,'All Skus'!C35)&gt;0,"yes","no")</f>
        <v>no</v>
      </c>
    </row>
    <row r="272" spans="1:11" x14ac:dyDescent="0.25">
      <c r="A272" s="59" t="str">
        <f>VLOOKUP(MID(C272,1,2),DATA!$B$2:$C$10,2,FALSE)</f>
        <v>FF11</v>
      </c>
      <c r="B272" s="68" t="str">
        <f>VLOOKUP(MID(C272,13,2),DATA!$M$2:$N$16,2,FALSE)</f>
        <v>Raw</v>
      </c>
      <c r="C272" s="66" t="s">
        <v>798</v>
      </c>
      <c r="D272" s="17" cm="1">
        <f t="array" ref="D272">SUMPRODUCT(1*(Export!$C$2:$C$1000=$C272),Export!$E$2:$E$1000)-SUMPRODUCT(1*(Allocated!$B$2:$B$1000=$C272),1*(Allocated!$D$2:$D$1000&lt;&gt;"07.1. In Workshop - 17. Ship from Vendor"),Allocated!$E$2:$E$1000)</f>
        <v>4</v>
      </c>
      <c r="E272" s="12" t="str">
        <f>VLOOKUP(MID(C272,4,1),DATA!$F$2:$G$16,2,FALSE)</f>
        <v>20"</v>
      </c>
      <c r="F272" s="12" t="str">
        <f>VLOOKUP(MID(C272,5,3),DATA!$H$2:$I$16,2,FALSE)</f>
        <v>9.0"</v>
      </c>
      <c r="G272" s="12" t="str">
        <f t="shared" si="4"/>
        <v>35</v>
      </c>
      <c r="H272" s="12" t="str">
        <f>VLOOKUP(MID(C272,10,3),DATA!$J$2:$L$16,2,FALSE)</f>
        <v>5x114.3</v>
      </c>
      <c r="I272" s="12">
        <f>VLOOKUP(MID(C272,10,3),DATA!$J$2:$L$16,3,FALSE)</f>
        <v>73.099999999999994</v>
      </c>
      <c r="J272" s="68" t="str">
        <f>VLOOKUP(MID(C272,3,1),DATA!$D$2:$E$16,2,FALSE)</f>
        <v>Medium Offset</v>
      </c>
      <c r="K272" s="66" t="str">
        <f>IF(COUNTIF(Discontinued!C140:C293,'All Skus'!C141)&gt;0,"yes","no")</f>
        <v>no</v>
      </c>
    </row>
    <row r="273" spans="1:11" x14ac:dyDescent="0.25">
      <c r="A273" s="59" t="str">
        <f>VLOOKUP(MID(C273,1,2),DATA!$B$2:$C$10,2,FALSE)</f>
        <v>FF04</v>
      </c>
      <c r="B273" s="68" t="str">
        <f>VLOOKUP(MID(C273,13,2),DATA!$M$2:$N$16,2,FALSE)</f>
        <v>Liquid Metal</v>
      </c>
      <c r="C273" s="66" t="s">
        <v>364</v>
      </c>
      <c r="D273" s="17" cm="1">
        <f t="array" ref="D273">SUMPRODUCT(1*(Export!$C$2:$C$1000=$C273),Export!$E$2:$E$1000)-SUMPRODUCT(1*(Allocated!$B$2:$B$1000=$C273),1*(Allocated!$D$2:$D$1000&lt;&gt;"07.1. In Workshop - 17. Ship from Vendor"),Allocated!$E$2:$E$1000)</f>
        <v>30</v>
      </c>
      <c r="E273" s="12" t="str">
        <f>VLOOKUP(MID(C273,4,1),DATA!$F$2:$G$16,2,FALSE)</f>
        <v>20"</v>
      </c>
      <c r="F273" s="12" t="str">
        <f>VLOOKUP(MID(C273,5,3),DATA!$H$2:$I$16,2,FALSE)</f>
        <v>9.0"</v>
      </c>
      <c r="G273" s="12" t="str">
        <f t="shared" si="4"/>
        <v>45</v>
      </c>
      <c r="H273" s="12" t="str">
        <f>VLOOKUP(MID(C273,10,3),DATA!$J$2:$L$16,2,FALSE)</f>
        <v>5x130</v>
      </c>
      <c r="I273" s="12">
        <f>VLOOKUP(MID(C273,10,3),DATA!$J$2:$L$16,3,FALSE)</f>
        <v>71.599999999999994</v>
      </c>
      <c r="J273" s="68" t="str">
        <f>VLOOKUP(MID(C273,3,1),DATA!$D$2:$E$16,2,FALSE)</f>
        <v>High Offset</v>
      </c>
      <c r="K273" s="66" t="str">
        <f>IF(COUNTIF(Discontinued!C256:C409,'All Skus'!C257)&gt;0,"yes","no")</f>
        <v>no</v>
      </c>
    </row>
    <row r="274" spans="1:11" x14ac:dyDescent="0.25">
      <c r="A274" s="59" t="str">
        <f>VLOOKUP(MID(C274,1,2),DATA!$B$2:$C$10,2,FALSE)</f>
        <v>FF04</v>
      </c>
      <c r="B274" s="68" t="str">
        <f>VLOOKUP(MID(C274,13,2),DATA!$M$2:$N$16,2,FALSE)</f>
        <v>Tarmac</v>
      </c>
      <c r="C274" s="66" t="s">
        <v>362</v>
      </c>
      <c r="D274" s="17" cm="1">
        <f t="array" ref="D274">SUMPRODUCT(1*(Export!$C$2:$C$1000=$C274),Export!$E$2:$E$1000)-SUMPRODUCT(1*(Allocated!$B$2:$B$1000=$C274),1*(Allocated!$D$2:$D$1000&lt;&gt;"07.1. In Workshop - 17. Ship from Vendor"),Allocated!$E$2:$E$1000)</f>
        <v>1</v>
      </c>
      <c r="E274" s="12" t="str">
        <f>VLOOKUP(MID(C274,4,1),DATA!$F$2:$G$16,2,FALSE)</f>
        <v>20"</v>
      </c>
      <c r="F274" s="12" t="str">
        <f>VLOOKUP(MID(C274,5,3),DATA!$H$2:$I$16,2,FALSE)</f>
        <v>9.0"</v>
      </c>
      <c r="G274" s="12" t="str">
        <f t="shared" si="4"/>
        <v>45</v>
      </c>
      <c r="H274" s="12" t="str">
        <f>VLOOKUP(MID(C274,10,3),DATA!$J$2:$L$16,2,FALSE)</f>
        <v>5x130</v>
      </c>
      <c r="I274" s="12">
        <f>VLOOKUP(MID(C274,10,3),DATA!$J$2:$L$16,3,FALSE)</f>
        <v>71.599999999999994</v>
      </c>
      <c r="J274" s="68" t="str">
        <f>VLOOKUP(MID(C274,3,1),DATA!$D$2:$E$16,2,FALSE)</f>
        <v>High Offset</v>
      </c>
      <c r="K274" s="66"/>
    </row>
    <row r="275" spans="1:11" x14ac:dyDescent="0.25">
      <c r="A275" s="59" t="str">
        <f>VLOOKUP(MID(C275,1,2),DATA!$B$2:$C$10,2,FALSE)</f>
        <v>FF11</v>
      </c>
      <c r="B275" s="68" t="str">
        <f>VLOOKUP(MID(C275,13,2),DATA!$M$2:$N$16,2,FALSE)</f>
        <v>Liquid Metal</v>
      </c>
      <c r="C275" s="66" t="s">
        <v>411</v>
      </c>
      <c r="D275" s="17" cm="1">
        <f t="array" ref="D275">SUMPRODUCT(1*(Export!$C$2:$C$1000=$C275),Export!$E$2:$E$1000)-SUMPRODUCT(1*(Allocated!$B$2:$B$1000=$C275),1*(Allocated!$D$2:$D$1000&lt;&gt;"07.1. In Workshop - 17. Ship from Vendor"),Allocated!$E$2:$E$1000)</f>
        <v>27</v>
      </c>
      <c r="E275" s="12" t="str">
        <f>VLOOKUP(MID(C275,4,1),DATA!$F$2:$G$16,2,FALSE)</f>
        <v>20"</v>
      </c>
      <c r="F275" s="12" t="str">
        <f>VLOOKUP(MID(C275,5,3),DATA!$H$2:$I$16,2,FALSE)</f>
        <v>9.0"</v>
      </c>
      <c r="G275" s="12" t="str">
        <f t="shared" si="4"/>
        <v>45</v>
      </c>
      <c r="H275" s="12" t="str">
        <f>VLOOKUP(MID(C275,10,3),DATA!$J$2:$L$16,2,FALSE)</f>
        <v>5x130</v>
      </c>
      <c r="I275" s="12">
        <f>VLOOKUP(MID(C275,10,3),DATA!$J$2:$L$16,3,FALSE)</f>
        <v>71.599999999999994</v>
      </c>
      <c r="J275" s="68" t="str">
        <f>VLOOKUP(MID(C275,3,1),DATA!$D$2:$E$16,2,FALSE)</f>
        <v>High Offset</v>
      </c>
      <c r="K275" s="66" t="str">
        <f>IF(COUNTIF(Discontinued!C340:C493,'All Skus'!C339)&gt;0,"yes","no")</f>
        <v>no</v>
      </c>
    </row>
    <row r="276" spans="1:11" x14ac:dyDescent="0.25">
      <c r="A276" s="59" t="str">
        <f>VLOOKUP(MID(C276,1,2),DATA!$B$2:$C$10,2,FALSE)</f>
        <v>FF11</v>
      </c>
      <c r="B276" s="68" t="str">
        <f>VLOOKUP(MID(C276,13,2),DATA!$M$2:$N$16,2,FALSE)</f>
        <v>Raw</v>
      </c>
      <c r="C276" s="66" t="s">
        <v>483</v>
      </c>
      <c r="D276" s="17" cm="1">
        <f t="array" ref="D276">SUMPRODUCT(1*(Export!$C$2:$C$1000=$C276),Export!$E$2:$E$1000)-SUMPRODUCT(1*(Allocated!$B$2:$B$1000=$C276),1*(Allocated!$D$2:$D$1000&lt;&gt;"07.1. In Workshop - 17. Ship from Vendor"),Allocated!$E$2:$E$1000)</f>
        <v>35</v>
      </c>
      <c r="E276" s="12" t="str">
        <f>VLOOKUP(MID(C276,4,1),DATA!$F$2:$G$16,2,FALSE)</f>
        <v>20"</v>
      </c>
      <c r="F276" s="12" t="str">
        <f>VLOOKUP(MID(C276,5,3),DATA!$H$2:$I$16,2,FALSE)</f>
        <v>9.0"</v>
      </c>
      <c r="G276" s="12" t="str">
        <f t="shared" si="4"/>
        <v>45</v>
      </c>
      <c r="H276" s="12" t="str">
        <f>VLOOKUP(MID(C276,10,3),DATA!$J$2:$L$16,2,FALSE)</f>
        <v>5x130</v>
      </c>
      <c r="I276" s="12">
        <f>VLOOKUP(MID(C276,10,3),DATA!$J$2:$L$16,3,FALSE)</f>
        <v>71.599999999999994</v>
      </c>
      <c r="J276" s="68" t="str">
        <f>VLOOKUP(MID(C276,3,1),DATA!$D$2:$E$16,2,FALSE)</f>
        <v>High Offset</v>
      </c>
      <c r="K276" s="66" t="str">
        <f>IF(COUNTIF(Discontinued!C195:C348,'All Skus'!C196)&gt;0,"yes","no")</f>
        <v>no</v>
      </c>
    </row>
    <row r="277" spans="1:11" x14ac:dyDescent="0.25">
      <c r="A277" s="59" t="str">
        <f>VLOOKUP(MID(C277,1,2),DATA!$B$2:$C$10,2,FALSE)</f>
        <v>FF11</v>
      </c>
      <c r="B277" s="68" t="str">
        <f>VLOOKUP(MID(C277,13,2),DATA!$M$2:$N$16,2,FALSE)</f>
        <v>Tarmac</v>
      </c>
      <c r="C277" s="66" t="s">
        <v>410</v>
      </c>
      <c r="D277" s="17" cm="1">
        <f t="array" ref="D277">SUMPRODUCT(1*(Export!$C$2:$C$1000=$C277),Export!$E$2:$E$1000)-SUMPRODUCT(1*(Allocated!$B$2:$B$1000=$C277),1*(Allocated!$D$2:$D$1000&lt;&gt;"07.1. In Workshop - 17. Ship from Vendor"),Allocated!$E$2:$E$1000)</f>
        <v>24</v>
      </c>
      <c r="E277" s="12" t="str">
        <f>VLOOKUP(MID(C277,4,1),DATA!$F$2:$G$16,2,FALSE)</f>
        <v>20"</v>
      </c>
      <c r="F277" s="12" t="str">
        <f>VLOOKUP(MID(C277,5,3),DATA!$H$2:$I$16,2,FALSE)</f>
        <v>9.0"</v>
      </c>
      <c r="G277" s="12" t="str">
        <f t="shared" si="4"/>
        <v>45</v>
      </c>
      <c r="H277" s="12" t="str">
        <f>VLOOKUP(MID(C277,10,3),DATA!$J$2:$L$16,2,FALSE)</f>
        <v>5x130</v>
      </c>
      <c r="I277" s="12">
        <f>VLOOKUP(MID(C277,10,3),DATA!$J$2:$L$16,3,FALSE)</f>
        <v>71.599999999999994</v>
      </c>
      <c r="J277" s="68" t="str">
        <f>VLOOKUP(MID(C277,3,1),DATA!$D$2:$E$16,2,FALSE)</f>
        <v>High Offset</v>
      </c>
      <c r="K277" s="66"/>
    </row>
    <row r="278" spans="1:11" x14ac:dyDescent="0.25">
      <c r="A278" s="59" t="str">
        <f>VLOOKUP(MID(C278,1,2),DATA!$B$2:$C$10,2,FALSE)</f>
        <v>FF11</v>
      </c>
      <c r="B278" s="68" t="str">
        <f>VLOOKUP(MID(C278,13,2),DATA!$M$2:$N$16,2,FALSE)</f>
        <v>Liquid Metal</v>
      </c>
      <c r="C278" s="66" t="s">
        <v>2197</v>
      </c>
      <c r="D278" s="17" cm="1">
        <f t="array" ref="D278">SUMPRODUCT(1*(Export!$C$2:$C$1000=$C278),Export!$E$2:$E$1000)-SUMPRODUCT(1*(Allocated!$B$2:$B$1000=$C278),1*(Allocated!$D$2:$D$1000&lt;&gt;"07.1. In Workshop - 17. Ship from Vendor"),Allocated!$E$2:$E$1000)</f>
        <v>12</v>
      </c>
      <c r="E278" s="12" t="str">
        <f>VLOOKUP(MID(C278,4,1),DATA!$F$2:$G$16,2,FALSE)</f>
        <v>20"</v>
      </c>
      <c r="F278" s="12" t="str">
        <f>VLOOKUP(MID(C278,5,3),DATA!$H$2:$I$16,2,FALSE)</f>
        <v>9.0"</v>
      </c>
      <c r="G278" s="12" t="str">
        <f t="shared" si="4"/>
        <v>50</v>
      </c>
      <c r="H278" s="12" t="str">
        <f>VLOOKUP(MID(C278,10,3),DATA!$J$2:$L$16,2,FALSE)</f>
        <v>5x130</v>
      </c>
      <c r="I278" s="12">
        <f>VLOOKUP(MID(C278,10,3),DATA!$J$2:$L$16,3,FALSE)</f>
        <v>71.599999999999994</v>
      </c>
      <c r="J278" s="68" t="str">
        <f>VLOOKUP(MID(C278,3,1),DATA!$D$2:$E$16,2,FALSE)</f>
        <v>High Offset</v>
      </c>
      <c r="K278" s="66" t="str">
        <f>IF(COUNTIF(Discontinued!C96:C249,'All Skus'!C97)&gt;0,"yes","no")</f>
        <v>no</v>
      </c>
    </row>
    <row r="279" spans="1:11" x14ac:dyDescent="0.25">
      <c r="A279" s="59" t="str">
        <f>VLOOKUP(MID(C279,1,2),DATA!$B$2:$C$10,2,FALSE)</f>
        <v>FF11</v>
      </c>
      <c r="B279" s="68" t="str">
        <f>VLOOKUP(MID(C279,13,2),DATA!$M$2:$N$16,2,FALSE)</f>
        <v>Raw</v>
      </c>
      <c r="C279" s="66" t="s">
        <v>2198</v>
      </c>
      <c r="D279" s="17" cm="1">
        <f t="array" ref="D279">SUMPRODUCT(1*(Export!$C$2:$C$1000=$C279),Export!$E$2:$E$1000)-SUMPRODUCT(1*(Allocated!$B$2:$B$1000=$C279),1*(Allocated!$D$2:$D$1000&lt;&gt;"07.1. In Workshop - 17. Ship from Vendor"),Allocated!$E$2:$E$1000)</f>
        <v>9</v>
      </c>
      <c r="E279" s="12" t="str">
        <f>VLOOKUP(MID(C279,4,1),DATA!$F$2:$G$16,2,FALSE)</f>
        <v>20"</v>
      </c>
      <c r="F279" s="12" t="str">
        <f>VLOOKUP(MID(C279,5,3),DATA!$H$2:$I$16,2,FALSE)</f>
        <v>9.0"</v>
      </c>
      <c r="G279" s="12" t="str">
        <f t="shared" si="4"/>
        <v>50</v>
      </c>
      <c r="H279" s="12" t="str">
        <f>VLOOKUP(MID(C279,10,3),DATA!$J$2:$L$16,2,FALSE)</f>
        <v>5x130</v>
      </c>
      <c r="I279" s="12">
        <f>VLOOKUP(MID(C279,10,3),DATA!$J$2:$L$16,3,FALSE)</f>
        <v>71.599999999999994</v>
      </c>
      <c r="J279" s="68" t="str">
        <f>VLOOKUP(MID(C279,3,1),DATA!$D$2:$E$16,2,FALSE)</f>
        <v>High Offset</v>
      </c>
      <c r="K279" s="66" t="str">
        <f>IF(COUNTIF(Discontinued!C230:C383,'All Skus'!C231)&gt;0,"yes","no")</f>
        <v>no</v>
      </c>
    </row>
    <row r="280" spans="1:11" x14ac:dyDescent="0.25">
      <c r="A280" s="59" t="str">
        <f>VLOOKUP(MID(C280,1,2),DATA!$B$2:$C$10,2,FALSE)</f>
        <v>FF04</v>
      </c>
      <c r="B280" s="68" t="str">
        <f>VLOOKUP(MID(C280,13,2),DATA!$M$2:$N$16,2,FALSE)</f>
        <v>Tarmac</v>
      </c>
      <c r="C280" s="66" t="s">
        <v>326</v>
      </c>
      <c r="D280" s="17" cm="1">
        <f t="array" ref="D280">SUMPRODUCT(1*(Export!$C$2:$C$1000=$C280),Export!$E$2:$E$1000)-SUMPRODUCT(1*(Allocated!$B$2:$B$1000=$C280),1*(Allocated!$D$2:$D$1000&lt;&gt;"07.1. In Workshop - 17. Ship from Vendor"),Allocated!$E$2:$E$1000)</f>
        <v>15</v>
      </c>
      <c r="E280" s="12" t="str">
        <f>VLOOKUP(MID(C280,4,1),DATA!$F$2:$G$16,2,FALSE)</f>
        <v>20"</v>
      </c>
      <c r="F280" s="12" t="str">
        <f>VLOOKUP(MID(C280,5,3),DATA!$H$2:$I$16,2,FALSE)</f>
        <v>9.5"</v>
      </c>
      <c r="G280" s="12" t="str">
        <f t="shared" si="4"/>
        <v>20</v>
      </c>
      <c r="H280" s="12" t="str">
        <f>VLOOKUP(MID(C280,10,3),DATA!$J$2:$L$16,2,FALSE)</f>
        <v>5x120</v>
      </c>
      <c r="I280" s="12">
        <f>VLOOKUP(MID(C280,10,3),DATA!$J$2:$L$16,3,FALSE)</f>
        <v>72.599999999999994</v>
      </c>
      <c r="J280" s="68" t="str">
        <f>VLOOKUP(MID(C280,3,1),DATA!$D$2:$E$16,2,FALSE)</f>
        <v>Low Offset</v>
      </c>
      <c r="K280" s="66" t="str">
        <f>IF(COUNTIF(Discontinued!C21:C174,'All Skus'!C22)&gt;0,"yes","no")</f>
        <v>no</v>
      </c>
    </row>
    <row r="281" spans="1:11" x14ac:dyDescent="0.25">
      <c r="A281" s="59" t="str">
        <f>VLOOKUP(MID(C281,1,2),DATA!$B$2:$C$10,2,FALSE)</f>
        <v>FF04</v>
      </c>
      <c r="B281" s="68" t="str">
        <f>VLOOKUP(MID(C281,13,2),DATA!$M$2:$N$16,2,FALSE)</f>
        <v>Liquid Metal</v>
      </c>
      <c r="C281" s="66" t="s">
        <v>328</v>
      </c>
      <c r="D281" s="17" cm="1">
        <f t="array" ref="D281">SUMPRODUCT(1*(Export!$C$2:$C$1000=$C281),Export!$E$2:$E$1000)-SUMPRODUCT(1*(Allocated!$B$2:$B$1000=$C281),1*(Allocated!$D$2:$D$1000&lt;&gt;"07.1. In Workshop - 17. Ship from Vendor"),Allocated!$E$2:$E$1000)</f>
        <v>71</v>
      </c>
      <c r="E281" s="12" t="str">
        <f>VLOOKUP(MID(C281,4,1),DATA!$F$2:$G$16,2,FALSE)</f>
        <v>20"</v>
      </c>
      <c r="F281" s="12" t="str">
        <f>VLOOKUP(MID(C281,5,3),DATA!$H$2:$I$16,2,FALSE)</f>
        <v>9.5"</v>
      </c>
      <c r="G281" s="12" t="str">
        <f t="shared" si="4"/>
        <v>20</v>
      </c>
      <c r="H281" s="12" t="str">
        <f>VLOOKUP(MID(C281,10,3),DATA!$J$2:$L$16,2,FALSE)</f>
        <v>5x120</v>
      </c>
      <c r="I281" s="12">
        <f>VLOOKUP(MID(C281,10,3),DATA!$J$2:$L$16,3,FALSE)</f>
        <v>72.599999999999994</v>
      </c>
      <c r="J281" s="68" t="str">
        <f>VLOOKUP(MID(C281,3,1),DATA!$D$2:$E$16,2,FALSE)</f>
        <v>Low Offset</v>
      </c>
      <c r="K281" s="66" t="str">
        <f>IF(COUNTIF(Discontinued!C94:C247,'All Skus'!C95)&gt;0,"yes","no")</f>
        <v>no</v>
      </c>
    </row>
    <row r="282" spans="1:11" x14ac:dyDescent="0.25">
      <c r="A282" s="59" t="str">
        <f>VLOOKUP(MID(C282,1,2),DATA!$B$2:$C$10,2,FALSE)</f>
        <v>FF10</v>
      </c>
      <c r="B282" s="68" t="str">
        <f>VLOOKUP(MID(C282,13,2),DATA!$M$2:$N$16,2,FALSE)</f>
        <v>Liquid Metal</v>
      </c>
      <c r="C282" s="66" t="s">
        <v>94</v>
      </c>
      <c r="D282" s="17" cm="1">
        <f t="array" ref="D282">SUMPRODUCT(1*(Export!$C$2:$C$1000=$C282),Export!$E$2:$E$1000)-SUMPRODUCT(1*(Allocated!$B$2:$B$1000=$C282),1*(Allocated!$D$2:$D$1000&lt;&gt;"07.1. In Workshop - 17. Ship from Vendor"),Allocated!$E$2:$E$1000)</f>
        <v>25</v>
      </c>
      <c r="E282" s="12" t="str">
        <f>VLOOKUP(MID(C282,4,1),DATA!$F$2:$G$16,2,FALSE)</f>
        <v>20"</v>
      </c>
      <c r="F282" s="12" t="str">
        <f>VLOOKUP(MID(C282,5,3),DATA!$H$2:$I$16,2,FALSE)</f>
        <v>9.5"</v>
      </c>
      <c r="G282" s="12" t="str">
        <f t="shared" si="4"/>
        <v>20</v>
      </c>
      <c r="H282" s="12" t="str">
        <f>VLOOKUP(MID(C282,10,3),DATA!$J$2:$L$16,2,FALSE)</f>
        <v>5x120</v>
      </c>
      <c r="I282" s="12">
        <f>VLOOKUP(MID(C282,10,3),DATA!$J$2:$L$16,3,FALSE)</f>
        <v>72.599999999999994</v>
      </c>
      <c r="J282" s="68" t="str">
        <f>VLOOKUP(MID(C282,3,1),DATA!$D$2:$E$16,2,FALSE)</f>
        <v>Low Offset</v>
      </c>
      <c r="K282" s="66" t="str">
        <f>IF(COUNTIF(Discontinued!C100:C253,'All Skus'!C101)&gt;0,"yes","no")</f>
        <v>no</v>
      </c>
    </row>
    <row r="283" spans="1:11" x14ac:dyDescent="0.25">
      <c r="A283" s="59" t="str">
        <f>VLOOKUP(MID(C283,1,2),DATA!$B$2:$C$10,2,FALSE)</f>
        <v>FF10</v>
      </c>
      <c r="B283" s="68" t="str">
        <f>VLOOKUP(MID(C283,13,2),DATA!$M$2:$N$16,2,FALSE)</f>
        <v>Tarmac</v>
      </c>
      <c r="C283" s="66" t="s">
        <v>92</v>
      </c>
      <c r="D283" s="17" cm="1">
        <f t="array" ref="D283">SUMPRODUCT(1*(Export!$C$2:$C$1000=$C283),Export!$E$2:$E$1000)-SUMPRODUCT(1*(Allocated!$B$2:$B$1000=$C283),1*(Allocated!$D$2:$D$1000&lt;&gt;"07.1. In Workshop - 17. Ship from Vendor"),Allocated!$E$2:$E$1000)</f>
        <v>24</v>
      </c>
      <c r="E283" s="12" t="str">
        <f>VLOOKUP(MID(C283,4,1),DATA!$F$2:$G$16,2,FALSE)</f>
        <v>20"</v>
      </c>
      <c r="F283" s="12" t="str">
        <f>VLOOKUP(MID(C283,5,3),DATA!$H$2:$I$16,2,FALSE)</f>
        <v>9.5"</v>
      </c>
      <c r="G283" s="12" t="str">
        <f t="shared" si="4"/>
        <v>20</v>
      </c>
      <c r="H283" s="12" t="str">
        <f>VLOOKUP(MID(C283,10,3),DATA!$J$2:$L$16,2,FALSE)</f>
        <v>5x120</v>
      </c>
      <c r="I283" s="12">
        <f>VLOOKUP(MID(C283,10,3),DATA!$J$2:$L$16,3,FALSE)</f>
        <v>72.599999999999994</v>
      </c>
      <c r="J283" s="68" t="str">
        <f>VLOOKUP(MID(C283,3,1),DATA!$D$2:$E$16,2,FALSE)</f>
        <v>Low Offset</v>
      </c>
      <c r="K283" s="66" t="str">
        <f>IF(COUNTIF(Discontinued!C28:C181,'All Skus'!C29)&gt;0,"yes","no")</f>
        <v>no</v>
      </c>
    </row>
    <row r="284" spans="1:11" x14ac:dyDescent="0.25">
      <c r="A284" s="59" t="str">
        <f>VLOOKUP(MID(C284,1,2),DATA!$B$2:$C$10,2,FALSE)</f>
        <v>FF11</v>
      </c>
      <c r="B284" s="68" t="str">
        <f>VLOOKUP(MID(C284,13,2),DATA!$M$2:$N$16,2,FALSE)</f>
        <v>Fog</v>
      </c>
      <c r="C284" s="66" t="s">
        <v>716</v>
      </c>
      <c r="D284" s="17" cm="1">
        <f t="array" ref="D284">SUMPRODUCT(1*(Export!$C$2:$C$1000=$C284),Export!$E$2:$E$1000)-SUMPRODUCT(1*(Allocated!$B$2:$B$1000=$C284),1*(Allocated!$D$2:$D$1000&lt;&gt;"07.1. In Workshop - 17. Ship from Vendor"),Allocated!$E$2:$E$1000)</f>
        <v>4</v>
      </c>
      <c r="E284" s="12" t="str">
        <f>VLOOKUP(MID(C284,4,1),DATA!$F$2:$G$16,2,FALSE)</f>
        <v>20"</v>
      </c>
      <c r="F284" s="12" t="str">
        <f>VLOOKUP(MID(C284,5,3),DATA!$H$2:$I$16,2,FALSE)</f>
        <v>9.5"</v>
      </c>
      <c r="G284" s="12" t="str">
        <f t="shared" si="4"/>
        <v>20</v>
      </c>
      <c r="H284" s="12" t="str">
        <f>VLOOKUP(MID(C284,10,3),DATA!$J$2:$L$16,2,FALSE)</f>
        <v>5x120</v>
      </c>
      <c r="I284" s="12">
        <f>VLOOKUP(MID(C284,10,3),DATA!$J$2:$L$16,3,FALSE)</f>
        <v>72.599999999999994</v>
      </c>
      <c r="J284" s="68" t="str">
        <f>VLOOKUP(MID(C284,3,1),DATA!$D$2:$E$16,2,FALSE)</f>
        <v>Low Offset</v>
      </c>
      <c r="K284" s="66" t="str">
        <f>IF(COUNTIF(Discontinued!C58:C211,'All Skus'!C59)&gt;0,"yes","no")</f>
        <v>no</v>
      </c>
    </row>
    <row r="285" spans="1:11" x14ac:dyDescent="0.25">
      <c r="A285" s="59" t="str">
        <f>VLOOKUP(MID(C285,1,2),DATA!$B$2:$C$10,2,FALSE)</f>
        <v>FF11</v>
      </c>
      <c r="B285" s="68" t="str">
        <f>VLOOKUP(MID(C285,13,2),DATA!$M$2:$N$16,2,FALSE)</f>
        <v>Liquid Metal</v>
      </c>
      <c r="C285" s="66" t="s">
        <v>397</v>
      </c>
      <c r="D285" s="17" cm="1">
        <f t="array" ref="D285">SUMPRODUCT(1*(Export!$C$2:$C$1000=$C285),Export!$E$2:$E$1000)-SUMPRODUCT(1*(Allocated!$B$2:$B$1000=$C285),1*(Allocated!$D$2:$D$1000&lt;&gt;"07.1. In Workshop - 17. Ship from Vendor"),Allocated!$E$2:$E$1000)</f>
        <v>29</v>
      </c>
      <c r="E285" s="12" t="str">
        <f>VLOOKUP(MID(C285,4,1),DATA!$F$2:$G$16,2,FALSE)</f>
        <v>20"</v>
      </c>
      <c r="F285" s="12" t="str">
        <f>VLOOKUP(MID(C285,5,3),DATA!$H$2:$I$16,2,FALSE)</f>
        <v>9.5"</v>
      </c>
      <c r="G285" s="12" t="str">
        <f t="shared" si="4"/>
        <v>20</v>
      </c>
      <c r="H285" s="12" t="str">
        <f>VLOOKUP(MID(C285,10,3),DATA!$J$2:$L$16,2,FALSE)</f>
        <v>5x120</v>
      </c>
      <c r="I285" s="12">
        <f>VLOOKUP(MID(C285,10,3),DATA!$J$2:$L$16,3,FALSE)</f>
        <v>72.599999999999994</v>
      </c>
      <c r="J285" s="68" t="str">
        <f>VLOOKUP(MID(C285,3,1),DATA!$D$2:$E$16,2,FALSE)</f>
        <v>Low Offset</v>
      </c>
      <c r="K285" s="66" t="str">
        <f>IF(COUNTIF(Discontinued!C148:C301,'All Skus'!C149)&gt;0,"yes","no")</f>
        <v>no</v>
      </c>
    </row>
    <row r="286" spans="1:11" x14ac:dyDescent="0.25">
      <c r="A286" s="59" t="str">
        <f>VLOOKUP(MID(C286,1,2),DATA!$B$2:$C$10,2,FALSE)</f>
        <v>FF11</v>
      </c>
      <c r="B286" s="68" t="str">
        <f>VLOOKUP(MID(C286,13,2),DATA!$M$2:$N$16,2,FALSE)</f>
        <v>Tarmac</v>
      </c>
      <c r="C286" s="66" t="s">
        <v>396</v>
      </c>
      <c r="D286" s="17" cm="1">
        <f t="array" ref="D286">SUMPRODUCT(1*(Export!$C$2:$C$1000=$C286),Export!$E$2:$E$1000)-SUMPRODUCT(1*(Allocated!$B$2:$B$1000=$C286),1*(Allocated!$D$2:$D$1000&lt;&gt;"07.1. In Workshop - 17. Ship from Vendor"),Allocated!$E$2:$E$1000)</f>
        <v>20</v>
      </c>
      <c r="E286" s="12" t="str">
        <f>VLOOKUP(MID(C286,4,1),DATA!$F$2:$G$16,2,FALSE)</f>
        <v>20"</v>
      </c>
      <c r="F286" s="12" t="str">
        <f>VLOOKUP(MID(C286,5,3),DATA!$H$2:$I$16,2,FALSE)</f>
        <v>9.5"</v>
      </c>
      <c r="G286" s="12" t="str">
        <f t="shared" si="4"/>
        <v>20</v>
      </c>
      <c r="H286" s="12" t="str">
        <f>VLOOKUP(MID(C286,10,3),DATA!$J$2:$L$16,2,FALSE)</f>
        <v>5x120</v>
      </c>
      <c r="I286" s="12">
        <f>VLOOKUP(MID(C286,10,3),DATA!$J$2:$L$16,3,FALSE)</f>
        <v>72.599999999999994</v>
      </c>
      <c r="J286" s="68" t="str">
        <f>VLOOKUP(MID(C286,3,1),DATA!$D$2:$E$16,2,FALSE)</f>
        <v>Low Offset</v>
      </c>
      <c r="K286" s="66" t="str">
        <f>IF(COUNTIF(Discontinued!C149:C302,'All Skus'!C150)&gt;0,"yes","no")</f>
        <v>no</v>
      </c>
    </row>
    <row r="287" spans="1:11" x14ac:dyDescent="0.25">
      <c r="A287" s="59" t="str">
        <f>VLOOKUP(MID(C287,1,2),DATA!$B$2:$C$10,2,FALSE)</f>
        <v>FF04</v>
      </c>
      <c r="B287" s="68" t="str">
        <f>VLOOKUP(MID(C287,13,2),DATA!$M$2:$N$16,2,FALSE)</f>
        <v>Tarmac</v>
      </c>
      <c r="C287" s="66" t="s">
        <v>100</v>
      </c>
      <c r="D287" s="17" cm="1">
        <f t="array" ref="D287">SUMPRODUCT(1*(Export!$C$2:$C$1000=$C287),Export!$E$2:$E$1000)-SUMPRODUCT(1*(Allocated!$B$2:$B$1000=$C287),1*(Allocated!$D$2:$D$1000&lt;&gt;"07.1. In Workshop - 17. Ship from Vendor"),Allocated!$E$2:$E$1000)</f>
        <v>37</v>
      </c>
      <c r="E287" s="12" t="str">
        <f>VLOOKUP(MID(C287,4,1),DATA!$F$2:$G$16,2,FALSE)</f>
        <v>20"</v>
      </c>
      <c r="F287" s="12" t="str">
        <f>VLOOKUP(MID(C287,5,3),DATA!$H$2:$I$16,2,FALSE)</f>
        <v>9.5"</v>
      </c>
      <c r="G287" s="12" t="str">
        <f t="shared" si="4"/>
        <v>35</v>
      </c>
      <c r="H287" s="12" t="str">
        <f>VLOOKUP(MID(C287,10,3),DATA!$J$2:$L$16,2,FALSE)</f>
        <v>5x112</v>
      </c>
      <c r="I287" s="12">
        <f>VLOOKUP(MID(C287,10,3),DATA!$J$2:$L$16,3,FALSE)</f>
        <v>66.56</v>
      </c>
      <c r="J287" s="68" t="str">
        <f>VLOOKUP(MID(C287,3,1),DATA!$D$2:$E$16,2,FALSE)</f>
        <v>High Offset</v>
      </c>
      <c r="K287" s="66"/>
    </row>
    <row r="288" spans="1:11" x14ac:dyDescent="0.25">
      <c r="A288" s="59" t="str">
        <f>VLOOKUP(MID(C288,1,2),DATA!$B$2:$C$10,2,FALSE)</f>
        <v>FF04</v>
      </c>
      <c r="B288" s="68" t="str">
        <f>VLOOKUP(MID(C288,13,2),DATA!$M$2:$N$16,2,FALSE)</f>
        <v>Liquid Metal</v>
      </c>
      <c r="C288" s="66" t="s">
        <v>101</v>
      </c>
      <c r="D288" s="17" cm="1">
        <f t="array" ref="D288">SUMPRODUCT(1*(Export!$C$2:$C$1000=$C288),Export!$E$2:$E$1000)-SUMPRODUCT(1*(Allocated!$B$2:$B$1000=$C288),1*(Allocated!$D$2:$D$1000&lt;&gt;"07.1. In Workshop - 17. Ship from Vendor"),Allocated!$E$2:$E$1000)</f>
        <v>13</v>
      </c>
      <c r="E288" s="12" t="str">
        <f>VLOOKUP(MID(C288,4,1),DATA!$F$2:$G$16,2,FALSE)</f>
        <v>20"</v>
      </c>
      <c r="F288" s="12" t="str">
        <f>VLOOKUP(MID(C288,5,3),DATA!$H$2:$I$16,2,FALSE)</f>
        <v>9.5"</v>
      </c>
      <c r="G288" s="12" t="str">
        <f t="shared" si="4"/>
        <v>35</v>
      </c>
      <c r="H288" s="12" t="str">
        <f>VLOOKUP(MID(C288,10,3),DATA!$J$2:$L$16,2,FALSE)</f>
        <v>5x112</v>
      </c>
      <c r="I288" s="12">
        <f>VLOOKUP(MID(C288,10,3),DATA!$J$2:$L$16,3,FALSE)</f>
        <v>66.56</v>
      </c>
      <c r="J288" s="68" t="str">
        <f>VLOOKUP(MID(C288,3,1),DATA!$D$2:$E$16,2,FALSE)</f>
        <v>High Offset</v>
      </c>
      <c r="K288" s="66" t="str">
        <f>IF(COUNTIF(Discontinued!C121:C274,'All Skus'!C122)&gt;0,"yes","no")</f>
        <v>no</v>
      </c>
    </row>
    <row r="289" spans="1:11" x14ac:dyDescent="0.25">
      <c r="A289" s="59" t="str">
        <f>VLOOKUP(MID(C289,1,2),DATA!$B$2:$C$10,2,FALSE)</f>
        <v>FF04</v>
      </c>
      <c r="B289" s="68" t="str">
        <f>VLOOKUP(MID(C289,13,2),DATA!$M$2:$N$16,2,FALSE)</f>
        <v>Liquid Metal</v>
      </c>
      <c r="C289" s="66" t="s">
        <v>341</v>
      </c>
      <c r="D289" s="17" cm="1">
        <f t="array" ref="D289">SUMPRODUCT(1*(Export!$C$2:$C$1000=$C289),Export!$E$2:$E$1000)-SUMPRODUCT(1*(Allocated!$B$2:$B$1000=$C289),1*(Allocated!$D$2:$D$1000&lt;&gt;"07.1. In Workshop - 17. Ship from Vendor"),Allocated!$E$2:$E$1000)</f>
        <v>27</v>
      </c>
      <c r="E289" s="12" t="str">
        <f>VLOOKUP(MID(C289,4,1),DATA!$F$2:$G$16,2,FALSE)</f>
        <v>20"</v>
      </c>
      <c r="F289" s="12" t="str">
        <f>VLOOKUP(MID(C289,5,3),DATA!$H$2:$I$16,2,FALSE)</f>
        <v>9.5"</v>
      </c>
      <c r="G289" s="12" t="str">
        <f t="shared" si="4"/>
        <v>42</v>
      </c>
      <c r="H289" s="12" t="str">
        <f>VLOOKUP(MID(C289,10,3),DATA!$J$2:$L$16,2,FALSE)</f>
        <v>5x120</v>
      </c>
      <c r="I289" s="12">
        <f>VLOOKUP(MID(C289,10,3),DATA!$J$2:$L$16,3,FALSE)</f>
        <v>72.599999999999994</v>
      </c>
      <c r="J289" s="68" t="str">
        <f>VLOOKUP(MID(C289,3,1),DATA!$D$2:$E$16,2,FALSE)</f>
        <v>Medium Offset</v>
      </c>
      <c r="K289" s="66" t="str">
        <f>IF(COUNTIF(Discontinued!C84:C237,'All Skus'!C85)&gt;0,"yes","no")</f>
        <v>no</v>
      </c>
    </row>
    <row r="290" spans="1:11" x14ac:dyDescent="0.25">
      <c r="A290" s="59" t="str">
        <f>VLOOKUP(MID(C290,1,2),DATA!$B$2:$C$10,2,FALSE)</f>
        <v>FF10</v>
      </c>
      <c r="B290" s="68" t="str">
        <f>VLOOKUP(MID(C290,13,2),DATA!$M$2:$N$16,2,FALSE)</f>
        <v>Raw</v>
      </c>
      <c r="C290" s="66" t="s">
        <v>512</v>
      </c>
      <c r="D290" s="17" cm="1">
        <f t="array" ref="D290">SUMPRODUCT(1*(Export!$C$2:$C$1000=$C290),Export!$E$2:$E$1000)-SUMPRODUCT(1*(Allocated!$B$2:$B$1000=$C290),1*(Allocated!$D$2:$D$1000&lt;&gt;"07.1. In Workshop - 17. Ship from Vendor"),Allocated!$E$2:$E$1000)</f>
        <v>16</v>
      </c>
      <c r="E290" s="12" t="str">
        <f>VLOOKUP(MID(C290,4,1),DATA!$F$2:$G$16,2,FALSE)</f>
        <v>20"</v>
      </c>
      <c r="F290" s="12" t="str">
        <f>VLOOKUP(MID(C290,5,3),DATA!$H$2:$I$16,2,FALSE)</f>
        <v>9.5"</v>
      </c>
      <c r="G290" s="12" t="str">
        <f t="shared" si="4"/>
        <v>42</v>
      </c>
      <c r="H290" s="12" t="str">
        <f>VLOOKUP(MID(C290,10,3),DATA!$J$2:$L$16,2,FALSE)</f>
        <v>5x120</v>
      </c>
      <c r="I290" s="12">
        <f>VLOOKUP(MID(C290,10,3),DATA!$J$2:$L$16,3,FALSE)</f>
        <v>72.599999999999994</v>
      </c>
      <c r="J290" s="68" t="str">
        <f>VLOOKUP(MID(C290,3,1),DATA!$D$2:$E$16,2,FALSE)</f>
        <v>Medium Offset</v>
      </c>
      <c r="K290" s="66" t="str">
        <f>IF(COUNTIF(Discontinued!C110:C263,'All Skus'!C111)&gt;0,"yes","no")</f>
        <v>no</v>
      </c>
    </row>
    <row r="291" spans="1:11" x14ac:dyDescent="0.25">
      <c r="A291" s="59" t="str">
        <f>VLOOKUP(MID(C291,1,2),DATA!$B$2:$C$10,2,FALSE)</f>
        <v>FF10</v>
      </c>
      <c r="B291" s="68" t="str">
        <f>VLOOKUP(MID(C291,13,2),DATA!$M$2:$N$16,2,FALSE)</f>
        <v>Liquid Metal</v>
      </c>
      <c r="C291" s="66" t="s">
        <v>106</v>
      </c>
      <c r="D291" s="17" cm="1">
        <f t="array" ref="D291">SUMPRODUCT(1*(Export!$C$2:$C$1000=$C291),Export!$E$2:$E$1000)-SUMPRODUCT(1*(Allocated!$B$2:$B$1000=$C291),1*(Allocated!$D$2:$D$1000&lt;&gt;"07.1. In Workshop - 17. Ship from Vendor"),Allocated!$E$2:$E$1000)</f>
        <v>-1</v>
      </c>
      <c r="E291" s="12" t="str">
        <f>VLOOKUP(MID(C291,4,1),DATA!$F$2:$G$16,2,FALSE)</f>
        <v>20"</v>
      </c>
      <c r="F291" s="12" t="str">
        <f>VLOOKUP(MID(C291,5,3),DATA!$H$2:$I$16,2,FALSE)</f>
        <v>9.5"</v>
      </c>
      <c r="G291" s="12" t="str">
        <f t="shared" si="4"/>
        <v>42</v>
      </c>
      <c r="H291" s="12" t="str">
        <f>VLOOKUP(MID(C291,10,3),DATA!$J$2:$L$16,2,FALSE)</f>
        <v>5x120</v>
      </c>
      <c r="I291" s="12">
        <f>VLOOKUP(MID(C291,10,3),DATA!$J$2:$L$16,3,FALSE)</f>
        <v>72.599999999999994</v>
      </c>
      <c r="J291" s="68" t="str">
        <f>VLOOKUP(MID(C291,3,1),DATA!$D$2:$E$16,2,FALSE)</f>
        <v>Medium Offset</v>
      </c>
      <c r="K291" s="66" t="str">
        <f>IF(COUNTIF(Discontinued!C102:C255,'All Skus'!C103)&gt;0,"yes","no")</f>
        <v>yes</v>
      </c>
    </row>
    <row r="292" spans="1:11" x14ac:dyDescent="0.25">
      <c r="A292" s="59" t="str">
        <f>VLOOKUP(MID(C292,1,2),DATA!$B$2:$C$10,2,FALSE)</f>
        <v>FF10</v>
      </c>
      <c r="B292" s="68" t="str">
        <f>VLOOKUP(MID(C292,13,2),DATA!$M$2:$N$16,2,FALSE)</f>
        <v>Tarmac</v>
      </c>
      <c r="C292" s="66" t="s">
        <v>105</v>
      </c>
      <c r="D292" s="17" cm="1">
        <f t="array" ref="D292">SUMPRODUCT(1*(Export!$C$2:$C$1000=$C292),Export!$E$2:$E$1000)-SUMPRODUCT(1*(Allocated!$B$2:$B$1000=$C292),1*(Allocated!$D$2:$D$1000&lt;&gt;"07.1. In Workshop - 17. Ship from Vendor"),Allocated!$E$2:$E$1000)</f>
        <v>4</v>
      </c>
      <c r="E292" s="12" t="str">
        <f>VLOOKUP(MID(C292,4,1),DATA!$F$2:$G$16,2,FALSE)</f>
        <v>20"</v>
      </c>
      <c r="F292" s="12" t="str">
        <f>VLOOKUP(MID(C292,5,3),DATA!$H$2:$I$16,2,FALSE)</f>
        <v>9.5"</v>
      </c>
      <c r="G292" s="12" t="str">
        <f t="shared" si="4"/>
        <v>42</v>
      </c>
      <c r="H292" s="12" t="str">
        <f>VLOOKUP(MID(C292,10,3),DATA!$J$2:$L$16,2,FALSE)</f>
        <v>5x120</v>
      </c>
      <c r="I292" s="12">
        <f>VLOOKUP(MID(C292,10,3),DATA!$J$2:$L$16,3,FALSE)</f>
        <v>72.599999999999994</v>
      </c>
      <c r="J292" s="68" t="str">
        <f>VLOOKUP(MID(C292,3,1),DATA!$D$2:$E$16,2,FALSE)</f>
        <v>Medium Offset</v>
      </c>
      <c r="K292" s="66" t="str">
        <f>IF(COUNTIF(Discontinued!C159:C312,'All Skus'!C160)&gt;0,"yes","no")</f>
        <v>no</v>
      </c>
    </row>
    <row r="293" spans="1:11" x14ac:dyDescent="0.25">
      <c r="A293" s="59" t="str">
        <f>VLOOKUP(MID(C293,1,2),DATA!$B$2:$C$10,2,FALSE)</f>
        <v>FF15</v>
      </c>
      <c r="B293" s="68" t="str">
        <f>VLOOKUP(MID(C293,13,2),DATA!$M$2:$N$16,2,FALSE)</f>
        <v>Liquid Silver</v>
      </c>
      <c r="C293" s="66" t="s">
        <v>1728</v>
      </c>
      <c r="D293" s="17" cm="1">
        <f t="array" ref="D293">SUMPRODUCT(1*(Export!$C$2:$C$1000=$C293),Export!$E$2:$E$1000)-SUMPRODUCT(1*(Allocated!$B$2:$B$1000=$C293),1*(Allocated!$D$2:$D$1000&lt;&gt;"07.1. In Workshop - 17. Ship from Vendor"),Allocated!$E$2:$E$1000)</f>
        <v>1</v>
      </c>
      <c r="E293" s="12" t="str">
        <f>VLOOKUP(MID(C293,4,1),DATA!$F$2:$G$16,2,FALSE)</f>
        <v>20"</v>
      </c>
      <c r="F293" s="12" t="str">
        <f>VLOOKUP(MID(C293,5,3),DATA!$H$2:$I$16,2,FALSE)</f>
        <v>9.5"</v>
      </c>
      <c r="G293" s="12" t="str">
        <f t="shared" si="4"/>
        <v>42</v>
      </c>
      <c r="H293" s="12" t="str">
        <f>VLOOKUP(MID(C293,10,3),DATA!$J$2:$L$16,2,FALSE)</f>
        <v>5x120</v>
      </c>
      <c r="I293" s="12">
        <f>VLOOKUP(MID(C293,10,3),DATA!$J$2:$L$16,3,FALSE)</f>
        <v>72.599999999999994</v>
      </c>
      <c r="J293" s="68" t="str">
        <f>VLOOKUP(MID(C293,3,1),DATA!$D$2:$E$16,2,FALSE)</f>
        <v>Medium Offset</v>
      </c>
      <c r="K293" s="66" t="str">
        <f>IF(COUNTIF(Discontinued!C13:C166,'All Skus'!C14)&gt;0,"yes","no")</f>
        <v>yes</v>
      </c>
    </row>
    <row r="294" spans="1:11" x14ac:dyDescent="0.25">
      <c r="A294" s="59" t="str">
        <f>VLOOKUP(MID(C294,1,2),DATA!$B$2:$C$10,2,FALSE)</f>
        <v>FF15</v>
      </c>
      <c r="B294" s="68" t="str">
        <f>VLOOKUP(MID(C294,13,2),DATA!$M$2:$N$16,2,FALSE)</f>
        <v>Tarmac</v>
      </c>
      <c r="C294" s="66" t="s">
        <v>1730</v>
      </c>
      <c r="D294" s="17" cm="1">
        <f t="array" ref="D294">SUMPRODUCT(1*(Export!$C$2:$C$1000=$C294),Export!$E$2:$E$1000)-SUMPRODUCT(1*(Allocated!$B$2:$B$1000=$C294),1*(Allocated!$D$2:$D$1000&lt;&gt;"07.1. In Workshop - 17. Ship from Vendor"),Allocated!$E$2:$E$1000)</f>
        <v>1</v>
      </c>
      <c r="E294" s="12" t="str">
        <f>VLOOKUP(MID(C294,4,1),DATA!$F$2:$G$16,2,FALSE)</f>
        <v>20"</v>
      </c>
      <c r="F294" s="12" t="str">
        <f>VLOOKUP(MID(C294,5,3),DATA!$H$2:$I$16,2,FALSE)</f>
        <v>9.5"</v>
      </c>
      <c r="G294" s="12" t="str">
        <f t="shared" si="4"/>
        <v>42</v>
      </c>
      <c r="H294" s="12" t="str">
        <f>VLOOKUP(MID(C294,10,3),DATA!$J$2:$L$16,2,FALSE)</f>
        <v>5x120</v>
      </c>
      <c r="I294" s="12">
        <f>VLOOKUP(MID(C294,10,3),DATA!$J$2:$L$16,3,FALSE)</f>
        <v>72.599999999999994</v>
      </c>
      <c r="J294" s="68" t="str">
        <f>VLOOKUP(MID(C294,3,1),DATA!$D$2:$E$16,2,FALSE)</f>
        <v>Medium Offset</v>
      </c>
      <c r="K294" s="66" t="str">
        <f>IF(COUNTIF(Discontinued!C326:C479,'All Skus'!C325)&gt;0,"yes","no")</f>
        <v>no</v>
      </c>
    </row>
    <row r="295" spans="1:11" x14ac:dyDescent="0.25">
      <c r="A295" s="59" t="str">
        <f>VLOOKUP(MID(C295,1,2),DATA!$B$2:$C$10,2,FALSE)</f>
        <v>FF04</v>
      </c>
      <c r="B295" s="68" t="str">
        <f>VLOOKUP(MID(C295,13,2),DATA!$M$2:$N$16,2,FALSE)</f>
        <v>Tarmac</v>
      </c>
      <c r="C295" s="66" t="s">
        <v>352</v>
      </c>
      <c r="D295" s="17" cm="1">
        <f t="array" ref="D295">SUMPRODUCT(1*(Export!$C$2:$C$1000=$C295),Export!$E$2:$E$1000)-SUMPRODUCT(1*(Allocated!$B$2:$B$1000=$C295),1*(Allocated!$D$2:$D$1000&lt;&gt;"07.1. In Workshop - 17. Ship from Vendor"),Allocated!$E$2:$E$1000)</f>
        <v>32</v>
      </c>
      <c r="E295" s="12" t="str">
        <f>VLOOKUP(MID(C295,4,1),DATA!$F$2:$G$16,2,FALSE)</f>
        <v>20"</v>
      </c>
      <c r="F295" s="12" t="str">
        <f>VLOOKUP(MID(C295,5,3),DATA!$H$2:$I$16,2,FALSE)</f>
        <v>9.5"</v>
      </c>
      <c r="G295" s="12" t="str">
        <f t="shared" si="4"/>
        <v>47</v>
      </c>
      <c r="H295" s="12" t="str">
        <f>VLOOKUP(MID(C295,10,3),DATA!$J$2:$L$16,2,FALSE)</f>
        <v>5x112</v>
      </c>
      <c r="I295" s="12">
        <f>VLOOKUP(MID(C295,10,3),DATA!$J$2:$L$16,3,FALSE)</f>
        <v>66.56</v>
      </c>
      <c r="J295" s="68" t="str">
        <f>VLOOKUP(MID(C295,3,1),DATA!$D$2:$E$16,2,FALSE)</f>
        <v>High Offset</v>
      </c>
      <c r="K295" s="66" t="str">
        <f>IF(COUNTIF(Discontinued!C296:C449,'All Skus'!C297)&gt;0,"yes","no")</f>
        <v>no</v>
      </c>
    </row>
    <row r="296" spans="1:11" x14ac:dyDescent="0.25">
      <c r="A296" s="59" t="str">
        <f>VLOOKUP(MID(C296,1,2),DATA!$B$2:$C$10,2,FALSE)</f>
        <v>FF04</v>
      </c>
      <c r="B296" s="68" t="str">
        <f>VLOOKUP(MID(C296,13,2),DATA!$M$2:$N$16,2,FALSE)</f>
        <v>Liquid Metal</v>
      </c>
      <c r="C296" s="66" t="s">
        <v>354</v>
      </c>
      <c r="D296" s="17" cm="1">
        <f t="array" ref="D296">SUMPRODUCT(1*(Export!$C$2:$C$1000=$C296),Export!$E$2:$E$1000)-SUMPRODUCT(1*(Allocated!$B$2:$B$1000=$C296),1*(Allocated!$D$2:$D$1000&lt;&gt;"07.1. In Workshop - 17. Ship from Vendor"),Allocated!$E$2:$E$1000)</f>
        <v>39</v>
      </c>
      <c r="E296" s="12" t="str">
        <f>VLOOKUP(MID(C296,4,1),DATA!$F$2:$G$16,2,FALSE)</f>
        <v>20"</v>
      </c>
      <c r="F296" s="12" t="str">
        <f>VLOOKUP(MID(C296,5,3),DATA!$H$2:$I$16,2,FALSE)</f>
        <v>9.5"</v>
      </c>
      <c r="G296" s="12" t="str">
        <f t="shared" si="4"/>
        <v>47</v>
      </c>
      <c r="H296" s="12" t="str">
        <f>VLOOKUP(MID(C296,10,3),DATA!$J$2:$L$16,2,FALSE)</f>
        <v>5x112</v>
      </c>
      <c r="I296" s="12">
        <f>VLOOKUP(MID(C296,10,3),DATA!$J$2:$L$16,3,FALSE)</f>
        <v>66.56</v>
      </c>
      <c r="J296" s="68" t="str">
        <f>VLOOKUP(MID(C296,3,1),DATA!$D$2:$E$16,2,FALSE)</f>
        <v>High Offset</v>
      </c>
      <c r="K296" s="66" t="str">
        <f>IF(COUNTIF(Discontinued!C233:C386,'All Skus'!C234)&gt;0,"yes","no")</f>
        <v>no</v>
      </c>
    </row>
    <row r="297" spans="1:11" x14ac:dyDescent="0.25">
      <c r="A297" s="59" t="str">
        <f>VLOOKUP(MID(C297,1,2),DATA!$B$2:$C$10,2,FALSE)</f>
        <v>FF04</v>
      </c>
      <c r="B297" s="68" t="str">
        <f>VLOOKUP(MID(C297,13,2),DATA!$M$2:$N$16,2,FALSE)</f>
        <v>Tarmac</v>
      </c>
      <c r="C297" s="66" t="s">
        <v>368</v>
      </c>
      <c r="D297" s="17" cm="1">
        <f t="array" ref="D297">SUMPRODUCT(1*(Export!$C$2:$C$1000=$C297),Export!$E$2:$E$1000)-SUMPRODUCT(1*(Allocated!$B$2:$B$1000=$C297),1*(Allocated!$D$2:$D$1000&lt;&gt;"07.1. In Workshop - 17. Ship from Vendor"),Allocated!$E$2:$E$1000)</f>
        <v>7</v>
      </c>
      <c r="E297" s="12" t="str">
        <f>VLOOKUP(MID(C297,4,1),DATA!$F$2:$G$16,2,FALSE)</f>
        <v>20"</v>
      </c>
      <c r="F297" s="12" t="str">
        <f>VLOOKUP(MID(C297,5,3),DATA!$H$2:$I$16,2,FALSE)</f>
        <v>9.5"</v>
      </c>
      <c r="G297" s="12" t="str">
        <f t="shared" si="4"/>
        <v>55</v>
      </c>
      <c r="H297" s="12" t="str">
        <f>VLOOKUP(MID(C297,10,3),DATA!$J$2:$L$16,2,FALSE)</f>
        <v>5x130</v>
      </c>
      <c r="I297" s="12">
        <f>VLOOKUP(MID(C297,10,3),DATA!$J$2:$L$16,3,FALSE)</f>
        <v>71.599999999999994</v>
      </c>
      <c r="J297" s="68" t="str">
        <f>VLOOKUP(MID(C297,3,1),DATA!$D$2:$E$16,2,FALSE)</f>
        <v>High Offset</v>
      </c>
      <c r="K297" s="66"/>
    </row>
    <row r="298" spans="1:11" x14ac:dyDescent="0.25">
      <c r="A298" s="59" t="str">
        <f>VLOOKUP(MID(C298,1,2),DATA!$B$2:$C$10,2,FALSE)</f>
        <v>FF04</v>
      </c>
      <c r="B298" s="68" t="str">
        <f>VLOOKUP(MID(C298,13,2),DATA!$M$2:$N$16,2,FALSE)</f>
        <v>Liquid Metal</v>
      </c>
      <c r="C298" s="66" t="s">
        <v>1537</v>
      </c>
      <c r="D298" s="17" cm="1">
        <f t="array" ref="D298">SUMPRODUCT(1*(Export!$C$2:$C$1000=$C298),Export!$E$2:$E$1000)-SUMPRODUCT(1*(Allocated!$B$2:$B$1000=$C298),1*(Allocated!$D$2:$D$1000&lt;&gt;"07.1. In Workshop - 17. Ship from Vendor"),Allocated!$E$2:$E$1000)</f>
        <v>30</v>
      </c>
      <c r="E298" s="12" t="str">
        <f>VLOOKUP(MID(C298,4,1),DATA!$F$2:$G$16,2,FALSE)</f>
        <v>20"</v>
      </c>
      <c r="F298" s="12" t="str">
        <f>VLOOKUP(MID(C298,5,3),DATA!$H$2:$I$16,2,FALSE)</f>
        <v>9.5"</v>
      </c>
      <c r="G298" s="12" t="str">
        <f t="shared" si="4"/>
        <v>55</v>
      </c>
      <c r="H298" s="12" t="str">
        <f>VLOOKUP(MID(C298,10,3),DATA!$J$2:$L$16,2,FALSE)</f>
        <v>5x130</v>
      </c>
      <c r="I298" s="12">
        <f>VLOOKUP(MID(C298,10,3),DATA!$J$2:$L$16,3,FALSE)</f>
        <v>71.599999999999994</v>
      </c>
      <c r="J298" s="68" t="str">
        <f>VLOOKUP(MID(C298,3,1),DATA!$D$2:$E$16,2,FALSE)</f>
        <v>High Offset</v>
      </c>
      <c r="K298" s="66" t="str">
        <f>IF(COUNTIF(Discontinued!C133:C286,'All Skus'!C134)&gt;0,"yes","no")</f>
        <v>no</v>
      </c>
    </row>
    <row r="299" spans="1:11" x14ac:dyDescent="0.25">
      <c r="A299" s="59" t="str">
        <f>VLOOKUP(MID(C299,1,2),DATA!$B$2:$C$10,2,FALSE)</f>
        <v>FF04</v>
      </c>
      <c r="B299" s="68" t="str">
        <f>VLOOKUP(MID(C299,13,2),DATA!$M$2:$N$16,2,FALSE)</f>
        <v>Tarmac</v>
      </c>
      <c r="C299" s="66" t="s">
        <v>343</v>
      </c>
      <c r="D299" s="17" cm="1">
        <f t="array" ref="D299">SUMPRODUCT(1*(Export!$C$2:$C$1000=$C299),Export!$E$2:$E$1000)-SUMPRODUCT(1*(Allocated!$B$2:$B$1000=$C299),1*(Allocated!$D$2:$D$1000&lt;&gt;"07.1. In Workshop - 17. Ship from Vendor"),Allocated!$E$2:$E$1000)</f>
        <v>15</v>
      </c>
      <c r="E299" s="12" t="str">
        <f>VLOOKUP(MID(C299,4,1),DATA!$F$2:$G$16,2,FALSE)</f>
        <v>21"</v>
      </c>
      <c r="F299" s="12" t="str">
        <f>VLOOKUP(MID(C299,5,3),DATA!$H$2:$I$16,2,FALSE)</f>
        <v>10.0"</v>
      </c>
      <c r="G299" s="12" t="str">
        <f t="shared" si="4"/>
        <v>40</v>
      </c>
      <c r="H299" s="12" t="str">
        <f>VLOOKUP(MID(C299,10,3),DATA!$J$2:$L$16,2,FALSE)</f>
        <v>5x120</v>
      </c>
      <c r="I299" s="12">
        <f>VLOOKUP(MID(C299,10,3),DATA!$J$2:$L$16,3,FALSE)</f>
        <v>72.599999999999994</v>
      </c>
      <c r="J299" s="68" t="str">
        <f>VLOOKUP(MID(C299,3,1),DATA!$D$2:$E$16,2,FALSE)</f>
        <v>Medium Offset</v>
      </c>
      <c r="K299" s="66" t="str">
        <f>IF(COUNTIF(Discontinued!C301:C454,'All Skus'!C303)&gt;0,"yes","no")</f>
        <v>no</v>
      </c>
    </row>
    <row r="300" spans="1:11" x14ac:dyDescent="0.25">
      <c r="A300" s="59" t="str">
        <f>VLOOKUP(MID(C300,1,2),DATA!$B$2:$C$10,2,FALSE)</f>
        <v>FF04</v>
      </c>
      <c r="B300" s="68" t="str">
        <f>VLOOKUP(MID(C300,13,2),DATA!$M$2:$N$16,2,FALSE)</f>
        <v>Liquid Metal</v>
      </c>
      <c r="C300" s="66" t="s">
        <v>345</v>
      </c>
      <c r="D300" s="17" cm="1">
        <f t="array" ref="D300">SUMPRODUCT(1*(Export!$C$2:$C$1000=$C300),Export!$E$2:$E$1000)-SUMPRODUCT(1*(Allocated!$B$2:$B$1000=$C300),1*(Allocated!$D$2:$D$1000&lt;&gt;"07.1. In Workshop - 17. Ship from Vendor"),Allocated!$E$2:$E$1000)</f>
        <v>13</v>
      </c>
      <c r="E300" s="12" t="str">
        <f>VLOOKUP(MID(C300,4,1),DATA!$F$2:$G$16,2,FALSE)</f>
        <v>21"</v>
      </c>
      <c r="F300" s="12" t="str">
        <f>VLOOKUP(MID(C300,5,3),DATA!$H$2:$I$16,2,FALSE)</f>
        <v>10.0"</v>
      </c>
      <c r="G300" s="12" t="str">
        <f t="shared" si="4"/>
        <v>40</v>
      </c>
      <c r="H300" s="12" t="str">
        <f>VLOOKUP(MID(C300,10,3),DATA!$J$2:$L$16,2,FALSE)</f>
        <v>5x120</v>
      </c>
      <c r="I300" s="12">
        <f>VLOOKUP(MID(C300,10,3),DATA!$J$2:$L$16,3,FALSE)</f>
        <v>72.599999999999994</v>
      </c>
      <c r="J300" s="68" t="str">
        <f>VLOOKUP(MID(C300,3,1),DATA!$D$2:$E$16,2,FALSE)</f>
        <v>Medium Offset</v>
      </c>
      <c r="K300" s="66" t="str">
        <f>IF(COUNTIF(Discontinued!C294:C447,'All Skus'!C295)&gt;0,"yes","no")</f>
        <v>no</v>
      </c>
    </row>
    <row r="301" spans="1:11" x14ac:dyDescent="0.25">
      <c r="A301" s="59" t="str">
        <f>VLOOKUP(MID(C301,1,2),DATA!$B$2:$C$10,2,FALSE)</f>
        <v>FF04</v>
      </c>
      <c r="B301" s="68" t="str">
        <f>VLOOKUP(MID(C301,13,2),DATA!$M$2:$N$16,2,FALSE)</f>
        <v>Raw</v>
      </c>
      <c r="C301" s="66" t="s">
        <v>347</v>
      </c>
      <c r="D301" s="17" cm="1">
        <f t="array" ref="D301">SUMPRODUCT(1*(Export!$C$2:$C$1000=$C301),Export!$E$2:$E$1000)-SUMPRODUCT(1*(Allocated!$B$2:$B$1000=$C301),1*(Allocated!$D$2:$D$1000&lt;&gt;"07.1. In Workshop - 17. Ship from Vendor"),Allocated!$E$2:$E$1000)</f>
        <v>14</v>
      </c>
      <c r="E301" s="12" t="str">
        <f>VLOOKUP(MID(C301,4,1),DATA!$F$2:$G$16,2,FALSE)</f>
        <v>21"</v>
      </c>
      <c r="F301" s="12" t="str">
        <f>VLOOKUP(MID(C301,5,3),DATA!$H$2:$I$16,2,FALSE)</f>
        <v>10.0"</v>
      </c>
      <c r="G301" s="12" t="str">
        <f t="shared" si="4"/>
        <v>40</v>
      </c>
      <c r="H301" s="12" t="str">
        <f>VLOOKUP(MID(C301,10,3),DATA!$J$2:$L$16,2,FALSE)</f>
        <v>5x120</v>
      </c>
      <c r="I301" s="12">
        <f>VLOOKUP(MID(C301,10,3),DATA!$J$2:$L$16,3,FALSE)</f>
        <v>72.599999999999994</v>
      </c>
      <c r="J301" s="68" t="str">
        <f>VLOOKUP(MID(C301,3,1),DATA!$D$2:$E$16,2,FALSE)</f>
        <v>Medium Offset</v>
      </c>
      <c r="K301" s="66" t="str">
        <f>IF(COUNTIF(Discontinued!C2:C155,'All Skus'!C2)&gt;0,"yes","no")</f>
        <v>yes</v>
      </c>
    </row>
    <row r="302" spans="1:11" s="66" customFormat="1" x14ac:dyDescent="0.25">
      <c r="A302" s="59" t="str">
        <f>VLOOKUP(MID(C302,1,2),DATA!$B$2:$C$10,2,FALSE)</f>
        <v>FF11</v>
      </c>
      <c r="B302" s="68" t="str">
        <f>VLOOKUP(MID(C302,13,2),DATA!$M$2:$N$16,2,FALSE)</f>
        <v>Raw</v>
      </c>
      <c r="C302" s="66" t="s">
        <v>532</v>
      </c>
      <c r="D302" s="17" cm="1">
        <f t="array" ref="D302">SUMPRODUCT(1*(Export!$C$2:$C$1000=$C302),Export!$E$2:$E$1000)-SUMPRODUCT(1*(Allocated!$B$2:$B$1000=$C302),1*(Allocated!$D$2:$D$1000&lt;&gt;"07.1. In Workshop - 17. Ship from Vendor"),Allocated!$E$2:$E$1000)</f>
        <v>33</v>
      </c>
      <c r="E302" s="12" t="str">
        <f>VLOOKUP(MID(C302,4,1),DATA!$F$2:$G$16,2,FALSE)</f>
        <v>21"</v>
      </c>
      <c r="F302" s="12" t="str">
        <f>VLOOKUP(MID(C302,5,3),DATA!$H$2:$I$16,2,FALSE)</f>
        <v>10.5"</v>
      </c>
      <c r="G302" s="12" t="str">
        <f t="shared" si="4"/>
        <v>19</v>
      </c>
      <c r="H302" s="12" t="str">
        <f>VLOOKUP(MID(C302,10,3),DATA!$J$2:$L$16,2,FALSE)</f>
        <v>5x112</v>
      </c>
      <c r="I302" s="12">
        <f>VLOOKUP(MID(C302,10,3),DATA!$J$2:$L$16,3,FALSE)</f>
        <v>66.56</v>
      </c>
      <c r="J302" s="68" t="str">
        <f>VLOOKUP(MID(C302,3,1),DATA!$D$2:$E$16,2,FALSE)</f>
        <v>Low Offset</v>
      </c>
      <c r="K302" s="66" t="str">
        <f>IF(COUNTIF(Discontinued!C87:C240,'All Skus'!C88)&gt;0,"yes","no")</f>
        <v>no</v>
      </c>
    </row>
    <row r="303" spans="1:11" x14ac:dyDescent="0.25">
      <c r="A303" s="59" t="str">
        <f>VLOOKUP(MID(C303,1,2),DATA!$B$2:$C$10,2,FALSE)</f>
        <v>FF11</v>
      </c>
      <c r="B303" s="68" t="str">
        <f>VLOOKUP(MID(C303,13,2),DATA!$M$2:$N$16,2,FALSE)</f>
        <v>Liquid Metal</v>
      </c>
      <c r="C303" s="66" t="s">
        <v>533</v>
      </c>
      <c r="D303" s="17" cm="1">
        <f t="array" ref="D303">SUMPRODUCT(1*(Export!$C$2:$C$1000=$C303),Export!$E$2:$E$1000)-SUMPRODUCT(1*(Allocated!$B$2:$B$1000=$C303),1*(Allocated!$D$2:$D$1000&lt;&gt;"07.1. In Workshop - 17. Ship from Vendor"),Allocated!$E$2:$E$1000)</f>
        <v>0</v>
      </c>
      <c r="E303" s="12" t="str">
        <f>VLOOKUP(MID(C303,4,1),DATA!$F$2:$G$16,2,FALSE)</f>
        <v>21"</v>
      </c>
      <c r="F303" s="12" t="str">
        <f>VLOOKUP(MID(C303,5,3),DATA!$H$2:$I$16,2,FALSE)</f>
        <v>10.5"</v>
      </c>
      <c r="G303" s="12" t="str">
        <f t="shared" si="4"/>
        <v>19</v>
      </c>
      <c r="H303" s="12" t="str">
        <f>VLOOKUP(MID(C303,10,3),DATA!$J$2:$L$16,2,FALSE)</f>
        <v>5x112</v>
      </c>
      <c r="I303" s="12">
        <f>VLOOKUP(MID(C303,10,3),DATA!$J$2:$L$16,3,FALSE)</f>
        <v>66.56</v>
      </c>
      <c r="J303" s="68" t="str">
        <f>VLOOKUP(MID(C303,3,1),DATA!$D$2:$E$16,2,FALSE)</f>
        <v>Low Offset</v>
      </c>
      <c r="K303" s="66" t="str">
        <f>IF(COUNTIF(Discontinued!C242:C395,'All Skus'!C243)&gt;0,"yes","no")</f>
        <v>no</v>
      </c>
    </row>
    <row r="304" spans="1:11" x14ac:dyDescent="0.25">
      <c r="A304" s="59" t="str">
        <f>VLOOKUP(MID(C304,1,2),DATA!$B$2:$C$10,2,FALSE)</f>
        <v>FF11</v>
      </c>
      <c r="B304" s="68" t="str">
        <f>VLOOKUP(MID(C304,13,2),DATA!$M$2:$N$16,2,FALSE)</f>
        <v>Tarmac</v>
      </c>
      <c r="C304" s="66" t="s">
        <v>534</v>
      </c>
      <c r="D304" s="17" cm="1">
        <f t="array" ref="D304">SUMPRODUCT(1*(Export!$C$2:$C$1000=$C304),Export!$E$2:$E$1000)-SUMPRODUCT(1*(Allocated!$B$2:$B$1000=$C304),1*(Allocated!$D$2:$D$1000&lt;&gt;"07.1. In Workshop - 17. Ship from Vendor"),Allocated!$E$2:$E$1000)</f>
        <v>4</v>
      </c>
      <c r="E304" s="12" t="str">
        <f>VLOOKUP(MID(C304,4,1),DATA!$F$2:$G$16,2,FALSE)</f>
        <v>21"</v>
      </c>
      <c r="F304" s="12" t="str">
        <f>VLOOKUP(MID(C304,5,3),DATA!$H$2:$I$16,2,FALSE)</f>
        <v>10.5"</v>
      </c>
      <c r="G304" s="12" t="str">
        <f t="shared" si="4"/>
        <v>19</v>
      </c>
      <c r="H304" s="12" t="str">
        <f>VLOOKUP(MID(C304,10,3),DATA!$J$2:$L$16,2,FALSE)</f>
        <v>5x112</v>
      </c>
      <c r="I304" s="12">
        <f>VLOOKUP(MID(C304,10,3),DATA!$J$2:$L$16,3,FALSE)</f>
        <v>66.56</v>
      </c>
      <c r="J304" s="68" t="str">
        <f>VLOOKUP(MID(C304,3,1),DATA!$D$2:$E$16,2,FALSE)</f>
        <v>Low Offset</v>
      </c>
      <c r="K304" s="66" t="str">
        <f>IF(COUNTIF(Discontinued!C56:C209,'All Skus'!C57)&gt;0,"yes","no")</f>
        <v>no</v>
      </c>
    </row>
    <row r="305" spans="1:11" x14ac:dyDescent="0.25">
      <c r="A305" s="59" t="str">
        <f>VLOOKUP(MID(C305,1,2),DATA!$B$2:$C$10,2,FALSE)</f>
        <v>FF10</v>
      </c>
      <c r="B305" s="68" t="str">
        <f>VLOOKUP(MID(C305,13,2),DATA!$M$2:$N$16,2,FALSE)</f>
        <v>Tarmac</v>
      </c>
      <c r="C305" s="66" t="s">
        <v>49</v>
      </c>
      <c r="D305" s="17" cm="1">
        <f t="array" ref="D305">SUMPRODUCT(1*(Export!$C$2:$C$1000=$C305),Export!$E$2:$E$1000)-SUMPRODUCT(1*(Allocated!$B$2:$B$1000=$C305),1*(Allocated!$D$2:$D$1000&lt;&gt;"07.1. In Workshop - 17. Ship from Vendor"),Allocated!$E$2:$E$1000)</f>
        <v>-2</v>
      </c>
      <c r="E305" s="12" t="str">
        <f>VLOOKUP(MID(C305,4,1),DATA!$F$2:$G$16,2,FALSE)</f>
        <v>21"</v>
      </c>
      <c r="F305" s="12" t="str">
        <f>VLOOKUP(MID(C305,5,3),DATA!$H$2:$I$16,2,FALSE)</f>
        <v>10.5"</v>
      </c>
      <c r="G305" s="12" t="str">
        <f t="shared" si="4"/>
        <v>35</v>
      </c>
      <c r="H305" s="12" t="str">
        <f>VLOOKUP(MID(C305,10,3),DATA!$J$2:$L$16,2,FALSE)</f>
        <v>5x112</v>
      </c>
      <c r="I305" s="12">
        <f>VLOOKUP(MID(C305,10,3),DATA!$J$2:$L$16,3,FALSE)</f>
        <v>66.56</v>
      </c>
      <c r="J305" s="68" t="str">
        <f>VLOOKUP(MID(C305,3,1),DATA!$D$2:$E$16,2,FALSE)</f>
        <v>Medium Offset</v>
      </c>
      <c r="K305" s="66" t="str">
        <f>IF(COUNTIF(Discontinued!C48:C201,'All Skus'!C49)&gt;0,"yes","no")</f>
        <v>yes</v>
      </c>
    </row>
    <row r="306" spans="1:11" x14ac:dyDescent="0.25">
      <c r="A306" s="59" t="str">
        <f>VLOOKUP(MID(C306,1,2),DATA!$B$2:$C$10,2,FALSE)</f>
        <v>FF10</v>
      </c>
      <c r="B306" s="68" t="str">
        <f>VLOOKUP(MID(C306,13,2),DATA!$M$2:$N$16,2,FALSE)</f>
        <v>Liquid Metal</v>
      </c>
      <c r="C306" s="66" t="s">
        <v>50</v>
      </c>
      <c r="D306" s="17" cm="1">
        <f t="array" ref="D306">SUMPRODUCT(1*(Export!$C$2:$C$1000=$C306),Export!$E$2:$E$1000)-SUMPRODUCT(1*(Allocated!$B$2:$B$1000=$C306),1*(Allocated!$D$2:$D$1000&lt;&gt;"07.1. In Workshop - 17. Ship from Vendor"),Allocated!$E$2:$E$1000)</f>
        <v>-2</v>
      </c>
      <c r="E306" s="12" t="str">
        <f>VLOOKUP(MID(C306,4,1),DATA!$F$2:$G$16,2,FALSE)</f>
        <v>21"</v>
      </c>
      <c r="F306" s="12" t="str">
        <f>VLOOKUP(MID(C306,5,3),DATA!$H$2:$I$16,2,FALSE)</f>
        <v>10.5"</v>
      </c>
      <c r="G306" s="12" t="str">
        <f t="shared" si="4"/>
        <v>35</v>
      </c>
      <c r="H306" s="12" t="str">
        <f>VLOOKUP(MID(C306,10,3),DATA!$J$2:$L$16,2,FALSE)</f>
        <v>5x112</v>
      </c>
      <c r="I306" s="12">
        <f>VLOOKUP(MID(C306,10,3),DATA!$J$2:$L$16,3,FALSE)</f>
        <v>66.56</v>
      </c>
      <c r="J306" s="68" t="str">
        <f>VLOOKUP(MID(C306,3,1),DATA!$D$2:$E$16,2,FALSE)</f>
        <v>Medium Offset</v>
      </c>
      <c r="K306" s="66" t="str">
        <f>IF(COUNTIF(Discontinued!C203:C356,'All Skus'!C204)&gt;0,"yes","no")</f>
        <v>no</v>
      </c>
    </row>
    <row r="307" spans="1:11" x14ac:dyDescent="0.25">
      <c r="A307" s="59" t="str">
        <f>VLOOKUP(MID(C307,1,2),DATA!$B$2:$C$10,2,FALSE)</f>
        <v>FF11</v>
      </c>
      <c r="B307" s="68" t="str">
        <f>VLOOKUP(MID(C307,13,2),DATA!$M$2:$N$16,2,FALSE)</f>
        <v>Tarmac</v>
      </c>
      <c r="C307" s="66" t="s">
        <v>386</v>
      </c>
      <c r="D307" s="17" cm="1">
        <f t="array" ref="D307">SUMPRODUCT(1*(Export!$C$2:$C$1000=$C307),Export!$E$2:$E$1000)-SUMPRODUCT(1*(Allocated!$B$2:$B$1000=$C307),1*(Allocated!$D$2:$D$1000&lt;&gt;"07.1. In Workshop - 17. Ship from Vendor"),Allocated!$E$2:$E$1000)</f>
        <v>2</v>
      </c>
      <c r="E307" s="12" t="str">
        <f>VLOOKUP(MID(C307,4,1),DATA!$F$2:$G$16,2,FALSE)</f>
        <v>21"</v>
      </c>
      <c r="F307" s="12" t="str">
        <f>VLOOKUP(MID(C307,5,3),DATA!$H$2:$I$16,2,FALSE)</f>
        <v>10.5"</v>
      </c>
      <c r="G307" s="12" t="str">
        <f t="shared" si="4"/>
        <v>35</v>
      </c>
      <c r="H307" s="12" t="str">
        <f>VLOOKUP(MID(C307,10,3),DATA!$J$2:$L$16,2,FALSE)</f>
        <v>5x112</v>
      </c>
      <c r="I307" s="12">
        <f>VLOOKUP(MID(C307,10,3),DATA!$J$2:$L$16,3,FALSE)</f>
        <v>66.56</v>
      </c>
      <c r="J307" s="68" t="str">
        <f>VLOOKUP(MID(C307,3,1),DATA!$D$2:$E$16,2,FALSE)</f>
        <v>Medium Offset</v>
      </c>
      <c r="K307" s="66" t="str">
        <f>IF(COUNTIF(Discontinued!C137:C290,'All Skus'!C138)&gt;0,"yes","no")</f>
        <v>no</v>
      </c>
    </row>
    <row r="308" spans="1:11" x14ac:dyDescent="0.25">
      <c r="A308" s="59" t="str">
        <f>VLOOKUP(MID(C308,1,2),DATA!$B$2:$C$10,2,FALSE)</f>
        <v>FF11</v>
      </c>
      <c r="B308" s="68" t="str">
        <f>VLOOKUP(MID(C308,13,2),DATA!$M$2:$N$16,2,FALSE)</f>
        <v>Liquid Metal</v>
      </c>
      <c r="C308" s="66" t="s">
        <v>387</v>
      </c>
      <c r="D308" s="17" cm="1">
        <f t="array" ref="D308">SUMPRODUCT(1*(Export!$C$2:$C$1000=$C308),Export!$E$2:$E$1000)-SUMPRODUCT(1*(Allocated!$B$2:$B$1000=$C308),1*(Allocated!$D$2:$D$1000&lt;&gt;"07.1. In Workshop - 17. Ship from Vendor"),Allocated!$E$2:$E$1000)</f>
        <v>0</v>
      </c>
      <c r="E308" s="12" t="str">
        <f>VLOOKUP(MID(C308,4,1),DATA!$F$2:$G$16,2,FALSE)</f>
        <v>21"</v>
      </c>
      <c r="F308" s="12" t="str">
        <f>VLOOKUP(MID(C308,5,3),DATA!$H$2:$I$16,2,FALSE)</f>
        <v>10.5"</v>
      </c>
      <c r="G308" s="12" t="str">
        <f t="shared" si="4"/>
        <v>35</v>
      </c>
      <c r="H308" s="12" t="str">
        <f>VLOOKUP(MID(C308,10,3),DATA!$J$2:$L$16,2,FALSE)</f>
        <v>5x112</v>
      </c>
      <c r="I308" s="12">
        <f>VLOOKUP(MID(C308,10,3),DATA!$J$2:$L$16,3,FALSE)</f>
        <v>66.56</v>
      </c>
      <c r="J308" s="68" t="str">
        <f>VLOOKUP(MID(C308,3,1),DATA!$D$2:$E$16,2,FALSE)</f>
        <v>Medium Offset</v>
      </c>
      <c r="K308" s="66" t="str">
        <f>IF(COUNTIF(Discontinued!C154:C307,'All Skus'!C155)&gt;0,"yes","no")</f>
        <v>no</v>
      </c>
    </row>
    <row r="309" spans="1:11" x14ac:dyDescent="0.25">
      <c r="A309" s="59" t="str">
        <f>VLOOKUP(MID(C309,1,2),DATA!$B$2:$C$10,2,FALSE)</f>
        <v>FF11</v>
      </c>
      <c r="B309" s="68" t="str">
        <f>VLOOKUP(MID(C309,13,2),DATA!$M$2:$N$16,2,FALSE)</f>
        <v>Raw</v>
      </c>
      <c r="C309" s="66" t="s">
        <v>388</v>
      </c>
      <c r="D309" s="17" cm="1">
        <f t="array" ref="D309">SUMPRODUCT(1*(Export!$C$2:$C$1000=$C309),Export!$E$2:$E$1000)-SUMPRODUCT(1*(Allocated!$B$2:$B$1000=$C309),1*(Allocated!$D$2:$D$1000&lt;&gt;"07.1. In Workshop - 17. Ship from Vendor"),Allocated!$E$2:$E$1000)</f>
        <v>6</v>
      </c>
      <c r="E309" s="12" t="str">
        <f>VLOOKUP(MID(C309,4,1),DATA!$F$2:$G$16,2,FALSE)</f>
        <v>21"</v>
      </c>
      <c r="F309" s="12" t="str">
        <f>VLOOKUP(MID(C309,5,3),DATA!$H$2:$I$16,2,FALSE)</f>
        <v>10.5"</v>
      </c>
      <c r="G309" s="12" t="str">
        <f t="shared" si="4"/>
        <v>35</v>
      </c>
      <c r="H309" s="12" t="str">
        <f>VLOOKUP(MID(C309,10,3),DATA!$J$2:$L$16,2,FALSE)</f>
        <v>5x112</v>
      </c>
      <c r="I309" s="12">
        <f>VLOOKUP(MID(C309,10,3),DATA!$J$2:$L$16,3,FALSE)</f>
        <v>66.56</v>
      </c>
      <c r="J309" s="68" t="str">
        <f>VLOOKUP(MID(C309,3,1),DATA!$D$2:$E$16,2,FALSE)</f>
        <v>Medium Offset</v>
      </c>
      <c r="K309" s="66" t="str">
        <f>IF(COUNTIF(Discontinued!C249:C402,'All Skus'!C250)&gt;0,"yes","no")</f>
        <v>no</v>
      </c>
    </row>
    <row r="310" spans="1:11" x14ac:dyDescent="0.25">
      <c r="A310" s="59" t="str">
        <f>VLOOKUP(MID(C310,1,2),DATA!$B$2:$C$10,2,FALSE)</f>
        <v>FF11</v>
      </c>
      <c r="B310" s="68" t="str">
        <f>VLOOKUP(MID(C310,13,2),DATA!$M$2:$N$16,2,FALSE)</f>
        <v>Liquid Metal</v>
      </c>
      <c r="C310" s="66" t="s">
        <v>2216</v>
      </c>
      <c r="D310" s="17" cm="1">
        <f t="array" ref="D310">SUMPRODUCT(1*(Export!$C$2:$C$1000=$C310),Export!$E$2:$E$1000)-SUMPRODUCT(1*(Allocated!$B$2:$B$1000=$C310),1*(Allocated!$D$2:$D$1000&lt;&gt;"07.1. In Workshop - 17. Ship from Vendor"),Allocated!$E$2:$E$1000)</f>
        <v>8</v>
      </c>
      <c r="E310" s="12" t="str">
        <f>VLOOKUP(MID(C310,4,1),DATA!$F$2:$G$16,2,FALSE)</f>
        <v>21"</v>
      </c>
      <c r="F310" s="12" t="str">
        <f>VLOOKUP(MID(C310,5,3),DATA!$H$2:$I$16,2,FALSE)</f>
        <v>10.5"</v>
      </c>
      <c r="G310" s="12" t="str">
        <f t="shared" si="4"/>
        <v>40</v>
      </c>
      <c r="H310" s="12" t="str">
        <f>VLOOKUP(MID(C310,10,3),DATA!$J$2:$L$16,2,FALSE)</f>
        <v>5x114.3</v>
      </c>
      <c r="I310" s="12">
        <f>VLOOKUP(MID(C310,10,3),DATA!$J$2:$L$16,3,FALSE)</f>
        <v>73.099999999999994</v>
      </c>
      <c r="J310" s="68" t="str">
        <f>VLOOKUP(MID(C310,3,1),DATA!$D$2:$E$16,2,FALSE)</f>
        <v>Medium Offset</v>
      </c>
      <c r="K310" s="66" t="str">
        <f>IF(COUNTIF(Discontinued!C186:C339,'All Skus'!C187)&gt;0,"yes","no")</f>
        <v>no</v>
      </c>
    </row>
    <row r="311" spans="1:11" x14ac:dyDescent="0.25">
      <c r="A311" s="59" t="str">
        <f>VLOOKUP(MID(C311,1,2),DATA!$B$2:$C$10,2,FALSE)</f>
        <v>FF11</v>
      </c>
      <c r="B311" s="68" t="str">
        <f>VLOOKUP(MID(C311,13,2),DATA!$M$2:$N$16,2,FALSE)</f>
        <v>Raw</v>
      </c>
      <c r="C311" s="66" t="s">
        <v>2218</v>
      </c>
      <c r="D311" s="17" cm="1">
        <f t="array" ref="D311">SUMPRODUCT(1*(Export!$C$2:$C$1000=$C311),Export!$E$2:$E$1000)-SUMPRODUCT(1*(Allocated!$B$2:$B$1000=$C311),1*(Allocated!$D$2:$D$1000&lt;&gt;"07.1. In Workshop - 17. Ship from Vendor"),Allocated!$E$2:$E$1000)</f>
        <v>8</v>
      </c>
      <c r="E311" s="12" t="str">
        <f>VLOOKUP(MID(C311,4,1),DATA!$F$2:$G$16,2,FALSE)</f>
        <v>21"</v>
      </c>
      <c r="F311" s="12" t="str">
        <f>VLOOKUP(MID(C311,5,3),DATA!$H$2:$I$16,2,FALSE)</f>
        <v>10.5"</v>
      </c>
      <c r="G311" s="12" t="str">
        <f t="shared" si="4"/>
        <v>40</v>
      </c>
      <c r="H311" s="12" t="str">
        <f>VLOOKUP(MID(C311,10,3),DATA!$J$2:$L$16,2,FALSE)</f>
        <v>5x114.3</v>
      </c>
      <c r="I311" s="12">
        <f>VLOOKUP(MID(C311,10,3),DATA!$J$2:$L$16,3,FALSE)</f>
        <v>73.099999999999994</v>
      </c>
      <c r="J311" s="68" t="str">
        <f>VLOOKUP(MID(C311,3,1),DATA!$D$2:$E$16,2,FALSE)</f>
        <v>Medium Offset</v>
      </c>
      <c r="K311" s="66"/>
    </row>
    <row r="312" spans="1:11" x14ac:dyDescent="0.25">
      <c r="A312" s="59" t="str">
        <f>VLOOKUP(MID(C312,1,2),DATA!$B$2:$C$10,2,FALSE)</f>
        <v>FF11</v>
      </c>
      <c r="B312" s="68" t="str">
        <f>VLOOKUP(MID(C312,13,2),DATA!$M$2:$N$16,2,FALSE)</f>
        <v>Tarmac</v>
      </c>
      <c r="C312" s="66" t="s">
        <v>2220</v>
      </c>
      <c r="D312" s="17" cm="1">
        <f t="array" ref="D312">SUMPRODUCT(1*(Export!$C$2:$C$1000=$C312),Export!$E$2:$E$1000)-SUMPRODUCT(1*(Allocated!$B$2:$B$1000=$C312),1*(Allocated!$D$2:$D$1000&lt;&gt;"07.1. In Workshop - 17. Ship from Vendor"),Allocated!$E$2:$E$1000)</f>
        <v>2</v>
      </c>
      <c r="E312" s="12" t="str">
        <f>VLOOKUP(MID(C312,4,1),DATA!$F$2:$G$16,2,FALSE)</f>
        <v>21"</v>
      </c>
      <c r="F312" s="12" t="str">
        <f>VLOOKUP(MID(C312,5,3),DATA!$H$2:$I$16,2,FALSE)</f>
        <v>10.5"</v>
      </c>
      <c r="G312" s="12" t="str">
        <f t="shared" si="4"/>
        <v>40</v>
      </c>
      <c r="H312" s="12" t="str">
        <f>VLOOKUP(MID(C312,10,3),DATA!$J$2:$L$16,2,FALSE)</f>
        <v>5x114.3</v>
      </c>
      <c r="I312" s="12">
        <f>VLOOKUP(MID(C312,10,3),DATA!$J$2:$L$16,3,FALSE)</f>
        <v>73.099999999999994</v>
      </c>
      <c r="J312" s="68" t="str">
        <f>VLOOKUP(MID(C312,3,1),DATA!$D$2:$E$16,2,FALSE)</f>
        <v>Medium Offset</v>
      </c>
      <c r="K312" s="66" t="str">
        <f>IF(COUNTIF(Discontinued!C241:C394,'All Skus'!C242)&gt;0,"yes","no")</f>
        <v>no</v>
      </c>
    </row>
    <row r="313" spans="1:11" x14ac:dyDescent="0.25">
      <c r="A313" s="59" t="str">
        <f>VLOOKUP(MID(C313,1,2),DATA!$B$2:$C$10,2,FALSE)</f>
        <v>FF11</v>
      </c>
      <c r="B313" s="68" t="str">
        <f>VLOOKUP(MID(C313,13,2),DATA!$M$2:$N$16,2,FALSE)</f>
        <v>Raw</v>
      </c>
      <c r="C313" s="66" t="s">
        <v>2084</v>
      </c>
      <c r="D313" s="17" cm="1">
        <f t="array" ref="D313">SUMPRODUCT(1*(Export!$C$2:$C$1000=$C313),Export!$E$2:$E$1000)-SUMPRODUCT(1*(Allocated!$B$2:$B$1000=$C313),1*(Allocated!$D$2:$D$1000&lt;&gt;"07.1. In Workshop - 17. Ship from Vendor"),Allocated!$E$2:$E$1000)</f>
        <v>1</v>
      </c>
      <c r="E313" s="12" t="str">
        <f>VLOOKUP(MID(C313,4,1),DATA!$F$2:$G$16,2,FALSE)</f>
        <v>21"</v>
      </c>
      <c r="F313" s="12" t="str">
        <f>VLOOKUP(MID(C313,5,3),DATA!$H$2:$I$16,2,FALSE)</f>
        <v>11.5"</v>
      </c>
      <c r="G313" s="12" t="str">
        <f t="shared" si="4"/>
        <v>58</v>
      </c>
      <c r="H313" s="12" t="str">
        <f>VLOOKUP(MID(C313,10,3),DATA!$J$2:$L$16,2,FALSE)</f>
        <v>5x130</v>
      </c>
      <c r="I313" s="12">
        <f>VLOOKUP(MID(C313,10,3),DATA!$J$2:$L$16,3,FALSE)</f>
        <v>71.599999999999994</v>
      </c>
      <c r="J313" s="68" t="str">
        <f>VLOOKUP(MID(C313,3,1),DATA!$D$2:$E$16,2,FALSE)</f>
        <v>Medium Offset</v>
      </c>
      <c r="K313" s="66" t="str">
        <f>IF(COUNTIF(Discontinued!C52:C205,'All Skus'!C53)&gt;0,"yes","no")</f>
        <v>no</v>
      </c>
    </row>
    <row r="314" spans="1:11" x14ac:dyDescent="0.25">
      <c r="A314" s="59" t="str">
        <f>VLOOKUP(MID(C314,1,2),DATA!$B$2:$C$10,2,FALSE)</f>
        <v>FF11</v>
      </c>
      <c r="B314" s="68" t="str">
        <f>VLOOKUP(MID(C314,13,2),DATA!$M$2:$N$16,2,FALSE)</f>
        <v>Tarmac</v>
      </c>
      <c r="C314" s="66" t="s">
        <v>2086</v>
      </c>
      <c r="D314" s="17" cm="1">
        <f t="array" ref="D314">SUMPRODUCT(1*(Export!$C$2:$C$1000=$C314),Export!$E$2:$E$1000)-SUMPRODUCT(1*(Allocated!$B$2:$B$1000=$C314),1*(Allocated!$D$2:$D$1000&lt;&gt;"07.1. In Workshop - 17. Ship from Vendor"),Allocated!$E$2:$E$1000)</f>
        <v>0</v>
      </c>
      <c r="E314" s="12" t="str">
        <f>VLOOKUP(MID(C314,4,1),DATA!$F$2:$G$16,2,FALSE)</f>
        <v>21"</v>
      </c>
      <c r="F314" s="12" t="str">
        <f>VLOOKUP(MID(C314,5,3),DATA!$H$2:$I$16,2,FALSE)</f>
        <v>11.5"</v>
      </c>
      <c r="G314" s="12" t="str">
        <f t="shared" si="4"/>
        <v>58</v>
      </c>
      <c r="H314" s="12" t="str">
        <f>VLOOKUP(MID(C314,10,3),DATA!$J$2:$L$16,2,FALSE)</f>
        <v>5x130</v>
      </c>
      <c r="I314" s="12">
        <f>VLOOKUP(MID(C314,10,3),DATA!$J$2:$L$16,3,FALSE)</f>
        <v>71.599999999999994</v>
      </c>
      <c r="J314" s="68" t="str">
        <f>VLOOKUP(MID(C314,3,1),DATA!$D$2:$E$16,2,FALSE)</f>
        <v>Medium Offset</v>
      </c>
      <c r="K314" s="66" t="str">
        <f>IF(COUNTIF(Discontinued!C134:C287,'All Skus'!C135)&gt;0,"yes","no")</f>
        <v>no</v>
      </c>
    </row>
    <row r="315" spans="1:11" x14ac:dyDescent="0.25">
      <c r="A315" s="59" t="str">
        <f>VLOOKUP(MID(C315,1,2),DATA!$B$2:$C$10,2,FALSE)</f>
        <v>FF11</v>
      </c>
      <c r="B315" s="68" t="str">
        <f>VLOOKUP(MID(C315,13,2),DATA!$M$2:$N$16,2,FALSE)</f>
        <v>Liquid Metal</v>
      </c>
      <c r="C315" s="66" t="s">
        <v>2088</v>
      </c>
      <c r="D315" s="17" cm="1">
        <f t="array" ref="D315">SUMPRODUCT(1*(Export!$C$2:$C$1000=$C315),Export!$E$2:$E$1000)-SUMPRODUCT(1*(Allocated!$B$2:$B$1000=$C315),1*(Allocated!$D$2:$D$1000&lt;&gt;"07.1. In Workshop - 17. Ship from Vendor"),Allocated!$E$2:$E$1000)</f>
        <v>0</v>
      </c>
      <c r="E315" s="12" t="str">
        <f>VLOOKUP(MID(C315,4,1),DATA!$F$2:$G$16,2,FALSE)</f>
        <v>21"</v>
      </c>
      <c r="F315" s="12" t="str">
        <f>VLOOKUP(MID(C315,5,3),DATA!$H$2:$I$16,2,FALSE)</f>
        <v>11.5"</v>
      </c>
      <c r="G315" s="12" t="str">
        <f t="shared" si="4"/>
        <v>58</v>
      </c>
      <c r="H315" s="12" t="str">
        <f>VLOOKUP(MID(C315,10,3),DATA!$J$2:$L$16,2,FALSE)</f>
        <v>5x130</v>
      </c>
      <c r="I315" s="12">
        <f>VLOOKUP(MID(C315,10,3),DATA!$J$2:$L$16,3,FALSE)</f>
        <v>71.599999999999994</v>
      </c>
      <c r="J315" s="68" t="str">
        <f>VLOOKUP(MID(C315,3,1),DATA!$D$2:$E$16,2,FALSE)</f>
        <v>Medium Offset</v>
      </c>
      <c r="K315" s="66" t="str">
        <f>IF(COUNTIF(Discontinued!C343:C496,'All Skus'!C342)&gt;0,"yes","no")</f>
        <v>no</v>
      </c>
    </row>
    <row r="316" spans="1:11" x14ac:dyDescent="0.25">
      <c r="A316" s="59" t="str">
        <f>VLOOKUP(MID(C316,1,2),DATA!$B$2:$C$10,2,FALSE)</f>
        <v>FF04</v>
      </c>
      <c r="B316" s="68" t="str">
        <f>VLOOKUP(MID(C316,13,2),DATA!$M$2:$N$16,2,FALSE)</f>
        <v>Tarmac</v>
      </c>
      <c r="C316" s="66" t="s">
        <v>342</v>
      </c>
      <c r="D316" s="17" cm="1">
        <f t="array" ref="D316">SUMPRODUCT(1*(Export!$C$2:$C$1000=$C316),Export!$E$2:$E$1000)-SUMPRODUCT(1*(Allocated!$B$2:$B$1000=$C316),1*(Allocated!$D$2:$D$1000&lt;&gt;"07.1. In Workshop - 17. Ship from Vendor"),Allocated!$E$2:$E$1000)</f>
        <v>1</v>
      </c>
      <c r="E316" s="12" t="str">
        <f>VLOOKUP(MID(C316,4,1),DATA!$F$2:$G$16,2,FALSE)</f>
        <v>21"</v>
      </c>
      <c r="F316" s="12" t="str">
        <f>VLOOKUP(MID(C316,5,3),DATA!$H$2:$I$16,2,FALSE)</f>
        <v>9.0"</v>
      </c>
      <c r="G316" s="12" t="str">
        <f t="shared" si="4"/>
        <v>30</v>
      </c>
      <c r="H316" s="12" t="str">
        <f>VLOOKUP(MID(C316,10,3),DATA!$J$2:$L$16,2,FALSE)</f>
        <v>5x120</v>
      </c>
      <c r="I316" s="12">
        <f>VLOOKUP(MID(C316,10,3),DATA!$J$2:$L$16,3,FALSE)</f>
        <v>72.599999999999994</v>
      </c>
      <c r="J316" s="68" t="str">
        <f>VLOOKUP(MID(C316,3,1),DATA!$D$2:$E$16,2,FALSE)</f>
        <v>Medium Offset</v>
      </c>
      <c r="K316" s="66" t="str">
        <f>IF(COUNTIF(Discontinued!C316:C469,'All Skus'!C316)&gt;0,"yes","no")</f>
        <v>no</v>
      </c>
    </row>
    <row r="317" spans="1:11" x14ac:dyDescent="0.25">
      <c r="A317" s="59" t="str">
        <f>VLOOKUP(MID(C317,1,2),DATA!$B$2:$C$10,2,FALSE)</f>
        <v>FF04</v>
      </c>
      <c r="B317" s="68" t="str">
        <f>VLOOKUP(MID(C317,13,2),DATA!$M$2:$N$16,2,FALSE)</f>
        <v>Liquid Metal</v>
      </c>
      <c r="C317" s="66" t="s">
        <v>344</v>
      </c>
      <c r="D317" s="17" cm="1">
        <f t="array" ref="D317">SUMPRODUCT(1*(Export!$C$2:$C$1000=$C317),Export!$E$2:$E$1000)-SUMPRODUCT(1*(Allocated!$B$2:$B$1000=$C317),1*(Allocated!$D$2:$D$1000&lt;&gt;"07.1. In Workshop - 17. Ship from Vendor"),Allocated!$E$2:$E$1000)</f>
        <v>15</v>
      </c>
      <c r="E317" s="12" t="str">
        <f>VLOOKUP(MID(C317,4,1),DATA!$F$2:$G$16,2,FALSE)</f>
        <v>21"</v>
      </c>
      <c r="F317" s="12" t="str">
        <f>VLOOKUP(MID(C317,5,3),DATA!$H$2:$I$16,2,FALSE)</f>
        <v>9.0"</v>
      </c>
      <c r="G317" s="12" t="str">
        <f t="shared" si="4"/>
        <v>30</v>
      </c>
      <c r="H317" s="12" t="str">
        <f>VLOOKUP(MID(C317,10,3),DATA!$J$2:$L$16,2,FALSE)</f>
        <v>5x120</v>
      </c>
      <c r="I317" s="12">
        <f>VLOOKUP(MID(C317,10,3),DATA!$J$2:$L$16,3,FALSE)</f>
        <v>72.599999999999994</v>
      </c>
      <c r="J317" s="68" t="str">
        <f>VLOOKUP(MID(C317,3,1),DATA!$D$2:$E$16,2,FALSE)</f>
        <v>Medium Offset</v>
      </c>
      <c r="K317" s="66" t="str">
        <f>IF(COUNTIF(Discontinued!C64:C217,'All Skus'!C65)&gt;0,"yes","no")</f>
        <v>no</v>
      </c>
    </row>
    <row r="318" spans="1:11" x14ac:dyDescent="0.25">
      <c r="A318" s="59" t="str">
        <f>VLOOKUP(MID(C318,1,2),DATA!$B$2:$C$10,2,FALSE)</f>
        <v>FF04</v>
      </c>
      <c r="B318" s="68" t="str">
        <f>VLOOKUP(MID(C318,13,2),DATA!$M$2:$N$16,2,FALSE)</f>
        <v>Raw</v>
      </c>
      <c r="C318" s="66" t="s">
        <v>346</v>
      </c>
      <c r="D318" s="17" cm="1">
        <f t="array" ref="D318">SUMPRODUCT(1*(Export!$C$2:$C$1000=$C318),Export!$E$2:$E$1000)-SUMPRODUCT(1*(Allocated!$B$2:$B$1000=$C318),1*(Allocated!$D$2:$D$1000&lt;&gt;"07.1. In Workshop - 17. Ship from Vendor"),Allocated!$E$2:$E$1000)</f>
        <v>11</v>
      </c>
      <c r="E318" s="12" t="str">
        <f>VLOOKUP(MID(C318,4,1),DATA!$F$2:$G$16,2,FALSE)</f>
        <v>21"</v>
      </c>
      <c r="F318" s="12" t="str">
        <f>VLOOKUP(MID(C318,5,3),DATA!$H$2:$I$16,2,FALSE)</f>
        <v>9.0"</v>
      </c>
      <c r="G318" s="12" t="str">
        <f t="shared" si="4"/>
        <v>30</v>
      </c>
      <c r="H318" s="12" t="str">
        <f>VLOOKUP(MID(C318,10,3),DATA!$J$2:$L$16,2,FALSE)</f>
        <v>5x120</v>
      </c>
      <c r="I318" s="12">
        <f>VLOOKUP(MID(C318,10,3),DATA!$J$2:$L$16,3,FALSE)</f>
        <v>72.599999999999994</v>
      </c>
      <c r="J318" s="68" t="str">
        <f>VLOOKUP(MID(C318,3,1),DATA!$D$2:$E$16,2,FALSE)</f>
        <v>Medium Offset</v>
      </c>
      <c r="K318" s="66"/>
    </row>
    <row r="319" spans="1:11" x14ac:dyDescent="0.25">
      <c r="A319" s="59" t="str">
        <f>VLOOKUP(MID(C319,1,2),DATA!$B$2:$C$10,2,FALSE)</f>
        <v>FF10</v>
      </c>
      <c r="B319" s="68" t="str">
        <f>VLOOKUP(MID(C319,13,2),DATA!$M$2:$N$16,2,FALSE)</f>
        <v>Tarmac</v>
      </c>
      <c r="C319" s="66" t="s">
        <v>53</v>
      </c>
      <c r="D319" s="17" cm="1">
        <f t="array" ref="D319">SUMPRODUCT(1*(Export!$C$2:$C$1000=$C319),Export!$E$2:$E$1000)-SUMPRODUCT(1*(Allocated!$B$2:$B$1000=$C319),1*(Allocated!$D$2:$D$1000&lt;&gt;"07.1. In Workshop - 17. Ship from Vendor"),Allocated!$E$2:$E$1000)</f>
        <v>0</v>
      </c>
      <c r="E319" s="12" t="str">
        <f>VLOOKUP(MID(C319,4,1),DATA!$F$2:$G$16,2,FALSE)</f>
        <v>21"</v>
      </c>
      <c r="F319" s="12" t="str">
        <f>VLOOKUP(MID(C319,5,3),DATA!$H$2:$I$16,2,FALSE)</f>
        <v>9.5"</v>
      </c>
      <c r="G319" s="12" t="str">
        <f t="shared" si="4"/>
        <v>30</v>
      </c>
      <c r="H319" s="12" t="str">
        <f>VLOOKUP(MID(C319,10,3),DATA!$J$2:$L$16,2,FALSE)</f>
        <v>5x112</v>
      </c>
      <c r="I319" s="12">
        <f>VLOOKUP(MID(C319,10,3),DATA!$J$2:$L$16,3,FALSE)</f>
        <v>66.56</v>
      </c>
      <c r="J319" s="68" t="str">
        <f>VLOOKUP(MID(C319,3,1),DATA!$D$2:$E$16,2,FALSE)</f>
        <v>Medium Offset</v>
      </c>
      <c r="K319" s="66" t="str">
        <f>IF(COUNTIF(Discontinued!C250:C403,'All Skus'!C251)&gt;0,"yes","no")</f>
        <v>no</v>
      </c>
    </row>
    <row r="320" spans="1:11" x14ac:dyDescent="0.25">
      <c r="A320" s="59" t="str">
        <f>VLOOKUP(MID(C320,1,2),DATA!$B$2:$C$10,2,FALSE)</f>
        <v>FF10</v>
      </c>
      <c r="B320" s="68" t="str">
        <f>VLOOKUP(MID(C320,13,2),DATA!$M$2:$N$16,2,FALSE)</f>
        <v>Liquid Metal</v>
      </c>
      <c r="C320" s="66" t="s">
        <v>54</v>
      </c>
      <c r="D320" s="17" cm="1">
        <f t="array" ref="D320">SUMPRODUCT(1*(Export!$C$2:$C$1000=$C320),Export!$E$2:$E$1000)-SUMPRODUCT(1*(Allocated!$B$2:$B$1000=$C320),1*(Allocated!$D$2:$D$1000&lt;&gt;"07.1. In Workshop - 17. Ship from Vendor"),Allocated!$E$2:$E$1000)</f>
        <v>-6</v>
      </c>
      <c r="E320" s="12" t="str">
        <f>VLOOKUP(MID(C320,4,1),DATA!$F$2:$G$16,2,FALSE)</f>
        <v>21"</v>
      </c>
      <c r="F320" s="12" t="str">
        <f>VLOOKUP(MID(C320,5,3),DATA!$H$2:$I$16,2,FALSE)</f>
        <v>9.5"</v>
      </c>
      <c r="G320" s="12" t="str">
        <f t="shared" si="4"/>
        <v>30</v>
      </c>
      <c r="H320" s="12" t="str">
        <f>VLOOKUP(MID(C320,10,3),DATA!$J$2:$L$16,2,FALSE)</f>
        <v>5x112</v>
      </c>
      <c r="I320" s="12">
        <f>VLOOKUP(MID(C320,10,3),DATA!$J$2:$L$16,3,FALSE)</f>
        <v>66.56</v>
      </c>
      <c r="J320" s="68" t="str">
        <f>VLOOKUP(MID(C320,3,1),DATA!$D$2:$E$16,2,FALSE)</f>
        <v>Medium Offset</v>
      </c>
      <c r="K320" s="66" t="str">
        <f>IF(COUNTIF(Discontinued!C220:C373,'All Skus'!C221)&gt;0,"yes","no")</f>
        <v>no</v>
      </c>
    </row>
    <row r="321" spans="1:11" x14ac:dyDescent="0.25">
      <c r="A321" s="59" t="str">
        <f>VLOOKUP(MID(C321,1,2),DATA!$B$2:$C$10,2,FALSE)</f>
        <v>FF11</v>
      </c>
      <c r="B321" s="68" t="str">
        <f>VLOOKUP(MID(C321,13,2),DATA!$M$2:$N$16,2,FALSE)</f>
        <v>Tarmac</v>
      </c>
      <c r="C321" s="66" t="s">
        <v>389</v>
      </c>
      <c r="D321" s="17" cm="1">
        <f t="array" ref="D321">SUMPRODUCT(1*(Export!$C$2:$C$1000=$C321),Export!$E$2:$E$1000)-SUMPRODUCT(1*(Allocated!$B$2:$B$1000=$C321),1*(Allocated!$D$2:$D$1000&lt;&gt;"07.1. In Workshop - 17. Ship from Vendor"),Allocated!$E$2:$E$1000)</f>
        <v>1</v>
      </c>
      <c r="E321" s="12" t="str">
        <f>VLOOKUP(MID(C321,4,1),DATA!$F$2:$G$16,2,FALSE)</f>
        <v>21"</v>
      </c>
      <c r="F321" s="12" t="str">
        <f>VLOOKUP(MID(C321,5,3),DATA!$H$2:$I$16,2,FALSE)</f>
        <v>9.5"</v>
      </c>
      <c r="G321" s="12" t="str">
        <f t="shared" si="4"/>
        <v>30</v>
      </c>
      <c r="H321" s="12" t="str">
        <f>VLOOKUP(MID(C321,10,3),DATA!$J$2:$L$16,2,FALSE)</f>
        <v>5x112</v>
      </c>
      <c r="I321" s="12">
        <f>VLOOKUP(MID(C321,10,3),DATA!$J$2:$L$16,3,FALSE)</f>
        <v>66.56</v>
      </c>
      <c r="J321" s="68" t="str">
        <f>VLOOKUP(MID(C321,3,1),DATA!$D$2:$E$16,2,FALSE)</f>
        <v>Medium Offset</v>
      </c>
      <c r="K321" s="66" t="str">
        <f>IF(COUNTIF(Discontinued!C177:C330,'All Skus'!C178)&gt;0,"yes","no")</f>
        <v>no</v>
      </c>
    </row>
    <row r="322" spans="1:11" x14ac:dyDescent="0.25">
      <c r="A322" s="59" t="str">
        <f>VLOOKUP(MID(C322,1,2),DATA!$B$2:$C$10,2,FALSE)</f>
        <v>FF11</v>
      </c>
      <c r="B322" s="68" t="str">
        <f>VLOOKUP(MID(C322,13,2),DATA!$M$2:$N$16,2,FALSE)</f>
        <v>Liquid Metal</v>
      </c>
      <c r="C322" s="66" t="s">
        <v>390</v>
      </c>
      <c r="D322" s="17" cm="1">
        <f t="array" ref="D322">SUMPRODUCT(1*(Export!$C$2:$C$1000=$C322),Export!$E$2:$E$1000)-SUMPRODUCT(1*(Allocated!$B$2:$B$1000=$C322),1*(Allocated!$D$2:$D$1000&lt;&gt;"07.1. In Workshop - 17. Ship from Vendor"),Allocated!$E$2:$E$1000)</f>
        <v>-2</v>
      </c>
      <c r="E322" s="12" t="str">
        <f>VLOOKUP(MID(C322,4,1),DATA!$F$2:$G$16,2,FALSE)</f>
        <v>21"</v>
      </c>
      <c r="F322" s="12" t="str">
        <f>VLOOKUP(MID(C322,5,3),DATA!$H$2:$I$16,2,FALSE)</f>
        <v>9.5"</v>
      </c>
      <c r="G322" s="12" t="str">
        <f t="shared" ref="G322:G377" si="5">MID(C322,8,2)</f>
        <v>30</v>
      </c>
      <c r="H322" s="12" t="str">
        <f>VLOOKUP(MID(C322,10,3),DATA!$J$2:$L$16,2,FALSE)</f>
        <v>5x112</v>
      </c>
      <c r="I322" s="12">
        <f>VLOOKUP(MID(C322,10,3),DATA!$J$2:$L$16,3,FALSE)</f>
        <v>66.56</v>
      </c>
      <c r="J322" s="68" t="str">
        <f>VLOOKUP(MID(C322,3,1),DATA!$D$2:$E$16,2,FALSE)</f>
        <v>Medium Offset</v>
      </c>
      <c r="K322" s="66"/>
    </row>
    <row r="323" spans="1:11" x14ac:dyDescent="0.25">
      <c r="A323" s="59" t="str">
        <f>VLOOKUP(MID(C323,1,2),DATA!$B$2:$C$10,2,FALSE)</f>
        <v>FF11</v>
      </c>
      <c r="B323" s="68" t="str">
        <f>VLOOKUP(MID(C323,13,2),DATA!$M$2:$N$16,2,FALSE)</f>
        <v>Raw</v>
      </c>
      <c r="C323" s="66" t="s">
        <v>391</v>
      </c>
      <c r="D323" s="17" cm="1">
        <f t="array" ref="D323">SUMPRODUCT(1*(Export!$C$2:$C$1000=$C323),Export!$E$2:$E$1000)-SUMPRODUCT(1*(Allocated!$B$2:$B$1000=$C323),1*(Allocated!$D$2:$D$1000&lt;&gt;"07.1. In Workshop - 17. Ship from Vendor"),Allocated!$E$2:$E$1000)</f>
        <v>19</v>
      </c>
      <c r="E323" s="12" t="str">
        <f>VLOOKUP(MID(C323,4,1),DATA!$F$2:$G$16,2,FALSE)</f>
        <v>21"</v>
      </c>
      <c r="F323" s="12" t="str">
        <f>VLOOKUP(MID(C323,5,3),DATA!$H$2:$I$16,2,FALSE)</f>
        <v>9.5"</v>
      </c>
      <c r="G323" s="12" t="str">
        <f t="shared" si="5"/>
        <v>30</v>
      </c>
      <c r="H323" s="12" t="str">
        <f>VLOOKUP(MID(C323,10,3),DATA!$J$2:$L$16,2,FALSE)</f>
        <v>5x112</v>
      </c>
      <c r="I323" s="12">
        <f>VLOOKUP(MID(C323,10,3),DATA!$J$2:$L$16,3,FALSE)</f>
        <v>66.56</v>
      </c>
      <c r="J323" s="68" t="str">
        <f>VLOOKUP(MID(C323,3,1),DATA!$D$2:$E$16,2,FALSE)</f>
        <v>Medium Offset</v>
      </c>
      <c r="K323" s="66"/>
    </row>
    <row r="324" spans="1:11" x14ac:dyDescent="0.25">
      <c r="A324" s="59" t="str">
        <f>VLOOKUP(MID(C324,1,2),DATA!$B$2:$C$10,2,FALSE)</f>
        <v>FF11</v>
      </c>
      <c r="B324" s="68" t="str">
        <f>VLOOKUP(MID(C324,13,2),DATA!$M$2:$N$16,2,FALSE)</f>
        <v>Liquid Metal</v>
      </c>
      <c r="C324" s="66" t="s">
        <v>2207</v>
      </c>
      <c r="D324" s="17" cm="1">
        <f t="array" ref="D324">SUMPRODUCT(1*(Export!$C$2:$C$1000=$C324),Export!$E$2:$E$1000)-SUMPRODUCT(1*(Allocated!$B$2:$B$1000=$C324),1*(Allocated!$D$2:$D$1000&lt;&gt;"07.1. In Workshop - 17. Ship from Vendor"),Allocated!$E$2:$E$1000)</f>
        <v>6</v>
      </c>
      <c r="E324" s="12" t="str">
        <f>VLOOKUP(MID(C324,4,1),DATA!$F$2:$G$16,2,FALSE)</f>
        <v>21"</v>
      </c>
      <c r="F324" s="12" t="str">
        <f>VLOOKUP(MID(C324,5,3),DATA!$H$2:$I$16,2,FALSE)</f>
        <v>9.5"</v>
      </c>
      <c r="G324" s="12" t="str">
        <f t="shared" si="5"/>
        <v>35</v>
      </c>
      <c r="H324" s="12" t="str">
        <f>VLOOKUP(MID(C324,10,3),DATA!$J$2:$L$16,2,FALSE)</f>
        <v>5x114.3</v>
      </c>
      <c r="I324" s="12">
        <f>VLOOKUP(MID(C324,10,3),DATA!$J$2:$L$16,3,FALSE)</f>
        <v>73.099999999999994</v>
      </c>
      <c r="J324" s="68" t="str">
        <f>VLOOKUP(MID(C324,3,1),DATA!$D$2:$E$16,2,FALSE)</f>
        <v>Medium Offset</v>
      </c>
      <c r="K324" s="66" t="str">
        <f>IF(COUNTIF(Discontinued!C254:C407,'All Skus'!C255)&gt;0,"yes","no")</f>
        <v>no</v>
      </c>
    </row>
    <row r="325" spans="1:11" x14ac:dyDescent="0.25">
      <c r="A325" s="59" t="str">
        <f>VLOOKUP(MID(C325,1,2),DATA!$B$2:$C$10,2,FALSE)</f>
        <v>FF11</v>
      </c>
      <c r="B325" s="68" t="str">
        <f>VLOOKUP(MID(C325,13,2),DATA!$M$2:$N$16,2,FALSE)</f>
        <v>Raw</v>
      </c>
      <c r="C325" s="66" t="s">
        <v>2209</v>
      </c>
      <c r="D325" s="17" cm="1">
        <f t="array" ref="D325">SUMPRODUCT(1*(Export!$C$2:$C$1000=$C325),Export!$E$2:$E$1000)-SUMPRODUCT(1*(Allocated!$B$2:$B$1000=$C325),1*(Allocated!$D$2:$D$1000&lt;&gt;"07.1. In Workshop - 17. Ship from Vendor"),Allocated!$E$2:$E$1000)</f>
        <v>8</v>
      </c>
      <c r="E325" s="12" t="str">
        <f>VLOOKUP(MID(C325,4,1),DATA!$F$2:$G$16,2,FALSE)</f>
        <v>21"</v>
      </c>
      <c r="F325" s="12" t="str">
        <f>VLOOKUP(MID(C325,5,3),DATA!$H$2:$I$16,2,FALSE)</f>
        <v>9.5"</v>
      </c>
      <c r="G325" s="12" t="str">
        <f t="shared" si="5"/>
        <v>35</v>
      </c>
      <c r="H325" s="12" t="str">
        <f>VLOOKUP(MID(C325,10,3),DATA!$J$2:$L$16,2,FALSE)</f>
        <v>5x114.3</v>
      </c>
      <c r="I325" s="12">
        <f>VLOOKUP(MID(C325,10,3),DATA!$J$2:$L$16,3,FALSE)</f>
        <v>73.099999999999994</v>
      </c>
      <c r="J325" s="68" t="str">
        <f>VLOOKUP(MID(C325,3,1),DATA!$D$2:$E$16,2,FALSE)</f>
        <v>Medium Offset</v>
      </c>
      <c r="K325" s="66" t="str">
        <f>IF(COUNTIF(Discontinued!C44:C197,'All Skus'!C45)&gt;0,"yes","no")</f>
        <v>no</v>
      </c>
    </row>
    <row r="326" spans="1:11" x14ac:dyDescent="0.25">
      <c r="A326" s="59" t="str">
        <f>VLOOKUP(MID(C326,1,2),DATA!$B$2:$C$10,2,FALSE)</f>
        <v>FF11</v>
      </c>
      <c r="B326" s="68" t="str">
        <f>VLOOKUP(MID(C326,13,2),DATA!$M$2:$N$16,2,FALSE)</f>
        <v>Tarmac</v>
      </c>
      <c r="C326" s="66" t="s">
        <v>2211</v>
      </c>
      <c r="D326" s="17" cm="1">
        <f t="array" ref="D326">SUMPRODUCT(1*(Export!$C$2:$C$1000=$C326),Export!$E$2:$E$1000)-SUMPRODUCT(1*(Allocated!$B$2:$B$1000=$C326),1*(Allocated!$D$2:$D$1000&lt;&gt;"07.1. In Workshop - 17. Ship from Vendor"),Allocated!$E$2:$E$1000)</f>
        <v>0</v>
      </c>
      <c r="E326" s="12" t="str">
        <f>VLOOKUP(MID(C326,4,1),DATA!$F$2:$G$16,2,FALSE)</f>
        <v>21"</v>
      </c>
      <c r="F326" s="12" t="str">
        <f>VLOOKUP(MID(C326,5,3),DATA!$H$2:$I$16,2,FALSE)</f>
        <v>9.5"</v>
      </c>
      <c r="G326" s="12" t="str">
        <f t="shared" si="5"/>
        <v>35</v>
      </c>
      <c r="H326" s="12" t="str">
        <f>VLOOKUP(MID(C326,10,3),DATA!$J$2:$L$16,2,FALSE)</f>
        <v>5x114.3</v>
      </c>
      <c r="I326" s="12">
        <f>VLOOKUP(MID(C326,10,3),DATA!$J$2:$L$16,3,FALSE)</f>
        <v>73.099999999999994</v>
      </c>
      <c r="J326" s="68" t="str">
        <f>VLOOKUP(MID(C326,3,1),DATA!$D$2:$E$16,2,FALSE)</f>
        <v>Medium Offset</v>
      </c>
      <c r="K326" s="66" t="str">
        <f>IF(COUNTIF(Discontinued!C97:C250,'All Skus'!C98)&gt;0,"yes","no")</f>
        <v>no</v>
      </c>
    </row>
    <row r="327" spans="1:11" x14ac:dyDescent="0.25">
      <c r="A327" s="59" t="str">
        <f>VLOOKUP(MID(C327,1,2),DATA!$B$2:$C$10,2,FALSE)</f>
        <v>FF10</v>
      </c>
      <c r="B327" s="68" t="str">
        <f>VLOOKUP(MID(C327,13,2),DATA!$M$2:$N$16,2,FALSE)</f>
        <v>Liquid Metal</v>
      </c>
      <c r="C327" s="66" t="s">
        <v>1372</v>
      </c>
      <c r="D327" s="17" cm="1">
        <f t="array" ref="D327">SUMPRODUCT(1*(Export!$C$2:$C$1000=$C327),Export!$E$2:$E$1000)-SUMPRODUCT(1*(Allocated!$B$2:$B$1000=$C327),1*(Allocated!$D$2:$D$1000&lt;&gt;"07.1. In Workshop - 17. Ship from Vendor"),Allocated!$E$2:$E$1000)</f>
        <v>3</v>
      </c>
      <c r="E327" s="12" t="str">
        <f>VLOOKUP(MID(C327,4,1),DATA!$F$2:$G$16,2,FALSE)</f>
        <v>22"</v>
      </c>
      <c r="F327" s="12" t="str">
        <f>VLOOKUP(MID(C327,5,3),DATA!$H$2:$I$16,2,FALSE)</f>
        <v>10.0"</v>
      </c>
      <c r="G327" s="12" t="str">
        <f t="shared" si="5"/>
        <v>45</v>
      </c>
      <c r="H327" s="12" t="str">
        <f>VLOOKUP(MID(C327,10,3),DATA!$J$2:$L$16,2,FALSE)</f>
        <v>5x130</v>
      </c>
      <c r="I327" s="12">
        <f>VLOOKUP(MID(C327,10,3),DATA!$J$2:$L$16,3,FALSE)</f>
        <v>71.599999999999994</v>
      </c>
      <c r="J327" s="68" t="str">
        <f>VLOOKUP(MID(C327,3,1),DATA!$D$2:$E$16,2,FALSE)</f>
        <v>Medium Offset</v>
      </c>
      <c r="K327" s="66" t="str">
        <f>IF(COUNTIF(Discontinued!C333:C486,'All Skus'!C332)&gt;0,"yes","no")</f>
        <v>no</v>
      </c>
    </row>
    <row r="328" spans="1:11" x14ac:dyDescent="0.25">
      <c r="A328" s="59" t="str">
        <f>VLOOKUP(MID(C328,1,2),DATA!$B$2:$C$10,2,FALSE)</f>
        <v>FF10</v>
      </c>
      <c r="B328" s="68" t="str">
        <f>VLOOKUP(MID(C328,13,2),DATA!$M$2:$N$16,2,FALSE)</f>
        <v>Raw</v>
      </c>
      <c r="C328" s="66" t="s">
        <v>1374</v>
      </c>
      <c r="D328" s="17" cm="1">
        <f t="array" ref="D328">SUMPRODUCT(1*(Export!$C$2:$C$1000=$C328),Export!$E$2:$E$1000)-SUMPRODUCT(1*(Allocated!$B$2:$B$1000=$C328),1*(Allocated!$D$2:$D$1000&lt;&gt;"07.1. In Workshop - 17. Ship from Vendor"),Allocated!$E$2:$E$1000)</f>
        <v>12</v>
      </c>
      <c r="E328" s="12" t="str">
        <f>VLOOKUP(MID(C328,4,1),DATA!$F$2:$G$16,2,FALSE)</f>
        <v>22"</v>
      </c>
      <c r="F328" s="12" t="str">
        <f>VLOOKUP(MID(C328,5,3),DATA!$H$2:$I$16,2,FALSE)</f>
        <v>10.0"</v>
      </c>
      <c r="G328" s="12" t="str">
        <f t="shared" si="5"/>
        <v>45</v>
      </c>
      <c r="H328" s="12" t="str">
        <f>VLOOKUP(MID(C328,10,3),DATA!$J$2:$L$16,2,FALSE)</f>
        <v>5x130</v>
      </c>
      <c r="I328" s="12">
        <f>VLOOKUP(MID(C328,10,3),DATA!$J$2:$L$16,3,FALSE)</f>
        <v>71.599999999999994</v>
      </c>
      <c r="J328" s="68" t="str">
        <f>VLOOKUP(MID(C328,3,1),DATA!$D$2:$E$16,2,FALSE)</f>
        <v>Medium Offset</v>
      </c>
      <c r="K328" s="66" t="str">
        <f>IF(COUNTIF(Discontinued!C45:C198,'All Skus'!C46)&gt;0,"yes","no")</f>
        <v>no</v>
      </c>
    </row>
    <row r="329" spans="1:11" x14ac:dyDescent="0.25">
      <c r="A329" s="59" t="str">
        <f>VLOOKUP(MID(C329,1,2),DATA!$B$2:$C$10,2,FALSE)</f>
        <v>FF10</v>
      </c>
      <c r="B329" s="68" t="str">
        <f>VLOOKUP(MID(C329,13,2),DATA!$M$2:$N$16,2,FALSE)</f>
        <v>Tarmac</v>
      </c>
      <c r="C329" s="66" t="s">
        <v>1376</v>
      </c>
      <c r="D329" s="17" cm="1">
        <f t="array" ref="D329">SUMPRODUCT(1*(Export!$C$2:$C$1000=$C329),Export!$E$2:$E$1000)-SUMPRODUCT(1*(Allocated!$B$2:$B$1000=$C329),1*(Allocated!$D$2:$D$1000&lt;&gt;"07.1. In Workshop - 17. Ship from Vendor"),Allocated!$E$2:$E$1000)</f>
        <v>17</v>
      </c>
      <c r="E329" s="12" t="str">
        <f>VLOOKUP(MID(C329,4,1),DATA!$F$2:$G$16,2,FALSE)</f>
        <v>22"</v>
      </c>
      <c r="F329" s="12" t="str">
        <f>VLOOKUP(MID(C329,5,3),DATA!$H$2:$I$16,2,FALSE)</f>
        <v>10.0"</v>
      </c>
      <c r="G329" s="12" t="str">
        <f t="shared" si="5"/>
        <v>45</v>
      </c>
      <c r="H329" s="12" t="str">
        <f>VLOOKUP(MID(C329,10,3),DATA!$J$2:$L$16,2,FALSE)</f>
        <v>5x130</v>
      </c>
      <c r="I329" s="12">
        <f>VLOOKUP(MID(C329,10,3),DATA!$J$2:$L$16,3,FALSE)</f>
        <v>71.599999999999994</v>
      </c>
      <c r="J329" s="68" t="str">
        <f>VLOOKUP(MID(C329,3,1),DATA!$D$2:$E$16,2,FALSE)</f>
        <v>Medium Offset</v>
      </c>
      <c r="K329" s="66"/>
    </row>
    <row r="330" spans="1:11" x14ac:dyDescent="0.25">
      <c r="A330" s="59" t="str">
        <f>VLOOKUP(MID(C330,1,2),DATA!$B$2:$C$10,2,FALSE)</f>
        <v>FF11</v>
      </c>
      <c r="B330" s="68" t="str">
        <f>VLOOKUP(MID(C330,13,2),DATA!$M$2:$N$16,2,FALSE)</f>
        <v>Liquid Metal</v>
      </c>
      <c r="C330" s="66" t="s">
        <v>1492</v>
      </c>
      <c r="D330" s="17" cm="1">
        <f t="array" ref="D330">SUMPRODUCT(1*(Export!$C$2:$C$1000=$C330),Export!$E$2:$E$1000)-SUMPRODUCT(1*(Allocated!$B$2:$B$1000=$C330),1*(Allocated!$D$2:$D$1000&lt;&gt;"07.1. In Workshop - 17. Ship from Vendor"),Allocated!$E$2:$E$1000)</f>
        <v>8</v>
      </c>
      <c r="E330" s="12" t="str">
        <f>VLOOKUP(MID(C330,4,1),DATA!$F$2:$G$16,2,FALSE)</f>
        <v>22"</v>
      </c>
      <c r="F330" s="12" t="str">
        <f>VLOOKUP(MID(C330,5,3),DATA!$H$2:$I$16,2,FALSE)</f>
        <v>10.0"</v>
      </c>
      <c r="G330" s="12" t="str">
        <f t="shared" si="5"/>
        <v>45</v>
      </c>
      <c r="H330" s="12" t="str">
        <f>VLOOKUP(MID(C330,10,3),DATA!$J$2:$L$16,2,FALSE)</f>
        <v>5x130</v>
      </c>
      <c r="I330" s="12">
        <f>VLOOKUP(MID(C330,10,3),DATA!$J$2:$L$16,3,FALSE)</f>
        <v>71.599999999999994</v>
      </c>
      <c r="J330" s="68" t="str">
        <f>VLOOKUP(MID(C330,3,1),DATA!$D$2:$E$16,2,FALSE)</f>
        <v>Medium Offset</v>
      </c>
      <c r="K330" s="66" t="str">
        <f>IF(COUNTIF(Discontinued!C165:C318,'All Skus'!C166)&gt;0,"yes","no")</f>
        <v>no</v>
      </c>
    </row>
    <row r="331" spans="1:11" x14ac:dyDescent="0.25">
      <c r="A331" s="59" t="str">
        <f>VLOOKUP(MID(C331,1,2),DATA!$B$2:$C$10,2,FALSE)</f>
        <v>FF11</v>
      </c>
      <c r="B331" s="68" t="str">
        <f>VLOOKUP(MID(C331,13,2),DATA!$M$2:$N$16,2,FALSE)</f>
        <v>Raw</v>
      </c>
      <c r="C331" s="66" t="s">
        <v>1494</v>
      </c>
      <c r="D331" s="17" cm="1">
        <f t="array" ref="D331">SUMPRODUCT(1*(Export!$C$2:$C$1000=$C331),Export!$E$2:$E$1000)-SUMPRODUCT(1*(Allocated!$B$2:$B$1000=$C331),1*(Allocated!$D$2:$D$1000&lt;&gt;"07.1. In Workshop - 17. Ship from Vendor"),Allocated!$E$2:$E$1000)</f>
        <v>24</v>
      </c>
      <c r="E331" s="12" t="str">
        <f>VLOOKUP(MID(C331,4,1),DATA!$F$2:$G$16,2,FALSE)</f>
        <v>22"</v>
      </c>
      <c r="F331" s="12" t="str">
        <f>VLOOKUP(MID(C331,5,3),DATA!$H$2:$I$16,2,FALSE)</f>
        <v>10.0"</v>
      </c>
      <c r="G331" s="12" t="str">
        <f t="shared" si="5"/>
        <v>45</v>
      </c>
      <c r="H331" s="12" t="str">
        <f>VLOOKUP(MID(C331,10,3),DATA!$J$2:$L$16,2,FALSE)</f>
        <v>5x130</v>
      </c>
      <c r="I331" s="12">
        <f>VLOOKUP(MID(C331,10,3),DATA!$J$2:$L$16,3,FALSE)</f>
        <v>71.599999999999994</v>
      </c>
      <c r="J331" s="68" t="str">
        <f>VLOOKUP(MID(C331,3,1),DATA!$D$2:$E$16,2,FALSE)</f>
        <v>Medium Offset</v>
      </c>
      <c r="K331" s="66" t="str">
        <f>IF(COUNTIF(Discontinued!C262:C415,'All Skus'!C263)&gt;0,"yes","no")</f>
        <v>no</v>
      </c>
    </row>
    <row r="332" spans="1:11" x14ac:dyDescent="0.25">
      <c r="A332" s="59" t="str">
        <f>VLOOKUP(MID(C332,1,2),DATA!$B$2:$C$10,2,FALSE)</f>
        <v>FF11</v>
      </c>
      <c r="B332" s="68" t="str">
        <f>VLOOKUP(MID(C332,13,2),DATA!$M$2:$N$16,2,FALSE)</f>
        <v>Tarmac</v>
      </c>
      <c r="C332" s="66" t="s">
        <v>1496</v>
      </c>
      <c r="D332" s="17" cm="1">
        <f t="array" ref="D332">SUMPRODUCT(1*(Export!$C$2:$C$1000=$C332),Export!$E$2:$E$1000)-SUMPRODUCT(1*(Allocated!$B$2:$B$1000=$C332),1*(Allocated!$D$2:$D$1000&lt;&gt;"07.1. In Workshop - 17. Ship from Vendor"),Allocated!$E$2:$E$1000)</f>
        <v>23</v>
      </c>
      <c r="E332" s="12" t="str">
        <f>VLOOKUP(MID(C332,4,1),DATA!$F$2:$G$16,2,FALSE)</f>
        <v>22"</v>
      </c>
      <c r="F332" s="12" t="str">
        <f>VLOOKUP(MID(C332,5,3),DATA!$H$2:$I$16,2,FALSE)</f>
        <v>10.0"</v>
      </c>
      <c r="G332" s="12" t="str">
        <f t="shared" si="5"/>
        <v>45</v>
      </c>
      <c r="H332" s="12" t="str">
        <f>VLOOKUP(MID(C332,10,3),DATA!$J$2:$L$16,2,FALSE)</f>
        <v>5x130</v>
      </c>
      <c r="I332" s="12">
        <f>VLOOKUP(MID(C332,10,3),DATA!$J$2:$L$16,3,FALSE)</f>
        <v>71.599999999999994</v>
      </c>
      <c r="J332" s="68" t="str">
        <f>VLOOKUP(MID(C332,3,1),DATA!$D$2:$E$16,2,FALSE)</f>
        <v>Medium Offset</v>
      </c>
      <c r="K332" s="66" t="str">
        <f>IF(COUNTIF(Discontinued!C204:C357,'All Skus'!C205)&gt;0,"yes","no")</f>
        <v>no</v>
      </c>
    </row>
    <row r="333" spans="1:11" x14ac:dyDescent="0.25">
      <c r="A333" s="59" t="str">
        <f>VLOOKUP(MID(C333,1,2),DATA!$B$2:$C$10,2,FALSE)</f>
        <v>FF10</v>
      </c>
      <c r="B333" s="68" t="str">
        <f>VLOOKUP(MID(C333,13,2),DATA!$M$2:$N$16,2,FALSE)</f>
        <v>Liquid Metal</v>
      </c>
      <c r="C333" s="66" t="s">
        <v>1306</v>
      </c>
      <c r="D333" s="17" cm="1">
        <f t="array" ref="D333">SUMPRODUCT(1*(Export!$C$2:$C$1000=$C333),Export!$E$2:$E$1000)-SUMPRODUCT(1*(Allocated!$B$2:$B$1000=$C333),1*(Allocated!$D$2:$D$1000&lt;&gt;"07.1. In Workshop - 17. Ship from Vendor"),Allocated!$E$2:$E$1000)</f>
        <v>-3</v>
      </c>
      <c r="E333" s="12" t="str">
        <f>VLOOKUP(MID(C333,4,1),DATA!$F$2:$G$16,2,FALSE)</f>
        <v>22"</v>
      </c>
      <c r="F333" s="12" t="str">
        <f>VLOOKUP(MID(C333,5,3),DATA!$H$2:$I$16,2,FALSE)</f>
        <v>10.5"</v>
      </c>
      <c r="G333" s="12" t="str">
        <f t="shared" si="5"/>
        <v>10</v>
      </c>
      <c r="H333" s="12" t="str">
        <f>VLOOKUP(MID(C333,10,3),DATA!$J$2:$L$16,2,FALSE)</f>
        <v>5x112</v>
      </c>
      <c r="I333" s="12">
        <f>VLOOKUP(MID(C333,10,3),DATA!$J$2:$L$16,3,FALSE)</f>
        <v>66.56</v>
      </c>
      <c r="J333" s="68" t="str">
        <f>VLOOKUP(MID(C333,3,1),DATA!$D$2:$E$16,2,FALSE)</f>
        <v>Low Offset</v>
      </c>
      <c r="K333" s="66" t="str">
        <f>IF(COUNTIF(Discontinued!C337:C490,'All Skus'!C336)&gt;0,"yes","no")</f>
        <v>no</v>
      </c>
    </row>
    <row r="334" spans="1:11" x14ac:dyDescent="0.25">
      <c r="A334" s="59" t="str">
        <f>VLOOKUP(MID(C334,1,2),DATA!$B$2:$C$10,2,FALSE)</f>
        <v>FF10</v>
      </c>
      <c r="B334" s="68" t="str">
        <f>VLOOKUP(MID(C334,13,2),DATA!$M$2:$N$16,2,FALSE)</f>
        <v>Raw</v>
      </c>
      <c r="C334" s="66" t="s">
        <v>1308</v>
      </c>
      <c r="D334" s="17" cm="1">
        <f t="array" ref="D334">SUMPRODUCT(1*(Export!$C$2:$C$1000=$C334),Export!$E$2:$E$1000)-SUMPRODUCT(1*(Allocated!$B$2:$B$1000=$C334),1*(Allocated!$D$2:$D$1000&lt;&gt;"07.1. In Workshop - 17. Ship from Vendor"),Allocated!$E$2:$E$1000)</f>
        <v>16</v>
      </c>
      <c r="E334" s="12" t="str">
        <f>VLOOKUP(MID(C334,4,1),DATA!$F$2:$G$16,2,FALSE)</f>
        <v>22"</v>
      </c>
      <c r="F334" s="12" t="str">
        <f>VLOOKUP(MID(C334,5,3),DATA!$H$2:$I$16,2,FALSE)</f>
        <v>10.5"</v>
      </c>
      <c r="G334" s="12" t="str">
        <f t="shared" si="5"/>
        <v>10</v>
      </c>
      <c r="H334" s="12" t="str">
        <f>VLOOKUP(MID(C334,10,3),DATA!$J$2:$L$16,2,FALSE)</f>
        <v>5x112</v>
      </c>
      <c r="I334" s="12">
        <f>VLOOKUP(MID(C334,10,3),DATA!$J$2:$L$16,3,FALSE)</f>
        <v>66.56</v>
      </c>
      <c r="J334" s="68" t="str">
        <f>VLOOKUP(MID(C334,3,1),DATA!$D$2:$E$16,2,FALSE)</f>
        <v>Low Offset</v>
      </c>
      <c r="K334" s="66" t="str">
        <f>IF(COUNTIF(Discontinued!C47:C200,'All Skus'!C48)&gt;0,"yes","no")</f>
        <v>yes</v>
      </c>
    </row>
    <row r="335" spans="1:11" x14ac:dyDescent="0.25">
      <c r="A335" s="59" t="str">
        <f>VLOOKUP(MID(C335,1,2),DATA!$B$2:$C$10,2,FALSE)</f>
        <v>FF10</v>
      </c>
      <c r="B335" s="68" t="str">
        <f>VLOOKUP(MID(C335,13,2),DATA!$M$2:$N$16,2,FALSE)</f>
        <v>Tarmac</v>
      </c>
      <c r="C335" s="66" t="s">
        <v>1310</v>
      </c>
      <c r="D335" s="17" cm="1">
        <f t="array" ref="D335">SUMPRODUCT(1*(Export!$C$2:$C$1000=$C335),Export!$E$2:$E$1000)-SUMPRODUCT(1*(Allocated!$B$2:$B$1000=$C335),1*(Allocated!$D$2:$D$1000&lt;&gt;"07.1. In Workshop - 17. Ship from Vendor"),Allocated!$E$2:$E$1000)</f>
        <v>6</v>
      </c>
      <c r="E335" s="12" t="str">
        <f>VLOOKUP(MID(C335,4,1),DATA!$F$2:$G$16,2,FALSE)</f>
        <v>22"</v>
      </c>
      <c r="F335" s="12" t="str">
        <f>VLOOKUP(MID(C335,5,3),DATA!$H$2:$I$16,2,FALSE)</f>
        <v>10.5"</v>
      </c>
      <c r="G335" s="12" t="str">
        <f t="shared" si="5"/>
        <v>10</v>
      </c>
      <c r="H335" s="12" t="str">
        <f>VLOOKUP(MID(C335,10,3),DATA!$J$2:$L$16,2,FALSE)</f>
        <v>5x112</v>
      </c>
      <c r="I335" s="12">
        <f>VLOOKUP(MID(C335,10,3),DATA!$J$2:$L$16,3,FALSE)</f>
        <v>66.56</v>
      </c>
      <c r="J335" s="68" t="str">
        <f>VLOOKUP(MID(C335,3,1),DATA!$D$2:$E$16,2,FALSE)</f>
        <v>Low Offset</v>
      </c>
      <c r="K335" s="66" t="str">
        <f>IF(COUNTIF(Discontinued!C68:C221,'All Skus'!C69)&gt;0,"yes","no")</f>
        <v>no</v>
      </c>
    </row>
    <row r="336" spans="1:11" x14ac:dyDescent="0.25">
      <c r="A336" s="59" t="str">
        <f>VLOOKUP(MID(C336,1,2),DATA!$B$2:$C$10,2,FALSE)</f>
        <v>FF11</v>
      </c>
      <c r="B336" s="68" t="str">
        <f>VLOOKUP(MID(C336,13,2),DATA!$M$2:$N$16,2,FALSE)</f>
        <v>Liquid Metal</v>
      </c>
      <c r="C336" s="66" t="s">
        <v>1426</v>
      </c>
      <c r="D336" s="17" cm="1">
        <f t="array" ref="D336">SUMPRODUCT(1*(Export!$C$2:$C$1000=$C336),Export!$E$2:$E$1000)-SUMPRODUCT(1*(Allocated!$B$2:$B$1000=$C336),1*(Allocated!$D$2:$D$1000&lt;&gt;"07.1. In Workshop - 17. Ship from Vendor"),Allocated!$E$2:$E$1000)</f>
        <v>38</v>
      </c>
      <c r="E336" s="12" t="str">
        <f>VLOOKUP(MID(C336,4,1),DATA!$F$2:$G$16,2,FALSE)</f>
        <v>22"</v>
      </c>
      <c r="F336" s="12" t="str">
        <f>VLOOKUP(MID(C336,5,3),DATA!$H$2:$I$16,2,FALSE)</f>
        <v>10.5"</v>
      </c>
      <c r="G336" s="12" t="str">
        <f t="shared" si="5"/>
        <v>10</v>
      </c>
      <c r="H336" s="12" t="str">
        <f>VLOOKUP(MID(C336,10,3),DATA!$J$2:$L$16,2,FALSE)</f>
        <v>5x112</v>
      </c>
      <c r="I336" s="12">
        <f>VLOOKUP(MID(C336,10,3),DATA!$J$2:$L$16,3,FALSE)</f>
        <v>66.56</v>
      </c>
      <c r="J336" s="68" t="str">
        <f>VLOOKUP(MID(C336,3,1),DATA!$D$2:$E$16,2,FALSE)</f>
        <v>Low Offset</v>
      </c>
      <c r="K336" s="66" t="str">
        <f>IF(COUNTIF(Discontinued!C292:C445,'All Skus'!C293)&gt;0,"yes","no")</f>
        <v>no</v>
      </c>
    </row>
    <row r="337" spans="1:11" x14ac:dyDescent="0.25">
      <c r="A337" s="59" t="str">
        <f>VLOOKUP(MID(C337,1,2),DATA!$B$2:$C$10,2,FALSE)</f>
        <v>FF11</v>
      </c>
      <c r="B337" s="68" t="str">
        <f>VLOOKUP(MID(C337,13,2),DATA!$M$2:$N$16,2,FALSE)</f>
        <v>Raw</v>
      </c>
      <c r="C337" s="66" t="s">
        <v>1428</v>
      </c>
      <c r="D337" s="17" cm="1">
        <f t="array" ref="D337">SUMPRODUCT(1*(Export!$C$2:$C$1000=$C337),Export!$E$2:$E$1000)-SUMPRODUCT(1*(Allocated!$B$2:$B$1000=$C337),1*(Allocated!$D$2:$D$1000&lt;&gt;"07.1. In Workshop - 17. Ship from Vendor"),Allocated!$E$2:$E$1000)</f>
        <v>11</v>
      </c>
      <c r="E337" s="12" t="str">
        <f>VLOOKUP(MID(C337,4,1),DATA!$F$2:$G$16,2,FALSE)</f>
        <v>22"</v>
      </c>
      <c r="F337" s="12" t="str">
        <f>VLOOKUP(MID(C337,5,3),DATA!$H$2:$I$16,2,FALSE)</f>
        <v>10.5"</v>
      </c>
      <c r="G337" s="12" t="str">
        <f t="shared" si="5"/>
        <v>10</v>
      </c>
      <c r="H337" s="12" t="str">
        <f>VLOOKUP(MID(C337,10,3),DATA!$J$2:$L$16,2,FALSE)</f>
        <v>5x112</v>
      </c>
      <c r="I337" s="12">
        <f>VLOOKUP(MID(C337,10,3),DATA!$J$2:$L$16,3,FALSE)</f>
        <v>66.56</v>
      </c>
      <c r="J337" s="68" t="str">
        <f>VLOOKUP(MID(C337,3,1),DATA!$D$2:$E$16,2,FALSE)</f>
        <v>Low Offset</v>
      </c>
      <c r="K337" s="66" t="str">
        <f>IF(COUNTIF(Discontinued!C310:C463,'All Skus'!#REF!)&gt;0,"yes","no")</f>
        <v>no</v>
      </c>
    </row>
    <row r="338" spans="1:11" x14ac:dyDescent="0.25">
      <c r="A338" s="59" t="str">
        <f>VLOOKUP(MID(C338,1,2),DATA!$B$2:$C$10,2,FALSE)</f>
        <v>FF11</v>
      </c>
      <c r="B338" s="68" t="str">
        <f>VLOOKUP(MID(C338,13,2),DATA!$M$2:$N$16,2,FALSE)</f>
        <v>Tarmac</v>
      </c>
      <c r="C338" s="66" t="s">
        <v>1430</v>
      </c>
      <c r="D338" s="17" cm="1">
        <f t="array" ref="D338">SUMPRODUCT(1*(Export!$C$2:$C$1000=$C338),Export!$E$2:$E$1000)-SUMPRODUCT(1*(Allocated!$B$2:$B$1000=$C338),1*(Allocated!$D$2:$D$1000&lt;&gt;"07.1. In Workshop - 17. Ship from Vendor"),Allocated!$E$2:$E$1000)</f>
        <v>24</v>
      </c>
      <c r="E338" s="12" t="str">
        <f>VLOOKUP(MID(C338,4,1),DATA!$F$2:$G$16,2,FALSE)</f>
        <v>22"</v>
      </c>
      <c r="F338" s="12" t="str">
        <f>VLOOKUP(MID(C338,5,3),DATA!$H$2:$I$16,2,FALSE)</f>
        <v>10.5"</v>
      </c>
      <c r="G338" s="12" t="str">
        <f t="shared" si="5"/>
        <v>10</v>
      </c>
      <c r="H338" s="12" t="str">
        <f>VLOOKUP(MID(C338,10,3),DATA!$J$2:$L$16,2,FALSE)</f>
        <v>5x112</v>
      </c>
      <c r="I338" s="12">
        <f>VLOOKUP(MID(C338,10,3),DATA!$J$2:$L$16,3,FALSE)</f>
        <v>66.56</v>
      </c>
      <c r="J338" s="68" t="str">
        <f>VLOOKUP(MID(C338,3,1),DATA!$D$2:$E$16,2,FALSE)</f>
        <v>Low Offset</v>
      </c>
      <c r="K338" s="66" t="str">
        <f>IF(COUNTIF(Discontinued!C341:C494,'All Skus'!C340)&gt;0,"yes","no")</f>
        <v>no</v>
      </c>
    </row>
    <row r="339" spans="1:11" x14ac:dyDescent="0.25">
      <c r="A339" s="59" t="str">
        <f>VLOOKUP(MID(C339,1,2),DATA!$B$2:$C$10,2,FALSE)</f>
        <v>FF10</v>
      </c>
      <c r="B339" s="68" t="str">
        <f>VLOOKUP(MID(C339,13,2),DATA!$M$2:$N$16,2,FALSE)</f>
        <v>Liquid Metal</v>
      </c>
      <c r="C339" s="66" t="s">
        <v>1312</v>
      </c>
      <c r="D339" s="17" cm="1">
        <f t="array" ref="D339">SUMPRODUCT(1*(Export!$C$2:$C$1000=$C339),Export!$E$2:$E$1000)-SUMPRODUCT(1*(Allocated!$B$2:$B$1000=$C339),1*(Allocated!$D$2:$D$1000&lt;&gt;"07.1. In Workshop - 17. Ship from Vendor"),Allocated!$E$2:$E$1000)</f>
        <v>5</v>
      </c>
      <c r="E339" s="12" t="str">
        <f>VLOOKUP(MID(C339,4,1),DATA!$F$2:$G$16,2,FALSE)</f>
        <v>22"</v>
      </c>
      <c r="F339" s="12" t="str">
        <f>VLOOKUP(MID(C339,5,3),DATA!$H$2:$I$16,2,FALSE)</f>
        <v>10.5"</v>
      </c>
      <c r="G339" s="12" t="str">
        <f t="shared" si="5"/>
        <v>25</v>
      </c>
      <c r="H339" s="12" t="str">
        <f>VLOOKUP(MID(C339,10,3),DATA!$J$2:$L$16,2,FALSE)</f>
        <v>5x130</v>
      </c>
      <c r="I339" s="12">
        <f>VLOOKUP(MID(C339,10,3),DATA!$J$2:$L$16,3,FALSE)</f>
        <v>84.1</v>
      </c>
      <c r="J339" s="68" t="str">
        <f>VLOOKUP(MID(C339,3,1),DATA!$D$2:$E$16,2,FALSE)</f>
        <v>Low Offset</v>
      </c>
      <c r="K339" s="66" t="str">
        <f>IF(COUNTIF(Discontinued!C245:C398,'All Skus'!C246)&gt;0,"yes","no")</f>
        <v>no</v>
      </c>
    </row>
    <row r="340" spans="1:11" x14ac:dyDescent="0.25">
      <c r="A340" s="59" t="str">
        <f>VLOOKUP(MID(C340,1,2),DATA!$B$2:$C$10,2,FALSE)</f>
        <v>FF10</v>
      </c>
      <c r="B340" s="68" t="str">
        <f>VLOOKUP(MID(C340,13,2),DATA!$M$2:$N$16,2,FALSE)</f>
        <v>Raw</v>
      </c>
      <c r="C340" s="66" t="s">
        <v>1314</v>
      </c>
      <c r="D340" s="17" cm="1">
        <f t="array" ref="D340">SUMPRODUCT(1*(Export!$C$2:$C$1000=$C340),Export!$E$2:$E$1000)-SUMPRODUCT(1*(Allocated!$B$2:$B$1000=$C340),1*(Allocated!$D$2:$D$1000&lt;&gt;"07.1. In Workshop - 17. Ship from Vendor"),Allocated!$E$2:$E$1000)</f>
        <v>13</v>
      </c>
      <c r="E340" s="12" t="str">
        <f>VLOOKUP(MID(C340,4,1),DATA!$F$2:$G$16,2,FALSE)</f>
        <v>22"</v>
      </c>
      <c r="F340" s="12" t="str">
        <f>VLOOKUP(MID(C340,5,3),DATA!$H$2:$I$16,2,FALSE)</f>
        <v>10.5"</v>
      </c>
      <c r="G340" s="12" t="str">
        <f t="shared" si="5"/>
        <v>25</v>
      </c>
      <c r="H340" s="12" t="str">
        <f>VLOOKUP(MID(C340,10,3),DATA!$J$2:$L$16,2,FALSE)</f>
        <v>5x130</v>
      </c>
      <c r="I340" s="12">
        <f>VLOOKUP(MID(C340,10,3),DATA!$J$2:$L$16,3,FALSE)</f>
        <v>84.1</v>
      </c>
      <c r="J340" s="68" t="str">
        <f>VLOOKUP(MID(C340,3,1),DATA!$D$2:$E$16,2,FALSE)</f>
        <v>Low Offset</v>
      </c>
      <c r="K340" s="66" t="str">
        <f>IF(COUNTIF(Discontinued!C318:C471,'All Skus'!#REF!)&gt;0,"yes","no")</f>
        <v>no</v>
      </c>
    </row>
    <row r="341" spans="1:11" x14ac:dyDescent="0.25">
      <c r="A341" s="59" t="str">
        <f>VLOOKUP(MID(C341,1,2),DATA!$B$2:$C$10,2,FALSE)</f>
        <v>FF10</v>
      </c>
      <c r="B341" s="68" t="str">
        <f>VLOOKUP(MID(C341,13,2),DATA!$M$2:$N$16,2,FALSE)</f>
        <v>Tarmac</v>
      </c>
      <c r="C341" s="66" t="s">
        <v>1316</v>
      </c>
      <c r="D341" s="17" cm="1">
        <f t="array" ref="D341">SUMPRODUCT(1*(Export!$C$2:$C$1000=$C341),Export!$E$2:$E$1000)-SUMPRODUCT(1*(Allocated!$B$2:$B$1000=$C341),1*(Allocated!$D$2:$D$1000&lt;&gt;"07.1. In Workshop - 17. Ship from Vendor"),Allocated!$E$2:$E$1000)</f>
        <v>2</v>
      </c>
      <c r="E341" s="12" t="str">
        <f>VLOOKUP(MID(C341,4,1),DATA!$F$2:$G$16,2,FALSE)</f>
        <v>22"</v>
      </c>
      <c r="F341" s="12" t="str">
        <f>VLOOKUP(MID(C341,5,3),DATA!$H$2:$I$16,2,FALSE)</f>
        <v>10.5"</v>
      </c>
      <c r="G341" s="12" t="str">
        <f t="shared" si="5"/>
        <v>25</v>
      </c>
      <c r="H341" s="12" t="str">
        <f>VLOOKUP(MID(C341,10,3),DATA!$J$2:$L$16,2,FALSE)</f>
        <v>5x130</v>
      </c>
      <c r="I341" s="12">
        <f>VLOOKUP(MID(C341,10,3),DATA!$J$2:$L$16,3,FALSE)</f>
        <v>84.1</v>
      </c>
      <c r="J341" s="68" t="str">
        <f>VLOOKUP(MID(C341,3,1),DATA!$D$2:$E$16,2,FALSE)</f>
        <v>Low Offset</v>
      </c>
      <c r="K341" s="66" t="str">
        <f>IF(COUNTIF(Discontinued!C323:C476,'All Skus'!C322)&gt;0,"yes","no")</f>
        <v>no</v>
      </c>
    </row>
    <row r="342" spans="1:11" x14ac:dyDescent="0.25">
      <c r="A342" s="59" t="str">
        <f>VLOOKUP(MID(C342,1,2),DATA!$B$2:$C$10,2,FALSE)</f>
        <v>FF11</v>
      </c>
      <c r="B342" s="68" t="str">
        <f>VLOOKUP(MID(C342,13,2),DATA!$M$2:$N$16,2,FALSE)</f>
        <v>Liquid Metal</v>
      </c>
      <c r="C342" s="66" t="s">
        <v>1432</v>
      </c>
      <c r="D342" s="17" cm="1">
        <f t="array" ref="D342">SUMPRODUCT(1*(Export!$C$2:$C$1000=$C342),Export!$E$2:$E$1000)-SUMPRODUCT(1*(Allocated!$B$2:$B$1000=$C342),1*(Allocated!$D$2:$D$1000&lt;&gt;"07.1. In Workshop - 17. Ship from Vendor"),Allocated!$E$2:$E$1000)</f>
        <v>30</v>
      </c>
      <c r="E342" s="12" t="str">
        <f>VLOOKUP(MID(C342,4,1),DATA!$F$2:$G$16,2,FALSE)</f>
        <v>22"</v>
      </c>
      <c r="F342" s="12" t="str">
        <f>VLOOKUP(MID(C342,5,3),DATA!$H$2:$I$16,2,FALSE)</f>
        <v>10.5"</v>
      </c>
      <c r="G342" s="12" t="str">
        <f t="shared" si="5"/>
        <v>25</v>
      </c>
      <c r="H342" s="12" t="str">
        <f>VLOOKUP(MID(C342,10,3),DATA!$J$2:$L$16,2,FALSE)</f>
        <v>5x130</v>
      </c>
      <c r="I342" s="12">
        <f>VLOOKUP(MID(C342,10,3),DATA!$J$2:$L$16,3,FALSE)</f>
        <v>84.1</v>
      </c>
      <c r="J342" s="68" t="str">
        <f>VLOOKUP(MID(C342,3,1),DATA!$D$2:$E$16,2,FALSE)</f>
        <v>Low Offset</v>
      </c>
      <c r="K342" s="66" t="str">
        <f>IF(COUNTIF(Discontinued!C172:C325,'All Skus'!C173)&gt;0,"yes","no")</f>
        <v>no</v>
      </c>
    </row>
    <row r="343" spans="1:11" x14ac:dyDescent="0.25">
      <c r="A343" s="59" t="str">
        <f>VLOOKUP(MID(C343,1,2),DATA!$B$2:$C$10,2,FALSE)</f>
        <v>FF11</v>
      </c>
      <c r="B343" s="68" t="str">
        <f>VLOOKUP(MID(C343,13,2),DATA!$M$2:$N$16,2,FALSE)</f>
        <v>Raw</v>
      </c>
      <c r="C343" s="66" t="s">
        <v>1434</v>
      </c>
      <c r="D343" s="17" cm="1">
        <f t="array" ref="D343">SUMPRODUCT(1*(Export!$C$2:$C$1000=$C343),Export!$E$2:$E$1000)-SUMPRODUCT(1*(Allocated!$B$2:$B$1000=$C343),1*(Allocated!$D$2:$D$1000&lt;&gt;"07.1. In Workshop - 17. Ship from Vendor"),Allocated!$E$2:$E$1000)</f>
        <v>12</v>
      </c>
      <c r="E343" s="12" t="str">
        <f>VLOOKUP(MID(C343,4,1),DATA!$F$2:$G$16,2,FALSE)</f>
        <v>22"</v>
      </c>
      <c r="F343" s="12" t="str">
        <f>VLOOKUP(MID(C343,5,3),DATA!$H$2:$I$16,2,FALSE)</f>
        <v>10.5"</v>
      </c>
      <c r="G343" s="12" t="str">
        <f t="shared" si="5"/>
        <v>25</v>
      </c>
      <c r="H343" s="12" t="str">
        <f>VLOOKUP(MID(C343,10,3),DATA!$J$2:$L$16,2,FALSE)</f>
        <v>5x130</v>
      </c>
      <c r="I343" s="12">
        <f>VLOOKUP(MID(C343,10,3),DATA!$J$2:$L$16,3,FALSE)</f>
        <v>84.1</v>
      </c>
      <c r="J343" s="68" t="str">
        <f>VLOOKUP(MID(C343,3,1),DATA!$D$2:$E$16,2,FALSE)</f>
        <v>Low Offset</v>
      </c>
      <c r="K343" t="str">
        <f>IF(COUNTIF(Discontinued!C150:C303,'All Skus'!C151)&gt;0,"yes","no")</f>
        <v>no</v>
      </c>
    </row>
    <row r="344" spans="1:11" x14ac:dyDescent="0.25">
      <c r="A344" s="59" t="str">
        <f>VLOOKUP(MID(C344,1,2),DATA!$B$2:$C$10,2,FALSE)</f>
        <v>FF11</v>
      </c>
      <c r="B344" s="68" t="str">
        <f>VLOOKUP(MID(C344,13,2),DATA!$M$2:$N$16,2,FALSE)</f>
        <v>Tarmac</v>
      </c>
      <c r="C344" s="66" t="s">
        <v>1436</v>
      </c>
      <c r="D344" s="17" cm="1">
        <f t="array" ref="D344">SUMPRODUCT(1*(Export!$C$2:$C$1000=$C344),Export!$E$2:$E$1000)-SUMPRODUCT(1*(Allocated!$B$2:$B$1000=$C344),1*(Allocated!$D$2:$D$1000&lt;&gt;"07.1. In Workshop - 17. Ship from Vendor"),Allocated!$E$2:$E$1000)</f>
        <v>35</v>
      </c>
      <c r="E344" s="12" t="str">
        <f>VLOOKUP(MID(C344,4,1),DATA!$F$2:$G$16,2,FALSE)</f>
        <v>22"</v>
      </c>
      <c r="F344" s="12" t="str">
        <f>VLOOKUP(MID(C344,5,3),DATA!$H$2:$I$16,2,FALSE)</f>
        <v>10.5"</v>
      </c>
      <c r="G344" s="12" t="str">
        <f t="shared" si="5"/>
        <v>25</v>
      </c>
      <c r="H344" s="12" t="str">
        <f>VLOOKUP(MID(C344,10,3),DATA!$J$2:$L$16,2,FALSE)</f>
        <v>5x130</v>
      </c>
      <c r="I344" s="12">
        <f>VLOOKUP(MID(C344,10,3),DATA!$J$2:$L$16,3,FALSE)</f>
        <v>84.1</v>
      </c>
      <c r="J344" s="68" t="str">
        <f>VLOOKUP(MID(C344,3,1),DATA!$D$2:$E$16,2,FALSE)</f>
        <v>Low Offset</v>
      </c>
      <c r="K344" t="str">
        <f>IF(COUNTIF(Discontinued!C138:C291,'All Skus'!C139)&gt;0,"yes","no")</f>
        <v>no</v>
      </c>
    </row>
    <row r="345" spans="1:11" x14ac:dyDescent="0.25">
      <c r="A345" s="59" t="str">
        <f>VLOOKUP(MID(C345,1,2),DATA!$B$2:$C$10,2,FALSE)</f>
        <v>FF10</v>
      </c>
      <c r="B345" s="68" t="str">
        <f>VLOOKUP(MID(C345,13,2),DATA!$M$2:$N$16,2,FALSE)</f>
        <v>Liquid Metal</v>
      </c>
      <c r="C345" s="66" t="s">
        <v>2191</v>
      </c>
      <c r="D345" s="17" cm="1">
        <f t="array" ref="D345">SUMPRODUCT(1*(Export!$C$2:$C$1000=$C345),Export!$E$2:$E$1000)-SUMPRODUCT(1*(Allocated!$B$2:$B$1000=$C345),1*(Allocated!$D$2:$D$1000&lt;&gt;"07.1. In Workshop - 17. Ship from Vendor"),Allocated!$E$2:$E$1000)</f>
        <v>0</v>
      </c>
      <c r="E345" s="12" t="str">
        <f>VLOOKUP(MID(C345,4,1),DATA!$F$2:$G$16,2,FALSE)</f>
        <v>22"</v>
      </c>
      <c r="F345" s="12" t="str">
        <f>VLOOKUP(MID(C345,5,3),DATA!$H$2:$I$16,2,FALSE)</f>
        <v>10.5"</v>
      </c>
      <c r="G345" s="12" t="str">
        <f t="shared" si="5"/>
        <v>25</v>
      </c>
      <c r="H345" s="12" t="str">
        <f>VLOOKUP(MID(C345,10,3),DATA!$J$2:$L$16,2,FALSE)</f>
        <v>5x130</v>
      </c>
      <c r="I345" s="12">
        <f>VLOOKUP(MID(C345,10,3),DATA!$J$2:$L$16,3,FALSE)</f>
        <v>84.1</v>
      </c>
      <c r="J345" s="68" t="str">
        <f>VLOOKUP(MID(C345,3,1),DATA!$D$2:$E$16,2,FALSE)</f>
        <v>Medium Offset</v>
      </c>
    </row>
    <row r="346" spans="1:11" x14ac:dyDescent="0.25">
      <c r="A346" s="59" t="str">
        <f>VLOOKUP(MID(C346,1,2),DATA!$B$2:$C$10,2,FALSE)</f>
        <v>FF10</v>
      </c>
      <c r="B346" s="68" t="str">
        <f>VLOOKUP(MID(C346,13,2),DATA!$M$2:$N$16,2,FALSE)</f>
        <v>Raw</v>
      </c>
      <c r="C346" s="66" t="s">
        <v>2193</v>
      </c>
      <c r="D346" s="17" cm="1">
        <f t="array" ref="D346">SUMPRODUCT(1*(Export!$C$2:$C$1000=$C346),Export!$E$2:$E$1000)-SUMPRODUCT(1*(Allocated!$B$2:$B$1000=$C346),1*(Allocated!$D$2:$D$1000&lt;&gt;"07.1. In Workshop - 17. Ship from Vendor"),Allocated!$E$2:$E$1000)</f>
        <v>4</v>
      </c>
      <c r="E346" s="12" t="str">
        <f>VLOOKUP(MID(C346,4,1),DATA!$F$2:$G$16,2,FALSE)</f>
        <v>22"</v>
      </c>
      <c r="F346" s="12" t="str">
        <f>VLOOKUP(MID(C346,5,3),DATA!$H$2:$I$16,2,FALSE)</f>
        <v>10.5"</v>
      </c>
      <c r="G346" s="12" t="str">
        <f t="shared" si="5"/>
        <v>25</v>
      </c>
      <c r="H346" s="12" t="str">
        <f>VLOOKUP(MID(C346,10,3),DATA!$J$2:$L$16,2,FALSE)</f>
        <v>5x130</v>
      </c>
      <c r="I346" s="12">
        <f>VLOOKUP(MID(C346,10,3),DATA!$J$2:$L$16,3,FALSE)</f>
        <v>84.1</v>
      </c>
      <c r="J346" s="68" t="str">
        <f>VLOOKUP(MID(C346,3,1),DATA!$D$2:$E$16,2,FALSE)</f>
        <v>Medium Offset</v>
      </c>
      <c r="K346" t="str">
        <f>IF(COUNTIF(Discontinued!C176:C329,'All Skus'!C177)&gt;0,"yes","no")</f>
        <v>no</v>
      </c>
    </row>
    <row r="347" spans="1:11" x14ac:dyDescent="0.25">
      <c r="A347" s="59" t="str">
        <f>VLOOKUP(MID(C347,1,2),DATA!$B$2:$C$10,2,FALSE)</f>
        <v>FF10</v>
      </c>
      <c r="B347" s="68" t="str">
        <f>VLOOKUP(MID(C347,13,2),DATA!$M$2:$N$16,2,FALSE)</f>
        <v>Tarmac</v>
      </c>
      <c r="C347" s="66" t="s">
        <v>2195</v>
      </c>
      <c r="D347" s="17" cm="1">
        <f t="array" ref="D347">SUMPRODUCT(1*(Export!$C$2:$C$1000=$C347),Export!$E$2:$E$1000)-SUMPRODUCT(1*(Allocated!$B$2:$B$1000=$C347),1*(Allocated!$D$2:$D$1000&lt;&gt;"07.1. In Workshop - 17. Ship from Vendor"),Allocated!$E$2:$E$1000)</f>
        <v>-4</v>
      </c>
      <c r="E347" s="12" t="str">
        <f>VLOOKUP(MID(C347,4,1),DATA!$F$2:$G$16,2,FALSE)</f>
        <v>22"</v>
      </c>
      <c r="F347" s="12" t="str">
        <f>VLOOKUP(MID(C347,5,3),DATA!$H$2:$I$16,2,FALSE)</f>
        <v>10.5"</v>
      </c>
      <c r="G347" s="12" t="str">
        <f t="shared" si="5"/>
        <v>25</v>
      </c>
      <c r="H347" s="12" t="str">
        <f>VLOOKUP(MID(C347,10,3),DATA!$J$2:$L$16,2,FALSE)</f>
        <v>5x130</v>
      </c>
      <c r="I347" s="12">
        <f>VLOOKUP(MID(C347,10,3),DATA!$J$2:$L$16,3,FALSE)</f>
        <v>84.1</v>
      </c>
      <c r="J347" s="68" t="str">
        <f>VLOOKUP(MID(C347,3,1),DATA!$D$2:$E$16,2,FALSE)</f>
        <v>Medium Offset</v>
      </c>
    </row>
    <row r="348" spans="1:11" x14ac:dyDescent="0.25">
      <c r="A348" s="59" t="str">
        <f>VLOOKUP(MID(C348,1,2),DATA!$B$2:$C$10,2,FALSE)</f>
        <v>FF11</v>
      </c>
      <c r="B348" s="68" t="str">
        <f>VLOOKUP(MID(C348,13,2),DATA!$M$2:$N$16,2,FALSE)</f>
        <v>Liquid Metal</v>
      </c>
      <c r="C348" s="66" t="s">
        <v>2222</v>
      </c>
      <c r="D348" s="17" cm="1">
        <f t="array" ref="D348">SUMPRODUCT(1*(Export!$C$2:$C$1000=$C348),Export!$E$2:$E$1000)-SUMPRODUCT(1*(Allocated!$B$2:$B$1000=$C348),1*(Allocated!$D$2:$D$1000&lt;&gt;"07.1. In Workshop - 17. Ship from Vendor"),Allocated!$E$2:$E$1000)</f>
        <v>6</v>
      </c>
      <c r="E348" s="12" t="str">
        <f>VLOOKUP(MID(C348,4,1),DATA!$F$2:$G$16,2,FALSE)</f>
        <v>22"</v>
      </c>
      <c r="F348" s="12" t="str">
        <f>VLOOKUP(MID(C348,5,3),DATA!$H$2:$I$16,2,FALSE)</f>
        <v>10.5"</v>
      </c>
      <c r="G348" s="12" t="str">
        <f t="shared" si="5"/>
        <v>25</v>
      </c>
      <c r="H348" s="12" t="str">
        <f>VLOOKUP(MID(C348,10,3),DATA!$J$2:$L$16,2,FALSE)</f>
        <v>5x130</v>
      </c>
      <c r="I348" s="12">
        <f>VLOOKUP(MID(C348,10,3),DATA!$J$2:$L$16,3,FALSE)</f>
        <v>84.1</v>
      </c>
      <c r="J348" s="68" t="str">
        <f>VLOOKUP(MID(C348,3,1),DATA!$D$2:$E$16,2,FALSE)</f>
        <v>Medium Offset</v>
      </c>
      <c r="K348" t="str">
        <f>IF(COUNTIF(Discontinued!C259:C412,'All Skus'!C260)&gt;0,"yes","no")</f>
        <v>no</v>
      </c>
    </row>
    <row r="349" spans="1:11" x14ac:dyDescent="0.25">
      <c r="A349" s="59" t="str">
        <f>VLOOKUP(MID(C349,1,2),DATA!$B$2:$C$10,2,FALSE)</f>
        <v>FF11</v>
      </c>
      <c r="B349" s="68" t="str">
        <f>VLOOKUP(MID(C349,13,2),DATA!$M$2:$N$16,2,FALSE)</f>
        <v>Raw</v>
      </c>
      <c r="C349" s="66" t="s">
        <v>2224</v>
      </c>
      <c r="D349" s="17" cm="1">
        <f t="array" ref="D349">SUMPRODUCT(1*(Export!$C$2:$C$1000=$C349),Export!$E$2:$E$1000)-SUMPRODUCT(1*(Allocated!$B$2:$B$1000=$C349),1*(Allocated!$D$2:$D$1000&lt;&gt;"07.1. In Workshop - 17. Ship from Vendor"),Allocated!$E$2:$E$1000)</f>
        <v>14</v>
      </c>
      <c r="E349" s="12" t="str">
        <f>VLOOKUP(MID(C349,4,1),DATA!$F$2:$G$16,2,FALSE)</f>
        <v>22"</v>
      </c>
      <c r="F349" s="12" t="str">
        <f>VLOOKUP(MID(C349,5,3),DATA!$H$2:$I$16,2,FALSE)</f>
        <v>10.5"</v>
      </c>
      <c r="G349" s="12" t="str">
        <f t="shared" si="5"/>
        <v>25</v>
      </c>
      <c r="H349" s="12" t="str">
        <f>VLOOKUP(MID(C349,10,3),DATA!$J$2:$L$16,2,FALSE)</f>
        <v>5x130</v>
      </c>
      <c r="I349" s="12">
        <f>VLOOKUP(MID(C349,10,3),DATA!$J$2:$L$16,3,FALSE)</f>
        <v>84.1</v>
      </c>
      <c r="J349" s="68" t="str">
        <f>VLOOKUP(MID(C349,3,1),DATA!$D$2:$E$16,2,FALSE)</f>
        <v>Medium Offset</v>
      </c>
      <c r="K349" t="str">
        <f>IF(COUNTIF(Discontinued!C275:C428,'All Skus'!C276)&gt;0,"yes","no")</f>
        <v>no</v>
      </c>
    </row>
    <row r="350" spans="1:11" x14ac:dyDescent="0.25">
      <c r="A350" s="59" t="str">
        <f>VLOOKUP(MID(C350,1,2),DATA!$B$2:$C$10,2,FALSE)</f>
        <v>FF11</v>
      </c>
      <c r="B350" s="68" t="str">
        <f>VLOOKUP(MID(C350,13,2),DATA!$M$2:$N$16,2,FALSE)</f>
        <v>Tarmac</v>
      </c>
      <c r="C350" s="66" t="s">
        <v>2226</v>
      </c>
      <c r="D350" s="17" cm="1">
        <f t="array" ref="D350">SUMPRODUCT(1*(Export!$C$2:$C$1000=$C350),Export!$E$2:$E$1000)-SUMPRODUCT(1*(Allocated!$B$2:$B$1000=$C350),1*(Allocated!$D$2:$D$1000&lt;&gt;"07.1. In Workshop - 17. Ship from Vendor"),Allocated!$E$2:$E$1000)</f>
        <v>16</v>
      </c>
      <c r="E350" s="12" t="str">
        <f>VLOOKUP(MID(C350,4,1),DATA!$F$2:$G$16,2,FALSE)</f>
        <v>22"</v>
      </c>
      <c r="F350" s="12" t="str">
        <f>VLOOKUP(MID(C350,5,3),DATA!$H$2:$I$16,2,FALSE)</f>
        <v>10.5"</v>
      </c>
      <c r="G350" s="12" t="str">
        <f t="shared" si="5"/>
        <v>25</v>
      </c>
      <c r="H350" s="12" t="str">
        <f>VLOOKUP(MID(C350,10,3),DATA!$J$2:$L$16,2,FALSE)</f>
        <v>5x130</v>
      </c>
      <c r="I350" s="12">
        <f>VLOOKUP(MID(C350,10,3),DATA!$J$2:$L$16,3,FALSE)</f>
        <v>84.1</v>
      </c>
      <c r="J350" s="68" t="str">
        <f>VLOOKUP(MID(C350,3,1),DATA!$D$2:$E$16,2,FALSE)</f>
        <v>Medium Offset</v>
      </c>
      <c r="K350" t="str">
        <f>IF(COUNTIF(Discontinued!C107:C260,'All Skus'!C108)&gt;0,"yes","no")</f>
        <v>no</v>
      </c>
    </row>
    <row r="351" spans="1:11" x14ac:dyDescent="0.25">
      <c r="A351" s="59" t="str">
        <f>VLOOKUP(MID(C351,1,2),DATA!$B$2:$C$10,2,FALSE)</f>
        <v>FF10</v>
      </c>
      <c r="B351" s="68" t="str">
        <f>VLOOKUP(MID(C351,13,2),DATA!$M$2:$N$16,2,FALSE)</f>
        <v>Liquid Metal</v>
      </c>
      <c r="C351" s="66" t="s">
        <v>1378</v>
      </c>
      <c r="D351" s="17" cm="1">
        <f t="array" ref="D351">SUMPRODUCT(1*(Export!$C$2:$C$1000=$C351),Export!$E$2:$E$1000)-SUMPRODUCT(1*(Allocated!$B$2:$B$1000=$C351),1*(Allocated!$D$2:$D$1000&lt;&gt;"07.1. In Workshop - 17. Ship from Vendor"),Allocated!$E$2:$E$1000)</f>
        <v>-5</v>
      </c>
      <c r="E351" s="12" t="str">
        <f>VLOOKUP(MID(C351,4,1),DATA!$F$2:$G$16,2,FALSE)</f>
        <v>22"</v>
      </c>
      <c r="F351" s="12" t="str">
        <f>VLOOKUP(MID(C351,5,3),DATA!$H$2:$I$16,2,FALSE)</f>
        <v>10.5"</v>
      </c>
      <c r="G351" s="12" t="str">
        <f t="shared" si="5"/>
        <v>35</v>
      </c>
      <c r="H351" s="12" t="str">
        <f>VLOOKUP(MID(C351,10,3),DATA!$J$2:$L$16,2,FALSE)</f>
        <v>5x112</v>
      </c>
      <c r="I351" s="12">
        <f>VLOOKUP(MID(C351,10,3),DATA!$J$2:$L$16,3,FALSE)</f>
        <v>66.56</v>
      </c>
      <c r="J351" s="68" t="str">
        <f>VLOOKUP(MID(C351,3,1),DATA!$D$2:$E$16,2,FALSE)</f>
        <v>Medium Offset</v>
      </c>
      <c r="K351" t="str">
        <f>IF(COUNTIF(Discontinued!C334:C487,'All Skus'!C333)&gt;0,"yes","no")</f>
        <v>no</v>
      </c>
    </row>
    <row r="352" spans="1:11" x14ac:dyDescent="0.25">
      <c r="A352" s="59" t="str">
        <f>VLOOKUP(MID(C352,1,2),DATA!$B$2:$C$10,2,FALSE)</f>
        <v>FF10</v>
      </c>
      <c r="B352" s="68" t="str">
        <f>VLOOKUP(MID(C352,13,2),DATA!$M$2:$N$16,2,FALSE)</f>
        <v>Tarmac</v>
      </c>
      <c r="C352" s="66" t="s">
        <v>1382</v>
      </c>
      <c r="D352" s="17" cm="1">
        <f t="array" ref="D352">SUMPRODUCT(1*(Export!$C$2:$C$1000=$C352),Export!$E$2:$E$1000)-SUMPRODUCT(1*(Allocated!$B$2:$B$1000=$C352),1*(Allocated!$D$2:$D$1000&lt;&gt;"07.1. In Workshop - 17. Ship from Vendor"),Allocated!$E$2:$E$1000)</f>
        <v>-6</v>
      </c>
      <c r="E352" s="12" t="str">
        <f>VLOOKUP(MID(C352,4,1),DATA!$F$2:$G$16,2,FALSE)</f>
        <v>22"</v>
      </c>
      <c r="F352" s="12" t="str">
        <f>VLOOKUP(MID(C352,5,3),DATA!$H$2:$I$16,2,FALSE)</f>
        <v>10.5"</v>
      </c>
      <c r="G352" s="12" t="str">
        <f t="shared" si="5"/>
        <v>35</v>
      </c>
      <c r="H352" s="12" t="str">
        <f>VLOOKUP(MID(C352,10,3),DATA!$J$2:$L$16,2,FALSE)</f>
        <v>5x112</v>
      </c>
      <c r="I352" s="12">
        <f>VLOOKUP(MID(C352,10,3),DATA!$J$2:$L$16,3,FALSE)</f>
        <v>66.56</v>
      </c>
      <c r="J352" s="68" t="str">
        <f>VLOOKUP(MID(C352,3,1),DATA!$D$2:$E$16,2,FALSE)</f>
        <v>Medium Offset</v>
      </c>
      <c r="K352" t="str">
        <f>IF(COUNTIF(Discontinued!C71:C224,'All Skus'!C72)&gt;0,"yes","no")</f>
        <v>no</v>
      </c>
    </row>
    <row r="353" spans="1:11" x14ac:dyDescent="0.25">
      <c r="A353" s="59" t="str">
        <f>VLOOKUP(MID(C353,1,2),DATA!$B$2:$C$10,2,FALSE)</f>
        <v>FF11</v>
      </c>
      <c r="B353" s="68" t="str">
        <f>VLOOKUP(MID(C353,13,2),DATA!$M$2:$N$16,2,FALSE)</f>
        <v>Raw</v>
      </c>
      <c r="C353" s="66" t="s">
        <v>1500</v>
      </c>
      <c r="D353" s="17" cm="1">
        <f t="array" ref="D353">SUMPRODUCT(1*(Export!$C$2:$C$1000=$C353),Export!$E$2:$E$1000)-SUMPRODUCT(1*(Allocated!$B$2:$B$1000=$C353),1*(Allocated!$D$2:$D$1000&lt;&gt;"07.1. In Workshop - 17. Ship from Vendor"),Allocated!$E$2:$E$1000)</f>
        <v>9</v>
      </c>
      <c r="E353" s="12" t="str">
        <f>VLOOKUP(MID(C353,4,1),DATA!$F$2:$G$16,2,FALSE)</f>
        <v>22"</v>
      </c>
      <c r="F353" s="12" t="str">
        <f>VLOOKUP(MID(C353,5,3),DATA!$H$2:$I$16,2,FALSE)</f>
        <v>10.5"</v>
      </c>
      <c r="G353" s="12" t="str">
        <f t="shared" si="5"/>
        <v>35</v>
      </c>
      <c r="H353" s="12" t="str">
        <f>VLOOKUP(MID(C353,10,3),DATA!$J$2:$L$16,2,FALSE)</f>
        <v>5x112</v>
      </c>
      <c r="I353" s="12">
        <f>VLOOKUP(MID(C353,10,3),DATA!$J$2:$L$16,3,FALSE)</f>
        <v>66.56</v>
      </c>
      <c r="J353" s="68" t="str">
        <f>VLOOKUP(MID(C353,3,1),DATA!$D$2:$E$16,2,FALSE)</f>
        <v>Medium Offset</v>
      </c>
      <c r="K353" t="str">
        <f>IF(COUNTIF(Discontinued!C37:C190,'All Skus'!C38)&gt;0,"yes","no")</f>
        <v>no</v>
      </c>
    </row>
    <row r="354" spans="1:11" x14ac:dyDescent="0.25">
      <c r="A354" s="59" t="str">
        <f>VLOOKUP(MID(C354,1,2),DATA!$B$2:$C$10,2,FALSE)</f>
        <v>FF11</v>
      </c>
      <c r="B354" s="68" t="str">
        <f>VLOOKUP(MID(C354,13,2),DATA!$M$2:$N$16,2,FALSE)</f>
        <v>Tarmac</v>
      </c>
      <c r="C354" s="66" t="s">
        <v>1502</v>
      </c>
      <c r="D354" s="17" cm="1">
        <f t="array" ref="D354">SUMPRODUCT(1*(Export!$C$2:$C$1000=$C354),Export!$E$2:$E$1000)-SUMPRODUCT(1*(Allocated!$B$2:$B$1000=$C354),1*(Allocated!$D$2:$D$1000&lt;&gt;"07.1. In Workshop - 17. Ship from Vendor"),Allocated!$E$2:$E$1000)</f>
        <v>23</v>
      </c>
      <c r="E354" s="12" t="str">
        <f>VLOOKUP(MID(C354,4,1),DATA!$F$2:$G$16,2,FALSE)</f>
        <v>22"</v>
      </c>
      <c r="F354" s="12" t="str">
        <f>VLOOKUP(MID(C354,5,3),DATA!$H$2:$I$16,2,FALSE)</f>
        <v>10.5"</v>
      </c>
      <c r="G354" s="12" t="str">
        <f t="shared" si="5"/>
        <v>35</v>
      </c>
      <c r="H354" s="12" t="str">
        <f>VLOOKUP(MID(C354,10,3),DATA!$J$2:$L$16,2,FALSE)</f>
        <v>5x112</v>
      </c>
      <c r="I354" s="12">
        <f>VLOOKUP(MID(C354,10,3),DATA!$J$2:$L$16,3,FALSE)</f>
        <v>66.56</v>
      </c>
      <c r="J354" s="68" t="str">
        <f>VLOOKUP(MID(C354,3,1),DATA!$D$2:$E$16,2,FALSE)</f>
        <v>Medium Offset</v>
      </c>
      <c r="K354" t="str">
        <f>IF(COUNTIF(Discontinued!C55:C208,'All Skus'!C56)&gt;0,"yes","no")</f>
        <v>no</v>
      </c>
    </row>
    <row r="355" spans="1:11" x14ac:dyDescent="0.25">
      <c r="A355" s="59" t="str">
        <f>VLOOKUP(MID(C355,1,2),DATA!$B$2:$C$10,2,FALSE)</f>
        <v>FF10</v>
      </c>
      <c r="B355" s="68" t="str">
        <f>VLOOKUP(MID(C355,13,2),DATA!$M$2:$N$16,2,FALSE)</f>
        <v>Liquid Metal</v>
      </c>
      <c r="C355" s="66" t="s">
        <v>1384</v>
      </c>
      <c r="D355" s="17" cm="1">
        <f t="array" ref="D355">SUMPRODUCT(1*(Export!$C$2:$C$1000=$C355),Export!$E$2:$E$1000)-SUMPRODUCT(1*(Allocated!$B$2:$B$1000=$C355),1*(Allocated!$D$2:$D$1000&lt;&gt;"07.1. In Workshop - 17. Ship from Vendor"),Allocated!$E$2:$E$1000)</f>
        <v>0</v>
      </c>
      <c r="E355" s="12" t="str">
        <f>VLOOKUP(MID(C355,4,1),DATA!$F$2:$G$16,2,FALSE)</f>
        <v>22"</v>
      </c>
      <c r="F355" s="12" t="str">
        <f>VLOOKUP(MID(C355,5,3),DATA!$H$2:$I$16,2,FALSE)</f>
        <v>10.5"</v>
      </c>
      <c r="G355" s="12" t="str">
        <f t="shared" si="5"/>
        <v>35</v>
      </c>
      <c r="H355" s="12" t="str">
        <f>VLOOKUP(MID(C355,10,3),DATA!$J$2:$L$16,2,FALSE)</f>
        <v>5x120</v>
      </c>
      <c r="I355" s="12">
        <f>VLOOKUP(MID(C355,10,3),DATA!$J$2:$L$16,3,FALSE)</f>
        <v>74.099999999999994</v>
      </c>
      <c r="J355" s="68" t="str">
        <f>VLOOKUP(MID(C355,3,1),DATA!$D$2:$E$16,2,FALSE)</f>
        <v>Medium Offset</v>
      </c>
      <c r="K355" t="str">
        <f>IF(COUNTIF(Discontinued!C305:C458,'All Skus'!C307)&gt;0,"yes","no")</f>
        <v>no</v>
      </c>
    </row>
    <row r="356" spans="1:11" x14ac:dyDescent="0.25">
      <c r="A356" s="59" t="str">
        <f>VLOOKUP(MID(C356,1,2),DATA!$B$2:$C$10,2,FALSE)</f>
        <v>FF10</v>
      </c>
      <c r="B356" s="68" t="str">
        <f>VLOOKUP(MID(C356,13,2),DATA!$M$2:$N$16,2,FALSE)</f>
        <v>Tarmac</v>
      </c>
      <c r="C356" s="66" t="s">
        <v>1388</v>
      </c>
      <c r="D356" s="17" cm="1">
        <f t="array" ref="D356">SUMPRODUCT(1*(Export!$C$2:$C$1000=$C356),Export!$E$2:$E$1000)-SUMPRODUCT(1*(Allocated!$B$2:$B$1000=$C356),1*(Allocated!$D$2:$D$1000&lt;&gt;"07.1. In Workshop - 17. Ship from Vendor"),Allocated!$E$2:$E$1000)</f>
        <v>-25</v>
      </c>
      <c r="E356" s="12" t="str">
        <f>VLOOKUP(MID(C356,4,1),DATA!$F$2:$G$16,2,FALSE)</f>
        <v>22"</v>
      </c>
      <c r="F356" s="12" t="str">
        <f>VLOOKUP(MID(C356,5,3),DATA!$H$2:$I$16,2,FALSE)</f>
        <v>10.5"</v>
      </c>
      <c r="G356" s="12" t="str">
        <f t="shared" si="5"/>
        <v>35</v>
      </c>
      <c r="H356" s="12" t="str">
        <f>VLOOKUP(MID(C356,10,3),DATA!$J$2:$L$16,2,FALSE)</f>
        <v>5x120</v>
      </c>
      <c r="I356" s="12">
        <f>VLOOKUP(MID(C356,10,3),DATA!$J$2:$L$16,3,FALSE)</f>
        <v>74.099999999999994</v>
      </c>
      <c r="J356" s="68" t="str">
        <f>VLOOKUP(MID(C356,3,1),DATA!$D$2:$E$16,2,FALSE)</f>
        <v>Medium Offset</v>
      </c>
      <c r="K356" t="str">
        <f>IF(COUNTIF(Discontinued!C295:C448,'All Skus'!C296)&gt;0,"yes","no")</f>
        <v>no</v>
      </c>
    </row>
    <row r="357" spans="1:11" x14ac:dyDescent="0.25">
      <c r="A357" s="59" t="str">
        <f>VLOOKUP(MID(C357,1,2),DATA!$B$2:$C$10,2,FALSE)</f>
        <v>FF11</v>
      </c>
      <c r="B357" s="68" t="str">
        <f>VLOOKUP(MID(C357,13,2),DATA!$M$2:$N$16,2,FALSE)</f>
        <v>Liquid Metal</v>
      </c>
      <c r="C357" s="66" t="s">
        <v>1504</v>
      </c>
      <c r="D357" s="17" cm="1">
        <f t="array" ref="D357">SUMPRODUCT(1*(Export!$C$2:$C$1000=$C357),Export!$E$2:$E$1000)-SUMPRODUCT(1*(Allocated!$B$2:$B$1000=$C357),1*(Allocated!$D$2:$D$1000&lt;&gt;"07.1. In Workshop - 17. Ship from Vendor"),Allocated!$E$2:$E$1000)</f>
        <v>45</v>
      </c>
      <c r="E357" s="12" t="str">
        <f>VLOOKUP(MID(C357,4,1),DATA!$F$2:$G$16,2,FALSE)</f>
        <v>22"</v>
      </c>
      <c r="F357" s="12" t="str">
        <f>VLOOKUP(MID(C357,5,3),DATA!$H$2:$I$16,2,FALSE)</f>
        <v>10.5"</v>
      </c>
      <c r="G357" s="12" t="str">
        <f t="shared" si="5"/>
        <v>35</v>
      </c>
      <c r="H357" s="12" t="str">
        <f>VLOOKUP(MID(C357,10,3),DATA!$J$2:$L$16,2,FALSE)</f>
        <v>5x120</v>
      </c>
      <c r="I357" s="12">
        <f>VLOOKUP(MID(C357,10,3),DATA!$J$2:$L$16,3,FALSE)</f>
        <v>74.099999999999994</v>
      </c>
      <c r="J357" s="68" t="str">
        <f>VLOOKUP(MID(C357,3,1),DATA!$D$2:$E$16,2,FALSE)</f>
        <v>Medium Offset</v>
      </c>
      <c r="K357" t="str">
        <f>IF(COUNTIF(Discontinued!C22:C175,'All Skus'!C23)&gt;0,"yes","no")</f>
        <v>no</v>
      </c>
    </row>
    <row r="358" spans="1:11" x14ac:dyDescent="0.25">
      <c r="A358" s="59" t="str">
        <f>VLOOKUP(MID(C358,1,2),DATA!$B$2:$C$10,2,FALSE)</f>
        <v>FF11</v>
      </c>
      <c r="B358" s="68" t="str">
        <f>VLOOKUP(MID(C358,13,2),DATA!$M$2:$N$16,2,FALSE)</f>
        <v>Raw</v>
      </c>
      <c r="C358" s="66" t="s">
        <v>1506</v>
      </c>
      <c r="D358" s="17" cm="1">
        <f t="array" ref="D358">SUMPRODUCT(1*(Export!$C$2:$C$1000=$C358),Export!$E$2:$E$1000)-SUMPRODUCT(1*(Allocated!$B$2:$B$1000=$C358),1*(Allocated!$D$2:$D$1000&lt;&gt;"07.1. In Workshop - 17. Ship from Vendor"),Allocated!$E$2:$E$1000)</f>
        <v>9</v>
      </c>
      <c r="E358" s="12" t="str">
        <f>VLOOKUP(MID(C358,4,1),DATA!$F$2:$G$16,2,FALSE)</f>
        <v>22"</v>
      </c>
      <c r="F358" s="12" t="str">
        <f>VLOOKUP(MID(C358,5,3),DATA!$H$2:$I$16,2,FALSE)</f>
        <v>10.5"</v>
      </c>
      <c r="G358" s="12" t="str">
        <f t="shared" si="5"/>
        <v>35</v>
      </c>
      <c r="H358" s="12" t="str">
        <f>VLOOKUP(MID(C358,10,3),DATA!$J$2:$L$16,2,FALSE)</f>
        <v>5x120</v>
      </c>
      <c r="I358" s="12">
        <f>VLOOKUP(MID(C358,10,3),DATA!$J$2:$L$16,3,FALSE)</f>
        <v>74.099999999999994</v>
      </c>
      <c r="J358" s="68" t="str">
        <f>VLOOKUP(MID(C358,3,1),DATA!$D$2:$E$16,2,FALSE)</f>
        <v>Medium Offset</v>
      </c>
      <c r="K358" t="str">
        <f>IF(COUNTIF(Discontinued!C85:C238,'All Skus'!C86)&gt;0,"yes","no")</f>
        <v>no</v>
      </c>
    </row>
    <row r="359" spans="1:11" x14ac:dyDescent="0.25">
      <c r="A359" s="59" t="str">
        <f>VLOOKUP(MID(C359,1,2),DATA!$B$2:$C$10,2,FALSE)</f>
        <v>FF11</v>
      </c>
      <c r="B359" s="68" t="str">
        <f>VLOOKUP(MID(C359,13,2),DATA!$M$2:$N$16,2,FALSE)</f>
        <v>Tarmac</v>
      </c>
      <c r="C359" s="66" t="s">
        <v>1508</v>
      </c>
      <c r="D359" s="17" cm="1">
        <f t="array" ref="D359">SUMPRODUCT(1*(Export!$C$2:$C$1000=$C359),Export!$E$2:$E$1000)-SUMPRODUCT(1*(Allocated!$B$2:$B$1000=$C359),1*(Allocated!$D$2:$D$1000&lt;&gt;"07.1. In Workshop - 17. Ship from Vendor"),Allocated!$E$2:$E$1000)</f>
        <v>18</v>
      </c>
      <c r="E359" s="12" t="str">
        <f>VLOOKUP(MID(C359,4,1),DATA!$F$2:$G$16,2,FALSE)</f>
        <v>22"</v>
      </c>
      <c r="F359" s="12" t="str">
        <f>VLOOKUP(MID(C359,5,3),DATA!$H$2:$I$16,2,FALSE)</f>
        <v>10.5"</v>
      </c>
      <c r="G359" s="12" t="str">
        <f t="shared" si="5"/>
        <v>35</v>
      </c>
      <c r="H359" s="12" t="str">
        <f>VLOOKUP(MID(C359,10,3),DATA!$J$2:$L$16,2,FALSE)</f>
        <v>5x120</v>
      </c>
      <c r="I359" s="12">
        <f>VLOOKUP(MID(C359,10,3),DATA!$J$2:$L$16,3,FALSE)</f>
        <v>74.099999999999994</v>
      </c>
      <c r="J359" s="68" t="str">
        <f>VLOOKUP(MID(C359,3,1),DATA!$D$2:$E$16,2,FALSE)</f>
        <v>Medium Offset</v>
      </c>
      <c r="K359" t="str">
        <f>IF(COUNTIF(Discontinued!C119:C272,'All Skus'!C120)&gt;0,"yes","no")</f>
        <v>no</v>
      </c>
    </row>
    <row r="360" spans="1:11" x14ac:dyDescent="0.25">
      <c r="A360" s="59" t="str">
        <f>VLOOKUP(MID(C360,1,2),DATA!$B$2:$C$10,2,FALSE)</f>
        <v>FF10</v>
      </c>
      <c r="B360" s="68" t="str">
        <f>VLOOKUP(MID(C360,13,2),DATA!$M$2:$N$16,2,FALSE)</f>
        <v>Liquid Metal</v>
      </c>
      <c r="C360" s="66" t="s">
        <v>604</v>
      </c>
      <c r="D360" s="17" cm="1">
        <f t="array" ref="D360">SUMPRODUCT(1*(Export!$C$2:$C$1000=$C360),Export!$E$2:$E$1000)-SUMPRODUCT(1*(Allocated!$B$2:$B$1000=$C360),1*(Allocated!$D$2:$D$1000&lt;&gt;"07.1. In Workshop - 17. Ship from Vendor"),Allocated!$E$2:$E$1000)</f>
        <v>-4</v>
      </c>
      <c r="E360" s="12" t="str">
        <f>VLOOKUP(MID(C360,4,1),DATA!$F$2:$G$16,2,FALSE)</f>
        <v>22"</v>
      </c>
      <c r="F360" s="12" t="str">
        <f>VLOOKUP(MID(C360,5,3),DATA!$H$2:$I$16,2,FALSE)</f>
        <v>11.5"</v>
      </c>
      <c r="G360" s="12" t="str">
        <f t="shared" si="5"/>
        <v>40</v>
      </c>
      <c r="H360" s="12" t="str">
        <f>VLOOKUP(MID(C360,10,3),DATA!$J$2:$L$16,2,FALSE)</f>
        <v>5x112</v>
      </c>
      <c r="I360" s="12">
        <f>VLOOKUP(MID(C360,10,3),DATA!$J$2:$L$16,3,FALSE)</f>
        <v>66.56</v>
      </c>
      <c r="J360" s="68" t="str">
        <f>VLOOKUP(MID(C360,3,1),DATA!$D$2:$E$16,2,FALSE)</f>
        <v>Low Offset</v>
      </c>
    </row>
    <row r="361" spans="1:11" x14ac:dyDescent="0.25">
      <c r="A361" s="59" t="str">
        <f>VLOOKUP(MID(C361,1,2),DATA!$B$2:$C$10,2,FALSE)</f>
        <v>FF10</v>
      </c>
      <c r="B361" s="68" t="str">
        <f>VLOOKUP(MID(C361,13,2),DATA!$M$2:$N$16,2,FALSE)</f>
        <v>Raw</v>
      </c>
      <c r="C361" s="66" t="s">
        <v>606</v>
      </c>
      <c r="D361" s="17" cm="1">
        <f t="array" ref="D361">SUMPRODUCT(1*(Export!$C$2:$C$1000=$C361),Export!$E$2:$E$1000)-SUMPRODUCT(1*(Allocated!$B$2:$B$1000=$C361),1*(Allocated!$D$2:$D$1000&lt;&gt;"07.1. In Workshop - 17. Ship from Vendor"),Allocated!$E$2:$E$1000)</f>
        <v>3</v>
      </c>
      <c r="E361" s="12" t="str">
        <f>VLOOKUP(MID(C361,4,1),DATA!$F$2:$G$16,2,FALSE)</f>
        <v>22"</v>
      </c>
      <c r="F361" s="12" t="str">
        <f>VLOOKUP(MID(C361,5,3),DATA!$H$2:$I$16,2,FALSE)</f>
        <v>11.5"</v>
      </c>
      <c r="G361" s="12" t="str">
        <f t="shared" si="5"/>
        <v>40</v>
      </c>
      <c r="H361" s="12" t="str">
        <f>VLOOKUP(MID(C361,10,3),DATA!$J$2:$L$16,2,FALSE)</f>
        <v>5x112</v>
      </c>
      <c r="I361" s="12">
        <f>VLOOKUP(MID(C361,10,3),DATA!$J$2:$L$16,3,FALSE)</f>
        <v>66.56</v>
      </c>
      <c r="J361" s="68" t="str">
        <f>VLOOKUP(MID(C361,3,1),DATA!$D$2:$E$16,2,FALSE)</f>
        <v>Low Offset</v>
      </c>
      <c r="K361" t="str">
        <f>IF(COUNTIF(Discontinued!C283:C436,'All Skus'!C284)&gt;0,"yes","no")</f>
        <v>no</v>
      </c>
    </row>
    <row r="362" spans="1:11" x14ac:dyDescent="0.25">
      <c r="A362" s="59" t="str">
        <f>VLOOKUP(MID(C362,1,2),DATA!$B$2:$C$10,2,FALSE)</f>
        <v>FF10</v>
      </c>
      <c r="B362" s="68" t="str">
        <f>VLOOKUP(MID(C362,13,2),DATA!$M$2:$N$16,2,FALSE)</f>
        <v>Tarmac</v>
      </c>
      <c r="C362" s="66" t="s">
        <v>608</v>
      </c>
      <c r="D362" s="17" cm="1">
        <f t="array" ref="D362">SUMPRODUCT(1*(Export!$C$2:$C$1000=$C362),Export!$E$2:$E$1000)-SUMPRODUCT(1*(Allocated!$B$2:$B$1000=$C362),1*(Allocated!$D$2:$D$1000&lt;&gt;"07.1. In Workshop - 17. Ship from Vendor"),Allocated!$E$2:$E$1000)</f>
        <v>-6</v>
      </c>
      <c r="E362" s="12" t="str">
        <f>VLOOKUP(MID(C362,4,1),DATA!$F$2:$G$16,2,FALSE)</f>
        <v>22"</v>
      </c>
      <c r="F362" s="12" t="str">
        <f>VLOOKUP(MID(C362,5,3),DATA!$H$2:$I$16,2,FALSE)</f>
        <v>11.5"</v>
      </c>
      <c r="G362" s="12" t="str">
        <f t="shared" si="5"/>
        <v>40</v>
      </c>
      <c r="H362" s="12" t="str">
        <f>VLOOKUP(MID(C362,10,3),DATA!$J$2:$L$16,2,FALSE)</f>
        <v>5x112</v>
      </c>
      <c r="I362" s="12">
        <f>VLOOKUP(MID(C362,10,3),DATA!$J$2:$L$16,3,FALSE)</f>
        <v>66.56</v>
      </c>
      <c r="J362" s="68" t="str">
        <f>VLOOKUP(MID(C362,3,1),DATA!$D$2:$E$16,2,FALSE)</f>
        <v>Low Offset</v>
      </c>
      <c r="K362" t="str">
        <f>IF(COUNTIF(Discontinued!C51:C204,'All Skus'!C52)&gt;0,"yes","no")</f>
        <v>no</v>
      </c>
    </row>
    <row r="363" spans="1:11" x14ac:dyDescent="0.25">
      <c r="A363" s="59" t="str">
        <f>VLOOKUP(MID(C363,1,2),DATA!$B$2:$C$10,2,FALSE)</f>
        <v>FF11</v>
      </c>
      <c r="B363" s="68" t="str">
        <f>VLOOKUP(MID(C363,13,2),DATA!$M$2:$N$16,2,FALSE)</f>
        <v>Raw</v>
      </c>
      <c r="C363" s="66" t="s">
        <v>612</v>
      </c>
      <c r="D363" s="17" cm="1">
        <f t="array" ref="D363">SUMPRODUCT(1*(Export!$C$2:$C$1000=$C363),Export!$E$2:$E$1000)-SUMPRODUCT(1*(Allocated!$B$2:$B$1000=$C363),1*(Allocated!$D$2:$D$1000&lt;&gt;"07.1. In Workshop - 17. Ship from Vendor"),Allocated!$E$2:$E$1000)</f>
        <v>8</v>
      </c>
      <c r="E363" s="12" t="str">
        <f>VLOOKUP(MID(C363,4,1),DATA!$F$2:$G$16,2,FALSE)</f>
        <v>22"</v>
      </c>
      <c r="F363" s="12" t="str">
        <f>VLOOKUP(MID(C363,5,3),DATA!$H$2:$I$16,2,FALSE)</f>
        <v>11.5"</v>
      </c>
      <c r="G363" s="12" t="str">
        <f t="shared" si="5"/>
        <v>40</v>
      </c>
      <c r="H363" s="12" t="str">
        <f>VLOOKUP(MID(C363,10,3),DATA!$J$2:$L$16,2,FALSE)</f>
        <v>5x112</v>
      </c>
      <c r="I363" s="12">
        <f>VLOOKUP(MID(C363,10,3),DATA!$J$2:$L$16,3,FALSE)</f>
        <v>66.56</v>
      </c>
      <c r="J363" s="68" t="str">
        <f>VLOOKUP(MID(C363,3,1),DATA!$D$2:$E$16,2,FALSE)</f>
        <v>Low Offset</v>
      </c>
      <c r="K363" t="str">
        <f>IF(COUNTIF(Discontinued!C33:C186,'All Skus'!C34)&gt;0,"yes","no")</f>
        <v>yes</v>
      </c>
    </row>
    <row r="364" spans="1:11" x14ac:dyDescent="0.25">
      <c r="A364" s="59" t="str">
        <f>VLOOKUP(MID(C364,1,2),DATA!$B$2:$C$10,2,FALSE)</f>
        <v>FF11</v>
      </c>
      <c r="B364" s="68" t="str">
        <f>VLOOKUP(MID(C364,13,2),DATA!$M$2:$N$16,2,FALSE)</f>
        <v>Tarmac</v>
      </c>
      <c r="C364" s="66" t="s">
        <v>614</v>
      </c>
      <c r="D364" s="17" cm="1">
        <f t="array" ref="D364">SUMPRODUCT(1*(Export!$C$2:$C$1000=$C364),Export!$E$2:$E$1000)-SUMPRODUCT(1*(Allocated!$B$2:$B$1000=$C364),1*(Allocated!$D$2:$D$1000&lt;&gt;"07.1. In Workshop - 17. Ship from Vendor"),Allocated!$E$2:$E$1000)</f>
        <v>31</v>
      </c>
      <c r="E364" s="12" t="str">
        <f>VLOOKUP(MID(C364,4,1),DATA!$F$2:$G$16,2,FALSE)</f>
        <v>22"</v>
      </c>
      <c r="F364" s="12" t="str">
        <f>VLOOKUP(MID(C364,5,3),DATA!$H$2:$I$16,2,FALSE)</f>
        <v>11.5"</v>
      </c>
      <c r="G364" s="12" t="str">
        <f t="shared" si="5"/>
        <v>40</v>
      </c>
      <c r="H364" s="12" t="str">
        <f>VLOOKUP(MID(C364,10,3),DATA!$J$2:$L$16,2,FALSE)</f>
        <v>5x112</v>
      </c>
      <c r="I364" s="12">
        <f>VLOOKUP(MID(C364,10,3),DATA!$J$2:$L$16,3,FALSE)</f>
        <v>66.56</v>
      </c>
      <c r="J364" s="68" t="str">
        <f>VLOOKUP(MID(C364,3,1),DATA!$D$2:$E$16,2,FALSE)</f>
        <v>Low Offset</v>
      </c>
      <c r="K364" t="str">
        <f>IF(COUNTIF(Discontinued!C246:C399,'All Skus'!C247)&gt;0,"yes","no")</f>
        <v>no</v>
      </c>
    </row>
    <row r="365" spans="1:11" x14ac:dyDescent="0.25">
      <c r="A365" s="59" t="str">
        <f>VLOOKUP(MID(C365,1,2),DATA!$B$2:$C$10,2,FALSE)</f>
        <v>FF10</v>
      </c>
      <c r="B365" s="68" t="str">
        <f>VLOOKUP(MID(C365,13,2),DATA!$M$2:$N$16,2,FALSE)</f>
        <v>Liquid Metal</v>
      </c>
      <c r="C365" s="66" t="s">
        <v>592</v>
      </c>
      <c r="D365" s="17" cm="1">
        <f t="array" ref="D365">SUMPRODUCT(1*(Export!$C$2:$C$1000=$C365),Export!$E$2:$E$1000)-SUMPRODUCT(1*(Allocated!$B$2:$B$1000=$C365),1*(Allocated!$D$2:$D$1000&lt;&gt;"07.1. In Workshop - 17. Ship from Vendor"),Allocated!$E$2:$E$1000)</f>
        <v>-2</v>
      </c>
      <c r="E365" s="12" t="str">
        <f>VLOOKUP(MID(C365,4,1),DATA!$F$2:$G$16,2,FALSE)</f>
        <v>22"</v>
      </c>
      <c r="F365" s="12" t="str">
        <f>VLOOKUP(MID(C365,5,3),DATA!$H$2:$I$16,2,FALSE)</f>
        <v>11.5"</v>
      </c>
      <c r="G365" s="12" t="str">
        <f t="shared" si="5"/>
        <v>50</v>
      </c>
      <c r="H365" s="12" t="str">
        <f>VLOOKUP(MID(C365,10,3),DATA!$J$2:$L$16,2,FALSE)</f>
        <v>5x130</v>
      </c>
      <c r="I365" s="12">
        <f>VLOOKUP(MID(C365,10,3),DATA!$J$2:$L$16,3,FALSE)</f>
        <v>71.599999999999994</v>
      </c>
      <c r="J365" s="68" t="str">
        <f>VLOOKUP(MID(C365,3,1),DATA!$D$2:$E$16,2,FALSE)</f>
        <v>Medium Offset</v>
      </c>
      <c r="K365" t="str">
        <f>IF(COUNTIF(Discontinued!C231:C384,'All Skus'!C232)&gt;0,"yes","no")</f>
        <v>no</v>
      </c>
    </row>
    <row r="366" spans="1:11" x14ac:dyDescent="0.25">
      <c r="A366" s="59" t="str">
        <f>VLOOKUP(MID(C366,1,2),DATA!$B$2:$C$10,2,FALSE)</f>
        <v>FF10</v>
      </c>
      <c r="B366" s="68" t="str">
        <f>VLOOKUP(MID(C366,13,2),DATA!$M$2:$N$16,2,FALSE)</f>
        <v>Raw</v>
      </c>
      <c r="C366" s="66" t="s">
        <v>594</v>
      </c>
      <c r="D366" s="17" cm="1">
        <f t="array" ref="D366">SUMPRODUCT(1*(Export!$C$2:$C$1000=$C366),Export!$E$2:$E$1000)-SUMPRODUCT(1*(Allocated!$B$2:$B$1000=$C366),1*(Allocated!$D$2:$D$1000&lt;&gt;"07.1. In Workshop - 17. Ship from Vendor"),Allocated!$E$2:$E$1000)</f>
        <v>10</v>
      </c>
      <c r="E366" s="12" t="str">
        <f>VLOOKUP(MID(C366,4,1),DATA!$F$2:$G$16,2,FALSE)</f>
        <v>22"</v>
      </c>
      <c r="F366" s="12" t="str">
        <f>VLOOKUP(MID(C366,5,3),DATA!$H$2:$I$16,2,FALSE)</f>
        <v>11.5"</v>
      </c>
      <c r="G366" s="12" t="str">
        <f t="shared" si="5"/>
        <v>50</v>
      </c>
      <c r="H366" s="12" t="str">
        <f>VLOOKUP(MID(C366,10,3),DATA!$J$2:$L$16,2,FALSE)</f>
        <v>5x130</v>
      </c>
      <c r="I366" s="12">
        <f>VLOOKUP(MID(C366,10,3),DATA!$J$2:$L$16,3,FALSE)</f>
        <v>71.599999999999994</v>
      </c>
      <c r="J366" s="68" t="str">
        <f>VLOOKUP(MID(C366,3,1),DATA!$D$2:$E$16,2,FALSE)</f>
        <v>Medium Offset</v>
      </c>
      <c r="K366" t="str">
        <f>IF(COUNTIF(Discontinued!C130:C283,'All Skus'!C131)&gt;0,"yes","no")</f>
        <v>no</v>
      </c>
    </row>
    <row r="367" spans="1:11" x14ac:dyDescent="0.25">
      <c r="A367" s="59" t="str">
        <f>VLOOKUP(MID(C367,1,2),DATA!$B$2:$C$10,2,FALSE)</f>
        <v>FF10</v>
      </c>
      <c r="B367" s="68" t="str">
        <f>VLOOKUP(MID(C367,13,2),DATA!$M$2:$N$16,2,FALSE)</f>
        <v>Tarmac</v>
      </c>
      <c r="C367" s="66" t="s">
        <v>596</v>
      </c>
      <c r="D367" s="17" cm="1">
        <f t="array" ref="D367">SUMPRODUCT(1*(Export!$C$2:$C$1000=$C367),Export!$E$2:$E$1000)-SUMPRODUCT(1*(Allocated!$B$2:$B$1000=$C367),1*(Allocated!$D$2:$D$1000&lt;&gt;"07.1. In Workshop - 17. Ship from Vendor"),Allocated!$E$2:$E$1000)</f>
        <v>26</v>
      </c>
      <c r="E367" s="12" t="str">
        <f>VLOOKUP(MID(C367,4,1),DATA!$F$2:$G$16,2,FALSE)</f>
        <v>22"</v>
      </c>
      <c r="F367" s="12" t="str">
        <f>VLOOKUP(MID(C367,5,3),DATA!$H$2:$I$16,2,FALSE)</f>
        <v>11.5"</v>
      </c>
      <c r="G367" s="12" t="str">
        <f t="shared" si="5"/>
        <v>50</v>
      </c>
      <c r="H367" s="12" t="str">
        <f>VLOOKUP(MID(C367,10,3),DATA!$J$2:$L$16,2,FALSE)</f>
        <v>5x130</v>
      </c>
      <c r="I367" s="12">
        <f>VLOOKUP(MID(C367,10,3),DATA!$J$2:$L$16,3,FALSE)</f>
        <v>71.599999999999994</v>
      </c>
      <c r="J367" s="68" t="str">
        <f>VLOOKUP(MID(C367,3,1),DATA!$D$2:$E$16,2,FALSE)</f>
        <v>Medium Offset</v>
      </c>
      <c r="K367" t="str">
        <f>IF(COUNTIF(Discontinued!C50:C203,'All Skus'!C51)&gt;0,"yes","no")</f>
        <v>no</v>
      </c>
    </row>
    <row r="368" spans="1:11" x14ac:dyDescent="0.25">
      <c r="A368" s="59" t="str">
        <f>VLOOKUP(MID(C368,1,2),DATA!$B$2:$C$10,2,FALSE)</f>
        <v>FF11</v>
      </c>
      <c r="B368" s="68" t="str">
        <f>VLOOKUP(MID(C368,13,2),DATA!$M$2:$N$16,2,FALSE)</f>
        <v>Liquid Metal</v>
      </c>
      <c r="C368" s="66" t="s">
        <v>598</v>
      </c>
      <c r="D368" s="17" cm="1">
        <f t="array" ref="D368">SUMPRODUCT(1*(Export!$C$2:$C$1000=$C368),Export!$E$2:$E$1000)-SUMPRODUCT(1*(Allocated!$B$2:$B$1000=$C368),1*(Allocated!$D$2:$D$1000&lt;&gt;"07.1. In Workshop - 17. Ship from Vendor"),Allocated!$E$2:$E$1000)</f>
        <v>23</v>
      </c>
      <c r="E368" s="12" t="str">
        <f>VLOOKUP(MID(C368,4,1),DATA!$F$2:$G$16,2,FALSE)</f>
        <v>22"</v>
      </c>
      <c r="F368" s="12" t="str">
        <f>VLOOKUP(MID(C368,5,3),DATA!$H$2:$I$16,2,FALSE)</f>
        <v>11.5"</v>
      </c>
      <c r="G368" s="12" t="str">
        <f t="shared" si="5"/>
        <v>50</v>
      </c>
      <c r="H368" s="12" t="str">
        <f>VLOOKUP(MID(C368,10,3),DATA!$J$2:$L$16,2,FALSE)</f>
        <v>5x130</v>
      </c>
      <c r="I368" s="12">
        <f>VLOOKUP(MID(C368,10,3),DATA!$J$2:$L$16,3,FALSE)</f>
        <v>71.599999999999994</v>
      </c>
      <c r="J368" s="68" t="str">
        <f>VLOOKUP(MID(C368,3,1),DATA!$D$2:$E$16,2,FALSE)</f>
        <v>Medium Offset</v>
      </c>
    </row>
    <row r="369" spans="1:11" x14ac:dyDescent="0.25">
      <c r="A369" s="59" t="str">
        <f>VLOOKUP(MID(C369,1,2),DATA!$B$2:$C$10,2,FALSE)</f>
        <v>FF11</v>
      </c>
      <c r="B369" s="68" t="str">
        <f>VLOOKUP(MID(C369,13,2),DATA!$M$2:$N$16,2,FALSE)</f>
        <v>Raw</v>
      </c>
      <c r="C369" s="66" t="s">
        <v>600</v>
      </c>
      <c r="D369" s="17" cm="1">
        <f t="array" ref="D369">SUMPRODUCT(1*(Export!$C$2:$C$1000=$C369),Export!$E$2:$E$1000)-SUMPRODUCT(1*(Allocated!$B$2:$B$1000=$C369),1*(Allocated!$D$2:$D$1000&lt;&gt;"07.1. In Workshop - 17. Ship from Vendor"),Allocated!$E$2:$E$1000)</f>
        <v>24</v>
      </c>
      <c r="E369" s="12" t="str">
        <f>VLOOKUP(MID(C369,4,1),DATA!$F$2:$G$16,2,FALSE)</f>
        <v>22"</v>
      </c>
      <c r="F369" s="12" t="str">
        <f>VLOOKUP(MID(C369,5,3),DATA!$H$2:$I$16,2,FALSE)</f>
        <v>11.5"</v>
      </c>
      <c r="G369" s="12" t="str">
        <f t="shared" si="5"/>
        <v>50</v>
      </c>
      <c r="H369" s="12" t="str">
        <f>VLOOKUP(MID(C369,10,3),DATA!$J$2:$L$16,2,FALSE)</f>
        <v>5x130</v>
      </c>
      <c r="I369" s="12">
        <f>VLOOKUP(MID(C369,10,3),DATA!$J$2:$L$16,3,FALSE)</f>
        <v>71.599999999999994</v>
      </c>
      <c r="J369" s="68" t="str">
        <f>VLOOKUP(MID(C369,3,1),DATA!$D$2:$E$16,2,FALSE)</f>
        <v>Medium Offset</v>
      </c>
      <c r="K369" t="str">
        <f>IF(COUNTIF(Discontinued!C43:C196,'All Skus'!C44)&gt;0,"yes","no")</f>
        <v>yes</v>
      </c>
    </row>
    <row r="370" spans="1:11" x14ac:dyDescent="0.25">
      <c r="A370" s="59" t="str">
        <f>VLOOKUP(MID(C370,1,2),DATA!$B$2:$C$10,2,FALSE)</f>
        <v>FF11</v>
      </c>
      <c r="B370" s="68" t="str">
        <f>VLOOKUP(MID(C370,13,2),DATA!$M$2:$N$16,2,FALSE)</f>
        <v>Tarmac</v>
      </c>
      <c r="C370" s="66" t="s">
        <v>602</v>
      </c>
      <c r="D370" s="17" cm="1">
        <f t="array" ref="D370">SUMPRODUCT(1*(Export!$C$2:$C$1000=$C370),Export!$E$2:$E$1000)-SUMPRODUCT(1*(Allocated!$B$2:$B$1000=$C370),1*(Allocated!$D$2:$D$1000&lt;&gt;"07.1. In Workshop - 17. Ship from Vendor"),Allocated!$E$2:$E$1000)</f>
        <v>33</v>
      </c>
      <c r="E370" s="12" t="str">
        <f>VLOOKUP(MID(C370,4,1),DATA!$F$2:$G$16,2,FALSE)</f>
        <v>22"</v>
      </c>
      <c r="F370" s="12" t="str">
        <f>VLOOKUP(MID(C370,5,3),DATA!$H$2:$I$16,2,FALSE)</f>
        <v>11.5"</v>
      </c>
      <c r="G370" s="12" t="str">
        <f t="shared" si="5"/>
        <v>50</v>
      </c>
      <c r="H370" s="12" t="str">
        <f>VLOOKUP(MID(C370,10,3),DATA!$J$2:$L$16,2,FALSE)</f>
        <v>5x130</v>
      </c>
      <c r="I370" s="12">
        <f>VLOOKUP(MID(C370,10,3),DATA!$J$2:$L$16,3,FALSE)</f>
        <v>71.599999999999994</v>
      </c>
      <c r="J370" s="68" t="str">
        <f>VLOOKUP(MID(C370,3,1),DATA!$D$2:$E$16,2,FALSE)</f>
        <v>Medium Offset</v>
      </c>
      <c r="K370" t="str">
        <f>IF(COUNTIF(Discontinued!C41:C194,'All Skus'!C42)&gt;0,"yes","no")</f>
        <v>no</v>
      </c>
    </row>
    <row r="371" spans="1:11" x14ac:dyDescent="0.25">
      <c r="A371" s="59" t="str">
        <f>VLOOKUP(MID(C371,1,2),DATA!$B$2:$C$10,2,FALSE)</f>
        <v>FF10</v>
      </c>
      <c r="B371" s="68" t="str">
        <f>VLOOKUP(MID(C371,13,2),DATA!$M$2:$N$16,2,FALSE)</f>
        <v>Liquid Metal</v>
      </c>
      <c r="C371" s="66" t="s">
        <v>1360</v>
      </c>
      <c r="D371" s="17" cm="1">
        <f t="array" ref="D371">SUMPRODUCT(1*(Export!$C$2:$C$1000=$C371),Export!$E$2:$E$1000)-SUMPRODUCT(1*(Allocated!$B$2:$B$1000=$C371),1*(Allocated!$D$2:$D$1000&lt;&gt;"07.1. In Workshop - 17. Ship from Vendor"),Allocated!$E$2:$E$1000)</f>
        <v>4</v>
      </c>
      <c r="E371" s="12" t="str">
        <f>VLOOKUP(MID(C371,4,1),DATA!$F$2:$G$16,2,FALSE)</f>
        <v>22"</v>
      </c>
      <c r="F371" s="12" t="str">
        <f>VLOOKUP(MID(C371,5,3),DATA!$H$2:$I$16,2,FALSE)</f>
        <v>9.5"</v>
      </c>
      <c r="G371" s="12" t="str">
        <f t="shared" si="5"/>
        <v>35</v>
      </c>
      <c r="H371" s="12" t="str">
        <f>VLOOKUP(MID(C371,10,3),DATA!$J$2:$L$16,2,FALSE)</f>
        <v>5x108</v>
      </c>
      <c r="I371" s="12">
        <f>VLOOKUP(MID(C371,10,3),DATA!$J$2:$L$16,3,FALSE)</f>
        <v>63.4</v>
      </c>
      <c r="J371" s="68" t="str">
        <f>VLOOKUP(MID(C371,3,1),DATA!$D$2:$E$16,2,FALSE)</f>
        <v>Medium Offset</v>
      </c>
      <c r="K371" t="str">
        <f>IF(COUNTIF(Discontinued!C311:C464,'All Skus'!C312)&gt;0,"yes","no")</f>
        <v>no</v>
      </c>
    </row>
    <row r="372" spans="1:11" x14ac:dyDescent="0.25">
      <c r="A372" s="59" t="str">
        <f>VLOOKUP(MID(C372,1,2),DATA!$B$2:$C$10,2,FALSE)</f>
        <v>FF10</v>
      </c>
      <c r="B372" s="68" t="str">
        <f>VLOOKUP(MID(C372,13,2),DATA!$M$2:$N$16,2,FALSE)</f>
        <v>Raw</v>
      </c>
      <c r="C372" s="66" t="s">
        <v>1362</v>
      </c>
      <c r="D372" s="17" cm="1">
        <f t="array" ref="D372">SUMPRODUCT(1*(Export!$C$2:$C$1000=$C372),Export!$E$2:$E$1000)-SUMPRODUCT(1*(Allocated!$B$2:$B$1000=$C372),1*(Allocated!$D$2:$D$1000&lt;&gt;"07.1. In Workshop - 17. Ship from Vendor"),Allocated!$E$2:$E$1000)</f>
        <v>10</v>
      </c>
      <c r="E372" s="12" t="str">
        <f>VLOOKUP(MID(C372,4,1),DATA!$F$2:$G$16,2,FALSE)</f>
        <v>22"</v>
      </c>
      <c r="F372" s="12" t="str">
        <f>VLOOKUP(MID(C372,5,3),DATA!$H$2:$I$16,2,FALSE)</f>
        <v>9.5"</v>
      </c>
      <c r="G372" s="12" t="str">
        <f t="shared" si="5"/>
        <v>35</v>
      </c>
      <c r="H372" s="12" t="str">
        <f>VLOOKUP(MID(C372,10,3),DATA!$J$2:$L$16,2,FALSE)</f>
        <v>5x108</v>
      </c>
      <c r="I372" s="12">
        <f>VLOOKUP(MID(C372,10,3),DATA!$J$2:$L$16,3,FALSE)</f>
        <v>63.4</v>
      </c>
      <c r="J372" s="68" t="str">
        <f>VLOOKUP(MID(C372,3,1),DATA!$D$2:$E$16,2,FALSE)</f>
        <v>Medium Offset</v>
      </c>
      <c r="K372" t="str">
        <f>IF(COUNTIF(Discontinued!C325:C478,'All Skus'!C324)&gt;0,"yes","no")</f>
        <v>no</v>
      </c>
    </row>
    <row r="373" spans="1:11" x14ac:dyDescent="0.25">
      <c r="A373" s="59" t="str">
        <f>VLOOKUP(MID(C373,1,2),DATA!$B$2:$C$10,2,FALSE)</f>
        <v>FF10</v>
      </c>
      <c r="B373" s="68" t="str">
        <f>VLOOKUP(MID(C373,13,2),DATA!$M$2:$N$16,2,FALSE)</f>
        <v>Tarmac</v>
      </c>
      <c r="C373" s="66" t="s">
        <v>1364</v>
      </c>
      <c r="D373" s="17" cm="1">
        <f t="array" ref="D373">SUMPRODUCT(1*(Export!$C$2:$C$1000=$C373),Export!$E$2:$E$1000)-SUMPRODUCT(1*(Allocated!$B$2:$B$1000=$C373),1*(Allocated!$D$2:$D$1000&lt;&gt;"07.1. In Workshop - 17. Ship from Vendor"),Allocated!$E$2:$E$1000)</f>
        <v>4</v>
      </c>
      <c r="E373" s="12" t="str">
        <f>VLOOKUP(MID(C373,4,1),DATA!$F$2:$G$16,2,FALSE)</f>
        <v>22"</v>
      </c>
      <c r="F373" s="12" t="str">
        <f>VLOOKUP(MID(C373,5,3),DATA!$H$2:$I$16,2,FALSE)</f>
        <v>9.5"</v>
      </c>
      <c r="G373" s="12" t="str">
        <f t="shared" si="5"/>
        <v>35</v>
      </c>
      <c r="H373" s="12" t="str">
        <f>VLOOKUP(MID(C373,10,3),DATA!$J$2:$L$16,2,FALSE)</f>
        <v>5x108</v>
      </c>
      <c r="I373" s="12">
        <f>VLOOKUP(MID(C373,10,3),DATA!$J$2:$L$16,3,FALSE)</f>
        <v>63.4</v>
      </c>
      <c r="J373" s="68" t="str">
        <f>VLOOKUP(MID(C373,3,1),DATA!$D$2:$E$16,2,FALSE)</f>
        <v>Medium Offset</v>
      </c>
      <c r="K373" t="str">
        <f>IF(COUNTIF(Discontinued!C327:C480,'All Skus'!C326)&gt;0,"yes","no")</f>
        <v>no</v>
      </c>
    </row>
    <row r="374" spans="1:11" x14ac:dyDescent="0.25">
      <c r="A374" s="59" t="str">
        <f>VLOOKUP(MID(C374,1,2),DATA!$B$2:$C$10,2,FALSE)</f>
        <v>FF11</v>
      </c>
      <c r="B374" s="68" t="str">
        <f>VLOOKUP(MID(C374,13,2),DATA!$M$2:$N$16,2,FALSE)</f>
        <v>Liquid Metal</v>
      </c>
      <c r="C374" s="66" t="s">
        <v>1480</v>
      </c>
      <c r="D374" s="17" cm="1">
        <f t="array" ref="D374">SUMPRODUCT(1*(Export!$C$2:$C$1000=$C374),Export!$E$2:$E$1000)-SUMPRODUCT(1*(Allocated!$B$2:$B$1000=$C374),1*(Allocated!$D$2:$D$1000&lt;&gt;"07.1. In Workshop - 17. Ship from Vendor"),Allocated!$E$2:$E$1000)</f>
        <v>16</v>
      </c>
      <c r="E374" s="12" t="str">
        <f>VLOOKUP(MID(C374,4,1),DATA!$F$2:$G$16,2,FALSE)</f>
        <v>22"</v>
      </c>
      <c r="F374" s="12" t="str">
        <f>VLOOKUP(MID(C374,5,3),DATA!$H$2:$I$16,2,FALSE)</f>
        <v>9.5"</v>
      </c>
      <c r="G374" s="12" t="str">
        <f t="shared" si="5"/>
        <v>35</v>
      </c>
      <c r="H374" s="12" t="str">
        <f>VLOOKUP(MID(C374,10,3),DATA!$J$2:$L$16,2,FALSE)</f>
        <v>5x108</v>
      </c>
      <c r="I374" s="12">
        <f>VLOOKUP(MID(C374,10,3),DATA!$J$2:$L$16,3,FALSE)</f>
        <v>63.4</v>
      </c>
      <c r="J374" s="68" t="str">
        <f>VLOOKUP(MID(C374,3,1),DATA!$D$2:$E$16,2,FALSE)</f>
        <v>Medium Offset</v>
      </c>
    </row>
    <row r="375" spans="1:11" x14ac:dyDescent="0.25">
      <c r="A375" s="59" t="str">
        <f>VLOOKUP(MID(C375,1,2),DATA!$B$2:$C$10,2,FALSE)</f>
        <v>FF11</v>
      </c>
      <c r="B375" s="68" t="str">
        <f>VLOOKUP(MID(C375,13,2),DATA!$M$2:$N$16,2,FALSE)</f>
        <v>Raw</v>
      </c>
      <c r="C375" s="66" t="s">
        <v>1482</v>
      </c>
      <c r="D375" s="17" cm="1">
        <f t="array" ref="D375">SUMPRODUCT(1*(Export!$C$2:$C$1000=$C375),Export!$E$2:$E$1000)-SUMPRODUCT(1*(Allocated!$B$2:$B$1000=$C375),1*(Allocated!$D$2:$D$1000&lt;&gt;"07.1. In Workshop - 17. Ship from Vendor"),Allocated!$E$2:$E$1000)</f>
        <v>12</v>
      </c>
      <c r="E375" s="12" t="str">
        <f>VLOOKUP(MID(C375,4,1),DATA!$F$2:$G$16,2,FALSE)</f>
        <v>22"</v>
      </c>
      <c r="F375" s="12" t="str">
        <f>VLOOKUP(MID(C375,5,3),DATA!$H$2:$I$16,2,FALSE)</f>
        <v>9.5"</v>
      </c>
      <c r="G375" s="12" t="str">
        <f t="shared" si="5"/>
        <v>35</v>
      </c>
      <c r="H375" s="12" t="str">
        <f>VLOOKUP(MID(C375,10,3),DATA!$J$2:$L$16,2,FALSE)</f>
        <v>5x108</v>
      </c>
      <c r="I375" s="12">
        <f>VLOOKUP(MID(C375,10,3),DATA!$J$2:$L$16,3,FALSE)</f>
        <v>63.4</v>
      </c>
      <c r="J375" s="68" t="str">
        <f>VLOOKUP(MID(C375,3,1),DATA!$D$2:$E$16,2,FALSE)</f>
        <v>Medium Offset</v>
      </c>
      <c r="K375" t="str">
        <f>IF(COUNTIF(Discontinued!C112:C265,'All Skus'!C113)&gt;0,"yes","no")</f>
        <v>no</v>
      </c>
    </row>
    <row r="376" spans="1:11" x14ac:dyDescent="0.25">
      <c r="A376" s="59" t="str">
        <f>VLOOKUP(MID(C376,1,2),DATA!$B$2:$C$10,2,FALSE)</f>
        <v>FF11</v>
      </c>
      <c r="B376" s="68" t="str">
        <f>VLOOKUP(MID(C376,13,2),DATA!$M$2:$N$16,2,FALSE)</f>
        <v>Tarmac</v>
      </c>
      <c r="C376" s="66" t="s">
        <v>1484</v>
      </c>
      <c r="D376" s="17" cm="1">
        <f t="array" ref="D376">SUMPRODUCT(1*(Export!$C$2:$C$1000=$C376),Export!$E$2:$E$1000)-SUMPRODUCT(1*(Allocated!$B$2:$B$1000=$C376),1*(Allocated!$D$2:$D$1000&lt;&gt;"07.1. In Workshop - 17. Ship from Vendor"),Allocated!$E$2:$E$1000)</f>
        <v>22</v>
      </c>
      <c r="E376" s="12" t="str">
        <f>VLOOKUP(MID(C376,4,1),DATA!$F$2:$G$16,2,FALSE)</f>
        <v>22"</v>
      </c>
      <c r="F376" s="12" t="str">
        <f>VLOOKUP(MID(C376,5,3),DATA!$H$2:$I$16,2,FALSE)</f>
        <v>9.5"</v>
      </c>
      <c r="G376" s="12" t="str">
        <f t="shared" si="5"/>
        <v>35</v>
      </c>
      <c r="H376" s="12" t="str">
        <f>VLOOKUP(MID(C376,10,3),DATA!$J$2:$L$16,2,FALSE)</f>
        <v>5x108</v>
      </c>
      <c r="I376" s="12">
        <f>VLOOKUP(MID(C376,10,3),DATA!$J$2:$L$16,3,FALSE)</f>
        <v>63.4</v>
      </c>
      <c r="J376" s="68" t="str">
        <f>VLOOKUP(MID(C376,3,1),DATA!$D$2:$E$16,2,FALSE)</f>
        <v>Medium Offset</v>
      </c>
      <c r="K376" t="str">
        <f>IF(COUNTIF(Discontinued!C158:C311,'All Skus'!C159)&gt;0,"yes","no")</f>
        <v>no</v>
      </c>
    </row>
    <row r="377" spans="1:11" x14ac:dyDescent="0.25">
      <c r="A377" s="59" t="str">
        <f>VLOOKUP(MID(C377,1,2),DATA!$B$2:$C$10,2,FALSE)</f>
        <v>FF10</v>
      </c>
      <c r="B377" s="68" t="str">
        <f>VLOOKUP(MID(C377,13,2),DATA!$M$2:$N$16,2,FALSE)</f>
        <v>Liquid Metal</v>
      </c>
      <c r="C377" s="66" t="s">
        <v>2259</v>
      </c>
      <c r="D377" s="17" cm="1">
        <f t="array" ref="D377">SUMPRODUCT(1*(Export!$C$2:$C$1000=$C377),Export!$E$2:$E$1000)-SUMPRODUCT(1*(Allocated!$B$2:$B$1000=$C377),1*(Allocated!$D$2:$D$1000&lt;&gt;"07.1. In Workshop - 17. Ship from Vendor"),Allocated!$E$2:$E$1000)</f>
        <v>10</v>
      </c>
      <c r="E377" s="12" t="str">
        <f>VLOOKUP(MID(C377,4,1),DATA!$F$2:$G$16,2,FALSE)</f>
        <v>22"</v>
      </c>
      <c r="F377" s="12" t="str">
        <f>VLOOKUP(MID(C377,5,3),DATA!$H$2:$I$16,2,FALSE)</f>
        <v>9.5"</v>
      </c>
      <c r="G377" s="12" t="str">
        <f t="shared" si="5"/>
        <v>47</v>
      </c>
      <c r="H377" s="12" t="e">
        <f>VLOOKUP(MID(C377,10,3),DATA!$J$2:$L$16,2,FALSE)</f>
        <v>#N/A</v>
      </c>
      <c r="I377" s="12" t="e">
        <f>VLOOKUP(MID(C377,10,3),DATA!$J$2:$L$16,3,FALSE)</f>
        <v>#N/A</v>
      </c>
      <c r="J377" s="68" t="str">
        <f>VLOOKUP(MID(C377,3,1),DATA!$D$2:$E$16,2,FALSE)</f>
        <v>Medium Offset</v>
      </c>
      <c r="K377" t="str">
        <f>IF(COUNTIF(Discontinued!C232:C385,'All Skus'!C233)&gt;0,"yes","no")</f>
        <v>no</v>
      </c>
    </row>
  </sheetData>
  <autoFilter ref="A1:K377" xr:uid="{DC3FBC83-3589-44F2-B056-F9FC51DC1BBB}"/>
  <conditionalFormatting sqref="D1:D377">
    <cfRule type="cellIs" dxfId="262" priority="19" operator="lessThan">
      <formula>2</formula>
    </cfRule>
  </conditionalFormatting>
  <conditionalFormatting sqref="K2:K342 C2:C342">
    <cfRule type="containsText" dxfId="261" priority="16" operator="containsText" text="yes">
      <formula>NOT(ISERROR(SEARCH("yes",C2)))</formula>
    </cfRule>
  </conditionalFormatting>
  <conditionalFormatting sqref="C346:C348">
    <cfRule type="duplicateValues" dxfId="260" priority="15"/>
  </conditionalFormatting>
  <conditionalFormatting sqref="C352:C354">
    <cfRule type="duplicateValues" dxfId="259" priority="14"/>
  </conditionalFormatting>
  <conditionalFormatting sqref="C358:C360">
    <cfRule type="duplicateValues" dxfId="258" priority="13"/>
  </conditionalFormatting>
  <conditionalFormatting sqref="C364:C366">
    <cfRule type="duplicateValues" dxfId="257" priority="12"/>
  </conditionalFormatting>
  <conditionalFormatting sqref="C9:C342 C2:C6">
    <cfRule type="duplicateValues" dxfId="256" priority="261"/>
  </conditionalFormatting>
  <conditionalFormatting sqref="C8">
    <cfRule type="duplicateValues" dxfId="255" priority="1"/>
  </conditionalFormatting>
  <conditionalFormatting sqref="C378:C1048576 C1:C342">
    <cfRule type="duplicateValues" dxfId="254" priority="262"/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2C6F-3CA6-46C7-A4B1-3A52553926EE}">
  <sheetPr codeName="Sheet7"/>
  <dimension ref="A1:AC2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2.425781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8554687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/>
    <col min="10" max="10" width="7.57031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15.7109375" style="9" bestFit="1" customWidth="1"/>
    <col min="15" max="15" width="8.140625" style="60" bestFit="1" customWidth="1"/>
    <col min="16" max="16" width="16.8554687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/>
    <col min="21" max="21" width="7.57031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15.7109375" style="9" bestFit="1" customWidth="1"/>
    <col min="26" max="26" width="95.140625" style="8" bestFit="1" customWidth="1"/>
    <col min="27" max="27" width="8.85546875" style="8" bestFit="1" customWidth="1"/>
    <col min="28" max="28" width="20.28515625" style="8" bestFit="1" customWidth="1"/>
    <col min="29" max="29" width="10.140625" style="8" bestFit="1" customWidth="1"/>
    <col min="30" max="16384" width="9.140625" style="8"/>
  </cols>
  <sheetData>
    <row r="1" spans="1:29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8" t="s">
        <v>1961</v>
      </c>
      <c r="B2" s="8" t="s">
        <v>1960</v>
      </c>
      <c r="C2" s="59" t="str">
        <f>VLOOKUP(MID(E2,1,2),DATA!$B$2:$C$10,2,FALSE)</f>
        <v>FF10</v>
      </c>
      <c r="D2" s="8" t="str">
        <f>VLOOKUP(MID(E2,13,2),DATA!$M$2:$N$16,2,FALSE)</f>
        <v>Tarmac</v>
      </c>
      <c r="E2" s="66" t="s">
        <v>910</v>
      </c>
      <c r="F2" s="18" cm="1">
        <f t="array" ref="F2">SUMPRODUCT(1*('All Skus'!$C$2:$C$951=$E2),'All Skus'!$D$2:$D$951)</f>
        <v>7</v>
      </c>
      <c r="G2" s="12" t="str">
        <f>VLOOKUP(MID(E2,4,1),DATA!$F$2:$G$16,2,FALSE)</f>
        <v>20"</v>
      </c>
      <c r="H2" s="12" t="str">
        <f>VLOOKUP(MID(E2,5,3),DATA!$H$2:$I$16,2,FALSE)</f>
        <v>9.0"</v>
      </c>
      <c r="I2" s="12" t="str">
        <f t="shared" ref="I2:I16" si="0">MID(E2,8,2)</f>
        <v>35</v>
      </c>
      <c r="J2" s="12" t="str">
        <f>VLOOKUP(MID(E2,10,3),DATA!$J$2:$L$16,2,FALSE)</f>
        <v>5x114.3</v>
      </c>
      <c r="K2" s="12">
        <f>VLOOKUP(MID(E2,10,3),DATA!$J$2:$L$16,3,FALSE)</f>
        <v>73.099999999999994</v>
      </c>
      <c r="L2" s="8" t="str">
        <f>VLOOKUP(MID(E2,3,1),DATA!$D$2:$E$16,2,FALSE)</f>
        <v>Medium Offset</v>
      </c>
      <c r="M2" s="8">
        <v>27.4</v>
      </c>
      <c r="N2" s="9" t="s">
        <v>39</v>
      </c>
      <c r="O2" s="60" t="str">
        <f>VLOOKUP(MID(P2,1,2),DATA!$B$2:$C$10,2,FALSE)</f>
        <v>FF10</v>
      </c>
      <c r="P2" s="66" t="s">
        <v>790</v>
      </c>
      <c r="Q2" s="18" cm="1">
        <f t="array" ref="Q2">SUMPRODUCT(1*('All Skus'!$C$2:$C$951=$P2),'All Skus'!$D$2:$D$951)</f>
        <v>5</v>
      </c>
      <c r="R2" s="12" t="str">
        <f>VLOOKUP(MID(P2,4,1),DATA!$F$2:$G$16,2,FALSE)</f>
        <v>20"</v>
      </c>
      <c r="S2" s="12" t="str">
        <f>VLOOKUP(MID(P2,5,3),DATA!$H$2:$I$16,2,FALSE)</f>
        <v>10.0"</v>
      </c>
      <c r="T2" s="12" t="str">
        <f t="shared" ref="T2:T16" si="1">MID(P2,8,2)</f>
        <v>40</v>
      </c>
      <c r="U2" s="12" t="str">
        <f>VLOOKUP(MID(P2,10,3),DATA!$J$2:$L$16,2,FALSE)</f>
        <v>5x114.3</v>
      </c>
      <c r="V2" s="12">
        <f>VLOOKUP(MID(P2,10,3),DATA!$J$2:$L$16,3,FALSE)</f>
        <v>73.099999999999994</v>
      </c>
      <c r="W2" s="8" t="str">
        <f>VLOOKUP(MID(P2,3,1),DATA!$D$2:$E$16,2,FALSE)</f>
        <v>Medium Offset</v>
      </c>
      <c r="X2" s="8">
        <v>26.8</v>
      </c>
      <c r="Y2" s="9" t="s">
        <v>46</v>
      </c>
      <c r="AA2" s="8" t="s">
        <v>71</v>
      </c>
      <c r="AC2" s="8" t="s">
        <v>240</v>
      </c>
    </row>
    <row r="3" spans="1:29" x14ac:dyDescent="0.25">
      <c r="A3" s="8" t="s">
        <v>1961</v>
      </c>
      <c r="B3" s="8" t="s">
        <v>1960</v>
      </c>
      <c r="C3" s="59" t="str">
        <f>VLOOKUP(MID(E3,1,2),DATA!$B$2:$C$10,2,FALSE)</f>
        <v>FF10</v>
      </c>
      <c r="D3" s="8" t="str">
        <f>VLOOKUP(MID(E3,13,2),DATA!$M$2:$N$16,2,FALSE)</f>
        <v>Liquid Metal</v>
      </c>
      <c r="E3" s="66" t="s">
        <v>906</v>
      </c>
      <c r="F3" s="18" cm="1">
        <f t="array" ref="F3">SUMPRODUCT(1*('All Skus'!$C$2:$C$951=$E3),'All Skus'!$D$2:$D$951)</f>
        <v>10</v>
      </c>
      <c r="G3" s="12" t="str">
        <f>VLOOKUP(MID(E3,4,1),DATA!$F$2:$G$16,2,FALSE)</f>
        <v>20"</v>
      </c>
      <c r="H3" s="12" t="str">
        <f>VLOOKUP(MID(E3,5,3),DATA!$H$2:$I$16,2,FALSE)</f>
        <v>9.0"</v>
      </c>
      <c r="I3" s="12" t="str">
        <f t="shared" si="0"/>
        <v>35</v>
      </c>
      <c r="J3" s="12" t="str">
        <f>VLOOKUP(MID(E3,10,3),DATA!$J$2:$L$16,2,FALSE)</f>
        <v>5x114.3</v>
      </c>
      <c r="K3" s="12">
        <f>VLOOKUP(MID(E3,10,3),DATA!$J$2:$L$16,3,FALSE)</f>
        <v>73.099999999999994</v>
      </c>
      <c r="L3" s="8" t="str">
        <f>VLOOKUP(MID(E3,3,1),DATA!$D$2:$E$16,2,FALSE)</f>
        <v>Medium Offset</v>
      </c>
      <c r="M3" s="8">
        <v>27.4</v>
      </c>
      <c r="N3" s="9" t="s">
        <v>39</v>
      </c>
      <c r="O3" s="60" t="str">
        <f>VLOOKUP(MID(P3,1,2),DATA!$B$2:$C$10,2,FALSE)</f>
        <v>FF10</v>
      </c>
      <c r="P3" s="66" t="s">
        <v>788</v>
      </c>
      <c r="Q3" s="18" cm="1">
        <f t="array" ref="Q3">SUMPRODUCT(1*('All Skus'!$C$2:$C$951=$P3),'All Skus'!$D$2:$D$951)</f>
        <v>2</v>
      </c>
      <c r="R3" s="12" t="str">
        <f>VLOOKUP(MID(P3,4,1),DATA!$F$2:$G$16,2,FALSE)</f>
        <v>20"</v>
      </c>
      <c r="S3" s="12" t="str">
        <f>VLOOKUP(MID(P3,5,3),DATA!$H$2:$I$16,2,FALSE)</f>
        <v>10.0"</v>
      </c>
      <c r="T3" s="12" t="str">
        <f t="shared" si="1"/>
        <v>40</v>
      </c>
      <c r="U3" s="12" t="str">
        <f>VLOOKUP(MID(P3,10,3),DATA!$J$2:$L$16,2,FALSE)</f>
        <v>5x114.3</v>
      </c>
      <c r="V3" s="12">
        <f>VLOOKUP(MID(P3,10,3),DATA!$J$2:$L$16,3,FALSE)</f>
        <v>73.099999999999994</v>
      </c>
      <c r="W3" s="8" t="str">
        <f>VLOOKUP(MID(P3,3,1),DATA!$D$2:$E$16,2,FALSE)</f>
        <v>Medium Offset</v>
      </c>
      <c r="X3" s="8">
        <v>26.8</v>
      </c>
      <c r="Y3" s="9" t="s">
        <v>46</v>
      </c>
      <c r="AC3" s="8" t="s">
        <v>240</v>
      </c>
    </row>
    <row r="4" spans="1:29" s="68" customFormat="1" x14ac:dyDescent="0.25">
      <c r="A4" s="68" t="s">
        <v>1961</v>
      </c>
      <c r="B4" s="68" t="s">
        <v>1960</v>
      </c>
      <c r="C4" s="59" t="str">
        <f>VLOOKUP(MID(E4,1,2),DATA!$B$2:$C$10,2,FALSE)</f>
        <v>FF04</v>
      </c>
      <c r="D4" s="68" t="str">
        <f>VLOOKUP(MID(E4,13,2),DATA!$M$2:$N$16,2,FALSE)</f>
        <v>Tarmac</v>
      </c>
      <c r="E4" s="66" t="s">
        <v>502</v>
      </c>
      <c r="F4" s="18" cm="1">
        <f t="array" ref="F4">SUMPRODUCT(1*('All Skus'!$C$2:$C$951=$E4),'All Skus'!$D$2:$D$951)</f>
        <v>3</v>
      </c>
      <c r="G4" s="12" t="str">
        <f>VLOOKUP(MID(E4,4,1),DATA!$F$2:$G$16,2,FALSE)</f>
        <v>20"</v>
      </c>
      <c r="H4" s="12" t="str">
        <f>VLOOKUP(MID(E4,5,3),DATA!$H$2:$I$16,2,FALSE)</f>
        <v>9.0"</v>
      </c>
      <c r="I4" s="12" t="str">
        <f>MID(E4,8,2)</f>
        <v>35</v>
      </c>
      <c r="J4" s="12" t="str">
        <f>VLOOKUP(MID(E4,10,3),DATA!$J$2:$L$16,2,FALSE)</f>
        <v>5x114.3</v>
      </c>
      <c r="K4" s="12">
        <f>VLOOKUP(MID(E4,10,3),DATA!$J$2:$L$16,3,FALSE)</f>
        <v>73.099999999999994</v>
      </c>
      <c r="L4" s="68" t="str">
        <f>VLOOKUP(MID(E4,3,1),DATA!$D$2:$E$16,2,FALSE)</f>
        <v>Medium Offset</v>
      </c>
      <c r="M4" s="68">
        <v>27.4</v>
      </c>
      <c r="N4" s="9" t="s">
        <v>39</v>
      </c>
      <c r="O4" s="60" t="str">
        <f>VLOOKUP(MID(P4,1,2),DATA!$B$2:$C$10,2,FALSE)</f>
        <v>FF04</v>
      </c>
      <c r="P4" s="66" t="s">
        <v>508</v>
      </c>
      <c r="Q4" s="18" cm="1">
        <f t="array" ref="Q4">SUMPRODUCT(1*('All Skus'!$C$2:$C$951=$P4),'All Skus'!$D$2:$D$951)</f>
        <v>0</v>
      </c>
      <c r="R4" s="12" t="str">
        <f>VLOOKUP(MID(P4,4,1),DATA!$F$2:$G$16,2,FALSE)</f>
        <v>20"</v>
      </c>
      <c r="S4" s="12" t="str">
        <f>VLOOKUP(MID(P4,5,3),DATA!$H$2:$I$16,2,FALSE)</f>
        <v>10.0"</v>
      </c>
      <c r="T4" s="12" t="str">
        <f>MID(P4,8,2)</f>
        <v>40</v>
      </c>
      <c r="U4" s="12" t="str">
        <f>VLOOKUP(MID(P4,10,3),DATA!$J$2:$L$16,2,FALSE)</f>
        <v>5x114.3</v>
      </c>
      <c r="V4" s="12">
        <f>VLOOKUP(MID(P4,10,3),DATA!$J$2:$L$16,3,FALSE)</f>
        <v>73.099999999999994</v>
      </c>
      <c r="W4" s="68" t="str">
        <f>VLOOKUP(MID(P4,3,1),DATA!$D$2:$E$16,2,FALSE)</f>
        <v>Medium Offset</v>
      </c>
      <c r="X4" s="68">
        <v>26.8</v>
      </c>
      <c r="Y4" s="9" t="s">
        <v>46</v>
      </c>
      <c r="AA4" s="68" t="s">
        <v>71</v>
      </c>
      <c r="AC4" s="68" t="s">
        <v>240</v>
      </c>
    </row>
    <row r="5" spans="1:29" s="68" customFormat="1" x14ac:dyDescent="0.25">
      <c r="A5" s="68" t="s">
        <v>1961</v>
      </c>
      <c r="B5" s="68" t="s">
        <v>1960</v>
      </c>
      <c r="C5" s="59" t="str">
        <f>VLOOKUP(MID(E5,1,2),DATA!$B$2:$C$10,2,FALSE)</f>
        <v>FF04</v>
      </c>
      <c r="D5" s="68" t="str">
        <f>VLOOKUP(MID(E5,13,2),DATA!$M$2:$N$16,2,FALSE)</f>
        <v>Liquid Metal</v>
      </c>
      <c r="E5" s="66" t="s">
        <v>498</v>
      </c>
      <c r="F5" s="18" cm="1">
        <f t="array" ref="F5">SUMPRODUCT(1*('All Skus'!$C$2:$C$951=$E5),'All Skus'!$D$2:$D$951)</f>
        <v>10</v>
      </c>
      <c r="G5" s="12" t="str">
        <f>VLOOKUP(MID(E5,4,1),DATA!$F$2:$G$16,2,FALSE)</f>
        <v>20"</v>
      </c>
      <c r="H5" s="12" t="str">
        <f>VLOOKUP(MID(E5,5,3),DATA!$H$2:$I$16,2,FALSE)</f>
        <v>9.0"</v>
      </c>
      <c r="I5" s="12" t="str">
        <f>MID(E5,8,2)</f>
        <v>35</v>
      </c>
      <c r="J5" s="12" t="str">
        <f>VLOOKUP(MID(E5,10,3),DATA!$J$2:$L$16,2,FALSE)</f>
        <v>5x114.3</v>
      </c>
      <c r="K5" s="12">
        <f>VLOOKUP(MID(E5,10,3),DATA!$J$2:$L$16,3,FALSE)</f>
        <v>73.099999999999994</v>
      </c>
      <c r="L5" s="68" t="str">
        <f>VLOOKUP(MID(E5,3,1),DATA!$D$2:$E$16,2,FALSE)</f>
        <v>Medium Offset</v>
      </c>
      <c r="M5" s="68">
        <v>27.4</v>
      </c>
      <c r="N5" s="9" t="s">
        <v>39</v>
      </c>
      <c r="O5" s="60" t="str">
        <f>VLOOKUP(MID(P5,1,2),DATA!$B$2:$C$10,2,FALSE)</f>
        <v>FF04</v>
      </c>
      <c r="P5" s="66" t="s">
        <v>504</v>
      </c>
      <c r="Q5" s="18" cm="1">
        <f t="array" ref="Q5">SUMPRODUCT(1*('All Skus'!$C$2:$C$951=$P5),'All Skus'!$D$2:$D$951)</f>
        <v>18</v>
      </c>
      <c r="R5" s="12" t="str">
        <f>VLOOKUP(MID(P5,4,1),DATA!$F$2:$G$16,2,FALSE)</f>
        <v>20"</v>
      </c>
      <c r="S5" s="12" t="str">
        <f>VLOOKUP(MID(P5,5,3),DATA!$H$2:$I$16,2,FALSE)</f>
        <v>10.0"</v>
      </c>
      <c r="T5" s="12" t="str">
        <f>MID(P5,8,2)</f>
        <v>40</v>
      </c>
      <c r="U5" s="12" t="str">
        <f>VLOOKUP(MID(P5,10,3),DATA!$J$2:$L$16,2,FALSE)</f>
        <v>5x114.3</v>
      </c>
      <c r="V5" s="12">
        <f>VLOOKUP(MID(P5,10,3),DATA!$J$2:$L$16,3,FALSE)</f>
        <v>73.099999999999994</v>
      </c>
      <c r="W5" s="68" t="str">
        <f>VLOOKUP(MID(P5,3,1),DATA!$D$2:$E$16,2,FALSE)</f>
        <v>Medium Offset</v>
      </c>
      <c r="X5" s="68">
        <v>26.8</v>
      </c>
      <c r="Y5" s="9" t="s">
        <v>46</v>
      </c>
      <c r="AC5" s="68" t="s">
        <v>240</v>
      </c>
    </row>
    <row r="6" spans="1:29" x14ac:dyDescent="0.25">
      <c r="A6" s="8" t="s">
        <v>1961</v>
      </c>
      <c r="B6" s="8" t="s">
        <v>1960</v>
      </c>
      <c r="C6" s="59" t="str">
        <f>VLOOKUP(MID(E6,1,2),DATA!$B$2:$C$10,2,FALSE)</f>
        <v>FF11</v>
      </c>
      <c r="D6" s="8" t="str">
        <f>VLOOKUP(MID(E6,13,2),DATA!$M$2:$N$16,2,FALSE)</f>
        <v>Tarmac</v>
      </c>
      <c r="E6" s="66" t="s">
        <v>796</v>
      </c>
      <c r="F6" s="18" cm="1">
        <f t="array" ref="F6">SUMPRODUCT(1*('All Skus'!$C$2:$C$951=$E6),'All Skus'!$D$2:$D$951)</f>
        <v>7</v>
      </c>
      <c r="G6" s="12" t="str">
        <f>VLOOKUP(MID(E6,4,1),DATA!$F$2:$G$16,2,FALSE)</f>
        <v>20"</v>
      </c>
      <c r="H6" s="12" t="str">
        <f>VLOOKUP(MID(E6,5,3),DATA!$H$2:$I$16,2,FALSE)</f>
        <v>9.0"</v>
      </c>
      <c r="I6" s="12" t="str">
        <f t="shared" si="0"/>
        <v>35</v>
      </c>
      <c r="J6" s="12" t="str">
        <f>VLOOKUP(MID(E6,10,3),DATA!$J$2:$L$16,2,FALSE)</f>
        <v>5x114.3</v>
      </c>
      <c r="K6" s="12">
        <f>VLOOKUP(MID(E6,10,3),DATA!$J$2:$L$16,3,FALSE)</f>
        <v>73.099999999999994</v>
      </c>
      <c r="L6" s="8" t="str">
        <f>VLOOKUP(MID(E6,3,1),DATA!$D$2:$E$16,2,FALSE)</f>
        <v>Medium Offset</v>
      </c>
      <c r="M6" s="8">
        <v>27.4</v>
      </c>
      <c r="N6" s="9" t="s">
        <v>39</v>
      </c>
      <c r="O6" s="60" t="str">
        <f>VLOOKUP(MID(P6,1,2),DATA!$B$2:$C$10,2,FALSE)</f>
        <v>FF11</v>
      </c>
      <c r="P6" s="66" t="s">
        <v>902</v>
      </c>
      <c r="Q6" s="18" cm="1">
        <f t="array" ref="Q6">SUMPRODUCT(1*('All Skus'!$C$2:$C$951=$P6),'All Skus'!$D$2:$D$951)</f>
        <v>-1</v>
      </c>
      <c r="R6" s="12" t="str">
        <f>VLOOKUP(MID(P6,4,1),DATA!$F$2:$G$16,2,FALSE)</f>
        <v>20"</v>
      </c>
      <c r="S6" s="12" t="str">
        <f>VLOOKUP(MID(P6,5,3),DATA!$H$2:$I$16,2,FALSE)</f>
        <v>10.0"</v>
      </c>
      <c r="T6" s="12" t="str">
        <f t="shared" si="1"/>
        <v>40</v>
      </c>
      <c r="U6" s="12" t="str">
        <f>VLOOKUP(MID(P6,10,3),DATA!$J$2:$L$16,2,FALSE)</f>
        <v>5x114.3</v>
      </c>
      <c r="V6" s="12">
        <f>VLOOKUP(MID(P6,10,3),DATA!$J$2:$L$16,3,FALSE)</f>
        <v>73.099999999999994</v>
      </c>
      <c r="W6" s="8" t="str">
        <f>VLOOKUP(MID(P6,3,1),DATA!$D$2:$E$16,2,FALSE)</f>
        <v>Medium Offset</v>
      </c>
      <c r="X6" s="8">
        <v>26.8</v>
      </c>
      <c r="Y6" s="9" t="s">
        <v>46</v>
      </c>
      <c r="AA6" s="8" t="s">
        <v>71</v>
      </c>
      <c r="AC6" s="8" t="s">
        <v>240</v>
      </c>
    </row>
    <row r="7" spans="1:29" x14ac:dyDescent="0.25">
      <c r="A7" s="8" t="s">
        <v>1961</v>
      </c>
      <c r="B7" s="8" t="s">
        <v>1960</v>
      </c>
      <c r="C7" s="59" t="str">
        <f>VLOOKUP(MID(E7,1,2),DATA!$B$2:$C$10,2,FALSE)</f>
        <v>FF11</v>
      </c>
      <c r="D7" s="8" t="str">
        <f>VLOOKUP(MID(E7,13,2),DATA!$M$2:$N$16,2,FALSE)</f>
        <v>Liquid Metal</v>
      </c>
      <c r="E7" s="66" t="s">
        <v>794</v>
      </c>
      <c r="F7" s="18" cm="1">
        <f t="array" ref="F7">SUMPRODUCT(1*('All Skus'!$C$2:$C$951=$E7),'All Skus'!$D$2:$D$951)</f>
        <v>6</v>
      </c>
      <c r="G7" s="12" t="str">
        <f>VLOOKUP(MID(E7,4,1),DATA!$F$2:$G$16,2,FALSE)</f>
        <v>20"</v>
      </c>
      <c r="H7" s="12" t="str">
        <f>VLOOKUP(MID(E7,5,3),DATA!$H$2:$I$16,2,FALSE)</f>
        <v>9.0"</v>
      </c>
      <c r="I7" s="12" t="str">
        <f t="shared" si="0"/>
        <v>35</v>
      </c>
      <c r="J7" s="12" t="str">
        <f>VLOOKUP(MID(E7,10,3),DATA!$J$2:$L$16,2,FALSE)</f>
        <v>5x114.3</v>
      </c>
      <c r="K7" s="12">
        <f>VLOOKUP(MID(E7,10,3),DATA!$J$2:$L$16,3,FALSE)</f>
        <v>73.099999999999994</v>
      </c>
      <c r="L7" s="8" t="str">
        <f>VLOOKUP(MID(E7,3,1),DATA!$D$2:$E$16,2,FALSE)</f>
        <v>Medium Offset</v>
      </c>
      <c r="M7" s="8">
        <v>27.4</v>
      </c>
      <c r="N7" s="9" t="s">
        <v>39</v>
      </c>
      <c r="O7" s="60" t="str">
        <f>VLOOKUP(MID(P7,1,2),DATA!$B$2:$C$10,2,FALSE)</f>
        <v>FF11</v>
      </c>
      <c r="P7" s="66" t="s">
        <v>898</v>
      </c>
      <c r="Q7" s="18" cm="1">
        <f t="array" ref="Q7">SUMPRODUCT(1*('All Skus'!$C$2:$C$951=$P7),'All Skus'!$D$2:$D$951)</f>
        <v>4</v>
      </c>
      <c r="R7" s="12" t="str">
        <f>VLOOKUP(MID(P7,4,1),DATA!$F$2:$G$16,2,FALSE)</f>
        <v>20"</v>
      </c>
      <c r="S7" s="12" t="str">
        <f>VLOOKUP(MID(P7,5,3),DATA!$H$2:$I$16,2,FALSE)</f>
        <v>10.0"</v>
      </c>
      <c r="T7" s="12" t="str">
        <f t="shared" si="1"/>
        <v>40</v>
      </c>
      <c r="U7" s="12" t="str">
        <f>VLOOKUP(MID(P7,10,3),DATA!$J$2:$L$16,2,FALSE)</f>
        <v>5x114.3</v>
      </c>
      <c r="V7" s="12">
        <f>VLOOKUP(MID(P7,10,3),DATA!$J$2:$L$16,3,FALSE)</f>
        <v>73.099999999999994</v>
      </c>
      <c r="W7" s="8" t="str">
        <f>VLOOKUP(MID(P7,3,1),DATA!$D$2:$E$16,2,FALSE)</f>
        <v>Medium Offset</v>
      </c>
      <c r="X7" s="8">
        <v>26.8</v>
      </c>
      <c r="Y7" s="9" t="s">
        <v>46</v>
      </c>
      <c r="AC7" s="8" t="s">
        <v>240</v>
      </c>
    </row>
    <row r="8" spans="1:29" x14ac:dyDescent="0.25">
      <c r="A8" s="8" t="s">
        <v>1958</v>
      </c>
      <c r="B8" s="8" t="s">
        <v>1957</v>
      </c>
      <c r="C8" s="59" t="str">
        <f>VLOOKUP(MID(E8,1,2),DATA!$B$2:$C$10,2,FALSE)</f>
        <v>FF04</v>
      </c>
      <c r="D8" s="8" t="str">
        <f>VLOOKUP(MID(E8,13,2),DATA!$M$2:$N$16,2,FALSE)</f>
        <v>Tarmac</v>
      </c>
      <c r="E8" s="66" t="s">
        <v>342</v>
      </c>
      <c r="F8" s="18" cm="1">
        <f t="array" ref="F8">SUMPRODUCT(1*('All Skus'!$C$2:$C$951=$E8),'All Skus'!$D$2:$D$951)</f>
        <v>1</v>
      </c>
      <c r="G8" s="12" t="str">
        <f>VLOOKUP(MID(E8,4,1),DATA!$F$2:$G$16,2,FALSE)</f>
        <v>21"</v>
      </c>
      <c r="H8" s="12" t="str">
        <f>VLOOKUP(MID(E8,5,3),DATA!$H$2:$I$16,2,FALSE)</f>
        <v>9.0"</v>
      </c>
      <c r="I8" s="12" t="str">
        <f t="shared" si="0"/>
        <v>30</v>
      </c>
      <c r="J8" s="12" t="str">
        <f>VLOOKUP(MID(E8,10,3),DATA!$J$2:$L$16,2,FALSE)</f>
        <v>5x120</v>
      </c>
      <c r="K8" s="12">
        <f>VLOOKUP(MID(E8,10,3),DATA!$J$2:$L$16,3,FALSE)</f>
        <v>72.599999999999994</v>
      </c>
      <c r="L8" s="8" t="str">
        <f>VLOOKUP(MID(E8,3,1),DATA!$D$2:$E$16,2,FALSE)</f>
        <v>Medium Offset</v>
      </c>
      <c r="M8" s="8">
        <v>27.6</v>
      </c>
      <c r="N8" s="9" t="s">
        <v>112</v>
      </c>
      <c r="O8" s="60" t="str">
        <f>VLOOKUP(MID(P8,1,2),DATA!$B$2:$C$10,2,FALSE)</f>
        <v>FF04</v>
      </c>
      <c r="P8" s="66" t="s">
        <v>343</v>
      </c>
      <c r="Q8" s="18" cm="1">
        <f t="array" ref="Q8">SUMPRODUCT(1*('All Skus'!$C$2:$C$951=$P8),'All Skus'!$D$2:$D$951)</f>
        <v>15</v>
      </c>
      <c r="R8" s="12" t="str">
        <f>VLOOKUP(MID(P8,4,1),DATA!$F$2:$G$16,2,FALSE)</f>
        <v>21"</v>
      </c>
      <c r="S8" s="12" t="str">
        <f>VLOOKUP(MID(P8,5,3),DATA!$H$2:$I$16,2,FALSE)</f>
        <v>10.0"</v>
      </c>
      <c r="T8" s="12" t="str">
        <f t="shared" si="1"/>
        <v>40</v>
      </c>
      <c r="U8" s="12" t="str">
        <f>VLOOKUP(MID(P8,10,3),DATA!$J$2:$L$16,2,FALSE)</f>
        <v>5x120</v>
      </c>
      <c r="V8" s="12">
        <f>VLOOKUP(MID(P8,10,3),DATA!$J$2:$L$16,3,FALSE)</f>
        <v>72.599999999999994</v>
      </c>
      <c r="W8" s="8" t="str">
        <f>VLOOKUP(MID(P8,3,1),DATA!$D$2:$E$16,2,FALSE)</f>
        <v>Medium Offset</v>
      </c>
      <c r="X8" s="8">
        <v>29.4</v>
      </c>
      <c r="Y8" s="9" t="s">
        <v>313</v>
      </c>
      <c r="Z8" s="8" t="s">
        <v>371</v>
      </c>
      <c r="AA8" s="8" t="s">
        <v>2</v>
      </c>
      <c r="AC8" s="8" t="s">
        <v>239</v>
      </c>
    </row>
    <row r="9" spans="1:29" x14ac:dyDescent="0.25">
      <c r="A9" s="8" t="s">
        <v>1958</v>
      </c>
      <c r="B9" s="8" t="s">
        <v>1957</v>
      </c>
      <c r="C9" s="59" t="str">
        <f>VLOOKUP(MID(E9,1,2),DATA!$B$2:$C$10,2,FALSE)</f>
        <v>FF04</v>
      </c>
      <c r="D9" s="8" t="str">
        <f>VLOOKUP(MID(E9,13,2),DATA!$M$2:$N$16,2,FALSE)</f>
        <v>Liquid Metal</v>
      </c>
      <c r="E9" s="66" t="s">
        <v>344</v>
      </c>
      <c r="F9" s="18" cm="1">
        <f t="array" ref="F9">SUMPRODUCT(1*('All Skus'!$C$2:$C$951=$E9),'All Skus'!$D$2:$D$951)</f>
        <v>15</v>
      </c>
      <c r="G9" s="12" t="str">
        <f>VLOOKUP(MID(E9,4,1),DATA!$F$2:$G$16,2,FALSE)</f>
        <v>21"</v>
      </c>
      <c r="H9" s="12" t="str">
        <f>VLOOKUP(MID(E9,5,3),DATA!$H$2:$I$16,2,FALSE)</f>
        <v>9.0"</v>
      </c>
      <c r="I9" s="12" t="str">
        <f t="shared" si="0"/>
        <v>30</v>
      </c>
      <c r="J9" s="12" t="str">
        <f>VLOOKUP(MID(E9,10,3),DATA!$J$2:$L$16,2,FALSE)</f>
        <v>5x120</v>
      </c>
      <c r="K9" s="12">
        <f>VLOOKUP(MID(E9,10,3),DATA!$J$2:$L$16,3,FALSE)</f>
        <v>72.599999999999994</v>
      </c>
      <c r="L9" s="8" t="str">
        <f>VLOOKUP(MID(E9,3,1),DATA!$D$2:$E$16,2,FALSE)</f>
        <v>Medium Offset</v>
      </c>
      <c r="M9" s="8">
        <v>27.6</v>
      </c>
      <c r="N9" s="9" t="s">
        <v>112</v>
      </c>
      <c r="O9" s="60" t="str">
        <f>VLOOKUP(MID(P9,1,2),DATA!$B$2:$C$10,2,FALSE)</f>
        <v>FF04</v>
      </c>
      <c r="P9" s="66" t="s">
        <v>345</v>
      </c>
      <c r="Q9" s="18" cm="1">
        <f t="array" ref="Q9">SUMPRODUCT(1*('All Skus'!$C$2:$C$951=$P9),'All Skus'!$D$2:$D$951)</f>
        <v>13</v>
      </c>
      <c r="R9" s="12" t="str">
        <f>VLOOKUP(MID(P9,4,1),DATA!$F$2:$G$16,2,FALSE)</f>
        <v>21"</v>
      </c>
      <c r="S9" s="12" t="str">
        <f>VLOOKUP(MID(P9,5,3),DATA!$H$2:$I$16,2,FALSE)</f>
        <v>10.0"</v>
      </c>
      <c r="T9" s="12" t="str">
        <f t="shared" si="1"/>
        <v>40</v>
      </c>
      <c r="U9" s="12" t="str">
        <f>VLOOKUP(MID(P9,10,3),DATA!$J$2:$L$16,2,FALSE)</f>
        <v>5x120</v>
      </c>
      <c r="V9" s="12">
        <f>VLOOKUP(MID(P9,10,3),DATA!$J$2:$L$16,3,FALSE)</f>
        <v>72.599999999999994</v>
      </c>
      <c r="W9" s="8" t="str">
        <f>VLOOKUP(MID(P9,3,1),DATA!$D$2:$E$16,2,FALSE)</f>
        <v>Medium Offset</v>
      </c>
      <c r="X9" s="8">
        <v>29.4</v>
      </c>
      <c r="Y9" s="9" t="s">
        <v>313</v>
      </c>
      <c r="Z9" s="8" t="s">
        <v>371</v>
      </c>
      <c r="AC9" s="8" t="s">
        <v>239</v>
      </c>
    </row>
    <row r="10" spans="1:29" x14ac:dyDescent="0.25">
      <c r="A10" s="8" t="s">
        <v>1958</v>
      </c>
      <c r="B10" s="8" t="s">
        <v>1957</v>
      </c>
      <c r="C10" s="59" t="str">
        <f>VLOOKUP(MID(E10,1,2),DATA!$B$2:$C$10,2,FALSE)</f>
        <v>FF04</v>
      </c>
      <c r="D10" s="8" t="str">
        <f>VLOOKUP(MID(E10,13,2),DATA!$M$2:$N$16,2,FALSE)</f>
        <v>Raw</v>
      </c>
      <c r="E10" s="66" t="s">
        <v>346</v>
      </c>
      <c r="F10" s="18" cm="1">
        <f t="array" ref="F10">SUMPRODUCT(1*('All Skus'!$C$2:$C$951=$E10),'All Skus'!$D$2:$D$951)</f>
        <v>11</v>
      </c>
      <c r="G10" s="12" t="str">
        <f>VLOOKUP(MID(E10,4,1),DATA!$F$2:$G$16,2,FALSE)</f>
        <v>21"</v>
      </c>
      <c r="H10" s="12" t="str">
        <f>VLOOKUP(MID(E10,5,3),DATA!$H$2:$I$16,2,FALSE)</f>
        <v>9.0"</v>
      </c>
      <c r="I10" s="12" t="str">
        <f t="shared" si="0"/>
        <v>30</v>
      </c>
      <c r="J10" s="12" t="str">
        <f>VLOOKUP(MID(E10,10,3),DATA!$J$2:$L$16,2,FALSE)</f>
        <v>5x120</v>
      </c>
      <c r="K10" s="12">
        <f>VLOOKUP(MID(E10,10,3),DATA!$J$2:$L$16,3,FALSE)</f>
        <v>72.599999999999994</v>
      </c>
      <c r="L10" s="8" t="str">
        <f>VLOOKUP(MID(E10,3,1),DATA!$D$2:$E$16,2,FALSE)</f>
        <v>Medium Offset</v>
      </c>
      <c r="M10" s="8">
        <v>27.6</v>
      </c>
      <c r="N10" s="9" t="s">
        <v>112</v>
      </c>
      <c r="O10" s="60" t="str">
        <f>VLOOKUP(MID(P10,1,2),DATA!$B$2:$C$10,2,FALSE)</f>
        <v>FF04</v>
      </c>
      <c r="P10" s="66" t="s">
        <v>347</v>
      </c>
      <c r="Q10" s="18" cm="1">
        <f t="array" ref="Q10">SUMPRODUCT(1*('All Skus'!$C$2:$C$951=$P10),'All Skus'!$D$2:$D$951)</f>
        <v>14</v>
      </c>
      <c r="R10" s="12" t="str">
        <f>VLOOKUP(MID(P10,4,1),DATA!$F$2:$G$16,2,FALSE)</f>
        <v>21"</v>
      </c>
      <c r="S10" s="12" t="str">
        <f>VLOOKUP(MID(P10,5,3),DATA!$H$2:$I$16,2,FALSE)</f>
        <v>10.0"</v>
      </c>
      <c r="T10" s="12" t="str">
        <f t="shared" si="1"/>
        <v>40</v>
      </c>
      <c r="U10" s="12" t="str">
        <f>VLOOKUP(MID(P10,10,3),DATA!$J$2:$L$16,2,FALSE)</f>
        <v>5x120</v>
      </c>
      <c r="V10" s="12">
        <f>VLOOKUP(MID(P10,10,3),DATA!$J$2:$L$16,3,FALSE)</f>
        <v>72.599999999999994</v>
      </c>
      <c r="W10" s="8" t="str">
        <f>VLOOKUP(MID(P10,3,1),DATA!$D$2:$E$16,2,FALSE)</f>
        <v>Medium Offset</v>
      </c>
      <c r="X10" s="8">
        <v>29.4</v>
      </c>
      <c r="Y10" s="9" t="s">
        <v>313</v>
      </c>
      <c r="Z10" s="8" t="s">
        <v>371</v>
      </c>
      <c r="AA10" s="8" t="s">
        <v>2</v>
      </c>
    </row>
    <row r="11" spans="1:29" x14ac:dyDescent="0.25">
      <c r="A11" s="8" t="s">
        <v>1958</v>
      </c>
      <c r="B11" s="8" t="s">
        <v>1957</v>
      </c>
      <c r="C11" s="59" t="str">
        <f>VLOOKUP(MID(E11,1,2),DATA!$B$2:$C$10,2,FALSE)</f>
        <v>FF04</v>
      </c>
      <c r="D11" s="8" t="str">
        <f>VLOOKUP(MID(E11,13,2),DATA!$M$2:$N$16,2,FALSE)</f>
        <v>Tarmac</v>
      </c>
      <c r="E11" s="66" t="s">
        <v>342</v>
      </c>
      <c r="F11" s="18" cm="1">
        <f t="array" ref="F11">SUMPRODUCT(1*('All Skus'!$C$2:$C$951=$E11),'All Skus'!$D$2:$D$951)</f>
        <v>1</v>
      </c>
      <c r="G11" s="12" t="str">
        <f>VLOOKUP(MID(E11,4,1),DATA!$F$2:$G$16,2,FALSE)</f>
        <v>21"</v>
      </c>
      <c r="H11" s="12" t="str">
        <f>VLOOKUP(MID(E11,5,3),DATA!$H$2:$I$16,2,FALSE)</f>
        <v>9.0"</v>
      </c>
      <c r="I11" s="12" t="str">
        <f t="shared" si="0"/>
        <v>30</v>
      </c>
      <c r="J11" s="12" t="str">
        <f>VLOOKUP(MID(E11,10,3),DATA!$J$2:$L$16,2,FALSE)</f>
        <v>5x120</v>
      </c>
      <c r="K11" s="12">
        <f>VLOOKUP(MID(E11,10,3),DATA!$J$2:$L$16,3,FALSE)</f>
        <v>72.599999999999994</v>
      </c>
      <c r="L11" s="8" t="str">
        <f>VLOOKUP(MID(E11,3,1),DATA!$D$2:$E$16,2,FALSE)</f>
        <v>Medium Offset</v>
      </c>
      <c r="M11" s="8">
        <v>27.6</v>
      </c>
      <c r="N11" s="9" t="s">
        <v>112</v>
      </c>
      <c r="O11" s="60" t="str">
        <f>VLOOKUP(MID(P11,1,2),DATA!$B$2:$C$10,2,FALSE)</f>
        <v>FF04</v>
      </c>
      <c r="P11" s="66" t="s">
        <v>342</v>
      </c>
      <c r="Q11" s="18" cm="1">
        <f t="array" ref="Q11">SUMPRODUCT(1*('All Skus'!$C$2:$C$951=$P11),'All Skus'!$D$2:$D$951)</f>
        <v>1</v>
      </c>
      <c r="R11" s="12" t="str">
        <f>VLOOKUP(MID(P11,4,1),DATA!$F$2:$G$16,2,FALSE)</f>
        <v>21"</v>
      </c>
      <c r="S11" s="12" t="str">
        <f>VLOOKUP(MID(P11,5,3),DATA!$H$2:$I$16,2,FALSE)</f>
        <v>9.0"</v>
      </c>
      <c r="T11" s="12" t="str">
        <f t="shared" si="1"/>
        <v>30</v>
      </c>
      <c r="U11" s="12" t="str">
        <f>VLOOKUP(MID(P11,10,3),DATA!$J$2:$L$16,2,FALSE)</f>
        <v>5x120</v>
      </c>
      <c r="V11" s="12">
        <f>VLOOKUP(MID(P11,10,3),DATA!$J$2:$L$16,3,FALSE)</f>
        <v>72.599999999999994</v>
      </c>
      <c r="W11" s="8" t="str">
        <f>VLOOKUP(MID(P11,3,1),DATA!$D$2:$E$16,2,FALSE)</f>
        <v>Medium Offset</v>
      </c>
      <c r="X11" s="8">
        <v>27.6</v>
      </c>
      <c r="Y11" s="9" t="s">
        <v>112</v>
      </c>
      <c r="Z11" s="8" t="s">
        <v>371</v>
      </c>
      <c r="AA11" s="8" t="s">
        <v>2</v>
      </c>
      <c r="AC11" s="8" t="s">
        <v>239</v>
      </c>
    </row>
    <row r="12" spans="1:29" x14ac:dyDescent="0.25">
      <c r="A12" s="8" t="s">
        <v>1958</v>
      </c>
      <c r="B12" s="8" t="s">
        <v>1957</v>
      </c>
      <c r="C12" s="59" t="str">
        <f>VLOOKUP(MID(E12,1,2),DATA!$B$2:$C$10,2,FALSE)</f>
        <v>FF04</v>
      </c>
      <c r="D12" s="8" t="str">
        <f>VLOOKUP(MID(E12,13,2),DATA!$M$2:$N$16,2,FALSE)</f>
        <v>Liquid Metal</v>
      </c>
      <c r="E12" s="66" t="s">
        <v>344</v>
      </c>
      <c r="F12" s="18" cm="1">
        <f t="array" ref="F12">SUMPRODUCT(1*('All Skus'!$C$2:$C$951=$E12),'All Skus'!$D$2:$D$951)</f>
        <v>15</v>
      </c>
      <c r="G12" s="12" t="str">
        <f>VLOOKUP(MID(E12,4,1),DATA!$F$2:$G$16,2,FALSE)</f>
        <v>21"</v>
      </c>
      <c r="H12" s="12" t="str">
        <f>VLOOKUP(MID(E12,5,3),DATA!$H$2:$I$16,2,FALSE)</f>
        <v>9.0"</v>
      </c>
      <c r="I12" s="12" t="str">
        <f t="shared" si="0"/>
        <v>30</v>
      </c>
      <c r="J12" s="12" t="str">
        <f>VLOOKUP(MID(E12,10,3),DATA!$J$2:$L$16,2,FALSE)</f>
        <v>5x120</v>
      </c>
      <c r="K12" s="12">
        <f>VLOOKUP(MID(E12,10,3),DATA!$J$2:$L$16,3,FALSE)</f>
        <v>72.599999999999994</v>
      </c>
      <c r="L12" s="8" t="str">
        <f>VLOOKUP(MID(E12,3,1),DATA!$D$2:$E$16,2,FALSE)</f>
        <v>Medium Offset</v>
      </c>
      <c r="M12" s="8">
        <v>27.6</v>
      </c>
      <c r="N12" s="9" t="s">
        <v>112</v>
      </c>
      <c r="O12" s="60" t="str">
        <f>VLOOKUP(MID(P12,1,2),DATA!$B$2:$C$10,2,FALSE)</f>
        <v>FF04</v>
      </c>
      <c r="P12" s="66" t="s">
        <v>344</v>
      </c>
      <c r="Q12" s="18" cm="1">
        <f t="array" ref="Q12">SUMPRODUCT(1*('All Skus'!$C$2:$C$951=$P12),'All Skus'!$D$2:$D$951)</f>
        <v>15</v>
      </c>
      <c r="R12" s="12" t="str">
        <f>VLOOKUP(MID(P12,4,1),DATA!$F$2:$G$16,2,FALSE)</f>
        <v>21"</v>
      </c>
      <c r="S12" s="12" t="str">
        <f>VLOOKUP(MID(P12,5,3),DATA!$H$2:$I$16,2,FALSE)</f>
        <v>9.0"</v>
      </c>
      <c r="T12" s="12" t="str">
        <f t="shared" si="1"/>
        <v>30</v>
      </c>
      <c r="U12" s="12" t="str">
        <f>VLOOKUP(MID(P12,10,3),DATA!$J$2:$L$16,2,FALSE)</f>
        <v>5x120</v>
      </c>
      <c r="V12" s="12">
        <f>VLOOKUP(MID(P12,10,3),DATA!$J$2:$L$16,3,FALSE)</f>
        <v>72.599999999999994</v>
      </c>
      <c r="W12" s="8" t="str">
        <f>VLOOKUP(MID(P12,3,1),DATA!$D$2:$E$16,2,FALSE)</f>
        <v>Medium Offset</v>
      </c>
      <c r="X12" s="8">
        <v>27.6</v>
      </c>
      <c r="Y12" s="9" t="s">
        <v>112</v>
      </c>
      <c r="Z12" s="8" t="s">
        <v>371</v>
      </c>
      <c r="AC12" s="8" t="s">
        <v>239</v>
      </c>
    </row>
    <row r="13" spans="1:29" x14ac:dyDescent="0.25">
      <c r="A13" s="8" t="s">
        <v>1958</v>
      </c>
      <c r="B13" s="8" t="s">
        <v>1957</v>
      </c>
      <c r="C13" s="59" t="str">
        <f>VLOOKUP(MID(E13,1,2),DATA!$B$2:$C$10,2,FALSE)</f>
        <v>FF04</v>
      </c>
      <c r="D13" s="8" t="str">
        <f>VLOOKUP(MID(E13,13,2),DATA!$M$2:$N$16,2,FALSE)</f>
        <v>Raw</v>
      </c>
      <c r="E13" s="66" t="s">
        <v>346</v>
      </c>
      <c r="F13" s="18" cm="1">
        <f t="array" ref="F13">SUMPRODUCT(1*('All Skus'!$C$2:$C$951=$E13),'All Skus'!$D$2:$D$951)</f>
        <v>11</v>
      </c>
      <c r="G13" s="12" t="str">
        <f>VLOOKUP(MID(E13,4,1),DATA!$F$2:$G$16,2,FALSE)</f>
        <v>21"</v>
      </c>
      <c r="H13" s="12" t="str">
        <f>VLOOKUP(MID(E13,5,3),DATA!$H$2:$I$16,2,FALSE)</f>
        <v>9.0"</v>
      </c>
      <c r="I13" s="12" t="str">
        <f t="shared" si="0"/>
        <v>30</v>
      </c>
      <c r="J13" s="12" t="str">
        <f>VLOOKUP(MID(E13,10,3),DATA!$J$2:$L$16,2,FALSE)</f>
        <v>5x120</v>
      </c>
      <c r="K13" s="12">
        <f>VLOOKUP(MID(E13,10,3),DATA!$J$2:$L$16,3,FALSE)</f>
        <v>72.599999999999994</v>
      </c>
      <c r="L13" s="8" t="str">
        <f>VLOOKUP(MID(E13,3,1),DATA!$D$2:$E$16,2,FALSE)</f>
        <v>Medium Offset</v>
      </c>
      <c r="M13" s="8">
        <v>27.6</v>
      </c>
      <c r="N13" s="9" t="s">
        <v>112</v>
      </c>
      <c r="O13" s="60" t="str">
        <f>VLOOKUP(MID(P13,1,2),DATA!$B$2:$C$10,2,FALSE)</f>
        <v>FF04</v>
      </c>
      <c r="P13" s="66" t="s">
        <v>346</v>
      </c>
      <c r="Q13" s="18" cm="1">
        <f t="array" ref="Q13">SUMPRODUCT(1*('All Skus'!$C$2:$C$951=$P13),'All Skus'!$D$2:$D$951)</f>
        <v>11</v>
      </c>
      <c r="R13" s="12" t="str">
        <f>VLOOKUP(MID(P13,4,1),DATA!$F$2:$G$16,2,FALSE)</f>
        <v>21"</v>
      </c>
      <c r="S13" s="12" t="str">
        <f>VLOOKUP(MID(P13,5,3),DATA!$H$2:$I$16,2,FALSE)</f>
        <v>9.0"</v>
      </c>
      <c r="T13" s="12" t="str">
        <f t="shared" si="1"/>
        <v>30</v>
      </c>
      <c r="U13" s="12" t="str">
        <f>VLOOKUP(MID(P13,10,3),DATA!$J$2:$L$16,2,FALSE)</f>
        <v>5x120</v>
      </c>
      <c r="V13" s="12">
        <f>VLOOKUP(MID(P13,10,3),DATA!$J$2:$L$16,3,FALSE)</f>
        <v>72.599999999999994</v>
      </c>
      <c r="W13" s="8" t="str">
        <f>VLOOKUP(MID(P13,3,1),DATA!$D$2:$E$16,2,FALSE)</f>
        <v>Medium Offset</v>
      </c>
      <c r="X13" s="8">
        <v>27.6</v>
      </c>
      <c r="Y13" s="9" t="s">
        <v>112</v>
      </c>
      <c r="Z13" s="8" t="s">
        <v>371</v>
      </c>
      <c r="AC13" s="8" t="s">
        <v>239</v>
      </c>
    </row>
    <row r="14" spans="1:29" x14ac:dyDescent="0.25">
      <c r="A14" s="8" t="s">
        <v>1959</v>
      </c>
      <c r="B14" s="8" t="s">
        <v>1957</v>
      </c>
      <c r="C14" s="59" t="str">
        <f>VLOOKUP(MID(E14,1,2),DATA!$B$2:$C$10,2,FALSE)</f>
        <v>FF04</v>
      </c>
      <c r="D14" s="8" t="str">
        <f>VLOOKUP(MID(E14,13,2),DATA!$M$2:$N$16,2,FALSE)</f>
        <v>Liquid Metal</v>
      </c>
      <c r="E14" s="66" t="s">
        <v>339</v>
      </c>
      <c r="F14" s="18" cm="1">
        <f t="array" ref="F14">SUMPRODUCT(1*('All Skus'!$C$2:$C$951=$E14),'All Skus'!$D$2:$D$951)</f>
        <v>2</v>
      </c>
      <c r="G14" s="12" t="str">
        <f>VLOOKUP(MID(E14,4,1),DATA!$F$2:$G$16,2,FALSE)</f>
        <v>20"</v>
      </c>
      <c r="H14" s="12" t="str">
        <f>VLOOKUP(MID(E14,5,3),DATA!$H$2:$I$16,2,FALSE)</f>
        <v>8.5"</v>
      </c>
      <c r="I14" s="12" t="str">
        <f t="shared" si="0"/>
        <v>30</v>
      </c>
      <c r="J14" s="12" t="str">
        <f>VLOOKUP(MID(E14,10,3),DATA!$J$2:$L$16,2,FALSE)</f>
        <v>5x120</v>
      </c>
      <c r="K14" s="12">
        <f>VLOOKUP(MID(E14,10,3),DATA!$J$2:$L$16,3,FALSE)</f>
        <v>72.599999999999994</v>
      </c>
      <c r="L14" s="8" t="str">
        <f>VLOOKUP(MID(E14,3,1),DATA!$D$2:$E$16,2,FALSE)</f>
        <v>Medium Offset</v>
      </c>
      <c r="M14" s="8">
        <v>23</v>
      </c>
      <c r="N14" s="9" t="s">
        <v>188</v>
      </c>
      <c r="O14" s="60" t="str">
        <f>VLOOKUP(MID(P14,1,2),DATA!$B$2:$C$10,2,FALSE)</f>
        <v>FF04</v>
      </c>
      <c r="P14" s="66" t="s">
        <v>332</v>
      </c>
      <c r="Q14" s="18" cm="1">
        <f t="array" ref="Q14">SUMPRODUCT(1*('All Skus'!$C$2:$C$951=$P14),'All Skus'!$D$2:$D$951)</f>
        <v>12</v>
      </c>
      <c r="R14" s="12" t="str">
        <f>VLOOKUP(MID(P14,4,1),DATA!$F$2:$G$16,2,FALSE)</f>
        <v>20"</v>
      </c>
      <c r="S14" s="12" t="str">
        <f>VLOOKUP(MID(P14,5,3),DATA!$H$2:$I$16,2,FALSE)</f>
        <v>10.0"</v>
      </c>
      <c r="T14" s="12" t="str">
        <f t="shared" si="1"/>
        <v>40</v>
      </c>
      <c r="U14" s="12" t="str">
        <f>VLOOKUP(MID(P14,10,3),DATA!$J$2:$L$16,2,FALSE)</f>
        <v>5x120</v>
      </c>
      <c r="V14" s="12">
        <f>VLOOKUP(MID(P14,10,3),DATA!$J$2:$L$16,3,FALSE)</f>
        <v>72.599999999999994</v>
      </c>
      <c r="W14" s="8" t="str">
        <f>VLOOKUP(MID(P14,3,1),DATA!$D$2:$E$16,2,FALSE)</f>
        <v>Medium Offset</v>
      </c>
      <c r="X14" s="8">
        <v>25.2</v>
      </c>
      <c r="Y14" s="9" t="s">
        <v>189</v>
      </c>
      <c r="Z14" s="8" t="s">
        <v>2041</v>
      </c>
      <c r="AC14" s="8" t="s">
        <v>239</v>
      </c>
    </row>
    <row r="15" spans="1:29" x14ac:dyDescent="0.25">
      <c r="A15" s="8" t="s">
        <v>1959</v>
      </c>
      <c r="B15" s="8" t="s">
        <v>1957</v>
      </c>
      <c r="C15" s="59" t="str">
        <f>VLOOKUP(MID(E15,1,2),DATA!$B$2:$C$10,2,FALSE)</f>
        <v>FF04</v>
      </c>
      <c r="D15" s="8" t="str">
        <f>VLOOKUP(MID(E15,13,2),DATA!$M$2:$N$16,2,FALSE)</f>
        <v>Tarmac</v>
      </c>
      <c r="E15" s="66" t="s">
        <v>338</v>
      </c>
      <c r="F15" s="18" cm="1">
        <f t="array" ref="F15">SUMPRODUCT(1*('All Skus'!$C$2:$C$951=$E15),'All Skus'!$D$2:$D$951)</f>
        <v>5</v>
      </c>
      <c r="G15" s="12" t="str">
        <f>VLOOKUP(MID(E15,4,1),DATA!$F$2:$G$16,2,FALSE)</f>
        <v>20"</v>
      </c>
      <c r="H15" s="12" t="str">
        <f>VLOOKUP(MID(E15,5,3),DATA!$H$2:$I$16,2,FALSE)</f>
        <v>8.5"</v>
      </c>
      <c r="I15" s="12" t="str">
        <f t="shared" si="0"/>
        <v>30</v>
      </c>
      <c r="J15" s="12" t="str">
        <f>VLOOKUP(MID(E15,10,3),DATA!$J$2:$L$16,2,FALSE)</f>
        <v>5x120</v>
      </c>
      <c r="K15" s="12">
        <f>VLOOKUP(MID(E15,10,3),DATA!$J$2:$L$16,3,FALSE)</f>
        <v>72.599999999999994</v>
      </c>
      <c r="L15" s="8" t="str">
        <f>VLOOKUP(MID(E15,3,1),DATA!$D$2:$E$16,2,FALSE)</f>
        <v>Medium Offset</v>
      </c>
      <c r="M15" s="8">
        <v>23</v>
      </c>
      <c r="N15" s="9" t="s">
        <v>188</v>
      </c>
      <c r="O15" s="60" t="str">
        <f>VLOOKUP(MID(P15,1,2),DATA!$B$2:$C$10,2,FALSE)</f>
        <v>FF04</v>
      </c>
      <c r="P15" s="66" t="s">
        <v>338</v>
      </c>
      <c r="Q15" s="18" cm="1">
        <f t="array" ref="Q15">SUMPRODUCT(1*('All Skus'!$C$2:$C$951=$P15),'All Skus'!$D$2:$D$951)</f>
        <v>5</v>
      </c>
      <c r="R15" s="12" t="str">
        <f>VLOOKUP(MID(P15,4,1),DATA!$F$2:$G$16,2,FALSE)</f>
        <v>20"</v>
      </c>
      <c r="S15" s="12" t="str">
        <f>VLOOKUP(MID(P15,5,3),DATA!$H$2:$I$16,2,FALSE)</f>
        <v>8.5"</v>
      </c>
      <c r="T15" s="12" t="str">
        <f t="shared" si="1"/>
        <v>30</v>
      </c>
      <c r="U15" s="12" t="str">
        <f>VLOOKUP(MID(P15,10,3),DATA!$J$2:$L$16,2,FALSE)</f>
        <v>5x120</v>
      </c>
      <c r="V15" s="12">
        <f>VLOOKUP(MID(P15,10,3),DATA!$J$2:$L$16,3,FALSE)</f>
        <v>72.599999999999994</v>
      </c>
      <c r="W15" s="8" t="str">
        <f>VLOOKUP(MID(P15,3,1),DATA!$D$2:$E$16,2,FALSE)</f>
        <v>Medium Offset</v>
      </c>
      <c r="X15" s="8">
        <v>23</v>
      </c>
      <c r="Y15" s="9" t="s">
        <v>188</v>
      </c>
      <c r="Z15" s="8" t="s">
        <v>2041</v>
      </c>
      <c r="AA15" s="8" t="s">
        <v>2</v>
      </c>
      <c r="AC15" s="8" t="s">
        <v>239</v>
      </c>
    </row>
    <row r="16" spans="1:29" x14ac:dyDescent="0.25">
      <c r="A16" s="8" t="s">
        <v>1959</v>
      </c>
      <c r="B16" s="8" t="s">
        <v>1957</v>
      </c>
      <c r="C16" s="59" t="str">
        <f>VLOOKUP(MID(E16,1,2),DATA!$B$2:$C$10,2,FALSE)</f>
        <v>FF04</v>
      </c>
      <c r="D16" s="8" t="str">
        <f>VLOOKUP(MID(E16,13,2),DATA!$M$2:$N$16,2,FALSE)</f>
        <v>Liquid Metal</v>
      </c>
      <c r="E16" s="66" t="s">
        <v>339</v>
      </c>
      <c r="F16" s="18" cm="1">
        <f t="array" ref="F16">SUMPRODUCT(1*('All Skus'!$C$2:$C$951=$E16),'All Skus'!$D$2:$D$951)</f>
        <v>2</v>
      </c>
      <c r="G16" s="12" t="str">
        <f>VLOOKUP(MID(E16,4,1),DATA!$F$2:$G$16,2,FALSE)</f>
        <v>20"</v>
      </c>
      <c r="H16" s="12" t="str">
        <f>VLOOKUP(MID(E16,5,3),DATA!$H$2:$I$16,2,FALSE)</f>
        <v>8.5"</v>
      </c>
      <c r="I16" s="12" t="str">
        <f t="shared" si="0"/>
        <v>30</v>
      </c>
      <c r="J16" s="12" t="str">
        <f>VLOOKUP(MID(E16,10,3),DATA!$J$2:$L$16,2,FALSE)</f>
        <v>5x120</v>
      </c>
      <c r="K16" s="12">
        <f>VLOOKUP(MID(E16,10,3),DATA!$J$2:$L$16,3,FALSE)</f>
        <v>72.599999999999994</v>
      </c>
      <c r="L16" s="8" t="str">
        <f>VLOOKUP(MID(E16,3,1),DATA!$D$2:$E$16,2,FALSE)</f>
        <v>Medium Offset</v>
      </c>
      <c r="M16" s="8">
        <v>23</v>
      </c>
      <c r="N16" s="9" t="s">
        <v>188</v>
      </c>
      <c r="O16" s="60" t="str">
        <f>VLOOKUP(MID(P16,1,2),DATA!$B$2:$C$10,2,FALSE)</f>
        <v>FF04</v>
      </c>
      <c r="P16" s="66" t="s">
        <v>339</v>
      </c>
      <c r="Q16" s="18" cm="1">
        <f t="array" ref="Q16">SUMPRODUCT(1*('All Skus'!$C$2:$C$951=$P16),'All Skus'!$D$2:$D$951)</f>
        <v>2</v>
      </c>
      <c r="R16" s="12" t="str">
        <f>VLOOKUP(MID(P16,4,1),DATA!$F$2:$G$16,2,FALSE)</f>
        <v>20"</v>
      </c>
      <c r="S16" s="12" t="str">
        <f>VLOOKUP(MID(P16,5,3),DATA!$H$2:$I$16,2,FALSE)</f>
        <v>8.5"</v>
      </c>
      <c r="T16" s="12" t="str">
        <f t="shared" si="1"/>
        <v>30</v>
      </c>
      <c r="U16" s="12" t="str">
        <f>VLOOKUP(MID(P16,10,3),DATA!$J$2:$L$16,2,FALSE)</f>
        <v>5x120</v>
      </c>
      <c r="V16" s="12">
        <f>VLOOKUP(MID(P16,10,3),DATA!$J$2:$L$16,3,FALSE)</f>
        <v>72.599999999999994</v>
      </c>
      <c r="W16" s="8" t="str">
        <f>VLOOKUP(MID(P16,3,1),DATA!$D$2:$E$16,2,FALSE)</f>
        <v>Medium Offset</v>
      </c>
      <c r="X16" s="8">
        <v>23</v>
      </c>
      <c r="Y16" s="9" t="s">
        <v>188</v>
      </c>
      <c r="Z16" s="8" t="s">
        <v>2041</v>
      </c>
      <c r="AC16" s="8" t="s">
        <v>239</v>
      </c>
    </row>
    <row r="17" spans="1:25" s="31" customFormat="1" x14ac:dyDescent="0.25">
      <c r="A17" s="92" t="s">
        <v>2271</v>
      </c>
      <c r="B17" s="31" t="s">
        <v>1839</v>
      </c>
      <c r="C17" s="59" t="str">
        <f>VLOOKUP(MID(E17,1,2),DATA!$B$2:$C$10,2,FALSE)</f>
        <v>FF11</v>
      </c>
      <c r="D17" s="31" t="str">
        <f>VLOOKUP(MID(E17,13,2),DATA!$M$2:$N$16,2,FALSE)</f>
        <v>Liquid Metal</v>
      </c>
      <c r="E17" s="66" t="s">
        <v>2207</v>
      </c>
      <c r="F17" s="18" cm="1">
        <f t="array" ref="F17">SUMPRODUCT(1*('All Skus'!$C$2:$C$951=$E17),'All Skus'!$D$2:$D$951)</f>
        <v>6</v>
      </c>
      <c r="G17" s="82" t="str">
        <f>VLOOKUP(MID(E17,4,1),DATA!$F$2:$G$16,2,FALSE)</f>
        <v>21"</v>
      </c>
      <c r="H17" s="82" t="str">
        <f>VLOOKUP(MID(E17,5,3),DATA!$H$2:$I$16,2,FALSE)</f>
        <v>9.5"</v>
      </c>
      <c r="I17" s="82" t="str">
        <f>MID(E17,8,2)</f>
        <v>35</v>
      </c>
      <c r="J17" s="82" t="str">
        <f>VLOOKUP(MID(E17,10,3),DATA!$J$2:$L$16,2,FALSE)</f>
        <v>5x114.3</v>
      </c>
      <c r="K17" s="82">
        <f>VLOOKUP(MID(E17,10,3),DATA!$J$2:$L$16,3,FALSE)</f>
        <v>73.099999999999994</v>
      </c>
      <c r="L17" s="31" t="str">
        <f>VLOOKUP(MID(E17,3,1),DATA!$D$2:$E$16,2,FALSE)</f>
        <v>Medium Offset</v>
      </c>
      <c r="N17" s="83" t="s">
        <v>2277</v>
      </c>
      <c r="O17" s="60" t="str">
        <f>VLOOKUP(MID(P17,1,2),DATA!$B$2:$C$10,2,FALSE)</f>
        <v>FF11</v>
      </c>
      <c r="P17" s="66" t="s">
        <v>2216</v>
      </c>
      <c r="Q17" s="18" cm="1">
        <f t="array" ref="Q17">SUMPRODUCT(1*('All Skus'!$C$2:$C$951=$P17),'All Skus'!$D$2:$D$951)</f>
        <v>8</v>
      </c>
      <c r="R17" s="82" t="str">
        <f>VLOOKUP(MID(P17,4,1),DATA!$F$2:$G$16,2,FALSE)</f>
        <v>21"</v>
      </c>
      <c r="S17" s="82" t="str">
        <f>VLOOKUP(MID(P17,5,3),DATA!$H$2:$I$16,2,FALSE)</f>
        <v>10.5"</v>
      </c>
      <c r="T17" s="82" t="str">
        <f>MID(P17,8,2)</f>
        <v>40</v>
      </c>
      <c r="U17" s="82" t="str">
        <f>VLOOKUP(MID(P17,10,3),DATA!$J$2:$L$16,2,FALSE)</f>
        <v>5x114.3</v>
      </c>
      <c r="V17" s="82">
        <f>VLOOKUP(MID(P17,10,3),DATA!$J$2:$L$16,3,FALSE)</f>
        <v>73.099999999999994</v>
      </c>
      <c r="W17" s="31" t="str">
        <f>VLOOKUP(MID(P17,3,1),DATA!$D$2:$E$16,2,FALSE)</f>
        <v>Medium Offset</v>
      </c>
      <c r="Y17" s="83" t="s">
        <v>2278</v>
      </c>
    </row>
    <row r="18" spans="1:25" s="31" customFormat="1" x14ac:dyDescent="0.25">
      <c r="A18" s="92" t="s">
        <v>2271</v>
      </c>
      <c r="B18" s="31" t="s">
        <v>1839</v>
      </c>
      <c r="C18" s="59" t="str">
        <f>VLOOKUP(MID(E18,1,2),DATA!$B$2:$C$10,2,FALSE)</f>
        <v>FF11</v>
      </c>
      <c r="D18" s="31" t="str">
        <f>VLOOKUP(MID(E18,13,2),DATA!$M$2:$N$16,2,FALSE)</f>
        <v>Raw</v>
      </c>
      <c r="E18" s="66" t="s">
        <v>2209</v>
      </c>
      <c r="F18" s="18" cm="1">
        <f t="array" ref="F18">SUMPRODUCT(1*('All Skus'!$C$2:$C$951=$E18),'All Skus'!$D$2:$D$951)</f>
        <v>8</v>
      </c>
      <c r="G18" s="82" t="str">
        <f>VLOOKUP(MID(E18,4,1),DATA!$F$2:$G$16,2,FALSE)</f>
        <v>21"</v>
      </c>
      <c r="H18" s="82" t="str">
        <f>VLOOKUP(MID(E18,5,3),DATA!$H$2:$I$16,2,FALSE)</f>
        <v>9.5"</v>
      </c>
      <c r="I18" s="82" t="str">
        <f>MID(E18,8,2)</f>
        <v>35</v>
      </c>
      <c r="J18" s="82" t="str">
        <f>VLOOKUP(MID(E18,10,3),DATA!$J$2:$L$16,2,FALSE)</f>
        <v>5x114.3</v>
      </c>
      <c r="K18" s="82">
        <f>VLOOKUP(MID(E18,10,3),DATA!$J$2:$L$16,3,FALSE)</f>
        <v>73.099999999999994</v>
      </c>
      <c r="L18" s="31" t="str">
        <f>VLOOKUP(MID(E18,3,1),DATA!$D$2:$E$16,2,FALSE)</f>
        <v>Medium Offset</v>
      </c>
      <c r="N18" s="83" t="s">
        <v>2277</v>
      </c>
      <c r="O18" s="60" t="str">
        <f>VLOOKUP(MID(P18,1,2),DATA!$B$2:$C$10,2,FALSE)</f>
        <v>FF11</v>
      </c>
      <c r="P18" s="66" t="s">
        <v>2220</v>
      </c>
      <c r="Q18" s="18" cm="1">
        <f t="array" ref="Q18">SUMPRODUCT(1*('All Skus'!$C$2:$C$951=$P18),'All Skus'!$D$2:$D$951)</f>
        <v>2</v>
      </c>
      <c r="R18" s="82" t="str">
        <f>VLOOKUP(MID(P18,4,1),DATA!$F$2:$G$16,2,FALSE)</f>
        <v>21"</v>
      </c>
      <c r="S18" s="82" t="str">
        <f>VLOOKUP(MID(P18,5,3),DATA!$H$2:$I$16,2,FALSE)</f>
        <v>10.5"</v>
      </c>
      <c r="T18" s="82" t="str">
        <f>MID(P18,8,2)</f>
        <v>40</v>
      </c>
      <c r="U18" s="82" t="str">
        <f>VLOOKUP(MID(P18,10,3),DATA!$J$2:$L$16,2,FALSE)</f>
        <v>5x114.3</v>
      </c>
      <c r="V18" s="82">
        <f>VLOOKUP(MID(P18,10,3),DATA!$J$2:$L$16,3,FALSE)</f>
        <v>73.099999999999994</v>
      </c>
      <c r="W18" s="31" t="str">
        <f>VLOOKUP(MID(P18,3,1),DATA!$D$2:$E$16,2,FALSE)</f>
        <v>Medium Offset</v>
      </c>
      <c r="Y18" s="83" t="s">
        <v>2278</v>
      </c>
    </row>
    <row r="19" spans="1:25" s="31" customFormat="1" x14ac:dyDescent="0.25">
      <c r="A19" s="92" t="s">
        <v>2271</v>
      </c>
      <c r="B19" s="31" t="s">
        <v>1839</v>
      </c>
      <c r="C19" s="59" t="str">
        <f>VLOOKUP(MID(E19,1,2),DATA!$B$2:$C$10,2,FALSE)</f>
        <v>FF11</v>
      </c>
      <c r="D19" s="31" t="str">
        <f>VLOOKUP(MID(E19,13,2),DATA!$M$2:$N$16,2,FALSE)</f>
        <v>Tarmac</v>
      </c>
      <c r="E19" s="66" t="s">
        <v>2211</v>
      </c>
      <c r="F19" s="18" cm="1">
        <f t="array" ref="F19">SUMPRODUCT(1*('All Skus'!$C$2:$C$951=$E19),'All Skus'!$D$2:$D$951)</f>
        <v>0</v>
      </c>
      <c r="G19" s="82" t="str">
        <f>VLOOKUP(MID(E19,4,1),DATA!$F$2:$G$16,2,FALSE)</f>
        <v>21"</v>
      </c>
      <c r="H19" s="82" t="str">
        <f>VLOOKUP(MID(E19,5,3),DATA!$H$2:$I$16,2,FALSE)</f>
        <v>9.5"</v>
      </c>
      <c r="I19" s="82" t="str">
        <f>MID(E19,8,2)</f>
        <v>35</v>
      </c>
      <c r="J19" s="82" t="str">
        <f>VLOOKUP(MID(E19,10,3),DATA!$J$2:$L$16,2,FALSE)</f>
        <v>5x114.3</v>
      </c>
      <c r="K19" s="82">
        <f>VLOOKUP(MID(E19,10,3),DATA!$J$2:$L$16,3,FALSE)</f>
        <v>73.099999999999994</v>
      </c>
      <c r="L19" s="31" t="str">
        <f>VLOOKUP(MID(E19,3,1),DATA!$D$2:$E$16,2,FALSE)</f>
        <v>Medium Offset</v>
      </c>
      <c r="N19" s="83" t="s">
        <v>2277</v>
      </c>
      <c r="O19" s="60" t="str">
        <f>VLOOKUP(MID(P19,1,2),DATA!$B$2:$C$10,2,FALSE)</f>
        <v>FF11</v>
      </c>
      <c r="P19" s="66" t="s">
        <v>2576</v>
      </c>
      <c r="Q19" s="18" cm="1">
        <f t="array" ref="Q19">SUMPRODUCT(1*('All Skus'!$C$2:$C$951=$P19),'All Skus'!$D$2:$D$951)</f>
        <v>2</v>
      </c>
      <c r="R19" s="82" t="str">
        <f>VLOOKUP(MID(P19,4,1),DATA!$F$2:$G$16,2,FALSE)</f>
        <v>21"</v>
      </c>
      <c r="S19" s="82" t="str">
        <f>VLOOKUP(MID(P19,5,3),DATA!$H$2:$I$16,2,FALSE)</f>
        <v>10.5"</v>
      </c>
      <c r="T19" s="82" t="str">
        <f>MID(P19,8,2)</f>
        <v>40</v>
      </c>
      <c r="U19" s="82" t="str">
        <f>VLOOKUP(MID(P19,10,3),DATA!$J$2:$L$16,2,FALSE)</f>
        <v>5x114.3</v>
      </c>
      <c r="V19" s="82">
        <f>VLOOKUP(MID(P19,10,3),DATA!$J$2:$L$16,3,FALSE)</f>
        <v>73.099999999999994</v>
      </c>
      <c r="W19" s="31" t="str">
        <f>VLOOKUP(MID(P19,3,1),DATA!$D$2:$E$16,2,FALSE)</f>
        <v>Medium Offset</v>
      </c>
      <c r="Y19" s="83" t="s">
        <v>2278</v>
      </c>
    </row>
    <row r="20" spans="1:25" x14ac:dyDescent="0.25">
      <c r="E20" s="66"/>
      <c r="F20" s="18"/>
      <c r="P20" s="66"/>
      <c r="Q20" s="18"/>
    </row>
    <row r="21" spans="1:25" x14ac:dyDescent="0.25">
      <c r="P21" s="66"/>
    </row>
    <row r="22" spans="1:25" x14ac:dyDescent="0.25">
      <c r="P22" s="66"/>
    </row>
    <row r="23" spans="1:25" x14ac:dyDescent="0.25">
      <c r="P23" s="66"/>
    </row>
    <row r="24" spans="1:25" x14ac:dyDescent="0.25">
      <c r="P24" s="66"/>
    </row>
  </sheetData>
  <autoFilter ref="A1:AC19" xr:uid="{307409A9-99E2-4DC8-8E47-C68A5E00C648}"/>
  <conditionalFormatting sqref="Q21:Q1048576 F21:F1048576 F1:F16 Q1:Q16">
    <cfRule type="cellIs" dxfId="183" priority="8" operator="lessThan">
      <formula>2</formula>
    </cfRule>
  </conditionalFormatting>
  <conditionalFormatting sqref="F17:F20">
    <cfRule type="cellIs" dxfId="182" priority="2" operator="lessThan">
      <formula>2</formula>
    </cfRule>
  </conditionalFormatting>
  <conditionalFormatting sqref="Q17:Q20">
    <cfRule type="cellIs" dxfId="181" priority="1" operator="lessThan">
      <formula>2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4E75-D415-44BD-8AAC-4CC750A6A4F1}">
  <sheetPr codeName="Sheet8"/>
  <dimension ref="A1:AC14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2.425781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14062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 bestFit="1" customWidth="1"/>
    <col min="10" max="10" width="7.140625" style="12" bestFit="1" customWidth="1"/>
    <col min="11" max="11" width="7.28515625" style="12" bestFit="1" customWidth="1"/>
    <col min="12" max="12" width="11" style="8" bestFit="1" customWidth="1"/>
    <col min="13" max="13" width="10.42578125" style="8" bestFit="1" customWidth="1"/>
    <col min="14" max="14" width="38" style="9" bestFit="1" customWidth="1"/>
    <col min="15" max="15" width="8.140625" style="60" bestFit="1" customWidth="1"/>
    <col min="16" max="16" width="16.14062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 bestFit="1" customWidth="1"/>
    <col min="21" max="21" width="7.140625" style="12" bestFit="1" customWidth="1"/>
    <col min="22" max="22" width="7.28515625" style="12" bestFit="1" customWidth="1"/>
    <col min="23" max="23" width="11" style="8" bestFit="1" customWidth="1"/>
    <col min="24" max="24" width="10.42578125" style="8" bestFit="1" customWidth="1"/>
    <col min="25" max="25" width="38" style="9" bestFit="1" customWidth="1"/>
    <col min="26" max="26" width="23.7109375" style="8" bestFit="1" customWidth="1"/>
    <col min="27" max="27" width="8.7109375" style="8" bestFit="1" customWidth="1"/>
    <col min="28" max="28" width="20.28515625" style="8" bestFit="1" customWidth="1"/>
    <col min="29" max="29" width="10.140625" style="8" bestFit="1" customWidth="1"/>
    <col min="30" max="16384" width="9.140625" style="8"/>
  </cols>
  <sheetData>
    <row r="1" spans="1:29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8" t="s">
        <v>1962</v>
      </c>
      <c r="B2" s="8" t="s">
        <v>1847</v>
      </c>
      <c r="C2" s="59" t="str">
        <f>VLOOKUP(MID(E2,1,2),DATA!$B$2:$C$10,2,FALSE)</f>
        <v>FF01</v>
      </c>
      <c r="D2" s="8" t="str">
        <f>VLOOKUP(MID(E2,13,2),DATA!$M$2:$N$16,2,FALSE)</f>
        <v>Tarmac</v>
      </c>
      <c r="E2" s="66" t="s">
        <v>153</v>
      </c>
      <c r="F2" s="18" cm="1">
        <f t="array" ref="F2">SUMPRODUCT(1*('All Skus'!$C$2:$C$951=$E2),'All Skus'!$D$2:$D$951)</f>
        <v>30</v>
      </c>
      <c r="G2" s="12" t="str">
        <f>VLOOKUP(MID(E2,4,1),DATA!$F$2:$G$16,2,FALSE)</f>
        <v>19"</v>
      </c>
      <c r="H2" s="12" t="str">
        <f>VLOOKUP(MID(E2,5,3),DATA!$H$2:$I$16,2,FALSE)</f>
        <v>9.0"</v>
      </c>
      <c r="I2" s="12" t="str">
        <f t="shared" ref="I2:I31" si="0">MID(E2,8,2)</f>
        <v>35</v>
      </c>
      <c r="J2" s="12" t="str">
        <f>VLOOKUP(MID(E2,10,3),DATA!$J$2:$L$16,2,FALSE)</f>
        <v>5x112</v>
      </c>
      <c r="K2" s="12">
        <f>VLOOKUP(MID(E2,10,3),DATA!$J$2:$L$16,3,FALSE)</f>
        <v>66.56</v>
      </c>
      <c r="L2" s="8" t="str">
        <f>VLOOKUP(MID(E2,3,1),DATA!$D$2:$E$16,2,FALSE)</f>
        <v>High Offset</v>
      </c>
      <c r="M2" s="8">
        <v>25.4</v>
      </c>
      <c r="N2" s="9" t="s">
        <v>89</v>
      </c>
      <c r="O2" s="60" t="str">
        <f>VLOOKUP(MID(P2,1,2),DATA!$B$2:$C$10,2,FALSE)</f>
        <v>FF01</v>
      </c>
      <c r="P2" s="66" t="s">
        <v>153</v>
      </c>
      <c r="Q2" s="18" cm="1">
        <f t="array" ref="Q2">SUMPRODUCT(1*('All Skus'!$C$2:$C$951=$P2),'All Skus'!$D$2:$D$951)</f>
        <v>30</v>
      </c>
      <c r="R2" s="12" t="str">
        <f>VLOOKUP(MID(P2,4,1),DATA!$F$2:$G$16,2,FALSE)</f>
        <v>19"</v>
      </c>
      <c r="S2" s="12" t="str">
        <f>VLOOKUP(MID(P2,5,3),DATA!$H$2:$I$16,2,FALSE)</f>
        <v>9.0"</v>
      </c>
      <c r="T2" s="12" t="str">
        <f t="shared" ref="T2:T31" si="1">MID(P2,8,2)</f>
        <v>35</v>
      </c>
      <c r="U2" s="12" t="str">
        <f>VLOOKUP(MID(P2,10,3),DATA!$J$2:$L$16,2,FALSE)</f>
        <v>5x112</v>
      </c>
      <c r="V2" s="12">
        <f>VLOOKUP(MID(P2,10,3),DATA!$J$2:$L$16,3,FALSE)</f>
        <v>66.56</v>
      </c>
      <c r="W2" s="8" t="str">
        <f>VLOOKUP(MID(P2,3,1),DATA!$D$2:$E$16,2,FALSE)</f>
        <v>High Offset</v>
      </c>
      <c r="X2" s="8">
        <v>25.4</v>
      </c>
      <c r="Y2" s="9" t="s">
        <v>89</v>
      </c>
      <c r="Z2" s="8" t="s">
        <v>2042</v>
      </c>
      <c r="AA2" s="8" t="s">
        <v>2</v>
      </c>
      <c r="AB2" s="8" t="s">
        <v>5</v>
      </c>
      <c r="AC2" s="8" t="s">
        <v>68</v>
      </c>
    </row>
    <row r="3" spans="1:29" x14ac:dyDescent="0.25">
      <c r="A3" s="8" t="s">
        <v>1962</v>
      </c>
      <c r="B3" s="8" t="s">
        <v>1847</v>
      </c>
      <c r="C3" s="59" t="str">
        <f>VLOOKUP(MID(E3,1,2),DATA!$B$2:$C$10,2,FALSE)</f>
        <v>FF01</v>
      </c>
      <c r="D3" s="8" t="str">
        <f>VLOOKUP(MID(E3,13,2),DATA!$M$2:$N$16,2,FALSE)</f>
        <v>Tarmac</v>
      </c>
      <c r="E3" s="66" t="s">
        <v>157</v>
      </c>
      <c r="F3" s="18" cm="1">
        <f t="array" ref="F3">SUMPRODUCT(1*('All Skus'!$C$2:$C$951=$E3),'All Skus'!$D$2:$D$951)</f>
        <v>19</v>
      </c>
      <c r="G3" s="12" t="str">
        <f>VLOOKUP(MID(E3,4,1),DATA!$F$2:$G$16,2,FALSE)</f>
        <v>20"</v>
      </c>
      <c r="H3" s="12" t="str">
        <f>VLOOKUP(MID(E3,5,3),DATA!$H$2:$I$16,2,FALSE)</f>
        <v>9.0"</v>
      </c>
      <c r="I3" s="12" t="str">
        <f t="shared" si="0"/>
        <v>35</v>
      </c>
      <c r="J3" s="12" t="str">
        <f>VLOOKUP(MID(E3,10,3),DATA!$J$2:$L$16,2,FALSE)</f>
        <v>5x112</v>
      </c>
      <c r="K3" s="12">
        <f>VLOOKUP(MID(E3,10,3),DATA!$J$2:$L$16,3,FALSE)</f>
        <v>66.56</v>
      </c>
      <c r="L3" s="8" t="str">
        <f>VLOOKUP(MID(E3,3,1),DATA!$D$2:$E$16,2,FALSE)</f>
        <v>High Offset</v>
      </c>
      <c r="M3" s="8">
        <v>26.8</v>
      </c>
      <c r="N3" s="9" t="s">
        <v>108</v>
      </c>
      <c r="O3" s="60" t="str">
        <f>VLOOKUP(MID(P3,1,2),DATA!$B$2:$C$10,2,FALSE)</f>
        <v>FF01</v>
      </c>
      <c r="P3" s="66" t="s">
        <v>157</v>
      </c>
      <c r="Q3" s="18" cm="1">
        <f t="array" ref="Q3">SUMPRODUCT(1*('All Skus'!$C$2:$C$951=$P3),'All Skus'!$D$2:$D$951)</f>
        <v>19</v>
      </c>
      <c r="R3" s="12" t="str">
        <f>VLOOKUP(MID(P3,4,1),DATA!$F$2:$G$16,2,FALSE)</f>
        <v>20"</v>
      </c>
      <c r="S3" s="12" t="str">
        <f>VLOOKUP(MID(P3,5,3),DATA!$H$2:$I$16,2,FALSE)</f>
        <v>9.0"</v>
      </c>
      <c r="T3" s="12" t="str">
        <f t="shared" si="1"/>
        <v>35</v>
      </c>
      <c r="U3" s="12" t="str">
        <f>VLOOKUP(MID(P3,10,3),DATA!$J$2:$L$16,2,FALSE)</f>
        <v>5x112</v>
      </c>
      <c r="V3" s="12">
        <f>VLOOKUP(MID(P3,10,3),DATA!$J$2:$L$16,3,FALSE)</f>
        <v>66.56</v>
      </c>
      <c r="W3" s="8" t="str">
        <f>VLOOKUP(MID(P3,3,1),DATA!$D$2:$E$16,2,FALSE)</f>
        <v>High Offset</v>
      </c>
      <c r="X3" s="8">
        <v>26.8</v>
      </c>
      <c r="Y3" s="9" t="s">
        <v>108</v>
      </c>
      <c r="Z3" s="8" t="s">
        <v>2042</v>
      </c>
      <c r="AA3" s="8" t="s">
        <v>2</v>
      </c>
      <c r="AB3" s="8" t="s">
        <v>5</v>
      </c>
      <c r="AC3" s="8" t="s">
        <v>68</v>
      </c>
    </row>
    <row r="4" spans="1:29" x14ac:dyDescent="0.25">
      <c r="A4" s="8" t="s">
        <v>1962</v>
      </c>
      <c r="B4" s="8" t="s">
        <v>1847</v>
      </c>
      <c r="C4" s="59" t="str">
        <f>VLOOKUP(MID(E4,1,2),DATA!$B$2:$C$10,2,FALSE)</f>
        <v>FF10</v>
      </c>
      <c r="D4" s="8" t="str">
        <f>VLOOKUP(MID(E4,13,2),DATA!$M$2:$N$16,2,FALSE)</f>
        <v>Tarmac</v>
      </c>
      <c r="E4" s="66" t="s">
        <v>14</v>
      </c>
      <c r="F4" s="18" cm="1">
        <f t="array" ref="F4">SUMPRODUCT(1*('All Skus'!$C$2:$C$951=$E4),'All Skus'!$D$2:$D$951)</f>
        <v>4</v>
      </c>
      <c r="G4" s="12" t="str">
        <f>VLOOKUP(MID(E4,4,1),DATA!$F$2:$G$16,2,FALSE)</f>
        <v>19"</v>
      </c>
      <c r="H4" s="12" t="str">
        <f>VLOOKUP(MID(E4,5,3),DATA!$H$2:$I$16,2,FALSE)</f>
        <v>9.0"</v>
      </c>
      <c r="I4" s="12" t="str">
        <f t="shared" si="0"/>
        <v>35</v>
      </c>
      <c r="J4" s="12" t="str">
        <f>VLOOKUP(MID(E4,10,3),DATA!$J$2:$L$16,2,FALSE)</f>
        <v>5x112</v>
      </c>
      <c r="K4" s="12">
        <f>VLOOKUP(MID(E4,10,3),DATA!$J$2:$L$16,3,FALSE)</f>
        <v>66.56</v>
      </c>
      <c r="L4" s="8" t="str">
        <f>VLOOKUP(MID(E4,3,1),DATA!$D$2:$E$16,2,FALSE)</f>
        <v>High Offset</v>
      </c>
      <c r="N4" s="9" t="s">
        <v>89</v>
      </c>
      <c r="O4" s="60" t="str">
        <f>VLOOKUP(MID(P4,1,2),DATA!$B$2:$C$10,2,FALSE)</f>
        <v>FF10</v>
      </c>
      <c r="P4" s="66" t="s">
        <v>14</v>
      </c>
      <c r="Q4" s="18" cm="1">
        <f t="array" ref="Q4">SUMPRODUCT(1*('All Skus'!$C$2:$C$951=$P4),'All Skus'!$D$2:$D$951)</f>
        <v>4</v>
      </c>
      <c r="R4" s="12" t="str">
        <f>VLOOKUP(MID(P4,4,1),DATA!$F$2:$G$16,2,FALSE)</f>
        <v>19"</v>
      </c>
      <c r="S4" s="12" t="str">
        <f>VLOOKUP(MID(P4,5,3),DATA!$H$2:$I$16,2,FALSE)</f>
        <v>9.0"</v>
      </c>
      <c r="T4" s="12" t="str">
        <f t="shared" si="1"/>
        <v>35</v>
      </c>
      <c r="U4" s="12" t="str">
        <f>VLOOKUP(MID(P4,10,3),DATA!$J$2:$L$16,2,FALSE)</f>
        <v>5x112</v>
      </c>
      <c r="V4" s="12">
        <f>VLOOKUP(MID(P4,10,3),DATA!$J$2:$L$16,3,FALSE)</f>
        <v>66.56</v>
      </c>
      <c r="W4" s="8" t="str">
        <f>VLOOKUP(MID(P4,3,1),DATA!$D$2:$E$16,2,FALSE)</f>
        <v>High Offset</v>
      </c>
      <c r="Y4" s="9" t="s">
        <v>89</v>
      </c>
      <c r="AA4" s="8" t="s">
        <v>2</v>
      </c>
      <c r="AB4" s="8" t="s">
        <v>5</v>
      </c>
    </row>
    <row r="5" spans="1:29" x14ac:dyDescent="0.25">
      <c r="A5" s="8" t="s">
        <v>1962</v>
      </c>
      <c r="B5" s="8" t="s">
        <v>1847</v>
      </c>
      <c r="C5" s="59" t="str">
        <f>VLOOKUP(MID(E5,1,2),DATA!$B$2:$C$10,2,FALSE)</f>
        <v>FF10</v>
      </c>
      <c r="D5" s="8" t="str">
        <f>VLOOKUP(MID(E5,13,2),DATA!$M$2:$N$16,2,FALSE)</f>
        <v>Liquid Metal</v>
      </c>
      <c r="E5" s="66" t="s">
        <v>15</v>
      </c>
      <c r="F5" s="18" cm="1">
        <f t="array" ref="F5">SUMPRODUCT(1*('All Skus'!$C$2:$C$951=$E5),'All Skus'!$D$2:$D$951)</f>
        <v>0</v>
      </c>
      <c r="G5" s="12" t="str">
        <f>VLOOKUP(MID(E5,4,1),DATA!$F$2:$G$16,2,FALSE)</f>
        <v>19"</v>
      </c>
      <c r="H5" s="12" t="str">
        <f>VLOOKUP(MID(E5,5,3),DATA!$H$2:$I$16,2,FALSE)</f>
        <v>9.0"</v>
      </c>
      <c r="I5" s="12" t="str">
        <f t="shared" si="0"/>
        <v>35</v>
      </c>
      <c r="J5" s="12" t="str">
        <f>VLOOKUP(MID(E5,10,3),DATA!$J$2:$L$16,2,FALSE)</f>
        <v>5x112</v>
      </c>
      <c r="K5" s="12">
        <f>VLOOKUP(MID(E5,10,3),DATA!$J$2:$L$16,3,FALSE)</f>
        <v>66.56</v>
      </c>
      <c r="L5" s="8" t="str">
        <f>VLOOKUP(MID(E5,3,1),DATA!$D$2:$E$16,2,FALSE)</f>
        <v>High Offset</v>
      </c>
      <c r="N5" s="9" t="s">
        <v>89</v>
      </c>
      <c r="O5" s="60" t="str">
        <f>VLOOKUP(MID(P5,1,2),DATA!$B$2:$C$10,2,FALSE)</f>
        <v>FF10</v>
      </c>
      <c r="P5" s="66" t="s">
        <v>15</v>
      </c>
      <c r="Q5" s="18" cm="1">
        <f t="array" ref="Q5">SUMPRODUCT(1*('All Skus'!$C$2:$C$951=$P5),'All Skus'!$D$2:$D$951)</f>
        <v>0</v>
      </c>
      <c r="R5" s="12" t="str">
        <f>VLOOKUP(MID(P5,4,1),DATA!$F$2:$G$16,2,FALSE)</f>
        <v>19"</v>
      </c>
      <c r="S5" s="12" t="str">
        <f>VLOOKUP(MID(P5,5,3),DATA!$H$2:$I$16,2,FALSE)</f>
        <v>9.0"</v>
      </c>
      <c r="T5" s="12" t="str">
        <f t="shared" si="1"/>
        <v>35</v>
      </c>
      <c r="U5" s="12" t="str">
        <f>VLOOKUP(MID(P5,10,3),DATA!$J$2:$L$16,2,FALSE)</f>
        <v>5x112</v>
      </c>
      <c r="V5" s="12">
        <f>VLOOKUP(MID(P5,10,3),DATA!$J$2:$L$16,3,FALSE)</f>
        <v>66.56</v>
      </c>
      <c r="W5" s="8" t="str">
        <f>VLOOKUP(MID(P5,3,1),DATA!$D$2:$E$16,2,FALSE)</f>
        <v>High Offset</v>
      </c>
      <c r="Y5" s="9" t="s">
        <v>89</v>
      </c>
      <c r="Z5" s="8" t="s">
        <v>2042</v>
      </c>
      <c r="AA5" s="8" t="s">
        <v>2</v>
      </c>
      <c r="AB5" s="8" t="s">
        <v>5</v>
      </c>
    </row>
    <row r="6" spans="1:29" x14ac:dyDescent="0.25">
      <c r="A6" s="8" t="s">
        <v>1962</v>
      </c>
      <c r="B6" s="8" t="s">
        <v>1847</v>
      </c>
      <c r="C6" s="59" t="str">
        <f>VLOOKUP(MID(E6,1,2),DATA!$B$2:$C$10,2,FALSE)</f>
        <v>FF10</v>
      </c>
      <c r="D6" s="8" t="str">
        <f>VLOOKUP(MID(E6,13,2),DATA!$M$2:$N$16,2,FALSE)</f>
        <v>Tarmac</v>
      </c>
      <c r="E6" s="66" t="s">
        <v>37</v>
      </c>
      <c r="F6" s="18" cm="1">
        <f t="array" ref="F6">SUMPRODUCT(1*('All Skus'!$C$2:$C$951=$E6),'All Skus'!$D$2:$D$951)</f>
        <v>11</v>
      </c>
      <c r="G6" s="12" t="str">
        <f>VLOOKUP(MID(E6,4,1),DATA!$F$2:$G$16,2,FALSE)</f>
        <v>20"</v>
      </c>
      <c r="H6" s="12" t="str">
        <f>VLOOKUP(MID(E6,5,3),DATA!$H$2:$I$16,2,FALSE)</f>
        <v>9.0"</v>
      </c>
      <c r="I6" s="12" t="str">
        <f t="shared" si="0"/>
        <v>35</v>
      </c>
      <c r="J6" s="12" t="str">
        <f>VLOOKUP(MID(E6,10,3),DATA!$J$2:$L$16,2,FALSE)</f>
        <v>5x112</v>
      </c>
      <c r="K6" s="12">
        <f>VLOOKUP(MID(E6,10,3),DATA!$J$2:$L$16,3,FALSE)</f>
        <v>66.56</v>
      </c>
      <c r="L6" s="8" t="str">
        <f>VLOOKUP(MID(E6,3,1),DATA!$D$2:$E$16,2,FALSE)</f>
        <v>High Offset</v>
      </c>
      <c r="N6" s="9" t="s">
        <v>108</v>
      </c>
      <c r="O6" s="60" t="str">
        <f>VLOOKUP(MID(P6,1,2),DATA!$B$2:$C$10,2,FALSE)</f>
        <v>FF10</v>
      </c>
      <c r="P6" s="66" t="s">
        <v>37</v>
      </c>
      <c r="Q6" s="18" cm="1">
        <f t="array" ref="Q6">SUMPRODUCT(1*('All Skus'!$C$2:$C$951=$P6),'All Skus'!$D$2:$D$951)</f>
        <v>11</v>
      </c>
      <c r="R6" s="12" t="str">
        <f>VLOOKUP(MID(P6,4,1),DATA!$F$2:$G$16,2,FALSE)</f>
        <v>20"</v>
      </c>
      <c r="S6" s="12" t="str">
        <f>VLOOKUP(MID(P6,5,3),DATA!$H$2:$I$16,2,FALSE)</f>
        <v>9.0"</v>
      </c>
      <c r="T6" s="12" t="str">
        <f t="shared" si="1"/>
        <v>35</v>
      </c>
      <c r="U6" s="12" t="str">
        <f>VLOOKUP(MID(P6,10,3),DATA!$J$2:$L$16,2,FALSE)</f>
        <v>5x112</v>
      </c>
      <c r="V6" s="12">
        <f>VLOOKUP(MID(P6,10,3),DATA!$J$2:$L$16,3,FALSE)</f>
        <v>66.56</v>
      </c>
      <c r="W6" s="8" t="str">
        <f>VLOOKUP(MID(P6,3,1),DATA!$D$2:$E$16,2,FALSE)</f>
        <v>High Offset</v>
      </c>
      <c r="Y6" s="9" t="s">
        <v>108</v>
      </c>
      <c r="Z6" s="8" t="s">
        <v>2042</v>
      </c>
      <c r="AA6" s="8" t="s">
        <v>2</v>
      </c>
      <c r="AB6" s="8" t="s">
        <v>5</v>
      </c>
    </row>
    <row r="7" spans="1:29" x14ac:dyDescent="0.25">
      <c r="A7" s="8" t="s">
        <v>1962</v>
      </c>
      <c r="B7" s="8" t="s">
        <v>1847</v>
      </c>
      <c r="C7" s="59" t="str">
        <f>VLOOKUP(MID(E7,1,2),DATA!$B$2:$C$10,2,FALSE)</f>
        <v>FF10</v>
      </c>
      <c r="D7" s="8" t="str">
        <f>VLOOKUP(MID(E7,13,2),DATA!$M$2:$N$16,2,FALSE)</f>
        <v>Liquid Metal</v>
      </c>
      <c r="E7" s="66" t="s">
        <v>38</v>
      </c>
      <c r="F7" s="18" cm="1">
        <f t="array" ref="F7">SUMPRODUCT(1*('All Skus'!$C$2:$C$951=$E7),'All Skus'!$D$2:$D$951)</f>
        <v>11</v>
      </c>
      <c r="G7" s="12" t="str">
        <f>VLOOKUP(MID(E7,4,1),DATA!$F$2:$G$16,2,FALSE)</f>
        <v>20"</v>
      </c>
      <c r="H7" s="12" t="str">
        <f>VLOOKUP(MID(E7,5,3),DATA!$H$2:$I$16,2,FALSE)</f>
        <v>9.0"</v>
      </c>
      <c r="I7" s="12" t="str">
        <f t="shared" si="0"/>
        <v>35</v>
      </c>
      <c r="J7" s="12" t="str">
        <f>VLOOKUP(MID(E7,10,3),DATA!$J$2:$L$16,2,FALSE)</f>
        <v>5x112</v>
      </c>
      <c r="K7" s="12">
        <f>VLOOKUP(MID(E7,10,3),DATA!$J$2:$L$16,3,FALSE)</f>
        <v>66.56</v>
      </c>
      <c r="L7" s="8" t="str">
        <f>VLOOKUP(MID(E7,3,1),DATA!$D$2:$E$16,2,FALSE)</f>
        <v>High Offset</v>
      </c>
      <c r="N7" s="9" t="s">
        <v>108</v>
      </c>
      <c r="O7" s="60" t="str">
        <f>VLOOKUP(MID(P7,1,2),DATA!$B$2:$C$10,2,FALSE)</f>
        <v>FF10</v>
      </c>
      <c r="P7" s="66" t="s">
        <v>38</v>
      </c>
      <c r="Q7" s="18" cm="1">
        <f t="array" ref="Q7">SUMPRODUCT(1*('All Skus'!$C$2:$C$951=$P7),'All Skus'!$D$2:$D$951)</f>
        <v>11</v>
      </c>
      <c r="R7" s="12" t="str">
        <f>VLOOKUP(MID(P7,4,1),DATA!$F$2:$G$16,2,FALSE)</f>
        <v>20"</v>
      </c>
      <c r="S7" s="12" t="str">
        <f>VLOOKUP(MID(P7,5,3),DATA!$H$2:$I$16,2,FALSE)</f>
        <v>9.0"</v>
      </c>
      <c r="T7" s="12" t="str">
        <f t="shared" si="1"/>
        <v>35</v>
      </c>
      <c r="U7" s="12" t="str">
        <f>VLOOKUP(MID(P7,10,3),DATA!$J$2:$L$16,2,FALSE)</f>
        <v>5x112</v>
      </c>
      <c r="V7" s="12">
        <f>VLOOKUP(MID(P7,10,3),DATA!$J$2:$L$16,3,FALSE)</f>
        <v>66.56</v>
      </c>
      <c r="W7" s="8" t="str">
        <f>VLOOKUP(MID(P7,3,1),DATA!$D$2:$E$16,2,FALSE)</f>
        <v>High Offset</v>
      </c>
      <c r="Y7" s="9" t="s">
        <v>108</v>
      </c>
      <c r="Z7" s="8" t="s">
        <v>2042</v>
      </c>
      <c r="AA7" s="8" t="s">
        <v>2</v>
      </c>
      <c r="AB7" s="8" t="s">
        <v>5</v>
      </c>
    </row>
    <row r="8" spans="1:29" x14ac:dyDescent="0.25">
      <c r="A8" s="8" t="s">
        <v>1962</v>
      </c>
      <c r="B8" s="8" t="s">
        <v>1847</v>
      </c>
      <c r="C8" s="59" t="str">
        <f>VLOOKUP(MID(E8,1,2),DATA!$B$2:$C$10,2,FALSE)</f>
        <v>FF11</v>
      </c>
      <c r="D8" s="8" t="str">
        <f>VLOOKUP(MID(E8,13,2),DATA!$M$2:$N$16,2,FALSE)</f>
        <v>Tarmac</v>
      </c>
      <c r="E8" s="66" t="s">
        <v>376</v>
      </c>
      <c r="F8" s="18" cm="1">
        <f t="array" ref="F8">SUMPRODUCT(1*('All Skus'!$C$2:$C$951=$E8),'All Skus'!$D$2:$D$951)</f>
        <v>16</v>
      </c>
      <c r="G8" s="12" t="str">
        <f>VLOOKUP(MID(E8,4,1),DATA!$F$2:$G$16,2,FALSE)</f>
        <v>19"</v>
      </c>
      <c r="H8" s="12" t="str">
        <f>VLOOKUP(MID(E8,5,3),DATA!$H$2:$I$16,2,FALSE)</f>
        <v>9.0"</v>
      </c>
      <c r="I8" s="12" t="str">
        <f t="shared" si="0"/>
        <v>35</v>
      </c>
      <c r="J8" s="12" t="str">
        <f>VLOOKUP(MID(E8,10,3),DATA!$J$2:$L$16,2,FALSE)</f>
        <v>5x112</v>
      </c>
      <c r="K8" s="12">
        <f>VLOOKUP(MID(E8,10,3),DATA!$J$2:$L$16,3,FALSE)</f>
        <v>66.56</v>
      </c>
      <c r="L8" s="8" t="str">
        <f>VLOOKUP(MID(E8,3,1),DATA!$D$2:$E$16,2,FALSE)</f>
        <v>High Offset</v>
      </c>
      <c r="N8" s="9" t="s">
        <v>89</v>
      </c>
      <c r="O8" s="60" t="str">
        <f>VLOOKUP(MID(P8,1,2),DATA!$B$2:$C$10,2,FALSE)</f>
        <v>FF11</v>
      </c>
      <c r="P8" s="66" t="s">
        <v>376</v>
      </c>
      <c r="Q8" s="18" cm="1">
        <f t="array" ref="Q8">SUMPRODUCT(1*('All Skus'!$C$2:$C$951=$P8),'All Skus'!$D$2:$D$951)</f>
        <v>16</v>
      </c>
      <c r="R8" s="12" t="str">
        <f>VLOOKUP(MID(P8,4,1),DATA!$F$2:$G$16,2,FALSE)</f>
        <v>19"</v>
      </c>
      <c r="S8" s="12" t="str">
        <f>VLOOKUP(MID(P8,5,3),DATA!$H$2:$I$16,2,FALSE)</f>
        <v>9.0"</v>
      </c>
      <c r="T8" s="12" t="str">
        <f t="shared" si="1"/>
        <v>35</v>
      </c>
      <c r="U8" s="12" t="str">
        <f>VLOOKUP(MID(P8,10,3),DATA!$J$2:$L$16,2,FALSE)</f>
        <v>5x112</v>
      </c>
      <c r="V8" s="12">
        <f>VLOOKUP(MID(P8,10,3),DATA!$J$2:$L$16,3,FALSE)</f>
        <v>66.56</v>
      </c>
      <c r="W8" s="8" t="str">
        <f>VLOOKUP(MID(P8,3,1),DATA!$D$2:$E$16,2,FALSE)</f>
        <v>High Offset</v>
      </c>
      <c r="Y8" s="9" t="s">
        <v>89</v>
      </c>
      <c r="AA8" s="8" t="s">
        <v>2</v>
      </c>
      <c r="AB8" s="8" t="s">
        <v>5</v>
      </c>
    </row>
    <row r="9" spans="1:29" x14ac:dyDescent="0.25">
      <c r="A9" s="8" t="s">
        <v>1962</v>
      </c>
      <c r="B9" s="8" t="s">
        <v>1847</v>
      </c>
      <c r="C9" s="59" t="str">
        <f>VLOOKUP(MID(E9,1,2),DATA!$B$2:$C$10,2,FALSE)</f>
        <v>FF11</v>
      </c>
      <c r="D9" s="8" t="str">
        <f>VLOOKUP(MID(E9,13,2),DATA!$M$2:$N$16,2,FALSE)</f>
        <v>Liquid Metal</v>
      </c>
      <c r="E9" s="66" t="s">
        <v>377</v>
      </c>
      <c r="F9" s="18" cm="1">
        <f t="array" ref="F9">SUMPRODUCT(1*('All Skus'!$C$2:$C$951=$E9),'All Skus'!$D$2:$D$951)</f>
        <v>4</v>
      </c>
      <c r="G9" s="12" t="str">
        <f>VLOOKUP(MID(E9,4,1),DATA!$F$2:$G$16,2,FALSE)</f>
        <v>19"</v>
      </c>
      <c r="H9" s="12" t="str">
        <f>VLOOKUP(MID(E9,5,3),DATA!$H$2:$I$16,2,FALSE)</f>
        <v>9.0"</v>
      </c>
      <c r="I9" s="12" t="str">
        <f t="shared" si="0"/>
        <v>35</v>
      </c>
      <c r="J9" s="12" t="str">
        <f>VLOOKUP(MID(E9,10,3),DATA!$J$2:$L$16,2,FALSE)</f>
        <v>5x112</v>
      </c>
      <c r="K9" s="12">
        <f>VLOOKUP(MID(E9,10,3),DATA!$J$2:$L$16,3,FALSE)</f>
        <v>66.56</v>
      </c>
      <c r="L9" s="8" t="str">
        <f>VLOOKUP(MID(E9,3,1),DATA!$D$2:$E$16,2,FALSE)</f>
        <v>High Offset</v>
      </c>
      <c r="N9" s="9" t="s">
        <v>89</v>
      </c>
      <c r="O9" s="60" t="str">
        <f>VLOOKUP(MID(P9,1,2),DATA!$B$2:$C$10,2,FALSE)</f>
        <v>FF11</v>
      </c>
      <c r="P9" s="66" t="s">
        <v>377</v>
      </c>
      <c r="Q9" s="18" cm="1">
        <f t="array" ref="Q9">SUMPRODUCT(1*('All Skus'!$C$2:$C$951=$P9),'All Skus'!$D$2:$D$951)</f>
        <v>4</v>
      </c>
      <c r="R9" s="12" t="str">
        <f>VLOOKUP(MID(P9,4,1),DATA!$F$2:$G$16,2,FALSE)</f>
        <v>19"</v>
      </c>
      <c r="S9" s="12" t="str">
        <f>VLOOKUP(MID(P9,5,3),DATA!$H$2:$I$16,2,FALSE)</f>
        <v>9.0"</v>
      </c>
      <c r="T9" s="12" t="str">
        <f t="shared" si="1"/>
        <v>35</v>
      </c>
      <c r="U9" s="12" t="str">
        <f>VLOOKUP(MID(P9,10,3),DATA!$J$2:$L$16,2,FALSE)</f>
        <v>5x112</v>
      </c>
      <c r="V9" s="12">
        <f>VLOOKUP(MID(P9,10,3),DATA!$J$2:$L$16,3,FALSE)</f>
        <v>66.56</v>
      </c>
      <c r="W9" s="8" t="str">
        <f>VLOOKUP(MID(P9,3,1),DATA!$D$2:$E$16,2,FALSE)</f>
        <v>High Offset</v>
      </c>
      <c r="Y9" s="9" t="s">
        <v>89</v>
      </c>
      <c r="Z9" s="8" t="s">
        <v>2042</v>
      </c>
      <c r="AA9" s="8" t="s">
        <v>2</v>
      </c>
      <c r="AB9" s="8" t="s">
        <v>5</v>
      </c>
    </row>
    <row r="10" spans="1:29" x14ac:dyDescent="0.25">
      <c r="A10" s="8" t="s">
        <v>1962</v>
      </c>
      <c r="B10" s="8" t="s">
        <v>1847</v>
      </c>
      <c r="C10" s="59" t="str">
        <f>VLOOKUP(MID(E10,1,2),DATA!$B$2:$C$10,2,FALSE)</f>
        <v>FF11</v>
      </c>
      <c r="D10" s="8" t="str">
        <f>VLOOKUP(MID(E10,13,2),DATA!$M$2:$N$16,2,FALSE)</f>
        <v>Tarmac</v>
      </c>
      <c r="E10" s="66" t="s">
        <v>382</v>
      </c>
      <c r="F10" s="18" cm="1">
        <f t="array" ref="F10">SUMPRODUCT(1*('All Skus'!$C$2:$C$951=$E10),'All Skus'!$D$2:$D$951)</f>
        <v>0</v>
      </c>
      <c r="G10" s="12" t="str">
        <f>VLOOKUP(MID(E10,4,1),DATA!$F$2:$G$16,2,FALSE)</f>
        <v>20"</v>
      </c>
      <c r="H10" s="12" t="str">
        <f>VLOOKUP(MID(E10,5,3),DATA!$H$2:$I$16,2,FALSE)</f>
        <v>9.0"</v>
      </c>
      <c r="I10" s="12" t="str">
        <f t="shared" si="0"/>
        <v>35</v>
      </c>
      <c r="J10" s="12" t="str">
        <f>VLOOKUP(MID(E10,10,3),DATA!$J$2:$L$16,2,FALSE)</f>
        <v>5x112</v>
      </c>
      <c r="K10" s="12">
        <f>VLOOKUP(MID(E10,10,3),DATA!$J$2:$L$16,3,FALSE)</f>
        <v>66.56</v>
      </c>
      <c r="L10" s="8" t="str">
        <f>VLOOKUP(MID(E10,3,1),DATA!$D$2:$E$16,2,FALSE)</f>
        <v>High Offset</v>
      </c>
      <c r="N10" s="9" t="s">
        <v>108</v>
      </c>
      <c r="O10" s="60" t="str">
        <f>VLOOKUP(MID(P10,1,2),DATA!$B$2:$C$10,2,FALSE)</f>
        <v>FF11</v>
      </c>
      <c r="P10" s="66" t="s">
        <v>382</v>
      </c>
      <c r="Q10" s="18" cm="1">
        <f t="array" ref="Q10">SUMPRODUCT(1*('All Skus'!$C$2:$C$951=$P10),'All Skus'!$D$2:$D$951)</f>
        <v>0</v>
      </c>
      <c r="R10" s="12" t="str">
        <f>VLOOKUP(MID(P10,4,1),DATA!$F$2:$G$16,2,FALSE)</f>
        <v>20"</v>
      </c>
      <c r="S10" s="12" t="str">
        <f>VLOOKUP(MID(P10,5,3),DATA!$H$2:$I$16,2,FALSE)</f>
        <v>9.0"</v>
      </c>
      <c r="T10" s="12" t="str">
        <f t="shared" si="1"/>
        <v>35</v>
      </c>
      <c r="U10" s="12" t="str">
        <f>VLOOKUP(MID(P10,10,3),DATA!$J$2:$L$16,2,FALSE)</f>
        <v>5x112</v>
      </c>
      <c r="V10" s="12">
        <f>VLOOKUP(MID(P10,10,3),DATA!$J$2:$L$16,3,FALSE)</f>
        <v>66.56</v>
      </c>
      <c r="W10" s="8" t="str">
        <f>VLOOKUP(MID(P10,3,1),DATA!$D$2:$E$16,2,FALSE)</f>
        <v>High Offset</v>
      </c>
      <c r="Y10" s="9" t="s">
        <v>108</v>
      </c>
      <c r="Z10" s="8" t="s">
        <v>2042</v>
      </c>
      <c r="AA10" s="8" t="s">
        <v>2</v>
      </c>
      <c r="AB10" s="8" t="s">
        <v>5</v>
      </c>
    </row>
    <row r="11" spans="1:29" x14ac:dyDescent="0.25">
      <c r="A11" s="8" t="s">
        <v>1962</v>
      </c>
      <c r="B11" s="8" t="s">
        <v>1847</v>
      </c>
      <c r="C11" s="59" t="str">
        <f>VLOOKUP(MID(E11,1,2),DATA!$B$2:$C$10,2,FALSE)</f>
        <v>FF11</v>
      </c>
      <c r="D11" s="8" t="str">
        <f>VLOOKUP(MID(E11,13,2),DATA!$M$2:$N$16,2,FALSE)</f>
        <v>Liquid Metal</v>
      </c>
      <c r="E11" s="66" t="s">
        <v>383</v>
      </c>
      <c r="F11" s="18" cm="1">
        <f t="array" ref="F11">SUMPRODUCT(1*('All Skus'!$C$2:$C$951=$E11),'All Skus'!$D$2:$D$951)</f>
        <v>27</v>
      </c>
      <c r="G11" s="12" t="str">
        <f>VLOOKUP(MID(E11,4,1),DATA!$F$2:$G$16,2,FALSE)</f>
        <v>20"</v>
      </c>
      <c r="H11" s="12" t="str">
        <f>VLOOKUP(MID(E11,5,3),DATA!$H$2:$I$16,2,FALSE)</f>
        <v>9.0"</v>
      </c>
      <c r="I11" s="12" t="str">
        <f t="shared" si="0"/>
        <v>35</v>
      </c>
      <c r="J11" s="12" t="str">
        <f>VLOOKUP(MID(E11,10,3),DATA!$J$2:$L$16,2,FALSE)</f>
        <v>5x112</v>
      </c>
      <c r="K11" s="12">
        <f>VLOOKUP(MID(E11,10,3),DATA!$J$2:$L$16,3,FALSE)</f>
        <v>66.56</v>
      </c>
      <c r="L11" s="8" t="str">
        <f>VLOOKUP(MID(E11,3,1),DATA!$D$2:$E$16,2,FALSE)</f>
        <v>High Offset</v>
      </c>
      <c r="N11" s="9" t="s">
        <v>108</v>
      </c>
      <c r="O11" s="60" t="str">
        <f>VLOOKUP(MID(P11,1,2),DATA!$B$2:$C$10,2,FALSE)</f>
        <v>FF11</v>
      </c>
      <c r="P11" s="66" t="s">
        <v>383</v>
      </c>
      <c r="Q11" s="18" cm="1">
        <f t="array" ref="Q11">SUMPRODUCT(1*('All Skus'!$C$2:$C$951=$P11),'All Skus'!$D$2:$D$951)</f>
        <v>27</v>
      </c>
      <c r="R11" s="12" t="str">
        <f>VLOOKUP(MID(P11,4,1),DATA!$F$2:$G$16,2,FALSE)</f>
        <v>20"</v>
      </c>
      <c r="S11" s="12" t="str">
        <f>VLOOKUP(MID(P11,5,3),DATA!$H$2:$I$16,2,FALSE)</f>
        <v>9.0"</v>
      </c>
      <c r="T11" s="12" t="str">
        <f t="shared" si="1"/>
        <v>35</v>
      </c>
      <c r="U11" s="12" t="str">
        <f>VLOOKUP(MID(P11,10,3),DATA!$J$2:$L$16,2,FALSE)</f>
        <v>5x112</v>
      </c>
      <c r="V11" s="12">
        <f>VLOOKUP(MID(P11,10,3),DATA!$J$2:$L$16,3,FALSE)</f>
        <v>66.56</v>
      </c>
      <c r="W11" s="8" t="str">
        <f>VLOOKUP(MID(P11,3,1),DATA!$D$2:$E$16,2,FALSE)</f>
        <v>High Offset</v>
      </c>
      <c r="Y11" s="9" t="s">
        <v>108</v>
      </c>
      <c r="Z11" s="8" t="s">
        <v>2042</v>
      </c>
      <c r="AA11" s="8" t="s">
        <v>2</v>
      </c>
      <c r="AB11" s="8" t="s">
        <v>5</v>
      </c>
    </row>
    <row r="12" spans="1:29" x14ac:dyDescent="0.25">
      <c r="A12" s="8" t="s">
        <v>144</v>
      </c>
      <c r="B12" s="8" t="s">
        <v>1963</v>
      </c>
      <c r="C12" s="59" t="str">
        <f>VLOOKUP(MID(E12,1,2),DATA!$B$2:$C$10,2,FALSE)</f>
        <v>FF01</v>
      </c>
      <c r="D12" s="8" t="str">
        <f>VLOOKUP(MID(E12,13,2),DATA!$M$2:$N$16,2,FALSE)</f>
        <v>Tarmac</v>
      </c>
      <c r="E12" s="66" t="s">
        <v>153</v>
      </c>
      <c r="F12" s="18" cm="1">
        <f t="array" ref="F12">SUMPRODUCT(1*('All Skus'!$C$2:$C$951=$E12),'All Skus'!$D$2:$D$951)</f>
        <v>30</v>
      </c>
      <c r="G12" s="12" t="str">
        <f>VLOOKUP(MID(E12,4,1),DATA!$F$2:$G$16,2,FALSE)</f>
        <v>19"</v>
      </c>
      <c r="H12" s="12" t="str">
        <f>VLOOKUP(MID(E12,5,3),DATA!$H$2:$I$16,2,FALSE)</f>
        <v>9.0"</v>
      </c>
      <c r="I12" s="12" t="str">
        <f t="shared" si="0"/>
        <v>35</v>
      </c>
      <c r="J12" s="12" t="str">
        <f>VLOOKUP(MID(E12,10,3),DATA!$J$2:$L$16,2,FALSE)</f>
        <v>5x112</v>
      </c>
      <c r="K12" s="12">
        <f>VLOOKUP(MID(E12,10,3),DATA!$J$2:$L$16,3,FALSE)</f>
        <v>66.56</v>
      </c>
      <c r="L12" s="8" t="str">
        <f>VLOOKUP(MID(E12,3,1),DATA!$D$2:$E$16,2,FALSE)</f>
        <v>High Offset</v>
      </c>
      <c r="M12" s="8">
        <v>25.4</v>
      </c>
      <c r="N12" s="9" t="s">
        <v>12</v>
      </c>
      <c r="O12" s="60" t="str">
        <f>VLOOKUP(MID(P12,1,2),DATA!$B$2:$C$10,2,FALSE)</f>
        <v>FF01</v>
      </c>
      <c r="P12" s="66" t="s">
        <v>153</v>
      </c>
      <c r="Q12" s="18" cm="1">
        <f t="array" ref="Q12">SUMPRODUCT(1*('All Skus'!$C$2:$C$951=$P12),'All Skus'!$D$2:$D$951)</f>
        <v>30</v>
      </c>
      <c r="R12" s="12" t="str">
        <f>VLOOKUP(MID(P12,4,1),DATA!$F$2:$G$16,2,FALSE)</f>
        <v>19"</v>
      </c>
      <c r="S12" s="12" t="str">
        <f>VLOOKUP(MID(P12,5,3),DATA!$H$2:$I$16,2,FALSE)</f>
        <v>9.0"</v>
      </c>
      <c r="T12" s="12" t="str">
        <f t="shared" si="1"/>
        <v>35</v>
      </c>
      <c r="U12" s="12" t="str">
        <f>VLOOKUP(MID(P12,10,3),DATA!$J$2:$L$16,2,FALSE)</f>
        <v>5x112</v>
      </c>
      <c r="V12" s="12">
        <f>VLOOKUP(MID(P12,10,3),DATA!$J$2:$L$16,3,FALSE)</f>
        <v>66.56</v>
      </c>
      <c r="W12" s="8" t="str">
        <f>VLOOKUP(MID(P12,3,1),DATA!$D$2:$E$16,2,FALSE)</f>
        <v>High Offset</v>
      </c>
      <c r="X12" s="8">
        <v>25.4</v>
      </c>
      <c r="Y12" s="9" t="s">
        <v>12</v>
      </c>
      <c r="AA12" s="8" t="s">
        <v>2</v>
      </c>
      <c r="AB12" s="8" t="s">
        <v>5</v>
      </c>
      <c r="AC12" s="8" t="s">
        <v>68</v>
      </c>
    </row>
    <row r="13" spans="1:29" x14ac:dyDescent="0.25">
      <c r="A13" s="8" t="s">
        <v>144</v>
      </c>
      <c r="B13" s="8" t="s">
        <v>1963</v>
      </c>
      <c r="C13" s="59" t="str">
        <f>VLOOKUP(MID(E13,1,2),DATA!$B$2:$C$10,2,FALSE)</f>
        <v>FF01</v>
      </c>
      <c r="D13" s="8" t="str">
        <f>VLOOKUP(MID(E13,13,2),DATA!$M$2:$N$16,2,FALSE)</f>
        <v>Tarmac</v>
      </c>
      <c r="E13" s="66" t="s">
        <v>157</v>
      </c>
      <c r="F13" s="18" cm="1">
        <f t="array" ref="F13">SUMPRODUCT(1*('All Skus'!$C$2:$C$951=$E13),'All Skus'!$D$2:$D$951)</f>
        <v>19</v>
      </c>
      <c r="G13" s="12" t="str">
        <f>VLOOKUP(MID(E13,4,1),DATA!$F$2:$G$16,2,FALSE)</f>
        <v>20"</v>
      </c>
      <c r="H13" s="12" t="str">
        <f>VLOOKUP(MID(E13,5,3),DATA!$H$2:$I$16,2,FALSE)</f>
        <v>9.0"</v>
      </c>
      <c r="I13" s="12" t="str">
        <f t="shared" si="0"/>
        <v>35</v>
      </c>
      <c r="J13" s="12" t="str">
        <f>VLOOKUP(MID(E13,10,3),DATA!$J$2:$L$16,2,FALSE)</f>
        <v>5x112</v>
      </c>
      <c r="K13" s="12">
        <f>VLOOKUP(MID(E13,10,3),DATA!$J$2:$L$16,3,FALSE)</f>
        <v>66.56</v>
      </c>
      <c r="L13" s="8" t="str">
        <f>VLOOKUP(MID(E13,3,1),DATA!$D$2:$E$16,2,FALSE)</f>
        <v>High Offset</v>
      </c>
      <c r="M13" s="8">
        <v>26.8</v>
      </c>
      <c r="N13" s="9" t="s">
        <v>42</v>
      </c>
      <c r="O13" s="60" t="str">
        <f>VLOOKUP(MID(P13,1,2),DATA!$B$2:$C$10,2,FALSE)</f>
        <v>FF01</v>
      </c>
      <c r="P13" s="66" t="s">
        <v>157</v>
      </c>
      <c r="Q13" s="18" cm="1">
        <f t="array" ref="Q13">SUMPRODUCT(1*('All Skus'!$C$2:$C$951=$P13),'All Skus'!$D$2:$D$951)</f>
        <v>19</v>
      </c>
      <c r="R13" s="12" t="str">
        <f>VLOOKUP(MID(P13,4,1),DATA!$F$2:$G$16,2,FALSE)</f>
        <v>20"</v>
      </c>
      <c r="S13" s="12" t="str">
        <f>VLOOKUP(MID(P13,5,3),DATA!$H$2:$I$16,2,FALSE)</f>
        <v>9.0"</v>
      </c>
      <c r="T13" s="12" t="str">
        <f t="shared" si="1"/>
        <v>35</v>
      </c>
      <c r="U13" s="12" t="str">
        <f>VLOOKUP(MID(P13,10,3),DATA!$J$2:$L$16,2,FALSE)</f>
        <v>5x112</v>
      </c>
      <c r="V13" s="12">
        <f>VLOOKUP(MID(P13,10,3),DATA!$J$2:$L$16,3,FALSE)</f>
        <v>66.56</v>
      </c>
      <c r="W13" s="8" t="str">
        <f>VLOOKUP(MID(P13,3,1),DATA!$D$2:$E$16,2,FALSE)</f>
        <v>High Offset</v>
      </c>
      <c r="X13" s="8">
        <v>26.8</v>
      </c>
      <c r="Y13" s="9" t="s">
        <v>42</v>
      </c>
      <c r="AA13" s="8" t="s">
        <v>2</v>
      </c>
      <c r="AB13" s="8" t="s">
        <v>5</v>
      </c>
      <c r="AC13" s="8" t="s">
        <v>68</v>
      </c>
    </row>
    <row r="14" spans="1:29" x14ac:dyDescent="0.25">
      <c r="A14" s="8" t="s">
        <v>144</v>
      </c>
      <c r="B14" s="8" t="s">
        <v>1963</v>
      </c>
      <c r="C14" s="59" t="str">
        <f>VLOOKUP(MID(E14,1,2),DATA!$B$2:$C$10,2,FALSE)</f>
        <v>FF04</v>
      </c>
      <c r="D14" s="8" t="str">
        <f>VLOOKUP(MID(E14,13,2),DATA!$M$2:$N$16,2,FALSE)</f>
        <v>Tarmac</v>
      </c>
      <c r="E14" s="66" t="s">
        <v>299</v>
      </c>
      <c r="F14" s="18" cm="1">
        <f t="array" ref="F14">SUMPRODUCT(1*('All Skus'!$C$2:$C$951=$E14),'All Skus'!$D$2:$D$951)</f>
        <v>23</v>
      </c>
      <c r="G14" s="12" t="str">
        <f>VLOOKUP(MID(E14,4,1),DATA!$F$2:$G$16,2,FALSE)</f>
        <v>19"</v>
      </c>
      <c r="H14" s="12" t="str">
        <f>VLOOKUP(MID(E14,5,3),DATA!$H$2:$I$16,2,FALSE)</f>
        <v>9.0"</v>
      </c>
      <c r="I14" s="12" t="str">
        <f t="shared" si="0"/>
        <v>35</v>
      </c>
      <c r="J14" s="12" t="str">
        <f>VLOOKUP(MID(E14,10,3),DATA!$J$2:$L$16,2,FALSE)</f>
        <v>5x112</v>
      </c>
      <c r="K14" s="12">
        <f>VLOOKUP(MID(E14,10,3),DATA!$J$2:$L$16,3,FALSE)</f>
        <v>66.56</v>
      </c>
      <c r="L14" s="8" t="str">
        <f>VLOOKUP(MID(E14,3,1),DATA!$D$2:$E$16,2,FALSE)</f>
        <v>High Offset</v>
      </c>
      <c r="M14" s="8">
        <v>24.6</v>
      </c>
      <c r="N14" s="9" t="s">
        <v>12</v>
      </c>
      <c r="O14" s="60" t="str">
        <f>VLOOKUP(MID(P14,1,2),DATA!$B$2:$C$10,2,FALSE)</f>
        <v>FF04</v>
      </c>
      <c r="P14" s="66" t="s">
        <v>299</v>
      </c>
      <c r="Q14" s="18" cm="1">
        <f t="array" ref="Q14">SUMPRODUCT(1*('All Skus'!$C$2:$C$951=$P14),'All Skus'!$D$2:$D$951)</f>
        <v>23</v>
      </c>
      <c r="R14" s="12" t="str">
        <f>VLOOKUP(MID(P14,4,1),DATA!$F$2:$G$16,2,FALSE)</f>
        <v>19"</v>
      </c>
      <c r="S14" s="12" t="str">
        <f>VLOOKUP(MID(P14,5,3),DATA!$H$2:$I$16,2,FALSE)</f>
        <v>9.0"</v>
      </c>
      <c r="T14" s="12" t="str">
        <f t="shared" si="1"/>
        <v>35</v>
      </c>
      <c r="U14" s="12" t="str">
        <f>VLOOKUP(MID(P14,10,3),DATA!$J$2:$L$16,2,FALSE)</f>
        <v>5x112</v>
      </c>
      <c r="V14" s="12">
        <f>VLOOKUP(MID(P14,10,3),DATA!$J$2:$L$16,3,FALSE)</f>
        <v>66.56</v>
      </c>
      <c r="W14" s="8" t="str">
        <f>VLOOKUP(MID(P14,3,1),DATA!$D$2:$E$16,2,FALSE)</f>
        <v>High Offset</v>
      </c>
      <c r="X14" s="8">
        <v>24.6</v>
      </c>
      <c r="Y14" s="9" t="s">
        <v>12</v>
      </c>
      <c r="AA14" s="8" t="s">
        <v>2</v>
      </c>
      <c r="AB14" s="8" t="s">
        <v>5</v>
      </c>
      <c r="AC14" s="8" t="s">
        <v>68</v>
      </c>
    </row>
    <row r="15" spans="1:29" x14ac:dyDescent="0.25">
      <c r="A15" s="8" t="s">
        <v>144</v>
      </c>
      <c r="B15" s="8" t="s">
        <v>1963</v>
      </c>
      <c r="C15" s="59" t="str">
        <f>VLOOKUP(MID(E15,1,2),DATA!$B$2:$C$10,2,FALSE)</f>
        <v>FF04</v>
      </c>
      <c r="D15" s="8" t="str">
        <f>VLOOKUP(MID(E15,13,2),DATA!$M$2:$N$16,2,FALSE)</f>
        <v>Liquid Metal</v>
      </c>
      <c r="E15" s="66" t="s">
        <v>300</v>
      </c>
      <c r="F15" s="18" cm="1">
        <f t="array" ref="F15">SUMPRODUCT(1*('All Skus'!$C$2:$C$951=$E15),'All Skus'!$D$2:$D$951)</f>
        <v>26</v>
      </c>
      <c r="G15" s="12" t="str">
        <f>VLOOKUP(MID(E15,4,1),DATA!$F$2:$G$16,2,FALSE)</f>
        <v>19"</v>
      </c>
      <c r="H15" s="12" t="str">
        <f>VLOOKUP(MID(E15,5,3),DATA!$H$2:$I$16,2,FALSE)</f>
        <v>9.0"</v>
      </c>
      <c r="I15" s="12" t="str">
        <f t="shared" si="0"/>
        <v>35</v>
      </c>
      <c r="J15" s="12" t="str">
        <f>VLOOKUP(MID(E15,10,3),DATA!$J$2:$L$16,2,FALSE)</f>
        <v>5x112</v>
      </c>
      <c r="K15" s="12">
        <f>VLOOKUP(MID(E15,10,3),DATA!$J$2:$L$16,3,FALSE)</f>
        <v>66.56</v>
      </c>
      <c r="L15" s="8" t="str">
        <f>VLOOKUP(MID(E15,3,1),DATA!$D$2:$E$16,2,FALSE)</f>
        <v>High Offset</v>
      </c>
      <c r="M15" s="8">
        <v>24.6</v>
      </c>
      <c r="N15" s="9" t="s">
        <v>12</v>
      </c>
      <c r="O15" s="60" t="str">
        <f>VLOOKUP(MID(P15,1,2),DATA!$B$2:$C$10,2,FALSE)</f>
        <v>FF04</v>
      </c>
      <c r="P15" s="66" t="s">
        <v>300</v>
      </c>
      <c r="Q15" s="18" cm="1">
        <f t="array" ref="Q15">SUMPRODUCT(1*('All Skus'!$C$2:$C$951=$P15),'All Skus'!$D$2:$D$951)</f>
        <v>26</v>
      </c>
      <c r="R15" s="12" t="str">
        <f>VLOOKUP(MID(P15,4,1),DATA!$F$2:$G$16,2,FALSE)</f>
        <v>19"</v>
      </c>
      <c r="S15" s="12" t="str">
        <f>VLOOKUP(MID(P15,5,3),DATA!$H$2:$I$16,2,FALSE)</f>
        <v>9.0"</v>
      </c>
      <c r="T15" s="12" t="str">
        <f t="shared" si="1"/>
        <v>35</v>
      </c>
      <c r="U15" s="12" t="str">
        <f>VLOOKUP(MID(P15,10,3),DATA!$J$2:$L$16,2,FALSE)</f>
        <v>5x112</v>
      </c>
      <c r="V15" s="12">
        <f>VLOOKUP(MID(P15,10,3),DATA!$J$2:$L$16,3,FALSE)</f>
        <v>66.56</v>
      </c>
      <c r="W15" s="8" t="str">
        <f>VLOOKUP(MID(P15,3,1),DATA!$D$2:$E$16,2,FALSE)</f>
        <v>High Offset</v>
      </c>
      <c r="X15" s="8">
        <v>24.6</v>
      </c>
      <c r="Y15" s="9" t="s">
        <v>12</v>
      </c>
      <c r="AB15" s="8" t="s">
        <v>5</v>
      </c>
      <c r="AC15" s="8" t="s">
        <v>68</v>
      </c>
    </row>
    <row r="16" spans="1:29" x14ac:dyDescent="0.25">
      <c r="A16" s="8" t="s">
        <v>144</v>
      </c>
      <c r="B16" s="8" t="s">
        <v>1963</v>
      </c>
      <c r="C16" s="59" t="str">
        <f>VLOOKUP(MID(E16,1,2),DATA!$B$2:$C$10,2,FALSE)</f>
        <v>FF10</v>
      </c>
      <c r="D16" s="8" t="str">
        <f>VLOOKUP(MID(E16,13,2),DATA!$M$2:$N$16,2,FALSE)</f>
        <v>Tarmac</v>
      </c>
      <c r="E16" s="66" t="s">
        <v>14</v>
      </c>
      <c r="F16" s="18" cm="1">
        <f t="array" ref="F16">SUMPRODUCT(1*('All Skus'!$C$2:$C$951=$E16),'All Skus'!$D$2:$D$951)</f>
        <v>4</v>
      </c>
      <c r="G16" s="12" t="str">
        <f>VLOOKUP(MID(E16,4,1),DATA!$F$2:$G$16,2,FALSE)</f>
        <v>19"</v>
      </c>
      <c r="H16" s="12" t="str">
        <f>VLOOKUP(MID(E16,5,3),DATA!$H$2:$I$16,2,FALSE)</f>
        <v>9.0"</v>
      </c>
      <c r="I16" s="12" t="str">
        <f t="shared" si="0"/>
        <v>35</v>
      </c>
      <c r="J16" s="12" t="str">
        <f>VLOOKUP(MID(E16,10,3),DATA!$J$2:$L$16,2,FALSE)</f>
        <v>5x112</v>
      </c>
      <c r="K16" s="12">
        <f>VLOOKUP(MID(E16,10,3),DATA!$J$2:$L$16,3,FALSE)</f>
        <v>66.56</v>
      </c>
      <c r="L16" s="8" t="str">
        <f>VLOOKUP(MID(E16,3,1),DATA!$D$2:$E$16,2,FALSE)</f>
        <v>High Offset</v>
      </c>
      <c r="N16" s="9" t="s">
        <v>12</v>
      </c>
      <c r="O16" s="60" t="str">
        <f>VLOOKUP(MID(P16,1,2),DATA!$B$2:$C$10,2,FALSE)</f>
        <v>FF10</v>
      </c>
      <c r="P16" s="66" t="s">
        <v>14</v>
      </c>
      <c r="Q16" s="18" cm="1">
        <f t="array" ref="Q16">SUMPRODUCT(1*('All Skus'!$C$2:$C$951=$P16),'All Skus'!$D$2:$D$951)</f>
        <v>4</v>
      </c>
      <c r="R16" s="12" t="str">
        <f>VLOOKUP(MID(P16,4,1),DATA!$F$2:$G$16,2,FALSE)</f>
        <v>19"</v>
      </c>
      <c r="S16" s="12" t="str">
        <f>VLOOKUP(MID(P16,5,3),DATA!$H$2:$I$16,2,FALSE)</f>
        <v>9.0"</v>
      </c>
      <c r="T16" s="12" t="str">
        <f t="shared" si="1"/>
        <v>35</v>
      </c>
      <c r="U16" s="12" t="str">
        <f>VLOOKUP(MID(P16,10,3),DATA!$J$2:$L$16,2,FALSE)</f>
        <v>5x112</v>
      </c>
      <c r="V16" s="12">
        <f>VLOOKUP(MID(P16,10,3),DATA!$J$2:$L$16,3,FALSE)</f>
        <v>66.56</v>
      </c>
      <c r="W16" s="8" t="str">
        <f>VLOOKUP(MID(P16,3,1),DATA!$D$2:$E$16,2,FALSE)</f>
        <v>High Offset</v>
      </c>
      <c r="Y16" s="9" t="s">
        <v>12</v>
      </c>
      <c r="AA16" s="8" t="s">
        <v>2</v>
      </c>
      <c r="AB16" s="8" t="s">
        <v>5</v>
      </c>
    </row>
    <row r="17" spans="1:29" x14ac:dyDescent="0.25">
      <c r="A17" s="8" t="s">
        <v>144</v>
      </c>
      <c r="B17" s="8" t="s">
        <v>1963</v>
      </c>
      <c r="C17" s="59" t="str">
        <f>VLOOKUP(MID(E17,1,2),DATA!$B$2:$C$10,2,FALSE)</f>
        <v>FF10</v>
      </c>
      <c r="D17" s="8" t="str">
        <f>VLOOKUP(MID(E17,13,2),DATA!$M$2:$N$16,2,FALSE)</f>
        <v>Liquid Metal</v>
      </c>
      <c r="E17" s="66" t="s">
        <v>15</v>
      </c>
      <c r="F17" s="18" cm="1">
        <f t="array" ref="F17">SUMPRODUCT(1*('All Skus'!$C$2:$C$951=$E17),'All Skus'!$D$2:$D$951)</f>
        <v>0</v>
      </c>
      <c r="G17" s="12" t="str">
        <f>VLOOKUP(MID(E17,4,1),DATA!$F$2:$G$16,2,FALSE)</f>
        <v>19"</v>
      </c>
      <c r="H17" s="12" t="str">
        <f>VLOOKUP(MID(E17,5,3),DATA!$H$2:$I$16,2,FALSE)</f>
        <v>9.0"</v>
      </c>
      <c r="I17" s="12" t="str">
        <f t="shared" si="0"/>
        <v>35</v>
      </c>
      <c r="J17" s="12" t="str">
        <f>VLOOKUP(MID(E17,10,3),DATA!$J$2:$L$16,2,FALSE)</f>
        <v>5x112</v>
      </c>
      <c r="K17" s="12">
        <f>VLOOKUP(MID(E17,10,3),DATA!$J$2:$L$16,3,FALSE)</f>
        <v>66.56</v>
      </c>
      <c r="L17" s="8" t="str">
        <f>VLOOKUP(MID(E17,3,1),DATA!$D$2:$E$16,2,FALSE)</f>
        <v>High Offset</v>
      </c>
      <c r="N17" s="9" t="s">
        <v>12</v>
      </c>
      <c r="O17" s="60" t="str">
        <f>VLOOKUP(MID(P17,1,2),DATA!$B$2:$C$10,2,FALSE)</f>
        <v>FF10</v>
      </c>
      <c r="P17" s="66" t="s">
        <v>15</v>
      </c>
      <c r="Q17" s="18" cm="1">
        <f t="array" ref="Q17">SUMPRODUCT(1*('All Skus'!$C$2:$C$951=$P17),'All Skus'!$D$2:$D$951)</f>
        <v>0</v>
      </c>
      <c r="R17" s="12" t="str">
        <f>VLOOKUP(MID(P17,4,1),DATA!$F$2:$G$16,2,FALSE)</f>
        <v>19"</v>
      </c>
      <c r="S17" s="12" t="str">
        <f>VLOOKUP(MID(P17,5,3),DATA!$H$2:$I$16,2,FALSE)</f>
        <v>9.0"</v>
      </c>
      <c r="T17" s="12" t="str">
        <f t="shared" si="1"/>
        <v>35</v>
      </c>
      <c r="U17" s="12" t="str">
        <f>VLOOKUP(MID(P17,10,3),DATA!$J$2:$L$16,2,FALSE)</f>
        <v>5x112</v>
      </c>
      <c r="V17" s="12">
        <f>VLOOKUP(MID(P17,10,3),DATA!$J$2:$L$16,3,FALSE)</f>
        <v>66.56</v>
      </c>
      <c r="W17" s="8" t="str">
        <f>VLOOKUP(MID(P17,3,1),DATA!$D$2:$E$16,2,FALSE)</f>
        <v>High Offset</v>
      </c>
      <c r="Y17" s="9" t="s">
        <v>12</v>
      </c>
      <c r="AA17" s="8" t="s">
        <v>2</v>
      </c>
      <c r="AB17" s="8" t="s">
        <v>5</v>
      </c>
    </row>
    <row r="18" spans="1:29" x14ac:dyDescent="0.25">
      <c r="A18" s="8" t="s">
        <v>144</v>
      </c>
      <c r="B18" s="8" t="s">
        <v>1963</v>
      </c>
      <c r="C18" s="59" t="str">
        <f>VLOOKUP(MID(E18,1,2),DATA!$B$2:$C$10,2,FALSE)</f>
        <v>FF10</v>
      </c>
      <c r="D18" s="8" t="str">
        <f>VLOOKUP(MID(E18,13,2),DATA!$M$2:$N$16,2,FALSE)</f>
        <v>Tarmac</v>
      </c>
      <c r="E18" s="66" t="s">
        <v>37</v>
      </c>
      <c r="F18" s="18" cm="1">
        <f t="array" ref="F18">SUMPRODUCT(1*('All Skus'!$C$2:$C$951=$E18),'All Skus'!$D$2:$D$951)</f>
        <v>11</v>
      </c>
      <c r="G18" s="12" t="str">
        <f>VLOOKUP(MID(E18,4,1),DATA!$F$2:$G$16,2,FALSE)</f>
        <v>20"</v>
      </c>
      <c r="H18" s="12" t="str">
        <f>VLOOKUP(MID(E18,5,3),DATA!$H$2:$I$16,2,FALSE)</f>
        <v>9.0"</v>
      </c>
      <c r="I18" s="12" t="str">
        <f t="shared" si="0"/>
        <v>35</v>
      </c>
      <c r="J18" s="12" t="str">
        <f>VLOOKUP(MID(E18,10,3),DATA!$J$2:$L$16,2,FALSE)</f>
        <v>5x112</v>
      </c>
      <c r="K18" s="12">
        <f>VLOOKUP(MID(E18,10,3),DATA!$J$2:$L$16,3,FALSE)</f>
        <v>66.56</v>
      </c>
      <c r="L18" s="8" t="str">
        <f>VLOOKUP(MID(E18,3,1),DATA!$D$2:$E$16,2,FALSE)</f>
        <v>High Offset</v>
      </c>
      <c r="N18" s="9" t="s">
        <v>42</v>
      </c>
      <c r="O18" s="60" t="str">
        <f>VLOOKUP(MID(P18,1,2),DATA!$B$2:$C$10,2,FALSE)</f>
        <v>FF10</v>
      </c>
      <c r="P18" s="66" t="s">
        <v>37</v>
      </c>
      <c r="Q18" s="18" cm="1">
        <f t="array" ref="Q18">SUMPRODUCT(1*('All Skus'!$C$2:$C$951=$P18),'All Skus'!$D$2:$D$951)</f>
        <v>11</v>
      </c>
      <c r="R18" s="12" t="str">
        <f>VLOOKUP(MID(P18,4,1),DATA!$F$2:$G$16,2,FALSE)</f>
        <v>20"</v>
      </c>
      <c r="S18" s="12" t="str">
        <f>VLOOKUP(MID(P18,5,3),DATA!$H$2:$I$16,2,FALSE)</f>
        <v>9.0"</v>
      </c>
      <c r="T18" s="12" t="str">
        <f t="shared" si="1"/>
        <v>35</v>
      </c>
      <c r="U18" s="12" t="str">
        <f>VLOOKUP(MID(P18,10,3),DATA!$J$2:$L$16,2,FALSE)</f>
        <v>5x112</v>
      </c>
      <c r="V18" s="12">
        <f>VLOOKUP(MID(P18,10,3),DATA!$J$2:$L$16,3,FALSE)</f>
        <v>66.56</v>
      </c>
      <c r="W18" s="8" t="str">
        <f>VLOOKUP(MID(P18,3,1),DATA!$D$2:$E$16,2,FALSE)</f>
        <v>High Offset</v>
      </c>
      <c r="Y18" s="9" t="s">
        <v>42</v>
      </c>
      <c r="AA18" s="8" t="s">
        <v>2</v>
      </c>
      <c r="AB18" s="8" t="s">
        <v>5</v>
      </c>
    </row>
    <row r="19" spans="1:29" x14ac:dyDescent="0.25">
      <c r="A19" s="8" t="s">
        <v>144</v>
      </c>
      <c r="B19" s="8" t="s">
        <v>1963</v>
      </c>
      <c r="C19" s="59" t="str">
        <f>VLOOKUP(MID(E19,1,2),DATA!$B$2:$C$10,2,FALSE)</f>
        <v>FF10</v>
      </c>
      <c r="D19" s="8" t="str">
        <f>VLOOKUP(MID(E19,13,2),DATA!$M$2:$N$16,2,FALSE)</f>
        <v>Liquid Metal</v>
      </c>
      <c r="E19" s="66" t="s">
        <v>38</v>
      </c>
      <c r="F19" s="18" cm="1">
        <f t="array" ref="F19">SUMPRODUCT(1*('All Skus'!$C$2:$C$951=$E19),'All Skus'!$D$2:$D$951)</f>
        <v>11</v>
      </c>
      <c r="G19" s="12" t="str">
        <f>VLOOKUP(MID(E19,4,1),DATA!$F$2:$G$16,2,FALSE)</f>
        <v>20"</v>
      </c>
      <c r="H19" s="12" t="str">
        <f>VLOOKUP(MID(E19,5,3),DATA!$H$2:$I$16,2,FALSE)</f>
        <v>9.0"</v>
      </c>
      <c r="I19" s="12" t="str">
        <f t="shared" si="0"/>
        <v>35</v>
      </c>
      <c r="J19" s="12" t="str">
        <f>VLOOKUP(MID(E19,10,3),DATA!$J$2:$L$16,2,FALSE)</f>
        <v>5x112</v>
      </c>
      <c r="K19" s="12">
        <f>VLOOKUP(MID(E19,10,3),DATA!$J$2:$L$16,3,FALSE)</f>
        <v>66.56</v>
      </c>
      <c r="L19" s="8" t="str">
        <f>VLOOKUP(MID(E19,3,1),DATA!$D$2:$E$16,2,FALSE)</f>
        <v>High Offset</v>
      </c>
      <c r="N19" s="9" t="s">
        <v>42</v>
      </c>
      <c r="O19" s="60" t="str">
        <f>VLOOKUP(MID(P19,1,2),DATA!$B$2:$C$10,2,FALSE)</f>
        <v>FF10</v>
      </c>
      <c r="P19" s="66" t="s">
        <v>38</v>
      </c>
      <c r="Q19" s="18" cm="1">
        <f t="array" ref="Q19">SUMPRODUCT(1*('All Skus'!$C$2:$C$951=$P19),'All Skus'!$D$2:$D$951)</f>
        <v>11</v>
      </c>
      <c r="R19" s="12" t="str">
        <f>VLOOKUP(MID(P19,4,1),DATA!$F$2:$G$16,2,FALSE)</f>
        <v>20"</v>
      </c>
      <c r="S19" s="12" t="str">
        <f>VLOOKUP(MID(P19,5,3),DATA!$H$2:$I$16,2,FALSE)</f>
        <v>9.0"</v>
      </c>
      <c r="T19" s="12" t="str">
        <f t="shared" si="1"/>
        <v>35</v>
      </c>
      <c r="U19" s="12" t="str">
        <f>VLOOKUP(MID(P19,10,3),DATA!$J$2:$L$16,2,FALSE)</f>
        <v>5x112</v>
      </c>
      <c r="V19" s="12">
        <f>VLOOKUP(MID(P19,10,3),DATA!$J$2:$L$16,3,FALSE)</f>
        <v>66.56</v>
      </c>
      <c r="W19" s="8" t="str">
        <f>VLOOKUP(MID(P19,3,1),DATA!$D$2:$E$16,2,FALSE)</f>
        <v>High Offset</v>
      </c>
      <c r="Y19" s="9" t="s">
        <v>42</v>
      </c>
      <c r="AA19" s="8" t="s">
        <v>2</v>
      </c>
      <c r="AB19" s="8" t="s">
        <v>5</v>
      </c>
    </row>
    <row r="20" spans="1:29" x14ac:dyDescent="0.25">
      <c r="A20" s="8" t="s">
        <v>144</v>
      </c>
      <c r="B20" s="8" t="s">
        <v>1963</v>
      </c>
      <c r="C20" s="59" t="str">
        <f>VLOOKUP(MID(E20,1,2),DATA!$B$2:$C$10,2,FALSE)</f>
        <v>FF11</v>
      </c>
      <c r="D20" s="8" t="str">
        <f>VLOOKUP(MID(E20,13,2),DATA!$M$2:$N$16,2,FALSE)</f>
        <v>Tarmac</v>
      </c>
      <c r="E20" s="66" t="s">
        <v>376</v>
      </c>
      <c r="F20" s="18" cm="1">
        <f t="array" ref="F20">SUMPRODUCT(1*('All Skus'!$C$2:$C$951=$E20),'All Skus'!$D$2:$D$951)</f>
        <v>16</v>
      </c>
      <c r="G20" s="12" t="str">
        <f>VLOOKUP(MID(E20,4,1),DATA!$F$2:$G$16,2,FALSE)</f>
        <v>19"</v>
      </c>
      <c r="H20" s="12" t="str">
        <f>VLOOKUP(MID(E20,5,3),DATA!$H$2:$I$16,2,FALSE)</f>
        <v>9.0"</v>
      </c>
      <c r="I20" s="12" t="str">
        <f t="shared" si="0"/>
        <v>35</v>
      </c>
      <c r="J20" s="12" t="str">
        <f>VLOOKUP(MID(E20,10,3),DATA!$J$2:$L$16,2,FALSE)</f>
        <v>5x112</v>
      </c>
      <c r="K20" s="12">
        <f>VLOOKUP(MID(E20,10,3),DATA!$J$2:$L$16,3,FALSE)</f>
        <v>66.56</v>
      </c>
      <c r="L20" s="8" t="str">
        <f>VLOOKUP(MID(E20,3,1),DATA!$D$2:$E$16,2,FALSE)</f>
        <v>High Offset</v>
      </c>
      <c r="N20" s="9" t="s">
        <v>12</v>
      </c>
      <c r="O20" s="60" t="str">
        <f>VLOOKUP(MID(P20,1,2),DATA!$B$2:$C$10,2,FALSE)</f>
        <v>FF11</v>
      </c>
      <c r="P20" s="66" t="s">
        <v>376</v>
      </c>
      <c r="Q20" s="18" cm="1">
        <f t="array" ref="Q20">SUMPRODUCT(1*('All Skus'!$C$2:$C$951=$P20),'All Skus'!$D$2:$D$951)</f>
        <v>16</v>
      </c>
      <c r="R20" s="12" t="str">
        <f>VLOOKUP(MID(P20,4,1),DATA!$F$2:$G$16,2,FALSE)</f>
        <v>19"</v>
      </c>
      <c r="S20" s="12" t="str">
        <f>VLOOKUP(MID(P20,5,3),DATA!$H$2:$I$16,2,FALSE)</f>
        <v>9.0"</v>
      </c>
      <c r="T20" s="12" t="str">
        <f t="shared" si="1"/>
        <v>35</v>
      </c>
      <c r="U20" s="12" t="str">
        <f>VLOOKUP(MID(P20,10,3),DATA!$J$2:$L$16,2,FALSE)</f>
        <v>5x112</v>
      </c>
      <c r="V20" s="12">
        <f>VLOOKUP(MID(P20,10,3),DATA!$J$2:$L$16,3,FALSE)</f>
        <v>66.56</v>
      </c>
      <c r="W20" s="8" t="str">
        <f>VLOOKUP(MID(P20,3,1),DATA!$D$2:$E$16,2,FALSE)</f>
        <v>High Offset</v>
      </c>
      <c r="Y20" s="9" t="s">
        <v>12</v>
      </c>
      <c r="AA20" s="8" t="s">
        <v>2</v>
      </c>
      <c r="AB20" s="8" t="s">
        <v>5</v>
      </c>
    </row>
    <row r="21" spans="1:29" x14ac:dyDescent="0.25">
      <c r="A21" s="8" t="s">
        <v>144</v>
      </c>
      <c r="B21" s="8" t="s">
        <v>1963</v>
      </c>
      <c r="C21" s="59" t="str">
        <f>VLOOKUP(MID(E21,1,2),DATA!$B$2:$C$10,2,FALSE)</f>
        <v>FF11</v>
      </c>
      <c r="D21" s="8" t="str">
        <f>VLOOKUP(MID(E21,13,2),DATA!$M$2:$N$16,2,FALSE)</f>
        <v>Liquid Metal</v>
      </c>
      <c r="E21" s="66" t="s">
        <v>377</v>
      </c>
      <c r="F21" s="18" cm="1">
        <f t="array" ref="F21">SUMPRODUCT(1*('All Skus'!$C$2:$C$951=$E21),'All Skus'!$D$2:$D$951)</f>
        <v>4</v>
      </c>
      <c r="G21" s="12" t="str">
        <f>VLOOKUP(MID(E21,4,1),DATA!$F$2:$G$16,2,FALSE)</f>
        <v>19"</v>
      </c>
      <c r="H21" s="12" t="str">
        <f>VLOOKUP(MID(E21,5,3),DATA!$H$2:$I$16,2,FALSE)</f>
        <v>9.0"</v>
      </c>
      <c r="I21" s="12" t="str">
        <f t="shared" si="0"/>
        <v>35</v>
      </c>
      <c r="J21" s="12" t="str">
        <f>VLOOKUP(MID(E21,10,3),DATA!$J$2:$L$16,2,FALSE)</f>
        <v>5x112</v>
      </c>
      <c r="K21" s="12">
        <f>VLOOKUP(MID(E21,10,3),DATA!$J$2:$L$16,3,FALSE)</f>
        <v>66.56</v>
      </c>
      <c r="L21" s="8" t="str">
        <f>VLOOKUP(MID(E21,3,1),DATA!$D$2:$E$16,2,FALSE)</f>
        <v>High Offset</v>
      </c>
      <c r="N21" s="9" t="s">
        <v>12</v>
      </c>
      <c r="O21" s="60" t="str">
        <f>VLOOKUP(MID(P21,1,2),DATA!$B$2:$C$10,2,FALSE)</f>
        <v>FF11</v>
      </c>
      <c r="P21" s="66" t="s">
        <v>377</v>
      </c>
      <c r="Q21" s="18" cm="1">
        <f t="array" ref="Q21">SUMPRODUCT(1*('All Skus'!$C$2:$C$951=$P21),'All Skus'!$D$2:$D$951)</f>
        <v>4</v>
      </c>
      <c r="R21" s="12" t="str">
        <f>VLOOKUP(MID(P21,4,1),DATA!$F$2:$G$16,2,FALSE)</f>
        <v>19"</v>
      </c>
      <c r="S21" s="12" t="str">
        <f>VLOOKUP(MID(P21,5,3),DATA!$H$2:$I$16,2,FALSE)</f>
        <v>9.0"</v>
      </c>
      <c r="T21" s="12" t="str">
        <f t="shared" si="1"/>
        <v>35</v>
      </c>
      <c r="U21" s="12" t="str">
        <f>VLOOKUP(MID(P21,10,3),DATA!$J$2:$L$16,2,FALSE)</f>
        <v>5x112</v>
      </c>
      <c r="V21" s="12">
        <f>VLOOKUP(MID(P21,10,3),DATA!$J$2:$L$16,3,FALSE)</f>
        <v>66.56</v>
      </c>
      <c r="W21" s="8" t="str">
        <f>VLOOKUP(MID(P21,3,1),DATA!$D$2:$E$16,2,FALSE)</f>
        <v>High Offset</v>
      </c>
      <c r="Y21" s="9" t="s">
        <v>12</v>
      </c>
      <c r="AA21" s="8" t="s">
        <v>2</v>
      </c>
      <c r="AB21" s="8" t="s">
        <v>5</v>
      </c>
    </row>
    <row r="22" spans="1:29" x14ac:dyDescent="0.25">
      <c r="A22" s="8" t="s">
        <v>144</v>
      </c>
      <c r="B22" s="8" t="s">
        <v>1963</v>
      </c>
      <c r="C22" s="59" t="str">
        <f>VLOOKUP(MID(E22,1,2),DATA!$B$2:$C$10,2,FALSE)</f>
        <v>FF11</v>
      </c>
      <c r="D22" s="8" t="str">
        <f>VLOOKUP(MID(E22,13,2),DATA!$M$2:$N$16,2,FALSE)</f>
        <v>Tarmac</v>
      </c>
      <c r="E22" s="66" t="s">
        <v>382</v>
      </c>
      <c r="F22" s="18" cm="1">
        <f t="array" ref="F22">SUMPRODUCT(1*('All Skus'!$C$2:$C$951=$E22),'All Skus'!$D$2:$D$951)</f>
        <v>0</v>
      </c>
      <c r="G22" s="12" t="str">
        <f>VLOOKUP(MID(E22,4,1),DATA!$F$2:$G$16,2,FALSE)</f>
        <v>20"</v>
      </c>
      <c r="H22" s="12" t="str">
        <f>VLOOKUP(MID(E22,5,3),DATA!$H$2:$I$16,2,FALSE)</f>
        <v>9.0"</v>
      </c>
      <c r="I22" s="12" t="str">
        <f t="shared" si="0"/>
        <v>35</v>
      </c>
      <c r="J22" s="12" t="str">
        <f>VLOOKUP(MID(E22,10,3),DATA!$J$2:$L$16,2,FALSE)</f>
        <v>5x112</v>
      </c>
      <c r="K22" s="12">
        <f>VLOOKUP(MID(E22,10,3),DATA!$J$2:$L$16,3,FALSE)</f>
        <v>66.56</v>
      </c>
      <c r="L22" s="8" t="str">
        <f>VLOOKUP(MID(E22,3,1),DATA!$D$2:$E$16,2,FALSE)</f>
        <v>High Offset</v>
      </c>
      <c r="N22" s="9" t="s">
        <v>42</v>
      </c>
      <c r="O22" s="60" t="str">
        <f>VLOOKUP(MID(P22,1,2),DATA!$B$2:$C$10,2,FALSE)</f>
        <v>FF11</v>
      </c>
      <c r="P22" s="66" t="s">
        <v>382</v>
      </c>
      <c r="Q22" s="18" cm="1">
        <f t="array" ref="Q22">SUMPRODUCT(1*('All Skus'!$C$2:$C$951=$P22),'All Skus'!$D$2:$D$951)</f>
        <v>0</v>
      </c>
      <c r="R22" s="12" t="str">
        <f>VLOOKUP(MID(P22,4,1),DATA!$F$2:$G$16,2,FALSE)</f>
        <v>20"</v>
      </c>
      <c r="S22" s="12" t="str">
        <f>VLOOKUP(MID(P22,5,3),DATA!$H$2:$I$16,2,FALSE)</f>
        <v>9.0"</v>
      </c>
      <c r="T22" s="12" t="str">
        <f t="shared" si="1"/>
        <v>35</v>
      </c>
      <c r="U22" s="12" t="str">
        <f>VLOOKUP(MID(P22,10,3),DATA!$J$2:$L$16,2,FALSE)</f>
        <v>5x112</v>
      </c>
      <c r="V22" s="12">
        <f>VLOOKUP(MID(P22,10,3),DATA!$J$2:$L$16,3,FALSE)</f>
        <v>66.56</v>
      </c>
      <c r="W22" s="8" t="str">
        <f>VLOOKUP(MID(P22,3,1),DATA!$D$2:$E$16,2,FALSE)</f>
        <v>High Offset</v>
      </c>
      <c r="Y22" s="9" t="s">
        <v>42</v>
      </c>
      <c r="AA22" s="8" t="s">
        <v>2</v>
      </c>
      <c r="AB22" s="8" t="s">
        <v>5</v>
      </c>
    </row>
    <row r="23" spans="1:29" x14ac:dyDescent="0.25">
      <c r="A23" s="8" t="s">
        <v>144</v>
      </c>
      <c r="B23" s="8" t="s">
        <v>1963</v>
      </c>
      <c r="C23" s="59" t="str">
        <f>VLOOKUP(MID(E23,1,2),DATA!$B$2:$C$10,2,FALSE)</f>
        <v>FF11</v>
      </c>
      <c r="D23" s="8" t="str">
        <f>VLOOKUP(MID(E23,13,2),DATA!$M$2:$N$16,2,FALSE)</f>
        <v>Liquid Metal</v>
      </c>
      <c r="E23" s="66" t="s">
        <v>383</v>
      </c>
      <c r="F23" s="18" cm="1">
        <f t="array" ref="F23">SUMPRODUCT(1*('All Skus'!$C$2:$C$951=$E23),'All Skus'!$D$2:$D$951)</f>
        <v>27</v>
      </c>
      <c r="G23" s="12" t="str">
        <f>VLOOKUP(MID(E23,4,1),DATA!$F$2:$G$16,2,FALSE)</f>
        <v>20"</v>
      </c>
      <c r="H23" s="12" t="str">
        <f>VLOOKUP(MID(E23,5,3),DATA!$H$2:$I$16,2,FALSE)</f>
        <v>9.0"</v>
      </c>
      <c r="I23" s="12" t="str">
        <f t="shared" si="0"/>
        <v>35</v>
      </c>
      <c r="J23" s="12" t="str">
        <f>VLOOKUP(MID(E23,10,3),DATA!$J$2:$L$16,2,FALSE)</f>
        <v>5x112</v>
      </c>
      <c r="K23" s="12">
        <f>VLOOKUP(MID(E23,10,3),DATA!$J$2:$L$16,3,FALSE)</f>
        <v>66.56</v>
      </c>
      <c r="L23" s="8" t="str">
        <f>VLOOKUP(MID(E23,3,1),DATA!$D$2:$E$16,2,FALSE)</f>
        <v>High Offset</v>
      </c>
      <c r="N23" s="9" t="s">
        <v>42</v>
      </c>
      <c r="O23" s="60" t="str">
        <f>VLOOKUP(MID(P23,1,2),DATA!$B$2:$C$10,2,FALSE)</f>
        <v>FF11</v>
      </c>
      <c r="P23" s="66" t="s">
        <v>383</v>
      </c>
      <c r="Q23" s="18" cm="1">
        <f t="array" ref="Q23">SUMPRODUCT(1*('All Skus'!$C$2:$C$951=$P23),'All Skus'!$D$2:$D$951)</f>
        <v>27</v>
      </c>
      <c r="R23" s="12" t="str">
        <f>VLOOKUP(MID(P23,4,1),DATA!$F$2:$G$16,2,FALSE)</f>
        <v>20"</v>
      </c>
      <c r="S23" s="12" t="str">
        <f>VLOOKUP(MID(P23,5,3),DATA!$H$2:$I$16,2,FALSE)</f>
        <v>9.0"</v>
      </c>
      <c r="T23" s="12" t="str">
        <f t="shared" si="1"/>
        <v>35</v>
      </c>
      <c r="U23" s="12" t="str">
        <f>VLOOKUP(MID(P23,10,3),DATA!$J$2:$L$16,2,FALSE)</f>
        <v>5x112</v>
      </c>
      <c r="V23" s="12">
        <f>VLOOKUP(MID(P23,10,3),DATA!$J$2:$L$16,3,FALSE)</f>
        <v>66.56</v>
      </c>
      <c r="W23" s="8" t="str">
        <f>VLOOKUP(MID(P23,3,1),DATA!$D$2:$E$16,2,FALSE)</f>
        <v>High Offset</v>
      </c>
      <c r="Y23" s="9" t="s">
        <v>42</v>
      </c>
      <c r="AA23" s="8" t="s">
        <v>2</v>
      </c>
      <c r="AB23" s="8" t="s">
        <v>5</v>
      </c>
    </row>
    <row r="24" spans="1:29" x14ac:dyDescent="0.25">
      <c r="A24" s="8" t="s">
        <v>1966</v>
      </c>
      <c r="B24" s="8" t="s">
        <v>1968</v>
      </c>
      <c r="C24" s="59" t="str">
        <f>VLOOKUP(MID(E24,1,2),DATA!$B$2:$C$10,2,FALSE)</f>
        <v>FF01</v>
      </c>
      <c r="D24" s="8" t="str">
        <f>VLOOKUP(MID(E24,13,2),DATA!$M$2:$N$16,2,FALSE)</f>
        <v>Tarmac</v>
      </c>
      <c r="E24" s="66" t="s">
        <v>151</v>
      </c>
      <c r="F24" s="18" cm="1">
        <f t="array" ref="F24">SUMPRODUCT(1*('All Skus'!$C$2:$C$951=$E24),'All Skus'!$D$2:$D$951)</f>
        <v>10</v>
      </c>
      <c r="G24" s="12" t="str">
        <f>VLOOKUP(MID(E24,4,1),DATA!$F$2:$G$16,2,FALSE)</f>
        <v>19"</v>
      </c>
      <c r="H24" s="12" t="str">
        <f>VLOOKUP(MID(E24,5,3),DATA!$H$2:$I$16,2,FALSE)</f>
        <v>8.5"</v>
      </c>
      <c r="I24" s="12" t="str">
        <f t="shared" si="0"/>
        <v>47</v>
      </c>
      <c r="J24" s="12" t="str">
        <f>VLOOKUP(MID(E24,10,3),DATA!$J$2:$L$16,2,FALSE)</f>
        <v>5x112</v>
      </c>
      <c r="K24" s="12">
        <f>VLOOKUP(MID(E24,10,3),DATA!$J$2:$L$16,3,FALSE)</f>
        <v>66.56</v>
      </c>
      <c r="L24" s="8" t="str">
        <f>VLOOKUP(MID(E24,3,1),DATA!$D$2:$E$16,2,FALSE)</f>
        <v>High Offset</v>
      </c>
      <c r="M24" s="8">
        <v>23.2</v>
      </c>
      <c r="N24" s="9" t="s">
        <v>141</v>
      </c>
      <c r="O24" s="60" t="str">
        <f>VLOOKUP(MID(P24,1,2),DATA!$B$2:$C$10,2,FALSE)</f>
        <v>FF01</v>
      </c>
      <c r="P24" s="66" t="s">
        <v>151</v>
      </c>
      <c r="Q24" s="18" cm="1">
        <f t="array" ref="Q24">SUMPRODUCT(1*('All Skus'!$C$2:$C$951=$P24),'All Skus'!$D$2:$D$951)</f>
        <v>10</v>
      </c>
      <c r="R24" s="12" t="str">
        <f>VLOOKUP(MID(P24,4,1),DATA!$F$2:$G$16,2,FALSE)</f>
        <v>19"</v>
      </c>
      <c r="S24" s="12" t="str">
        <f>VLOOKUP(MID(P24,5,3),DATA!$H$2:$I$16,2,FALSE)</f>
        <v>8.5"</v>
      </c>
      <c r="T24" s="12" t="str">
        <f t="shared" si="1"/>
        <v>47</v>
      </c>
      <c r="U24" s="12" t="str">
        <f>VLOOKUP(MID(P24,10,3),DATA!$J$2:$L$16,2,FALSE)</f>
        <v>5x112</v>
      </c>
      <c r="V24" s="12">
        <f>VLOOKUP(MID(P24,10,3),DATA!$J$2:$L$16,3,FALSE)</f>
        <v>66.56</v>
      </c>
      <c r="W24" s="8" t="str">
        <f>VLOOKUP(MID(P24,3,1),DATA!$D$2:$E$16,2,FALSE)</f>
        <v>High Offset</v>
      </c>
      <c r="X24" s="8">
        <v>23.2</v>
      </c>
      <c r="Y24" s="9" t="s">
        <v>141</v>
      </c>
      <c r="Z24" s="8" t="s">
        <v>1969</v>
      </c>
      <c r="AA24" s="8" t="s">
        <v>2</v>
      </c>
      <c r="AB24" s="8" t="s">
        <v>5</v>
      </c>
      <c r="AC24" s="8" t="s">
        <v>68</v>
      </c>
    </row>
    <row r="25" spans="1:29" x14ac:dyDescent="0.25">
      <c r="A25" s="8" t="s">
        <v>1966</v>
      </c>
      <c r="B25" s="8" t="s">
        <v>1968</v>
      </c>
      <c r="C25" s="59" t="str">
        <f>VLOOKUP(MID(E25,1,2),DATA!$B$2:$C$10,2,FALSE)</f>
        <v>FF01</v>
      </c>
      <c r="D25" s="8" t="str">
        <f>VLOOKUP(MID(E25,13,2),DATA!$M$2:$N$16,2,FALSE)</f>
        <v>Liquid Silver</v>
      </c>
      <c r="E25" s="66" t="s">
        <v>152</v>
      </c>
      <c r="F25" s="18" cm="1">
        <f t="array" ref="F25">SUMPRODUCT(1*('All Skus'!$C$2:$C$951=$E25),'All Skus'!$D$2:$D$951)</f>
        <v>1</v>
      </c>
      <c r="G25" s="12" t="str">
        <f>VLOOKUP(MID(E25,4,1),DATA!$F$2:$G$16,2,FALSE)</f>
        <v>19"</v>
      </c>
      <c r="H25" s="12" t="str">
        <f>VLOOKUP(MID(E25,5,3),DATA!$H$2:$I$16,2,FALSE)</f>
        <v>8.5"</v>
      </c>
      <c r="I25" s="12" t="str">
        <f t="shared" si="0"/>
        <v>47</v>
      </c>
      <c r="J25" s="12" t="str">
        <f>VLOOKUP(MID(E25,10,3),DATA!$J$2:$L$16,2,FALSE)</f>
        <v>5x112</v>
      </c>
      <c r="K25" s="12">
        <f>VLOOKUP(MID(E25,10,3),DATA!$J$2:$L$16,3,FALSE)</f>
        <v>66.56</v>
      </c>
      <c r="L25" s="8" t="str">
        <f>VLOOKUP(MID(E25,3,1),DATA!$D$2:$E$16,2,FALSE)</f>
        <v>High Offset</v>
      </c>
      <c r="M25" s="8">
        <v>23.2</v>
      </c>
      <c r="N25" s="9" t="s">
        <v>141</v>
      </c>
      <c r="O25" s="60" t="str">
        <f>VLOOKUP(MID(P25,1,2),DATA!$B$2:$C$10,2,FALSE)</f>
        <v>FF01</v>
      </c>
      <c r="P25" s="66" t="s">
        <v>152</v>
      </c>
      <c r="Q25" s="18" cm="1">
        <f t="array" ref="Q25">SUMPRODUCT(1*('All Skus'!$C$2:$C$951=$P25),'All Skus'!$D$2:$D$951)</f>
        <v>1</v>
      </c>
      <c r="R25" s="12" t="str">
        <f>VLOOKUP(MID(P25,4,1),DATA!$F$2:$G$16,2,FALSE)</f>
        <v>19"</v>
      </c>
      <c r="S25" s="12" t="str">
        <f>VLOOKUP(MID(P25,5,3),DATA!$H$2:$I$16,2,FALSE)</f>
        <v>8.5"</v>
      </c>
      <c r="T25" s="12" t="str">
        <f t="shared" si="1"/>
        <v>47</v>
      </c>
      <c r="U25" s="12" t="str">
        <f>VLOOKUP(MID(P25,10,3),DATA!$J$2:$L$16,2,FALSE)</f>
        <v>5x112</v>
      </c>
      <c r="V25" s="12">
        <f>VLOOKUP(MID(P25,10,3),DATA!$J$2:$L$16,3,FALSE)</f>
        <v>66.56</v>
      </c>
      <c r="W25" s="8" t="str">
        <f>VLOOKUP(MID(P25,3,1),DATA!$D$2:$E$16,2,FALSE)</f>
        <v>High Offset</v>
      </c>
      <c r="X25" s="8">
        <v>23.2</v>
      </c>
      <c r="Y25" s="9" t="s">
        <v>141</v>
      </c>
      <c r="Z25" s="8" t="s">
        <v>1969</v>
      </c>
      <c r="AB25" s="8" t="s">
        <v>5</v>
      </c>
      <c r="AC25" s="8" t="s">
        <v>68</v>
      </c>
    </row>
    <row r="26" spans="1:29" x14ac:dyDescent="0.25">
      <c r="A26" s="8" t="s">
        <v>1966</v>
      </c>
      <c r="B26" s="8" t="s">
        <v>1968</v>
      </c>
      <c r="C26" s="59" t="str">
        <f>VLOOKUP(MID(E26,1,2),DATA!$B$2:$C$10,2,FALSE)</f>
        <v>FF04</v>
      </c>
      <c r="D26" s="8" t="str">
        <f>VLOOKUP(MID(E26,13,2),DATA!$M$2:$N$16,2,FALSE)</f>
        <v>Tarmac</v>
      </c>
      <c r="E26" s="66" t="s">
        <v>297</v>
      </c>
      <c r="F26" s="18" cm="1">
        <f t="array" ref="F26">SUMPRODUCT(1*('All Skus'!$C$2:$C$951=$E26),'All Skus'!$D$2:$D$951)</f>
        <v>17</v>
      </c>
      <c r="G26" s="12" t="str">
        <f>VLOOKUP(MID(E26,4,1),DATA!$F$2:$G$16,2,FALSE)</f>
        <v>19"</v>
      </c>
      <c r="H26" s="12" t="str">
        <f>VLOOKUP(MID(E26,5,3),DATA!$H$2:$I$16,2,FALSE)</f>
        <v>8.5"</v>
      </c>
      <c r="I26" s="12" t="str">
        <f t="shared" si="0"/>
        <v>47</v>
      </c>
      <c r="J26" s="12" t="str">
        <f>VLOOKUP(MID(E26,10,3),DATA!$J$2:$L$16,2,FALSE)</f>
        <v>5x112</v>
      </c>
      <c r="K26" s="12">
        <f>VLOOKUP(MID(E26,10,3),DATA!$J$2:$L$16,3,FALSE)</f>
        <v>66.56</v>
      </c>
      <c r="L26" s="8" t="str">
        <f>VLOOKUP(MID(E26,3,1),DATA!$D$2:$E$16,2,FALSE)</f>
        <v>High Offset</v>
      </c>
      <c r="M26" s="8">
        <v>22.8</v>
      </c>
      <c r="N26" s="9" t="s">
        <v>141</v>
      </c>
      <c r="O26" s="60" t="str">
        <f>VLOOKUP(MID(P26,1,2),DATA!$B$2:$C$10,2,FALSE)</f>
        <v>FF04</v>
      </c>
      <c r="P26" s="66" t="s">
        <v>297</v>
      </c>
      <c r="Q26" s="18" cm="1">
        <f t="array" ref="Q26">SUMPRODUCT(1*('All Skus'!$C$2:$C$951=$P26),'All Skus'!$D$2:$D$951)</f>
        <v>17</v>
      </c>
      <c r="R26" s="12" t="str">
        <f>VLOOKUP(MID(P26,4,1),DATA!$F$2:$G$16,2,FALSE)</f>
        <v>19"</v>
      </c>
      <c r="S26" s="12" t="str">
        <f>VLOOKUP(MID(P26,5,3),DATA!$H$2:$I$16,2,FALSE)</f>
        <v>8.5"</v>
      </c>
      <c r="T26" s="12" t="str">
        <f t="shared" si="1"/>
        <v>47</v>
      </c>
      <c r="U26" s="12" t="str">
        <f>VLOOKUP(MID(P26,10,3),DATA!$J$2:$L$16,2,FALSE)</f>
        <v>5x112</v>
      </c>
      <c r="V26" s="12">
        <f>VLOOKUP(MID(P26,10,3),DATA!$J$2:$L$16,3,FALSE)</f>
        <v>66.56</v>
      </c>
      <c r="W26" s="8" t="str">
        <f>VLOOKUP(MID(P26,3,1),DATA!$D$2:$E$16,2,FALSE)</f>
        <v>High Offset</v>
      </c>
      <c r="X26" s="8">
        <v>22.8</v>
      </c>
      <c r="Y26" s="9" t="s">
        <v>141</v>
      </c>
      <c r="Z26" s="8" t="s">
        <v>1969</v>
      </c>
      <c r="AA26" s="8" t="s">
        <v>2</v>
      </c>
      <c r="AB26" s="8" t="s">
        <v>5</v>
      </c>
      <c r="AC26" s="8" t="s">
        <v>68</v>
      </c>
    </row>
    <row r="27" spans="1:29" x14ac:dyDescent="0.25">
      <c r="A27" s="8" t="s">
        <v>1966</v>
      </c>
      <c r="B27" s="8" t="s">
        <v>1968</v>
      </c>
      <c r="C27" s="59" t="str">
        <f>VLOOKUP(MID(E27,1,2),DATA!$B$2:$C$10,2,FALSE)</f>
        <v>FF04</v>
      </c>
      <c r="D27" s="8" t="str">
        <f>VLOOKUP(MID(E27,13,2),DATA!$M$2:$N$16,2,FALSE)</f>
        <v>Liquid Metal</v>
      </c>
      <c r="E27" s="66" t="s">
        <v>298</v>
      </c>
      <c r="F27" s="18" cm="1">
        <f t="array" ref="F27">SUMPRODUCT(1*('All Skus'!$C$2:$C$951=$E27),'All Skus'!$D$2:$D$951)</f>
        <v>19</v>
      </c>
      <c r="G27" s="12" t="str">
        <f>VLOOKUP(MID(E27,4,1),DATA!$F$2:$G$16,2,FALSE)</f>
        <v>19"</v>
      </c>
      <c r="H27" s="12" t="str">
        <f>VLOOKUP(MID(E27,5,3),DATA!$H$2:$I$16,2,FALSE)</f>
        <v>8.5"</v>
      </c>
      <c r="I27" s="12" t="str">
        <f t="shared" si="0"/>
        <v>47</v>
      </c>
      <c r="J27" s="12" t="str">
        <f>VLOOKUP(MID(E27,10,3),DATA!$J$2:$L$16,2,FALSE)</f>
        <v>5x112</v>
      </c>
      <c r="K27" s="12">
        <f>VLOOKUP(MID(E27,10,3),DATA!$J$2:$L$16,3,FALSE)</f>
        <v>66.56</v>
      </c>
      <c r="L27" s="8" t="str">
        <f>VLOOKUP(MID(E27,3,1),DATA!$D$2:$E$16,2,FALSE)</f>
        <v>High Offset</v>
      </c>
      <c r="M27" s="8">
        <v>22.8</v>
      </c>
      <c r="N27" s="9" t="s">
        <v>141</v>
      </c>
      <c r="O27" s="60" t="str">
        <f>VLOOKUP(MID(P27,1,2),DATA!$B$2:$C$10,2,FALSE)</f>
        <v>FF04</v>
      </c>
      <c r="P27" s="66" t="s">
        <v>298</v>
      </c>
      <c r="Q27" s="18" cm="1">
        <f t="array" ref="Q27">SUMPRODUCT(1*('All Skus'!$C$2:$C$951=$P27),'All Skus'!$D$2:$D$951)</f>
        <v>19</v>
      </c>
      <c r="R27" s="12" t="str">
        <f>VLOOKUP(MID(P27,4,1),DATA!$F$2:$G$16,2,FALSE)</f>
        <v>19"</v>
      </c>
      <c r="S27" s="12" t="str">
        <f>VLOOKUP(MID(P27,5,3),DATA!$H$2:$I$16,2,FALSE)</f>
        <v>8.5"</v>
      </c>
      <c r="T27" s="12" t="str">
        <f t="shared" si="1"/>
        <v>47</v>
      </c>
      <c r="U27" s="12" t="str">
        <f>VLOOKUP(MID(P27,10,3),DATA!$J$2:$L$16,2,FALSE)</f>
        <v>5x112</v>
      </c>
      <c r="V27" s="12">
        <f>VLOOKUP(MID(P27,10,3),DATA!$J$2:$L$16,3,FALSE)</f>
        <v>66.56</v>
      </c>
      <c r="W27" s="8" t="str">
        <f>VLOOKUP(MID(P27,3,1),DATA!$D$2:$E$16,2,FALSE)</f>
        <v>High Offset</v>
      </c>
      <c r="X27" s="8">
        <v>22.8</v>
      </c>
      <c r="Y27" s="9" t="s">
        <v>141</v>
      </c>
      <c r="Z27" s="8" t="s">
        <v>1969</v>
      </c>
      <c r="AB27" s="8" t="s">
        <v>5</v>
      </c>
      <c r="AC27" s="8" t="s">
        <v>68</v>
      </c>
    </row>
    <row r="28" spans="1:29" x14ac:dyDescent="0.25">
      <c r="A28" s="8" t="s">
        <v>1966</v>
      </c>
      <c r="B28" s="8" t="s">
        <v>1968</v>
      </c>
      <c r="C28" s="59" t="str">
        <f>VLOOKUP(MID(E28,1,2),DATA!$B$2:$C$10,2,FALSE)</f>
        <v>FF10</v>
      </c>
      <c r="D28" s="8" t="str">
        <f>VLOOKUP(MID(E28,13,2),DATA!$M$2:$N$16,2,FALSE)</f>
        <v>Tarmac</v>
      </c>
      <c r="E28" s="66" t="s">
        <v>9</v>
      </c>
      <c r="F28" s="18" cm="1">
        <f t="array" ref="F28">SUMPRODUCT(1*('All Skus'!$C$2:$C$951=$E28),'All Skus'!$D$2:$D$951)</f>
        <v>-3</v>
      </c>
      <c r="G28" s="12" t="str">
        <f>VLOOKUP(MID(E28,4,1),DATA!$F$2:$G$16,2,FALSE)</f>
        <v>19"</v>
      </c>
      <c r="H28" s="12" t="str">
        <f>VLOOKUP(MID(E28,5,3),DATA!$H$2:$I$16,2,FALSE)</f>
        <v>8.5"</v>
      </c>
      <c r="I28" s="12" t="str">
        <f t="shared" si="0"/>
        <v>47</v>
      </c>
      <c r="J28" s="12" t="str">
        <f>VLOOKUP(MID(E28,10,3),DATA!$J$2:$L$16,2,FALSE)</f>
        <v>5x112</v>
      </c>
      <c r="K28" s="12">
        <f>VLOOKUP(MID(E28,10,3),DATA!$J$2:$L$16,3,FALSE)</f>
        <v>66.56</v>
      </c>
      <c r="L28" s="8" t="str">
        <f>VLOOKUP(MID(E28,3,1),DATA!$D$2:$E$16,2,FALSE)</f>
        <v>High Offset</v>
      </c>
      <c r="N28" s="9" t="s">
        <v>141</v>
      </c>
      <c r="O28" s="60" t="str">
        <f>VLOOKUP(MID(P28,1,2),DATA!$B$2:$C$10,2,FALSE)</f>
        <v>FF10</v>
      </c>
      <c r="P28" s="66" t="s">
        <v>9</v>
      </c>
      <c r="Q28" s="18" cm="1">
        <f t="array" ref="Q28">SUMPRODUCT(1*('All Skus'!$C$2:$C$951=$P28),'All Skus'!$D$2:$D$951)</f>
        <v>-3</v>
      </c>
      <c r="R28" s="12" t="str">
        <f>VLOOKUP(MID(P28,4,1),DATA!$F$2:$G$16,2,FALSE)</f>
        <v>19"</v>
      </c>
      <c r="S28" s="12" t="str">
        <f>VLOOKUP(MID(P28,5,3),DATA!$H$2:$I$16,2,FALSE)</f>
        <v>8.5"</v>
      </c>
      <c r="T28" s="12" t="str">
        <f t="shared" si="1"/>
        <v>47</v>
      </c>
      <c r="U28" s="12" t="str">
        <f>VLOOKUP(MID(P28,10,3),DATA!$J$2:$L$16,2,FALSE)</f>
        <v>5x112</v>
      </c>
      <c r="V28" s="12">
        <f>VLOOKUP(MID(P28,10,3),DATA!$J$2:$L$16,3,FALSE)</f>
        <v>66.56</v>
      </c>
      <c r="W28" s="8" t="str">
        <f>VLOOKUP(MID(P28,3,1),DATA!$D$2:$E$16,2,FALSE)</f>
        <v>High Offset</v>
      </c>
      <c r="Y28" s="9" t="s">
        <v>141</v>
      </c>
      <c r="Z28" s="8" t="s">
        <v>1969</v>
      </c>
      <c r="AA28" s="8" t="s">
        <v>2</v>
      </c>
      <c r="AB28" s="8" t="s">
        <v>5</v>
      </c>
    </row>
    <row r="29" spans="1:29" x14ac:dyDescent="0.25">
      <c r="A29" s="8" t="s">
        <v>1966</v>
      </c>
      <c r="B29" s="8" t="s">
        <v>1968</v>
      </c>
      <c r="C29" s="59" t="str">
        <f>VLOOKUP(MID(E29,1,2),DATA!$B$2:$C$10,2,FALSE)</f>
        <v>FF10</v>
      </c>
      <c r="D29" s="8" t="str">
        <f>VLOOKUP(MID(E29,13,2),DATA!$M$2:$N$16,2,FALSE)</f>
        <v>Liquid Metal</v>
      </c>
      <c r="E29" s="66" t="s">
        <v>10</v>
      </c>
      <c r="F29" s="18" cm="1">
        <f t="array" ref="F29">SUMPRODUCT(1*('All Skus'!$C$2:$C$951=$E29),'All Skus'!$D$2:$D$951)</f>
        <v>-8</v>
      </c>
      <c r="G29" s="12" t="str">
        <f>VLOOKUP(MID(E29,4,1),DATA!$F$2:$G$16,2,FALSE)</f>
        <v>19"</v>
      </c>
      <c r="H29" s="12" t="str">
        <f>VLOOKUP(MID(E29,5,3),DATA!$H$2:$I$16,2,FALSE)</f>
        <v>8.5"</v>
      </c>
      <c r="I29" s="12" t="str">
        <f t="shared" si="0"/>
        <v>47</v>
      </c>
      <c r="J29" s="12" t="str">
        <f>VLOOKUP(MID(E29,10,3),DATA!$J$2:$L$16,2,FALSE)</f>
        <v>5x112</v>
      </c>
      <c r="K29" s="12">
        <f>VLOOKUP(MID(E29,10,3),DATA!$J$2:$L$16,3,FALSE)</f>
        <v>66.56</v>
      </c>
      <c r="L29" s="8" t="str">
        <f>VLOOKUP(MID(E29,3,1),DATA!$D$2:$E$16,2,FALSE)</f>
        <v>High Offset</v>
      </c>
      <c r="N29" s="9" t="s">
        <v>141</v>
      </c>
      <c r="O29" s="60" t="str">
        <f>VLOOKUP(MID(P29,1,2),DATA!$B$2:$C$10,2,FALSE)</f>
        <v>FF10</v>
      </c>
      <c r="P29" s="66" t="s">
        <v>10</v>
      </c>
      <c r="Q29" s="18" cm="1">
        <f t="array" ref="Q29">SUMPRODUCT(1*('All Skus'!$C$2:$C$951=$P29),'All Skus'!$D$2:$D$951)</f>
        <v>-8</v>
      </c>
      <c r="R29" s="12" t="str">
        <f>VLOOKUP(MID(P29,4,1),DATA!$F$2:$G$16,2,FALSE)</f>
        <v>19"</v>
      </c>
      <c r="S29" s="12" t="str">
        <f>VLOOKUP(MID(P29,5,3),DATA!$H$2:$I$16,2,FALSE)</f>
        <v>8.5"</v>
      </c>
      <c r="T29" s="12" t="str">
        <f t="shared" si="1"/>
        <v>47</v>
      </c>
      <c r="U29" s="12" t="str">
        <f>VLOOKUP(MID(P29,10,3),DATA!$J$2:$L$16,2,FALSE)</f>
        <v>5x112</v>
      </c>
      <c r="V29" s="12">
        <f>VLOOKUP(MID(P29,10,3),DATA!$J$2:$L$16,3,FALSE)</f>
        <v>66.56</v>
      </c>
      <c r="W29" s="8" t="str">
        <f>VLOOKUP(MID(P29,3,1),DATA!$D$2:$E$16,2,FALSE)</f>
        <v>High Offset</v>
      </c>
      <c r="Y29" s="9" t="s">
        <v>141</v>
      </c>
      <c r="Z29" s="8" t="s">
        <v>1969</v>
      </c>
      <c r="AA29" s="8" t="s">
        <v>2</v>
      </c>
      <c r="AB29" s="8" t="s">
        <v>5</v>
      </c>
    </row>
    <row r="30" spans="1:29" x14ac:dyDescent="0.25">
      <c r="A30" s="8" t="s">
        <v>1966</v>
      </c>
      <c r="B30" s="8" t="s">
        <v>1968</v>
      </c>
      <c r="C30" s="59" t="str">
        <f>VLOOKUP(MID(E30,1,2),DATA!$B$2:$C$10,2,FALSE)</f>
        <v>FF11</v>
      </c>
      <c r="D30" s="8" t="str">
        <f>VLOOKUP(MID(E30,13,2),DATA!$M$2:$N$16,2,FALSE)</f>
        <v>Tarmac</v>
      </c>
      <c r="E30" s="66" t="s">
        <v>374</v>
      </c>
      <c r="F30" s="18" cm="1">
        <f t="array" ref="F30">SUMPRODUCT(1*('All Skus'!$C$2:$C$951=$E30),'All Skus'!$D$2:$D$951)</f>
        <v>4</v>
      </c>
      <c r="G30" s="12" t="str">
        <f>VLOOKUP(MID(E30,4,1),DATA!$F$2:$G$16,2,FALSE)</f>
        <v>19"</v>
      </c>
      <c r="H30" s="12" t="str">
        <f>VLOOKUP(MID(E30,5,3),DATA!$H$2:$I$16,2,FALSE)</f>
        <v>8.5"</v>
      </c>
      <c r="I30" s="12" t="str">
        <f t="shared" si="0"/>
        <v>47</v>
      </c>
      <c r="J30" s="12" t="str">
        <f>VLOOKUP(MID(E30,10,3),DATA!$J$2:$L$16,2,FALSE)</f>
        <v>5x112</v>
      </c>
      <c r="K30" s="12">
        <f>VLOOKUP(MID(E30,10,3),DATA!$J$2:$L$16,3,FALSE)</f>
        <v>66.56</v>
      </c>
      <c r="L30" s="8" t="str">
        <f>VLOOKUP(MID(E30,3,1),DATA!$D$2:$E$16,2,FALSE)</f>
        <v>High Offset</v>
      </c>
      <c r="N30" s="9" t="s">
        <v>141</v>
      </c>
      <c r="O30" s="60" t="str">
        <f>VLOOKUP(MID(P30,1,2),DATA!$B$2:$C$10,2,FALSE)</f>
        <v>FF11</v>
      </c>
      <c r="P30" s="66" t="s">
        <v>374</v>
      </c>
      <c r="Q30" s="18" cm="1">
        <f t="array" ref="Q30">SUMPRODUCT(1*('All Skus'!$C$2:$C$951=$P30),'All Skus'!$D$2:$D$951)</f>
        <v>4</v>
      </c>
      <c r="R30" s="12" t="str">
        <f>VLOOKUP(MID(P30,4,1),DATA!$F$2:$G$16,2,FALSE)</f>
        <v>19"</v>
      </c>
      <c r="S30" s="12" t="str">
        <f>VLOOKUP(MID(P30,5,3),DATA!$H$2:$I$16,2,FALSE)</f>
        <v>8.5"</v>
      </c>
      <c r="T30" s="12" t="str">
        <f t="shared" si="1"/>
        <v>47</v>
      </c>
      <c r="U30" s="12" t="str">
        <f>VLOOKUP(MID(P30,10,3),DATA!$J$2:$L$16,2,FALSE)</f>
        <v>5x112</v>
      </c>
      <c r="V30" s="12">
        <f>VLOOKUP(MID(P30,10,3),DATA!$J$2:$L$16,3,FALSE)</f>
        <v>66.56</v>
      </c>
      <c r="W30" s="8" t="str">
        <f>VLOOKUP(MID(P30,3,1),DATA!$D$2:$E$16,2,FALSE)</f>
        <v>High Offset</v>
      </c>
      <c r="Y30" s="9" t="s">
        <v>141</v>
      </c>
      <c r="Z30" s="8" t="s">
        <v>1969</v>
      </c>
      <c r="AA30" s="8" t="s">
        <v>2</v>
      </c>
      <c r="AB30" s="8" t="s">
        <v>5</v>
      </c>
    </row>
    <row r="31" spans="1:29" x14ac:dyDescent="0.25">
      <c r="A31" s="8" t="s">
        <v>1966</v>
      </c>
      <c r="B31" s="8" t="s">
        <v>1968</v>
      </c>
      <c r="C31" s="59" t="str">
        <f>VLOOKUP(MID(E31,1,2),DATA!$B$2:$C$10,2,FALSE)</f>
        <v>FF11</v>
      </c>
      <c r="D31" s="8" t="str">
        <f>VLOOKUP(MID(E31,13,2),DATA!$M$2:$N$16,2,FALSE)</f>
        <v>Liquid Metal</v>
      </c>
      <c r="E31" s="66" t="s">
        <v>375</v>
      </c>
      <c r="F31" s="18" cm="1">
        <f t="array" ref="F31">SUMPRODUCT(1*('All Skus'!$C$2:$C$951=$E31),'All Skus'!$D$2:$D$951)</f>
        <v>3</v>
      </c>
      <c r="G31" s="12" t="str">
        <f>VLOOKUP(MID(E31,4,1),DATA!$F$2:$G$16,2,FALSE)</f>
        <v>19"</v>
      </c>
      <c r="H31" s="12" t="str">
        <f>VLOOKUP(MID(E31,5,3),DATA!$H$2:$I$16,2,FALSE)</f>
        <v>8.5"</v>
      </c>
      <c r="I31" s="12" t="str">
        <f t="shared" si="0"/>
        <v>47</v>
      </c>
      <c r="J31" s="12" t="str">
        <f>VLOOKUP(MID(E31,10,3),DATA!$J$2:$L$16,2,FALSE)</f>
        <v>5x112</v>
      </c>
      <c r="K31" s="12">
        <f>VLOOKUP(MID(E31,10,3),DATA!$J$2:$L$16,3,FALSE)</f>
        <v>66.56</v>
      </c>
      <c r="L31" s="8" t="str">
        <f>VLOOKUP(MID(E31,3,1),DATA!$D$2:$E$16,2,FALSE)</f>
        <v>High Offset</v>
      </c>
      <c r="N31" s="9" t="s">
        <v>141</v>
      </c>
      <c r="O31" s="60" t="str">
        <f>VLOOKUP(MID(P31,1,2),DATA!$B$2:$C$10,2,FALSE)</f>
        <v>FF11</v>
      </c>
      <c r="P31" s="66" t="s">
        <v>375</v>
      </c>
      <c r="Q31" s="18" cm="1">
        <f t="array" ref="Q31">SUMPRODUCT(1*('All Skus'!$C$2:$C$951=$P31),'All Skus'!$D$2:$D$951)</f>
        <v>3</v>
      </c>
      <c r="R31" s="12" t="str">
        <f>VLOOKUP(MID(P31,4,1),DATA!$F$2:$G$16,2,FALSE)</f>
        <v>19"</v>
      </c>
      <c r="S31" s="12" t="str">
        <f>VLOOKUP(MID(P31,5,3),DATA!$H$2:$I$16,2,FALSE)</f>
        <v>8.5"</v>
      </c>
      <c r="T31" s="12" t="str">
        <f t="shared" si="1"/>
        <v>47</v>
      </c>
      <c r="U31" s="12" t="str">
        <f>VLOOKUP(MID(P31,10,3),DATA!$J$2:$L$16,2,FALSE)</f>
        <v>5x112</v>
      </c>
      <c r="V31" s="12">
        <f>VLOOKUP(MID(P31,10,3),DATA!$J$2:$L$16,3,FALSE)</f>
        <v>66.56</v>
      </c>
      <c r="W31" s="8" t="str">
        <f>VLOOKUP(MID(P31,3,1),DATA!$D$2:$E$16,2,FALSE)</f>
        <v>High Offset</v>
      </c>
      <c r="Y31" s="9" t="s">
        <v>141</v>
      </c>
      <c r="Z31" s="8" t="s">
        <v>1969</v>
      </c>
      <c r="AA31" s="8" t="s">
        <v>2</v>
      </c>
      <c r="AB31" s="8" t="s">
        <v>5</v>
      </c>
    </row>
    <row r="32" spans="1:29" x14ac:dyDescent="0.25">
      <c r="A32" s="8" t="s">
        <v>1966</v>
      </c>
      <c r="B32" s="8" t="s">
        <v>1968</v>
      </c>
      <c r="C32" s="59" t="str">
        <f>VLOOKUP(MID(E32,1,2),DATA!$B$2:$C$10,2,FALSE)</f>
        <v>FF15</v>
      </c>
      <c r="D32" s="8" t="str">
        <f>VLOOKUP(MID(E32,13,2),DATA!$M$2:$N$16,2,FALSE)</f>
        <v>Tarmac</v>
      </c>
      <c r="E32" s="66" t="s">
        <v>248</v>
      </c>
      <c r="F32" s="18" cm="1">
        <f t="array" ref="F32">SUMPRODUCT(1*('All Skus'!$C$2:$C$951=$E32),'All Skus'!$D$2:$D$951)</f>
        <v>32</v>
      </c>
      <c r="G32" s="12" t="str">
        <f>VLOOKUP(MID(E32,4,1),DATA!$F$2:$G$16,2,FALSE)</f>
        <v>19"</v>
      </c>
      <c r="H32" s="12" t="str">
        <f>VLOOKUP(MID(E32,5,3),DATA!$H$2:$I$16,2,FALSE)</f>
        <v>8.5"</v>
      </c>
      <c r="I32" s="12" t="str">
        <f t="shared" ref="I32:I59" si="2">MID(E32,8,2)</f>
        <v>47</v>
      </c>
      <c r="J32" s="12" t="str">
        <f>VLOOKUP(MID(E32,10,3),DATA!$J$2:$L$16,2,FALSE)</f>
        <v>5x112</v>
      </c>
      <c r="K32" s="12">
        <f>VLOOKUP(MID(E32,10,3),DATA!$J$2:$L$16,3,FALSE)</f>
        <v>66.56</v>
      </c>
      <c r="L32" s="8" t="str">
        <f>VLOOKUP(MID(E32,3,1),DATA!$D$2:$E$16,2,FALSE)</f>
        <v>High Offset</v>
      </c>
      <c r="M32" s="8">
        <v>22.2</v>
      </c>
      <c r="N32" s="9" t="s">
        <v>141</v>
      </c>
      <c r="O32" s="60" t="str">
        <f>VLOOKUP(MID(P32,1,2),DATA!$B$2:$C$10,2,FALSE)</f>
        <v>FF15</v>
      </c>
      <c r="P32" s="66" t="s">
        <v>248</v>
      </c>
      <c r="Q32" s="18" cm="1">
        <f t="array" ref="Q32">SUMPRODUCT(1*('All Skus'!$C$2:$C$951=$P32),'All Skus'!$D$2:$D$951)</f>
        <v>32</v>
      </c>
      <c r="R32" s="12" t="str">
        <f>VLOOKUP(MID(P32,4,1),DATA!$F$2:$G$16,2,FALSE)</f>
        <v>19"</v>
      </c>
      <c r="S32" s="12" t="str">
        <f>VLOOKUP(MID(P32,5,3),DATA!$H$2:$I$16,2,FALSE)</f>
        <v>8.5"</v>
      </c>
      <c r="T32" s="12" t="str">
        <f t="shared" ref="T32:T59" si="3">MID(P32,8,2)</f>
        <v>47</v>
      </c>
      <c r="U32" s="12" t="str">
        <f>VLOOKUP(MID(P32,10,3),DATA!$J$2:$L$16,2,FALSE)</f>
        <v>5x112</v>
      </c>
      <c r="V32" s="12">
        <f>VLOOKUP(MID(P32,10,3),DATA!$J$2:$L$16,3,FALSE)</f>
        <v>66.56</v>
      </c>
      <c r="W32" s="8" t="str">
        <f>VLOOKUP(MID(P32,3,1),DATA!$D$2:$E$16,2,FALSE)</f>
        <v>High Offset</v>
      </c>
      <c r="X32" s="8">
        <v>22.2</v>
      </c>
      <c r="Y32" s="9" t="s">
        <v>141</v>
      </c>
      <c r="Z32" s="8" t="s">
        <v>1969</v>
      </c>
      <c r="AA32" s="8" t="s">
        <v>2</v>
      </c>
      <c r="AB32" s="8" t="s">
        <v>5</v>
      </c>
      <c r="AC32" s="8" t="s">
        <v>68</v>
      </c>
    </row>
    <row r="33" spans="1:29" x14ac:dyDescent="0.25">
      <c r="A33" s="8" t="s">
        <v>1966</v>
      </c>
      <c r="B33" s="8" t="s">
        <v>1968</v>
      </c>
      <c r="C33" s="59" t="str">
        <f>VLOOKUP(MID(E33,1,2),DATA!$B$2:$C$10,2,FALSE)</f>
        <v>FF15</v>
      </c>
      <c r="D33" s="8" t="str">
        <f>VLOOKUP(MID(E33,13,2),DATA!$M$2:$N$16,2,FALSE)</f>
        <v>Liquid Silver</v>
      </c>
      <c r="E33" s="66" t="s">
        <v>249</v>
      </c>
      <c r="F33" s="18" cm="1">
        <f t="array" ref="F33">SUMPRODUCT(1*('All Skus'!$C$2:$C$951=$E33),'All Skus'!$D$2:$D$951)</f>
        <v>8</v>
      </c>
      <c r="G33" s="12" t="str">
        <f>VLOOKUP(MID(E33,4,1),DATA!$F$2:$G$16,2,FALSE)</f>
        <v>19"</v>
      </c>
      <c r="H33" s="12" t="str">
        <f>VLOOKUP(MID(E33,5,3),DATA!$H$2:$I$16,2,FALSE)</f>
        <v>8.5"</v>
      </c>
      <c r="I33" s="12" t="str">
        <f t="shared" si="2"/>
        <v>47</v>
      </c>
      <c r="J33" s="12" t="str">
        <f>VLOOKUP(MID(E33,10,3),DATA!$J$2:$L$16,2,FALSE)</f>
        <v>5x112</v>
      </c>
      <c r="K33" s="12">
        <f>VLOOKUP(MID(E33,10,3),DATA!$J$2:$L$16,3,FALSE)</f>
        <v>66.56</v>
      </c>
      <c r="L33" s="8" t="str">
        <f>VLOOKUP(MID(E33,3,1),DATA!$D$2:$E$16,2,FALSE)</f>
        <v>High Offset</v>
      </c>
      <c r="M33" s="8">
        <v>22.2</v>
      </c>
      <c r="N33" s="9" t="s">
        <v>141</v>
      </c>
      <c r="O33" s="60" t="str">
        <f>VLOOKUP(MID(P33,1,2),DATA!$B$2:$C$10,2,FALSE)</f>
        <v>FF15</v>
      </c>
      <c r="P33" s="66" t="s">
        <v>249</v>
      </c>
      <c r="Q33" s="18" cm="1">
        <f t="array" ref="Q33">SUMPRODUCT(1*('All Skus'!$C$2:$C$951=$P33),'All Skus'!$D$2:$D$951)</f>
        <v>8</v>
      </c>
      <c r="R33" s="12" t="str">
        <f>VLOOKUP(MID(P33,4,1),DATA!$F$2:$G$16,2,FALSE)</f>
        <v>19"</v>
      </c>
      <c r="S33" s="12" t="str">
        <f>VLOOKUP(MID(P33,5,3),DATA!$H$2:$I$16,2,FALSE)</f>
        <v>8.5"</v>
      </c>
      <c r="T33" s="12" t="str">
        <f t="shared" si="3"/>
        <v>47</v>
      </c>
      <c r="U33" s="12" t="str">
        <f>VLOOKUP(MID(P33,10,3),DATA!$J$2:$L$16,2,FALSE)</f>
        <v>5x112</v>
      </c>
      <c r="V33" s="12">
        <f>VLOOKUP(MID(P33,10,3),DATA!$J$2:$L$16,3,FALSE)</f>
        <v>66.56</v>
      </c>
      <c r="W33" s="8" t="str">
        <f>VLOOKUP(MID(P33,3,1),DATA!$D$2:$E$16,2,FALSE)</f>
        <v>High Offset</v>
      </c>
      <c r="X33" s="8">
        <v>22.2</v>
      </c>
      <c r="Y33" s="9" t="s">
        <v>141</v>
      </c>
      <c r="Z33" s="8" t="s">
        <v>1969</v>
      </c>
      <c r="AB33" s="8" t="s">
        <v>5</v>
      </c>
      <c r="AC33" s="8" t="s">
        <v>68</v>
      </c>
    </row>
    <row r="34" spans="1:29" x14ac:dyDescent="0.25">
      <c r="A34" s="8" t="s">
        <v>1966</v>
      </c>
      <c r="B34" s="8" t="s">
        <v>1957</v>
      </c>
      <c r="C34" s="59" t="str">
        <f>VLOOKUP(MID(E34,1,2),DATA!$B$2:$C$10,2,FALSE)</f>
        <v>FF01</v>
      </c>
      <c r="D34" s="8" t="str">
        <f>VLOOKUP(MID(E34,13,2),DATA!$M$2:$N$16,2,FALSE)</f>
        <v>Tarmac</v>
      </c>
      <c r="E34" s="66" t="s">
        <v>151</v>
      </c>
      <c r="F34" s="18" cm="1">
        <f t="array" ref="F34">SUMPRODUCT(1*('All Skus'!$C$2:$C$951=$E34),'All Skus'!$D$2:$D$951)</f>
        <v>10</v>
      </c>
      <c r="G34" s="12" t="str">
        <f>VLOOKUP(MID(E34,4,1),DATA!$F$2:$G$16,2,FALSE)</f>
        <v>19"</v>
      </c>
      <c r="H34" s="12" t="str">
        <f>VLOOKUP(MID(E34,5,3),DATA!$H$2:$I$16,2,FALSE)</f>
        <v>8.5"</v>
      </c>
      <c r="I34" s="12" t="str">
        <f t="shared" si="2"/>
        <v>47</v>
      </c>
      <c r="J34" s="12" t="str">
        <f>VLOOKUP(MID(E34,10,3),DATA!$J$2:$L$16,2,FALSE)</f>
        <v>5x112</v>
      </c>
      <c r="K34" s="12">
        <f>VLOOKUP(MID(E34,10,3),DATA!$J$2:$L$16,3,FALSE)</f>
        <v>66.56</v>
      </c>
      <c r="L34" s="8" t="str">
        <f>VLOOKUP(MID(E34,3,1),DATA!$D$2:$E$16,2,FALSE)</f>
        <v>High Offset</v>
      </c>
      <c r="M34" s="8">
        <v>23.2</v>
      </c>
      <c r="N34" s="9" t="s">
        <v>241</v>
      </c>
      <c r="O34" s="60" t="str">
        <f>VLOOKUP(MID(P34,1,2),DATA!$B$2:$C$10,2,FALSE)</f>
        <v>FF01</v>
      </c>
      <c r="P34" s="66" t="s">
        <v>151</v>
      </c>
      <c r="Q34" s="18" cm="1">
        <f t="array" ref="Q34">SUMPRODUCT(1*('All Skus'!$C$2:$C$951=$P34),'All Skus'!$D$2:$D$951)</f>
        <v>10</v>
      </c>
      <c r="R34" s="12" t="str">
        <f>VLOOKUP(MID(P34,4,1),DATA!$F$2:$G$16,2,FALSE)</f>
        <v>19"</v>
      </c>
      <c r="S34" s="12" t="str">
        <f>VLOOKUP(MID(P34,5,3),DATA!$H$2:$I$16,2,FALSE)</f>
        <v>8.5"</v>
      </c>
      <c r="T34" s="12" t="str">
        <f t="shared" si="3"/>
        <v>47</v>
      </c>
      <c r="U34" s="12" t="str">
        <f>VLOOKUP(MID(P34,10,3),DATA!$J$2:$L$16,2,FALSE)</f>
        <v>5x112</v>
      </c>
      <c r="V34" s="12">
        <f>VLOOKUP(MID(P34,10,3),DATA!$J$2:$L$16,3,FALSE)</f>
        <v>66.56</v>
      </c>
      <c r="W34" s="8" t="str">
        <f>VLOOKUP(MID(P34,3,1),DATA!$D$2:$E$16,2,FALSE)</f>
        <v>High Offset</v>
      </c>
      <c r="X34" s="8">
        <v>23.2</v>
      </c>
      <c r="Y34" s="9" t="s">
        <v>241</v>
      </c>
      <c r="Z34" s="8" t="s">
        <v>1970</v>
      </c>
      <c r="AA34" s="8" t="s">
        <v>2</v>
      </c>
      <c r="AB34" s="8" t="s">
        <v>5</v>
      </c>
      <c r="AC34" s="8" t="s">
        <v>68</v>
      </c>
    </row>
    <row r="35" spans="1:29" x14ac:dyDescent="0.25">
      <c r="A35" s="8" t="s">
        <v>1966</v>
      </c>
      <c r="B35" s="8" t="s">
        <v>1957</v>
      </c>
      <c r="C35" s="59" t="str">
        <f>VLOOKUP(MID(E35,1,2),DATA!$B$2:$C$10,2,FALSE)</f>
        <v>FF01</v>
      </c>
      <c r="D35" s="8" t="str">
        <f>VLOOKUP(MID(E35,13,2),DATA!$M$2:$N$16,2,FALSE)</f>
        <v>Liquid Silver</v>
      </c>
      <c r="E35" s="66" t="s">
        <v>152</v>
      </c>
      <c r="F35" s="18" cm="1">
        <f t="array" ref="F35">SUMPRODUCT(1*('All Skus'!$C$2:$C$951=$E35),'All Skus'!$D$2:$D$951)</f>
        <v>1</v>
      </c>
      <c r="G35" s="12" t="str">
        <f>VLOOKUP(MID(E35,4,1),DATA!$F$2:$G$16,2,FALSE)</f>
        <v>19"</v>
      </c>
      <c r="H35" s="12" t="str">
        <f>VLOOKUP(MID(E35,5,3),DATA!$H$2:$I$16,2,FALSE)</f>
        <v>8.5"</v>
      </c>
      <c r="I35" s="12" t="str">
        <f t="shared" si="2"/>
        <v>47</v>
      </c>
      <c r="J35" s="12" t="str">
        <f>VLOOKUP(MID(E35,10,3),DATA!$J$2:$L$16,2,FALSE)</f>
        <v>5x112</v>
      </c>
      <c r="K35" s="12">
        <f>VLOOKUP(MID(E35,10,3),DATA!$J$2:$L$16,3,FALSE)</f>
        <v>66.56</v>
      </c>
      <c r="L35" s="8" t="str">
        <f>VLOOKUP(MID(E35,3,1),DATA!$D$2:$E$16,2,FALSE)</f>
        <v>High Offset</v>
      </c>
      <c r="M35" s="8">
        <v>23.2</v>
      </c>
      <c r="N35" s="9" t="s">
        <v>241</v>
      </c>
      <c r="O35" s="60" t="str">
        <f>VLOOKUP(MID(P35,1,2),DATA!$B$2:$C$10,2,FALSE)</f>
        <v>FF01</v>
      </c>
      <c r="P35" s="66" t="s">
        <v>152</v>
      </c>
      <c r="Q35" s="18" cm="1">
        <f t="array" ref="Q35">SUMPRODUCT(1*('All Skus'!$C$2:$C$951=$P35),'All Skus'!$D$2:$D$951)</f>
        <v>1</v>
      </c>
      <c r="R35" s="12" t="str">
        <f>VLOOKUP(MID(P35,4,1),DATA!$F$2:$G$16,2,FALSE)</f>
        <v>19"</v>
      </c>
      <c r="S35" s="12" t="str">
        <f>VLOOKUP(MID(P35,5,3),DATA!$H$2:$I$16,2,FALSE)</f>
        <v>8.5"</v>
      </c>
      <c r="T35" s="12" t="str">
        <f t="shared" si="3"/>
        <v>47</v>
      </c>
      <c r="U35" s="12" t="str">
        <f>VLOOKUP(MID(P35,10,3),DATA!$J$2:$L$16,2,FALSE)</f>
        <v>5x112</v>
      </c>
      <c r="V35" s="12">
        <f>VLOOKUP(MID(P35,10,3),DATA!$J$2:$L$16,3,FALSE)</f>
        <v>66.56</v>
      </c>
      <c r="W35" s="8" t="str">
        <f>VLOOKUP(MID(P35,3,1),DATA!$D$2:$E$16,2,FALSE)</f>
        <v>High Offset</v>
      </c>
      <c r="X35" s="8">
        <v>23.2</v>
      </c>
      <c r="Y35" s="9" t="s">
        <v>241</v>
      </c>
      <c r="Z35" s="8" t="s">
        <v>1970</v>
      </c>
      <c r="AB35" s="8" t="s">
        <v>5</v>
      </c>
      <c r="AC35" s="8" t="s">
        <v>68</v>
      </c>
    </row>
    <row r="36" spans="1:29" x14ac:dyDescent="0.25">
      <c r="A36" s="8" t="s">
        <v>1966</v>
      </c>
      <c r="B36" s="8" t="s">
        <v>1957</v>
      </c>
      <c r="C36" s="59" t="str">
        <f>VLOOKUP(MID(E36,1,2),DATA!$B$2:$C$10,2,FALSE)</f>
        <v>FF04</v>
      </c>
      <c r="D36" s="8" t="str">
        <f>VLOOKUP(MID(E36,13,2),DATA!$M$2:$N$16,2,FALSE)</f>
        <v>Tarmac</v>
      </c>
      <c r="E36" s="66" t="s">
        <v>297</v>
      </c>
      <c r="F36" s="18" cm="1">
        <f t="array" ref="F36">SUMPRODUCT(1*('All Skus'!$C$2:$C$951=$E36),'All Skus'!$D$2:$D$951)</f>
        <v>17</v>
      </c>
      <c r="G36" s="12" t="str">
        <f>VLOOKUP(MID(E36,4,1),DATA!$F$2:$G$16,2,FALSE)</f>
        <v>19"</v>
      </c>
      <c r="H36" s="12" t="str">
        <f>VLOOKUP(MID(E36,5,3),DATA!$H$2:$I$16,2,FALSE)</f>
        <v>8.5"</v>
      </c>
      <c r="I36" s="12" t="str">
        <f t="shared" si="2"/>
        <v>47</v>
      </c>
      <c r="J36" s="12" t="str">
        <f>VLOOKUP(MID(E36,10,3),DATA!$J$2:$L$16,2,FALSE)</f>
        <v>5x112</v>
      </c>
      <c r="K36" s="12">
        <f>VLOOKUP(MID(E36,10,3),DATA!$J$2:$L$16,3,FALSE)</f>
        <v>66.56</v>
      </c>
      <c r="L36" s="8" t="str">
        <f>VLOOKUP(MID(E36,3,1),DATA!$D$2:$E$16,2,FALSE)</f>
        <v>High Offset</v>
      </c>
      <c r="M36" s="8">
        <v>22.8</v>
      </c>
      <c r="N36" s="9" t="s">
        <v>294</v>
      </c>
      <c r="O36" s="60" t="str">
        <f>VLOOKUP(MID(P36,1,2),DATA!$B$2:$C$10,2,FALSE)</f>
        <v>FF04</v>
      </c>
      <c r="P36" s="66" t="s">
        <v>297</v>
      </c>
      <c r="Q36" s="18" cm="1">
        <f t="array" ref="Q36">SUMPRODUCT(1*('All Skus'!$C$2:$C$951=$P36),'All Skus'!$D$2:$D$951)</f>
        <v>17</v>
      </c>
      <c r="R36" s="12" t="str">
        <f>VLOOKUP(MID(P36,4,1),DATA!$F$2:$G$16,2,FALSE)</f>
        <v>19"</v>
      </c>
      <c r="S36" s="12" t="str">
        <f>VLOOKUP(MID(P36,5,3),DATA!$H$2:$I$16,2,FALSE)</f>
        <v>8.5"</v>
      </c>
      <c r="T36" s="12" t="str">
        <f t="shared" si="3"/>
        <v>47</v>
      </c>
      <c r="U36" s="12" t="str">
        <f>VLOOKUP(MID(P36,10,3),DATA!$J$2:$L$16,2,FALSE)</f>
        <v>5x112</v>
      </c>
      <c r="V36" s="12">
        <f>VLOOKUP(MID(P36,10,3),DATA!$J$2:$L$16,3,FALSE)</f>
        <v>66.56</v>
      </c>
      <c r="W36" s="8" t="str">
        <f>VLOOKUP(MID(P36,3,1),DATA!$D$2:$E$16,2,FALSE)</f>
        <v>High Offset</v>
      </c>
      <c r="X36" s="8">
        <v>22.8</v>
      </c>
      <c r="Y36" s="9" t="s">
        <v>294</v>
      </c>
      <c r="Z36" s="8" t="s">
        <v>1970</v>
      </c>
      <c r="AA36" s="8" t="s">
        <v>2</v>
      </c>
      <c r="AB36" s="8" t="s">
        <v>5</v>
      </c>
      <c r="AC36" s="8" t="s">
        <v>68</v>
      </c>
    </row>
    <row r="37" spans="1:29" x14ac:dyDescent="0.25">
      <c r="A37" s="8" t="s">
        <v>1966</v>
      </c>
      <c r="B37" s="8" t="s">
        <v>1957</v>
      </c>
      <c r="C37" s="59" t="str">
        <f>VLOOKUP(MID(E37,1,2),DATA!$B$2:$C$10,2,FALSE)</f>
        <v>FF04</v>
      </c>
      <c r="D37" s="8" t="str">
        <f>VLOOKUP(MID(E37,13,2),DATA!$M$2:$N$16,2,FALSE)</f>
        <v>Liquid Metal</v>
      </c>
      <c r="E37" s="66" t="s">
        <v>298</v>
      </c>
      <c r="F37" s="18" cm="1">
        <f t="array" ref="F37">SUMPRODUCT(1*('All Skus'!$C$2:$C$951=$E37),'All Skus'!$D$2:$D$951)</f>
        <v>19</v>
      </c>
      <c r="G37" s="12" t="str">
        <f>VLOOKUP(MID(E37,4,1),DATA!$F$2:$G$16,2,FALSE)</f>
        <v>19"</v>
      </c>
      <c r="H37" s="12" t="str">
        <f>VLOOKUP(MID(E37,5,3),DATA!$H$2:$I$16,2,FALSE)</f>
        <v>8.5"</v>
      </c>
      <c r="I37" s="12" t="str">
        <f t="shared" si="2"/>
        <v>47</v>
      </c>
      <c r="J37" s="12" t="str">
        <f>VLOOKUP(MID(E37,10,3),DATA!$J$2:$L$16,2,FALSE)</f>
        <v>5x112</v>
      </c>
      <c r="K37" s="12">
        <f>VLOOKUP(MID(E37,10,3),DATA!$J$2:$L$16,3,FALSE)</f>
        <v>66.56</v>
      </c>
      <c r="L37" s="8" t="str">
        <f>VLOOKUP(MID(E37,3,1),DATA!$D$2:$E$16,2,FALSE)</f>
        <v>High Offset</v>
      </c>
      <c r="M37" s="8">
        <v>22.8</v>
      </c>
      <c r="N37" s="9" t="s">
        <v>294</v>
      </c>
      <c r="O37" s="60" t="str">
        <f>VLOOKUP(MID(P37,1,2),DATA!$B$2:$C$10,2,FALSE)</f>
        <v>FF04</v>
      </c>
      <c r="P37" s="66" t="s">
        <v>298</v>
      </c>
      <c r="Q37" s="18" cm="1">
        <f t="array" ref="Q37">SUMPRODUCT(1*('All Skus'!$C$2:$C$951=$P37),'All Skus'!$D$2:$D$951)</f>
        <v>19</v>
      </c>
      <c r="R37" s="12" t="str">
        <f>VLOOKUP(MID(P37,4,1),DATA!$F$2:$G$16,2,FALSE)</f>
        <v>19"</v>
      </c>
      <c r="S37" s="12" t="str">
        <f>VLOOKUP(MID(P37,5,3),DATA!$H$2:$I$16,2,FALSE)</f>
        <v>8.5"</v>
      </c>
      <c r="T37" s="12" t="str">
        <f t="shared" si="3"/>
        <v>47</v>
      </c>
      <c r="U37" s="12" t="str">
        <f>VLOOKUP(MID(P37,10,3),DATA!$J$2:$L$16,2,FALSE)</f>
        <v>5x112</v>
      </c>
      <c r="V37" s="12">
        <f>VLOOKUP(MID(P37,10,3),DATA!$J$2:$L$16,3,FALSE)</f>
        <v>66.56</v>
      </c>
      <c r="W37" s="8" t="str">
        <f>VLOOKUP(MID(P37,3,1),DATA!$D$2:$E$16,2,FALSE)</f>
        <v>High Offset</v>
      </c>
      <c r="X37" s="8">
        <v>22.8</v>
      </c>
      <c r="Y37" s="9" t="s">
        <v>294</v>
      </c>
      <c r="Z37" s="8" t="s">
        <v>1970</v>
      </c>
      <c r="AB37" s="8" t="s">
        <v>5</v>
      </c>
      <c r="AC37" s="8" t="s">
        <v>68</v>
      </c>
    </row>
    <row r="38" spans="1:29" x14ac:dyDescent="0.25">
      <c r="A38" s="8" t="s">
        <v>1966</v>
      </c>
      <c r="B38" s="8" t="s">
        <v>1957</v>
      </c>
      <c r="C38" s="59" t="str">
        <f>VLOOKUP(MID(E38,1,2),DATA!$B$2:$C$10,2,FALSE)</f>
        <v>FF10</v>
      </c>
      <c r="D38" s="8" t="str">
        <f>VLOOKUP(MID(E38,13,2),DATA!$M$2:$N$16,2,FALSE)</f>
        <v>Tarmac</v>
      </c>
      <c r="E38" s="66" t="s">
        <v>9</v>
      </c>
      <c r="F38" s="18" cm="1">
        <f t="array" ref="F38">SUMPRODUCT(1*('All Skus'!$C$2:$C$951=$E38),'All Skus'!$D$2:$D$951)</f>
        <v>-3</v>
      </c>
      <c r="G38" s="12" t="str">
        <f>VLOOKUP(MID(E38,4,1),DATA!$F$2:$G$16,2,FALSE)</f>
        <v>19"</v>
      </c>
      <c r="H38" s="12" t="str">
        <f>VLOOKUP(MID(E38,5,3),DATA!$H$2:$I$16,2,FALSE)</f>
        <v>8.5"</v>
      </c>
      <c r="I38" s="12" t="str">
        <f t="shared" si="2"/>
        <v>47</v>
      </c>
      <c r="J38" s="12" t="str">
        <f>VLOOKUP(MID(E38,10,3),DATA!$J$2:$L$16,2,FALSE)</f>
        <v>5x112</v>
      </c>
      <c r="K38" s="12">
        <f>VLOOKUP(MID(E38,10,3),DATA!$J$2:$L$16,3,FALSE)</f>
        <v>66.56</v>
      </c>
      <c r="L38" s="8" t="str">
        <f>VLOOKUP(MID(E38,3,1),DATA!$D$2:$E$16,2,FALSE)</f>
        <v>High Offset</v>
      </c>
      <c r="N38" s="9" t="s">
        <v>140</v>
      </c>
      <c r="O38" s="60" t="str">
        <f>VLOOKUP(MID(P38,1,2),DATA!$B$2:$C$10,2,FALSE)</f>
        <v>FF10</v>
      </c>
      <c r="P38" s="66" t="s">
        <v>9</v>
      </c>
      <c r="Q38" s="18" cm="1">
        <f t="array" ref="Q38">SUMPRODUCT(1*('All Skus'!$C$2:$C$951=$P38),'All Skus'!$D$2:$D$951)</f>
        <v>-3</v>
      </c>
      <c r="R38" s="12" t="str">
        <f>VLOOKUP(MID(P38,4,1),DATA!$F$2:$G$16,2,FALSE)</f>
        <v>19"</v>
      </c>
      <c r="S38" s="12" t="str">
        <f>VLOOKUP(MID(P38,5,3),DATA!$H$2:$I$16,2,FALSE)</f>
        <v>8.5"</v>
      </c>
      <c r="T38" s="12" t="str">
        <f t="shared" si="3"/>
        <v>47</v>
      </c>
      <c r="U38" s="12" t="str">
        <f>VLOOKUP(MID(P38,10,3),DATA!$J$2:$L$16,2,FALSE)</f>
        <v>5x112</v>
      </c>
      <c r="V38" s="12">
        <f>VLOOKUP(MID(P38,10,3),DATA!$J$2:$L$16,3,FALSE)</f>
        <v>66.56</v>
      </c>
      <c r="W38" s="8" t="str">
        <f>VLOOKUP(MID(P38,3,1),DATA!$D$2:$E$16,2,FALSE)</f>
        <v>High Offset</v>
      </c>
      <c r="Y38" s="9" t="s">
        <v>140</v>
      </c>
      <c r="Z38" s="8" t="s">
        <v>1970</v>
      </c>
      <c r="AA38" s="8" t="s">
        <v>2</v>
      </c>
      <c r="AB38" s="8" t="s">
        <v>5</v>
      </c>
      <c r="AC38" s="8" t="s">
        <v>68</v>
      </c>
    </row>
    <row r="39" spans="1:29" x14ac:dyDescent="0.25">
      <c r="A39" s="8" t="s">
        <v>1966</v>
      </c>
      <c r="B39" s="8" t="s">
        <v>1957</v>
      </c>
      <c r="C39" s="59" t="str">
        <f>VLOOKUP(MID(E39,1,2),DATA!$B$2:$C$10,2,FALSE)</f>
        <v>FF10</v>
      </c>
      <c r="D39" s="8" t="str">
        <f>VLOOKUP(MID(E39,13,2),DATA!$M$2:$N$16,2,FALSE)</f>
        <v>Liquid Metal</v>
      </c>
      <c r="E39" s="66" t="s">
        <v>10</v>
      </c>
      <c r="F39" s="18" cm="1">
        <f t="array" ref="F39">SUMPRODUCT(1*('All Skus'!$C$2:$C$951=$E39),'All Skus'!$D$2:$D$951)</f>
        <v>-8</v>
      </c>
      <c r="G39" s="12" t="str">
        <f>VLOOKUP(MID(E39,4,1),DATA!$F$2:$G$16,2,FALSE)</f>
        <v>19"</v>
      </c>
      <c r="H39" s="12" t="str">
        <f>VLOOKUP(MID(E39,5,3),DATA!$H$2:$I$16,2,FALSE)</f>
        <v>8.5"</v>
      </c>
      <c r="I39" s="12" t="str">
        <f t="shared" si="2"/>
        <v>47</v>
      </c>
      <c r="J39" s="12" t="str">
        <f>VLOOKUP(MID(E39,10,3),DATA!$J$2:$L$16,2,FALSE)</f>
        <v>5x112</v>
      </c>
      <c r="K39" s="12">
        <f>VLOOKUP(MID(E39,10,3),DATA!$J$2:$L$16,3,FALSE)</f>
        <v>66.56</v>
      </c>
      <c r="L39" s="8" t="str">
        <f>VLOOKUP(MID(E39,3,1),DATA!$D$2:$E$16,2,FALSE)</f>
        <v>High Offset</v>
      </c>
      <c r="N39" s="9" t="s">
        <v>140</v>
      </c>
      <c r="O39" s="60" t="str">
        <f>VLOOKUP(MID(P39,1,2),DATA!$B$2:$C$10,2,FALSE)</f>
        <v>FF10</v>
      </c>
      <c r="P39" s="66" t="s">
        <v>10</v>
      </c>
      <c r="Q39" s="18" cm="1">
        <f t="array" ref="Q39">SUMPRODUCT(1*('All Skus'!$C$2:$C$951=$P39),'All Skus'!$D$2:$D$951)</f>
        <v>-8</v>
      </c>
      <c r="R39" s="12" t="str">
        <f>VLOOKUP(MID(P39,4,1),DATA!$F$2:$G$16,2,FALSE)</f>
        <v>19"</v>
      </c>
      <c r="S39" s="12" t="str">
        <f>VLOOKUP(MID(P39,5,3),DATA!$H$2:$I$16,2,FALSE)</f>
        <v>8.5"</v>
      </c>
      <c r="T39" s="12" t="str">
        <f t="shared" si="3"/>
        <v>47</v>
      </c>
      <c r="U39" s="12" t="str">
        <f>VLOOKUP(MID(P39,10,3),DATA!$J$2:$L$16,2,FALSE)</f>
        <v>5x112</v>
      </c>
      <c r="V39" s="12">
        <f>VLOOKUP(MID(P39,10,3),DATA!$J$2:$L$16,3,FALSE)</f>
        <v>66.56</v>
      </c>
      <c r="W39" s="8" t="str">
        <f>VLOOKUP(MID(P39,3,1),DATA!$D$2:$E$16,2,FALSE)</f>
        <v>High Offset</v>
      </c>
      <c r="Y39" s="9" t="s">
        <v>140</v>
      </c>
      <c r="Z39" s="8" t="s">
        <v>1970</v>
      </c>
      <c r="AA39" s="8" t="s">
        <v>2</v>
      </c>
      <c r="AB39" s="8" t="s">
        <v>5</v>
      </c>
      <c r="AC39" s="8" t="s">
        <v>68</v>
      </c>
    </row>
    <row r="40" spans="1:29" x14ac:dyDescent="0.25">
      <c r="A40" s="8" t="s">
        <v>1966</v>
      </c>
      <c r="B40" s="8" t="s">
        <v>1957</v>
      </c>
      <c r="C40" s="59" t="str">
        <f>VLOOKUP(MID(E40,1,2),DATA!$B$2:$C$10,2,FALSE)</f>
        <v>FF11</v>
      </c>
      <c r="D40" s="8" t="str">
        <f>VLOOKUP(MID(E40,13,2),DATA!$M$2:$N$16,2,FALSE)</f>
        <v>Tarmac</v>
      </c>
      <c r="E40" s="66" t="s">
        <v>374</v>
      </c>
      <c r="F40" s="18" cm="1">
        <f t="array" ref="F40">SUMPRODUCT(1*('All Skus'!$C$2:$C$951=$E40),'All Skus'!$D$2:$D$951)</f>
        <v>4</v>
      </c>
      <c r="G40" s="12" t="str">
        <f>VLOOKUP(MID(E40,4,1),DATA!$F$2:$G$16,2,FALSE)</f>
        <v>19"</v>
      </c>
      <c r="H40" s="12" t="str">
        <f>VLOOKUP(MID(E40,5,3),DATA!$H$2:$I$16,2,FALSE)</f>
        <v>8.5"</v>
      </c>
      <c r="I40" s="12" t="str">
        <f t="shared" si="2"/>
        <v>47</v>
      </c>
      <c r="J40" s="12" t="str">
        <f>VLOOKUP(MID(E40,10,3),DATA!$J$2:$L$16,2,FALSE)</f>
        <v>5x112</v>
      </c>
      <c r="K40" s="12">
        <f>VLOOKUP(MID(E40,10,3),DATA!$J$2:$L$16,3,FALSE)</f>
        <v>66.56</v>
      </c>
      <c r="L40" s="8" t="str">
        <f>VLOOKUP(MID(E40,3,1),DATA!$D$2:$E$16,2,FALSE)</f>
        <v>High Offset</v>
      </c>
      <c r="N40" s="9" t="s">
        <v>140</v>
      </c>
      <c r="O40" s="60" t="str">
        <f>VLOOKUP(MID(P40,1,2),DATA!$B$2:$C$10,2,FALSE)</f>
        <v>FF11</v>
      </c>
      <c r="P40" s="66" t="s">
        <v>374</v>
      </c>
      <c r="Q40" s="18" cm="1">
        <f t="array" ref="Q40">SUMPRODUCT(1*('All Skus'!$C$2:$C$951=$P40),'All Skus'!$D$2:$D$951)</f>
        <v>4</v>
      </c>
      <c r="R40" s="12" t="str">
        <f>VLOOKUP(MID(P40,4,1),DATA!$F$2:$G$16,2,FALSE)</f>
        <v>19"</v>
      </c>
      <c r="S40" s="12" t="str">
        <f>VLOOKUP(MID(P40,5,3),DATA!$H$2:$I$16,2,FALSE)</f>
        <v>8.5"</v>
      </c>
      <c r="T40" s="12" t="str">
        <f t="shared" si="3"/>
        <v>47</v>
      </c>
      <c r="U40" s="12" t="str">
        <f>VLOOKUP(MID(P40,10,3),DATA!$J$2:$L$16,2,FALSE)</f>
        <v>5x112</v>
      </c>
      <c r="V40" s="12">
        <f>VLOOKUP(MID(P40,10,3),DATA!$J$2:$L$16,3,FALSE)</f>
        <v>66.56</v>
      </c>
      <c r="W40" s="8" t="str">
        <f>VLOOKUP(MID(P40,3,1),DATA!$D$2:$E$16,2,FALSE)</f>
        <v>High Offset</v>
      </c>
      <c r="Y40" s="9" t="s">
        <v>140</v>
      </c>
      <c r="Z40" s="8" t="s">
        <v>1970</v>
      </c>
      <c r="AA40" s="8" t="s">
        <v>2</v>
      </c>
      <c r="AB40" s="8" t="s">
        <v>5</v>
      </c>
      <c r="AC40" s="8" t="s">
        <v>68</v>
      </c>
    </row>
    <row r="41" spans="1:29" x14ac:dyDescent="0.25">
      <c r="A41" s="8" t="s">
        <v>1966</v>
      </c>
      <c r="B41" s="8" t="s">
        <v>1957</v>
      </c>
      <c r="C41" s="59" t="str">
        <f>VLOOKUP(MID(E41,1,2),DATA!$B$2:$C$10,2,FALSE)</f>
        <v>FF11</v>
      </c>
      <c r="D41" s="8" t="str">
        <f>VLOOKUP(MID(E41,13,2),DATA!$M$2:$N$16,2,FALSE)</f>
        <v>Liquid Metal</v>
      </c>
      <c r="E41" s="66" t="s">
        <v>375</v>
      </c>
      <c r="F41" s="18" cm="1">
        <f t="array" ref="F41">SUMPRODUCT(1*('All Skus'!$C$2:$C$951=$E41),'All Skus'!$D$2:$D$951)</f>
        <v>3</v>
      </c>
      <c r="G41" s="12" t="str">
        <f>VLOOKUP(MID(E41,4,1),DATA!$F$2:$G$16,2,FALSE)</f>
        <v>19"</v>
      </c>
      <c r="H41" s="12" t="str">
        <f>VLOOKUP(MID(E41,5,3),DATA!$H$2:$I$16,2,FALSE)</f>
        <v>8.5"</v>
      </c>
      <c r="I41" s="12" t="str">
        <f t="shared" si="2"/>
        <v>47</v>
      </c>
      <c r="J41" s="12" t="str">
        <f>VLOOKUP(MID(E41,10,3),DATA!$J$2:$L$16,2,FALSE)</f>
        <v>5x112</v>
      </c>
      <c r="K41" s="12">
        <f>VLOOKUP(MID(E41,10,3),DATA!$J$2:$L$16,3,FALSE)</f>
        <v>66.56</v>
      </c>
      <c r="L41" s="8" t="str">
        <f>VLOOKUP(MID(E41,3,1),DATA!$D$2:$E$16,2,FALSE)</f>
        <v>High Offset</v>
      </c>
      <c r="N41" s="9" t="s">
        <v>140</v>
      </c>
      <c r="O41" s="60" t="str">
        <f>VLOOKUP(MID(P41,1,2),DATA!$B$2:$C$10,2,FALSE)</f>
        <v>FF11</v>
      </c>
      <c r="P41" s="66" t="s">
        <v>375</v>
      </c>
      <c r="Q41" s="18" cm="1">
        <f t="array" ref="Q41">SUMPRODUCT(1*('All Skus'!$C$2:$C$951=$P41),'All Skus'!$D$2:$D$951)</f>
        <v>3</v>
      </c>
      <c r="R41" s="12" t="str">
        <f>VLOOKUP(MID(P41,4,1),DATA!$F$2:$G$16,2,FALSE)</f>
        <v>19"</v>
      </c>
      <c r="S41" s="12" t="str">
        <f>VLOOKUP(MID(P41,5,3),DATA!$H$2:$I$16,2,FALSE)</f>
        <v>8.5"</v>
      </c>
      <c r="T41" s="12" t="str">
        <f t="shared" si="3"/>
        <v>47</v>
      </c>
      <c r="U41" s="12" t="str">
        <f>VLOOKUP(MID(P41,10,3),DATA!$J$2:$L$16,2,FALSE)</f>
        <v>5x112</v>
      </c>
      <c r="V41" s="12">
        <f>VLOOKUP(MID(P41,10,3),DATA!$J$2:$L$16,3,FALSE)</f>
        <v>66.56</v>
      </c>
      <c r="W41" s="8" t="str">
        <f>VLOOKUP(MID(P41,3,1),DATA!$D$2:$E$16,2,FALSE)</f>
        <v>High Offset</v>
      </c>
      <c r="Y41" s="9" t="s">
        <v>140</v>
      </c>
      <c r="Z41" s="8" t="s">
        <v>1970</v>
      </c>
      <c r="AA41" s="8" t="s">
        <v>2</v>
      </c>
      <c r="AB41" s="8" t="s">
        <v>5</v>
      </c>
      <c r="AC41" s="8" t="s">
        <v>68</v>
      </c>
    </row>
    <row r="42" spans="1:29" x14ac:dyDescent="0.25">
      <c r="A42" s="8" t="s">
        <v>1966</v>
      </c>
      <c r="B42" s="8" t="s">
        <v>1957</v>
      </c>
      <c r="C42" s="59" t="str">
        <f>VLOOKUP(MID(E42,1,2),DATA!$B$2:$C$10,2,FALSE)</f>
        <v>FF15</v>
      </c>
      <c r="D42" s="8" t="str">
        <f>VLOOKUP(MID(E42,13,2),DATA!$M$2:$N$16,2,FALSE)</f>
        <v>Tarmac</v>
      </c>
      <c r="E42" s="66" t="s">
        <v>248</v>
      </c>
      <c r="F42" s="18" cm="1">
        <f t="array" ref="F42">SUMPRODUCT(1*('All Skus'!$C$2:$C$951=$E42),'All Skus'!$D$2:$D$951)</f>
        <v>32</v>
      </c>
      <c r="G42" s="12" t="str">
        <f>VLOOKUP(MID(E42,4,1),DATA!$F$2:$G$16,2,FALSE)</f>
        <v>19"</v>
      </c>
      <c r="H42" s="12" t="str">
        <f>VLOOKUP(MID(E42,5,3),DATA!$H$2:$I$16,2,FALSE)</f>
        <v>8.5"</v>
      </c>
      <c r="I42" s="12" t="str">
        <f t="shared" si="2"/>
        <v>47</v>
      </c>
      <c r="J42" s="12" t="str">
        <f>VLOOKUP(MID(E42,10,3),DATA!$J$2:$L$16,2,FALSE)</f>
        <v>5x112</v>
      </c>
      <c r="K42" s="12">
        <f>VLOOKUP(MID(E42,10,3),DATA!$J$2:$L$16,3,FALSE)</f>
        <v>66.56</v>
      </c>
      <c r="L42" s="8" t="str">
        <f>VLOOKUP(MID(E42,3,1),DATA!$D$2:$E$16,2,FALSE)</f>
        <v>High Offset</v>
      </c>
      <c r="M42" s="8">
        <v>22.2</v>
      </c>
      <c r="N42" s="9" t="s">
        <v>294</v>
      </c>
      <c r="O42" s="60" t="str">
        <f>VLOOKUP(MID(P42,1,2),DATA!$B$2:$C$10,2,FALSE)</f>
        <v>FF15</v>
      </c>
      <c r="P42" s="66" t="s">
        <v>248</v>
      </c>
      <c r="Q42" s="18" cm="1">
        <f t="array" ref="Q42">SUMPRODUCT(1*('All Skus'!$C$2:$C$951=$P42),'All Skus'!$D$2:$D$951)</f>
        <v>32</v>
      </c>
      <c r="R42" s="12" t="str">
        <f>VLOOKUP(MID(P42,4,1),DATA!$F$2:$G$16,2,FALSE)</f>
        <v>19"</v>
      </c>
      <c r="S42" s="12" t="str">
        <f>VLOOKUP(MID(P42,5,3),DATA!$H$2:$I$16,2,FALSE)</f>
        <v>8.5"</v>
      </c>
      <c r="T42" s="12" t="str">
        <f t="shared" si="3"/>
        <v>47</v>
      </c>
      <c r="U42" s="12" t="str">
        <f>VLOOKUP(MID(P42,10,3),DATA!$J$2:$L$16,2,FALSE)</f>
        <v>5x112</v>
      </c>
      <c r="V42" s="12">
        <f>VLOOKUP(MID(P42,10,3),DATA!$J$2:$L$16,3,FALSE)</f>
        <v>66.56</v>
      </c>
      <c r="W42" s="8" t="str">
        <f>VLOOKUP(MID(P42,3,1),DATA!$D$2:$E$16,2,FALSE)</f>
        <v>High Offset</v>
      </c>
      <c r="X42" s="8">
        <v>22.2</v>
      </c>
      <c r="Y42" s="9" t="s">
        <v>294</v>
      </c>
      <c r="Z42" s="8" t="s">
        <v>1970</v>
      </c>
      <c r="AA42" s="8" t="s">
        <v>2</v>
      </c>
      <c r="AB42" s="8" t="s">
        <v>5</v>
      </c>
      <c r="AC42" s="8" t="s">
        <v>68</v>
      </c>
    </row>
    <row r="43" spans="1:29" x14ac:dyDescent="0.25">
      <c r="A43" s="8" t="s">
        <v>1966</v>
      </c>
      <c r="B43" s="8" t="s">
        <v>1957</v>
      </c>
      <c r="C43" s="59" t="str">
        <f>VLOOKUP(MID(E43,1,2),DATA!$B$2:$C$10,2,FALSE)</f>
        <v>FF15</v>
      </c>
      <c r="D43" s="8" t="str">
        <f>VLOOKUP(MID(E43,13,2),DATA!$M$2:$N$16,2,FALSE)</f>
        <v>Liquid Silver</v>
      </c>
      <c r="E43" s="66" t="s">
        <v>249</v>
      </c>
      <c r="F43" s="18" cm="1">
        <f t="array" ref="F43">SUMPRODUCT(1*('All Skus'!$C$2:$C$951=$E43),'All Skus'!$D$2:$D$951)</f>
        <v>8</v>
      </c>
      <c r="G43" s="12" t="str">
        <f>VLOOKUP(MID(E43,4,1),DATA!$F$2:$G$16,2,FALSE)</f>
        <v>19"</v>
      </c>
      <c r="H43" s="12" t="str">
        <f>VLOOKUP(MID(E43,5,3),DATA!$H$2:$I$16,2,FALSE)</f>
        <v>8.5"</v>
      </c>
      <c r="I43" s="12" t="str">
        <f t="shared" si="2"/>
        <v>47</v>
      </c>
      <c r="J43" s="12" t="str">
        <f>VLOOKUP(MID(E43,10,3),DATA!$J$2:$L$16,2,FALSE)</f>
        <v>5x112</v>
      </c>
      <c r="K43" s="12">
        <f>VLOOKUP(MID(E43,10,3),DATA!$J$2:$L$16,3,FALSE)</f>
        <v>66.56</v>
      </c>
      <c r="L43" s="8" t="str">
        <f>VLOOKUP(MID(E43,3,1),DATA!$D$2:$E$16,2,FALSE)</f>
        <v>High Offset</v>
      </c>
      <c r="M43" s="8">
        <v>22.2</v>
      </c>
      <c r="N43" s="9" t="s">
        <v>294</v>
      </c>
      <c r="O43" s="60" t="str">
        <f>VLOOKUP(MID(P43,1,2),DATA!$B$2:$C$10,2,FALSE)</f>
        <v>FF15</v>
      </c>
      <c r="P43" s="66" t="s">
        <v>249</v>
      </c>
      <c r="Q43" s="18" cm="1">
        <f t="array" ref="Q43">SUMPRODUCT(1*('All Skus'!$C$2:$C$951=$P43),'All Skus'!$D$2:$D$951)</f>
        <v>8</v>
      </c>
      <c r="R43" s="12" t="str">
        <f>VLOOKUP(MID(P43,4,1),DATA!$F$2:$G$16,2,FALSE)</f>
        <v>19"</v>
      </c>
      <c r="S43" s="12" t="str">
        <f>VLOOKUP(MID(P43,5,3),DATA!$H$2:$I$16,2,FALSE)</f>
        <v>8.5"</v>
      </c>
      <c r="T43" s="12" t="str">
        <f t="shared" si="3"/>
        <v>47</v>
      </c>
      <c r="U43" s="12" t="str">
        <f>VLOOKUP(MID(P43,10,3),DATA!$J$2:$L$16,2,FALSE)</f>
        <v>5x112</v>
      </c>
      <c r="V43" s="12">
        <f>VLOOKUP(MID(P43,10,3),DATA!$J$2:$L$16,3,FALSE)</f>
        <v>66.56</v>
      </c>
      <c r="W43" s="8" t="str">
        <f>VLOOKUP(MID(P43,3,1),DATA!$D$2:$E$16,2,FALSE)</f>
        <v>High Offset</v>
      </c>
      <c r="X43" s="8">
        <v>22.2</v>
      </c>
      <c r="Y43" s="9" t="s">
        <v>294</v>
      </c>
      <c r="Z43" s="8" t="s">
        <v>1970</v>
      </c>
      <c r="AB43" s="8" t="s">
        <v>5</v>
      </c>
      <c r="AC43" s="8" t="s">
        <v>68</v>
      </c>
    </row>
    <row r="44" spans="1:29" x14ac:dyDescent="0.25">
      <c r="A44" s="8" t="s">
        <v>1964</v>
      </c>
      <c r="B44" s="8" t="s">
        <v>1968</v>
      </c>
      <c r="C44" s="59" t="str">
        <f>VLOOKUP(MID(E44,1,2),DATA!$B$2:$C$10,2,FALSE)</f>
        <v>FF01</v>
      </c>
      <c r="D44" s="8" t="str">
        <f>VLOOKUP(MID(E44,13,2),DATA!$M$2:$N$16,2,FALSE)</f>
        <v>Tarmac</v>
      </c>
      <c r="E44" s="66" t="s">
        <v>151</v>
      </c>
      <c r="F44" s="18" cm="1">
        <f t="array" ref="F44">SUMPRODUCT(1*('All Skus'!$C$2:$C$951=$E44),'All Skus'!$D$2:$D$951)</f>
        <v>10</v>
      </c>
      <c r="G44" s="12" t="str">
        <f>VLOOKUP(MID(E44,4,1),DATA!$F$2:$G$16,2,FALSE)</f>
        <v>19"</v>
      </c>
      <c r="H44" s="12" t="str">
        <f>VLOOKUP(MID(E44,5,3),DATA!$H$2:$I$16,2,FALSE)</f>
        <v>8.5"</v>
      </c>
      <c r="I44" s="12" t="str">
        <f t="shared" si="2"/>
        <v>47</v>
      </c>
      <c r="J44" s="12" t="str">
        <f>VLOOKUP(MID(E44,10,3),DATA!$J$2:$L$16,2,FALSE)</f>
        <v>5x112</v>
      </c>
      <c r="K44" s="12">
        <f>VLOOKUP(MID(E44,10,3),DATA!$J$2:$L$16,3,FALSE)</f>
        <v>66.56</v>
      </c>
      <c r="L44" s="8" t="str">
        <f>VLOOKUP(MID(E44,3,1),DATA!$D$2:$E$16,2,FALSE)</f>
        <v>High Offset</v>
      </c>
      <c r="M44" s="8">
        <v>23.2</v>
      </c>
      <c r="N44" s="9" t="s">
        <v>141</v>
      </c>
      <c r="O44" s="60" t="str">
        <f>VLOOKUP(MID(P44,1,2),DATA!$B$2:$C$10,2,FALSE)</f>
        <v>FF01</v>
      </c>
      <c r="P44" s="66" t="s">
        <v>151</v>
      </c>
      <c r="Q44" s="18" cm="1">
        <f t="array" ref="Q44">SUMPRODUCT(1*('All Skus'!$C$2:$C$951=$P44),'All Skus'!$D$2:$D$951)</f>
        <v>10</v>
      </c>
      <c r="R44" s="12" t="str">
        <f>VLOOKUP(MID(P44,4,1),DATA!$F$2:$G$16,2,FALSE)</f>
        <v>19"</v>
      </c>
      <c r="S44" s="12" t="str">
        <f>VLOOKUP(MID(P44,5,3),DATA!$H$2:$I$16,2,FALSE)</f>
        <v>8.5"</v>
      </c>
      <c r="T44" s="12" t="str">
        <f t="shared" si="3"/>
        <v>47</v>
      </c>
      <c r="U44" s="12" t="str">
        <f>VLOOKUP(MID(P44,10,3),DATA!$J$2:$L$16,2,FALSE)</f>
        <v>5x112</v>
      </c>
      <c r="V44" s="12">
        <f>VLOOKUP(MID(P44,10,3),DATA!$J$2:$L$16,3,FALSE)</f>
        <v>66.56</v>
      </c>
      <c r="W44" s="8" t="str">
        <f>VLOOKUP(MID(P44,3,1),DATA!$D$2:$E$16,2,FALSE)</f>
        <v>High Offset</v>
      </c>
      <c r="X44" s="8">
        <v>23.2</v>
      </c>
      <c r="Y44" s="9" t="s">
        <v>141</v>
      </c>
      <c r="Z44" s="8" t="s">
        <v>1969</v>
      </c>
      <c r="AA44" s="8" t="s">
        <v>2</v>
      </c>
      <c r="AB44" s="8" t="s">
        <v>5</v>
      </c>
      <c r="AC44" s="8" t="s">
        <v>68</v>
      </c>
    </row>
    <row r="45" spans="1:29" x14ac:dyDescent="0.25">
      <c r="A45" s="8" t="s">
        <v>1964</v>
      </c>
      <c r="B45" s="8" t="s">
        <v>1968</v>
      </c>
      <c r="C45" s="59" t="str">
        <f>VLOOKUP(MID(E45,1,2),DATA!$B$2:$C$10,2,FALSE)</f>
        <v>FF01</v>
      </c>
      <c r="D45" s="8" t="str">
        <f>VLOOKUP(MID(E45,13,2),DATA!$M$2:$N$16,2,FALSE)</f>
        <v>Liquid Silver</v>
      </c>
      <c r="E45" s="66" t="s">
        <v>152</v>
      </c>
      <c r="F45" s="18" cm="1">
        <f t="array" ref="F45">SUMPRODUCT(1*('All Skus'!$C$2:$C$951=$E45),'All Skus'!$D$2:$D$951)</f>
        <v>1</v>
      </c>
      <c r="G45" s="12" t="str">
        <f>VLOOKUP(MID(E45,4,1),DATA!$F$2:$G$16,2,FALSE)</f>
        <v>19"</v>
      </c>
      <c r="H45" s="12" t="str">
        <f>VLOOKUP(MID(E45,5,3),DATA!$H$2:$I$16,2,FALSE)</f>
        <v>8.5"</v>
      </c>
      <c r="I45" s="12" t="str">
        <f t="shared" si="2"/>
        <v>47</v>
      </c>
      <c r="J45" s="12" t="str">
        <f>VLOOKUP(MID(E45,10,3),DATA!$J$2:$L$16,2,FALSE)</f>
        <v>5x112</v>
      </c>
      <c r="K45" s="12">
        <f>VLOOKUP(MID(E45,10,3),DATA!$J$2:$L$16,3,FALSE)</f>
        <v>66.56</v>
      </c>
      <c r="L45" s="8" t="str">
        <f>VLOOKUP(MID(E45,3,1),DATA!$D$2:$E$16,2,FALSE)</f>
        <v>High Offset</v>
      </c>
      <c r="M45" s="8">
        <v>23.2</v>
      </c>
      <c r="N45" s="9" t="s">
        <v>141</v>
      </c>
      <c r="O45" s="60" t="str">
        <f>VLOOKUP(MID(P45,1,2),DATA!$B$2:$C$10,2,FALSE)</f>
        <v>FF01</v>
      </c>
      <c r="P45" s="66" t="s">
        <v>152</v>
      </c>
      <c r="Q45" s="18" cm="1">
        <f t="array" ref="Q45">SUMPRODUCT(1*('All Skus'!$C$2:$C$951=$P45),'All Skus'!$D$2:$D$951)</f>
        <v>1</v>
      </c>
      <c r="R45" s="12" t="str">
        <f>VLOOKUP(MID(P45,4,1),DATA!$F$2:$G$16,2,FALSE)</f>
        <v>19"</v>
      </c>
      <c r="S45" s="12" t="str">
        <f>VLOOKUP(MID(P45,5,3),DATA!$H$2:$I$16,2,FALSE)</f>
        <v>8.5"</v>
      </c>
      <c r="T45" s="12" t="str">
        <f t="shared" si="3"/>
        <v>47</v>
      </c>
      <c r="U45" s="12" t="str">
        <f>VLOOKUP(MID(P45,10,3),DATA!$J$2:$L$16,2,FALSE)</f>
        <v>5x112</v>
      </c>
      <c r="V45" s="12">
        <f>VLOOKUP(MID(P45,10,3),DATA!$J$2:$L$16,3,FALSE)</f>
        <v>66.56</v>
      </c>
      <c r="W45" s="8" t="str">
        <f>VLOOKUP(MID(P45,3,1),DATA!$D$2:$E$16,2,FALSE)</f>
        <v>High Offset</v>
      </c>
      <c r="X45" s="8">
        <v>23.2</v>
      </c>
      <c r="Y45" s="9" t="s">
        <v>141</v>
      </c>
      <c r="Z45" s="8" t="s">
        <v>1969</v>
      </c>
      <c r="AB45" s="8" t="s">
        <v>5</v>
      </c>
      <c r="AC45" s="8" t="s">
        <v>68</v>
      </c>
    </row>
    <row r="46" spans="1:29" x14ac:dyDescent="0.25">
      <c r="A46" s="8" t="s">
        <v>1964</v>
      </c>
      <c r="B46" s="8" t="s">
        <v>1968</v>
      </c>
      <c r="C46" s="59" t="str">
        <f>VLOOKUP(MID(E46,1,2),DATA!$B$2:$C$10,2,FALSE)</f>
        <v>FF04</v>
      </c>
      <c r="D46" s="8" t="str">
        <f>VLOOKUP(MID(E46,13,2),DATA!$M$2:$N$16,2,FALSE)</f>
        <v>Tarmac</v>
      </c>
      <c r="E46" s="66" t="s">
        <v>297</v>
      </c>
      <c r="F46" s="18" cm="1">
        <f t="array" ref="F46">SUMPRODUCT(1*('All Skus'!$C$2:$C$951=$E46),'All Skus'!$D$2:$D$951)</f>
        <v>17</v>
      </c>
      <c r="G46" s="12" t="str">
        <f>VLOOKUP(MID(E46,4,1),DATA!$F$2:$G$16,2,FALSE)</f>
        <v>19"</v>
      </c>
      <c r="H46" s="12" t="str">
        <f>VLOOKUP(MID(E46,5,3),DATA!$H$2:$I$16,2,FALSE)</f>
        <v>8.5"</v>
      </c>
      <c r="I46" s="12" t="str">
        <f t="shared" si="2"/>
        <v>47</v>
      </c>
      <c r="J46" s="12" t="str">
        <f>VLOOKUP(MID(E46,10,3),DATA!$J$2:$L$16,2,FALSE)</f>
        <v>5x112</v>
      </c>
      <c r="K46" s="12">
        <f>VLOOKUP(MID(E46,10,3),DATA!$J$2:$L$16,3,FALSE)</f>
        <v>66.56</v>
      </c>
      <c r="L46" s="8" t="str">
        <f>VLOOKUP(MID(E46,3,1),DATA!$D$2:$E$16,2,FALSE)</f>
        <v>High Offset</v>
      </c>
      <c r="M46" s="8">
        <v>22.8</v>
      </c>
      <c r="N46" s="9" t="s">
        <v>141</v>
      </c>
      <c r="O46" s="60" t="str">
        <f>VLOOKUP(MID(P46,1,2),DATA!$B$2:$C$10,2,FALSE)</f>
        <v>FF04</v>
      </c>
      <c r="P46" s="66" t="s">
        <v>297</v>
      </c>
      <c r="Q46" s="18" cm="1">
        <f t="array" ref="Q46">SUMPRODUCT(1*('All Skus'!$C$2:$C$951=$P46),'All Skus'!$D$2:$D$951)</f>
        <v>17</v>
      </c>
      <c r="R46" s="12" t="str">
        <f>VLOOKUP(MID(P46,4,1),DATA!$F$2:$G$16,2,FALSE)</f>
        <v>19"</v>
      </c>
      <c r="S46" s="12" t="str">
        <f>VLOOKUP(MID(P46,5,3),DATA!$H$2:$I$16,2,FALSE)</f>
        <v>8.5"</v>
      </c>
      <c r="T46" s="12" t="str">
        <f t="shared" si="3"/>
        <v>47</v>
      </c>
      <c r="U46" s="12" t="str">
        <f>VLOOKUP(MID(P46,10,3),DATA!$J$2:$L$16,2,FALSE)</f>
        <v>5x112</v>
      </c>
      <c r="V46" s="12">
        <f>VLOOKUP(MID(P46,10,3),DATA!$J$2:$L$16,3,FALSE)</f>
        <v>66.56</v>
      </c>
      <c r="W46" s="8" t="str">
        <f>VLOOKUP(MID(P46,3,1),DATA!$D$2:$E$16,2,FALSE)</f>
        <v>High Offset</v>
      </c>
      <c r="X46" s="8">
        <v>22.8</v>
      </c>
      <c r="Y46" s="9" t="s">
        <v>141</v>
      </c>
      <c r="Z46" s="8" t="s">
        <v>1969</v>
      </c>
      <c r="AA46" s="8" t="s">
        <v>2</v>
      </c>
      <c r="AB46" s="8" t="s">
        <v>5</v>
      </c>
      <c r="AC46" s="8" t="s">
        <v>68</v>
      </c>
    </row>
    <row r="47" spans="1:29" x14ac:dyDescent="0.25">
      <c r="A47" s="8" t="s">
        <v>1964</v>
      </c>
      <c r="B47" s="8" t="s">
        <v>1968</v>
      </c>
      <c r="C47" s="59" t="str">
        <f>VLOOKUP(MID(E47,1,2),DATA!$B$2:$C$10,2,FALSE)</f>
        <v>FF04</v>
      </c>
      <c r="D47" s="8" t="str">
        <f>VLOOKUP(MID(E47,13,2),DATA!$M$2:$N$16,2,FALSE)</f>
        <v>Liquid Metal</v>
      </c>
      <c r="E47" s="66" t="s">
        <v>298</v>
      </c>
      <c r="F47" s="18" cm="1">
        <f t="array" ref="F47">SUMPRODUCT(1*('All Skus'!$C$2:$C$951=$E47),'All Skus'!$D$2:$D$951)</f>
        <v>19</v>
      </c>
      <c r="G47" s="12" t="str">
        <f>VLOOKUP(MID(E47,4,1),DATA!$F$2:$G$16,2,FALSE)</f>
        <v>19"</v>
      </c>
      <c r="H47" s="12" t="str">
        <f>VLOOKUP(MID(E47,5,3),DATA!$H$2:$I$16,2,FALSE)</f>
        <v>8.5"</v>
      </c>
      <c r="I47" s="12" t="str">
        <f t="shared" si="2"/>
        <v>47</v>
      </c>
      <c r="J47" s="12" t="str">
        <f>VLOOKUP(MID(E47,10,3),DATA!$J$2:$L$16,2,FALSE)</f>
        <v>5x112</v>
      </c>
      <c r="K47" s="12">
        <f>VLOOKUP(MID(E47,10,3),DATA!$J$2:$L$16,3,FALSE)</f>
        <v>66.56</v>
      </c>
      <c r="L47" s="8" t="str">
        <f>VLOOKUP(MID(E47,3,1),DATA!$D$2:$E$16,2,FALSE)</f>
        <v>High Offset</v>
      </c>
      <c r="M47" s="8">
        <v>22.8</v>
      </c>
      <c r="N47" s="9" t="s">
        <v>141</v>
      </c>
      <c r="O47" s="60" t="str">
        <f>VLOOKUP(MID(P47,1,2),DATA!$B$2:$C$10,2,FALSE)</f>
        <v>FF04</v>
      </c>
      <c r="P47" s="66" t="s">
        <v>298</v>
      </c>
      <c r="Q47" s="18" cm="1">
        <f t="array" ref="Q47">SUMPRODUCT(1*('All Skus'!$C$2:$C$951=$P47),'All Skus'!$D$2:$D$951)</f>
        <v>19</v>
      </c>
      <c r="R47" s="12" t="str">
        <f>VLOOKUP(MID(P47,4,1),DATA!$F$2:$G$16,2,FALSE)</f>
        <v>19"</v>
      </c>
      <c r="S47" s="12" t="str">
        <f>VLOOKUP(MID(P47,5,3),DATA!$H$2:$I$16,2,FALSE)</f>
        <v>8.5"</v>
      </c>
      <c r="T47" s="12" t="str">
        <f t="shared" si="3"/>
        <v>47</v>
      </c>
      <c r="U47" s="12" t="str">
        <f>VLOOKUP(MID(P47,10,3),DATA!$J$2:$L$16,2,FALSE)</f>
        <v>5x112</v>
      </c>
      <c r="V47" s="12">
        <f>VLOOKUP(MID(P47,10,3),DATA!$J$2:$L$16,3,FALSE)</f>
        <v>66.56</v>
      </c>
      <c r="W47" s="8" t="str">
        <f>VLOOKUP(MID(P47,3,1),DATA!$D$2:$E$16,2,FALSE)</f>
        <v>High Offset</v>
      </c>
      <c r="X47" s="8">
        <v>22.8</v>
      </c>
      <c r="Y47" s="9" t="s">
        <v>141</v>
      </c>
      <c r="Z47" s="8" t="s">
        <v>1969</v>
      </c>
      <c r="AB47" s="8" t="s">
        <v>5</v>
      </c>
      <c r="AC47" s="8" t="s">
        <v>68</v>
      </c>
    </row>
    <row r="48" spans="1:29" x14ac:dyDescent="0.25">
      <c r="A48" s="8" t="s">
        <v>1964</v>
      </c>
      <c r="B48" s="8" t="s">
        <v>1968</v>
      </c>
      <c r="C48" s="59" t="str">
        <f>VLOOKUP(MID(E48,1,2),DATA!$B$2:$C$10,2,FALSE)</f>
        <v>FF10</v>
      </c>
      <c r="D48" s="8" t="str">
        <f>VLOOKUP(MID(E48,13,2),DATA!$M$2:$N$16,2,FALSE)</f>
        <v>Tarmac</v>
      </c>
      <c r="E48" s="66" t="s">
        <v>9</v>
      </c>
      <c r="F48" s="18" cm="1">
        <f t="array" ref="F48">SUMPRODUCT(1*('All Skus'!$C$2:$C$951=$E48),'All Skus'!$D$2:$D$951)</f>
        <v>-3</v>
      </c>
      <c r="G48" s="12" t="str">
        <f>VLOOKUP(MID(E48,4,1),DATA!$F$2:$G$16,2,FALSE)</f>
        <v>19"</v>
      </c>
      <c r="H48" s="12" t="str">
        <f>VLOOKUP(MID(E48,5,3),DATA!$H$2:$I$16,2,FALSE)</f>
        <v>8.5"</v>
      </c>
      <c r="I48" s="12" t="str">
        <f t="shared" si="2"/>
        <v>47</v>
      </c>
      <c r="J48" s="12" t="str">
        <f>VLOOKUP(MID(E48,10,3),DATA!$J$2:$L$16,2,FALSE)</f>
        <v>5x112</v>
      </c>
      <c r="K48" s="12">
        <f>VLOOKUP(MID(E48,10,3),DATA!$J$2:$L$16,3,FALSE)</f>
        <v>66.56</v>
      </c>
      <c r="L48" s="8" t="str">
        <f>VLOOKUP(MID(E48,3,1),DATA!$D$2:$E$16,2,FALSE)</f>
        <v>High Offset</v>
      </c>
      <c r="N48" s="9" t="s">
        <v>141</v>
      </c>
      <c r="O48" s="60" t="str">
        <f>VLOOKUP(MID(P48,1,2),DATA!$B$2:$C$10,2,FALSE)</f>
        <v>FF10</v>
      </c>
      <c r="P48" s="66" t="s">
        <v>9</v>
      </c>
      <c r="Q48" s="18" cm="1">
        <f t="array" ref="Q48">SUMPRODUCT(1*('All Skus'!$C$2:$C$951=$P48),'All Skus'!$D$2:$D$951)</f>
        <v>-3</v>
      </c>
      <c r="R48" s="12" t="str">
        <f>VLOOKUP(MID(P48,4,1),DATA!$F$2:$G$16,2,FALSE)</f>
        <v>19"</v>
      </c>
      <c r="S48" s="12" t="str">
        <f>VLOOKUP(MID(P48,5,3),DATA!$H$2:$I$16,2,FALSE)</f>
        <v>8.5"</v>
      </c>
      <c r="T48" s="12" t="str">
        <f t="shared" si="3"/>
        <v>47</v>
      </c>
      <c r="U48" s="12" t="str">
        <f>VLOOKUP(MID(P48,10,3),DATA!$J$2:$L$16,2,FALSE)</f>
        <v>5x112</v>
      </c>
      <c r="V48" s="12">
        <f>VLOOKUP(MID(P48,10,3),DATA!$J$2:$L$16,3,FALSE)</f>
        <v>66.56</v>
      </c>
      <c r="W48" s="8" t="str">
        <f>VLOOKUP(MID(P48,3,1),DATA!$D$2:$E$16,2,FALSE)</f>
        <v>High Offset</v>
      </c>
      <c r="Y48" s="9" t="s">
        <v>141</v>
      </c>
      <c r="Z48" s="8" t="s">
        <v>1969</v>
      </c>
      <c r="AA48" s="8" t="s">
        <v>2</v>
      </c>
      <c r="AB48" s="8" t="s">
        <v>5</v>
      </c>
    </row>
    <row r="49" spans="1:29" x14ac:dyDescent="0.25">
      <c r="A49" s="8" t="s">
        <v>1964</v>
      </c>
      <c r="B49" s="8" t="s">
        <v>1968</v>
      </c>
      <c r="C49" s="59" t="str">
        <f>VLOOKUP(MID(E49,1,2),DATA!$B$2:$C$10,2,FALSE)</f>
        <v>FF10</v>
      </c>
      <c r="D49" s="8" t="str">
        <f>VLOOKUP(MID(E49,13,2),DATA!$M$2:$N$16,2,FALSE)</f>
        <v>Liquid Metal</v>
      </c>
      <c r="E49" s="66" t="s">
        <v>10</v>
      </c>
      <c r="F49" s="18" cm="1">
        <f t="array" ref="F49">SUMPRODUCT(1*('All Skus'!$C$2:$C$951=$E49),'All Skus'!$D$2:$D$951)</f>
        <v>-8</v>
      </c>
      <c r="G49" s="12" t="str">
        <f>VLOOKUP(MID(E49,4,1),DATA!$F$2:$G$16,2,FALSE)</f>
        <v>19"</v>
      </c>
      <c r="H49" s="12" t="str">
        <f>VLOOKUP(MID(E49,5,3),DATA!$H$2:$I$16,2,FALSE)</f>
        <v>8.5"</v>
      </c>
      <c r="I49" s="12" t="str">
        <f t="shared" si="2"/>
        <v>47</v>
      </c>
      <c r="J49" s="12" t="str">
        <f>VLOOKUP(MID(E49,10,3),DATA!$J$2:$L$16,2,FALSE)</f>
        <v>5x112</v>
      </c>
      <c r="K49" s="12">
        <f>VLOOKUP(MID(E49,10,3),DATA!$J$2:$L$16,3,FALSE)</f>
        <v>66.56</v>
      </c>
      <c r="L49" s="8" t="str">
        <f>VLOOKUP(MID(E49,3,1),DATA!$D$2:$E$16,2,FALSE)</f>
        <v>High Offset</v>
      </c>
      <c r="N49" s="9" t="s">
        <v>141</v>
      </c>
      <c r="O49" s="60" t="str">
        <f>VLOOKUP(MID(P49,1,2),DATA!$B$2:$C$10,2,FALSE)</f>
        <v>FF10</v>
      </c>
      <c r="P49" s="66" t="s">
        <v>10</v>
      </c>
      <c r="Q49" s="18" cm="1">
        <f t="array" ref="Q49">SUMPRODUCT(1*('All Skus'!$C$2:$C$951=$P49),'All Skus'!$D$2:$D$951)</f>
        <v>-8</v>
      </c>
      <c r="R49" s="12" t="str">
        <f>VLOOKUP(MID(P49,4,1),DATA!$F$2:$G$16,2,FALSE)</f>
        <v>19"</v>
      </c>
      <c r="S49" s="12" t="str">
        <f>VLOOKUP(MID(P49,5,3),DATA!$H$2:$I$16,2,FALSE)</f>
        <v>8.5"</v>
      </c>
      <c r="T49" s="12" t="str">
        <f t="shared" si="3"/>
        <v>47</v>
      </c>
      <c r="U49" s="12" t="str">
        <f>VLOOKUP(MID(P49,10,3),DATA!$J$2:$L$16,2,FALSE)</f>
        <v>5x112</v>
      </c>
      <c r="V49" s="12">
        <f>VLOOKUP(MID(P49,10,3),DATA!$J$2:$L$16,3,FALSE)</f>
        <v>66.56</v>
      </c>
      <c r="W49" s="8" t="str">
        <f>VLOOKUP(MID(P49,3,1),DATA!$D$2:$E$16,2,FALSE)</f>
        <v>High Offset</v>
      </c>
      <c r="Y49" s="9" t="s">
        <v>141</v>
      </c>
      <c r="Z49" s="8" t="s">
        <v>1969</v>
      </c>
      <c r="AA49" s="8" t="s">
        <v>2</v>
      </c>
      <c r="AB49" s="8" t="s">
        <v>5</v>
      </c>
    </row>
    <row r="50" spans="1:29" x14ac:dyDescent="0.25">
      <c r="A50" s="8" t="s">
        <v>1964</v>
      </c>
      <c r="B50" s="8" t="s">
        <v>1968</v>
      </c>
      <c r="C50" s="59" t="str">
        <f>VLOOKUP(MID(E50,1,2),DATA!$B$2:$C$10,2,FALSE)</f>
        <v>FF11</v>
      </c>
      <c r="D50" s="8" t="str">
        <f>VLOOKUP(MID(E50,13,2),DATA!$M$2:$N$16,2,FALSE)</f>
        <v>Tarmac</v>
      </c>
      <c r="E50" s="66" t="s">
        <v>374</v>
      </c>
      <c r="F50" s="18" cm="1">
        <f t="array" ref="F50">SUMPRODUCT(1*('All Skus'!$C$2:$C$951=$E50),'All Skus'!$D$2:$D$951)</f>
        <v>4</v>
      </c>
      <c r="G50" s="12" t="str">
        <f>VLOOKUP(MID(E50,4,1),DATA!$F$2:$G$16,2,FALSE)</f>
        <v>19"</v>
      </c>
      <c r="H50" s="12" t="str">
        <f>VLOOKUP(MID(E50,5,3),DATA!$H$2:$I$16,2,FALSE)</f>
        <v>8.5"</v>
      </c>
      <c r="I50" s="12" t="str">
        <f t="shared" si="2"/>
        <v>47</v>
      </c>
      <c r="J50" s="12" t="str">
        <f>VLOOKUP(MID(E50,10,3),DATA!$J$2:$L$16,2,FALSE)</f>
        <v>5x112</v>
      </c>
      <c r="K50" s="12">
        <f>VLOOKUP(MID(E50,10,3),DATA!$J$2:$L$16,3,FALSE)</f>
        <v>66.56</v>
      </c>
      <c r="L50" s="8" t="str">
        <f>VLOOKUP(MID(E50,3,1),DATA!$D$2:$E$16,2,FALSE)</f>
        <v>High Offset</v>
      </c>
      <c r="N50" s="9" t="s">
        <v>141</v>
      </c>
      <c r="O50" s="60" t="str">
        <f>VLOOKUP(MID(P50,1,2),DATA!$B$2:$C$10,2,FALSE)</f>
        <v>FF11</v>
      </c>
      <c r="P50" s="66" t="s">
        <v>374</v>
      </c>
      <c r="Q50" s="18" cm="1">
        <f t="array" ref="Q50">SUMPRODUCT(1*('All Skus'!$C$2:$C$951=$P50),'All Skus'!$D$2:$D$951)</f>
        <v>4</v>
      </c>
      <c r="R50" s="12" t="str">
        <f>VLOOKUP(MID(P50,4,1),DATA!$F$2:$G$16,2,FALSE)</f>
        <v>19"</v>
      </c>
      <c r="S50" s="12" t="str">
        <f>VLOOKUP(MID(P50,5,3),DATA!$H$2:$I$16,2,FALSE)</f>
        <v>8.5"</v>
      </c>
      <c r="T50" s="12" t="str">
        <f t="shared" si="3"/>
        <v>47</v>
      </c>
      <c r="U50" s="12" t="str">
        <f>VLOOKUP(MID(P50,10,3),DATA!$J$2:$L$16,2,FALSE)</f>
        <v>5x112</v>
      </c>
      <c r="V50" s="12">
        <f>VLOOKUP(MID(P50,10,3),DATA!$J$2:$L$16,3,FALSE)</f>
        <v>66.56</v>
      </c>
      <c r="W50" s="8" t="str">
        <f>VLOOKUP(MID(P50,3,1),DATA!$D$2:$E$16,2,FALSE)</f>
        <v>High Offset</v>
      </c>
      <c r="Y50" s="9" t="s">
        <v>141</v>
      </c>
      <c r="Z50" s="8" t="s">
        <v>1969</v>
      </c>
      <c r="AA50" s="8" t="s">
        <v>2</v>
      </c>
      <c r="AB50" s="8" t="s">
        <v>5</v>
      </c>
    </row>
    <row r="51" spans="1:29" x14ac:dyDescent="0.25">
      <c r="A51" s="8" t="s">
        <v>1964</v>
      </c>
      <c r="B51" s="8" t="s">
        <v>1968</v>
      </c>
      <c r="C51" s="59" t="str">
        <f>VLOOKUP(MID(E51,1,2),DATA!$B$2:$C$10,2,FALSE)</f>
        <v>FF11</v>
      </c>
      <c r="D51" s="8" t="str">
        <f>VLOOKUP(MID(E51,13,2),DATA!$M$2:$N$16,2,FALSE)</f>
        <v>Liquid Metal</v>
      </c>
      <c r="E51" s="66" t="s">
        <v>375</v>
      </c>
      <c r="F51" s="18" cm="1">
        <f t="array" ref="F51">SUMPRODUCT(1*('All Skus'!$C$2:$C$951=$E51),'All Skus'!$D$2:$D$951)</f>
        <v>3</v>
      </c>
      <c r="G51" s="12" t="str">
        <f>VLOOKUP(MID(E51,4,1),DATA!$F$2:$G$16,2,FALSE)</f>
        <v>19"</v>
      </c>
      <c r="H51" s="12" t="str">
        <f>VLOOKUP(MID(E51,5,3),DATA!$H$2:$I$16,2,FALSE)</f>
        <v>8.5"</v>
      </c>
      <c r="I51" s="12" t="str">
        <f t="shared" si="2"/>
        <v>47</v>
      </c>
      <c r="J51" s="12" t="str">
        <f>VLOOKUP(MID(E51,10,3),DATA!$J$2:$L$16,2,FALSE)</f>
        <v>5x112</v>
      </c>
      <c r="K51" s="12">
        <f>VLOOKUP(MID(E51,10,3),DATA!$J$2:$L$16,3,FALSE)</f>
        <v>66.56</v>
      </c>
      <c r="L51" s="8" t="str">
        <f>VLOOKUP(MID(E51,3,1),DATA!$D$2:$E$16,2,FALSE)</f>
        <v>High Offset</v>
      </c>
      <c r="N51" s="9" t="s">
        <v>141</v>
      </c>
      <c r="O51" s="60" t="str">
        <f>VLOOKUP(MID(P51,1,2),DATA!$B$2:$C$10,2,FALSE)</f>
        <v>FF11</v>
      </c>
      <c r="P51" s="66" t="s">
        <v>375</v>
      </c>
      <c r="Q51" s="18" cm="1">
        <f t="array" ref="Q51">SUMPRODUCT(1*('All Skus'!$C$2:$C$951=$P51),'All Skus'!$D$2:$D$951)</f>
        <v>3</v>
      </c>
      <c r="R51" s="12" t="str">
        <f>VLOOKUP(MID(P51,4,1),DATA!$F$2:$G$16,2,FALSE)</f>
        <v>19"</v>
      </c>
      <c r="S51" s="12" t="str">
        <f>VLOOKUP(MID(P51,5,3),DATA!$H$2:$I$16,2,FALSE)</f>
        <v>8.5"</v>
      </c>
      <c r="T51" s="12" t="str">
        <f t="shared" si="3"/>
        <v>47</v>
      </c>
      <c r="U51" s="12" t="str">
        <f>VLOOKUP(MID(P51,10,3),DATA!$J$2:$L$16,2,FALSE)</f>
        <v>5x112</v>
      </c>
      <c r="V51" s="12">
        <f>VLOOKUP(MID(P51,10,3),DATA!$J$2:$L$16,3,FALSE)</f>
        <v>66.56</v>
      </c>
      <c r="W51" s="8" t="str">
        <f>VLOOKUP(MID(P51,3,1),DATA!$D$2:$E$16,2,FALSE)</f>
        <v>High Offset</v>
      </c>
      <c r="Y51" s="9" t="s">
        <v>141</v>
      </c>
      <c r="Z51" s="8" t="s">
        <v>1969</v>
      </c>
      <c r="AA51" s="8" t="s">
        <v>2</v>
      </c>
      <c r="AB51" s="8" t="s">
        <v>5</v>
      </c>
    </row>
    <row r="52" spans="1:29" x14ac:dyDescent="0.25">
      <c r="A52" s="8" t="s">
        <v>1964</v>
      </c>
      <c r="B52" s="8" t="s">
        <v>1968</v>
      </c>
      <c r="C52" s="59" t="str">
        <f>VLOOKUP(MID(E52,1,2),DATA!$B$2:$C$10,2,FALSE)</f>
        <v>FF15</v>
      </c>
      <c r="D52" s="8" t="str">
        <f>VLOOKUP(MID(E52,13,2),DATA!$M$2:$N$16,2,FALSE)</f>
        <v>Tarmac</v>
      </c>
      <c r="E52" s="66" t="s">
        <v>248</v>
      </c>
      <c r="F52" s="18" cm="1">
        <f t="array" ref="F52">SUMPRODUCT(1*('All Skus'!$C$2:$C$951=$E52),'All Skus'!$D$2:$D$951)</f>
        <v>32</v>
      </c>
      <c r="G52" s="12" t="str">
        <f>VLOOKUP(MID(E52,4,1),DATA!$F$2:$G$16,2,FALSE)</f>
        <v>19"</v>
      </c>
      <c r="H52" s="12" t="str">
        <f>VLOOKUP(MID(E52,5,3),DATA!$H$2:$I$16,2,FALSE)</f>
        <v>8.5"</v>
      </c>
      <c r="I52" s="12" t="str">
        <f t="shared" si="2"/>
        <v>47</v>
      </c>
      <c r="J52" s="12" t="str">
        <f>VLOOKUP(MID(E52,10,3),DATA!$J$2:$L$16,2,FALSE)</f>
        <v>5x112</v>
      </c>
      <c r="K52" s="12">
        <f>VLOOKUP(MID(E52,10,3),DATA!$J$2:$L$16,3,FALSE)</f>
        <v>66.56</v>
      </c>
      <c r="L52" s="8" t="str">
        <f>VLOOKUP(MID(E52,3,1),DATA!$D$2:$E$16,2,FALSE)</f>
        <v>High Offset</v>
      </c>
      <c r="M52" s="8">
        <v>22.2</v>
      </c>
      <c r="N52" s="9" t="s">
        <v>141</v>
      </c>
      <c r="O52" s="60" t="str">
        <f>VLOOKUP(MID(P52,1,2),DATA!$B$2:$C$10,2,FALSE)</f>
        <v>FF15</v>
      </c>
      <c r="P52" s="66" t="s">
        <v>248</v>
      </c>
      <c r="Q52" s="18" cm="1">
        <f t="array" ref="Q52">SUMPRODUCT(1*('All Skus'!$C$2:$C$951=$P52),'All Skus'!$D$2:$D$951)</f>
        <v>32</v>
      </c>
      <c r="R52" s="12" t="str">
        <f>VLOOKUP(MID(P52,4,1),DATA!$F$2:$G$16,2,FALSE)</f>
        <v>19"</v>
      </c>
      <c r="S52" s="12" t="str">
        <f>VLOOKUP(MID(P52,5,3),DATA!$H$2:$I$16,2,FALSE)</f>
        <v>8.5"</v>
      </c>
      <c r="T52" s="12" t="str">
        <f t="shared" si="3"/>
        <v>47</v>
      </c>
      <c r="U52" s="12" t="str">
        <f>VLOOKUP(MID(P52,10,3),DATA!$J$2:$L$16,2,FALSE)</f>
        <v>5x112</v>
      </c>
      <c r="V52" s="12">
        <f>VLOOKUP(MID(P52,10,3),DATA!$J$2:$L$16,3,FALSE)</f>
        <v>66.56</v>
      </c>
      <c r="W52" s="8" t="str">
        <f>VLOOKUP(MID(P52,3,1),DATA!$D$2:$E$16,2,FALSE)</f>
        <v>High Offset</v>
      </c>
      <c r="X52" s="8">
        <v>22.2</v>
      </c>
      <c r="Y52" s="9" t="s">
        <v>141</v>
      </c>
      <c r="Z52" s="8" t="s">
        <v>1969</v>
      </c>
      <c r="AA52" s="8" t="s">
        <v>2</v>
      </c>
      <c r="AB52" s="8" t="s">
        <v>5</v>
      </c>
      <c r="AC52" s="8" t="s">
        <v>68</v>
      </c>
    </row>
    <row r="53" spans="1:29" x14ac:dyDescent="0.25">
      <c r="A53" s="8" t="s">
        <v>1964</v>
      </c>
      <c r="B53" s="8" t="s">
        <v>1968</v>
      </c>
      <c r="C53" s="59" t="str">
        <f>VLOOKUP(MID(E53,1,2),DATA!$B$2:$C$10,2,FALSE)</f>
        <v>FF15</v>
      </c>
      <c r="D53" s="8" t="str">
        <f>VLOOKUP(MID(E53,13,2),DATA!$M$2:$N$16,2,FALSE)</f>
        <v>Liquid Silver</v>
      </c>
      <c r="E53" s="66" t="s">
        <v>249</v>
      </c>
      <c r="F53" s="18" cm="1">
        <f t="array" ref="F53">SUMPRODUCT(1*('All Skus'!$C$2:$C$951=$E53),'All Skus'!$D$2:$D$951)</f>
        <v>8</v>
      </c>
      <c r="G53" s="12" t="str">
        <f>VLOOKUP(MID(E53,4,1),DATA!$F$2:$G$16,2,FALSE)</f>
        <v>19"</v>
      </c>
      <c r="H53" s="12" t="str">
        <f>VLOOKUP(MID(E53,5,3),DATA!$H$2:$I$16,2,FALSE)</f>
        <v>8.5"</v>
      </c>
      <c r="I53" s="12" t="str">
        <f t="shared" si="2"/>
        <v>47</v>
      </c>
      <c r="J53" s="12" t="str">
        <f>VLOOKUP(MID(E53,10,3),DATA!$J$2:$L$16,2,FALSE)</f>
        <v>5x112</v>
      </c>
      <c r="K53" s="12">
        <f>VLOOKUP(MID(E53,10,3),DATA!$J$2:$L$16,3,FALSE)</f>
        <v>66.56</v>
      </c>
      <c r="L53" s="8" t="str">
        <f>VLOOKUP(MID(E53,3,1),DATA!$D$2:$E$16,2,FALSE)</f>
        <v>High Offset</v>
      </c>
      <c r="M53" s="8">
        <v>22.2</v>
      </c>
      <c r="N53" s="9" t="s">
        <v>141</v>
      </c>
      <c r="O53" s="60" t="str">
        <f>VLOOKUP(MID(P53,1,2),DATA!$B$2:$C$10,2,FALSE)</f>
        <v>FF15</v>
      </c>
      <c r="P53" s="66" t="s">
        <v>249</v>
      </c>
      <c r="Q53" s="18" cm="1">
        <f t="array" ref="Q53">SUMPRODUCT(1*('All Skus'!$C$2:$C$951=$P53),'All Skus'!$D$2:$D$951)</f>
        <v>8</v>
      </c>
      <c r="R53" s="12" t="str">
        <f>VLOOKUP(MID(P53,4,1),DATA!$F$2:$G$16,2,FALSE)</f>
        <v>19"</v>
      </c>
      <c r="S53" s="12" t="str">
        <f>VLOOKUP(MID(P53,5,3),DATA!$H$2:$I$16,2,FALSE)</f>
        <v>8.5"</v>
      </c>
      <c r="T53" s="12" t="str">
        <f t="shared" si="3"/>
        <v>47</v>
      </c>
      <c r="U53" s="12" t="str">
        <f>VLOOKUP(MID(P53,10,3),DATA!$J$2:$L$16,2,FALSE)</f>
        <v>5x112</v>
      </c>
      <c r="V53" s="12">
        <f>VLOOKUP(MID(P53,10,3),DATA!$J$2:$L$16,3,FALSE)</f>
        <v>66.56</v>
      </c>
      <c r="W53" s="8" t="str">
        <f>VLOOKUP(MID(P53,3,1),DATA!$D$2:$E$16,2,FALSE)</f>
        <v>High Offset</v>
      </c>
      <c r="X53" s="8">
        <v>22.2</v>
      </c>
      <c r="Y53" s="9" t="s">
        <v>141</v>
      </c>
      <c r="Z53" s="8" t="s">
        <v>1969</v>
      </c>
      <c r="AB53" s="8" t="s">
        <v>5</v>
      </c>
      <c r="AC53" s="8" t="s">
        <v>68</v>
      </c>
    </row>
    <row r="54" spans="1:29" x14ac:dyDescent="0.25">
      <c r="A54" s="8" t="s">
        <v>1964</v>
      </c>
      <c r="B54" s="8" t="s">
        <v>1957</v>
      </c>
      <c r="C54" s="59" t="str">
        <f>VLOOKUP(MID(E54,1,2),DATA!$B$2:$C$10,2,FALSE)</f>
        <v>FF01</v>
      </c>
      <c r="D54" s="8" t="str">
        <f>VLOOKUP(MID(E54,13,2),DATA!$M$2:$N$16,2,FALSE)</f>
        <v>Tarmac</v>
      </c>
      <c r="E54" s="66" t="s">
        <v>151</v>
      </c>
      <c r="F54" s="18" cm="1">
        <f t="array" ref="F54">SUMPRODUCT(1*('All Skus'!$C$2:$C$951=$E54),'All Skus'!$D$2:$D$951)</f>
        <v>10</v>
      </c>
      <c r="G54" s="12" t="str">
        <f>VLOOKUP(MID(E54,4,1),DATA!$F$2:$G$16,2,FALSE)</f>
        <v>19"</v>
      </c>
      <c r="H54" s="12" t="str">
        <f>VLOOKUP(MID(E54,5,3),DATA!$H$2:$I$16,2,FALSE)</f>
        <v>8.5"</v>
      </c>
      <c r="I54" s="12" t="str">
        <f t="shared" si="2"/>
        <v>47</v>
      </c>
      <c r="J54" s="12" t="str">
        <f>VLOOKUP(MID(E54,10,3),DATA!$J$2:$L$16,2,FALSE)</f>
        <v>5x112</v>
      </c>
      <c r="K54" s="12">
        <f>VLOOKUP(MID(E54,10,3),DATA!$J$2:$L$16,3,FALSE)</f>
        <v>66.56</v>
      </c>
      <c r="L54" s="8" t="str">
        <f>VLOOKUP(MID(E54,3,1),DATA!$D$2:$E$16,2,FALSE)</f>
        <v>High Offset</v>
      </c>
      <c r="M54" s="8">
        <v>23.2</v>
      </c>
      <c r="N54" s="9" t="s">
        <v>241</v>
      </c>
      <c r="O54" s="60" t="str">
        <f>VLOOKUP(MID(P54,1,2),DATA!$B$2:$C$10,2,FALSE)</f>
        <v>FF01</v>
      </c>
      <c r="P54" s="66" t="s">
        <v>151</v>
      </c>
      <c r="Q54" s="18" cm="1">
        <f t="array" ref="Q54">SUMPRODUCT(1*('All Skus'!$C$2:$C$951=$P54),'All Skus'!$D$2:$D$951)</f>
        <v>10</v>
      </c>
      <c r="R54" s="12" t="str">
        <f>VLOOKUP(MID(P54,4,1),DATA!$F$2:$G$16,2,FALSE)</f>
        <v>19"</v>
      </c>
      <c r="S54" s="12" t="str">
        <f>VLOOKUP(MID(P54,5,3),DATA!$H$2:$I$16,2,FALSE)</f>
        <v>8.5"</v>
      </c>
      <c r="T54" s="12" t="str">
        <f t="shared" si="3"/>
        <v>47</v>
      </c>
      <c r="U54" s="12" t="str">
        <f>VLOOKUP(MID(P54,10,3),DATA!$J$2:$L$16,2,FALSE)</f>
        <v>5x112</v>
      </c>
      <c r="V54" s="12">
        <f>VLOOKUP(MID(P54,10,3),DATA!$J$2:$L$16,3,FALSE)</f>
        <v>66.56</v>
      </c>
      <c r="W54" s="8" t="str">
        <f>VLOOKUP(MID(P54,3,1),DATA!$D$2:$E$16,2,FALSE)</f>
        <v>High Offset</v>
      </c>
      <c r="X54" s="8">
        <v>23.2</v>
      </c>
      <c r="Y54" s="9" t="s">
        <v>241</v>
      </c>
      <c r="Z54" s="8" t="s">
        <v>1970</v>
      </c>
      <c r="AA54" s="8" t="s">
        <v>2</v>
      </c>
      <c r="AB54" s="8" t="s">
        <v>5</v>
      </c>
      <c r="AC54" s="8" t="s">
        <v>68</v>
      </c>
    </row>
    <row r="55" spans="1:29" x14ac:dyDescent="0.25">
      <c r="A55" s="8" t="s">
        <v>1964</v>
      </c>
      <c r="B55" s="8" t="s">
        <v>1957</v>
      </c>
      <c r="C55" s="59" t="str">
        <f>VLOOKUP(MID(E55,1,2),DATA!$B$2:$C$10,2,FALSE)</f>
        <v>FF01</v>
      </c>
      <c r="D55" s="8" t="str">
        <f>VLOOKUP(MID(E55,13,2),DATA!$M$2:$N$16,2,FALSE)</f>
        <v>Liquid Silver</v>
      </c>
      <c r="E55" s="66" t="s">
        <v>152</v>
      </c>
      <c r="F55" s="18" cm="1">
        <f t="array" ref="F55">SUMPRODUCT(1*('All Skus'!$C$2:$C$951=$E55),'All Skus'!$D$2:$D$951)</f>
        <v>1</v>
      </c>
      <c r="G55" s="12" t="str">
        <f>VLOOKUP(MID(E55,4,1),DATA!$F$2:$G$16,2,FALSE)</f>
        <v>19"</v>
      </c>
      <c r="H55" s="12" t="str">
        <f>VLOOKUP(MID(E55,5,3),DATA!$H$2:$I$16,2,FALSE)</f>
        <v>8.5"</v>
      </c>
      <c r="I55" s="12" t="str">
        <f t="shared" si="2"/>
        <v>47</v>
      </c>
      <c r="J55" s="12" t="str">
        <f>VLOOKUP(MID(E55,10,3),DATA!$J$2:$L$16,2,FALSE)</f>
        <v>5x112</v>
      </c>
      <c r="K55" s="12">
        <f>VLOOKUP(MID(E55,10,3),DATA!$J$2:$L$16,3,FALSE)</f>
        <v>66.56</v>
      </c>
      <c r="L55" s="8" t="str">
        <f>VLOOKUP(MID(E55,3,1),DATA!$D$2:$E$16,2,FALSE)</f>
        <v>High Offset</v>
      </c>
      <c r="M55" s="8">
        <v>23.2</v>
      </c>
      <c r="N55" s="9" t="s">
        <v>241</v>
      </c>
      <c r="O55" s="60" t="str">
        <f>VLOOKUP(MID(P55,1,2),DATA!$B$2:$C$10,2,FALSE)</f>
        <v>FF01</v>
      </c>
      <c r="P55" s="66" t="s">
        <v>152</v>
      </c>
      <c r="Q55" s="18" cm="1">
        <f t="array" ref="Q55">SUMPRODUCT(1*('All Skus'!$C$2:$C$951=$P55),'All Skus'!$D$2:$D$951)</f>
        <v>1</v>
      </c>
      <c r="R55" s="12" t="str">
        <f>VLOOKUP(MID(P55,4,1),DATA!$F$2:$G$16,2,FALSE)</f>
        <v>19"</v>
      </c>
      <c r="S55" s="12" t="str">
        <f>VLOOKUP(MID(P55,5,3),DATA!$H$2:$I$16,2,FALSE)</f>
        <v>8.5"</v>
      </c>
      <c r="T55" s="12" t="str">
        <f t="shared" si="3"/>
        <v>47</v>
      </c>
      <c r="U55" s="12" t="str">
        <f>VLOOKUP(MID(P55,10,3),DATA!$J$2:$L$16,2,FALSE)</f>
        <v>5x112</v>
      </c>
      <c r="V55" s="12">
        <f>VLOOKUP(MID(P55,10,3),DATA!$J$2:$L$16,3,FALSE)</f>
        <v>66.56</v>
      </c>
      <c r="W55" s="8" t="str">
        <f>VLOOKUP(MID(P55,3,1),DATA!$D$2:$E$16,2,FALSE)</f>
        <v>High Offset</v>
      </c>
      <c r="X55" s="8">
        <v>23.2</v>
      </c>
      <c r="Y55" s="9" t="s">
        <v>241</v>
      </c>
      <c r="Z55" s="8" t="s">
        <v>1970</v>
      </c>
      <c r="AB55" s="8" t="s">
        <v>5</v>
      </c>
      <c r="AC55" s="8" t="s">
        <v>68</v>
      </c>
    </row>
    <row r="56" spans="1:29" x14ac:dyDescent="0.25">
      <c r="A56" s="8" t="s">
        <v>1964</v>
      </c>
      <c r="B56" s="8" t="s">
        <v>1957</v>
      </c>
      <c r="C56" s="59" t="str">
        <f>VLOOKUP(MID(E56,1,2),DATA!$B$2:$C$10,2,FALSE)</f>
        <v>FF04</v>
      </c>
      <c r="D56" s="8" t="str">
        <f>VLOOKUP(MID(E56,13,2),DATA!$M$2:$N$16,2,FALSE)</f>
        <v>Tarmac</v>
      </c>
      <c r="E56" s="66" t="s">
        <v>297</v>
      </c>
      <c r="F56" s="18" cm="1">
        <f t="array" ref="F56">SUMPRODUCT(1*('All Skus'!$C$2:$C$951=$E56),'All Skus'!$D$2:$D$951)</f>
        <v>17</v>
      </c>
      <c r="G56" s="12" t="str">
        <f>VLOOKUP(MID(E56,4,1),DATA!$F$2:$G$16,2,FALSE)</f>
        <v>19"</v>
      </c>
      <c r="H56" s="12" t="str">
        <f>VLOOKUP(MID(E56,5,3),DATA!$H$2:$I$16,2,FALSE)</f>
        <v>8.5"</v>
      </c>
      <c r="I56" s="12" t="str">
        <f t="shared" si="2"/>
        <v>47</v>
      </c>
      <c r="J56" s="12" t="str">
        <f>VLOOKUP(MID(E56,10,3),DATA!$J$2:$L$16,2,FALSE)</f>
        <v>5x112</v>
      </c>
      <c r="K56" s="12">
        <f>VLOOKUP(MID(E56,10,3),DATA!$J$2:$L$16,3,FALSE)</f>
        <v>66.56</v>
      </c>
      <c r="L56" s="8" t="str">
        <f>VLOOKUP(MID(E56,3,1),DATA!$D$2:$E$16,2,FALSE)</f>
        <v>High Offset</v>
      </c>
      <c r="M56" s="8">
        <v>22.8</v>
      </c>
      <c r="N56" s="9" t="s">
        <v>294</v>
      </c>
      <c r="O56" s="60" t="str">
        <f>VLOOKUP(MID(P56,1,2),DATA!$B$2:$C$10,2,FALSE)</f>
        <v>FF04</v>
      </c>
      <c r="P56" s="66" t="s">
        <v>297</v>
      </c>
      <c r="Q56" s="18" cm="1">
        <f t="array" ref="Q56">SUMPRODUCT(1*('All Skus'!$C$2:$C$951=$P56),'All Skus'!$D$2:$D$951)</f>
        <v>17</v>
      </c>
      <c r="R56" s="12" t="str">
        <f>VLOOKUP(MID(P56,4,1),DATA!$F$2:$G$16,2,FALSE)</f>
        <v>19"</v>
      </c>
      <c r="S56" s="12" t="str">
        <f>VLOOKUP(MID(P56,5,3),DATA!$H$2:$I$16,2,FALSE)</f>
        <v>8.5"</v>
      </c>
      <c r="T56" s="12" t="str">
        <f t="shared" si="3"/>
        <v>47</v>
      </c>
      <c r="U56" s="12" t="str">
        <f>VLOOKUP(MID(P56,10,3),DATA!$J$2:$L$16,2,FALSE)</f>
        <v>5x112</v>
      </c>
      <c r="V56" s="12">
        <f>VLOOKUP(MID(P56,10,3),DATA!$J$2:$L$16,3,FALSE)</f>
        <v>66.56</v>
      </c>
      <c r="W56" s="8" t="str">
        <f>VLOOKUP(MID(P56,3,1),DATA!$D$2:$E$16,2,FALSE)</f>
        <v>High Offset</v>
      </c>
      <c r="X56" s="8">
        <v>22.8</v>
      </c>
      <c r="Y56" s="9" t="s">
        <v>294</v>
      </c>
      <c r="Z56" s="8" t="s">
        <v>1970</v>
      </c>
      <c r="AA56" s="8" t="s">
        <v>2</v>
      </c>
      <c r="AB56" s="8" t="s">
        <v>5</v>
      </c>
      <c r="AC56" s="8" t="s">
        <v>68</v>
      </c>
    </row>
    <row r="57" spans="1:29" x14ac:dyDescent="0.25">
      <c r="A57" s="8" t="s">
        <v>1964</v>
      </c>
      <c r="B57" s="8" t="s">
        <v>1957</v>
      </c>
      <c r="C57" s="59" t="str">
        <f>VLOOKUP(MID(E57,1,2),DATA!$B$2:$C$10,2,FALSE)</f>
        <v>FF04</v>
      </c>
      <c r="D57" s="8" t="str">
        <f>VLOOKUP(MID(E57,13,2),DATA!$M$2:$N$16,2,FALSE)</f>
        <v>Liquid Metal</v>
      </c>
      <c r="E57" s="66" t="s">
        <v>298</v>
      </c>
      <c r="F57" s="18" cm="1">
        <f t="array" ref="F57">SUMPRODUCT(1*('All Skus'!$C$2:$C$951=$E57),'All Skus'!$D$2:$D$951)</f>
        <v>19</v>
      </c>
      <c r="G57" s="12" t="str">
        <f>VLOOKUP(MID(E57,4,1),DATA!$F$2:$G$16,2,FALSE)</f>
        <v>19"</v>
      </c>
      <c r="H57" s="12" t="str">
        <f>VLOOKUP(MID(E57,5,3),DATA!$H$2:$I$16,2,FALSE)</f>
        <v>8.5"</v>
      </c>
      <c r="I57" s="12" t="str">
        <f t="shared" si="2"/>
        <v>47</v>
      </c>
      <c r="J57" s="12" t="str">
        <f>VLOOKUP(MID(E57,10,3),DATA!$J$2:$L$16,2,FALSE)</f>
        <v>5x112</v>
      </c>
      <c r="K57" s="12">
        <f>VLOOKUP(MID(E57,10,3),DATA!$J$2:$L$16,3,FALSE)</f>
        <v>66.56</v>
      </c>
      <c r="L57" s="8" t="str">
        <f>VLOOKUP(MID(E57,3,1),DATA!$D$2:$E$16,2,FALSE)</f>
        <v>High Offset</v>
      </c>
      <c r="M57" s="8">
        <v>22.8</v>
      </c>
      <c r="N57" s="9" t="s">
        <v>294</v>
      </c>
      <c r="O57" s="60" t="str">
        <f>VLOOKUP(MID(P57,1,2),DATA!$B$2:$C$10,2,FALSE)</f>
        <v>FF04</v>
      </c>
      <c r="P57" s="66" t="s">
        <v>298</v>
      </c>
      <c r="Q57" s="18" cm="1">
        <f t="array" ref="Q57">SUMPRODUCT(1*('All Skus'!$C$2:$C$951=$P57),'All Skus'!$D$2:$D$951)</f>
        <v>19</v>
      </c>
      <c r="R57" s="12" t="str">
        <f>VLOOKUP(MID(P57,4,1),DATA!$F$2:$G$16,2,FALSE)</f>
        <v>19"</v>
      </c>
      <c r="S57" s="12" t="str">
        <f>VLOOKUP(MID(P57,5,3),DATA!$H$2:$I$16,2,FALSE)</f>
        <v>8.5"</v>
      </c>
      <c r="T57" s="12" t="str">
        <f t="shared" si="3"/>
        <v>47</v>
      </c>
      <c r="U57" s="12" t="str">
        <f>VLOOKUP(MID(P57,10,3),DATA!$J$2:$L$16,2,FALSE)</f>
        <v>5x112</v>
      </c>
      <c r="V57" s="12">
        <f>VLOOKUP(MID(P57,10,3),DATA!$J$2:$L$16,3,FALSE)</f>
        <v>66.56</v>
      </c>
      <c r="W57" s="8" t="str">
        <f>VLOOKUP(MID(P57,3,1),DATA!$D$2:$E$16,2,FALSE)</f>
        <v>High Offset</v>
      </c>
      <c r="X57" s="8">
        <v>22.8</v>
      </c>
      <c r="Y57" s="9" t="s">
        <v>294</v>
      </c>
      <c r="Z57" s="8" t="s">
        <v>1970</v>
      </c>
      <c r="AB57" s="8" t="s">
        <v>5</v>
      </c>
      <c r="AC57" s="8" t="s">
        <v>68</v>
      </c>
    </row>
    <row r="58" spans="1:29" x14ac:dyDescent="0.25">
      <c r="A58" s="8" t="s">
        <v>1964</v>
      </c>
      <c r="B58" s="8" t="s">
        <v>1957</v>
      </c>
      <c r="C58" s="59" t="str">
        <f>VLOOKUP(MID(E58,1,2),DATA!$B$2:$C$10,2,FALSE)</f>
        <v>FF10</v>
      </c>
      <c r="D58" s="8" t="str">
        <f>VLOOKUP(MID(E58,13,2),DATA!$M$2:$N$16,2,FALSE)</f>
        <v>Tarmac</v>
      </c>
      <c r="E58" s="66" t="s">
        <v>9</v>
      </c>
      <c r="F58" s="18" cm="1">
        <f t="array" ref="F58">SUMPRODUCT(1*('All Skus'!$C$2:$C$951=$E58),'All Skus'!$D$2:$D$951)</f>
        <v>-3</v>
      </c>
      <c r="G58" s="12" t="str">
        <f>VLOOKUP(MID(E58,4,1),DATA!$F$2:$G$16,2,FALSE)</f>
        <v>19"</v>
      </c>
      <c r="H58" s="12" t="str">
        <f>VLOOKUP(MID(E58,5,3),DATA!$H$2:$I$16,2,FALSE)</f>
        <v>8.5"</v>
      </c>
      <c r="I58" s="12" t="str">
        <f t="shared" si="2"/>
        <v>47</v>
      </c>
      <c r="J58" s="12" t="str">
        <f>VLOOKUP(MID(E58,10,3),DATA!$J$2:$L$16,2,FALSE)</f>
        <v>5x112</v>
      </c>
      <c r="K58" s="12">
        <f>VLOOKUP(MID(E58,10,3),DATA!$J$2:$L$16,3,FALSE)</f>
        <v>66.56</v>
      </c>
      <c r="L58" s="8" t="str">
        <f>VLOOKUP(MID(E58,3,1),DATA!$D$2:$E$16,2,FALSE)</f>
        <v>High Offset</v>
      </c>
      <c r="N58" s="9" t="s">
        <v>140</v>
      </c>
      <c r="O58" s="60" t="str">
        <f>VLOOKUP(MID(P58,1,2),DATA!$B$2:$C$10,2,FALSE)</f>
        <v>FF10</v>
      </c>
      <c r="P58" s="66" t="s">
        <v>9</v>
      </c>
      <c r="Q58" s="18" cm="1">
        <f t="array" ref="Q58">SUMPRODUCT(1*('All Skus'!$C$2:$C$951=$P58),'All Skus'!$D$2:$D$951)</f>
        <v>-3</v>
      </c>
      <c r="R58" s="12" t="str">
        <f>VLOOKUP(MID(P58,4,1),DATA!$F$2:$G$16,2,FALSE)</f>
        <v>19"</v>
      </c>
      <c r="S58" s="12" t="str">
        <f>VLOOKUP(MID(P58,5,3),DATA!$H$2:$I$16,2,FALSE)</f>
        <v>8.5"</v>
      </c>
      <c r="T58" s="12" t="str">
        <f t="shared" si="3"/>
        <v>47</v>
      </c>
      <c r="U58" s="12" t="str">
        <f>VLOOKUP(MID(P58,10,3),DATA!$J$2:$L$16,2,FALSE)</f>
        <v>5x112</v>
      </c>
      <c r="V58" s="12">
        <f>VLOOKUP(MID(P58,10,3),DATA!$J$2:$L$16,3,FALSE)</f>
        <v>66.56</v>
      </c>
      <c r="W58" s="8" t="str">
        <f>VLOOKUP(MID(P58,3,1),DATA!$D$2:$E$16,2,FALSE)</f>
        <v>High Offset</v>
      </c>
      <c r="Y58" s="9" t="s">
        <v>140</v>
      </c>
      <c r="Z58" s="8" t="s">
        <v>1970</v>
      </c>
      <c r="AA58" s="8" t="s">
        <v>2</v>
      </c>
      <c r="AB58" s="8" t="s">
        <v>5</v>
      </c>
      <c r="AC58" s="8" t="s">
        <v>68</v>
      </c>
    </row>
    <row r="59" spans="1:29" x14ac:dyDescent="0.25">
      <c r="A59" s="8" t="s">
        <v>1964</v>
      </c>
      <c r="B59" s="8" t="s">
        <v>1957</v>
      </c>
      <c r="C59" s="59" t="str">
        <f>VLOOKUP(MID(E59,1,2),DATA!$B$2:$C$10,2,FALSE)</f>
        <v>FF10</v>
      </c>
      <c r="D59" s="8" t="str">
        <f>VLOOKUP(MID(E59,13,2),DATA!$M$2:$N$16,2,FALSE)</f>
        <v>Liquid Metal</v>
      </c>
      <c r="E59" s="66" t="s">
        <v>10</v>
      </c>
      <c r="F59" s="18" cm="1">
        <f t="array" ref="F59">SUMPRODUCT(1*('All Skus'!$C$2:$C$951=$E59),'All Skus'!$D$2:$D$951)</f>
        <v>-8</v>
      </c>
      <c r="G59" s="12" t="str">
        <f>VLOOKUP(MID(E59,4,1),DATA!$F$2:$G$16,2,FALSE)</f>
        <v>19"</v>
      </c>
      <c r="H59" s="12" t="str">
        <f>VLOOKUP(MID(E59,5,3),DATA!$H$2:$I$16,2,FALSE)</f>
        <v>8.5"</v>
      </c>
      <c r="I59" s="12" t="str">
        <f t="shared" si="2"/>
        <v>47</v>
      </c>
      <c r="J59" s="12" t="str">
        <f>VLOOKUP(MID(E59,10,3),DATA!$J$2:$L$16,2,FALSE)</f>
        <v>5x112</v>
      </c>
      <c r="K59" s="12">
        <f>VLOOKUP(MID(E59,10,3),DATA!$J$2:$L$16,3,FALSE)</f>
        <v>66.56</v>
      </c>
      <c r="L59" s="8" t="str">
        <f>VLOOKUP(MID(E59,3,1),DATA!$D$2:$E$16,2,FALSE)</f>
        <v>High Offset</v>
      </c>
      <c r="N59" s="9" t="s">
        <v>140</v>
      </c>
      <c r="O59" s="60" t="str">
        <f>VLOOKUP(MID(P59,1,2),DATA!$B$2:$C$10,2,FALSE)</f>
        <v>FF10</v>
      </c>
      <c r="P59" s="66" t="s">
        <v>10</v>
      </c>
      <c r="Q59" s="18" cm="1">
        <f t="array" ref="Q59">SUMPRODUCT(1*('All Skus'!$C$2:$C$951=$P59),'All Skus'!$D$2:$D$951)</f>
        <v>-8</v>
      </c>
      <c r="R59" s="12" t="str">
        <f>VLOOKUP(MID(P59,4,1),DATA!$F$2:$G$16,2,FALSE)</f>
        <v>19"</v>
      </c>
      <c r="S59" s="12" t="str">
        <f>VLOOKUP(MID(P59,5,3),DATA!$H$2:$I$16,2,FALSE)</f>
        <v>8.5"</v>
      </c>
      <c r="T59" s="12" t="str">
        <f t="shared" si="3"/>
        <v>47</v>
      </c>
      <c r="U59" s="12" t="str">
        <f>VLOOKUP(MID(P59,10,3),DATA!$J$2:$L$16,2,FALSE)</f>
        <v>5x112</v>
      </c>
      <c r="V59" s="12">
        <f>VLOOKUP(MID(P59,10,3),DATA!$J$2:$L$16,3,FALSE)</f>
        <v>66.56</v>
      </c>
      <c r="W59" s="8" t="str">
        <f>VLOOKUP(MID(P59,3,1),DATA!$D$2:$E$16,2,FALSE)</f>
        <v>High Offset</v>
      </c>
      <c r="Y59" s="9" t="s">
        <v>140</v>
      </c>
      <c r="Z59" s="8" t="s">
        <v>1970</v>
      </c>
      <c r="AA59" s="8" t="s">
        <v>2</v>
      </c>
      <c r="AB59" s="8" t="s">
        <v>5</v>
      </c>
      <c r="AC59" s="8" t="s">
        <v>68</v>
      </c>
    </row>
    <row r="60" spans="1:29" x14ac:dyDescent="0.25">
      <c r="A60" s="8" t="s">
        <v>1964</v>
      </c>
      <c r="B60" s="8" t="s">
        <v>1957</v>
      </c>
      <c r="C60" s="59" t="str">
        <f>VLOOKUP(MID(E60,1,2),DATA!$B$2:$C$10,2,FALSE)</f>
        <v>FF11</v>
      </c>
      <c r="D60" s="8" t="str">
        <f>VLOOKUP(MID(E60,13,2),DATA!$M$2:$N$16,2,FALSE)</f>
        <v>Tarmac</v>
      </c>
      <c r="E60" s="66" t="s">
        <v>374</v>
      </c>
      <c r="F60" s="18" cm="1">
        <f t="array" ref="F60">SUMPRODUCT(1*('All Skus'!$C$2:$C$951=$E60),'All Skus'!$D$2:$D$951)</f>
        <v>4</v>
      </c>
      <c r="G60" s="12" t="str">
        <f>VLOOKUP(MID(E60,4,1),DATA!$F$2:$G$16,2,FALSE)</f>
        <v>19"</v>
      </c>
      <c r="H60" s="12" t="str">
        <f>VLOOKUP(MID(E60,5,3),DATA!$H$2:$I$16,2,FALSE)</f>
        <v>8.5"</v>
      </c>
      <c r="I60" s="12" t="str">
        <f t="shared" ref="I60:I85" si="4">MID(E60,8,2)</f>
        <v>47</v>
      </c>
      <c r="J60" s="12" t="str">
        <f>VLOOKUP(MID(E60,10,3),DATA!$J$2:$L$16,2,FALSE)</f>
        <v>5x112</v>
      </c>
      <c r="K60" s="12">
        <f>VLOOKUP(MID(E60,10,3),DATA!$J$2:$L$16,3,FALSE)</f>
        <v>66.56</v>
      </c>
      <c r="L60" s="8" t="str">
        <f>VLOOKUP(MID(E60,3,1),DATA!$D$2:$E$16,2,FALSE)</f>
        <v>High Offset</v>
      </c>
      <c r="N60" s="9" t="s">
        <v>140</v>
      </c>
      <c r="O60" s="60" t="str">
        <f>VLOOKUP(MID(P60,1,2),DATA!$B$2:$C$10,2,FALSE)</f>
        <v>FF11</v>
      </c>
      <c r="P60" s="66" t="s">
        <v>374</v>
      </c>
      <c r="Q60" s="18" cm="1">
        <f t="array" ref="Q60">SUMPRODUCT(1*('All Skus'!$C$2:$C$951=$P60),'All Skus'!$D$2:$D$951)</f>
        <v>4</v>
      </c>
      <c r="R60" s="12" t="str">
        <f>VLOOKUP(MID(P60,4,1),DATA!$F$2:$G$16,2,FALSE)</f>
        <v>19"</v>
      </c>
      <c r="S60" s="12" t="str">
        <f>VLOOKUP(MID(P60,5,3),DATA!$H$2:$I$16,2,FALSE)</f>
        <v>8.5"</v>
      </c>
      <c r="T60" s="12" t="str">
        <f t="shared" ref="T60:T85" si="5">MID(P60,8,2)</f>
        <v>47</v>
      </c>
      <c r="U60" s="12" t="str">
        <f>VLOOKUP(MID(P60,10,3),DATA!$J$2:$L$16,2,FALSE)</f>
        <v>5x112</v>
      </c>
      <c r="V60" s="12">
        <f>VLOOKUP(MID(P60,10,3),DATA!$J$2:$L$16,3,FALSE)</f>
        <v>66.56</v>
      </c>
      <c r="W60" s="8" t="str">
        <f>VLOOKUP(MID(P60,3,1),DATA!$D$2:$E$16,2,FALSE)</f>
        <v>High Offset</v>
      </c>
      <c r="Y60" s="9" t="s">
        <v>140</v>
      </c>
      <c r="Z60" s="8" t="s">
        <v>1970</v>
      </c>
      <c r="AA60" s="8" t="s">
        <v>2</v>
      </c>
      <c r="AB60" s="8" t="s">
        <v>5</v>
      </c>
      <c r="AC60" s="8" t="s">
        <v>68</v>
      </c>
    </row>
    <row r="61" spans="1:29" x14ac:dyDescent="0.25">
      <c r="A61" s="8" t="s">
        <v>1964</v>
      </c>
      <c r="B61" s="8" t="s">
        <v>1957</v>
      </c>
      <c r="C61" s="59" t="str">
        <f>VLOOKUP(MID(E61,1,2),DATA!$B$2:$C$10,2,FALSE)</f>
        <v>FF11</v>
      </c>
      <c r="D61" s="8" t="str">
        <f>VLOOKUP(MID(E61,13,2),DATA!$M$2:$N$16,2,FALSE)</f>
        <v>Liquid Metal</v>
      </c>
      <c r="E61" s="66" t="s">
        <v>375</v>
      </c>
      <c r="F61" s="18" cm="1">
        <f t="array" ref="F61">SUMPRODUCT(1*('All Skus'!$C$2:$C$951=$E61),'All Skus'!$D$2:$D$951)</f>
        <v>3</v>
      </c>
      <c r="G61" s="12" t="str">
        <f>VLOOKUP(MID(E61,4,1),DATA!$F$2:$G$16,2,FALSE)</f>
        <v>19"</v>
      </c>
      <c r="H61" s="12" t="str">
        <f>VLOOKUP(MID(E61,5,3),DATA!$H$2:$I$16,2,FALSE)</f>
        <v>8.5"</v>
      </c>
      <c r="I61" s="12" t="str">
        <f t="shared" si="4"/>
        <v>47</v>
      </c>
      <c r="J61" s="12" t="str">
        <f>VLOOKUP(MID(E61,10,3),DATA!$J$2:$L$16,2,FALSE)</f>
        <v>5x112</v>
      </c>
      <c r="K61" s="12">
        <f>VLOOKUP(MID(E61,10,3),DATA!$J$2:$L$16,3,FALSE)</f>
        <v>66.56</v>
      </c>
      <c r="L61" s="8" t="str">
        <f>VLOOKUP(MID(E61,3,1),DATA!$D$2:$E$16,2,FALSE)</f>
        <v>High Offset</v>
      </c>
      <c r="N61" s="9" t="s">
        <v>140</v>
      </c>
      <c r="O61" s="60" t="str">
        <f>VLOOKUP(MID(P61,1,2),DATA!$B$2:$C$10,2,FALSE)</f>
        <v>FF11</v>
      </c>
      <c r="P61" s="66" t="s">
        <v>375</v>
      </c>
      <c r="Q61" s="18" cm="1">
        <f t="array" ref="Q61">SUMPRODUCT(1*('All Skus'!$C$2:$C$951=$P61),'All Skus'!$D$2:$D$951)</f>
        <v>3</v>
      </c>
      <c r="R61" s="12" t="str">
        <f>VLOOKUP(MID(P61,4,1),DATA!$F$2:$G$16,2,FALSE)</f>
        <v>19"</v>
      </c>
      <c r="S61" s="12" t="str">
        <f>VLOOKUP(MID(P61,5,3),DATA!$H$2:$I$16,2,FALSE)</f>
        <v>8.5"</v>
      </c>
      <c r="T61" s="12" t="str">
        <f t="shared" si="5"/>
        <v>47</v>
      </c>
      <c r="U61" s="12" t="str">
        <f>VLOOKUP(MID(P61,10,3),DATA!$J$2:$L$16,2,FALSE)</f>
        <v>5x112</v>
      </c>
      <c r="V61" s="12">
        <f>VLOOKUP(MID(P61,10,3),DATA!$J$2:$L$16,3,FALSE)</f>
        <v>66.56</v>
      </c>
      <c r="W61" s="8" t="str">
        <f>VLOOKUP(MID(P61,3,1),DATA!$D$2:$E$16,2,FALSE)</f>
        <v>High Offset</v>
      </c>
      <c r="Y61" s="9" t="s">
        <v>140</v>
      </c>
      <c r="Z61" s="8" t="s">
        <v>1970</v>
      </c>
      <c r="AA61" s="8" t="s">
        <v>2</v>
      </c>
      <c r="AB61" s="8" t="s">
        <v>5</v>
      </c>
      <c r="AC61" s="8" t="s">
        <v>68</v>
      </c>
    </row>
    <row r="62" spans="1:29" x14ac:dyDescent="0.25">
      <c r="A62" s="8" t="s">
        <v>1964</v>
      </c>
      <c r="B62" s="8" t="s">
        <v>1957</v>
      </c>
      <c r="C62" s="59" t="str">
        <f>VLOOKUP(MID(E62,1,2),DATA!$B$2:$C$10,2,FALSE)</f>
        <v>FF15</v>
      </c>
      <c r="D62" s="8" t="str">
        <f>VLOOKUP(MID(E62,13,2),DATA!$M$2:$N$16,2,FALSE)</f>
        <v>Tarmac</v>
      </c>
      <c r="E62" s="66" t="s">
        <v>248</v>
      </c>
      <c r="F62" s="18" cm="1">
        <f t="array" ref="F62">SUMPRODUCT(1*('All Skus'!$C$2:$C$951=$E62),'All Skus'!$D$2:$D$951)</f>
        <v>32</v>
      </c>
      <c r="G62" s="12" t="str">
        <f>VLOOKUP(MID(E62,4,1),DATA!$F$2:$G$16,2,FALSE)</f>
        <v>19"</v>
      </c>
      <c r="H62" s="12" t="str">
        <f>VLOOKUP(MID(E62,5,3),DATA!$H$2:$I$16,2,FALSE)</f>
        <v>8.5"</v>
      </c>
      <c r="I62" s="12" t="str">
        <f t="shared" si="4"/>
        <v>47</v>
      </c>
      <c r="J62" s="12" t="str">
        <f>VLOOKUP(MID(E62,10,3),DATA!$J$2:$L$16,2,FALSE)</f>
        <v>5x112</v>
      </c>
      <c r="K62" s="12">
        <f>VLOOKUP(MID(E62,10,3),DATA!$J$2:$L$16,3,FALSE)</f>
        <v>66.56</v>
      </c>
      <c r="L62" s="8" t="str">
        <f>VLOOKUP(MID(E62,3,1),DATA!$D$2:$E$16,2,FALSE)</f>
        <v>High Offset</v>
      </c>
      <c r="M62" s="8">
        <v>22.2</v>
      </c>
      <c r="N62" s="9" t="s">
        <v>294</v>
      </c>
      <c r="O62" s="60" t="str">
        <f>VLOOKUP(MID(P62,1,2),DATA!$B$2:$C$10,2,FALSE)</f>
        <v>FF15</v>
      </c>
      <c r="P62" s="66" t="s">
        <v>248</v>
      </c>
      <c r="Q62" s="18" cm="1">
        <f t="array" ref="Q62">SUMPRODUCT(1*('All Skus'!$C$2:$C$951=$P62),'All Skus'!$D$2:$D$951)</f>
        <v>32</v>
      </c>
      <c r="R62" s="12" t="str">
        <f>VLOOKUP(MID(P62,4,1),DATA!$F$2:$G$16,2,FALSE)</f>
        <v>19"</v>
      </c>
      <c r="S62" s="12" t="str">
        <f>VLOOKUP(MID(P62,5,3),DATA!$H$2:$I$16,2,FALSE)</f>
        <v>8.5"</v>
      </c>
      <c r="T62" s="12" t="str">
        <f t="shared" si="5"/>
        <v>47</v>
      </c>
      <c r="U62" s="12" t="str">
        <f>VLOOKUP(MID(P62,10,3),DATA!$J$2:$L$16,2,FALSE)</f>
        <v>5x112</v>
      </c>
      <c r="V62" s="12">
        <f>VLOOKUP(MID(P62,10,3),DATA!$J$2:$L$16,3,FALSE)</f>
        <v>66.56</v>
      </c>
      <c r="W62" s="8" t="str">
        <f>VLOOKUP(MID(P62,3,1),DATA!$D$2:$E$16,2,FALSE)</f>
        <v>High Offset</v>
      </c>
      <c r="X62" s="8">
        <v>22.2</v>
      </c>
      <c r="Y62" s="9" t="s">
        <v>294</v>
      </c>
      <c r="Z62" s="8" t="s">
        <v>1970</v>
      </c>
      <c r="AA62" s="8" t="s">
        <v>2</v>
      </c>
      <c r="AB62" s="8" t="s">
        <v>5</v>
      </c>
      <c r="AC62" s="8" t="s">
        <v>68</v>
      </c>
    </row>
    <row r="63" spans="1:29" x14ac:dyDescent="0.25">
      <c r="A63" s="8" t="s">
        <v>1964</v>
      </c>
      <c r="B63" s="8" t="s">
        <v>1957</v>
      </c>
      <c r="C63" s="59" t="str">
        <f>VLOOKUP(MID(E63,1,2),DATA!$B$2:$C$10,2,FALSE)</f>
        <v>FF15</v>
      </c>
      <c r="D63" s="8" t="str">
        <f>VLOOKUP(MID(E63,13,2),DATA!$M$2:$N$16,2,FALSE)</f>
        <v>Liquid Silver</v>
      </c>
      <c r="E63" s="66" t="s">
        <v>249</v>
      </c>
      <c r="F63" s="18" cm="1">
        <f t="array" ref="F63">SUMPRODUCT(1*('All Skus'!$C$2:$C$951=$E63),'All Skus'!$D$2:$D$951)</f>
        <v>8</v>
      </c>
      <c r="G63" s="12" t="str">
        <f>VLOOKUP(MID(E63,4,1),DATA!$F$2:$G$16,2,FALSE)</f>
        <v>19"</v>
      </c>
      <c r="H63" s="12" t="str">
        <f>VLOOKUP(MID(E63,5,3),DATA!$H$2:$I$16,2,FALSE)</f>
        <v>8.5"</v>
      </c>
      <c r="I63" s="12" t="str">
        <f t="shared" si="4"/>
        <v>47</v>
      </c>
      <c r="J63" s="12" t="str">
        <f>VLOOKUP(MID(E63,10,3),DATA!$J$2:$L$16,2,FALSE)</f>
        <v>5x112</v>
      </c>
      <c r="K63" s="12">
        <f>VLOOKUP(MID(E63,10,3),DATA!$J$2:$L$16,3,FALSE)</f>
        <v>66.56</v>
      </c>
      <c r="L63" s="8" t="str">
        <f>VLOOKUP(MID(E63,3,1),DATA!$D$2:$E$16,2,FALSE)</f>
        <v>High Offset</v>
      </c>
      <c r="M63" s="8">
        <v>22.2</v>
      </c>
      <c r="N63" s="9" t="s">
        <v>294</v>
      </c>
      <c r="O63" s="60" t="str">
        <f>VLOOKUP(MID(P63,1,2),DATA!$B$2:$C$10,2,FALSE)</f>
        <v>FF15</v>
      </c>
      <c r="P63" s="66" t="s">
        <v>249</v>
      </c>
      <c r="Q63" s="18" cm="1">
        <f t="array" ref="Q63">SUMPRODUCT(1*('All Skus'!$C$2:$C$951=$P63),'All Skus'!$D$2:$D$951)</f>
        <v>8</v>
      </c>
      <c r="R63" s="12" t="str">
        <f>VLOOKUP(MID(P63,4,1),DATA!$F$2:$G$16,2,FALSE)</f>
        <v>19"</v>
      </c>
      <c r="S63" s="12" t="str">
        <f>VLOOKUP(MID(P63,5,3),DATA!$H$2:$I$16,2,FALSE)</f>
        <v>8.5"</v>
      </c>
      <c r="T63" s="12" t="str">
        <f t="shared" si="5"/>
        <v>47</v>
      </c>
      <c r="U63" s="12" t="str">
        <f>VLOOKUP(MID(P63,10,3),DATA!$J$2:$L$16,2,FALSE)</f>
        <v>5x112</v>
      </c>
      <c r="V63" s="12">
        <f>VLOOKUP(MID(P63,10,3),DATA!$J$2:$L$16,3,FALSE)</f>
        <v>66.56</v>
      </c>
      <c r="W63" s="8" t="str">
        <f>VLOOKUP(MID(P63,3,1),DATA!$D$2:$E$16,2,FALSE)</f>
        <v>High Offset</v>
      </c>
      <c r="X63" s="8">
        <v>22.2</v>
      </c>
      <c r="Y63" s="9" t="s">
        <v>294</v>
      </c>
      <c r="Z63" s="8" t="s">
        <v>1970</v>
      </c>
      <c r="AB63" s="8" t="s">
        <v>5</v>
      </c>
      <c r="AC63" s="8" t="s">
        <v>68</v>
      </c>
    </row>
    <row r="64" spans="1:29" x14ac:dyDescent="0.25">
      <c r="A64" s="8" t="s">
        <v>1967</v>
      </c>
      <c r="B64" s="8" t="s">
        <v>1846</v>
      </c>
      <c r="C64" s="59" t="str">
        <f>VLOOKUP(MID(E64,1,2),DATA!$B$2:$C$10,2,FALSE)</f>
        <v>FF01</v>
      </c>
      <c r="D64" s="8" t="str">
        <f>VLOOKUP(MID(E64,13,2),DATA!$M$2:$N$16,2,FALSE)</f>
        <v>Tarmac</v>
      </c>
      <c r="E64" s="66" t="s">
        <v>151</v>
      </c>
      <c r="F64" s="18" cm="1">
        <f t="array" ref="F64">SUMPRODUCT(1*('All Skus'!$C$2:$C$951=$E64),'All Skus'!$D$2:$D$951)</f>
        <v>10</v>
      </c>
      <c r="G64" s="12" t="str">
        <f>VLOOKUP(MID(E64,4,1),DATA!$F$2:$G$16,2,FALSE)</f>
        <v>19"</v>
      </c>
      <c r="H64" s="12" t="str">
        <f>VLOOKUP(MID(E64,5,3),DATA!$H$2:$I$16,2,FALSE)</f>
        <v>8.5"</v>
      </c>
      <c r="I64" s="12" t="str">
        <f t="shared" si="4"/>
        <v>47</v>
      </c>
      <c r="J64" s="12" t="str">
        <f>VLOOKUP(MID(E64,10,3),DATA!$J$2:$L$16,2,FALSE)</f>
        <v>5x112</v>
      </c>
      <c r="K64" s="12">
        <f>VLOOKUP(MID(E64,10,3),DATA!$J$2:$L$16,3,FALSE)</f>
        <v>66.56</v>
      </c>
      <c r="L64" s="8" t="str">
        <f>VLOOKUP(MID(E64,3,1),DATA!$D$2:$E$16,2,FALSE)</f>
        <v>High Offset</v>
      </c>
      <c r="M64" s="8">
        <v>23.2</v>
      </c>
      <c r="N64" s="9" t="s">
        <v>12</v>
      </c>
      <c r="O64" s="60" t="str">
        <f>VLOOKUP(MID(P64,1,2),DATA!$B$2:$C$10,2,FALSE)</f>
        <v>FF01</v>
      </c>
      <c r="P64" s="66" t="s">
        <v>151</v>
      </c>
      <c r="Q64" s="18" cm="1">
        <f t="array" ref="Q64">SUMPRODUCT(1*('All Skus'!$C$2:$C$951=$P64),'All Skus'!$D$2:$D$951)</f>
        <v>10</v>
      </c>
      <c r="R64" s="12" t="str">
        <f>VLOOKUP(MID(P64,4,1),DATA!$F$2:$G$16,2,FALSE)</f>
        <v>19"</v>
      </c>
      <c r="S64" s="12" t="str">
        <f>VLOOKUP(MID(P64,5,3),DATA!$H$2:$I$16,2,FALSE)</f>
        <v>8.5"</v>
      </c>
      <c r="T64" s="12" t="str">
        <f t="shared" si="5"/>
        <v>47</v>
      </c>
      <c r="U64" s="12" t="str">
        <f>VLOOKUP(MID(P64,10,3),DATA!$J$2:$L$16,2,FALSE)</f>
        <v>5x112</v>
      </c>
      <c r="V64" s="12">
        <f>VLOOKUP(MID(P64,10,3),DATA!$J$2:$L$16,3,FALSE)</f>
        <v>66.56</v>
      </c>
      <c r="W64" s="8" t="str">
        <f>VLOOKUP(MID(P64,3,1),DATA!$D$2:$E$16,2,FALSE)</f>
        <v>High Offset</v>
      </c>
      <c r="X64" s="8">
        <v>23.2</v>
      </c>
      <c r="Y64" s="9" t="s">
        <v>12</v>
      </c>
      <c r="AA64" s="8" t="s">
        <v>2</v>
      </c>
      <c r="AB64" s="8" t="s">
        <v>5</v>
      </c>
      <c r="AC64" s="8" t="s">
        <v>68</v>
      </c>
    </row>
    <row r="65" spans="1:29" x14ac:dyDescent="0.25">
      <c r="A65" s="8" t="s">
        <v>1967</v>
      </c>
      <c r="B65" s="8" t="s">
        <v>1846</v>
      </c>
      <c r="C65" s="59" t="str">
        <f>VLOOKUP(MID(E65,1,2),DATA!$B$2:$C$10,2,FALSE)</f>
        <v>FF01</v>
      </c>
      <c r="D65" s="8" t="str">
        <f>VLOOKUP(MID(E65,13,2),DATA!$M$2:$N$16,2,FALSE)</f>
        <v>Liquid Silver</v>
      </c>
      <c r="E65" s="66" t="s">
        <v>152</v>
      </c>
      <c r="F65" s="18" cm="1">
        <f t="array" ref="F65">SUMPRODUCT(1*('All Skus'!$C$2:$C$951=$E65),'All Skus'!$D$2:$D$951)</f>
        <v>1</v>
      </c>
      <c r="G65" s="12" t="str">
        <f>VLOOKUP(MID(E65,4,1),DATA!$F$2:$G$16,2,FALSE)</f>
        <v>19"</v>
      </c>
      <c r="H65" s="12" t="str">
        <f>VLOOKUP(MID(E65,5,3),DATA!$H$2:$I$16,2,FALSE)</f>
        <v>8.5"</v>
      </c>
      <c r="I65" s="12" t="str">
        <f t="shared" si="4"/>
        <v>47</v>
      </c>
      <c r="J65" s="12" t="str">
        <f>VLOOKUP(MID(E65,10,3),DATA!$J$2:$L$16,2,FALSE)</f>
        <v>5x112</v>
      </c>
      <c r="K65" s="12">
        <f>VLOOKUP(MID(E65,10,3),DATA!$J$2:$L$16,3,FALSE)</f>
        <v>66.56</v>
      </c>
      <c r="L65" s="8" t="str">
        <f>VLOOKUP(MID(E65,3,1),DATA!$D$2:$E$16,2,FALSE)</f>
        <v>High Offset</v>
      </c>
      <c r="M65" s="8">
        <v>23.2</v>
      </c>
      <c r="N65" s="9" t="s">
        <v>12</v>
      </c>
      <c r="O65" s="60" t="str">
        <f>VLOOKUP(MID(P65,1,2),DATA!$B$2:$C$10,2,FALSE)</f>
        <v>FF01</v>
      </c>
      <c r="P65" s="66" t="s">
        <v>152</v>
      </c>
      <c r="Q65" s="18" cm="1">
        <f t="array" ref="Q65">SUMPRODUCT(1*('All Skus'!$C$2:$C$951=$P65),'All Skus'!$D$2:$D$951)</f>
        <v>1</v>
      </c>
      <c r="R65" s="12" t="str">
        <f>VLOOKUP(MID(P65,4,1),DATA!$F$2:$G$16,2,FALSE)</f>
        <v>19"</v>
      </c>
      <c r="S65" s="12" t="str">
        <f>VLOOKUP(MID(P65,5,3),DATA!$H$2:$I$16,2,FALSE)</f>
        <v>8.5"</v>
      </c>
      <c r="T65" s="12" t="str">
        <f t="shared" si="5"/>
        <v>47</v>
      </c>
      <c r="U65" s="12" t="str">
        <f>VLOOKUP(MID(P65,10,3),DATA!$J$2:$L$16,2,FALSE)</f>
        <v>5x112</v>
      </c>
      <c r="V65" s="12">
        <f>VLOOKUP(MID(P65,10,3),DATA!$J$2:$L$16,3,FALSE)</f>
        <v>66.56</v>
      </c>
      <c r="W65" s="8" t="str">
        <f>VLOOKUP(MID(P65,3,1),DATA!$D$2:$E$16,2,FALSE)</f>
        <v>High Offset</v>
      </c>
      <c r="X65" s="8">
        <v>23.2</v>
      </c>
      <c r="Y65" s="9" t="s">
        <v>12</v>
      </c>
      <c r="AB65" s="8" t="s">
        <v>5</v>
      </c>
      <c r="AC65" s="8" t="s">
        <v>68</v>
      </c>
    </row>
    <row r="66" spans="1:29" x14ac:dyDescent="0.25">
      <c r="A66" s="8" t="s">
        <v>1967</v>
      </c>
      <c r="B66" s="8" t="s">
        <v>1846</v>
      </c>
      <c r="C66" s="59" t="str">
        <f>VLOOKUP(MID(E66,1,2),DATA!$B$2:$C$10,2,FALSE)</f>
        <v>FF04</v>
      </c>
      <c r="D66" s="8" t="str">
        <f>VLOOKUP(MID(E66,13,2),DATA!$M$2:$N$16,2,FALSE)</f>
        <v>Tarmac</v>
      </c>
      <c r="E66" s="66" t="s">
        <v>297</v>
      </c>
      <c r="F66" s="18" cm="1">
        <f t="array" ref="F66">SUMPRODUCT(1*('All Skus'!$C$2:$C$951=$E66),'All Skus'!$D$2:$D$951)</f>
        <v>17</v>
      </c>
      <c r="G66" s="12" t="str">
        <f>VLOOKUP(MID(E66,4,1),DATA!$F$2:$G$16,2,FALSE)</f>
        <v>19"</v>
      </c>
      <c r="H66" s="12" t="str">
        <f>VLOOKUP(MID(E66,5,3),DATA!$H$2:$I$16,2,FALSE)</f>
        <v>8.5"</v>
      </c>
      <c r="I66" s="12" t="str">
        <f t="shared" si="4"/>
        <v>47</v>
      </c>
      <c r="J66" s="12" t="str">
        <f>VLOOKUP(MID(E66,10,3),DATA!$J$2:$L$16,2,FALSE)</f>
        <v>5x112</v>
      </c>
      <c r="K66" s="12">
        <f>VLOOKUP(MID(E66,10,3),DATA!$J$2:$L$16,3,FALSE)</f>
        <v>66.56</v>
      </c>
      <c r="L66" s="8" t="str">
        <f>VLOOKUP(MID(E66,3,1),DATA!$D$2:$E$16,2,FALSE)</f>
        <v>High Offset</v>
      </c>
      <c r="M66" s="8">
        <v>22.8</v>
      </c>
      <c r="N66" s="9" t="s">
        <v>12</v>
      </c>
      <c r="O66" s="60" t="str">
        <f>VLOOKUP(MID(P66,1,2),DATA!$B$2:$C$10,2,FALSE)</f>
        <v>FF04</v>
      </c>
      <c r="P66" s="66" t="s">
        <v>297</v>
      </c>
      <c r="Q66" s="18" cm="1">
        <f t="array" ref="Q66">SUMPRODUCT(1*('All Skus'!$C$2:$C$951=$P66),'All Skus'!$D$2:$D$951)</f>
        <v>17</v>
      </c>
      <c r="R66" s="12" t="str">
        <f>VLOOKUP(MID(P66,4,1),DATA!$F$2:$G$16,2,FALSE)</f>
        <v>19"</v>
      </c>
      <c r="S66" s="12" t="str">
        <f>VLOOKUP(MID(P66,5,3),DATA!$H$2:$I$16,2,FALSE)</f>
        <v>8.5"</v>
      </c>
      <c r="T66" s="12" t="str">
        <f t="shared" si="5"/>
        <v>47</v>
      </c>
      <c r="U66" s="12" t="str">
        <f>VLOOKUP(MID(P66,10,3),DATA!$J$2:$L$16,2,FALSE)</f>
        <v>5x112</v>
      </c>
      <c r="V66" s="12">
        <f>VLOOKUP(MID(P66,10,3),DATA!$J$2:$L$16,3,FALSE)</f>
        <v>66.56</v>
      </c>
      <c r="W66" s="8" t="str">
        <f>VLOOKUP(MID(P66,3,1),DATA!$D$2:$E$16,2,FALSE)</f>
        <v>High Offset</v>
      </c>
      <c r="X66" s="8">
        <v>22.8</v>
      </c>
      <c r="Y66" s="9" t="s">
        <v>12</v>
      </c>
      <c r="AA66" s="8" t="s">
        <v>2</v>
      </c>
      <c r="AB66" s="8" t="s">
        <v>5</v>
      </c>
      <c r="AC66" s="8" t="s">
        <v>68</v>
      </c>
    </row>
    <row r="67" spans="1:29" x14ac:dyDescent="0.25">
      <c r="A67" s="8" t="s">
        <v>1967</v>
      </c>
      <c r="B67" s="8" t="s">
        <v>1846</v>
      </c>
      <c r="C67" s="59" t="str">
        <f>VLOOKUP(MID(E67,1,2),DATA!$B$2:$C$10,2,FALSE)</f>
        <v>FF04</v>
      </c>
      <c r="D67" s="8" t="str">
        <f>VLOOKUP(MID(E67,13,2),DATA!$M$2:$N$16,2,FALSE)</f>
        <v>Liquid Metal</v>
      </c>
      <c r="E67" s="66" t="s">
        <v>298</v>
      </c>
      <c r="F67" s="18" cm="1">
        <f t="array" ref="F67">SUMPRODUCT(1*('All Skus'!$C$2:$C$951=$E67),'All Skus'!$D$2:$D$951)</f>
        <v>19</v>
      </c>
      <c r="G67" s="12" t="str">
        <f>VLOOKUP(MID(E67,4,1),DATA!$F$2:$G$16,2,FALSE)</f>
        <v>19"</v>
      </c>
      <c r="H67" s="12" t="str">
        <f>VLOOKUP(MID(E67,5,3),DATA!$H$2:$I$16,2,FALSE)</f>
        <v>8.5"</v>
      </c>
      <c r="I67" s="12" t="str">
        <f t="shared" si="4"/>
        <v>47</v>
      </c>
      <c r="J67" s="12" t="str">
        <f>VLOOKUP(MID(E67,10,3),DATA!$J$2:$L$16,2,FALSE)</f>
        <v>5x112</v>
      </c>
      <c r="K67" s="12">
        <f>VLOOKUP(MID(E67,10,3),DATA!$J$2:$L$16,3,FALSE)</f>
        <v>66.56</v>
      </c>
      <c r="L67" s="8" t="str">
        <f>VLOOKUP(MID(E67,3,1),DATA!$D$2:$E$16,2,FALSE)</f>
        <v>High Offset</v>
      </c>
      <c r="M67" s="8">
        <v>22.8</v>
      </c>
      <c r="N67" s="9" t="s">
        <v>12</v>
      </c>
      <c r="O67" s="60" t="str">
        <f>VLOOKUP(MID(P67,1,2),DATA!$B$2:$C$10,2,FALSE)</f>
        <v>FF04</v>
      </c>
      <c r="P67" s="66" t="s">
        <v>298</v>
      </c>
      <c r="Q67" s="18" cm="1">
        <f t="array" ref="Q67">SUMPRODUCT(1*('All Skus'!$C$2:$C$951=$P67),'All Skus'!$D$2:$D$951)</f>
        <v>19</v>
      </c>
      <c r="R67" s="12" t="str">
        <f>VLOOKUP(MID(P67,4,1),DATA!$F$2:$G$16,2,FALSE)</f>
        <v>19"</v>
      </c>
      <c r="S67" s="12" t="str">
        <f>VLOOKUP(MID(P67,5,3),DATA!$H$2:$I$16,2,FALSE)</f>
        <v>8.5"</v>
      </c>
      <c r="T67" s="12" t="str">
        <f t="shared" si="5"/>
        <v>47</v>
      </c>
      <c r="U67" s="12" t="str">
        <f>VLOOKUP(MID(P67,10,3),DATA!$J$2:$L$16,2,FALSE)</f>
        <v>5x112</v>
      </c>
      <c r="V67" s="12">
        <f>VLOOKUP(MID(P67,10,3),DATA!$J$2:$L$16,3,FALSE)</f>
        <v>66.56</v>
      </c>
      <c r="W67" s="8" t="str">
        <f>VLOOKUP(MID(P67,3,1),DATA!$D$2:$E$16,2,FALSE)</f>
        <v>High Offset</v>
      </c>
      <c r="X67" s="8">
        <v>22.8</v>
      </c>
      <c r="Y67" s="9" t="s">
        <v>12</v>
      </c>
      <c r="AB67" s="8" t="s">
        <v>5</v>
      </c>
      <c r="AC67" s="8" t="s">
        <v>68</v>
      </c>
    </row>
    <row r="68" spans="1:29" x14ac:dyDescent="0.25">
      <c r="A68" s="8" t="s">
        <v>1967</v>
      </c>
      <c r="B68" s="8" t="s">
        <v>1846</v>
      </c>
      <c r="C68" s="59" t="str">
        <f>VLOOKUP(MID(E68,1,2),DATA!$B$2:$C$10,2,FALSE)</f>
        <v>FF10</v>
      </c>
      <c r="D68" s="8" t="str">
        <f>VLOOKUP(MID(E68,13,2),DATA!$M$2:$N$16,2,FALSE)</f>
        <v>Tarmac</v>
      </c>
      <c r="E68" s="66" t="s">
        <v>9</v>
      </c>
      <c r="F68" s="18" cm="1">
        <f t="array" ref="F68">SUMPRODUCT(1*('All Skus'!$C$2:$C$951=$E68),'All Skus'!$D$2:$D$951)</f>
        <v>-3</v>
      </c>
      <c r="G68" s="12" t="str">
        <f>VLOOKUP(MID(E68,4,1),DATA!$F$2:$G$16,2,FALSE)</f>
        <v>19"</v>
      </c>
      <c r="H68" s="12" t="str">
        <f>VLOOKUP(MID(E68,5,3),DATA!$H$2:$I$16,2,FALSE)</f>
        <v>8.5"</v>
      </c>
      <c r="I68" s="12" t="str">
        <f t="shared" si="4"/>
        <v>47</v>
      </c>
      <c r="J68" s="12" t="str">
        <f>VLOOKUP(MID(E68,10,3),DATA!$J$2:$L$16,2,FALSE)</f>
        <v>5x112</v>
      </c>
      <c r="K68" s="12">
        <f>VLOOKUP(MID(E68,10,3),DATA!$J$2:$L$16,3,FALSE)</f>
        <v>66.56</v>
      </c>
      <c r="L68" s="8" t="str">
        <f>VLOOKUP(MID(E68,3,1),DATA!$D$2:$E$16,2,FALSE)</f>
        <v>High Offset</v>
      </c>
      <c r="N68" s="9" t="s">
        <v>12</v>
      </c>
      <c r="O68" s="60" t="str">
        <f>VLOOKUP(MID(P68,1,2),DATA!$B$2:$C$10,2,FALSE)</f>
        <v>FF10</v>
      </c>
      <c r="P68" s="66" t="s">
        <v>9</v>
      </c>
      <c r="Q68" s="18" cm="1">
        <f t="array" ref="Q68">SUMPRODUCT(1*('All Skus'!$C$2:$C$951=$P68),'All Skus'!$D$2:$D$951)</f>
        <v>-3</v>
      </c>
      <c r="R68" s="12" t="str">
        <f>VLOOKUP(MID(P68,4,1),DATA!$F$2:$G$16,2,FALSE)</f>
        <v>19"</v>
      </c>
      <c r="S68" s="12" t="str">
        <f>VLOOKUP(MID(P68,5,3),DATA!$H$2:$I$16,2,FALSE)</f>
        <v>8.5"</v>
      </c>
      <c r="T68" s="12" t="str">
        <f t="shared" si="5"/>
        <v>47</v>
      </c>
      <c r="U68" s="12" t="str">
        <f>VLOOKUP(MID(P68,10,3),DATA!$J$2:$L$16,2,FALSE)</f>
        <v>5x112</v>
      </c>
      <c r="V68" s="12">
        <f>VLOOKUP(MID(P68,10,3),DATA!$J$2:$L$16,3,FALSE)</f>
        <v>66.56</v>
      </c>
      <c r="W68" s="8" t="str">
        <f>VLOOKUP(MID(P68,3,1),DATA!$D$2:$E$16,2,FALSE)</f>
        <v>High Offset</v>
      </c>
      <c r="Y68" s="9" t="s">
        <v>12</v>
      </c>
      <c r="AA68" s="8" t="s">
        <v>2</v>
      </c>
      <c r="AB68" s="8" t="s">
        <v>5</v>
      </c>
      <c r="AC68" s="8" t="s">
        <v>68</v>
      </c>
    </row>
    <row r="69" spans="1:29" x14ac:dyDescent="0.25">
      <c r="A69" s="8" t="s">
        <v>1967</v>
      </c>
      <c r="B69" s="8" t="s">
        <v>1846</v>
      </c>
      <c r="C69" s="59" t="str">
        <f>VLOOKUP(MID(E69,1,2),DATA!$B$2:$C$10,2,FALSE)</f>
        <v>FF10</v>
      </c>
      <c r="D69" s="8" t="str">
        <f>VLOOKUP(MID(E69,13,2),DATA!$M$2:$N$16,2,FALSE)</f>
        <v>Liquid Metal</v>
      </c>
      <c r="E69" s="66" t="s">
        <v>10</v>
      </c>
      <c r="F69" s="18" cm="1">
        <f t="array" ref="F69">SUMPRODUCT(1*('All Skus'!$C$2:$C$951=$E69),'All Skus'!$D$2:$D$951)</f>
        <v>-8</v>
      </c>
      <c r="G69" s="12" t="str">
        <f>VLOOKUP(MID(E69,4,1),DATA!$F$2:$G$16,2,FALSE)</f>
        <v>19"</v>
      </c>
      <c r="H69" s="12" t="str">
        <f>VLOOKUP(MID(E69,5,3),DATA!$H$2:$I$16,2,FALSE)</f>
        <v>8.5"</v>
      </c>
      <c r="I69" s="12" t="str">
        <f t="shared" si="4"/>
        <v>47</v>
      </c>
      <c r="J69" s="12" t="str">
        <f>VLOOKUP(MID(E69,10,3),DATA!$J$2:$L$16,2,FALSE)</f>
        <v>5x112</v>
      </c>
      <c r="K69" s="12">
        <f>VLOOKUP(MID(E69,10,3),DATA!$J$2:$L$16,3,FALSE)</f>
        <v>66.56</v>
      </c>
      <c r="L69" s="8" t="str">
        <f>VLOOKUP(MID(E69,3,1),DATA!$D$2:$E$16,2,FALSE)</f>
        <v>High Offset</v>
      </c>
      <c r="N69" s="9" t="s">
        <v>12</v>
      </c>
      <c r="O69" s="60" t="str">
        <f>VLOOKUP(MID(P69,1,2),DATA!$B$2:$C$10,2,FALSE)</f>
        <v>FF10</v>
      </c>
      <c r="P69" s="66" t="s">
        <v>10</v>
      </c>
      <c r="Q69" s="18" cm="1">
        <f t="array" ref="Q69">SUMPRODUCT(1*('All Skus'!$C$2:$C$951=$P69),'All Skus'!$D$2:$D$951)</f>
        <v>-8</v>
      </c>
      <c r="R69" s="12" t="str">
        <f>VLOOKUP(MID(P69,4,1),DATA!$F$2:$G$16,2,FALSE)</f>
        <v>19"</v>
      </c>
      <c r="S69" s="12" t="str">
        <f>VLOOKUP(MID(P69,5,3),DATA!$H$2:$I$16,2,FALSE)</f>
        <v>8.5"</v>
      </c>
      <c r="T69" s="12" t="str">
        <f t="shared" si="5"/>
        <v>47</v>
      </c>
      <c r="U69" s="12" t="str">
        <f>VLOOKUP(MID(P69,10,3),DATA!$J$2:$L$16,2,FALSE)</f>
        <v>5x112</v>
      </c>
      <c r="V69" s="12">
        <f>VLOOKUP(MID(P69,10,3),DATA!$J$2:$L$16,3,FALSE)</f>
        <v>66.56</v>
      </c>
      <c r="W69" s="8" t="str">
        <f>VLOOKUP(MID(P69,3,1),DATA!$D$2:$E$16,2,FALSE)</f>
        <v>High Offset</v>
      </c>
      <c r="Y69" s="9" t="s">
        <v>12</v>
      </c>
      <c r="AA69" s="8" t="s">
        <v>2</v>
      </c>
      <c r="AB69" s="8" t="s">
        <v>5</v>
      </c>
      <c r="AC69" s="8" t="s">
        <v>68</v>
      </c>
    </row>
    <row r="70" spans="1:29" x14ac:dyDescent="0.25">
      <c r="A70" s="8" t="s">
        <v>1967</v>
      </c>
      <c r="B70" s="8" t="s">
        <v>1846</v>
      </c>
      <c r="C70" s="59" t="str">
        <f>VLOOKUP(MID(E70,1,2),DATA!$B$2:$C$10,2,FALSE)</f>
        <v>FF11</v>
      </c>
      <c r="D70" s="8" t="str">
        <f>VLOOKUP(MID(E70,13,2),DATA!$M$2:$N$16,2,FALSE)</f>
        <v>Tarmac</v>
      </c>
      <c r="E70" s="66" t="s">
        <v>374</v>
      </c>
      <c r="F70" s="18" cm="1">
        <f t="array" ref="F70">SUMPRODUCT(1*('All Skus'!$C$2:$C$951=$E70),'All Skus'!$D$2:$D$951)</f>
        <v>4</v>
      </c>
      <c r="G70" s="12" t="str">
        <f>VLOOKUP(MID(E70,4,1),DATA!$F$2:$G$16,2,FALSE)</f>
        <v>19"</v>
      </c>
      <c r="H70" s="12" t="str">
        <f>VLOOKUP(MID(E70,5,3),DATA!$H$2:$I$16,2,FALSE)</f>
        <v>8.5"</v>
      </c>
      <c r="I70" s="12" t="str">
        <f t="shared" si="4"/>
        <v>47</v>
      </c>
      <c r="J70" s="12" t="str">
        <f>VLOOKUP(MID(E70,10,3),DATA!$J$2:$L$16,2,FALSE)</f>
        <v>5x112</v>
      </c>
      <c r="K70" s="12">
        <f>VLOOKUP(MID(E70,10,3),DATA!$J$2:$L$16,3,FALSE)</f>
        <v>66.56</v>
      </c>
      <c r="L70" s="8" t="str">
        <f>VLOOKUP(MID(E70,3,1),DATA!$D$2:$E$16,2,FALSE)</f>
        <v>High Offset</v>
      </c>
      <c r="N70" s="9" t="s">
        <v>12</v>
      </c>
      <c r="O70" s="60" t="str">
        <f>VLOOKUP(MID(P70,1,2),DATA!$B$2:$C$10,2,FALSE)</f>
        <v>FF11</v>
      </c>
      <c r="P70" s="66" t="s">
        <v>374</v>
      </c>
      <c r="Q70" s="18" cm="1">
        <f t="array" ref="Q70">SUMPRODUCT(1*('All Skus'!$C$2:$C$951=$P70),'All Skus'!$D$2:$D$951)</f>
        <v>4</v>
      </c>
      <c r="R70" s="12" t="str">
        <f>VLOOKUP(MID(P70,4,1),DATA!$F$2:$G$16,2,FALSE)</f>
        <v>19"</v>
      </c>
      <c r="S70" s="12" t="str">
        <f>VLOOKUP(MID(P70,5,3),DATA!$H$2:$I$16,2,FALSE)</f>
        <v>8.5"</v>
      </c>
      <c r="T70" s="12" t="str">
        <f t="shared" si="5"/>
        <v>47</v>
      </c>
      <c r="U70" s="12" t="str">
        <f>VLOOKUP(MID(P70,10,3),DATA!$J$2:$L$16,2,FALSE)</f>
        <v>5x112</v>
      </c>
      <c r="V70" s="12">
        <f>VLOOKUP(MID(P70,10,3),DATA!$J$2:$L$16,3,FALSE)</f>
        <v>66.56</v>
      </c>
      <c r="W70" s="8" t="str">
        <f>VLOOKUP(MID(P70,3,1),DATA!$D$2:$E$16,2,FALSE)</f>
        <v>High Offset</v>
      </c>
      <c r="Y70" s="9" t="s">
        <v>12</v>
      </c>
      <c r="AA70" s="8" t="s">
        <v>2</v>
      </c>
      <c r="AB70" s="8" t="s">
        <v>5</v>
      </c>
      <c r="AC70" s="8" t="s">
        <v>68</v>
      </c>
    </row>
    <row r="71" spans="1:29" x14ac:dyDescent="0.25">
      <c r="A71" s="8" t="s">
        <v>1967</v>
      </c>
      <c r="B71" s="8" t="s">
        <v>1846</v>
      </c>
      <c r="C71" s="59" t="str">
        <f>VLOOKUP(MID(E71,1,2),DATA!$B$2:$C$10,2,FALSE)</f>
        <v>FF11</v>
      </c>
      <c r="D71" s="8" t="str">
        <f>VLOOKUP(MID(E71,13,2),DATA!$M$2:$N$16,2,FALSE)</f>
        <v>Liquid Metal</v>
      </c>
      <c r="E71" s="66" t="s">
        <v>375</v>
      </c>
      <c r="F71" s="18" cm="1">
        <f t="array" ref="F71">SUMPRODUCT(1*('All Skus'!$C$2:$C$951=$E71),'All Skus'!$D$2:$D$951)</f>
        <v>3</v>
      </c>
      <c r="G71" s="12" t="str">
        <f>VLOOKUP(MID(E71,4,1),DATA!$F$2:$G$16,2,FALSE)</f>
        <v>19"</v>
      </c>
      <c r="H71" s="12" t="str">
        <f>VLOOKUP(MID(E71,5,3),DATA!$H$2:$I$16,2,FALSE)</f>
        <v>8.5"</v>
      </c>
      <c r="I71" s="12" t="str">
        <f t="shared" si="4"/>
        <v>47</v>
      </c>
      <c r="J71" s="12" t="str">
        <f>VLOOKUP(MID(E71,10,3),DATA!$J$2:$L$16,2,FALSE)</f>
        <v>5x112</v>
      </c>
      <c r="K71" s="12">
        <f>VLOOKUP(MID(E71,10,3),DATA!$J$2:$L$16,3,FALSE)</f>
        <v>66.56</v>
      </c>
      <c r="L71" s="8" t="str">
        <f>VLOOKUP(MID(E71,3,1),DATA!$D$2:$E$16,2,FALSE)</f>
        <v>High Offset</v>
      </c>
      <c r="N71" s="9" t="s">
        <v>12</v>
      </c>
      <c r="O71" s="60" t="str">
        <f>VLOOKUP(MID(P71,1,2),DATA!$B$2:$C$10,2,FALSE)</f>
        <v>FF11</v>
      </c>
      <c r="P71" s="66" t="s">
        <v>375</v>
      </c>
      <c r="Q71" s="18" cm="1">
        <f t="array" ref="Q71">SUMPRODUCT(1*('All Skus'!$C$2:$C$951=$P71),'All Skus'!$D$2:$D$951)</f>
        <v>3</v>
      </c>
      <c r="R71" s="12" t="str">
        <f>VLOOKUP(MID(P71,4,1),DATA!$F$2:$G$16,2,FALSE)</f>
        <v>19"</v>
      </c>
      <c r="S71" s="12" t="str">
        <f>VLOOKUP(MID(P71,5,3),DATA!$H$2:$I$16,2,FALSE)</f>
        <v>8.5"</v>
      </c>
      <c r="T71" s="12" t="str">
        <f t="shared" si="5"/>
        <v>47</v>
      </c>
      <c r="U71" s="12" t="str">
        <f>VLOOKUP(MID(P71,10,3),DATA!$J$2:$L$16,2,FALSE)</f>
        <v>5x112</v>
      </c>
      <c r="V71" s="12">
        <f>VLOOKUP(MID(P71,10,3),DATA!$J$2:$L$16,3,FALSE)</f>
        <v>66.56</v>
      </c>
      <c r="W71" s="8" t="str">
        <f>VLOOKUP(MID(P71,3,1),DATA!$D$2:$E$16,2,FALSE)</f>
        <v>High Offset</v>
      </c>
      <c r="Y71" s="9" t="s">
        <v>12</v>
      </c>
      <c r="AA71" s="8" t="s">
        <v>2</v>
      </c>
      <c r="AB71" s="8" t="s">
        <v>5</v>
      </c>
      <c r="AC71" s="8" t="s">
        <v>68</v>
      </c>
    </row>
    <row r="72" spans="1:29" x14ac:dyDescent="0.25">
      <c r="A72" s="8" t="s">
        <v>1967</v>
      </c>
      <c r="B72" s="8" t="s">
        <v>1846</v>
      </c>
      <c r="C72" s="59" t="str">
        <f>VLOOKUP(MID(E72,1,2),DATA!$B$2:$C$10,2,FALSE)</f>
        <v>FF15</v>
      </c>
      <c r="D72" s="8" t="str">
        <f>VLOOKUP(MID(E72,13,2),DATA!$M$2:$N$16,2,FALSE)</f>
        <v>Tarmac</v>
      </c>
      <c r="E72" s="66" t="s">
        <v>248</v>
      </c>
      <c r="F72" s="18" cm="1">
        <f t="array" ref="F72">SUMPRODUCT(1*('All Skus'!$C$2:$C$951=$E72),'All Skus'!$D$2:$D$951)</f>
        <v>32</v>
      </c>
      <c r="G72" s="12" t="str">
        <f>VLOOKUP(MID(E72,4,1),DATA!$F$2:$G$16,2,FALSE)</f>
        <v>19"</v>
      </c>
      <c r="H72" s="12" t="str">
        <f>VLOOKUP(MID(E72,5,3),DATA!$H$2:$I$16,2,FALSE)</f>
        <v>8.5"</v>
      </c>
      <c r="I72" s="12" t="str">
        <f t="shared" si="4"/>
        <v>47</v>
      </c>
      <c r="J72" s="12" t="str">
        <f>VLOOKUP(MID(E72,10,3),DATA!$J$2:$L$16,2,FALSE)</f>
        <v>5x112</v>
      </c>
      <c r="K72" s="12">
        <f>VLOOKUP(MID(E72,10,3),DATA!$J$2:$L$16,3,FALSE)</f>
        <v>66.56</v>
      </c>
      <c r="L72" s="8" t="str">
        <f>VLOOKUP(MID(E72,3,1),DATA!$D$2:$E$16,2,FALSE)</f>
        <v>High Offset</v>
      </c>
      <c r="M72" s="8">
        <v>22.2</v>
      </c>
      <c r="N72" s="9" t="s">
        <v>12</v>
      </c>
      <c r="O72" s="60" t="str">
        <f>VLOOKUP(MID(P72,1,2),DATA!$B$2:$C$10,2,FALSE)</f>
        <v>FF15</v>
      </c>
      <c r="P72" s="66" t="s">
        <v>248</v>
      </c>
      <c r="Q72" s="18" cm="1">
        <f t="array" ref="Q72">SUMPRODUCT(1*('All Skus'!$C$2:$C$951=$P72),'All Skus'!$D$2:$D$951)</f>
        <v>32</v>
      </c>
      <c r="R72" s="12" t="str">
        <f>VLOOKUP(MID(P72,4,1),DATA!$F$2:$G$16,2,FALSE)</f>
        <v>19"</v>
      </c>
      <c r="S72" s="12" t="str">
        <f>VLOOKUP(MID(P72,5,3),DATA!$H$2:$I$16,2,FALSE)</f>
        <v>8.5"</v>
      </c>
      <c r="T72" s="12" t="str">
        <f t="shared" si="5"/>
        <v>47</v>
      </c>
      <c r="U72" s="12" t="str">
        <f>VLOOKUP(MID(P72,10,3),DATA!$J$2:$L$16,2,FALSE)</f>
        <v>5x112</v>
      </c>
      <c r="V72" s="12">
        <f>VLOOKUP(MID(P72,10,3),DATA!$J$2:$L$16,3,FALSE)</f>
        <v>66.56</v>
      </c>
      <c r="W72" s="8" t="str">
        <f>VLOOKUP(MID(P72,3,1),DATA!$D$2:$E$16,2,FALSE)</f>
        <v>High Offset</v>
      </c>
      <c r="X72" s="8">
        <v>22.2</v>
      </c>
      <c r="Y72" s="9" t="s">
        <v>12</v>
      </c>
      <c r="Z72" s="8" t="s">
        <v>4</v>
      </c>
      <c r="AA72" s="8" t="s">
        <v>2</v>
      </c>
      <c r="AB72" s="8" t="s">
        <v>5</v>
      </c>
      <c r="AC72" s="8" t="s">
        <v>68</v>
      </c>
    </row>
    <row r="73" spans="1:29" x14ac:dyDescent="0.25">
      <c r="A73" s="8" t="s">
        <v>1967</v>
      </c>
      <c r="B73" s="8" t="s">
        <v>1846</v>
      </c>
      <c r="C73" s="59" t="str">
        <f>VLOOKUP(MID(E73,1,2),DATA!$B$2:$C$10,2,FALSE)</f>
        <v>FF15</v>
      </c>
      <c r="D73" s="8" t="str">
        <f>VLOOKUP(MID(E73,13,2),DATA!$M$2:$N$16,2,FALSE)</f>
        <v>Liquid Silver</v>
      </c>
      <c r="E73" s="66" t="s">
        <v>249</v>
      </c>
      <c r="F73" s="18" cm="1">
        <f t="array" ref="F73">SUMPRODUCT(1*('All Skus'!$C$2:$C$951=$E73),'All Skus'!$D$2:$D$951)</f>
        <v>8</v>
      </c>
      <c r="G73" s="12" t="str">
        <f>VLOOKUP(MID(E73,4,1),DATA!$F$2:$G$16,2,FALSE)</f>
        <v>19"</v>
      </c>
      <c r="H73" s="12" t="str">
        <f>VLOOKUP(MID(E73,5,3),DATA!$H$2:$I$16,2,FALSE)</f>
        <v>8.5"</v>
      </c>
      <c r="I73" s="12" t="str">
        <f t="shared" si="4"/>
        <v>47</v>
      </c>
      <c r="J73" s="12" t="str">
        <f>VLOOKUP(MID(E73,10,3),DATA!$J$2:$L$16,2,FALSE)</f>
        <v>5x112</v>
      </c>
      <c r="K73" s="12">
        <f>VLOOKUP(MID(E73,10,3),DATA!$J$2:$L$16,3,FALSE)</f>
        <v>66.56</v>
      </c>
      <c r="L73" s="8" t="str">
        <f>VLOOKUP(MID(E73,3,1),DATA!$D$2:$E$16,2,FALSE)</f>
        <v>High Offset</v>
      </c>
      <c r="M73" s="8">
        <v>22.2</v>
      </c>
      <c r="N73" s="9" t="s">
        <v>12</v>
      </c>
      <c r="O73" s="60" t="str">
        <f>VLOOKUP(MID(P73,1,2),DATA!$B$2:$C$10,2,FALSE)</f>
        <v>FF15</v>
      </c>
      <c r="P73" s="66" t="s">
        <v>249</v>
      </c>
      <c r="Q73" s="18" cm="1">
        <f t="array" ref="Q73">SUMPRODUCT(1*('All Skus'!$C$2:$C$951=$P73),'All Skus'!$D$2:$D$951)</f>
        <v>8</v>
      </c>
      <c r="R73" s="12" t="str">
        <f>VLOOKUP(MID(P73,4,1),DATA!$F$2:$G$16,2,FALSE)</f>
        <v>19"</v>
      </c>
      <c r="S73" s="12" t="str">
        <f>VLOOKUP(MID(P73,5,3),DATA!$H$2:$I$16,2,FALSE)</f>
        <v>8.5"</v>
      </c>
      <c r="T73" s="12" t="str">
        <f t="shared" si="5"/>
        <v>47</v>
      </c>
      <c r="U73" s="12" t="str">
        <f>VLOOKUP(MID(P73,10,3),DATA!$J$2:$L$16,2,FALSE)</f>
        <v>5x112</v>
      </c>
      <c r="V73" s="12">
        <f>VLOOKUP(MID(P73,10,3),DATA!$J$2:$L$16,3,FALSE)</f>
        <v>66.56</v>
      </c>
      <c r="W73" s="8" t="str">
        <f>VLOOKUP(MID(P73,3,1),DATA!$D$2:$E$16,2,FALSE)</f>
        <v>High Offset</v>
      </c>
      <c r="X73" s="8">
        <v>22.2</v>
      </c>
      <c r="Y73" s="9" t="s">
        <v>12</v>
      </c>
      <c r="Z73" s="8" t="s">
        <v>4</v>
      </c>
      <c r="AB73" s="8" t="s">
        <v>5</v>
      </c>
      <c r="AC73" s="8" t="s">
        <v>68</v>
      </c>
    </row>
    <row r="74" spans="1:29" x14ac:dyDescent="0.25">
      <c r="A74" s="8" t="s">
        <v>1965</v>
      </c>
      <c r="B74" s="8" t="s">
        <v>1968</v>
      </c>
      <c r="C74" s="59" t="str">
        <f>VLOOKUP(MID(E74,1,2),DATA!$B$2:$C$10,2,FALSE)</f>
        <v>FF01</v>
      </c>
      <c r="D74" s="8" t="str">
        <f>VLOOKUP(MID(E74,13,2),DATA!$M$2:$N$16,2,FALSE)</f>
        <v>Tarmac</v>
      </c>
      <c r="E74" s="66" t="s">
        <v>151</v>
      </c>
      <c r="F74" s="18" cm="1">
        <f t="array" ref="F74">SUMPRODUCT(1*('All Skus'!$C$2:$C$951=$E74),'All Skus'!$D$2:$D$951)</f>
        <v>10</v>
      </c>
      <c r="G74" s="12" t="str">
        <f>VLOOKUP(MID(E74,4,1),DATA!$F$2:$G$16,2,FALSE)</f>
        <v>19"</v>
      </c>
      <c r="H74" s="12" t="str">
        <f>VLOOKUP(MID(E74,5,3),DATA!$H$2:$I$16,2,FALSE)</f>
        <v>8.5"</v>
      </c>
      <c r="I74" s="12" t="str">
        <f t="shared" si="4"/>
        <v>47</v>
      </c>
      <c r="J74" s="12" t="str">
        <f>VLOOKUP(MID(E74,10,3),DATA!$J$2:$L$16,2,FALSE)</f>
        <v>5x112</v>
      </c>
      <c r="K74" s="12">
        <f>VLOOKUP(MID(E74,10,3),DATA!$J$2:$L$16,3,FALSE)</f>
        <v>66.56</v>
      </c>
      <c r="L74" s="8" t="str">
        <f>VLOOKUP(MID(E74,3,1),DATA!$D$2:$E$16,2,FALSE)</f>
        <v>High Offset</v>
      </c>
      <c r="M74" s="8">
        <v>23.2</v>
      </c>
      <c r="N74" s="9" t="s">
        <v>141</v>
      </c>
      <c r="O74" s="60" t="str">
        <f>VLOOKUP(MID(P74,1,2),DATA!$B$2:$C$10,2,FALSE)</f>
        <v>FF01</v>
      </c>
      <c r="P74" s="66" t="s">
        <v>151</v>
      </c>
      <c r="Q74" s="18" cm="1">
        <f t="array" ref="Q74">SUMPRODUCT(1*('All Skus'!$C$2:$C$951=$P74),'All Skus'!$D$2:$D$951)</f>
        <v>10</v>
      </c>
      <c r="R74" s="12" t="str">
        <f>VLOOKUP(MID(P74,4,1),DATA!$F$2:$G$16,2,FALSE)</f>
        <v>19"</v>
      </c>
      <c r="S74" s="12" t="str">
        <f>VLOOKUP(MID(P74,5,3),DATA!$H$2:$I$16,2,FALSE)</f>
        <v>8.5"</v>
      </c>
      <c r="T74" s="12" t="str">
        <f t="shared" si="5"/>
        <v>47</v>
      </c>
      <c r="U74" s="12" t="str">
        <f>VLOOKUP(MID(P74,10,3),DATA!$J$2:$L$16,2,FALSE)</f>
        <v>5x112</v>
      </c>
      <c r="V74" s="12">
        <f>VLOOKUP(MID(P74,10,3),DATA!$J$2:$L$16,3,FALSE)</f>
        <v>66.56</v>
      </c>
      <c r="W74" s="8" t="str">
        <f>VLOOKUP(MID(P74,3,1),DATA!$D$2:$E$16,2,FALSE)</f>
        <v>High Offset</v>
      </c>
      <c r="X74" s="8">
        <v>23.2</v>
      </c>
      <c r="Y74" s="9" t="s">
        <v>141</v>
      </c>
      <c r="Z74" s="8" t="s">
        <v>1969</v>
      </c>
      <c r="AA74" s="8" t="s">
        <v>2</v>
      </c>
      <c r="AB74" s="8" t="s">
        <v>5</v>
      </c>
      <c r="AC74" s="8" t="s">
        <v>68</v>
      </c>
    </row>
    <row r="75" spans="1:29" x14ac:dyDescent="0.25">
      <c r="A75" s="8" t="s">
        <v>1965</v>
      </c>
      <c r="B75" s="8" t="s">
        <v>1968</v>
      </c>
      <c r="C75" s="59" t="str">
        <f>VLOOKUP(MID(E75,1,2),DATA!$B$2:$C$10,2,FALSE)</f>
        <v>FF01</v>
      </c>
      <c r="D75" s="8" t="str">
        <f>VLOOKUP(MID(E75,13,2),DATA!$M$2:$N$16,2,FALSE)</f>
        <v>Liquid Silver</v>
      </c>
      <c r="E75" s="66" t="s">
        <v>152</v>
      </c>
      <c r="F75" s="18" cm="1">
        <f t="array" ref="F75">SUMPRODUCT(1*('All Skus'!$C$2:$C$951=$E75),'All Skus'!$D$2:$D$951)</f>
        <v>1</v>
      </c>
      <c r="G75" s="12" t="str">
        <f>VLOOKUP(MID(E75,4,1),DATA!$F$2:$G$16,2,FALSE)</f>
        <v>19"</v>
      </c>
      <c r="H75" s="12" t="str">
        <f>VLOOKUP(MID(E75,5,3),DATA!$H$2:$I$16,2,FALSE)</f>
        <v>8.5"</v>
      </c>
      <c r="I75" s="12" t="str">
        <f t="shared" si="4"/>
        <v>47</v>
      </c>
      <c r="J75" s="12" t="str">
        <f>VLOOKUP(MID(E75,10,3),DATA!$J$2:$L$16,2,FALSE)</f>
        <v>5x112</v>
      </c>
      <c r="K75" s="12">
        <f>VLOOKUP(MID(E75,10,3),DATA!$J$2:$L$16,3,FALSE)</f>
        <v>66.56</v>
      </c>
      <c r="L75" s="8" t="str">
        <f>VLOOKUP(MID(E75,3,1),DATA!$D$2:$E$16,2,FALSE)</f>
        <v>High Offset</v>
      </c>
      <c r="M75" s="8">
        <v>23.2</v>
      </c>
      <c r="N75" s="9" t="s">
        <v>141</v>
      </c>
      <c r="O75" s="60" t="str">
        <f>VLOOKUP(MID(P75,1,2),DATA!$B$2:$C$10,2,FALSE)</f>
        <v>FF01</v>
      </c>
      <c r="P75" s="66" t="s">
        <v>152</v>
      </c>
      <c r="Q75" s="18" cm="1">
        <f t="array" ref="Q75">SUMPRODUCT(1*('All Skus'!$C$2:$C$951=$P75),'All Skus'!$D$2:$D$951)</f>
        <v>1</v>
      </c>
      <c r="R75" s="12" t="str">
        <f>VLOOKUP(MID(P75,4,1),DATA!$F$2:$G$16,2,FALSE)</f>
        <v>19"</v>
      </c>
      <c r="S75" s="12" t="str">
        <f>VLOOKUP(MID(P75,5,3),DATA!$H$2:$I$16,2,FALSE)</f>
        <v>8.5"</v>
      </c>
      <c r="T75" s="12" t="str">
        <f t="shared" si="5"/>
        <v>47</v>
      </c>
      <c r="U75" s="12" t="str">
        <f>VLOOKUP(MID(P75,10,3),DATA!$J$2:$L$16,2,FALSE)</f>
        <v>5x112</v>
      </c>
      <c r="V75" s="12">
        <f>VLOOKUP(MID(P75,10,3),DATA!$J$2:$L$16,3,FALSE)</f>
        <v>66.56</v>
      </c>
      <c r="W75" s="8" t="str">
        <f>VLOOKUP(MID(P75,3,1),DATA!$D$2:$E$16,2,FALSE)</f>
        <v>High Offset</v>
      </c>
      <c r="X75" s="8">
        <v>23.2</v>
      </c>
      <c r="Y75" s="9" t="s">
        <v>141</v>
      </c>
      <c r="Z75" s="8" t="s">
        <v>1969</v>
      </c>
      <c r="AB75" s="8" t="s">
        <v>5</v>
      </c>
      <c r="AC75" s="8" t="s">
        <v>68</v>
      </c>
    </row>
    <row r="76" spans="1:29" x14ac:dyDescent="0.25">
      <c r="A76" s="8" t="s">
        <v>1965</v>
      </c>
      <c r="B76" s="8" t="s">
        <v>1968</v>
      </c>
      <c r="C76" s="59" t="str">
        <f>VLOOKUP(MID(E76,1,2),DATA!$B$2:$C$10,2,FALSE)</f>
        <v>FF04</v>
      </c>
      <c r="D76" s="8" t="str">
        <f>VLOOKUP(MID(E76,13,2),DATA!$M$2:$N$16,2,FALSE)</f>
        <v>Tarmac</v>
      </c>
      <c r="E76" s="66" t="s">
        <v>297</v>
      </c>
      <c r="F76" s="18" cm="1">
        <f t="array" ref="F76">SUMPRODUCT(1*('All Skus'!$C$2:$C$951=$E76),'All Skus'!$D$2:$D$951)</f>
        <v>17</v>
      </c>
      <c r="G76" s="12" t="str">
        <f>VLOOKUP(MID(E76,4,1),DATA!$F$2:$G$16,2,FALSE)</f>
        <v>19"</v>
      </c>
      <c r="H76" s="12" t="str">
        <f>VLOOKUP(MID(E76,5,3),DATA!$H$2:$I$16,2,FALSE)</f>
        <v>8.5"</v>
      </c>
      <c r="I76" s="12" t="str">
        <f t="shared" si="4"/>
        <v>47</v>
      </c>
      <c r="J76" s="12" t="str">
        <f>VLOOKUP(MID(E76,10,3),DATA!$J$2:$L$16,2,FALSE)</f>
        <v>5x112</v>
      </c>
      <c r="K76" s="12">
        <f>VLOOKUP(MID(E76,10,3),DATA!$J$2:$L$16,3,FALSE)</f>
        <v>66.56</v>
      </c>
      <c r="L76" s="8" t="str">
        <f>VLOOKUP(MID(E76,3,1),DATA!$D$2:$E$16,2,FALSE)</f>
        <v>High Offset</v>
      </c>
      <c r="M76" s="8">
        <v>22.8</v>
      </c>
      <c r="N76" s="9" t="s">
        <v>141</v>
      </c>
      <c r="O76" s="60" t="str">
        <f>VLOOKUP(MID(P76,1,2),DATA!$B$2:$C$10,2,FALSE)</f>
        <v>FF04</v>
      </c>
      <c r="P76" s="66" t="s">
        <v>297</v>
      </c>
      <c r="Q76" s="18" cm="1">
        <f t="array" ref="Q76">SUMPRODUCT(1*('All Skus'!$C$2:$C$951=$P76),'All Skus'!$D$2:$D$951)</f>
        <v>17</v>
      </c>
      <c r="R76" s="12" t="str">
        <f>VLOOKUP(MID(P76,4,1),DATA!$F$2:$G$16,2,FALSE)</f>
        <v>19"</v>
      </c>
      <c r="S76" s="12" t="str">
        <f>VLOOKUP(MID(P76,5,3),DATA!$H$2:$I$16,2,FALSE)</f>
        <v>8.5"</v>
      </c>
      <c r="T76" s="12" t="str">
        <f t="shared" si="5"/>
        <v>47</v>
      </c>
      <c r="U76" s="12" t="str">
        <f>VLOOKUP(MID(P76,10,3),DATA!$J$2:$L$16,2,FALSE)</f>
        <v>5x112</v>
      </c>
      <c r="V76" s="12">
        <f>VLOOKUP(MID(P76,10,3),DATA!$J$2:$L$16,3,FALSE)</f>
        <v>66.56</v>
      </c>
      <c r="W76" s="8" t="str">
        <f>VLOOKUP(MID(P76,3,1),DATA!$D$2:$E$16,2,FALSE)</f>
        <v>High Offset</v>
      </c>
      <c r="X76" s="8">
        <v>22.8</v>
      </c>
      <c r="Y76" s="9" t="s">
        <v>141</v>
      </c>
      <c r="Z76" s="8" t="s">
        <v>1969</v>
      </c>
      <c r="AA76" s="8" t="s">
        <v>2</v>
      </c>
      <c r="AB76" s="8" t="s">
        <v>5</v>
      </c>
      <c r="AC76" s="8" t="s">
        <v>68</v>
      </c>
    </row>
    <row r="77" spans="1:29" x14ac:dyDescent="0.25">
      <c r="A77" s="8" t="s">
        <v>1965</v>
      </c>
      <c r="B77" s="8" t="s">
        <v>1968</v>
      </c>
      <c r="C77" s="59" t="str">
        <f>VLOOKUP(MID(E77,1,2),DATA!$B$2:$C$10,2,FALSE)</f>
        <v>FF04</v>
      </c>
      <c r="D77" s="8" t="str">
        <f>VLOOKUP(MID(E77,13,2),DATA!$M$2:$N$16,2,FALSE)</f>
        <v>Liquid Metal</v>
      </c>
      <c r="E77" s="66" t="s">
        <v>298</v>
      </c>
      <c r="F77" s="18" cm="1">
        <f t="array" ref="F77">SUMPRODUCT(1*('All Skus'!$C$2:$C$951=$E77),'All Skus'!$D$2:$D$951)</f>
        <v>19</v>
      </c>
      <c r="G77" s="12" t="str">
        <f>VLOOKUP(MID(E77,4,1),DATA!$F$2:$G$16,2,FALSE)</f>
        <v>19"</v>
      </c>
      <c r="H77" s="12" t="str">
        <f>VLOOKUP(MID(E77,5,3),DATA!$H$2:$I$16,2,FALSE)</f>
        <v>8.5"</v>
      </c>
      <c r="I77" s="12" t="str">
        <f t="shared" si="4"/>
        <v>47</v>
      </c>
      <c r="J77" s="12" t="str">
        <f>VLOOKUP(MID(E77,10,3),DATA!$J$2:$L$16,2,FALSE)</f>
        <v>5x112</v>
      </c>
      <c r="K77" s="12">
        <f>VLOOKUP(MID(E77,10,3),DATA!$J$2:$L$16,3,FALSE)</f>
        <v>66.56</v>
      </c>
      <c r="L77" s="8" t="str">
        <f>VLOOKUP(MID(E77,3,1),DATA!$D$2:$E$16,2,FALSE)</f>
        <v>High Offset</v>
      </c>
      <c r="M77" s="8">
        <v>22.8</v>
      </c>
      <c r="N77" s="9" t="s">
        <v>141</v>
      </c>
      <c r="O77" s="60" t="str">
        <f>VLOOKUP(MID(P77,1,2),DATA!$B$2:$C$10,2,FALSE)</f>
        <v>FF04</v>
      </c>
      <c r="P77" s="66" t="s">
        <v>298</v>
      </c>
      <c r="Q77" s="18" cm="1">
        <f t="array" ref="Q77">SUMPRODUCT(1*('All Skus'!$C$2:$C$951=$P77),'All Skus'!$D$2:$D$951)</f>
        <v>19</v>
      </c>
      <c r="R77" s="12" t="str">
        <f>VLOOKUP(MID(P77,4,1),DATA!$F$2:$G$16,2,FALSE)</f>
        <v>19"</v>
      </c>
      <c r="S77" s="12" t="str">
        <f>VLOOKUP(MID(P77,5,3),DATA!$H$2:$I$16,2,FALSE)</f>
        <v>8.5"</v>
      </c>
      <c r="T77" s="12" t="str">
        <f t="shared" si="5"/>
        <v>47</v>
      </c>
      <c r="U77" s="12" t="str">
        <f>VLOOKUP(MID(P77,10,3),DATA!$J$2:$L$16,2,FALSE)</f>
        <v>5x112</v>
      </c>
      <c r="V77" s="12">
        <f>VLOOKUP(MID(P77,10,3),DATA!$J$2:$L$16,3,FALSE)</f>
        <v>66.56</v>
      </c>
      <c r="W77" s="8" t="str">
        <f>VLOOKUP(MID(P77,3,1),DATA!$D$2:$E$16,2,FALSE)</f>
        <v>High Offset</v>
      </c>
      <c r="X77" s="8">
        <v>22.8</v>
      </c>
      <c r="Y77" s="9" t="s">
        <v>141</v>
      </c>
      <c r="Z77" s="8" t="s">
        <v>1969</v>
      </c>
      <c r="AB77" s="8" t="s">
        <v>5</v>
      </c>
      <c r="AC77" s="8" t="s">
        <v>68</v>
      </c>
    </row>
    <row r="78" spans="1:29" x14ac:dyDescent="0.25">
      <c r="A78" s="8" t="s">
        <v>1965</v>
      </c>
      <c r="B78" s="8" t="s">
        <v>1968</v>
      </c>
      <c r="C78" s="59" t="str">
        <f>VLOOKUP(MID(E78,1,2),DATA!$B$2:$C$10,2,FALSE)</f>
        <v>FF10</v>
      </c>
      <c r="D78" s="8" t="str">
        <f>VLOOKUP(MID(E78,13,2),DATA!$M$2:$N$16,2,FALSE)</f>
        <v>Tarmac</v>
      </c>
      <c r="E78" s="66" t="s">
        <v>9</v>
      </c>
      <c r="F78" s="18" cm="1">
        <f t="array" ref="F78">SUMPRODUCT(1*('All Skus'!$C$2:$C$951=$E78),'All Skus'!$D$2:$D$951)</f>
        <v>-3</v>
      </c>
      <c r="G78" s="12" t="str">
        <f>VLOOKUP(MID(E78,4,1),DATA!$F$2:$G$16,2,FALSE)</f>
        <v>19"</v>
      </c>
      <c r="H78" s="12" t="str">
        <f>VLOOKUP(MID(E78,5,3),DATA!$H$2:$I$16,2,FALSE)</f>
        <v>8.5"</v>
      </c>
      <c r="I78" s="12" t="str">
        <f t="shared" si="4"/>
        <v>47</v>
      </c>
      <c r="J78" s="12" t="str">
        <f>VLOOKUP(MID(E78,10,3),DATA!$J$2:$L$16,2,FALSE)</f>
        <v>5x112</v>
      </c>
      <c r="K78" s="12">
        <f>VLOOKUP(MID(E78,10,3),DATA!$J$2:$L$16,3,FALSE)</f>
        <v>66.56</v>
      </c>
      <c r="L78" s="8" t="str">
        <f>VLOOKUP(MID(E78,3,1),DATA!$D$2:$E$16,2,FALSE)</f>
        <v>High Offset</v>
      </c>
      <c r="N78" s="9" t="s">
        <v>141</v>
      </c>
      <c r="O78" s="60" t="str">
        <f>VLOOKUP(MID(P78,1,2),DATA!$B$2:$C$10,2,FALSE)</f>
        <v>FF10</v>
      </c>
      <c r="P78" s="66" t="s">
        <v>9</v>
      </c>
      <c r="Q78" s="18" cm="1">
        <f t="array" ref="Q78">SUMPRODUCT(1*('All Skus'!$C$2:$C$951=$P78),'All Skus'!$D$2:$D$951)</f>
        <v>-3</v>
      </c>
      <c r="R78" s="12" t="str">
        <f>VLOOKUP(MID(P78,4,1),DATA!$F$2:$G$16,2,FALSE)</f>
        <v>19"</v>
      </c>
      <c r="S78" s="12" t="str">
        <f>VLOOKUP(MID(P78,5,3),DATA!$H$2:$I$16,2,FALSE)</f>
        <v>8.5"</v>
      </c>
      <c r="T78" s="12" t="str">
        <f t="shared" si="5"/>
        <v>47</v>
      </c>
      <c r="U78" s="12" t="str">
        <f>VLOOKUP(MID(P78,10,3),DATA!$J$2:$L$16,2,FALSE)</f>
        <v>5x112</v>
      </c>
      <c r="V78" s="12">
        <f>VLOOKUP(MID(P78,10,3),DATA!$J$2:$L$16,3,FALSE)</f>
        <v>66.56</v>
      </c>
      <c r="W78" s="8" t="str">
        <f>VLOOKUP(MID(P78,3,1),DATA!$D$2:$E$16,2,FALSE)</f>
        <v>High Offset</v>
      </c>
      <c r="Y78" s="9" t="s">
        <v>141</v>
      </c>
      <c r="Z78" s="8" t="s">
        <v>1969</v>
      </c>
      <c r="AA78" s="8" t="s">
        <v>2</v>
      </c>
      <c r="AB78" s="8" t="s">
        <v>5</v>
      </c>
    </row>
    <row r="79" spans="1:29" x14ac:dyDescent="0.25">
      <c r="A79" s="8" t="s">
        <v>1965</v>
      </c>
      <c r="B79" s="8" t="s">
        <v>1968</v>
      </c>
      <c r="C79" s="59" t="str">
        <f>VLOOKUP(MID(E79,1,2),DATA!$B$2:$C$10,2,FALSE)</f>
        <v>FF10</v>
      </c>
      <c r="D79" s="8" t="str">
        <f>VLOOKUP(MID(E79,13,2),DATA!$M$2:$N$16,2,FALSE)</f>
        <v>Liquid Metal</v>
      </c>
      <c r="E79" s="66" t="s">
        <v>10</v>
      </c>
      <c r="F79" s="18" cm="1">
        <f t="array" ref="F79">SUMPRODUCT(1*('All Skus'!$C$2:$C$951=$E79),'All Skus'!$D$2:$D$951)</f>
        <v>-8</v>
      </c>
      <c r="G79" s="12" t="str">
        <f>VLOOKUP(MID(E79,4,1),DATA!$F$2:$G$16,2,FALSE)</f>
        <v>19"</v>
      </c>
      <c r="H79" s="12" t="str">
        <f>VLOOKUP(MID(E79,5,3),DATA!$H$2:$I$16,2,FALSE)</f>
        <v>8.5"</v>
      </c>
      <c r="I79" s="12" t="str">
        <f t="shared" si="4"/>
        <v>47</v>
      </c>
      <c r="J79" s="12" t="str">
        <f>VLOOKUP(MID(E79,10,3),DATA!$J$2:$L$16,2,FALSE)</f>
        <v>5x112</v>
      </c>
      <c r="K79" s="12">
        <f>VLOOKUP(MID(E79,10,3),DATA!$J$2:$L$16,3,FALSE)</f>
        <v>66.56</v>
      </c>
      <c r="L79" s="8" t="str">
        <f>VLOOKUP(MID(E79,3,1),DATA!$D$2:$E$16,2,FALSE)</f>
        <v>High Offset</v>
      </c>
      <c r="N79" s="9" t="s">
        <v>141</v>
      </c>
      <c r="O79" s="60" t="str">
        <f>VLOOKUP(MID(P79,1,2),DATA!$B$2:$C$10,2,FALSE)</f>
        <v>FF10</v>
      </c>
      <c r="P79" s="66" t="s">
        <v>10</v>
      </c>
      <c r="Q79" s="18" cm="1">
        <f t="array" ref="Q79">SUMPRODUCT(1*('All Skus'!$C$2:$C$951=$P79),'All Skus'!$D$2:$D$951)</f>
        <v>-8</v>
      </c>
      <c r="R79" s="12" t="str">
        <f>VLOOKUP(MID(P79,4,1),DATA!$F$2:$G$16,2,FALSE)</f>
        <v>19"</v>
      </c>
      <c r="S79" s="12" t="str">
        <f>VLOOKUP(MID(P79,5,3),DATA!$H$2:$I$16,2,FALSE)</f>
        <v>8.5"</v>
      </c>
      <c r="T79" s="12" t="str">
        <f t="shared" si="5"/>
        <v>47</v>
      </c>
      <c r="U79" s="12" t="str">
        <f>VLOOKUP(MID(P79,10,3),DATA!$J$2:$L$16,2,FALSE)</f>
        <v>5x112</v>
      </c>
      <c r="V79" s="12">
        <f>VLOOKUP(MID(P79,10,3),DATA!$J$2:$L$16,3,FALSE)</f>
        <v>66.56</v>
      </c>
      <c r="W79" s="8" t="str">
        <f>VLOOKUP(MID(P79,3,1),DATA!$D$2:$E$16,2,FALSE)</f>
        <v>High Offset</v>
      </c>
      <c r="Y79" s="9" t="s">
        <v>141</v>
      </c>
      <c r="Z79" s="8" t="s">
        <v>1969</v>
      </c>
      <c r="AA79" s="8" t="s">
        <v>2</v>
      </c>
      <c r="AB79" s="8" t="s">
        <v>5</v>
      </c>
    </row>
    <row r="80" spans="1:29" x14ac:dyDescent="0.25">
      <c r="A80" s="8" t="s">
        <v>1965</v>
      </c>
      <c r="B80" s="8" t="s">
        <v>1968</v>
      </c>
      <c r="C80" s="59" t="str">
        <f>VLOOKUP(MID(E80,1,2),DATA!$B$2:$C$10,2,FALSE)</f>
        <v>FF11</v>
      </c>
      <c r="D80" s="8" t="str">
        <f>VLOOKUP(MID(E80,13,2),DATA!$M$2:$N$16,2,FALSE)</f>
        <v>Tarmac</v>
      </c>
      <c r="E80" s="66" t="s">
        <v>374</v>
      </c>
      <c r="F80" s="18" cm="1">
        <f t="array" ref="F80">SUMPRODUCT(1*('All Skus'!$C$2:$C$951=$E80),'All Skus'!$D$2:$D$951)</f>
        <v>4</v>
      </c>
      <c r="G80" s="12" t="str">
        <f>VLOOKUP(MID(E80,4,1),DATA!$F$2:$G$16,2,FALSE)</f>
        <v>19"</v>
      </c>
      <c r="H80" s="12" t="str">
        <f>VLOOKUP(MID(E80,5,3),DATA!$H$2:$I$16,2,FALSE)</f>
        <v>8.5"</v>
      </c>
      <c r="I80" s="12" t="str">
        <f t="shared" si="4"/>
        <v>47</v>
      </c>
      <c r="J80" s="12" t="str">
        <f>VLOOKUP(MID(E80,10,3),DATA!$J$2:$L$16,2,FALSE)</f>
        <v>5x112</v>
      </c>
      <c r="K80" s="12">
        <f>VLOOKUP(MID(E80,10,3),DATA!$J$2:$L$16,3,FALSE)</f>
        <v>66.56</v>
      </c>
      <c r="L80" s="8" t="str">
        <f>VLOOKUP(MID(E80,3,1),DATA!$D$2:$E$16,2,FALSE)</f>
        <v>High Offset</v>
      </c>
      <c r="N80" s="9" t="s">
        <v>141</v>
      </c>
      <c r="O80" s="60" t="str">
        <f>VLOOKUP(MID(P80,1,2),DATA!$B$2:$C$10,2,FALSE)</f>
        <v>FF11</v>
      </c>
      <c r="P80" s="66" t="s">
        <v>374</v>
      </c>
      <c r="Q80" s="18" cm="1">
        <f t="array" ref="Q80">SUMPRODUCT(1*('All Skus'!$C$2:$C$951=$P80),'All Skus'!$D$2:$D$951)</f>
        <v>4</v>
      </c>
      <c r="R80" s="12" t="str">
        <f>VLOOKUP(MID(P80,4,1),DATA!$F$2:$G$16,2,FALSE)</f>
        <v>19"</v>
      </c>
      <c r="S80" s="12" t="str">
        <f>VLOOKUP(MID(P80,5,3),DATA!$H$2:$I$16,2,FALSE)</f>
        <v>8.5"</v>
      </c>
      <c r="T80" s="12" t="str">
        <f t="shared" si="5"/>
        <v>47</v>
      </c>
      <c r="U80" s="12" t="str">
        <f>VLOOKUP(MID(P80,10,3),DATA!$J$2:$L$16,2,FALSE)</f>
        <v>5x112</v>
      </c>
      <c r="V80" s="12">
        <f>VLOOKUP(MID(P80,10,3),DATA!$J$2:$L$16,3,FALSE)</f>
        <v>66.56</v>
      </c>
      <c r="W80" s="8" t="str">
        <f>VLOOKUP(MID(P80,3,1),DATA!$D$2:$E$16,2,FALSE)</f>
        <v>High Offset</v>
      </c>
      <c r="Y80" s="9" t="s">
        <v>141</v>
      </c>
      <c r="Z80" s="8" t="s">
        <v>1969</v>
      </c>
      <c r="AA80" s="8" t="s">
        <v>2</v>
      </c>
      <c r="AB80" s="8" t="s">
        <v>5</v>
      </c>
    </row>
    <row r="81" spans="1:29" x14ac:dyDescent="0.25">
      <c r="A81" s="8" t="s">
        <v>1965</v>
      </c>
      <c r="B81" s="8" t="s">
        <v>1968</v>
      </c>
      <c r="C81" s="59" t="str">
        <f>VLOOKUP(MID(E81,1,2),DATA!$B$2:$C$10,2,FALSE)</f>
        <v>FF11</v>
      </c>
      <c r="D81" s="8" t="str">
        <f>VLOOKUP(MID(E81,13,2),DATA!$M$2:$N$16,2,FALSE)</f>
        <v>Liquid Metal</v>
      </c>
      <c r="E81" s="66" t="s">
        <v>375</v>
      </c>
      <c r="F81" s="18" cm="1">
        <f t="array" ref="F81">SUMPRODUCT(1*('All Skus'!$C$2:$C$951=$E81),'All Skus'!$D$2:$D$951)</f>
        <v>3</v>
      </c>
      <c r="G81" s="12" t="str">
        <f>VLOOKUP(MID(E81,4,1),DATA!$F$2:$G$16,2,FALSE)</f>
        <v>19"</v>
      </c>
      <c r="H81" s="12" t="str">
        <f>VLOOKUP(MID(E81,5,3),DATA!$H$2:$I$16,2,FALSE)</f>
        <v>8.5"</v>
      </c>
      <c r="I81" s="12" t="str">
        <f t="shared" si="4"/>
        <v>47</v>
      </c>
      <c r="J81" s="12" t="str">
        <f>VLOOKUP(MID(E81,10,3),DATA!$J$2:$L$16,2,FALSE)</f>
        <v>5x112</v>
      </c>
      <c r="K81" s="12">
        <f>VLOOKUP(MID(E81,10,3),DATA!$J$2:$L$16,3,FALSE)</f>
        <v>66.56</v>
      </c>
      <c r="L81" s="8" t="str">
        <f>VLOOKUP(MID(E81,3,1),DATA!$D$2:$E$16,2,FALSE)</f>
        <v>High Offset</v>
      </c>
      <c r="N81" s="9" t="s">
        <v>141</v>
      </c>
      <c r="O81" s="60" t="str">
        <f>VLOOKUP(MID(P81,1,2),DATA!$B$2:$C$10,2,FALSE)</f>
        <v>FF11</v>
      </c>
      <c r="P81" s="66" t="s">
        <v>375</v>
      </c>
      <c r="Q81" s="18" cm="1">
        <f t="array" ref="Q81">SUMPRODUCT(1*('All Skus'!$C$2:$C$951=$P81),'All Skus'!$D$2:$D$951)</f>
        <v>3</v>
      </c>
      <c r="R81" s="12" t="str">
        <f>VLOOKUP(MID(P81,4,1),DATA!$F$2:$G$16,2,FALSE)</f>
        <v>19"</v>
      </c>
      <c r="S81" s="12" t="str">
        <f>VLOOKUP(MID(P81,5,3),DATA!$H$2:$I$16,2,FALSE)</f>
        <v>8.5"</v>
      </c>
      <c r="T81" s="12" t="str">
        <f t="shared" si="5"/>
        <v>47</v>
      </c>
      <c r="U81" s="12" t="str">
        <f>VLOOKUP(MID(P81,10,3),DATA!$J$2:$L$16,2,FALSE)</f>
        <v>5x112</v>
      </c>
      <c r="V81" s="12">
        <f>VLOOKUP(MID(P81,10,3),DATA!$J$2:$L$16,3,FALSE)</f>
        <v>66.56</v>
      </c>
      <c r="W81" s="8" t="str">
        <f>VLOOKUP(MID(P81,3,1),DATA!$D$2:$E$16,2,FALSE)</f>
        <v>High Offset</v>
      </c>
      <c r="Y81" s="9" t="s">
        <v>141</v>
      </c>
      <c r="Z81" s="8" t="s">
        <v>1969</v>
      </c>
      <c r="AA81" s="8" t="s">
        <v>2</v>
      </c>
      <c r="AB81" s="8" t="s">
        <v>5</v>
      </c>
    </row>
    <row r="82" spans="1:29" x14ac:dyDescent="0.25">
      <c r="A82" s="8" t="s">
        <v>1965</v>
      </c>
      <c r="B82" s="8" t="s">
        <v>1968</v>
      </c>
      <c r="C82" s="59" t="str">
        <f>VLOOKUP(MID(E82,1,2),DATA!$B$2:$C$10,2,FALSE)</f>
        <v>FF15</v>
      </c>
      <c r="D82" s="8" t="str">
        <f>VLOOKUP(MID(E82,13,2),DATA!$M$2:$N$16,2,FALSE)</f>
        <v>Tarmac</v>
      </c>
      <c r="E82" s="66" t="s">
        <v>248</v>
      </c>
      <c r="F82" s="18" cm="1">
        <f t="array" ref="F82">SUMPRODUCT(1*('All Skus'!$C$2:$C$951=$E82),'All Skus'!$D$2:$D$951)</f>
        <v>32</v>
      </c>
      <c r="G82" s="12" t="str">
        <f>VLOOKUP(MID(E82,4,1),DATA!$F$2:$G$16,2,FALSE)</f>
        <v>19"</v>
      </c>
      <c r="H82" s="12" t="str">
        <f>VLOOKUP(MID(E82,5,3),DATA!$H$2:$I$16,2,FALSE)</f>
        <v>8.5"</v>
      </c>
      <c r="I82" s="12" t="str">
        <f t="shared" si="4"/>
        <v>47</v>
      </c>
      <c r="J82" s="12" t="str">
        <f>VLOOKUP(MID(E82,10,3),DATA!$J$2:$L$16,2,FALSE)</f>
        <v>5x112</v>
      </c>
      <c r="K82" s="12">
        <f>VLOOKUP(MID(E82,10,3),DATA!$J$2:$L$16,3,FALSE)</f>
        <v>66.56</v>
      </c>
      <c r="L82" s="8" t="str">
        <f>VLOOKUP(MID(E82,3,1),DATA!$D$2:$E$16,2,FALSE)</f>
        <v>High Offset</v>
      </c>
      <c r="M82" s="8">
        <v>22.2</v>
      </c>
      <c r="N82" s="9" t="s">
        <v>141</v>
      </c>
      <c r="O82" s="60" t="str">
        <f>VLOOKUP(MID(P82,1,2),DATA!$B$2:$C$10,2,FALSE)</f>
        <v>FF15</v>
      </c>
      <c r="P82" s="66" t="s">
        <v>248</v>
      </c>
      <c r="Q82" s="18" cm="1">
        <f t="array" ref="Q82">SUMPRODUCT(1*('All Skus'!$C$2:$C$951=$P82),'All Skus'!$D$2:$D$951)</f>
        <v>32</v>
      </c>
      <c r="R82" s="12" t="str">
        <f>VLOOKUP(MID(P82,4,1),DATA!$F$2:$G$16,2,FALSE)</f>
        <v>19"</v>
      </c>
      <c r="S82" s="12" t="str">
        <f>VLOOKUP(MID(P82,5,3),DATA!$H$2:$I$16,2,FALSE)</f>
        <v>8.5"</v>
      </c>
      <c r="T82" s="12" t="str">
        <f t="shared" si="5"/>
        <v>47</v>
      </c>
      <c r="U82" s="12" t="str">
        <f>VLOOKUP(MID(P82,10,3),DATA!$J$2:$L$16,2,FALSE)</f>
        <v>5x112</v>
      </c>
      <c r="V82" s="12">
        <f>VLOOKUP(MID(P82,10,3),DATA!$J$2:$L$16,3,FALSE)</f>
        <v>66.56</v>
      </c>
      <c r="W82" s="8" t="str">
        <f>VLOOKUP(MID(P82,3,1),DATA!$D$2:$E$16,2,FALSE)</f>
        <v>High Offset</v>
      </c>
      <c r="X82" s="8">
        <v>22.2</v>
      </c>
      <c r="Y82" s="9" t="s">
        <v>141</v>
      </c>
      <c r="Z82" s="8" t="s">
        <v>1969</v>
      </c>
      <c r="AA82" s="8" t="s">
        <v>2</v>
      </c>
      <c r="AB82" s="8" t="s">
        <v>5</v>
      </c>
      <c r="AC82" s="8" t="s">
        <v>68</v>
      </c>
    </row>
    <row r="83" spans="1:29" x14ac:dyDescent="0.25">
      <c r="A83" s="8" t="s">
        <v>1965</v>
      </c>
      <c r="B83" s="8" t="s">
        <v>1968</v>
      </c>
      <c r="C83" s="59" t="str">
        <f>VLOOKUP(MID(E83,1,2),DATA!$B$2:$C$10,2,FALSE)</f>
        <v>FF15</v>
      </c>
      <c r="D83" s="8" t="str">
        <f>VLOOKUP(MID(E83,13,2),DATA!$M$2:$N$16,2,FALSE)</f>
        <v>Liquid Silver</v>
      </c>
      <c r="E83" s="66" t="s">
        <v>249</v>
      </c>
      <c r="F83" s="18" cm="1">
        <f t="array" ref="F83">SUMPRODUCT(1*('All Skus'!$C$2:$C$951=$E83),'All Skus'!$D$2:$D$951)</f>
        <v>8</v>
      </c>
      <c r="G83" s="12" t="str">
        <f>VLOOKUP(MID(E83,4,1),DATA!$F$2:$G$16,2,FALSE)</f>
        <v>19"</v>
      </c>
      <c r="H83" s="12" t="str">
        <f>VLOOKUP(MID(E83,5,3),DATA!$H$2:$I$16,2,FALSE)</f>
        <v>8.5"</v>
      </c>
      <c r="I83" s="12" t="str">
        <f t="shared" si="4"/>
        <v>47</v>
      </c>
      <c r="J83" s="12" t="str">
        <f>VLOOKUP(MID(E83,10,3),DATA!$J$2:$L$16,2,FALSE)</f>
        <v>5x112</v>
      </c>
      <c r="K83" s="12">
        <f>VLOOKUP(MID(E83,10,3),DATA!$J$2:$L$16,3,FALSE)</f>
        <v>66.56</v>
      </c>
      <c r="L83" s="8" t="str">
        <f>VLOOKUP(MID(E83,3,1),DATA!$D$2:$E$16,2,FALSE)</f>
        <v>High Offset</v>
      </c>
      <c r="M83" s="8">
        <v>22.2</v>
      </c>
      <c r="N83" s="9" t="s">
        <v>141</v>
      </c>
      <c r="O83" s="60" t="str">
        <f>VLOOKUP(MID(P83,1,2),DATA!$B$2:$C$10,2,FALSE)</f>
        <v>FF15</v>
      </c>
      <c r="P83" s="66" t="s">
        <v>249</v>
      </c>
      <c r="Q83" s="18" cm="1">
        <f t="array" ref="Q83">SUMPRODUCT(1*('All Skus'!$C$2:$C$951=$P83),'All Skus'!$D$2:$D$951)</f>
        <v>8</v>
      </c>
      <c r="R83" s="12" t="str">
        <f>VLOOKUP(MID(P83,4,1),DATA!$F$2:$G$16,2,FALSE)</f>
        <v>19"</v>
      </c>
      <c r="S83" s="12" t="str">
        <f>VLOOKUP(MID(P83,5,3),DATA!$H$2:$I$16,2,FALSE)</f>
        <v>8.5"</v>
      </c>
      <c r="T83" s="12" t="str">
        <f t="shared" si="5"/>
        <v>47</v>
      </c>
      <c r="U83" s="12" t="str">
        <f>VLOOKUP(MID(P83,10,3),DATA!$J$2:$L$16,2,FALSE)</f>
        <v>5x112</v>
      </c>
      <c r="V83" s="12">
        <f>VLOOKUP(MID(P83,10,3),DATA!$J$2:$L$16,3,FALSE)</f>
        <v>66.56</v>
      </c>
      <c r="W83" s="8" t="str">
        <f>VLOOKUP(MID(P83,3,1),DATA!$D$2:$E$16,2,FALSE)</f>
        <v>High Offset</v>
      </c>
      <c r="X83" s="8">
        <v>22.2</v>
      </c>
      <c r="Y83" s="9" t="s">
        <v>141</v>
      </c>
      <c r="Z83" s="8" t="s">
        <v>1969</v>
      </c>
      <c r="AB83" s="8" t="s">
        <v>5</v>
      </c>
      <c r="AC83" s="8" t="s">
        <v>68</v>
      </c>
    </row>
    <row r="84" spans="1:29" x14ac:dyDescent="0.25">
      <c r="A84" s="8" t="s">
        <v>1965</v>
      </c>
      <c r="B84" s="8" t="s">
        <v>1846</v>
      </c>
      <c r="C84" s="59" t="str">
        <f>VLOOKUP(MID(E84,1,2),DATA!$B$2:$C$10,2,FALSE)</f>
        <v>FF01</v>
      </c>
      <c r="D84" s="8" t="str">
        <f>VLOOKUP(MID(E84,13,2),DATA!$M$2:$N$16,2,FALSE)</f>
        <v>Tarmac</v>
      </c>
      <c r="E84" s="66" t="s">
        <v>151</v>
      </c>
      <c r="F84" s="18" cm="1">
        <f t="array" ref="F84">SUMPRODUCT(1*('All Skus'!$C$2:$C$951=$E84),'All Skus'!$D$2:$D$951)</f>
        <v>10</v>
      </c>
      <c r="G84" s="12" t="str">
        <f>VLOOKUP(MID(E84,4,1),DATA!$F$2:$G$16,2,FALSE)</f>
        <v>19"</v>
      </c>
      <c r="H84" s="12" t="str">
        <f>VLOOKUP(MID(E84,5,3),DATA!$H$2:$I$16,2,FALSE)</f>
        <v>8.5"</v>
      </c>
      <c r="I84" s="12" t="str">
        <f t="shared" si="4"/>
        <v>47</v>
      </c>
      <c r="J84" s="12" t="str">
        <f>VLOOKUP(MID(E84,10,3),DATA!$J$2:$L$16,2,FALSE)</f>
        <v>5x112</v>
      </c>
      <c r="K84" s="12">
        <f>VLOOKUP(MID(E84,10,3),DATA!$J$2:$L$16,3,FALSE)</f>
        <v>66.56</v>
      </c>
      <c r="L84" s="8" t="str">
        <f>VLOOKUP(MID(E84,3,1),DATA!$D$2:$E$16,2,FALSE)</f>
        <v>High Offset</v>
      </c>
      <c r="M84" s="8">
        <v>23.2</v>
      </c>
      <c r="N84" s="9" t="s">
        <v>241</v>
      </c>
      <c r="O84" s="60" t="str">
        <f>VLOOKUP(MID(P84,1,2),DATA!$B$2:$C$10,2,FALSE)</f>
        <v>FF01</v>
      </c>
      <c r="P84" s="66" t="s">
        <v>151</v>
      </c>
      <c r="Q84" s="18" cm="1">
        <f t="array" ref="Q84">SUMPRODUCT(1*('All Skus'!$C$2:$C$951=$P84),'All Skus'!$D$2:$D$951)</f>
        <v>10</v>
      </c>
      <c r="R84" s="12" t="str">
        <f>VLOOKUP(MID(P84,4,1),DATA!$F$2:$G$16,2,FALSE)</f>
        <v>19"</v>
      </c>
      <c r="S84" s="12" t="str">
        <f>VLOOKUP(MID(P84,5,3),DATA!$H$2:$I$16,2,FALSE)</f>
        <v>8.5"</v>
      </c>
      <c r="T84" s="12" t="str">
        <f t="shared" si="5"/>
        <v>47</v>
      </c>
      <c r="U84" s="12" t="str">
        <f>VLOOKUP(MID(P84,10,3),DATA!$J$2:$L$16,2,FALSE)</f>
        <v>5x112</v>
      </c>
      <c r="V84" s="12">
        <f>VLOOKUP(MID(P84,10,3),DATA!$J$2:$L$16,3,FALSE)</f>
        <v>66.56</v>
      </c>
      <c r="W84" s="8" t="str">
        <f>VLOOKUP(MID(P84,3,1),DATA!$D$2:$E$16,2,FALSE)</f>
        <v>High Offset</v>
      </c>
      <c r="X84" s="8">
        <v>23.2</v>
      </c>
      <c r="Y84" s="9" t="s">
        <v>241</v>
      </c>
      <c r="Z84" s="8" t="s">
        <v>1970</v>
      </c>
      <c r="AA84" s="8" t="s">
        <v>2</v>
      </c>
      <c r="AB84" s="8" t="s">
        <v>5</v>
      </c>
      <c r="AC84" s="8" t="s">
        <v>68</v>
      </c>
    </row>
    <row r="85" spans="1:29" x14ac:dyDescent="0.25">
      <c r="A85" s="8" t="s">
        <v>1965</v>
      </c>
      <c r="B85" s="8" t="s">
        <v>1846</v>
      </c>
      <c r="C85" s="59" t="str">
        <f>VLOOKUP(MID(E85,1,2),DATA!$B$2:$C$10,2,FALSE)</f>
        <v>FF01</v>
      </c>
      <c r="D85" s="8" t="str">
        <f>VLOOKUP(MID(E85,13,2),DATA!$M$2:$N$16,2,FALSE)</f>
        <v>Liquid Silver</v>
      </c>
      <c r="E85" s="66" t="s">
        <v>152</v>
      </c>
      <c r="F85" s="18" cm="1">
        <f t="array" ref="F85">SUMPRODUCT(1*('All Skus'!$C$2:$C$951=$E85),'All Skus'!$D$2:$D$951)</f>
        <v>1</v>
      </c>
      <c r="G85" s="12" t="str">
        <f>VLOOKUP(MID(E85,4,1),DATA!$F$2:$G$16,2,FALSE)</f>
        <v>19"</v>
      </c>
      <c r="H85" s="12" t="str">
        <f>VLOOKUP(MID(E85,5,3),DATA!$H$2:$I$16,2,FALSE)</f>
        <v>8.5"</v>
      </c>
      <c r="I85" s="12" t="str">
        <f t="shared" si="4"/>
        <v>47</v>
      </c>
      <c r="J85" s="12" t="str">
        <f>VLOOKUP(MID(E85,10,3),DATA!$J$2:$L$16,2,FALSE)</f>
        <v>5x112</v>
      </c>
      <c r="K85" s="12">
        <f>VLOOKUP(MID(E85,10,3),DATA!$J$2:$L$16,3,FALSE)</f>
        <v>66.56</v>
      </c>
      <c r="L85" s="8" t="str">
        <f>VLOOKUP(MID(E85,3,1),DATA!$D$2:$E$16,2,FALSE)</f>
        <v>High Offset</v>
      </c>
      <c r="M85" s="8">
        <v>23.2</v>
      </c>
      <c r="N85" s="9" t="s">
        <v>241</v>
      </c>
      <c r="O85" s="60" t="str">
        <f>VLOOKUP(MID(P85,1,2),DATA!$B$2:$C$10,2,FALSE)</f>
        <v>FF01</v>
      </c>
      <c r="P85" s="66" t="s">
        <v>152</v>
      </c>
      <c r="Q85" s="18" cm="1">
        <f t="array" ref="Q85">SUMPRODUCT(1*('All Skus'!$C$2:$C$951=$P85),'All Skus'!$D$2:$D$951)</f>
        <v>1</v>
      </c>
      <c r="R85" s="12" t="str">
        <f>VLOOKUP(MID(P85,4,1),DATA!$F$2:$G$16,2,FALSE)</f>
        <v>19"</v>
      </c>
      <c r="S85" s="12" t="str">
        <f>VLOOKUP(MID(P85,5,3),DATA!$H$2:$I$16,2,FALSE)</f>
        <v>8.5"</v>
      </c>
      <c r="T85" s="12" t="str">
        <f t="shared" si="5"/>
        <v>47</v>
      </c>
      <c r="U85" s="12" t="str">
        <f>VLOOKUP(MID(P85,10,3),DATA!$J$2:$L$16,2,FALSE)</f>
        <v>5x112</v>
      </c>
      <c r="V85" s="12">
        <f>VLOOKUP(MID(P85,10,3),DATA!$J$2:$L$16,3,FALSE)</f>
        <v>66.56</v>
      </c>
      <c r="W85" s="8" t="str">
        <f>VLOOKUP(MID(P85,3,1),DATA!$D$2:$E$16,2,FALSE)</f>
        <v>High Offset</v>
      </c>
      <c r="X85" s="8">
        <v>23.2</v>
      </c>
      <c r="Y85" s="9" t="s">
        <v>241</v>
      </c>
      <c r="Z85" s="8" t="s">
        <v>1970</v>
      </c>
      <c r="AB85" s="8" t="s">
        <v>5</v>
      </c>
      <c r="AC85" s="8" t="s">
        <v>68</v>
      </c>
    </row>
    <row r="86" spans="1:29" x14ac:dyDescent="0.25">
      <c r="A86" s="8" t="s">
        <v>1965</v>
      </c>
      <c r="B86" s="8" t="s">
        <v>1846</v>
      </c>
      <c r="C86" s="59" t="str">
        <f>VLOOKUP(MID(E86,1,2),DATA!$B$2:$C$10,2,FALSE)</f>
        <v>FF04</v>
      </c>
      <c r="D86" s="8" t="str">
        <f>VLOOKUP(MID(E86,13,2),DATA!$M$2:$N$16,2,FALSE)</f>
        <v>Tarmac</v>
      </c>
      <c r="E86" s="66" t="s">
        <v>297</v>
      </c>
      <c r="F86" s="18" cm="1">
        <f t="array" ref="F86">SUMPRODUCT(1*('All Skus'!$C$2:$C$951=$E86),'All Skus'!$D$2:$D$951)</f>
        <v>17</v>
      </c>
      <c r="G86" s="12" t="str">
        <f>VLOOKUP(MID(E86,4,1),DATA!$F$2:$G$16,2,FALSE)</f>
        <v>19"</v>
      </c>
      <c r="H86" s="12" t="str">
        <f>VLOOKUP(MID(E86,5,3),DATA!$H$2:$I$16,2,FALSE)</f>
        <v>8.5"</v>
      </c>
      <c r="I86" s="12" t="str">
        <f t="shared" ref="I86:I111" si="6">MID(E86,8,2)</f>
        <v>47</v>
      </c>
      <c r="J86" s="12" t="str">
        <f>VLOOKUP(MID(E86,10,3),DATA!$J$2:$L$16,2,FALSE)</f>
        <v>5x112</v>
      </c>
      <c r="K86" s="12">
        <f>VLOOKUP(MID(E86,10,3),DATA!$J$2:$L$16,3,FALSE)</f>
        <v>66.56</v>
      </c>
      <c r="L86" s="8" t="str">
        <f>VLOOKUP(MID(E86,3,1),DATA!$D$2:$E$16,2,FALSE)</f>
        <v>High Offset</v>
      </c>
      <c r="M86" s="8">
        <v>22.8</v>
      </c>
      <c r="N86" s="9" t="s">
        <v>294</v>
      </c>
      <c r="O86" s="60" t="str">
        <f>VLOOKUP(MID(P86,1,2),DATA!$B$2:$C$10,2,FALSE)</f>
        <v>FF04</v>
      </c>
      <c r="P86" s="66" t="s">
        <v>297</v>
      </c>
      <c r="Q86" s="18" cm="1">
        <f t="array" ref="Q86">SUMPRODUCT(1*('All Skus'!$C$2:$C$951=$P86),'All Skus'!$D$2:$D$951)</f>
        <v>17</v>
      </c>
      <c r="R86" s="12" t="str">
        <f>VLOOKUP(MID(P86,4,1),DATA!$F$2:$G$16,2,FALSE)</f>
        <v>19"</v>
      </c>
      <c r="S86" s="12" t="str">
        <f>VLOOKUP(MID(P86,5,3),DATA!$H$2:$I$16,2,FALSE)</f>
        <v>8.5"</v>
      </c>
      <c r="T86" s="12" t="str">
        <f t="shared" ref="T86:T111" si="7">MID(P86,8,2)</f>
        <v>47</v>
      </c>
      <c r="U86" s="12" t="str">
        <f>VLOOKUP(MID(P86,10,3),DATA!$J$2:$L$16,2,FALSE)</f>
        <v>5x112</v>
      </c>
      <c r="V86" s="12">
        <f>VLOOKUP(MID(P86,10,3),DATA!$J$2:$L$16,3,FALSE)</f>
        <v>66.56</v>
      </c>
      <c r="W86" s="8" t="str">
        <f>VLOOKUP(MID(P86,3,1),DATA!$D$2:$E$16,2,FALSE)</f>
        <v>High Offset</v>
      </c>
      <c r="X86" s="8">
        <v>22.8</v>
      </c>
      <c r="Y86" s="9" t="s">
        <v>294</v>
      </c>
      <c r="Z86" s="8" t="s">
        <v>1970</v>
      </c>
      <c r="AA86" s="8" t="s">
        <v>2</v>
      </c>
      <c r="AB86" s="8" t="s">
        <v>5</v>
      </c>
      <c r="AC86" s="8" t="s">
        <v>68</v>
      </c>
    </row>
    <row r="87" spans="1:29" x14ac:dyDescent="0.25">
      <c r="A87" s="8" t="s">
        <v>1965</v>
      </c>
      <c r="B87" s="8" t="s">
        <v>1846</v>
      </c>
      <c r="C87" s="59" t="str">
        <f>VLOOKUP(MID(E87,1,2),DATA!$B$2:$C$10,2,FALSE)</f>
        <v>FF04</v>
      </c>
      <c r="D87" s="8" t="str">
        <f>VLOOKUP(MID(E87,13,2),DATA!$M$2:$N$16,2,FALSE)</f>
        <v>Liquid Metal</v>
      </c>
      <c r="E87" s="66" t="s">
        <v>298</v>
      </c>
      <c r="F87" s="18" cm="1">
        <f t="array" ref="F87">SUMPRODUCT(1*('All Skus'!$C$2:$C$951=$E87),'All Skus'!$D$2:$D$951)</f>
        <v>19</v>
      </c>
      <c r="G87" s="12" t="str">
        <f>VLOOKUP(MID(E87,4,1),DATA!$F$2:$G$16,2,FALSE)</f>
        <v>19"</v>
      </c>
      <c r="H87" s="12" t="str">
        <f>VLOOKUP(MID(E87,5,3),DATA!$H$2:$I$16,2,FALSE)</f>
        <v>8.5"</v>
      </c>
      <c r="I87" s="12" t="str">
        <f t="shared" si="6"/>
        <v>47</v>
      </c>
      <c r="J87" s="12" t="str">
        <f>VLOOKUP(MID(E87,10,3),DATA!$J$2:$L$16,2,FALSE)</f>
        <v>5x112</v>
      </c>
      <c r="K87" s="12">
        <f>VLOOKUP(MID(E87,10,3),DATA!$J$2:$L$16,3,FALSE)</f>
        <v>66.56</v>
      </c>
      <c r="L87" s="8" t="str">
        <f>VLOOKUP(MID(E87,3,1),DATA!$D$2:$E$16,2,FALSE)</f>
        <v>High Offset</v>
      </c>
      <c r="M87" s="8">
        <v>22.8</v>
      </c>
      <c r="N87" s="9" t="s">
        <v>294</v>
      </c>
      <c r="O87" s="60" t="str">
        <f>VLOOKUP(MID(P87,1,2),DATA!$B$2:$C$10,2,FALSE)</f>
        <v>FF04</v>
      </c>
      <c r="P87" s="66" t="s">
        <v>298</v>
      </c>
      <c r="Q87" s="18" cm="1">
        <f t="array" ref="Q87">SUMPRODUCT(1*('All Skus'!$C$2:$C$951=$P87),'All Skus'!$D$2:$D$951)</f>
        <v>19</v>
      </c>
      <c r="R87" s="12" t="str">
        <f>VLOOKUP(MID(P87,4,1),DATA!$F$2:$G$16,2,FALSE)</f>
        <v>19"</v>
      </c>
      <c r="S87" s="12" t="str">
        <f>VLOOKUP(MID(P87,5,3),DATA!$H$2:$I$16,2,FALSE)</f>
        <v>8.5"</v>
      </c>
      <c r="T87" s="12" t="str">
        <f t="shared" si="7"/>
        <v>47</v>
      </c>
      <c r="U87" s="12" t="str">
        <f>VLOOKUP(MID(P87,10,3),DATA!$J$2:$L$16,2,FALSE)</f>
        <v>5x112</v>
      </c>
      <c r="V87" s="12">
        <f>VLOOKUP(MID(P87,10,3),DATA!$J$2:$L$16,3,FALSE)</f>
        <v>66.56</v>
      </c>
      <c r="W87" s="8" t="str">
        <f>VLOOKUP(MID(P87,3,1),DATA!$D$2:$E$16,2,FALSE)</f>
        <v>High Offset</v>
      </c>
      <c r="X87" s="8">
        <v>22.8</v>
      </c>
      <c r="Y87" s="9" t="s">
        <v>294</v>
      </c>
      <c r="Z87" s="8" t="s">
        <v>1970</v>
      </c>
      <c r="AB87" s="8" t="s">
        <v>5</v>
      </c>
      <c r="AC87" s="8" t="s">
        <v>68</v>
      </c>
    </row>
    <row r="88" spans="1:29" x14ac:dyDescent="0.25">
      <c r="A88" s="8" t="s">
        <v>1965</v>
      </c>
      <c r="B88" s="8" t="s">
        <v>1846</v>
      </c>
      <c r="C88" s="59" t="str">
        <f>VLOOKUP(MID(E88,1,2),DATA!$B$2:$C$10,2,FALSE)</f>
        <v>FF10</v>
      </c>
      <c r="D88" s="8" t="str">
        <f>VLOOKUP(MID(E88,13,2),DATA!$M$2:$N$16,2,FALSE)</f>
        <v>Tarmac</v>
      </c>
      <c r="E88" s="66" t="s">
        <v>9</v>
      </c>
      <c r="F88" s="18" cm="1">
        <f t="array" ref="F88">SUMPRODUCT(1*('All Skus'!$C$2:$C$951=$E88),'All Skus'!$D$2:$D$951)</f>
        <v>-3</v>
      </c>
      <c r="G88" s="12" t="str">
        <f>VLOOKUP(MID(E88,4,1),DATA!$F$2:$G$16,2,FALSE)</f>
        <v>19"</v>
      </c>
      <c r="H88" s="12" t="str">
        <f>VLOOKUP(MID(E88,5,3),DATA!$H$2:$I$16,2,FALSE)</f>
        <v>8.5"</v>
      </c>
      <c r="I88" s="12" t="str">
        <f t="shared" si="6"/>
        <v>47</v>
      </c>
      <c r="J88" s="12" t="str">
        <f>VLOOKUP(MID(E88,10,3),DATA!$J$2:$L$16,2,FALSE)</f>
        <v>5x112</v>
      </c>
      <c r="K88" s="12">
        <f>VLOOKUP(MID(E88,10,3),DATA!$J$2:$L$16,3,FALSE)</f>
        <v>66.56</v>
      </c>
      <c r="L88" s="8" t="str">
        <f>VLOOKUP(MID(E88,3,1),DATA!$D$2:$E$16,2,FALSE)</f>
        <v>High Offset</v>
      </c>
      <c r="N88" s="9" t="s">
        <v>140</v>
      </c>
      <c r="O88" s="60" t="str">
        <f>VLOOKUP(MID(P88,1,2),DATA!$B$2:$C$10,2,FALSE)</f>
        <v>FF10</v>
      </c>
      <c r="P88" s="66" t="s">
        <v>9</v>
      </c>
      <c r="Q88" s="18" cm="1">
        <f t="array" ref="Q88">SUMPRODUCT(1*('All Skus'!$C$2:$C$951=$P88),'All Skus'!$D$2:$D$951)</f>
        <v>-3</v>
      </c>
      <c r="R88" s="12" t="str">
        <f>VLOOKUP(MID(P88,4,1),DATA!$F$2:$G$16,2,FALSE)</f>
        <v>19"</v>
      </c>
      <c r="S88" s="12" t="str">
        <f>VLOOKUP(MID(P88,5,3),DATA!$H$2:$I$16,2,FALSE)</f>
        <v>8.5"</v>
      </c>
      <c r="T88" s="12" t="str">
        <f t="shared" si="7"/>
        <v>47</v>
      </c>
      <c r="U88" s="12" t="str">
        <f>VLOOKUP(MID(P88,10,3),DATA!$J$2:$L$16,2,FALSE)</f>
        <v>5x112</v>
      </c>
      <c r="V88" s="12">
        <f>VLOOKUP(MID(P88,10,3),DATA!$J$2:$L$16,3,FALSE)</f>
        <v>66.56</v>
      </c>
      <c r="W88" s="8" t="str">
        <f>VLOOKUP(MID(P88,3,1),DATA!$D$2:$E$16,2,FALSE)</f>
        <v>High Offset</v>
      </c>
      <c r="Y88" s="9" t="s">
        <v>140</v>
      </c>
      <c r="Z88" s="8" t="s">
        <v>1970</v>
      </c>
      <c r="AA88" s="8" t="s">
        <v>2</v>
      </c>
      <c r="AB88" s="8" t="s">
        <v>5</v>
      </c>
      <c r="AC88" s="8" t="s">
        <v>68</v>
      </c>
    </row>
    <row r="89" spans="1:29" x14ac:dyDescent="0.25">
      <c r="A89" s="8" t="s">
        <v>1965</v>
      </c>
      <c r="B89" s="8" t="s">
        <v>1846</v>
      </c>
      <c r="C89" s="59" t="str">
        <f>VLOOKUP(MID(E89,1,2),DATA!$B$2:$C$10,2,FALSE)</f>
        <v>FF10</v>
      </c>
      <c r="D89" s="8" t="str">
        <f>VLOOKUP(MID(E89,13,2),DATA!$M$2:$N$16,2,FALSE)</f>
        <v>Liquid Metal</v>
      </c>
      <c r="E89" s="66" t="s">
        <v>10</v>
      </c>
      <c r="F89" s="18" cm="1">
        <f t="array" ref="F89">SUMPRODUCT(1*('All Skus'!$C$2:$C$951=$E89),'All Skus'!$D$2:$D$951)</f>
        <v>-8</v>
      </c>
      <c r="G89" s="12" t="str">
        <f>VLOOKUP(MID(E89,4,1),DATA!$F$2:$G$16,2,FALSE)</f>
        <v>19"</v>
      </c>
      <c r="H89" s="12" t="str">
        <f>VLOOKUP(MID(E89,5,3),DATA!$H$2:$I$16,2,FALSE)</f>
        <v>8.5"</v>
      </c>
      <c r="I89" s="12" t="str">
        <f t="shared" si="6"/>
        <v>47</v>
      </c>
      <c r="J89" s="12" t="str">
        <f>VLOOKUP(MID(E89,10,3),DATA!$J$2:$L$16,2,FALSE)</f>
        <v>5x112</v>
      </c>
      <c r="K89" s="12">
        <f>VLOOKUP(MID(E89,10,3),DATA!$J$2:$L$16,3,FALSE)</f>
        <v>66.56</v>
      </c>
      <c r="L89" s="8" t="str">
        <f>VLOOKUP(MID(E89,3,1),DATA!$D$2:$E$16,2,FALSE)</f>
        <v>High Offset</v>
      </c>
      <c r="N89" s="9" t="s">
        <v>140</v>
      </c>
      <c r="O89" s="60" t="str">
        <f>VLOOKUP(MID(P89,1,2),DATA!$B$2:$C$10,2,FALSE)</f>
        <v>FF10</v>
      </c>
      <c r="P89" s="66" t="s">
        <v>10</v>
      </c>
      <c r="Q89" s="18" cm="1">
        <f t="array" ref="Q89">SUMPRODUCT(1*('All Skus'!$C$2:$C$951=$P89),'All Skus'!$D$2:$D$951)</f>
        <v>-8</v>
      </c>
      <c r="R89" s="12" t="str">
        <f>VLOOKUP(MID(P89,4,1),DATA!$F$2:$G$16,2,FALSE)</f>
        <v>19"</v>
      </c>
      <c r="S89" s="12" t="str">
        <f>VLOOKUP(MID(P89,5,3),DATA!$H$2:$I$16,2,FALSE)</f>
        <v>8.5"</v>
      </c>
      <c r="T89" s="12" t="str">
        <f t="shared" si="7"/>
        <v>47</v>
      </c>
      <c r="U89" s="12" t="str">
        <f>VLOOKUP(MID(P89,10,3),DATA!$J$2:$L$16,2,FALSE)</f>
        <v>5x112</v>
      </c>
      <c r="V89" s="12">
        <f>VLOOKUP(MID(P89,10,3),DATA!$J$2:$L$16,3,FALSE)</f>
        <v>66.56</v>
      </c>
      <c r="W89" s="8" t="str">
        <f>VLOOKUP(MID(P89,3,1),DATA!$D$2:$E$16,2,FALSE)</f>
        <v>High Offset</v>
      </c>
      <c r="Y89" s="9" t="s">
        <v>140</v>
      </c>
      <c r="Z89" s="8" t="s">
        <v>1970</v>
      </c>
      <c r="AA89" s="8" t="s">
        <v>2</v>
      </c>
      <c r="AB89" s="8" t="s">
        <v>5</v>
      </c>
      <c r="AC89" s="8" t="s">
        <v>68</v>
      </c>
    </row>
    <row r="90" spans="1:29" x14ac:dyDescent="0.25">
      <c r="A90" s="8" t="s">
        <v>1965</v>
      </c>
      <c r="B90" s="8" t="s">
        <v>1846</v>
      </c>
      <c r="C90" s="59" t="str">
        <f>VLOOKUP(MID(E90,1,2),DATA!$B$2:$C$10,2,FALSE)</f>
        <v>FF11</v>
      </c>
      <c r="D90" s="8" t="str">
        <f>VLOOKUP(MID(E90,13,2),DATA!$M$2:$N$16,2,FALSE)</f>
        <v>Tarmac</v>
      </c>
      <c r="E90" s="66" t="s">
        <v>374</v>
      </c>
      <c r="F90" s="18" cm="1">
        <f t="array" ref="F90">SUMPRODUCT(1*('All Skus'!$C$2:$C$951=$E90),'All Skus'!$D$2:$D$951)</f>
        <v>4</v>
      </c>
      <c r="G90" s="12" t="str">
        <f>VLOOKUP(MID(E90,4,1),DATA!$F$2:$G$16,2,FALSE)</f>
        <v>19"</v>
      </c>
      <c r="H90" s="12" t="str">
        <f>VLOOKUP(MID(E90,5,3),DATA!$H$2:$I$16,2,FALSE)</f>
        <v>8.5"</v>
      </c>
      <c r="I90" s="12" t="str">
        <f t="shared" si="6"/>
        <v>47</v>
      </c>
      <c r="J90" s="12" t="str">
        <f>VLOOKUP(MID(E90,10,3),DATA!$J$2:$L$16,2,FALSE)</f>
        <v>5x112</v>
      </c>
      <c r="K90" s="12">
        <f>VLOOKUP(MID(E90,10,3),DATA!$J$2:$L$16,3,FALSE)</f>
        <v>66.56</v>
      </c>
      <c r="L90" s="8" t="str">
        <f>VLOOKUP(MID(E90,3,1),DATA!$D$2:$E$16,2,FALSE)</f>
        <v>High Offset</v>
      </c>
      <c r="N90" s="9" t="s">
        <v>140</v>
      </c>
      <c r="O90" s="60" t="str">
        <f>VLOOKUP(MID(P90,1,2),DATA!$B$2:$C$10,2,FALSE)</f>
        <v>FF11</v>
      </c>
      <c r="P90" s="66" t="s">
        <v>374</v>
      </c>
      <c r="Q90" s="18" cm="1">
        <f t="array" ref="Q90">SUMPRODUCT(1*('All Skus'!$C$2:$C$951=$P90),'All Skus'!$D$2:$D$951)</f>
        <v>4</v>
      </c>
      <c r="R90" s="12" t="str">
        <f>VLOOKUP(MID(P90,4,1),DATA!$F$2:$G$16,2,FALSE)</f>
        <v>19"</v>
      </c>
      <c r="S90" s="12" t="str">
        <f>VLOOKUP(MID(P90,5,3),DATA!$H$2:$I$16,2,FALSE)</f>
        <v>8.5"</v>
      </c>
      <c r="T90" s="12" t="str">
        <f t="shared" si="7"/>
        <v>47</v>
      </c>
      <c r="U90" s="12" t="str">
        <f>VLOOKUP(MID(P90,10,3),DATA!$J$2:$L$16,2,FALSE)</f>
        <v>5x112</v>
      </c>
      <c r="V90" s="12">
        <f>VLOOKUP(MID(P90,10,3),DATA!$J$2:$L$16,3,FALSE)</f>
        <v>66.56</v>
      </c>
      <c r="W90" s="8" t="str">
        <f>VLOOKUP(MID(P90,3,1),DATA!$D$2:$E$16,2,FALSE)</f>
        <v>High Offset</v>
      </c>
      <c r="Y90" s="9" t="s">
        <v>140</v>
      </c>
      <c r="Z90" s="8" t="s">
        <v>1970</v>
      </c>
      <c r="AA90" s="8" t="s">
        <v>2</v>
      </c>
      <c r="AB90" s="8" t="s">
        <v>5</v>
      </c>
      <c r="AC90" s="8" t="s">
        <v>68</v>
      </c>
    </row>
    <row r="91" spans="1:29" x14ac:dyDescent="0.25">
      <c r="A91" s="8" t="s">
        <v>1965</v>
      </c>
      <c r="B91" s="8" t="s">
        <v>1846</v>
      </c>
      <c r="C91" s="59" t="str">
        <f>VLOOKUP(MID(E91,1,2),DATA!$B$2:$C$10,2,FALSE)</f>
        <v>FF11</v>
      </c>
      <c r="D91" s="8" t="str">
        <f>VLOOKUP(MID(E91,13,2),DATA!$M$2:$N$16,2,FALSE)</f>
        <v>Liquid Metal</v>
      </c>
      <c r="E91" s="66" t="s">
        <v>375</v>
      </c>
      <c r="F91" s="18" cm="1">
        <f t="array" ref="F91">SUMPRODUCT(1*('All Skus'!$C$2:$C$951=$E91),'All Skus'!$D$2:$D$951)</f>
        <v>3</v>
      </c>
      <c r="G91" s="12" t="str">
        <f>VLOOKUP(MID(E91,4,1),DATA!$F$2:$G$16,2,FALSE)</f>
        <v>19"</v>
      </c>
      <c r="H91" s="12" t="str">
        <f>VLOOKUP(MID(E91,5,3),DATA!$H$2:$I$16,2,FALSE)</f>
        <v>8.5"</v>
      </c>
      <c r="I91" s="12" t="str">
        <f t="shared" si="6"/>
        <v>47</v>
      </c>
      <c r="J91" s="12" t="str">
        <f>VLOOKUP(MID(E91,10,3),DATA!$J$2:$L$16,2,FALSE)</f>
        <v>5x112</v>
      </c>
      <c r="K91" s="12">
        <f>VLOOKUP(MID(E91,10,3),DATA!$J$2:$L$16,3,FALSE)</f>
        <v>66.56</v>
      </c>
      <c r="L91" s="8" t="str">
        <f>VLOOKUP(MID(E91,3,1),DATA!$D$2:$E$16,2,FALSE)</f>
        <v>High Offset</v>
      </c>
      <c r="N91" s="9" t="s">
        <v>140</v>
      </c>
      <c r="O91" s="60" t="str">
        <f>VLOOKUP(MID(P91,1,2),DATA!$B$2:$C$10,2,FALSE)</f>
        <v>FF11</v>
      </c>
      <c r="P91" s="66" t="s">
        <v>375</v>
      </c>
      <c r="Q91" s="18" cm="1">
        <f t="array" ref="Q91">SUMPRODUCT(1*('All Skus'!$C$2:$C$951=$P91),'All Skus'!$D$2:$D$951)</f>
        <v>3</v>
      </c>
      <c r="R91" s="12" t="str">
        <f>VLOOKUP(MID(P91,4,1),DATA!$F$2:$G$16,2,FALSE)</f>
        <v>19"</v>
      </c>
      <c r="S91" s="12" t="str">
        <f>VLOOKUP(MID(P91,5,3),DATA!$H$2:$I$16,2,FALSE)</f>
        <v>8.5"</v>
      </c>
      <c r="T91" s="12" t="str">
        <f t="shared" si="7"/>
        <v>47</v>
      </c>
      <c r="U91" s="12" t="str">
        <f>VLOOKUP(MID(P91,10,3),DATA!$J$2:$L$16,2,FALSE)</f>
        <v>5x112</v>
      </c>
      <c r="V91" s="12">
        <f>VLOOKUP(MID(P91,10,3),DATA!$J$2:$L$16,3,FALSE)</f>
        <v>66.56</v>
      </c>
      <c r="W91" s="8" t="str">
        <f>VLOOKUP(MID(P91,3,1),DATA!$D$2:$E$16,2,FALSE)</f>
        <v>High Offset</v>
      </c>
      <c r="Y91" s="9" t="s">
        <v>140</v>
      </c>
      <c r="Z91" s="8" t="s">
        <v>1970</v>
      </c>
      <c r="AA91" s="8" t="s">
        <v>2</v>
      </c>
      <c r="AB91" s="8" t="s">
        <v>5</v>
      </c>
      <c r="AC91" s="8" t="s">
        <v>68</v>
      </c>
    </row>
    <row r="92" spans="1:29" x14ac:dyDescent="0.25">
      <c r="A92" s="8" t="s">
        <v>1965</v>
      </c>
      <c r="B92" s="8" t="s">
        <v>1846</v>
      </c>
      <c r="C92" s="59" t="str">
        <f>VLOOKUP(MID(E92,1,2),DATA!$B$2:$C$10,2,FALSE)</f>
        <v>FF15</v>
      </c>
      <c r="D92" s="8" t="str">
        <f>VLOOKUP(MID(E92,13,2),DATA!$M$2:$N$16,2,FALSE)</f>
        <v>Tarmac</v>
      </c>
      <c r="E92" s="66" t="s">
        <v>248</v>
      </c>
      <c r="F92" s="18" cm="1">
        <f t="array" ref="F92">SUMPRODUCT(1*('All Skus'!$C$2:$C$951=$E92),'All Skus'!$D$2:$D$951)</f>
        <v>32</v>
      </c>
      <c r="G92" s="12" t="str">
        <f>VLOOKUP(MID(E92,4,1),DATA!$F$2:$G$16,2,FALSE)</f>
        <v>19"</v>
      </c>
      <c r="H92" s="12" t="str">
        <f>VLOOKUP(MID(E92,5,3),DATA!$H$2:$I$16,2,FALSE)</f>
        <v>8.5"</v>
      </c>
      <c r="I92" s="12" t="str">
        <f t="shared" si="6"/>
        <v>47</v>
      </c>
      <c r="J92" s="12" t="str">
        <f>VLOOKUP(MID(E92,10,3),DATA!$J$2:$L$16,2,FALSE)</f>
        <v>5x112</v>
      </c>
      <c r="K92" s="12">
        <f>VLOOKUP(MID(E92,10,3),DATA!$J$2:$L$16,3,FALSE)</f>
        <v>66.56</v>
      </c>
      <c r="L92" s="8" t="str">
        <f>VLOOKUP(MID(E92,3,1),DATA!$D$2:$E$16,2,FALSE)</f>
        <v>High Offset</v>
      </c>
      <c r="M92" s="8">
        <v>22.2</v>
      </c>
      <c r="N92" s="9" t="s">
        <v>294</v>
      </c>
      <c r="O92" s="60" t="str">
        <f>VLOOKUP(MID(P92,1,2),DATA!$B$2:$C$10,2,FALSE)</f>
        <v>FF15</v>
      </c>
      <c r="P92" s="66" t="s">
        <v>248</v>
      </c>
      <c r="Q92" s="18" cm="1">
        <f t="array" ref="Q92">SUMPRODUCT(1*('All Skus'!$C$2:$C$951=$P92),'All Skus'!$D$2:$D$951)</f>
        <v>32</v>
      </c>
      <c r="R92" s="12" t="str">
        <f>VLOOKUP(MID(P92,4,1),DATA!$F$2:$G$16,2,FALSE)</f>
        <v>19"</v>
      </c>
      <c r="S92" s="12" t="str">
        <f>VLOOKUP(MID(P92,5,3),DATA!$H$2:$I$16,2,FALSE)</f>
        <v>8.5"</v>
      </c>
      <c r="T92" s="12" t="str">
        <f t="shared" si="7"/>
        <v>47</v>
      </c>
      <c r="U92" s="12" t="str">
        <f>VLOOKUP(MID(P92,10,3),DATA!$J$2:$L$16,2,FALSE)</f>
        <v>5x112</v>
      </c>
      <c r="V92" s="12">
        <f>VLOOKUP(MID(P92,10,3),DATA!$J$2:$L$16,3,FALSE)</f>
        <v>66.56</v>
      </c>
      <c r="W92" s="8" t="str">
        <f>VLOOKUP(MID(P92,3,1),DATA!$D$2:$E$16,2,FALSE)</f>
        <v>High Offset</v>
      </c>
      <c r="X92" s="8">
        <v>22.2</v>
      </c>
      <c r="Y92" s="9" t="s">
        <v>294</v>
      </c>
      <c r="Z92" s="8" t="s">
        <v>1970</v>
      </c>
      <c r="AA92" s="8" t="s">
        <v>2</v>
      </c>
      <c r="AB92" s="8" t="s">
        <v>5</v>
      </c>
      <c r="AC92" s="8" t="s">
        <v>68</v>
      </c>
    </row>
    <row r="93" spans="1:29" x14ac:dyDescent="0.25">
      <c r="A93" s="8" t="s">
        <v>1965</v>
      </c>
      <c r="B93" s="8" t="s">
        <v>1846</v>
      </c>
      <c r="C93" s="59" t="str">
        <f>VLOOKUP(MID(E93,1,2),DATA!$B$2:$C$10,2,FALSE)</f>
        <v>FF15</v>
      </c>
      <c r="D93" s="8" t="str">
        <f>VLOOKUP(MID(E93,13,2),DATA!$M$2:$N$16,2,FALSE)</f>
        <v>Liquid Silver</v>
      </c>
      <c r="E93" s="66" t="s">
        <v>249</v>
      </c>
      <c r="F93" s="18" cm="1">
        <f t="array" ref="F93">SUMPRODUCT(1*('All Skus'!$C$2:$C$951=$E93),'All Skus'!$D$2:$D$951)</f>
        <v>8</v>
      </c>
      <c r="G93" s="12" t="str">
        <f>VLOOKUP(MID(E93,4,1),DATA!$F$2:$G$16,2,FALSE)</f>
        <v>19"</v>
      </c>
      <c r="H93" s="12" t="str">
        <f>VLOOKUP(MID(E93,5,3),DATA!$H$2:$I$16,2,FALSE)</f>
        <v>8.5"</v>
      </c>
      <c r="I93" s="12" t="str">
        <f t="shared" si="6"/>
        <v>47</v>
      </c>
      <c r="J93" s="12" t="str">
        <f>VLOOKUP(MID(E93,10,3),DATA!$J$2:$L$16,2,FALSE)</f>
        <v>5x112</v>
      </c>
      <c r="K93" s="12">
        <f>VLOOKUP(MID(E93,10,3),DATA!$J$2:$L$16,3,FALSE)</f>
        <v>66.56</v>
      </c>
      <c r="L93" s="8" t="str">
        <f>VLOOKUP(MID(E93,3,1),DATA!$D$2:$E$16,2,FALSE)</f>
        <v>High Offset</v>
      </c>
      <c r="M93" s="8">
        <v>22.2</v>
      </c>
      <c r="N93" s="9" t="s">
        <v>294</v>
      </c>
      <c r="O93" s="60" t="str">
        <f>VLOOKUP(MID(P93,1,2),DATA!$B$2:$C$10,2,FALSE)</f>
        <v>FF15</v>
      </c>
      <c r="P93" s="66" t="s">
        <v>249</v>
      </c>
      <c r="Q93" s="18" cm="1">
        <f t="array" ref="Q93">SUMPRODUCT(1*('All Skus'!$C$2:$C$951=$P93),'All Skus'!$D$2:$D$951)</f>
        <v>8</v>
      </c>
      <c r="R93" s="12" t="str">
        <f>VLOOKUP(MID(P93,4,1),DATA!$F$2:$G$16,2,FALSE)</f>
        <v>19"</v>
      </c>
      <c r="S93" s="12" t="str">
        <f>VLOOKUP(MID(P93,5,3),DATA!$H$2:$I$16,2,FALSE)</f>
        <v>8.5"</v>
      </c>
      <c r="T93" s="12" t="str">
        <f t="shared" si="7"/>
        <v>47</v>
      </c>
      <c r="U93" s="12" t="str">
        <f>VLOOKUP(MID(P93,10,3),DATA!$J$2:$L$16,2,FALSE)</f>
        <v>5x112</v>
      </c>
      <c r="V93" s="12">
        <f>VLOOKUP(MID(P93,10,3),DATA!$J$2:$L$16,3,FALSE)</f>
        <v>66.56</v>
      </c>
      <c r="W93" s="8" t="str">
        <f>VLOOKUP(MID(P93,3,1),DATA!$D$2:$E$16,2,FALSE)</f>
        <v>High Offset</v>
      </c>
      <c r="X93" s="8">
        <v>22.2</v>
      </c>
      <c r="Y93" s="9" t="s">
        <v>294</v>
      </c>
      <c r="Z93" s="8" t="s">
        <v>1970</v>
      </c>
      <c r="AB93" s="8" t="s">
        <v>5</v>
      </c>
      <c r="AC93" s="8" t="s">
        <v>68</v>
      </c>
    </row>
    <row r="94" spans="1:29" x14ac:dyDescent="0.25">
      <c r="A94" s="8" t="s">
        <v>142</v>
      </c>
      <c r="B94" s="8" t="s">
        <v>348</v>
      </c>
      <c r="C94" s="59" t="str">
        <f>VLOOKUP(MID(E94,1,2),DATA!$B$2:$C$10,2,FALSE)</f>
        <v>FF01</v>
      </c>
      <c r="D94" s="8" t="str">
        <f>VLOOKUP(MID(E94,13,2),DATA!$M$2:$N$16,2,FALSE)</f>
        <v>Tarmac</v>
      </c>
      <c r="E94" s="66" t="s">
        <v>151</v>
      </c>
      <c r="F94" s="18" cm="1">
        <f t="array" ref="F94">SUMPRODUCT(1*('All Skus'!$C$2:$C$951=$E94),'All Skus'!$D$2:$D$951)</f>
        <v>10</v>
      </c>
      <c r="G94" s="12" t="str">
        <f>VLOOKUP(MID(E94,4,1),DATA!$F$2:$G$16,2,FALSE)</f>
        <v>19"</v>
      </c>
      <c r="H94" s="12" t="str">
        <f>VLOOKUP(MID(E94,5,3),DATA!$H$2:$I$16,2,FALSE)</f>
        <v>8.5"</v>
      </c>
      <c r="I94" s="12" t="str">
        <f t="shared" si="6"/>
        <v>47</v>
      </c>
      <c r="J94" s="12" t="str">
        <f>VLOOKUP(MID(E94,10,3),DATA!$J$2:$L$16,2,FALSE)</f>
        <v>5x112</v>
      </c>
      <c r="K94" s="12">
        <f>VLOOKUP(MID(E94,10,3),DATA!$J$2:$L$16,3,FALSE)</f>
        <v>66.56</v>
      </c>
      <c r="L94" s="8" t="str">
        <f>VLOOKUP(MID(E94,3,1),DATA!$D$2:$E$16,2,FALSE)</f>
        <v>High Offset</v>
      </c>
      <c r="M94" s="8">
        <v>23.2</v>
      </c>
      <c r="N94" s="9" t="s">
        <v>12</v>
      </c>
      <c r="O94" s="60" t="str">
        <f>VLOOKUP(MID(P94,1,2),DATA!$B$2:$C$10,2,FALSE)</f>
        <v>FF01</v>
      </c>
      <c r="P94" s="66" t="s">
        <v>151</v>
      </c>
      <c r="Q94" s="18" cm="1">
        <f t="array" ref="Q94">SUMPRODUCT(1*('All Skus'!$C$2:$C$951=$P94),'All Skus'!$D$2:$D$951)</f>
        <v>10</v>
      </c>
      <c r="R94" s="12" t="str">
        <f>VLOOKUP(MID(P94,4,1),DATA!$F$2:$G$16,2,FALSE)</f>
        <v>19"</v>
      </c>
      <c r="S94" s="12" t="str">
        <f>VLOOKUP(MID(P94,5,3),DATA!$H$2:$I$16,2,FALSE)</f>
        <v>8.5"</v>
      </c>
      <c r="T94" s="12" t="str">
        <f t="shared" si="7"/>
        <v>47</v>
      </c>
      <c r="U94" s="12" t="str">
        <f>VLOOKUP(MID(P94,10,3),DATA!$J$2:$L$16,2,FALSE)</f>
        <v>5x112</v>
      </c>
      <c r="V94" s="12">
        <f>VLOOKUP(MID(P94,10,3),DATA!$J$2:$L$16,3,FALSE)</f>
        <v>66.56</v>
      </c>
      <c r="W94" s="8" t="str">
        <f>VLOOKUP(MID(P94,3,1),DATA!$D$2:$E$16,2,FALSE)</f>
        <v>High Offset</v>
      </c>
      <c r="X94" s="8">
        <v>23.2</v>
      </c>
      <c r="Y94" s="9" t="s">
        <v>12</v>
      </c>
      <c r="AA94" s="8" t="s">
        <v>2</v>
      </c>
      <c r="AB94" s="8" t="s">
        <v>5</v>
      </c>
      <c r="AC94" s="8" t="s">
        <v>68</v>
      </c>
    </row>
    <row r="95" spans="1:29" x14ac:dyDescent="0.25">
      <c r="A95" s="8" t="s">
        <v>142</v>
      </c>
      <c r="B95" s="8" t="s">
        <v>348</v>
      </c>
      <c r="C95" s="59" t="str">
        <f>VLOOKUP(MID(E95,1,2),DATA!$B$2:$C$10,2,FALSE)</f>
        <v>FF01</v>
      </c>
      <c r="D95" s="8" t="str">
        <f>VLOOKUP(MID(E95,13,2),DATA!$M$2:$N$16,2,FALSE)</f>
        <v>Liquid Silver</v>
      </c>
      <c r="E95" s="66" t="s">
        <v>152</v>
      </c>
      <c r="F95" s="18" cm="1">
        <f t="array" ref="F95">SUMPRODUCT(1*('All Skus'!$C$2:$C$951=$E95),'All Skus'!$D$2:$D$951)</f>
        <v>1</v>
      </c>
      <c r="G95" s="12" t="str">
        <f>VLOOKUP(MID(E95,4,1),DATA!$F$2:$G$16,2,FALSE)</f>
        <v>19"</v>
      </c>
      <c r="H95" s="12" t="str">
        <f>VLOOKUP(MID(E95,5,3),DATA!$H$2:$I$16,2,FALSE)</f>
        <v>8.5"</v>
      </c>
      <c r="I95" s="12" t="str">
        <f t="shared" si="6"/>
        <v>47</v>
      </c>
      <c r="J95" s="12" t="str">
        <f>VLOOKUP(MID(E95,10,3),DATA!$J$2:$L$16,2,FALSE)</f>
        <v>5x112</v>
      </c>
      <c r="K95" s="12">
        <f>VLOOKUP(MID(E95,10,3),DATA!$J$2:$L$16,3,FALSE)</f>
        <v>66.56</v>
      </c>
      <c r="L95" s="8" t="str">
        <f>VLOOKUP(MID(E95,3,1),DATA!$D$2:$E$16,2,FALSE)</f>
        <v>High Offset</v>
      </c>
      <c r="M95" s="8">
        <v>23.2</v>
      </c>
      <c r="N95" s="9" t="s">
        <v>12</v>
      </c>
      <c r="O95" s="60" t="str">
        <f>VLOOKUP(MID(P95,1,2),DATA!$B$2:$C$10,2,FALSE)</f>
        <v>FF01</v>
      </c>
      <c r="P95" s="66" t="s">
        <v>152</v>
      </c>
      <c r="Q95" s="18" cm="1">
        <f t="array" ref="Q95">SUMPRODUCT(1*('All Skus'!$C$2:$C$951=$P95),'All Skus'!$D$2:$D$951)</f>
        <v>1</v>
      </c>
      <c r="R95" s="12" t="str">
        <f>VLOOKUP(MID(P95,4,1),DATA!$F$2:$G$16,2,FALSE)</f>
        <v>19"</v>
      </c>
      <c r="S95" s="12" t="str">
        <f>VLOOKUP(MID(P95,5,3),DATA!$H$2:$I$16,2,FALSE)</f>
        <v>8.5"</v>
      </c>
      <c r="T95" s="12" t="str">
        <f t="shared" si="7"/>
        <v>47</v>
      </c>
      <c r="U95" s="12" t="str">
        <f>VLOOKUP(MID(P95,10,3),DATA!$J$2:$L$16,2,FALSE)</f>
        <v>5x112</v>
      </c>
      <c r="V95" s="12">
        <f>VLOOKUP(MID(P95,10,3),DATA!$J$2:$L$16,3,FALSE)</f>
        <v>66.56</v>
      </c>
      <c r="W95" s="8" t="str">
        <f>VLOOKUP(MID(P95,3,1),DATA!$D$2:$E$16,2,FALSE)</f>
        <v>High Offset</v>
      </c>
      <c r="X95" s="8">
        <v>23.2</v>
      </c>
      <c r="Y95" s="9" t="s">
        <v>12</v>
      </c>
      <c r="AB95" s="8" t="s">
        <v>5</v>
      </c>
      <c r="AC95" s="8" t="s">
        <v>68</v>
      </c>
    </row>
    <row r="96" spans="1:29" x14ac:dyDescent="0.25">
      <c r="A96" s="8" t="s">
        <v>142</v>
      </c>
      <c r="B96" s="8" t="s">
        <v>348</v>
      </c>
      <c r="C96" s="59" t="str">
        <f>VLOOKUP(MID(E96,1,2),DATA!$B$2:$C$10,2,FALSE)</f>
        <v>FF04</v>
      </c>
      <c r="D96" s="8" t="str">
        <f>VLOOKUP(MID(E96,13,2),DATA!$M$2:$N$16,2,FALSE)</f>
        <v>Tarmac</v>
      </c>
      <c r="E96" s="66" t="s">
        <v>297</v>
      </c>
      <c r="F96" s="18" cm="1">
        <f t="array" ref="F96">SUMPRODUCT(1*('All Skus'!$C$2:$C$951=$E96),'All Skus'!$D$2:$D$951)</f>
        <v>17</v>
      </c>
      <c r="G96" s="12" t="str">
        <f>VLOOKUP(MID(E96,4,1),DATA!$F$2:$G$16,2,FALSE)</f>
        <v>19"</v>
      </c>
      <c r="H96" s="12" t="str">
        <f>VLOOKUP(MID(E96,5,3),DATA!$H$2:$I$16,2,FALSE)</f>
        <v>8.5"</v>
      </c>
      <c r="I96" s="12" t="str">
        <f t="shared" si="6"/>
        <v>47</v>
      </c>
      <c r="J96" s="12" t="str">
        <f>VLOOKUP(MID(E96,10,3),DATA!$J$2:$L$16,2,FALSE)</f>
        <v>5x112</v>
      </c>
      <c r="K96" s="12">
        <f>VLOOKUP(MID(E96,10,3),DATA!$J$2:$L$16,3,FALSE)</f>
        <v>66.56</v>
      </c>
      <c r="L96" s="8" t="str">
        <f>VLOOKUP(MID(E96,3,1),DATA!$D$2:$E$16,2,FALSE)</f>
        <v>High Offset</v>
      </c>
      <c r="M96" s="8">
        <v>22.8</v>
      </c>
      <c r="N96" s="9" t="s">
        <v>12</v>
      </c>
      <c r="O96" s="60" t="str">
        <f>VLOOKUP(MID(P96,1,2),DATA!$B$2:$C$10,2,FALSE)</f>
        <v>FF04</v>
      </c>
      <c r="P96" s="66" t="s">
        <v>297</v>
      </c>
      <c r="Q96" s="18" cm="1">
        <f t="array" ref="Q96">SUMPRODUCT(1*('All Skus'!$C$2:$C$951=$P96),'All Skus'!$D$2:$D$951)</f>
        <v>17</v>
      </c>
      <c r="R96" s="12" t="str">
        <f>VLOOKUP(MID(P96,4,1),DATA!$F$2:$G$16,2,FALSE)</f>
        <v>19"</v>
      </c>
      <c r="S96" s="12" t="str">
        <f>VLOOKUP(MID(P96,5,3),DATA!$H$2:$I$16,2,FALSE)</f>
        <v>8.5"</v>
      </c>
      <c r="T96" s="12" t="str">
        <f t="shared" si="7"/>
        <v>47</v>
      </c>
      <c r="U96" s="12" t="str">
        <f>VLOOKUP(MID(P96,10,3),DATA!$J$2:$L$16,2,FALSE)</f>
        <v>5x112</v>
      </c>
      <c r="V96" s="12">
        <f>VLOOKUP(MID(P96,10,3),DATA!$J$2:$L$16,3,FALSE)</f>
        <v>66.56</v>
      </c>
      <c r="W96" s="8" t="str">
        <f>VLOOKUP(MID(P96,3,1),DATA!$D$2:$E$16,2,FALSE)</f>
        <v>High Offset</v>
      </c>
      <c r="X96" s="8">
        <v>22.8</v>
      </c>
      <c r="Y96" s="9" t="s">
        <v>12</v>
      </c>
      <c r="AA96" s="8" t="s">
        <v>2</v>
      </c>
      <c r="AB96" s="8" t="s">
        <v>5</v>
      </c>
      <c r="AC96" s="8" t="s">
        <v>68</v>
      </c>
    </row>
    <row r="97" spans="1:29" x14ac:dyDescent="0.25">
      <c r="A97" s="8" t="s">
        <v>142</v>
      </c>
      <c r="B97" s="8" t="s">
        <v>348</v>
      </c>
      <c r="C97" s="59" t="str">
        <f>VLOOKUP(MID(E97,1,2),DATA!$B$2:$C$10,2,FALSE)</f>
        <v>FF04</v>
      </c>
      <c r="D97" s="8" t="str">
        <f>VLOOKUP(MID(E97,13,2),DATA!$M$2:$N$16,2,FALSE)</f>
        <v>Liquid Metal</v>
      </c>
      <c r="E97" s="66" t="s">
        <v>298</v>
      </c>
      <c r="F97" s="18" cm="1">
        <f t="array" ref="F97">SUMPRODUCT(1*('All Skus'!$C$2:$C$951=$E97),'All Skus'!$D$2:$D$951)</f>
        <v>19</v>
      </c>
      <c r="G97" s="12" t="str">
        <f>VLOOKUP(MID(E97,4,1),DATA!$F$2:$G$16,2,FALSE)</f>
        <v>19"</v>
      </c>
      <c r="H97" s="12" t="str">
        <f>VLOOKUP(MID(E97,5,3),DATA!$H$2:$I$16,2,FALSE)</f>
        <v>8.5"</v>
      </c>
      <c r="I97" s="12" t="str">
        <f t="shared" si="6"/>
        <v>47</v>
      </c>
      <c r="J97" s="12" t="str">
        <f>VLOOKUP(MID(E97,10,3),DATA!$J$2:$L$16,2,FALSE)</f>
        <v>5x112</v>
      </c>
      <c r="K97" s="12">
        <f>VLOOKUP(MID(E97,10,3),DATA!$J$2:$L$16,3,FALSE)</f>
        <v>66.56</v>
      </c>
      <c r="L97" s="8" t="str">
        <f>VLOOKUP(MID(E97,3,1),DATA!$D$2:$E$16,2,FALSE)</f>
        <v>High Offset</v>
      </c>
      <c r="M97" s="8">
        <v>22.8</v>
      </c>
      <c r="N97" s="9" t="s">
        <v>12</v>
      </c>
      <c r="O97" s="60" t="str">
        <f>VLOOKUP(MID(P97,1,2),DATA!$B$2:$C$10,2,FALSE)</f>
        <v>FF04</v>
      </c>
      <c r="P97" s="66" t="s">
        <v>298</v>
      </c>
      <c r="Q97" s="18" cm="1">
        <f t="array" ref="Q97">SUMPRODUCT(1*('All Skus'!$C$2:$C$951=$P97),'All Skus'!$D$2:$D$951)</f>
        <v>19</v>
      </c>
      <c r="R97" s="12" t="str">
        <f>VLOOKUP(MID(P97,4,1),DATA!$F$2:$G$16,2,FALSE)</f>
        <v>19"</v>
      </c>
      <c r="S97" s="12" t="str">
        <f>VLOOKUP(MID(P97,5,3),DATA!$H$2:$I$16,2,FALSE)</f>
        <v>8.5"</v>
      </c>
      <c r="T97" s="12" t="str">
        <f t="shared" si="7"/>
        <v>47</v>
      </c>
      <c r="U97" s="12" t="str">
        <f>VLOOKUP(MID(P97,10,3),DATA!$J$2:$L$16,2,FALSE)</f>
        <v>5x112</v>
      </c>
      <c r="V97" s="12">
        <f>VLOOKUP(MID(P97,10,3),DATA!$J$2:$L$16,3,FALSE)</f>
        <v>66.56</v>
      </c>
      <c r="W97" s="8" t="str">
        <f>VLOOKUP(MID(P97,3,1),DATA!$D$2:$E$16,2,FALSE)</f>
        <v>High Offset</v>
      </c>
      <c r="X97" s="8">
        <v>22.8</v>
      </c>
      <c r="Y97" s="9" t="s">
        <v>12</v>
      </c>
      <c r="AB97" s="8" t="s">
        <v>5</v>
      </c>
      <c r="AC97" s="8" t="s">
        <v>68</v>
      </c>
    </row>
    <row r="98" spans="1:29" x14ac:dyDescent="0.25">
      <c r="A98" s="8" t="s">
        <v>142</v>
      </c>
      <c r="B98" s="8" t="s">
        <v>348</v>
      </c>
      <c r="C98" s="59" t="str">
        <f>VLOOKUP(MID(E98,1,2),DATA!$B$2:$C$10,2,FALSE)</f>
        <v>FF10</v>
      </c>
      <c r="D98" s="8" t="str">
        <f>VLOOKUP(MID(E98,13,2),DATA!$M$2:$N$16,2,FALSE)</f>
        <v>Tarmac</v>
      </c>
      <c r="E98" s="66" t="s">
        <v>9</v>
      </c>
      <c r="F98" s="18" cm="1">
        <f t="array" ref="F98">SUMPRODUCT(1*('All Skus'!$C$2:$C$951=$E98),'All Skus'!$D$2:$D$951)</f>
        <v>-3</v>
      </c>
      <c r="G98" s="12" t="str">
        <f>VLOOKUP(MID(E98,4,1),DATA!$F$2:$G$16,2,FALSE)</f>
        <v>19"</v>
      </c>
      <c r="H98" s="12" t="str">
        <f>VLOOKUP(MID(E98,5,3),DATA!$H$2:$I$16,2,FALSE)</f>
        <v>8.5"</v>
      </c>
      <c r="I98" s="12" t="str">
        <f t="shared" si="6"/>
        <v>47</v>
      </c>
      <c r="J98" s="12" t="str">
        <f>VLOOKUP(MID(E98,10,3),DATA!$J$2:$L$16,2,FALSE)</f>
        <v>5x112</v>
      </c>
      <c r="K98" s="12">
        <f>VLOOKUP(MID(E98,10,3),DATA!$J$2:$L$16,3,FALSE)</f>
        <v>66.56</v>
      </c>
      <c r="L98" s="8" t="str">
        <f>VLOOKUP(MID(E98,3,1),DATA!$D$2:$E$16,2,FALSE)</f>
        <v>High Offset</v>
      </c>
      <c r="N98" s="9" t="s">
        <v>12</v>
      </c>
      <c r="O98" s="60" t="str">
        <f>VLOOKUP(MID(P98,1,2),DATA!$B$2:$C$10,2,FALSE)</f>
        <v>FF10</v>
      </c>
      <c r="P98" s="66" t="s">
        <v>9</v>
      </c>
      <c r="Q98" s="18" cm="1">
        <f t="array" ref="Q98">SUMPRODUCT(1*('All Skus'!$C$2:$C$951=$P98),'All Skus'!$D$2:$D$951)</f>
        <v>-3</v>
      </c>
      <c r="R98" s="12" t="str">
        <f>VLOOKUP(MID(P98,4,1),DATA!$F$2:$G$16,2,FALSE)</f>
        <v>19"</v>
      </c>
      <c r="S98" s="12" t="str">
        <f>VLOOKUP(MID(P98,5,3),DATA!$H$2:$I$16,2,FALSE)</f>
        <v>8.5"</v>
      </c>
      <c r="T98" s="12" t="str">
        <f t="shared" si="7"/>
        <v>47</v>
      </c>
      <c r="U98" s="12" t="str">
        <f>VLOOKUP(MID(P98,10,3),DATA!$J$2:$L$16,2,FALSE)</f>
        <v>5x112</v>
      </c>
      <c r="V98" s="12">
        <f>VLOOKUP(MID(P98,10,3),DATA!$J$2:$L$16,3,FALSE)</f>
        <v>66.56</v>
      </c>
      <c r="W98" s="8" t="str">
        <f>VLOOKUP(MID(P98,3,1),DATA!$D$2:$E$16,2,FALSE)</f>
        <v>High Offset</v>
      </c>
      <c r="Y98" s="9" t="s">
        <v>12</v>
      </c>
      <c r="AA98" s="8" t="s">
        <v>2</v>
      </c>
      <c r="AB98" s="8" t="s">
        <v>5</v>
      </c>
      <c r="AC98" s="8" t="s">
        <v>68</v>
      </c>
    </row>
    <row r="99" spans="1:29" x14ac:dyDescent="0.25">
      <c r="A99" s="8" t="s">
        <v>142</v>
      </c>
      <c r="B99" s="8" t="s">
        <v>348</v>
      </c>
      <c r="C99" s="59" t="str">
        <f>VLOOKUP(MID(E99,1,2),DATA!$B$2:$C$10,2,FALSE)</f>
        <v>FF10</v>
      </c>
      <c r="D99" s="8" t="str">
        <f>VLOOKUP(MID(E99,13,2),DATA!$M$2:$N$16,2,FALSE)</f>
        <v>Liquid Metal</v>
      </c>
      <c r="E99" s="66" t="s">
        <v>10</v>
      </c>
      <c r="F99" s="18" cm="1">
        <f t="array" ref="F99">SUMPRODUCT(1*('All Skus'!$C$2:$C$951=$E99),'All Skus'!$D$2:$D$951)</f>
        <v>-8</v>
      </c>
      <c r="G99" s="12" t="str">
        <f>VLOOKUP(MID(E99,4,1),DATA!$F$2:$G$16,2,FALSE)</f>
        <v>19"</v>
      </c>
      <c r="H99" s="12" t="str">
        <f>VLOOKUP(MID(E99,5,3),DATA!$H$2:$I$16,2,FALSE)</f>
        <v>8.5"</v>
      </c>
      <c r="I99" s="12" t="str">
        <f t="shared" si="6"/>
        <v>47</v>
      </c>
      <c r="J99" s="12" t="str">
        <f>VLOOKUP(MID(E99,10,3),DATA!$J$2:$L$16,2,FALSE)</f>
        <v>5x112</v>
      </c>
      <c r="K99" s="12">
        <f>VLOOKUP(MID(E99,10,3),DATA!$J$2:$L$16,3,FALSE)</f>
        <v>66.56</v>
      </c>
      <c r="L99" s="8" t="str">
        <f>VLOOKUP(MID(E99,3,1),DATA!$D$2:$E$16,2,FALSE)</f>
        <v>High Offset</v>
      </c>
      <c r="N99" s="9" t="s">
        <v>12</v>
      </c>
      <c r="O99" s="60" t="str">
        <f>VLOOKUP(MID(P99,1,2),DATA!$B$2:$C$10,2,FALSE)</f>
        <v>FF10</v>
      </c>
      <c r="P99" s="66" t="s">
        <v>10</v>
      </c>
      <c r="Q99" s="18" cm="1">
        <f t="array" ref="Q99">SUMPRODUCT(1*('All Skus'!$C$2:$C$951=$P99),'All Skus'!$D$2:$D$951)</f>
        <v>-8</v>
      </c>
      <c r="R99" s="12" t="str">
        <f>VLOOKUP(MID(P99,4,1),DATA!$F$2:$G$16,2,FALSE)</f>
        <v>19"</v>
      </c>
      <c r="S99" s="12" t="str">
        <f>VLOOKUP(MID(P99,5,3),DATA!$H$2:$I$16,2,FALSE)</f>
        <v>8.5"</v>
      </c>
      <c r="T99" s="12" t="str">
        <f t="shared" si="7"/>
        <v>47</v>
      </c>
      <c r="U99" s="12" t="str">
        <f>VLOOKUP(MID(P99,10,3),DATA!$J$2:$L$16,2,FALSE)</f>
        <v>5x112</v>
      </c>
      <c r="V99" s="12">
        <f>VLOOKUP(MID(P99,10,3),DATA!$J$2:$L$16,3,FALSE)</f>
        <v>66.56</v>
      </c>
      <c r="W99" s="8" t="str">
        <f>VLOOKUP(MID(P99,3,1),DATA!$D$2:$E$16,2,FALSE)</f>
        <v>High Offset</v>
      </c>
      <c r="Y99" s="9" t="s">
        <v>12</v>
      </c>
      <c r="AA99" s="8" t="s">
        <v>2</v>
      </c>
      <c r="AB99" s="8" t="s">
        <v>5</v>
      </c>
      <c r="AC99" s="8" t="s">
        <v>68</v>
      </c>
    </row>
    <row r="100" spans="1:29" x14ac:dyDescent="0.25">
      <c r="A100" s="8" t="s">
        <v>142</v>
      </c>
      <c r="B100" s="8" t="s">
        <v>348</v>
      </c>
      <c r="C100" s="59" t="str">
        <f>VLOOKUP(MID(E100,1,2),DATA!$B$2:$C$10,2,FALSE)</f>
        <v>FF11</v>
      </c>
      <c r="D100" s="8" t="str">
        <f>VLOOKUP(MID(E100,13,2),DATA!$M$2:$N$16,2,FALSE)</f>
        <v>Tarmac</v>
      </c>
      <c r="E100" s="66" t="s">
        <v>374</v>
      </c>
      <c r="F100" s="18" cm="1">
        <f t="array" ref="F100">SUMPRODUCT(1*('All Skus'!$C$2:$C$951=$E100),'All Skus'!$D$2:$D$951)</f>
        <v>4</v>
      </c>
      <c r="G100" s="12" t="str">
        <f>VLOOKUP(MID(E100,4,1),DATA!$F$2:$G$16,2,FALSE)</f>
        <v>19"</v>
      </c>
      <c r="H100" s="12" t="str">
        <f>VLOOKUP(MID(E100,5,3),DATA!$H$2:$I$16,2,FALSE)</f>
        <v>8.5"</v>
      </c>
      <c r="I100" s="12" t="str">
        <f t="shared" si="6"/>
        <v>47</v>
      </c>
      <c r="J100" s="12" t="str">
        <f>VLOOKUP(MID(E100,10,3),DATA!$J$2:$L$16,2,FALSE)</f>
        <v>5x112</v>
      </c>
      <c r="K100" s="12">
        <f>VLOOKUP(MID(E100,10,3),DATA!$J$2:$L$16,3,FALSE)</f>
        <v>66.56</v>
      </c>
      <c r="L100" s="8" t="str">
        <f>VLOOKUP(MID(E100,3,1),DATA!$D$2:$E$16,2,FALSE)</f>
        <v>High Offset</v>
      </c>
      <c r="N100" s="9" t="s">
        <v>12</v>
      </c>
      <c r="O100" s="60" t="str">
        <f>VLOOKUP(MID(P100,1,2),DATA!$B$2:$C$10,2,FALSE)</f>
        <v>FF11</v>
      </c>
      <c r="P100" s="66" t="s">
        <v>374</v>
      </c>
      <c r="Q100" s="18" cm="1">
        <f t="array" ref="Q100">SUMPRODUCT(1*('All Skus'!$C$2:$C$951=$P100),'All Skus'!$D$2:$D$951)</f>
        <v>4</v>
      </c>
      <c r="R100" s="12" t="str">
        <f>VLOOKUP(MID(P100,4,1),DATA!$F$2:$G$16,2,FALSE)</f>
        <v>19"</v>
      </c>
      <c r="S100" s="12" t="str">
        <f>VLOOKUP(MID(P100,5,3),DATA!$H$2:$I$16,2,FALSE)</f>
        <v>8.5"</v>
      </c>
      <c r="T100" s="12" t="str">
        <f t="shared" si="7"/>
        <v>47</v>
      </c>
      <c r="U100" s="12" t="str">
        <f>VLOOKUP(MID(P100,10,3),DATA!$J$2:$L$16,2,FALSE)</f>
        <v>5x112</v>
      </c>
      <c r="V100" s="12">
        <f>VLOOKUP(MID(P100,10,3),DATA!$J$2:$L$16,3,FALSE)</f>
        <v>66.56</v>
      </c>
      <c r="W100" s="8" t="str">
        <f>VLOOKUP(MID(P100,3,1),DATA!$D$2:$E$16,2,FALSE)</f>
        <v>High Offset</v>
      </c>
      <c r="Y100" s="9" t="s">
        <v>12</v>
      </c>
      <c r="AA100" s="8" t="s">
        <v>2</v>
      </c>
      <c r="AB100" s="8" t="s">
        <v>5</v>
      </c>
      <c r="AC100" s="8" t="s">
        <v>68</v>
      </c>
    </row>
    <row r="101" spans="1:29" x14ac:dyDescent="0.25">
      <c r="A101" s="8" t="s">
        <v>142</v>
      </c>
      <c r="B101" s="8" t="s">
        <v>348</v>
      </c>
      <c r="C101" s="59" t="str">
        <f>VLOOKUP(MID(E101,1,2),DATA!$B$2:$C$10,2,FALSE)</f>
        <v>FF11</v>
      </c>
      <c r="D101" s="8" t="str">
        <f>VLOOKUP(MID(E101,13,2),DATA!$M$2:$N$16,2,FALSE)</f>
        <v>Liquid Metal</v>
      </c>
      <c r="E101" s="66" t="s">
        <v>375</v>
      </c>
      <c r="F101" s="18" cm="1">
        <f t="array" ref="F101">SUMPRODUCT(1*('All Skus'!$C$2:$C$951=$E101),'All Skus'!$D$2:$D$951)</f>
        <v>3</v>
      </c>
      <c r="G101" s="12" t="str">
        <f>VLOOKUP(MID(E101,4,1),DATA!$F$2:$G$16,2,FALSE)</f>
        <v>19"</v>
      </c>
      <c r="H101" s="12" t="str">
        <f>VLOOKUP(MID(E101,5,3),DATA!$H$2:$I$16,2,FALSE)</f>
        <v>8.5"</v>
      </c>
      <c r="I101" s="12" t="str">
        <f t="shared" si="6"/>
        <v>47</v>
      </c>
      <c r="J101" s="12" t="str">
        <f>VLOOKUP(MID(E101,10,3),DATA!$J$2:$L$16,2,FALSE)</f>
        <v>5x112</v>
      </c>
      <c r="K101" s="12">
        <f>VLOOKUP(MID(E101,10,3),DATA!$J$2:$L$16,3,FALSE)</f>
        <v>66.56</v>
      </c>
      <c r="L101" s="8" t="str">
        <f>VLOOKUP(MID(E101,3,1),DATA!$D$2:$E$16,2,FALSE)</f>
        <v>High Offset</v>
      </c>
      <c r="N101" s="9" t="s">
        <v>12</v>
      </c>
      <c r="O101" s="60" t="str">
        <f>VLOOKUP(MID(P101,1,2),DATA!$B$2:$C$10,2,FALSE)</f>
        <v>FF11</v>
      </c>
      <c r="P101" s="66" t="s">
        <v>375</v>
      </c>
      <c r="Q101" s="18" cm="1">
        <f t="array" ref="Q101">SUMPRODUCT(1*('All Skus'!$C$2:$C$951=$P101),'All Skus'!$D$2:$D$951)</f>
        <v>3</v>
      </c>
      <c r="R101" s="12" t="str">
        <f>VLOOKUP(MID(P101,4,1),DATA!$F$2:$G$16,2,FALSE)</f>
        <v>19"</v>
      </c>
      <c r="S101" s="12" t="str">
        <f>VLOOKUP(MID(P101,5,3),DATA!$H$2:$I$16,2,FALSE)</f>
        <v>8.5"</v>
      </c>
      <c r="T101" s="12" t="str">
        <f t="shared" si="7"/>
        <v>47</v>
      </c>
      <c r="U101" s="12" t="str">
        <f>VLOOKUP(MID(P101,10,3),DATA!$J$2:$L$16,2,FALSE)</f>
        <v>5x112</v>
      </c>
      <c r="V101" s="12">
        <f>VLOOKUP(MID(P101,10,3),DATA!$J$2:$L$16,3,FALSE)</f>
        <v>66.56</v>
      </c>
      <c r="W101" s="8" t="str">
        <f>VLOOKUP(MID(P101,3,1),DATA!$D$2:$E$16,2,FALSE)</f>
        <v>High Offset</v>
      </c>
      <c r="Y101" s="9" t="s">
        <v>12</v>
      </c>
      <c r="AA101" s="8" t="s">
        <v>2</v>
      </c>
      <c r="AB101" s="8" t="s">
        <v>5</v>
      </c>
      <c r="AC101" s="8" t="s">
        <v>68</v>
      </c>
    </row>
    <row r="102" spans="1:29" x14ac:dyDescent="0.25">
      <c r="A102" s="8" t="s">
        <v>142</v>
      </c>
      <c r="B102" s="8" t="s">
        <v>348</v>
      </c>
      <c r="C102" s="59" t="str">
        <f>VLOOKUP(MID(E102,1,2),DATA!$B$2:$C$10,2,FALSE)</f>
        <v>FF15</v>
      </c>
      <c r="D102" s="8" t="str">
        <f>VLOOKUP(MID(E102,13,2),DATA!$M$2:$N$16,2,FALSE)</f>
        <v>Tarmac</v>
      </c>
      <c r="E102" s="66" t="s">
        <v>248</v>
      </c>
      <c r="F102" s="18" cm="1">
        <f t="array" ref="F102">SUMPRODUCT(1*('All Skus'!$C$2:$C$951=$E102),'All Skus'!$D$2:$D$951)</f>
        <v>32</v>
      </c>
      <c r="G102" s="12" t="str">
        <f>VLOOKUP(MID(E102,4,1),DATA!$F$2:$G$16,2,FALSE)</f>
        <v>19"</v>
      </c>
      <c r="H102" s="12" t="str">
        <f>VLOOKUP(MID(E102,5,3),DATA!$H$2:$I$16,2,FALSE)</f>
        <v>8.5"</v>
      </c>
      <c r="I102" s="12" t="str">
        <f t="shared" si="6"/>
        <v>47</v>
      </c>
      <c r="J102" s="12" t="str">
        <f>VLOOKUP(MID(E102,10,3),DATA!$J$2:$L$16,2,FALSE)</f>
        <v>5x112</v>
      </c>
      <c r="K102" s="12">
        <f>VLOOKUP(MID(E102,10,3),DATA!$J$2:$L$16,3,FALSE)</f>
        <v>66.56</v>
      </c>
      <c r="L102" s="8" t="str">
        <f>VLOOKUP(MID(E102,3,1),DATA!$D$2:$E$16,2,FALSE)</f>
        <v>High Offset</v>
      </c>
      <c r="M102" s="8">
        <v>22.2</v>
      </c>
      <c r="N102" s="9" t="s">
        <v>12</v>
      </c>
      <c r="O102" s="60" t="str">
        <f>VLOOKUP(MID(P102,1,2),DATA!$B$2:$C$10,2,FALSE)</f>
        <v>FF15</v>
      </c>
      <c r="P102" s="66" t="s">
        <v>248</v>
      </c>
      <c r="Q102" s="18" cm="1">
        <f t="array" ref="Q102">SUMPRODUCT(1*('All Skus'!$C$2:$C$951=$P102),'All Skus'!$D$2:$D$951)</f>
        <v>32</v>
      </c>
      <c r="R102" s="12" t="str">
        <f>VLOOKUP(MID(P102,4,1),DATA!$F$2:$G$16,2,FALSE)</f>
        <v>19"</v>
      </c>
      <c r="S102" s="12" t="str">
        <f>VLOOKUP(MID(P102,5,3),DATA!$H$2:$I$16,2,FALSE)</f>
        <v>8.5"</v>
      </c>
      <c r="T102" s="12" t="str">
        <f t="shared" si="7"/>
        <v>47</v>
      </c>
      <c r="U102" s="12" t="str">
        <f>VLOOKUP(MID(P102,10,3),DATA!$J$2:$L$16,2,FALSE)</f>
        <v>5x112</v>
      </c>
      <c r="V102" s="12">
        <f>VLOOKUP(MID(P102,10,3),DATA!$J$2:$L$16,3,FALSE)</f>
        <v>66.56</v>
      </c>
      <c r="W102" s="8" t="str">
        <f>VLOOKUP(MID(P102,3,1),DATA!$D$2:$E$16,2,FALSE)</f>
        <v>High Offset</v>
      </c>
      <c r="X102" s="8">
        <v>22.2</v>
      </c>
      <c r="Y102" s="9" t="s">
        <v>12</v>
      </c>
      <c r="Z102" s="8" t="s">
        <v>4</v>
      </c>
      <c r="AA102" s="8" t="s">
        <v>2</v>
      </c>
      <c r="AB102" s="8" t="s">
        <v>5</v>
      </c>
      <c r="AC102" s="8" t="s">
        <v>68</v>
      </c>
    </row>
    <row r="103" spans="1:29" x14ac:dyDescent="0.25">
      <c r="A103" s="8" t="s">
        <v>142</v>
      </c>
      <c r="B103" s="8" t="s">
        <v>348</v>
      </c>
      <c r="C103" s="59" t="str">
        <f>VLOOKUP(MID(E103,1,2),DATA!$B$2:$C$10,2,FALSE)</f>
        <v>FF15</v>
      </c>
      <c r="D103" s="8" t="str">
        <f>VLOOKUP(MID(E103,13,2),DATA!$M$2:$N$16,2,FALSE)</f>
        <v>Liquid Silver</v>
      </c>
      <c r="E103" s="66" t="s">
        <v>249</v>
      </c>
      <c r="F103" s="18" cm="1">
        <f t="array" ref="F103">SUMPRODUCT(1*('All Skus'!$C$2:$C$951=$E103),'All Skus'!$D$2:$D$951)</f>
        <v>8</v>
      </c>
      <c r="G103" s="12" t="str">
        <f>VLOOKUP(MID(E103,4,1),DATA!$F$2:$G$16,2,FALSE)</f>
        <v>19"</v>
      </c>
      <c r="H103" s="12" t="str">
        <f>VLOOKUP(MID(E103,5,3),DATA!$H$2:$I$16,2,FALSE)</f>
        <v>8.5"</v>
      </c>
      <c r="I103" s="12" t="str">
        <f t="shared" si="6"/>
        <v>47</v>
      </c>
      <c r="J103" s="12" t="str">
        <f>VLOOKUP(MID(E103,10,3),DATA!$J$2:$L$16,2,FALSE)</f>
        <v>5x112</v>
      </c>
      <c r="K103" s="12">
        <f>VLOOKUP(MID(E103,10,3),DATA!$J$2:$L$16,3,FALSE)</f>
        <v>66.56</v>
      </c>
      <c r="L103" s="8" t="str">
        <f>VLOOKUP(MID(E103,3,1),DATA!$D$2:$E$16,2,FALSE)</f>
        <v>High Offset</v>
      </c>
      <c r="M103" s="8">
        <v>22.2</v>
      </c>
      <c r="N103" s="9" t="s">
        <v>12</v>
      </c>
      <c r="O103" s="60" t="str">
        <f>VLOOKUP(MID(P103,1,2),DATA!$B$2:$C$10,2,FALSE)</f>
        <v>FF15</v>
      </c>
      <c r="P103" s="66" t="s">
        <v>249</v>
      </c>
      <c r="Q103" s="18" cm="1">
        <f t="array" ref="Q103">SUMPRODUCT(1*('All Skus'!$C$2:$C$951=$P103),'All Skus'!$D$2:$D$951)</f>
        <v>8</v>
      </c>
      <c r="R103" s="12" t="str">
        <f>VLOOKUP(MID(P103,4,1),DATA!$F$2:$G$16,2,FALSE)</f>
        <v>19"</v>
      </c>
      <c r="S103" s="12" t="str">
        <f>VLOOKUP(MID(P103,5,3),DATA!$H$2:$I$16,2,FALSE)</f>
        <v>8.5"</v>
      </c>
      <c r="T103" s="12" t="str">
        <f t="shared" si="7"/>
        <v>47</v>
      </c>
      <c r="U103" s="12" t="str">
        <f>VLOOKUP(MID(P103,10,3),DATA!$J$2:$L$16,2,FALSE)</f>
        <v>5x112</v>
      </c>
      <c r="V103" s="12">
        <f>VLOOKUP(MID(P103,10,3),DATA!$J$2:$L$16,3,FALSE)</f>
        <v>66.56</v>
      </c>
      <c r="W103" s="8" t="str">
        <f>VLOOKUP(MID(P103,3,1),DATA!$D$2:$E$16,2,FALSE)</f>
        <v>High Offset</v>
      </c>
      <c r="X103" s="8">
        <v>22.2</v>
      </c>
      <c r="Y103" s="9" t="s">
        <v>12</v>
      </c>
      <c r="Z103" s="8" t="s">
        <v>4</v>
      </c>
      <c r="AB103" s="8" t="s">
        <v>5</v>
      </c>
      <c r="AC103" s="8" t="s">
        <v>68</v>
      </c>
    </row>
    <row r="104" spans="1:29" x14ac:dyDescent="0.25">
      <c r="A104" s="8" t="s">
        <v>142</v>
      </c>
      <c r="B104" s="8" t="s">
        <v>21</v>
      </c>
      <c r="C104" s="59" t="str">
        <f>VLOOKUP(MID(E104,1,2),DATA!$B$2:$C$10,2,FALSE)</f>
        <v>FF01</v>
      </c>
      <c r="D104" s="8" t="str">
        <f>VLOOKUP(MID(E104,13,2),DATA!$M$2:$N$16,2,FALSE)</f>
        <v>Tarmac</v>
      </c>
      <c r="E104" s="66" t="s">
        <v>151</v>
      </c>
      <c r="F104" s="18" cm="1">
        <f t="array" ref="F104">SUMPRODUCT(1*('All Skus'!$C$2:$C$951=$E104),'All Skus'!$D$2:$D$951)</f>
        <v>10</v>
      </c>
      <c r="G104" s="12" t="str">
        <f>VLOOKUP(MID(E104,4,1),DATA!$F$2:$G$16,2,FALSE)</f>
        <v>19"</v>
      </c>
      <c r="H104" s="12" t="str">
        <f>VLOOKUP(MID(E104,5,3),DATA!$H$2:$I$16,2,FALSE)</f>
        <v>8.5"</v>
      </c>
      <c r="I104" s="12" t="str">
        <f t="shared" si="6"/>
        <v>47</v>
      </c>
      <c r="J104" s="12" t="str">
        <f>VLOOKUP(MID(E104,10,3),DATA!$J$2:$L$16,2,FALSE)</f>
        <v>5x112</v>
      </c>
      <c r="K104" s="12">
        <f>VLOOKUP(MID(E104,10,3),DATA!$J$2:$L$16,3,FALSE)</f>
        <v>66.56</v>
      </c>
      <c r="L104" s="8" t="str">
        <f>VLOOKUP(MID(E104,3,1),DATA!$D$2:$E$16,2,FALSE)</f>
        <v>High Offset</v>
      </c>
      <c r="M104" s="8">
        <v>23.2</v>
      </c>
      <c r="N104" s="9" t="s">
        <v>141</v>
      </c>
      <c r="O104" s="60" t="str">
        <f>VLOOKUP(MID(P104,1,2),DATA!$B$2:$C$10,2,FALSE)</f>
        <v>FF01</v>
      </c>
      <c r="P104" s="66" t="s">
        <v>151</v>
      </c>
      <c r="Q104" s="18" cm="1">
        <f t="array" ref="Q104">SUMPRODUCT(1*('All Skus'!$C$2:$C$951=$P104),'All Skus'!$D$2:$D$951)</f>
        <v>10</v>
      </c>
      <c r="R104" s="12" t="str">
        <f>VLOOKUP(MID(P104,4,1),DATA!$F$2:$G$16,2,FALSE)</f>
        <v>19"</v>
      </c>
      <c r="S104" s="12" t="str">
        <f>VLOOKUP(MID(P104,5,3),DATA!$H$2:$I$16,2,FALSE)</f>
        <v>8.5"</v>
      </c>
      <c r="T104" s="12" t="str">
        <f t="shared" si="7"/>
        <v>47</v>
      </c>
      <c r="U104" s="12" t="str">
        <f>VLOOKUP(MID(P104,10,3),DATA!$J$2:$L$16,2,FALSE)</f>
        <v>5x112</v>
      </c>
      <c r="V104" s="12">
        <f>VLOOKUP(MID(P104,10,3),DATA!$J$2:$L$16,3,FALSE)</f>
        <v>66.56</v>
      </c>
      <c r="W104" s="8" t="str">
        <f>VLOOKUP(MID(P104,3,1),DATA!$D$2:$E$16,2,FALSE)</f>
        <v>High Offset</v>
      </c>
      <c r="X104" s="8">
        <v>23.2</v>
      </c>
      <c r="Y104" s="9" t="s">
        <v>141</v>
      </c>
      <c r="AA104" s="8" t="s">
        <v>2</v>
      </c>
      <c r="AB104" s="8" t="s">
        <v>5</v>
      </c>
      <c r="AC104" s="8" t="s">
        <v>68</v>
      </c>
    </row>
    <row r="105" spans="1:29" x14ac:dyDescent="0.25">
      <c r="A105" s="8" t="s">
        <v>142</v>
      </c>
      <c r="B105" s="8" t="s">
        <v>21</v>
      </c>
      <c r="C105" s="59" t="str">
        <f>VLOOKUP(MID(E105,1,2),DATA!$B$2:$C$10,2,FALSE)</f>
        <v>FF01</v>
      </c>
      <c r="D105" s="8" t="str">
        <f>VLOOKUP(MID(E105,13,2),DATA!$M$2:$N$16,2,FALSE)</f>
        <v>Liquid Silver</v>
      </c>
      <c r="E105" s="66" t="s">
        <v>152</v>
      </c>
      <c r="F105" s="18" cm="1">
        <f t="array" ref="F105">SUMPRODUCT(1*('All Skus'!$C$2:$C$951=$E105),'All Skus'!$D$2:$D$951)</f>
        <v>1</v>
      </c>
      <c r="G105" s="12" t="str">
        <f>VLOOKUP(MID(E105,4,1),DATA!$F$2:$G$16,2,FALSE)</f>
        <v>19"</v>
      </c>
      <c r="H105" s="12" t="str">
        <f>VLOOKUP(MID(E105,5,3),DATA!$H$2:$I$16,2,FALSE)</f>
        <v>8.5"</v>
      </c>
      <c r="I105" s="12" t="str">
        <f t="shared" si="6"/>
        <v>47</v>
      </c>
      <c r="J105" s="12" t="str">
        <f>VLOOKUP(MID(E105,10,3),DATA!$J$2:$L$16,2,FALSE)</f>
        <v>5x112</v>
      </c>
      <c r="K105" s="12">
        <f>VLOOKUP(MID(E105,10,3),DATA!$J$2:$L$16,3,FALSE)</f>
        <v>66.56</v>
      </c>
      <c r="L105" s="8" t="str">
        <f>VLOOKUP(MID(E105,3,1),DATA!$D$2:$E$16,2,FALSE)</f>
        <v>High Offset</v>
      </c>
      <c r="M105" s="8">
        <v>23.2</v>
      </c>
      <c r="N105" s="9" t="s">
        <v>141</v>
      </c>
      <c r="O105" s="60" t="str">
        <f>VLOOKUP(MID(P105,1,2),DATA!$B$2:$C$10,2,FALSE)</f>
        <v>FF01</v>
      </c>
      <c r="P105" s="66" t="s">
        <v>152</v>
      </c>
      <c r="Q105" s="18" cm="1">
        <f t="array" ref="Q105">SUMPRODUCT(1*('All Skus'!$C$2:$C$951=$P105),'All Skus'!$D$2:$D$951)</f>
        <v>1</v>
      </c>
      <c r="R105" s="12" t="str">
        <f>VLOOKUP(MID(P105,4,1),DATA!$F$2:$G$16,2,FALSE)</f>
        <v>19"</v>
      </c>
      <c r="S105" s="12" t="str">
        <f>VLOOKUP(MID(P105,5,3),DATA!$H$2:$I$16,2,FALSE)</f>
        <v>8.5"</v>
      </c>
      <c r="T105" s="12" t="str">
        <f t="shared" si="7"/>
        <v>47</v>
      </c>
      <c r="U105" s="12" t="str">
        <f>VLOOKUP(MID(P105,10,3),DATA!$J$2:$L$16,2,FALSE)</f>
        <v>5x112</v>
      </c>
      <c r="V105" s="12">
        <f>VLOOKUP(MID(P105,10,3),DATA!$J$2:$L$16,3,FALSE)</f>
        <v>66.56</v>
      </c>
      <c r="W105" s="8" t="str">
        <f>VLOOKUP(MID(P105,3,1),DATA!$D$2:$E$16,2,FALSE)</f>
        <v>High Offset</v>
      </c>
      <c r="X105" s="8">
        <v>23.2</v>
      </c>
      <c r="Y105" s="9" t="s">
        <v>141</v>
      </c>
      <c r="AB105" s="8" t="s">
        <v>5</v>
      </c>
      <c r="AC105" s="8" t="s">
        <v>68</v>
      </c>
    </row>
    <row r="106" spans="1:29" x14ac:dyDescent="0.25">
      <c r="A106" s="8" t="s">
        <v>142</v>
      </c>
      <c r="B106" s="8" t="s">
        <v>21</v>
      </c>
      <c r="C106" s="59" t="str">
        <f>VLOOKUP(MID(E106,1,2),DATA!$B$2:$C$10,2,FALSE)</f>
        <v>FF04</v>
      </c>
      <c r="D106" s="8" t="str">
        <f>VLOOKUP(MID(E106,13,2),DATA!$M$2:$N$16,2,FALSE)</f>
        <v>Tarmac</v>
      </c>
      <c r="E106" s="66" t="s">
        <v>297</v>
      </c>
      <c r="F106" s="18" cm="1">
        <f t="array" ref="F106">SUMPRODUCT(1*('All Skus'!$C$2:$C$951=$E106),'All Skus'!$D$2:$D$951)</f>
        <v>17</v>
      </c>
      <c r="G106" s="12" t="str">
        <f>VLOOKUP(MID(E106,4,1),DATA!$F$2:$G$16,2,FALSE)</f>
        <v>19"</v>
      </c>
      <c r="H106" s="12" t="str">
        <f>VLOOKUP(MID(E106,5,3),DATA!$H$2:$I$16,2,FALSE)</f>
        <v>8.5"</v>
      </c>
      <c r="I106" s="12" t="str">
        <f t="shared" si="6"/>
        <v>47</v>
      </c>
      <c r="J106" s="12" t="str">
        <f>VLOOKUP(MID(E106,10,3),DATA!$J$2:$L$16,2,FALSE)</f>
        <v>5x112</v>
      </c>
      <c r="K106" s="12">
        <f>VLOOKUP(MID(E106,10,3),DATA!$J$2:$L$16,3,FALSE)</f>
        <v>66.56</v>
      </c>
      <c r="L106" s="8" t="str">
        <f>VLOOKUP(MID(E106,3,1),DATA!$D$2:$E$16,2,FALSE)</f>
        <v>High Offset</v>
      </c>
      <c r="M106" s="8">
        <v>22.8</v>
      </c>
      <c r="N106" s="9" t="s">
        <v>141</v>
      </c>
      <c r="O106" s="60" t="str">
        <f>VLOOKUP(MID(P106,1,2),DATA!$B$2:$C$10,2,FALSE)</f>
        <v>FF04</v>
      </c>
      <c r="P106" s="66" t="s">
        <v>297</v>
      </c>
      <c r="Q106" s="18" cm="1">
        <f t="array" ref="Q106">SUMPRODUCT(1*('All Skus'!$C$2:$C$951=$P106),'All Skus'!$D$2:$D$951)</f>
        <v>17</v>
      </c>
      <c r="R106" s="12" t="str">
        <f>VLOOKUP(MID(P106,4,1),DATA!$F$2:$G$16,2,FALSE)</f>
        <v>19"</v>
      </c>
      <c r="S106" s="12" t="str">
        <f>VLOOKUP(MID(P106,5,3),DATA!$H$2:$I$16,2,FALSE)</f>
        <v>8.5"</v>
      </c>
      <c r="T106" s="12" t="str">
        <f t="shared" si="7"/>
        <v>47</v>
      </c>
      <c r="U106" s="12" t="str">
        <f>VLOOKUP(MID(P106,10,3),DATA!$J$2:$L$16,2,FALSE)</f>
        <v>5x112</v>
      </c>
      <c r="V106" s="12">
        <f>VLOOKUP(MID(P106,10,3),DATA!$J$2:$L$16,3,FALSE)</f>
        <v>66.56</v>
      </c>
      <c r="W106" s="8" t="str">
        <f>VLOOKUP(MID(P106,3,1),DATA!$D$2:$E$16,2,FALSE)</f>
        <v>High Offset</v>
      </c>
      <c r="X106" s="8">
        <v>22.8</v>
      </c>
      <c r="Y106" s="9" t="s">
        <v>141</v>
      </c>
      <c r="AA106" s="8" t="s">
        <v>2</v>
      </c>
      <c r="AB106" s="8" t="s">
        <v>5</v>
      </c>
    </row>
    <row r="107" spans="1:29" x14ac:dyDescent="0.25">
      <c r="A107" s="8" t="s">
        <v>142</v>
      </c>
      <c r="B107" s="8" t="s">
        <v>21</v>
      </c>
      <c r="C107" s="59" t="str">
        <f>VLOOKUP(MID(E107,1,2),DATA!$B$2:$C$10,2,FALSE)</f>
        <v>FF04</v>
      </c>
      <c r="D107" s="8" t="str">
        <f>VLOOKUP(MID(E107,13,2),DATA!$M$2:$N$16,2,FALSE)</f>
        <v>Liquid Metal</v>
      </c>
      <c r="E107" s="66" t="s">
        <v>298</v>
      </c>
      <c r="F107" s="18" cm="1">
        <f t="array" ref="F107">SUMPRODUCT(1*('All Skus'!$C$2:$C$951=$E107),'All Skus'!$D$2:$D$951)</f>
        <v>19</v>
      </c>
      <c r="G107" s="12" t="str">
        <f>VLOOKUP(MID(E107,4,1),DATA!$F$2:$G$16,2,FALSE)</f>
        <v>19"</v>
      </c>
      <c r="H107" s="12" t="str">
        <f>VLOOKUP(MID(E107,5,3),DATA!$H$2:$I$16,2,FALSE)</f>
        <v>8.5"</v>
      </c>
      <c r="I107" s="12" t="str">
        <f t="shared" si="6"/>
        <v>47</v>
      </c>
      <c r="J107" s="12" t="str">
        <f>VLOOKUP(MID(E107,10,3),DATA!$J$2:$L$16,2,FALSE)</f>
        <v>5x112</v>
      </c>
      <c r="K107" s="12">
        <f>VLOOKUP(MID(E107,10,3),DATA!$J$2:$L$16,3,FALSE)</f>
        <v>66.56</v>
      </c>
      <c r="L107" s="8" t="str">
        <f>VLOOKUP(MID(E107,3,1),DATA!$D$2:$E$16,2,FALSE)</f>
        <v>High Offset</v>
      </c>
      <c r="M107" s="8">
        <v>22.8</v>
      </c>
      <c r="N107" s="9" t="s">
        <v>141</v>
      </c>
      <c r="O107" s="60" t="str">
        <f>VLOOKUP(MID(P107,1,2),DATA!$B$2:$C$10,2,FALSE)</f>
        <v>FF04</v>
      </c>
      <c r="P107" s="66" t="s">
        <v>298</v>
      </c>
      <c r="Q107" s="18" cm="1">
        <f t="array" ref="Q107">SUMPRODUCT(1*('All Skus'!$C$2:$C$951=$P107),'All Skus'!$D$2:$D$951)</f>
        <v>19</v>
      </c>
      <c r="R107" s="12" t="str">
        <f>VLOOKUP(MID(P107,4,1),DATA!$F$2:$G$16,2,FALSE)</f>
        <v>19"</v>
      </c>
      <c r="S107" s="12" t="str">
        <f>VLOOKUP(MID(P107,5,3),DATA!$H$2:$I$16,2,FALSE)</f>
        <v>8.5"</v>
      </c>
      <c r="T107" s="12" t="str">
        <f t="shared" si="7"/>
        <v>47</v>
      </c>
      <c r="U107" s="12" t="str">
        <f>VLOOKUP(MID(P107,10,3),DATA!$J$2:$L$16,2,FALSE)</f>
        <v>5x112</v>
      </c>
      <c r="V107" s="12">
        <f>VLOOKUP(MID(P107,10,3),DATA!$J$2:$L$16,3,FALSE)</f>
        <v>66.56</v>
      </c>
      <c r="W107" s="8" t="str">
        <f>VLOOKUP(MID(P107,3,1),DATA!$D$2:$E$16,2,FALSE)</f>
        <v>High Offset</v>
      </c>
      <c r="X107" s="8">
        <v>22.8</v>
      </c>
      <c r="Y107" s="9" t="s">
        <v>141</v>
      </c>
      <c r="AB107" s="8" t="s">
        <v>5</v>
      </c>
    </row>
    <row r="108" spans="1:29" x14ac:dyDescent="0.25">
      <c r="A108" s="8" t="s">
        <v>142</v>
      </c>
      <c r="B108" s="8" t="s">
        <v>21</v>
      </c>
      <c r="C108" s="59" t="str">
        <f>VLOOKUP(MID(E108,1,2),DATA!$B$2:$C$10,2,FALSE)</f>
        <v>FF10</v>
      </c>
      <c r="D108" s="8" t="str">
        <f>VLOOKUP(MID(E108,13,2),DATA!$M$2:$N$16,2,FALSE)</f>
        <v>Tarmac</v>
      </c>
      <c r="E108" s="66" t="s">
        <v>9</v>
      </c>
      <c r="F108" s="18" cm="1">
        <f t="array" ref="F108">SUMPRODUCT(1*('All Skus'!$C$2:$C$951=$E108),'All Skus'!$D$2:$D$951)</f>
        <v>-3</v>
      </c>
      <c r="G108" s="12" t="str">
        <f>VLOOKUP(MID(E108,4,1),DATA!$F$2:$G$16,2,FALSE)</f>
        <v>19"</v>
      </c>
      <c r="H108" s="12" t="str">
        <f>VLOOKUP(MID(E108,5,3),DATA!$H$2:$I$16,2,FALSE)</f>
        <v>8.5"</v>
      </c>
      <c r="I108" s="12" t="str">
        <f t="shared" si="6"/>
        <v>47</v>
      </c>
      <c r="J108" s="12" t="str">
        <f>VLOOKUP(MID(E108,10,3),DATA!$J$2:$L$16,2,FALSE)</f>
        <v>5x112</v>
      </c>
      <c r="K108" s="12">
        <f>VLOOKUP(MID(E108,10,3),DATA!$J$2:$L$16,3,FALSE)</f>
        <v>66.56</v>
      </c>
      <c r="L108" s="8" t="str">
        <f>VLOOKUP(MID(E108,3,1),DATA!$D$2:$E$16,2,FALSE)</f>
        <v>High Offset</v>
      </c>
      <c r="N108" s="9" t="s">
        <v>141</v>
      </c>
      <c r="O108" s="60" t="str">
        <f>VLOOKUP(MID(P108,1,2),DATA!$B$2:$C$10,2,FALSE)</f>
        <v>FF10</v>
      </c>
      <c r="P108" s="66" t="s">
        <v>9</v>
      </c>
      <c r="Q108" s="18" cm="1">
        <f t="array" ref="Q108">SUMPRODUCT(1*('All Skus'!$C$2:$C$951=$P108),'All Skus'!$D$2:$D$951)</f>
        <v>-3</v>
      </c>
      <c r="R108" s="12" t="str">
        <f>VLOOKUP(MID(P108,4,1),DATA!$F$2:$G$16,2,FALSE)</f>
        <v>19"</v>
      </c>
      <c r="S108" s="12" t="str">
        <f>VLOOKUP(MID(P108,5,3),DATA!$H$2:$I$16,2,FALSE)</f>
        <v>8.5"</v>
      </c>
      <c r="T108" s="12" t="str">
        <f t="shared" si="7"/>
        <v>47</v>
      </c>
      <c r="U108" s="12" t="str">
        <f>VLOOKUP(MID(P108,10,3),DATA!$J$2:$L$16,2,FALSE)</f>
        <v>5x112</v>
      </c>
      <c r="V108" s="12">
        <f>VLOOKUP(MID(P108,10,3),DATA!$J$2:$L$16,3,FALSE)</f>
        <v>66.56</v>
      </c>
      <c r="W108" s="8" t="str">
        <f>VLOOKUP(MID(P108,3,1),DATA!$D$2:$E$16,2,FALSE)</f>
        <v>High Offset</v>
      </c>
      <c r="Y108" s="9" t="s">
        <v>141</v>
      </c>
      <c r="Z108" s="8" t="s">
        <v>4</v>
      </c>
      <c r="AA108" s="8" t="s">
        <v>2</v>
      </c>
      <c r="AB108" s="8" t="s">
        <v>5</v>
      </c>
    </row>
    <row r="109" spans="1:29" x14ac:dyDescent="0.25">
      <c r="A109" s="8" t="s">
        <v>142</v>
      </c>
      <c r="B109" s="8" t="s">
        <v>21</v>
      </c>
      <c r="C109" s="59" t="str">
        <f>VLOOKUP(MID(E109,1,2),DATA!$B$2:$C$10,2,FALSE)</f>
        <v>FF10</v>
      </c>
      <c r="D109" s="8" t="str">
        <f>VLOOKUP(MID(E109,13,2),DATA!$M$2:$N$16,2,FALSE)</f>
        <v>Liquid Metal</v>
      </c>
      <c r="E109" s="66" t="s">
        <v>10</v>
      </c>
      <c r="F109" s="18" cm="1">
        <f t="array" ref="F109">SUMPRODUCT(1*('All Skus'!$C$2:$C$951=$E109),'All Skus'!$D$2:$D$951)</f>
        <v>-8</v>
      </c>
      <c r="G109" s="12" t="str">
        <f>VLOOKUP(MID(E109,4,1),DATA!$F$2:$G$16,2,FALSE)</f>
        <v>19"</v>
      </c>
      <c r="H109" s="12" t="str">
        <f>VLOOKUP(MID(E109,5,3),DATA!$H$2:$I$16,2,FALSE)</f>
        <v>8.5"</v>
      </c>
      <c r="I109" s="12" t="str">
        <f t="shared" si="6"/>
        <v>47</v>
      </c>
      <c r="J109" s="12" t="str">
        <f>VLOOKUP(MID(E109,10,3),DATA!$J$2:$L$16,2,FALSE)</f>
        <v>5x112</v>
      </c>
      <c r="K109" s="12">
        <f>VLOOKUP(MID(E109,10,3),DATA!$J$2:$L$16,3,FALSE)</f>
        <v>66.56</v>
      </c>
      <c r="L109" s="8" t="str">
        <f>VLOOKUP(MID(E109,3,1),DATA!$D$2:$E$16,2,FALSE)</f>
        <v>High Offset</v>
      </c>
      <c r="N109" s="9" t="s">
        <v>141</v>
      </c>
      <c r="O109" s="60" t="str">
        <f>VLOOKUP(MID(P109,1,2),DATA!$B$2:$C$10,2,FALSE)</f>
        <v>FF10</v>
      </c>
      <c r="P109" s="66" t="s">
        <v>10</v>
      </c>
      <c r="Q109" s="18" cm="1">
        <f t="array" ref="Q109">SUMPRODUCT(1*('All Skus'!$C$2:$C$951=$P109),'All Skus'!$D$2:$D$951)</f>
        <v>-8</v>
      </c>
      <c r="R109" s="12" t="str">
        <f>VLOOKUP(MID(P109,4,1),DATA!$F$2:$G$16,2,FALSE)</f>
        <v>19"</v>
      </c>
      <c r="S109" s="12" t="str">
        <f>VLOOKUP(MID(P109,5,3),DATA!$H$2:$I$16,2,FALSE)</f>
        <v>8.5"</v>
      </c>
      <c r="T109" s="12" t="str">
        <f t="shared" si="7"/>
        <v>47</v>
      </c>
      <c r="U109" s="12" t="str">
        <f>VLOOKUP(MID(P109,10,3),DATA!$J$2:$L$16,2,FALSE)</f>
        <v>5x112</v>
      </c>
      <c r="V109" s="12">
        <f>VLOOKUP(MID(P109,10,3),DATA!$J$2:$L$16,3,FALSE)</f>
        <v>66.56</v>
      </c>
      <c r="W109" s="8" t="str">
        <f>VLOOKUP(MID(P109,3,1),DATA!$D$2:$E$16,2,FALSE)</f>
        <v>High Offset</v>
      </c>
      <c r="Y109" s="9" t="s">
        <v>141</v>
      </c>
      <c r="Z109" s="8" t="s">
        <v>4</v>
      </c>
      <c r="AA109" s="8" t="s">
        <v>2</v>
      </c>
      <c r="AB109" s="8" t="s">
        <v>5</v>
      </c>
    </row>
    <row r="110" spans="1:29" x14ac:dyDescent="0.25">
      <c r="A110" s="8" t="s">
        <v>142</v>
      </c>
      <c r="B110" s="8" t="s">
        <v>21</v>
      </c>
      <c r="C110" s="59" t="str">
        <f>VLOOKUP(MID(E110,1,2),DATA!$B$2:$C$10,2,FALSE)</f>
        <v>FF11</v>
      </c>
      <c r="D110" s="8" t="str">
        <f>VLOOKUP(MID(E110,13,2),DATA!$M$2:$N$16,2,FALSE)</f>
        <v>Tarmac</v>
      </c>
      <c r="E110" s="66" t="s">
        <v>374</v>
      </c>
      <c r="F110" s="18" cm="1">
        <f t="array" ref="F110">SUMPRODUCT(1*('All Skus'!$C$2:$C$951=$E110),'All Skus'!$D$2:$D$951)</f>
        <v>4</v>
      </c>
      <c r="G110" s="12" t="str">
        <f>VLOOKUP(MID(E110,4,1),DATA!$F$2:$G$16,2,FALSE)</f>
        <v>19"</v>
      </c>
      <c r="H110" s="12" t="str">
        <f>VLOOKUP(MID(E110,5,3),DATA!$H$2:$I$16,2,FALSE)</f>
        <v>8.5"</v>
      </c>
      <c r="I110" s="12" t="str">
        <f t="shared" si="6"/>
        <v>47</v>
      </c>
      <c r="J110" s="12" t="str">
        <f>VLOOKUP(MID(E110,10,3),DATA!$J$2:$L$16,2,FALSE)</f>
        <v>5x112</v>
      </c>
      <c r="K110" s="12">
        <f>VLOOKUP(MID(E110,10,3),DATA!$J$2:$L$16,3,FALSE)</f>
        <v>66.56</v>
      </c>
      <c r="L110" s="8" t="str">
        <f>VLOOKUP(MID(E110,3,1),DATA!$D$2:$E$16,2,FALSE)</f>
        <v>High Offset</v>
      </c>
      <c r="N110" s="9" t="s">
        <v>141</v>
      </c>
      <c r="O110" s="60" t="str">
        <f>VLOOKUP(MID(P110,1,2),DATA!$B$2:$C$10,2,FALSE)</f>
        <v>FF11</v>
      </c>
      <c r="P110" s="66" t="s">
        <v>374</v>
      </c>
      <c r="Q110" s="18" cm="1">
        <f t="array" ref="Q110">SUMPRODUCT(1*('All Skus'!$C$2:$C$951=$P110),'All Skus'!$D$2:$D$951)</f>
        <v>4</v>
      </c>
      <c r="R110" s="12" t="str">
        <f>VLOOKUP(MID(P110,4,1),DATA!$F$2:$G$16,2,FALSE)</f>
        <v>19"</v>
      </c>
      <c r="S110" s="12" t="str">
        <f>VLOOKUP(MID(P110,5,3),DATA!$H$2:$I$16,2,FALSE)</f>
        <v>8.5"</v>
      </c>
      <c r="T110" s="12" t="str">
        <f t="shared" si="7"/>
        <v>47</v>
      </c>
      <c r="U110" s="12" t="str">
        <f>VLOOKUP(MID(P110,10,3),DATA!$J$2:$L$16,2,FALSE)</f>
        <v>5x112</v>
      </c>
      <c r="V110" s="12">
        <f>VLOOKUP(MID(P110,10,3),DATA!$J$2:$L$16,3,FALSE)</f>
        <v>66.56</v>
      </c>
      <c r="W110" s="8" t="str">
        <f>VLOOKUP(MID(P110,3,1),DATA!$D$2:$E$16,2,FALSE)</f>
        <v>High Offset</v>
      </c>
      <c r="Y110" s="9" t="s">
        <v>141</v>
      </c>
      <c r="Z110" s="8" t="s">
        <v>4</v>
      </c>
      <c r="AA110" s="8" t="s">
        <v>2</v>
      </c>
      <c r="AB110" s="8" t="s">
        <v>5</v>
      </c>
    </row>
    <row r="111" spans="1:29" x14ac:dyDescent="0.25">
      <c r="A111" s="8" t="s">
        <v>142</v>
      </c>
      <c r="B111" s="8" t="s">
        <v>21</v>
      </c>
      <c r="C111" s="59" t="str">
        <f>VLOOKUP(MID(E111,1,2),DATA!$B$2:$C$10,2,FALSE)</f>
        <v>FF11</v>
      </c>
      <c r="D111" s="8" t="str">
        <f>VLOOKUP(MID(E111,13,2),DATA!$M$2:$N$16,2,FALSE)</f>
        <v>Liquid Metal</v>
      </c>
      <c r="E111" s="66" t="s">
        <v>375</v>
      </c>
      <c r="F111" s="18" cm="1">
        <f t="array" ref="F111">SUMPRODUCT(1*('All Skus'!$C$2:$C$951=$E111),'All Skus'!$D$2:$D$951)</f>
        <v>3</v>
      </c>
      <c r="G111" s="12" t="str">
        <f>VLOOKUP(MID(E111,4,1),DATA!$F$2:$G$16,2,FALSE)</f>
        <v>19"</v>
      </c>
      <c r="H111" s="12" t="str">
        <f>VLOOKUP(MID(E111,5,3),DATA!$H$2:$I$16,2,FALSE)</f>
        <v>8.5"</v>
      </c>
      <c r="I111" s="12" t="str">
        <f t="shared" si="6"/>
        <v>47</v>
      </c>
      <c r="J111" s="12" t="str">
        <f>VLOOKUP(MID(E111,10,3),DATA!$J$2:$L$16,2,FALSE)</f>
        <v>5x112</v>
      </c>
      <c r="K111" s="12">
        <f>VLOOKUP(MID(E111,10,3),DATA!$J$2:$L$16,3,FALSE)</f>
        <v>66.56</v>
      </c>
      <c r="L111" s="8" t="str">
        <f>VLOOKUP(MID(E111,3,1),DATA!$D$2:$E$16,2,FALSE)</f>
        <v>High Offset</v>
      </c>
      <c r="N111" s="9" t="s">
        <v>141</v>
      </c>
      <c r="O111" s="60" t="str">
        <f>VLOOKUP(MID(P111,1,2),DATA!$B$2:$C$10,2,FALSE)</f>
        <v>FF11</v>
      </c>
      <c r="P111" s="66" t="s">
        <v>375</v>
      </c>
      <c r="Q111" s="18" cm="1">
        <f t="array" ref="Q111">SUMPRODUCT(1*('All Skus'!$C$2:$C$951=$P111),'All Skus'!$D$2:$D$951)</f>
        <v>3</v>
      </c>
      <c r="R111" s="12" t="str">
        <f>VLOOKUP(MID(P111,4,1),DATA!$F$2:$G$16,2,FALSE)</f>
        <v>19"</v>
      </c>
      <c r="S111" s="12" t="str">
        <f>VLOOKUP(MID(P111,5,3),DATA!$H$2:$I$16,2,FALSE)</f>
        <v>8.5"</v>
      </c>
      <c r="T111" s="12" t="str">
        <f t="shared" si="7"/>
        <v>47</v>
      </c>
      <c r="U111" s="12" t="str">
        <f>VLOOKUP(MID(P111,10,3),DATA!$J$2:$L$16,2,FALSE)</f>
        <v>5x112</v>
      </c>
      <c r="V111" s="12">
        <f>VLOOKUP(MID(P111,10,3),DATA!$J$2:$L$16,3,FALSE)</f>
        <v>66.56</v>
      </c>
      <c r="W111" s="8" t="str">
        <f>VLOOKUP(MID(P111,3,1),DATA!$D$2:$E$16,2,FALSE)</f>
        <v>High Offset</v>
      </c>
      <c r="Y111" s="9" t="s">
        <v>141</v>
      </c>
      <c r="Z111" s="8" t="s">
        <v>4</v>
      </c>
      <c r="AA111" s="8" t="s">
        <v>2</v>
      </c>
      <c r="AB111" s="8" t="s">
        <v>5</v>
      </c>
    </row>
    <row r="112" spans="1:29" x14ac:dyDescent="0.25">
      <c r="A112" s="8" t="s">
        <v>142</v>
      </c>
      <c r="B112" s="8" t="s">
        <v>21</v>
      </c>
      <c r="C112" s="59" t="str">
        <f>VLOOKUP(MID(E112,1,2),DATA!$B$2:$C$10,2,FALSE)</f>
        <v>FF15</v>
      </c>
      <c r="D112" s="8" t="str">
        <f>VLOOKUP(MID(E112,13,2),DATA!$M$2:$N$16,2,FALSE)</f>
        <v>Tarmac</v>
      </c>
      <c r="E112" s="66" t="s">
        <v>248</v>
      </c>
      <c r="F112" s="18" cm="1">
        <f t="array" ref="F112">SUMPRODUCT(1*('All Skus'!$C$2:$C$951=$E112),'All Skus'!$D$2:$D$951)</f>
        <v>32</v>
      </c>
      <c r="G112" s="12" t="str">
        <f>VLOOKUP(MID(E112,4,1),DATA!$F$2:$G$16,2,FALSE)</f>
        <v>19"</v>
      </c>
      <c r="H112" s="12" t="str">
        <f>VLOOKUP(MID(E112,5,3),DATA!$H$2:$I$16,2,FALSE)</f>
        <v>8.5"</v>
      </c>
      <c r="I112" s="12" t="str">
        <f t="shared" ref="I112:I142" si="8">MID(E112,8,2)</f>
        <v>47</v>
      </c>
      <c r="J112" s="12" t="str">
        <f>VLOOKUP(MID(E112,10,3),DATA!$J$2:$L$16,2,FALSE)</f>
        <v>5x112</v>
      </c>
      <c r="K112" s="12">
        <f>VLOOKUP(MID(E112,10,3),DATA!$J$2:$L$16,3,FALSE)</f>
        <v>66.56</v>
      </c>
      <c r="L112" s="8" t="str">
        <f>VLOOKUP(MID(E112,3,1),DATA!$D$2:$E$16,2,FALSE)</f>
        <v>High Offset</v>
      </c>
      <c r="M112" s="8">
        <v>22.2</v>
      </c>
      <c r="N112" s="9" t="s">
        <v>141</v>
      </c>
      <c r="O112" s="60" t="str">
        <f>VLOOKUP(MID(P112,1,2),DATA!$B$2:$C$10,2,FALSE)</f>
        <v>FF15</v>
      </c>
      <c r="P112" s="66" t="s">
        <v>248</v>
      </c>
      <c r="Q112" s="18" cm="1">
        <f t="array" ref="Q112">SUMPRODUCT(1*('All Skus'!$C$2:$C$951=$P112),'All Skus'!$D$2:$D$951)</f>
        <v>32</v>
      </c>
      <c r="R112" s="12" t="str">
        <f>VLOOKUP(MID(P112,4,1),DATA!$F$2:$G$16,2,FALSE)</f>
        <v>19"</v>
      </c>
      <c r="S112" s="12" t="str">
        <f>VLOOKUP(MID(P112,5,3),DATA!$H$2:$I$16,2,FALSE)</f>
        <v>8.5"</v>
      </c>
      <c r="T112" s="12" t="str">
        <f t="shared" ref="T112:T142" si="9">MID(P112,8,2)</f>
        <v>47</v>
      </c>
      <c r="U112" s="12" t="str">
        <f>VLOOKUP(MID(P112,10,3),DATA!$J$2:$L$16,2,FALSE)</f>
        <v>5x112</v>
      </c>
      <c r="V112" s="12">
        <f>VLOOKUP(MID(P112,10,3),DATA!$J$2:$L$16,3,FALSE)</f>
        <v>66.56</v>
      </c>
      <c r="W112" s="8" t="str">
        <f>VLOOKUP(MID(P112,3,1),DATA!$D$2:$E$16,2,FALSE)</f>
        <v>High Offset</v>
      </c>
      <c r="X112" s="8">
        <v>22.2</v>
      </c>
      <c r="Y112" s="9" t="s">
        <v>141</v>
      </c>
      <c r="Z112" s="8" t="s">
        <v>4</v>
      </c>
      <c r="AA112" s="8" t="s">
        <v>2</v>
      </c>
      <c r="AB112" s="8" t="s">
        <v>5</v>
      </c>
      <c r="AC112" s="8" t="s">
        <v>68</v>
      </c>
    </row>
    <row r="113" spans="1:29" x14ac:dyDescent="0.25">
      <c r="A113" s="8" t="s">
        <v>142</v>
      </c>
      <c r="B113" s="8" t="s">
        <v>21</v>
      </c>
      <c r="C113" s="59" t="str">
        <f>VLOOKUP(MID(E113,1,2),DATA!$B$2:$C$10,2,FALSE)</f>
        <v>FF15</v>
      </c>
      <c r="D113" s="8" t="str">
        <f>VLOOKUP(MID(E113,13,2),DATA!$M$2:$N$16,2,FALSE)</f>
        <v>Liquid Silver</v>
      </c>
      <c r="E113" s="66" t="s">
        <v>249</v>
      </c>
      <c r="F113" s="18" cm="1">
        <f t="array" ref="F113">SUMPRODUCT(1*('All Skus'!$C$2:$C$951=$E113),'All Skus'!$D$2:$D$951)</f>
        <v>8</v>
      </c>
      <c r="G113" s="12" t="str">
        <f>VLOOKUP(MID(E113,4,1),DATA!$F$2:$G$16,2,FALSE)</f>
        <v>19"</v>
      </c>
      <c r="H113" s="12" t="str">
        <f>VLOOKUP(MID(E113,5,3),DATA!$H$2:$I$16,2,FALSE)</f>
        <v>8.5"</v>
      </c>
      <c r="I113" s="12" t="str">
        <f t="shared" si="8"/>
        <v>47</v>
      </c>
      <c r="J113" s="12" t="str">
        <f>VLOOKUP(MID(E113,10,3),DATA!$J$2:$L$16,2,FALSE)</f>
        <v>5x112</v>
      </c>
      <c r="K113" s="12">
        <f>VLOOKUP(MID(E113,10,3),DATA!$J$2:$L$16,3,FALSE)</f>
        <v>66.56</v>
      </c>
      <c r="L113" s="8" t="str">
        <f>VLOOKUP(MID(E113,3,1),DATA!$D$2:$E$16,2,FALSE)</f>
        <v>High Offset</v>
      </c>
      <c r="M113" s="8">
        <v>22.2</v>
      </c>
      <c r="N113" s="9" t="s">
        <v>141</v>
      </c>
      <c r="O113" s="60" t="str">
        <f>VLOOKUP(MID(P113,1,2),DATA!$B$2:$C$10,2,FALSE)</f>
        <v>FF15</v>
      </c>
      <c r="P113" s="66" t="s">
        <v>249</v>
      </c>
      <c r="Q113" s="18" cm="1">
        <f t="array" ref="Q113">SUMPRODUCT(1*('All Skus'!$C$2:$C$951=$P113),'All Skus'!$D$2:$D$951)</f>
        <v>8</v>
      </c>
      <c r="R113" s="12" t="str">
        <f>VLOOKUP(MID(P113,4,1),DATA!$F$2:$G$16,2,FALSE)</f>
        <v>19"</v>
      </c>
      <c r="S113" s="12" t="str">
        <f>VLOOKUP(MID(P113,5,3),DATA!$H$2:$I$16,2,FALSE)</f>
        <v>8.5"</v>
      </c>
      <c r="T113" s="12" t="str">
        <f t="shared" si="9"/>
        <v>47</v>
      </c>
      <c r="U113" s="12" t="str">
        <f>VLOOKUP(MID(P113,10,3),DATA!$J$2:$L$16,2,FALSE)</f>
        <v>5x112</v>
      </c>
      <c r="V113" s="12">
        <f>VLOOKUP(MID(P113,10,3),DATA!$J$2:$L$16,3,FALSE)</f>
        <v>66.56</v>
      </c>
      <c r="W113" s="8" t="str">
        <f>VLOOKUP(MID(P113,3,1),DATA!$D$2:$E$16,2,FALSE)</f>
        <v>High Offset</v>
      </c>
      <c r="X113" s="8">
        <v>22.2</v>
      </c>
      <c r="Y113" s="9" t="s">
        <v>141</v>
      </c>
      <c r="Z113" s="8" t="s">
        <v>4</v>
      </c>
      <c r="AB113" s="8" t="s">
        <v>5</v>
      </c>
      <c r="AC113" s="8" t="s">
        <v>68</v>
      </c>
    </row>
    <row r="114" spans="1:29" x14ac:dyDescent="0.25">
      <c r="A114" s="8" t="s">
        <v>145</v>
      </c>
      <c r="B114" s="8" t="s">
        <v>1971</v>
      </c>
      <c r="C114" s="59" t="str">
        <f>VLOOKUP(MID(E114,1,2),DATA!$B$2:$C$10,2,FALSE)</f>
        <v>FF01</v>
      </c>
      <c r="D114" s="8" t="str">
        <f>VLOOKUP(MID(E114,13,2),DATA!$M$2:$N$16,2,FALSE)</f>
        <v>Tarmac</v>
      </c>
      <c r="E114" s="66" t="s">
        <v>153</v>
      </c>
      <c r="F114" s="18" cm="1">
        <f t="array" ref="F114">SUMPRODUCT(1*('All Skus'!$C$2:$C$951=$E114),'All Skus'!$D$2:$D$951)</f>
        <v>30</v>
      </c>
      <c r="G114" s="12" t="str">
        <f>VLOOKUP(MID(E114,4,1),DATA!$F$2:$G$16,2,FALSE)</f>
        <v>19"</v>
      </c>
      <c r="H114" s="12" t="str">
        <f>VLOOKUP(MID(E114,5,3),DATA!$H$2:$I$16,2,FALSE)</f>
        <v>9.0"</v>
      </c>
      <c r="I114" s="12" t="str">
        <f t="shared" si="8"/>
        <v>35</v>
      </c>
      <c r="J114" s="12" t="str">
        <f>VLOOKUP(MID(E114,10,3),DATA!$J$2:$L$16,2,FALSE)</f>
        <v>5x112</v>
      </c>
      <c r="K114" s="12">
        <f>VLOOKUP(MID(E114,10,3),DATA!$J$2:$L$16,3,FALSE)</f>
        <v>66.56</v>
      </c>
      <c r="L114" s="8" t="str">
        <f>VLOOKUP(MID(E114,3,1),DATA!$D$2:$E$16,2,FALSE)</f>
        <v>High Offset</v>
      </c>
      <c r="M114" s="8">
        <v>25.4</v>
      </c>
      <c r="N114" s="9" t="s">
        <v>12</v>
      </c>
      <c r="O114" s="60" t="str">
        <f>VLOOKUP(MID(P114,1,2),DATA!$B$2:$C$10,2,FALSE)</f>
        <v>FF01</v>
      </c>
      <c r="P114" s="66" t="s">
        <v>153</v>
      </c>
      <c r="Q114" s="18" cm="1">
        <f t="array" ref="Q114">SUMPRODUCT(1*('All Skus'!$C$2:$C$951=$P114),'All Skus'!$D$2:$D$951)</f>
        <v>30</v>
      </c>
      <c r="R114" s="12" t="str">
        <f>VLOOKUP(MID(P114,4,1),DATA!$F$2:$G$16,2,FALSE)</f>
        <v>19"</v>
      </c>
      <c r="S114" s="12" t="str">
        <f>VLOOKUP(MID(P114,5,3),DATA!$H$2:$I$16,2,FALSE)</f>
        <v>9.0"</v>
      </c>
      <c r="T114" s="12" t="str">
        <f t="shared" si="9"/>
        <v>35</v>
      </c>
      <c r="U114" s="12" t="str">
        <f>VLOOKUP(MID(P114,10,3),DATA!$J$2:$L$16,2,FALSE)</f>
        <v>5x112</v>
      </c>
      <c r="V114" s="12">
        <f>VLOOKUP(MID(P114,10,3),DATA!$J$2:$L$16,3,FALSE)</f>
        <v>66.56</v>
      </c>
      <c r="W114" s="8" t="str">
        <f>VLOOKUP(MID(P114,3,1),DATA!$D$2:$E$16,2,FALSE)</f>
        <v>High Offset</v>
      </c>
      <c r="X114" s="8">
        <v>25.4</v>
      </c>
      <c r="AA114" s="8" t="s">
        <v>2</v>
      </c>
      <c r="AB114" s="8" t="s">
        <v>5</v>
      </c>
      <c r="AC114" s="8" t="s">
        <v>68</v>
      </c>
    </row>
    <row r="115" spans="1:29" x14ac:dyDescent="0.25">
      <c r="A115" s="8" t="s">
        <v>145</v>
      </c>
      <c r="B115" s="8" t="s">
        <v>1971</v>
      </c>
      <c r="C115" s="59" t="str">
        <f>VLOOKUP(MID(E115,1,2),DATA!$B$2:$C$10,2,FALSE)</f>
        <v>FF01</v>
      </c>
      <c r="D115" s="8" t="str">
        <f>VLOOKUP(MID(E115,13,2),DATA!$M$2:$N$16,2,FALSE)</f>
        <v>Tarmac</v>
      </c>
      <c r="E115" s="66" t="s">
        <v>157</v>
      </c>
      <c r="F115" s="18" cm="1">
        <f t="array" ref="F115">SUMPRODUCT(1*('All Skus'!$C$2:$C$951=$E115),'All Skus'!$D$2:$D$951)</f>
        <v>19</v>
      </c>
      <c r="G115" s="12" t="str">
        <f>VLOOKUP(MID(E115,4,1),DATA!$F$2:$G$16,2,FALSE)</f>
        <v>20"</v>
      </c>
      <c r="H115" s="12" t="str">
        <f>VLOOKUP(MID(E115,5,3),DATA!$H$2:$I$16,2,FALSE)</f>
        <v>9.0"</v>
      </c>
      <c r="I115" s="12" t="str">
        <f t="shared" si="8"/>
        <v>35</v>
      </c>
      <c r="J115" s="12" t="str">
        <f>VLOOKUP(MID(E115,10,3),DATA!$J$2:$L$16,2,FALSE)</f>
        <v>5x112</v>
      </c>
      <c r="K115" s="12">
        <f>VLOOKUP(MID(E115,10,3),DATA!$J$2:$L$16,3,FALSE)</f>
        <v>66.56</v>
      </c>
      <c r="L115" s="8" t="str">
        <f>VLOOKUP(MID(E115,3,1),DATA!$D$2:$E$16,2,FALSE)</f>
        <v>High Offset</v>
      </c>
      <c r="M115" s="8">
        <v>26.8</v>
      </c>
      <c r="N115" s="9" t="s">
        <v>42</v>
      </c>
      <c r="O115" s="60" t="str">
        <f>VLOOKUP(MID(P115,1,2),DATA!$B$2:$C$10,2,FALSE)</f>
        <v>FF01</v>
      </c>
      <c r="P115" s="66" t="s">
        <v>157</v>
      </c>
      <c r="Q115" s="18" cm="1">
        <f t="array" ref="Q115">SUMPRODUCT(1*('All Skus'!$C$2:$C$951=$P115),'All Skus'!$D$2:$D$951)</f>
        <v>19</v>
      </c>
      <c r="R115" s="12" t="str">
        <f>VLOOKUP(MID(P115,4,1),DATA!$F$2:$G$16,2,FALSE)</f>
        <v>20"</v>
      </c>
      <c r="S115" s="12" t="str">
        <f>VLOOKUP(MID(P115,5,3),DATA!$H$2:$I$16,2,FALSE)</f>
        <v>9.0"</v>
      </c>
      <c r="T115" s="12" t="str">
        <f t="shared" si="9"/>
        <v>35</v>
      </c>
      <c r="U115" s="12" t="str">
        <f>VLOOKUP(MID(P115,10,3),DATA!$J$2:$L$16,2,FALSE)</f>
        <v>5x112</v>
      </c>
      <c r="V115" s="12">
        <f>VLOOKUP(MID(P115,10,3),DATA!$J$2:$L$16,3,FALSE)</f>
        <v>66.56</v>
      </c>
      <c r="W115" s="8" t="str">
        <f>VLOOKUP(MID(P115,3,1),DATA!$D$2:$E$16,2,FALSE)</f>
        <v>High Offset</v>
      </c>
      <c r="X115" s="8">
        <v>26.8</v>
      </c>
      <c r="Y115" s="9" t="s">
        <v>42</v>
      </c>
      <c r="AA115" s="8" t="s">
        <v>2</v>
      </c>
      <c r="AB115" s="8" t="s">
        <v>5</v>
      </c>
      <c r="AC115" s="8" t="s">
        <v>68</v>
      </c>
    </row>
    <row r="116" spans="1:29" x14ac:dyDescent="0.25">
      <c r="A116" s="8" t="s">
        <v>145</v>
      </c>
      <c r="B116" s="8" t="s">
        <v>1971</v>
      </c>
      <c r="C116" s="59" t="str">
        <f>VLOOKUP(MID(E116,1,2),DATA!$B$2:$C$10,2,FALSE)</f>
        <v>FF04</v>
      </c>
      <c r="D116" s="8" t="str">
        <f>VLOOKUP(MID(E116,13,2),DATA!$M$2:$N$16,2,FALSE)</f>
        <v>Tarmac</v>
      </c>
      <c r="E116" s="66" t="s">
        <v>299</v>
      </c>
      <c r="F116" s="18" cm="1">
        <f t="array" ref="F116">SUMPRODUCT(1*('All Skus'!$C$2:$C$951=$E116),'All Skus'!$D$2:$D$951)</f>
        <v>23</v>
      </c>
      <c r="G116" s="12" t="str">
        <f>VLOOKUP(MID(E116,4,1),DATA!$F$2:$G$16,2,FALSE)</f>
        <v>19"</v>
      </c>
      <c r="H116" s="12" t="str">
        <f>VLOOKUP(MID(E116,5,3),DATA!$H$2:$I$16,2,FALSE)</f>
        <v>9.0"</v>
      </c>
      <c r="I116" s="12" t="str">
        <f t="shared" si="8"/>
        <v>35</v>
      </c>
      <c r="J116" s="12" t="str">
        <f>VLOOKUP(MID(E116,10,3),DATA!$J$2:$L$16,2,FALSE)</f>
        <v>5x112</v>
      </c>
      <c r="K116" s="12">
        <f>VLOOKUP(MID(E116,10,3),DATA!$J$2:$L$16,3,FALSE)</f>
        <v>66.56</v>
      </c>
      <c r="L116" s="8" t="str">
        <f>VLOOKUP(MID(E116,3,1),DATA!$D$2:$E$16,2,FALSE)</f>
        <v>High Offset</v>
      </c>
      <c r="M116" s="8">
        <v>24.6</v>
      </c>
      <c r="N116" s="9" t="s">
        <v>12</v>
      </c>
      <c r="O116" s="60" t="str">
        <f>VLOOKUP(MID(P116,1,2),DATA!$B$2:$C$10,2,FALSE)</f>
        <v>FF04</v>
      </c>
      <c r="P116" s="66" t="s">
        <v>299</v>
      </c>
      <c r="Q116" s="18" cm="1">
        <f t="array" ref="Q116">SUMPRODUCT(1*('All Skus'!$C$2:$C$951=$P116),'All Skus'!$D$2:$D$951)</f>
        <v>23</v>
      </c>
      <c r="R116" s="12" t="str">
        <f>VLOOKUP(MID(P116,4,1),DATA!$F$2:$G$16,2,FALSE)</f>
        <v>19"</v>
      </c>
      <c r="S116" s="12" t="str">
        <f>VLOOKUP(MID(P116,5,3),DATA!$H$2:$I$16,2,FALSE)</f>
        <v>9.0"</v>
      </c>
      <c r="T116" s="12" t="str">
        <f t="shared" si="9"/>
        <v>35</v>
      </c>
      <c r="U116" s="12" t="str">
        <f>VLOOKUP(MID(P116,10,3),DATA!$J$2:$L$16,2,FALSE)</f>
        <v>5x112</v>
      </c>
      <c r="V116" s="12">
        <f>VLOOKUP(MID(P116,10,3),DATA!$J$2:$L$16,3,FALSE)</f>
        <v>66.56</v>
      </c>
      <c r="W116" s="8" t="str">
        <f>VLOOKUP(MID(P116,3,1),DATA!$D$2:$E$16,2,FALSE)</f>
        <v>High Offset</v>
      </c>
      <c r="X116" s="8">
        <v>24.6</v>
      </c>
      <c r="Y116" s="9" t="s">
        <v>12</v>
      </c>
      <c r="AA116" s="8" t="s">
        <v>2</v>
      </c>
      <c r="AB116" s="8" t="s">
        <v>5</v>
      </c>
    </row>
    <row r="117" spans="1:29" x14ac:dyDescent="0.25">
      <c r="A117" s="8" t="s">
        <v>145</v>
      </c>
      <c r="B117" s="8" t="s">
        <v>1971</v>
      </c>
      <c r="C117" s="59" t="str">
        <f>VLOOKUP(MID(E117,1,2),DATA!$B$2:$C$10,2,FALSE)</f>
        <v>FF04</v>
      </c>
      <c r="D117" s="8" t="str">
        <f>VLOOKUP(MID(E117,13,2),DATA!$M$2:$N$16,2,FALSE)</f>
        <v>Liquid Metal</v>
      </c>
      <c r="E117" s="66" t="s">
        <v>300</v>
      </c>
      <c r="F117" s="18" cm="1">
        <f t="array" ref="F117">SUMPRODUCT(1*('All Skus'!$C$2:$C$951=$E117),'All Skus'!$D$2:$D$951)</f>
        <v>26</v>
      </c>
      <c r="G117" s="12" t="str">
        <f>VLOOKUP(MID(E117,4,1),DATA!$F$2:$G$16,2,FALSE)</f>
        <v>19"</v>
      </c>
      <c r="H117" s="12" t="str">
        <f>VLOOKUP(MID(E117,5,3),DATA!$H$2:$I$16,2,FALSE)</f>
        <v>9.0"</v>
      </c>
      <c r="I117" s="12" t="str">
        <f t="shared" si="8"/>
        <v>35</v>
      </c>
      <c r="J117" s="12" t="str">
        <f>VLOOKUP(MID(E117,10,3),DATA!$J$2:$L$16,2,FALSE)</f>
        <v>5x112</v>
      </c>
      <c r="K117" s="12">
        <f>VLOOKUP(MID(E117,10,3),DATA!$J$2:$L$16,3,FALSE)</f>
        <v>66.56</v>
      </c>
      <c r="L117" s="8" t="str">
        <f>VLOOKUP(MID(E117,3,1),DATA!$D$2:$E$16,2,FALSE)</f>
        <v>High Offset</v>
      </c>
      <c r="M117" s="8">
        <v>24.6</v>
      </c>
      <c r="N117" s="9" t="s">
        <v>12</v>
      </c>
      <c r="O117" s="60" t="str">
        <f>VLOOKUP(MID(P117,1,2),DATA!$B$2:$C$10,2,FALSE)</f>
        <v>FF04</v>
      </c>
      <c r="P117" s="66" t="s">
        <v>300</v>
      </c>
      <c r="Q117" s="18" cm="1">
        <f t="array" ref="Q117">SUMPRODUCT(1*('All Skus'!$C$2:$C$951=$P117),'All Skus'!$D$2:$D$951)</f>
        <v>26</v>
      </c>
      <c r="R117" s="12" t="str">
        <f>VLOOKUP(MID(P117,4,1),DATA!$F$2:$G$16,2,FALSE)</f>
        <v>19"</v>
      </c>
      <c r="S117" s="12" t="str">
        <f>VLOOKUP(MID(P117,5,3),DATA!$H$2:$I$16,2,FALSE)</f>
        <v>9.0"</v>
      </c>
      <c r="T117" s="12" t="str">
        <f t="shared" si="9"/>
        <v>35</v>
      </c>
      <c r="U117" s="12" t="str">
        <f>VLOOKUP(MID(P117,10,3),DATA!$J$2:$L$16,2,FALSE)</f>
        <v>5x112</v>
      </c>
      <c r="V117" s="12">
        <f>VLOOKUP(MID(P117,10,3),DATA!$J$2:$L$16,3,FALSE)</f>
        <v>66.56</v>
      </c>
      <c r="W117" s="8" t="str">
        <f>VLOOKUP(MID(P117,3,1),DATA!$D$2:$E$16,2,FALSE)</f>
        <v>High Offset</v>
      </c>
      <c r="X117" s="8">
        <v>24.6</v>
      </c>
      <c r="Y117" s="9" t="s">
        <v>12</v>
      </c>
      <c r="AB117" s="8" t="s">
        <v>5</v>
      </c>
    </row>
    <row r="118" spans="1:29" x14ac:dyDescent="0.25">
      <c r="A118" s="8" t="s">
        <v>145</v>
      </c>
      <c r="B118" s="8" t="s">
        <v>1971</v>
      </c>
      <c r="C118" s="59" t="str">
        <f>VLOOKUP(MID(E118,1,2),DATA!$B$2:$C$10,2,FALSE)</f>
        <v>FF10</v>
      </c>
      <c r="D118" s="8" t="str">
        <f>VLOOKUP(MID(E118,13,2),DATA!$M$2:$N$16,2,FALSE)</f>
        <v>Tarmac</v>
      </c>
      <c r="E118" s="66" t="s">
        <v>14</v>
      </c>
      <c r="F118" s="18" cm="1">
        <f t="array" ref="F118">SUMPRODUCT(1*('All Skus'!$C$2:$C$951=$E118),'All Skus'!$D$2:$D$951)</f>
        <v>4</v>
      </c>
      <c r="G118" s="12" t="str">
        <f>VLOOKUP(MID(E118,4,1),DATA!$F$2:$G$16,2,FALSE)</f>
        <v>19"</v>
      </c>
      <c r="H118" s="12" t="str">
        <f>VLOOKUP(MID(E118,5,3),DATA!$H$2:$I$16,2,FALSE)</f>
        <v>9.0"</v>
      </c>
      <c r="I118" s="12" t="str">
        <f t="shared" si="8"/>
        <v>35</v>
      </c>
      <c r="J118" s="12" t="str">
        <f>VLOOKUP(MID(E118,10,3),DATA!$J$2:$L$16,2,FALSE)</f>
        <v>5x112</v>
      </c>
      <c r="K118" s="12">
        <f>VLOOKUP(MID(E118,10,3),DATA!$J$2:$L$16,3,FALSE)</f>
        <v>66.56</v>
      </c>
      <c r="L118" s="8" t="str">
        <f>VLOOKUP(MID(E118,3,1),DATA!$D$2:$E$16,2,FALSE)</f>
        <v>High Offset</v>
      </c>
      <c r="N118" s="9" t="s">
        <v>12</v>
      </c>
      <c r="O118" s="60" t="str">
        <f>VLOOKUP(MID(P118,1,2),DATA!$B$2:$C$10,2,FALSE)</f>
        <v>FF10</v>
      </c>
      <c r="P118" s="66" t="s">
        <v>14</v>
      </c>
      <c r="Q118" s="18" cm="1">
        <f t="array" ref="Q118">SUMPRODUCT(1*('All Skus'!$C$2:$C$951=$P118),'All Skus'!$D$2:$D$951)</f>
        <v>4</v>
      </c>
      <c r="R118" s="12" t="str">
        <f>VLOOKUP(MID(P118,4,1),DATA!$F$2:$G$16,2,FALSE)</f>
        <v>19"</v>
      </c>
      <c r="S118" s="12" t="str">
        <f>VLOOKUP(MID(P118,5,3),DATA!$H$2:$I$16,2,FALSE)</f>
        <v>9.0"</v>
      </c>
      <c r="T118" s="12" t="str">
        <f t="shared" si="9"/>
        <v>35</v>
      </c>
      <c r="U118" s="12" t="str">
        <f>VLOOKUP(MID(P118,10,3),DATA!$J$2:$L$16,2,FALSE)</f>
        <v>5x112</v>
      </c>
      <c r="V118" s="12">
        <f>VLOOKUP(MID(P118,10,3),DATA!$J$2:$L$16,3,FALSE)</f>
        <v>66.56</v>
      </c>
      <c r="W118" s="8" t="str">
        <f>VLOOKUP(MID(P118,3,1),DATA!$D$2:$E$16,2,FALSE)</f>
        <v>High Offset</v>
      </c>
      <c r="Y118" s="9" t="s">
        <v>12</v>
      </c>
      <c r="AA118" s="8" t="s">
        <v>2</v>
      </c>
      <c r="AB118" s="8" t="s">
        <v>5</v>
      </c>
    </row>
    <row r="119" spans="1:29" x14ac:dyDescent="0.25">
      <c r="A119" s="8" t="s">
        <v>145</v>
      </c>
      <c r="B119" s="8" t="s">
        <v>1971</v>
      </c>
      <c r="C119" s="59" t="str">
        <f>VLOOKUP(MID(E119,1,2),DATA!$B$2:$C$10,2,FALSE)</f>
        <v>FF10</v>
      </c>
      <c r="D119" s="8" t="str">
        <f>VLOOKUP(MID(E119,13,2),DATA!$M$2:$N$16,2,FALSE)</f>
        <v>Liquid Metal</v>
      </c>
      <c r="E119" s="66" t="s">
        <v>15</v>
      </c>
      <c r="F119" s="18" cm="1">
        <f t="array" ref="F119">SUMPRODUCT(1*('All Skus'!$C$2:$C$951=$E119),'All Skus'!$D$2:$D$951)</f>
        <v>0</v>
      </c>
      <c r="G119" s="12" t="str">
        <f>VLOOKUP(MID(E119,4,1),DATA!$F$2:$G$16,2,FALSE)</f>
        <v>19"</v>
      </c>
      <c r="H119" s="12" t="str">
        <f>VLOOKUP(MID(E119,5,3),DATA!$H$2:$I$16,2,FALSE)</f>
        <v>9.0"</v>
      </c>
      <c r="I119" s="12" t="str">
        <f t="shared" si="8"/>
        <v>35</v>
      </c>
      <c r="J119" s="12" t="str">
        <f>VLOOKUP(MID(E119,10,3),DATA!$J$2:$L$16,2,FALSE)</f>
        <v>5x112</v>
      </c>
      <c r="K119" s="12">
        <f>VLOOKUP(MID(E119,10,3),DATA!$J$2:$L$16,3,FALSE)</f>
        <v>66.56</v>
      </c>
      <c r="L119" s="8" t="str">
        <f>VLOOKUP(MID(E119,3,1),DATA!$D$2:$E$16,2,FALSE)</f>
        <v>High Offset</v>
      </c>
      <c r="N119" s="9" t="s">
        <v>12</v>
      </c>
      <c r="O119" s="60" t="str">
        <f>VLOOKUP(MID(P119,1,2),DATA!$B$2:$C$10,2,FALSE)</f>
        <v>FF10</v>
      </c>
      <c r="P119" s="66" t="s">
        <v>15</v>
      </c>
      <c r="Q119" s="18" cm="1">
        <f t="array" ref="Q119">SUMPRODUCT(1*('All Skus'!$C$2:$C$951=$P119),'All Skus'!$D$2:$D$951)</f>
        <v>0</v>
      </c>
      <c r="R119" s="12" t="str">
        <f>VLOOKUP(MID(P119,4,1),DATA!$F$2:$G$16,2,FALSE)</f>
        <v>19"</v>
      </c>
      <c r="S119" s="12" t="str">
        <f>VLOOKUP(MID(P119,5,3),DATA!$H$2:$I$16,2,FALSE)</f>
        <v>9.0"</v>
      </c>
      <c r="T119" s="12" t="str">
        <f t="shared" si="9"/>
        <v>35</v>
      </c>
      <c r="U119" s="12" t="str">
        <f>VLOOKUP(MID(P119,10,3),DATA!$J$2:$L$16,2,FALSE)</f>
        <v>5x112</v>
      </c>
      <c r="V119" s="12">
        <f>VLOOKUP(MID(P119,10,3),DATA!$J$2:$L$16,3,FALSE)</f>
        <v>66.56</v>
      </c>
      <c r="W119" s="8" t="str">
        <f>VLOOKUP(MID(P119,3,1),DATA!$D$2:$E$16,2,FALSE)</f>
        <v>High Offset</v>
      </c>
      <c r="Y119" s="9" t="s">
        <v>12</v>
      </c>
      <c r="AA119" s="8" t="s">
        <v>2</v>
      </c>
      <c r="AB119" s="8" t="s">
        <v>5</v>
      </c>
    </row>
    <row r="120" spans="1:29" x14ac:dyDescent="0.25">
      <c r="A120" s="8" t="s">
        <v>145</v>
      </c>
      <c r="B120" s="8" t="s">
        <v>1971</v>
      </c>
      <c r="C120" s="59" t="str">
        <f>VLOOKUP(MID(E120,1,2),DATA!$B$2:$C$10,2,FALSE)</f>
        <v>FF10</v>
      </c>
      <c r="D120" s="8" t="str">
        <f>VLOOKUP(MID(E120,13,2),DATA!$M$2:$N$16,2,FALSE)</f>
        <v>Tarmac</v>
      </c>
      <c r="E120" s="66" t="s">
        <v>37</v>
      </c>
      <c r="F120" s="18" cm="1">
        <f t="array" ref="F120">SUMPRODUCT(1*('All Skus'!$C$2:$C$951=$E120),'All Skus'!$D$2:$D$951)</f>
        <v>11</v>
      </c>
      <c r="G120" s="12" t="str">
        <f>VLOOKUP(MID(E120,4,1),DATA!$F$2:$G$16,2,FALSE)</f>
        <v>20"</v>
      </c>
      <c r="H120" s="12" t="str">
        <f>VLOOKUP(MID(E120,5,3),DATA!$H$2:$I$16,2,FALSE)</f>
        <v>9.0"</v>
      </c>
      <c r="I120" s="12" t="str">
        <f t="shared" si="8"/>
        <v>35</v>
      </c>
      <c r="J120" s="12" t="str">
        <f>VLOOKUP(MID(E120,10,3),DATA!$J$2:$L$16,2,FALSE)</f>
        <v>5x112</v>
      </c>
      <c r="K120" s="12">
        <f>VLOOKUP(MID(E120,10,3),DATA!$J$2:$L$16,3,FALSE)</f>
        <v>66.56</v>
      </c>
      <c r="L120" s="8" t="str">
        <f>VLOOKUP(MID(E120,3,1),DATA!$D$2:$E$16,2,FALSE)</f>
        <v>High Offset</v>
      </c>
      <c r="N120" s="9" t="s">
        <v>42</v>
      </c>
      <c r="O120" s="60" t="str">
        <f>VLOOKUP(MID(P120,1,2),DATA!$B$2:$C$10,2,FALSE)</f>
        <v>FF10</v>
      </c>
      <c r="P120" s="66" t="s">
        <v>37</v>
      </c>
      <c r="Q120" s="18" cm="1">
        <f t="array" ref="Q120">SUMPRODUCT(1*('All Skus'!$C$2:$C$951=$P120),'All Skus'!$D$2:$D$951)</f>
        <v>11</v>
      </c>
      <c r="R120" s="12" t="str">
        <f>VLOOKUP(MID(P120,4,1),DATA!$F$2:$G$16,2,FALSE)</f>
        <v>20"</v>
      </c>
      <c r="S120" s="12" t="str">
        <f>VLOOKUP(MID(P120,5,3),DATA!$H$2:$I$16,2,FALSE)</f>
        <v>9.0"</v>
      </c>
      <c r="T120" s="12" t="str">
        <f t="shared" si="9"/>
        <v>35</v>
      </c>
      <c r="U120" s="12" t="str">
        <f>VLOOKUP(MID(P120,10,3),DATA!$J$2:$L$16,2,FALSE)</f>
        <v>5x112</v>
      </c>
      <c r="V120" s="12">
        <f>VLOOKUP(MID(P120,10,3),DATA!$J$2:$L$16,3,FALSE)</f>
        <v>66.56</v>
      </c>
      <c r="W120" s="8" t="str">
        <f>VLOOKUP(MID(P120,3,1),DATA!$D$2:$E$16,2,FALSE)</f>
        <v>High Offset</v>
      </c>
      <c r="Y120" s="9" t="s">
        <v>42</v>
      </c>
      <c r="AA120" s="8" t="s">
        <v>2</v>
      </c>
      <c r="AB120" s="8" t="s">
        <v>5</v>
      </c>
    </row>
    <row r="121" spans="1:29" x14ac:dyDescent="0.25">
      <c r="A121" s="8" t="s">
        <v>145</v>
      </c>
      <c r="B121" s="8" t="s">
        <v>1971</v>
      </c>
      <c r="C121" s="59" t="str">
        <f>VLOOKUP(MID(E121,1,2),DATA!$B$2:$C$10,2,FALSE)</f>
        <v>FF10</v>
      </c>
      <c r="D121" s="8" t="str">
        <f>VLOOKUP(MID(E121,13,2),DATA!$M$2:$N$16,2,FALSE)</f>
        <v>Liquid Metal</v>
      </c>
      <c r="E121" s="66" t="s">
        <v>38</v>
      </c>
      <c r="F121" s="18" cm="1">
        <f t="array" ref="F121">SUMPRODUCT(1*('All Skus'!$C$2:$C$951=$E121),'All Skus'!$D$2:$D$951)</f>
        <v>11</v>
      </c>
      <c r="G121" s="12" t="str">
        <f>VLOOKUP(MID(E121,4,1),DATA!$F$2:$G$16,2,FALSE)</f>
        <v>20"</v>
      </c>
      <c r="H121" s="12" t="str">
        <f>VLOOKUP(MID(E121,5,3),DATA!$H$2:$I$16,2,FALSE)</f>
        <v>9.0"</v>
      </c>
      <c r="I121" s="12" t="str">
        <f t="shared" si="8"/>
        <v>35</v>
      </c>
      <c r="J121" s="12" t="str">
        <f>VLOOKUP(MID(E121,10,3),DATA!$J$2:$L$16,2,FALSE)</f>
        <v>5x112</v>
      </c>
      <c r="K121" s="12">
        <f>VLOOKUP(MID(E121,10,3),DATA!$J$2:$L$16,3,FALSE)</f>
        <v>66.56</v>
      </c>
      <c r="L121" s="8" t="str">
        <f>VLOOKUP(MID(E121,3,1),DATA!$D$2:$E$16,2,FALSE)</f>
        <v>High Offset</v>
      </c>
      <c r="N121" s="9" t="s">
        <v>42</v>
      </c>
      <c r="O121" s="60" t="str">
        <f>VLOOKUP(MID(P121,1,2),DATA!$B$2:$C$10,2,FALSE)</f>
        <v>FF10</v>
      </c>
      <c r="P121" s="66" t="s">
        <v>38</v>
      </c>
      <c r="Q121" s="18" cm="1">
        <f t="array" ref="Q121">SUMPRODUCT(1*('All Skus'!$C$2:$C$951=$P121),'All Skus'!$D$2:$D$951)</f>
        <v>11</v>
      </c>
      <c r="R121" s="12" t="str">
        <f>VLOOKUP(MID(P121,4,1),DATA!$F$2:$G$16,2,FALSE)</f>
        <v>20"</v>
      </c>
      <c r="S121" s="12" t="str">
        <f>VLOOKUP(MID(P121,5,3),DATA!$H$2:$I$16,2,FALSE)</f>
        <v>9.0"</v>
      </c>
      <c r="T121" s="12" t="str">
        <f t="shared" si="9"/>
        <v>35</v>
      </c>
      <c r="U121" s="12" t="str">
        <f>VLOOKUP(MID(P121,10,3),DATA!$J$2:$L$16,2,FALSE)</f>
        <v>5x112</v>
      </c>
      <c r="V121" s="12">
        <f>VLOOKUP(MID(P121,10,3),DATA!$J$2:$L$16,3,FALSE)</f>
        <v>66.56</v>
      </c>
      <c r="W121" s="8" t="str">
        <f>VLOOKUP(MID(P121,3,1),DATA!$D$2:$E$16,2,FALSE)</f>
        <v>High Offset</v>
      </c>
      <c r="Y121" s="9" t="s">
        <v>42</v>
      </c>
      <c r="AA121" s="8" t="s">
        <v>2</v>
      </c>
      <c r="AB121" s="8" t="s">
        <v>5</v>
      </c>
    </row>
    <row r="122" spans="1:29" x14ac:dyDescent="0.25">
      <c r="A122" s="8" t="s">
        <v>145</v>
      </c>
      <c r="B122" s="8" t="s">
        <v>1971</v>
      </c>
      <c r="C122" s="59" t="str">
        <f>VLOOKUP(MID(E122,1,2),DATA!$B$2:$C$10,2,FALSE)</f>
        <v>FF11</v>
      </c>
      <c r="D122" s="8" t="str">
        <f>VLOOKUP(MID(E122,13,2),DATA!$M$2:$N$16,2,FALSE)</f>
        <v>Tarmac</v>
      </c>
      <c r="E122" s="66" t="s">
        <v>376</v>
      </c>
      <c r="F122" s="18" cm="1">
        <f t="array" ref="F122">SUMPRODUCT(1*('All Skus'!$C$2:$C$951=$E122),'All Skus'!$D$2:$D$951)</f>
        <v>16</v>
      </c>
      <c r="G122" s="12" t="str">
        <f>VLOOKUP(MID(E122,4,1),DATA!$F$2:$G$16,2,FALSE)</f>
        <v>19"</v>
      </c>
      <c r="H122" s="12" t="str">
        <f>VLOOKUP(MID(E122,5,3),DATA!$H$2:$I$16,2,FALSE)</f>
        <v>9.0"</v>
      </c>
      <c r="I122" s="12" t="str">
        <f t="shared" si="8"/>
        <v>35</v>
      </c>
      <c r="J122" s="12" t="str">
        <f>VLOOKUP(MID(E122,10,3),DATA!$J$2:$L$16,2,FALSE)</f>
        <v>5x112</v>
      </c>
      <c r="K122" s="12">
        <f>VLOOKUP(MID(E122,10,3),DATA!$J$2:$L$16,3,FALSE)</f>
        <v>66.56</v>
      </c>
      <c r="L122" s="8" t="str">
        <f>VLOOKUP(MID(E122,3,1),DATA!$D$2:$E$16,2,FALSE)</f>
        <v>High Offset</v>
      </c>
      <c r="N122" s="9" t="s">
        <v>12</v>
      </c>
      <c r="O122" s="60" t="str">
        <f>VLOOKUP(MID(P122,1,2),DATA!$B$2:$C$10,2,FALSE)</f>
        <v>FF11</v>
      </c>
      <c r="P122" s="66" t="s">
        <v>376</v>
      </c>
      <c r="Q122" s="18" cm="1">
        <f t="array" ref="Q122">SUMPRODUCT(1*('All Skus'!$C$2:$C$951=$P122),'All Skus'!$D$2:$D$951)</f>
        <v>16</v>
      </c>
      <c r="R122" s="12" t="str">
        <f>VLOOKUP(MID(P122,4,1),DATA!$F$2:$G$16,2,FALSE)</f>
        <v>19"</v>
      </c>
      <c r="S122" s="12" t="str">
        <f>VLOOKUP(MID(P122,5,3),DATA!$H$2:$I$16,2,FALSE)</f>
        <v>9.0"</v>
      </c>
      <c r="T122" s="12" t="str">
        <f t="shared" si="9"/>
        <v>35</v>
      </c>
      <c r="U122" s="12" t="str">
        <f>VLOOKUP(MID(P122,10,3),DATA!$J$2:$L$16,2,FALSE)</f>
        <v>5x112</v>
      </c>
      <c r="V122" s="12">
        <f>VLOOKUP(MID(P122,10,3),DATA!$J$2:$L$16,3,FALSE)</f>
        <v>66.56</v>
      </c>
      <c r="W122" s="8" t="str">
        <f>VLOOKUP(MID(P122,3,1),DATA!$D$2:$E$16,2,FALSE)</f>
        <v>High Offset</v>
      </c>
      <c r="Y122" s="9" t="s">
        <v>12</v>
      </c>
      <c r="AA122" s="8" t="s">
        <v>2</v>
      </c>
      <c r="AB122" s="8" t="s">
        <v>5</v>
      </c>
    </row>
    <row r="123" spans="1:29" x14ac:dyDescent="0.25">
      <c r="A123" s="8" t="s">
        <v>145</v>
      </c>
      <c r="B123" s="8" t="s">
        <v>1971</v>
      </c>
      <c r="C123" s="59" t="str">
        <f>VLOOKUP(MID(E123,1,2),DATA!$B$2:$C$10,2,FALSE)</f>
        <v>FF11</v>
      </c>
      <c r="D123" s="8" t="str">
        <f>VLOOKUP(MID(E123,13,2),DATA!$M$2:$N$16,2,FALSE)</f>
        <v>Liquid Metal</v>
      </c>
      <c r="E123" s="66" t="s">
        <v>377</v>
      </c>
      <c r="F123" s="18" cm="1">
        <f t="array" ref="F123">SUMPRODUCT(1*('All Skus'!$C$2:$C$951=$E123),'All Skus'!$D$2:$D$951)</f>
        <v>4</v>
      </c>
      <c r="G123" s="12" t="str">
        <f>VLOOKUP(MID(E123,4,1),DATA!$F$2:$G$16,2,FALSE)</f>
        <v>19"</v>
      </c>
      <c r="H123" s="12" t="str">
        <f>VLOOKUP(MID(E123,5,3),DATA!$H$2:$I$16,2,FALSE)</f>
        <v>9.0"</v>
      </c>
      <c r="I123" s="12" t="str">
        <f t="shared" si="8"/>
        <v>35</v>
      </c>
      <c r="J123" s="12" t="str">
        <f>VLOOKUP(MID(E123,10,3),DATA!$J$2:$L$16,2,FALSE)</f>
        <v>5x112</v>
      </c>
      <c r="K123" s="12">
        <f>VLOOKUP(MID(E123,10,3),DATA!$J$2:$L$16,3,FALSE)</f>
        <v>66.56</v>
      </c>
      <c r="L123" s="8" t="str">
        <f>VLOOKUP(MID(E123,3,1),DATA!$D$2:$E$16,2,FALSE)</f>
        <v>High Offset</v>
      </c>
      <c r="N123" s="9" t="s">
        <v>12</v>
      </c>
      <c r="O123" s="60" t="str">
        <f>VLOOKUP(MID(P123,1,2),DATA!$B$2:$C$10,2,FALSE)</f>
        <v>FF11</v>
      </c>
      <c r="P123" s="66" t="s">
        <v>377</v>
      </c>
      <c r="Q123" s="18" cm="1">
        <f t="array" ref="Q123">SUMPRODUCT(1*('All Skus'!$C$2:$C$951=$P123),'All Skus'!$D$2:$D$951)</f>
        <v>4</v>
      </c>
      <c r="R123" s="12" t="str">
        <f>VLOOKUP(MID(P123,4,1),DATA!$F$2:$G$16,2,FALSE)</f>
        <v>19"</v>
      </c>
      <c r="S123" s="12" t="str">
        <f>VLOOKUP(MID(P123,5,3),DATA!$H$2:$I$16,2,FALSE)</f>
        <v>9.0"</v>
      </c>
      <c r="T123" s="12" t="str">
        <f t="shared" si="9"/>
        <v>35</v>
      </c>
      <c r="U123" s="12" t="str">
        <f>VLOOKUP(MID(P123,10,3),DATA!$J$2:$L$16,2,FALSE)</f>
        <v>5x112</v>
      </c>
      <c r="V123" s="12">
        <f>VLOOKUP(MID(P123,10,3),DATA!$J$2:$L$16,3,FALSE)</f>
        <v>66.56</v>
      </c>
      <c r="W123" s="8" t="str">
        <f>VLOOKUP(MID(P123,3,1),DATA!$D$2:$E$16,2,FALSE)</f>
        <v>High Offset</v>
      </c>
      <c r="Y123" s="9" t="s">
        <v>12</v>
      </c>
      <c r="AA123" s="8" t="s">
        <v>2</v>
      </c>
      <c r="AB123" s="8" t="s">
        <v>5</v>
      </c>
    </row>
    <row r="124" spans="1:29" x14ac:dyDescent="0.25">
      <c r="A124" s="8" t="s">
        <v>145</v>
      </c>
      <c r="B124" s="8" t="s">
        <v>1971</v>
      </c>
      <c r="C124" s="59" t="str">
        <f>VLOOKUP(MID(E124,1,2),DATA!$B$2:$C$10,2,FALSE)</f>
        <v>FF11</v>
      </c>
      <c r="D124" s="8" t="str">
        <f>VLOOKUP(MID(E124,13,2),DATA!$M$2:$N$16,2,FALSE)</f>
        <v>Tarmac</v>
      </c>
      <c r="E124" s="66" t="s">
        <v>382</v>
      </c>
      <c r="F124" s="18" cm="1">
        <f t="array" ref="F124">SUMPRODUCT(1*('All Skus'!$C$2:$C$951=$E124),'All Skus'!$D$2:$D$951)</f>
        <v>0</v>
      </c>
      <c r="G124" s="12" t="str">
        <f>VLOOKUP(MID(E124,4,1),DATA!$F$2:$G$16,2,FALSE)</f>
        <v>20"</v>
      </c>
      <c r="H124" s="12" t="str">
        <f>VLOOKUP(MID(E124,5,3),DATA!$H$2:$I$16,2,FALSE)</f>
        <v>9.0"</v>
      </c>
      <c r="I124" s="12" t="str">
        <f t="shared" si="8"/>
        <v>35</v>
      </c>
      <c r="J124" s="12" t="str">
        <f>VLOOKUP(MID(E124,10,3),DATA!$J$2:$L$16,2,FALSE)</f>
        <v>5x112</v>
      </c>
      <c r="K124" s="12">
        <f>VLOOKUP(MID(E124,10,3),DATA!$J$2:$L$16,3,FALSE)</f>
        <v>66.56</v>
      </c>
      <c r="L124" s="8" t="str">
        <f>VLOOKUP(MID(E124,3,1),DATA!$D$2:$E$16,2,FALSE)</f>
        <v>High Offset</v>
      </c>
      <c r="N124" s="9" t="s">
        <v>42</v>
      </c>
      <c r="O124" s="60" t="str">
        <f>VLOOKUP(MID(P124,1,2),DATA!$B$2:$C$10,2,FALSE)</f>
        <v>FF11</v>
      </c>
      <c r="P124" s="66" t="s">
        <v>382</v>
      </c>
      <c r="Q124" s="18" cm="1">
        <f t="array" ref="Q124">SUMPRODUCT(1*('All Skus'!$C$2:$C$951=$P124),'All Skus'!$D$2:$D$951)</f>
        <v>0</v>
      </c>
      <c r="R124" s="12" t="str">
        <f>VLOOKUP(MID(P124,4,1),DATA!$F$2:$G$16,2,FALSE)</f>
        <v>20"</v>
      </c>
      <c r="S124" s="12" t="str">
        <f>VLOOKUP(MID(P124,5,3),DATA!$H$2:$I$16,2,FALSE)</f>
        <v>9.0"</v>
      </c>
      <c r="T124" s="12" t="str">
        <f t="shared" si="9"/>
        <v>35</v>
      </c>
      <c r="U124" s="12" t="str">
        <f>VLOOKUP(MID(P124,10,3),DATA!$J$2:$L$16,2,FALSE)</f>
        <v>5x112</v>
      </c>
      <c r="V124" s="12">
        <f>VLOOKUP(MID(P124,10,3),DATA!$J$2:$L$16,3,FALSE)</f>
        <v>66.56</v>
      </c>
      <c r="W124" s="8" t="str">
        <f>VLOOKUP(MID(P124,3,1),DATA!$D$2:$E$16,2,FALSE)</f>
        <v>High Offset</v>
      </c>
      <c r="Y124" s="9" t="s">
        <v>42</v>
      </c>
      <c r="AA124" s="8" t="s">
        <v>2</v>
      </c>
      <c r="AB124" s="8" t="s">
        <v>5</v>
      </c>
    </row>
    <row r="125" spans="1:29" x14ac:dyDescent="0.25">
      <c r="A125" s="8" t="s">
        <v>145</v>
      </c>
      <c r="B125" s="8" t="s">
        <v>1971</v>
      </c>
      <c r="C125" s="59" t="str">
        <f>VLOOKUP(MID(E125,1,2),DATA!$B$2:$C$10,2,FALSE)</f>
        <v>FF11</v>
      </c>
      <c r="D125" s="8" t="str">
        <f>VLOOKUP(MID(E125,13,2),DATA!$M$2:$N$16,2,FALSE)</f>
        <v>Liquid Metal</v>
      </c>
      <c r="E125" s="66" t="s">
        <v>383</v>
      </c>
      <c r="F125" s="18" cm="1">
        <f t="array" ref="F125">SUMPRODUCT(1*('All Skus'!$C$2:$C$951=$E125),'All Skus'!$D$2:$D$951)</f>
        <v>27</v>
      </c>
      <c r="G125" s="12" t="str">
        <f>VLOOKUP(MID(E125,4,1),DATA!$F$2:$G$16,2,FALSE)</f>
        <v>20"</v>
      </c>
      <c r="H125" s="12" t="str">
        <f>VLOOKUP(MID(E125,5,3),DATA!$H$2:$I$16,2,FALSE)</f>
        <v>9.0"</v>
      </c>
      <c r="I125" s="12" t="str">
        <f t="shared" si="8"/>
        <v>35</v>
      </c>
      <c r="J125" s="12" t="str">
        <f>VLOOKUP(MID(E125,10,3),DATA!$J$2:$L$16,2,FALSE)</f>
        <v>5x112</v>
      </c>
      <c r="K125" s="12">
        <f>VLOOKUP(MID(E125,10,3),DATA!$J$2:$L$16,3,FALSE)</f>
        <v>66.56</v>
      </c>
      <c r="L125" s="8" t="str">
        <f>VLOOKUP(MID(E125,3,1),DATA!$D$2:$E$16,2,FALSE)</f>
        <v>High Offset</v>
      </c>
      <c r="N125" s="9" t="s">
        <v>42</v>
      </c>
      <c r="O125" s="60" t="str">
        <f>VLOOKUP(MID(P125,1,2),DATA!$B$2:$C$10,2,FALSE)</f>
        <v>FF11</v>
      </c>
      <c r="P125" s="66" t="s">
        <v>383</v>
      </c>
      <c r="Q125" s="18" cm="1">
        <f t="array" ref="Q125">SUMPRODUCT(1*('All Skus'!$C$2:$C$951=$P125),'All Skus'!$D$2:$D$951)</f>
        <v>27</v>
      </c>
      <c r="R125" s="12" t="str">
        <f>VLOOKUP(MID(P125,4,1),DATA!$F$2:$G$16,2,FALSE)</f>
        <v>20"</v>
      </c>
      <c r="S125" s="12" t="str">
        <f>VLOOKUP(MID(P125,5,3),DATA!$H$2:$I$16,2,FALSE)</f>
        <v>9.0"</v>
      </c>
      <c r="T125" s="12" t="str">
        <f t="shared" si="9"/>
        <v>35</v>
      </c>
      <c r="U125" s="12" t="str">
        <f>VLOOKUP(MID(P125,10,3),DATA!$J$2:$L$16,2,FALSE)</f>
        <v>5x112</v>
      </c>
      <c r="V125" s="12">
        <f>VLOOKUP(MID(P125,10,3),DATA!$J$2:$L$16,3,FALSE)</f>
        <v>66.56</v>
      </c>
      <c r="W125" s="8" t="str">
        <f>VLOOKUP(MID(P125,3,1),DATA!$D$2:$E$16,2,FALSE)</f>
        <v>High Offset</v>
      </c>
      <c r="Y125" s="9" t="s">
        <v>42</v>
      </c>
      <c r="AA125" s="8" t="s">
        <v>2</v>
      </c>
      <c r="AB125" s="8" t="s">
        <v>5</v>
      </c>
    </row>
    <row r="126" spans="1:29" x14ac:dyDescent="0.25">
      <c r="A126" s="8" t="s">
        <v>143</v>
      </c>
      <c r="B126" s="8" t="s">
        <v>1907</v>
      </c>
      <c r="C126" s="59" t="str">
        <f>VLOOKUP(MID(E126,1,2),DATA!$B$2:$C$10,2,FALSE)</f>
        <v>FF01</v>
      </c>
      <c r="D126" s="8" t="str">
        <f>VLOOKUP(MID(E126,13,2),DATA!$M$2:$N$16,2,FALSE)</f>
        <v>Tarmac</v>
      </c>
      <c r="E126" s="66" t="s">
        <v>153</v>
      </c>
      <c r="F126" s="18" cm="1">
        <f t="array" ref="F126">SUMPRODUCT(1*('All Skus'!$C$2:$C$951=$E126),'All Skus'!$D$2:$D$951)</f>
        <v>30</v>
      </c>
      <c r="G126" s="12" t="str">
        <f>VLOOKUP(MID(E126,4,1),DATA!$F$2:$G$16,2,FALSE)</f>
        <v>19"</v>
      </c>
      <c r="H126" s="12" t="str">
        <f>VLOOKUP(MID(E126,5,3),DATA!$H$2:$I$16,2,FALSE)</f>
        <v>9.0"</v>
      </c>
      <c r="I126" s="12" t="str">
        <f t="shared" si="8"/>
        <v>35</v>
      </c>
      <c r="J126" s="12" t="str">
        <f>VLOOKUP(MID(E126,10,3),DATA!$J$2:$L$16,2,FALSE)</f>
        <v>5x112</v>
      </c>
      <c r="K126" s="12">
        <f>VLOOKUP(MID(E126,10,3),DATA!$J$2:$L$16,3,FALSE)</f>
        <v>66.56</v>
      </c>
      <c r="L126" s="8" t="str">
        <f>VLOOKUP(MID(E126,3,1),DATA!$D$2:$E$16,2,FALSE)</f>
        <v>High Offset</v>
      </c>
      <c r="M126" s="8">
        <v>25.4</v>
      </c>
      <c r="N126" s="9" t="s">
        <v>12</v>
      </c>
      <c r="O126" s="60" t="str">
        <f>VLOOKUP(MID(P126,1,2),DATA!$B$2:$C$10,2,FALSE)</f>
        <v>FF01</v>
      </c>
      <c r="P126" s="66" t="s">
        <v>153</v>
      </c>
      <c r="Q126" s="18" cm="1">
        <f t="array" ref="Q126">SUMPRODUCT(1*('All Skus'!$C$2:$C$951=$P126),'All Skus'!$D$2:$D$951)</f>
        <v>30</v>
      </c>
      <c r="R126" s="12" t="str">
        <f>VLOOKUP(MID(P126,4,1),DATA!$F$2:$G$16,2,FALSE)</f>
        <v>19"</v>
      </c>
      <c r="S126" s="12" t="str">
        <f>VLOOKUP(MID(P126,5,3),DATA!$H$2:$I$16,2,FALSE)</f>
        <v>9.0"</v>
      </c>
      <c r="T126" s="12" t="str">
        <f t="shared" si="9"/>
        <v>35</v>
      </c>
      <c r="U126" s="12" t="str">
        <f>VLOOKUP(MID(P126,10,3),DATA!$J$2:$L$16,2,FALSE)</f>
        <v>5x112</v>
      </c>
      <c r="V126" s="12">
        <f>VLOOKUP(MID(P126,10,3),DATA!$J$2:$L$16,3,FALSE)</f>
        <v>66.56</v>
      </c>
      <c r="W126" s="8" t="str">
        <f>VLOOKUP(MID(P126,3,1),DATA!$D$2:$E$16,2,FALSE)</f>
        <v>High Offset</v>
      </c>
      <c r="X126" s="8">
        <v>25.4</v>
      </c>
      <c r="Y126" s="9" t="s">
        <v>12</v>
      </c>
      <c r="AA126" s="8" t="s">
        <v>2</v>
      </c>
      <c r="AB126" s="8" t="s">
        <v>5</v>
      </c>
      <c r="AC126" s="8" t="s">
        <v>68</v>
      </c>
    </row>
    <row r="127" spans="1:29" x14ac:dyDescent="0.25">
      <c r="A127" s="8" t="s">
        <v>143</v>
      </c>
      <c r="B127" s="8" t="s">
        <v>1907</v>
      </c>
      <c r="C127" s="59" t="str">
        <f>VLOOKUP(MID(E127,1,2),DATA!$B$2:$C$10,2,FALSE)</f>
        <v>FF04</v>
      </c>
      <c r="D127" s="8" t="str">
        <f>VLOOKUP(MID(E127,13,2),DATA!$M$2:$N$16,2,FALSE)</f>
        <v>Tarmac</v>
      </c>
      <c r="E127" s="66" t="s">
        <v>299</v>
      </c>
      <c r="F127" s="18" cm="1">
        <f t="array" ref="F127">SUMPRODUCT(1*('All Skus'!$C$2:$C$951=$E127),'All Skus'!$D$2:$D$951)</f>
        <v>23</v>
      </c>
      <c r="G127" s="12" t="str">
        <f>VLOOKUP(MID(E127,4,1),DATA!$F$2:$G$16,2,FALSE)</f>
        <v>19"</v>
      </c>
      <c r="H127" s="12" t="str">
        <f>VLOOKUP(MID(E127,5,3),DATA!$H$2:$I$16,2,FALSE)</f>
        <v>9.0"</v>
      </c>
      <c r="I127" s="12" t="str">
        <f t="shared" si="8"/>
        <v>35</v>
      </c>
      <c r="J127" s="12" t="str">
        <f>VLOOKUP(MID(E127,10,3),DATA!$J$2:$L$16,2,FALSE)</f>
        <v>5x112</v>
      </c>
      <c r="K127" s="12">
        <f>VLOOKUP(MID(E127,10,3),DATA!$J$2:$L$16,3,FALSE)</f>
        <v>66.56</v>
      </c>
      <c r="L127" s="8" t="str">
        <f>VLOOKUP(MID(E127,3,1),DATA!$D$2:$E$16,2,FALSE)</f>
        <v>High Offset</v>
      </c>
      <c r="M127" s="8">
        <v>24.6</v>
      </c>
      <c r="N127" s="9" t="s">
        <v>12</v>
      </c>
      <c r="O127" s="60" t="str">
        <f>VLOOKUP(MID(P127,1,2),DATA!$B$2:$C$10,2,FALSE)</f>
        <v>FF04</v>
      </c>
      <c r="P127" s="66" t="s">
        <v>299</v>
      </c>
      <c r="Q127" s="18" cm="1">
        <f t="array" ref="Q127">SUMPRODUCT(1*('All Skus'!$C$2:$C$951=$P127),'All Skus'!$D$2:$D$951)</f>
        <v>23</v>
      </c>
      <c r="R127" s="12" t="str">
        <f>VLOOKUP(MID(P127,4,1),DATA!$F$2:$G$16,2,FALSE)</f>
        <v>19"</v>
      </c>
      <c r="S127" s="12" t="str">
        <f>VLOOKUP(MID(P127,5,3),DATA!$H$2:$I$16,2,FALSE)</f>
        <v>9.0"</v>
      </c>
      <c r="T127" s="12" t="str">
        <f t="shared" si="9"/>
        <v>35</v>
      </c>
      <c r="U127" s="12" t="str">
        <f>VLOOKUP(MID(P127,10,3),DATA!$J$2:$L$16,2,FALSE)</f>
        <v>5x112</v>
      </c>
      <c r="V127" s="12">
        <f>VLOOKUP(MID(P127,10,3),DATA!$J$2:$L$16,3,FALSE)</f>
        <v>66.56</v>
      </c>
      <c r="W127" s="8" t="str">
        <f>VLOOKUP(MID(P127,3,1),DATA!$D$2:$E$16,2,FALSE)</f>
        <v>High Offset</v>
      </c>
      <c r="X127" s="8">
        <v>24.6</v>
      </c>
      <c r="Y127" s="9" t="s">
        <v>12</v>
      </c>
      <c r="AA127" s="8" t="s">
        <v>2</v>
      </c>
      <c r="AB127" s="8" t="s">
        <v>5</v>
      </c>
    </row>
    <row r="128" spans="1:29" x14ac:dyDescent="0.25">
      <c r="A128" s="8" t="s">
        <v>143</v>
      </c>
      <c r="B128" s="8" t="s">
        <v>1907</v>
      </c>
      <c r="C128" s="59" t="str">
        <f>VLOOKUP(MID(E128,1,2),DATA!$B$2:$C$10,2,FALSE)</f>
        <v>FF04</v>
      </c>
      <c r="D128" s="8" t="str">
        <f>VLOOKUP(MID(E128,13,2),DATA!$M$2:$N$16,2,FALSE)</f>
        <v>Liquid Metal</v>
      </c>
      <c r="E128" s="66" t="s">
        <v>300</v>
      </c>
      <c r="F128" s="18" cm="1">
        <f t="array" ref="F128">SUMPRODUCT(1*('All Skus'!$C$2:$C$951=$E128),'All Skus'!$D$2:$D$951)</f>
        <v>26</v>
      </c>
      <c r="G128" s="12" t="str">
        <f>VLOOKUP(MID(E128,4,1),DATA!$F$2:$G$16,2,FALSE)</f>
        <v>19"</v>
      </c>
      <c r="H128" s="12" t="str">
        <f>VLOOKUP(MID(E128,5,3),DATA!$H$2:$I$16,2,FALSE)</f>
        <v>9.0"</v>
      </c>
      <c r="I128" s="12" t="str">
        <f t="shared" si="8"/>
        <v>35</v>
      </c>
      <c r="J128" s="12" t="str">
        <f>VLOOKUP(MID(E128,10,3),DATA!$J$2:$L$16,2,FALSE)</f>
        <v>5x112</v>
      </c>
      <c r="K128" s="12">
        <f>VLOOKUP(MID(E128,10,3),DATA!$J$2:$L$16,3,FALSE)</f>
        <v>66.56</v>
      </c>
      <c r="L128" s="8" t="str">
        <f>VLOOKUP(MID(E128,3,1),DATA!$D$2:$E$16,2,FALSE)</f>
        <v>High Offset</v>
      </c>
      <c r="M128" s="8">
        <v>24.6</v>
      </c>
      <c r="N128" s="9" t="s">
        <v>12</v>
      </c>
      <c r="O128" s="60" t="str">
        <f>VLOOKUP(MID(P128,1,2),DATA!$B$2:$C$10,2,FALSE)</f>
        <v>FF04</v>
      </c>
      <c r="P128" s="66" t="s">
        <v>300</v>
      </c>
      <c r="Q128" s="18" cm="1">
        <f t="array" ref="Q128">SUMPRODUCT(1*('All Skus'!$C$2:$C$951=$P128),'All Skus'!$D$2:$D$951)</f>
        <v>26</v>
      </c>
      <c r="R128" s="12" t="str">
        <f>VLOOKUP(MID(P128,4,1),DATA!$F$2:$G$16,2,FALSE)</f>
        <v>19"</v>
      </c>
      <c r="S128" s="12" t="str">
        <f>VLOOKUP(MID(P128,5,3),DATA!$H$2:$I$16,2,FALSE)</f>
        <v>9.0"</v>
      </c>
      <c r="T128" s="12" t="str">
        <f t="shared" si="9"/>
        <v>35</v>
      </c>
      <c r="U128" s="12" t="str">
        <f>VLOOKUP(MID(P128,10,3),DATA!$J$2:$L$16,2,FALSE)</f>
        <v>5x112</v>
      </c>
      <c r="V128" s="12">
        <f>VLOOKUP(MID(P128,10,3),DATA!$J$2:$L$16,3,FALSE)</f>
        <v>66.56</v>
      </c>
      <c r="W128" s="8" t="str">
        <f>VLOOKUP(MID(P128,3,1),DATA!$D$2:$E$16,2,FALSE)</f>
        <v>High Offset</v>
      </c>
      <c r="X128" s="8">
        <v>24.6</v>
      </c>
      <c r="Y128" s="9" t="s">
        <v>12</v>
      </c>
      <c r="AB128" s="8" t="s">
        <v>5</v>
      </c>
    </row>
    <row r="129" spans="1:29" x14ac:dyDescent="0.25">
      <c r="A129" s="8" t="s">
        <v>143</v>
      </c>
      <c r="B129" s="8" t="s">
        <v>1907</v>
      </c>
      <c r="C129" s="59" t="str">
        <f>VLOOKUP(MID(E129,1,2),DATA!$B$2:$C$10,2,FALSE)</f>
        <v>FF10</v>
      </c>
      <c r="D129" s="8" t="str">
        <f>VLOOKUP(MID(E129,13,2),DATA!$M$2:$N$16,2,FALSE)</f>
        <v>Tarmac</v>
      </c>
      <c r="E129" s="66" t="s">
        <v>14</v>
      </c>
      <c r="F129" s="18" cm="1">
        <f t="array" ref="F129">SUMPRODUCT(1*('All Skus'!$C$2:$C$951=$E129),'All Skus'!$D$2:$D$951)</f>
        <v>4</v>
      </c>
      <c r="G129" s="12" t="str">
        <f>VLOOKUP(MID(E129,4,1),DATA!$F$2:$G$16,2,FALSE)</f>
        <v>19"</v>
      </c>
      <c r="H129" s="12" t="str">
        <f>VLOOKUP(MID(E129,5,3),DATA!$H$2:$I$16,2,FALSE)</f>
        <v>9.0"</v>
      </c>
      <c r="I129" s="12" t="str">
        <f t="shared" si="8"/>
        <v>35</v>
      </c>
      <c r="J129" s="12" t="str">
        <f>VLOOKUP(MID(E129,10,3),DATA!$J$2:$L$16,2,FALSE)</f>
        <v>5x112</v>
      </c>
      <c r="K129" s="12">
        <f>VLOOKUP(MID(E129,10,3),DATA!$J$2:$L$16,3,FALSE)</f>
        <v>66.56</v>
      </c>
      <c r="L129" s="8" t="str">
        <f>VLOOKUP(MID(E129,3,1),DATA!$D$2:$E$16,2,FALSE)</f>
        <v>High Offset</v>
      </c>
      <c r="N129" s="9" t="s">
        <v>12</v>
      </c>
      <c r="O129" s="60" t="str">
        <f>VLOOKUP(MID(P129,1,2),DATA!$B$2:$C$10,2,FALSE)</f>
        <v>FF10</v>
      </c>
      <c r="P129" s="66" t="s">
        <v>14</v>
      </c>
      <c r="Q129" s="18" cm="1">
        <f t="array" ref="Q129">SUMPRODUCT(1*('All Skus'!$C$2:$C$951=$P129),'All Skus'!$D$2:$D$951)</f>
        <v>4</v>
      </c>
      <c r="R129" s="12" t="str">
        <f>VLOOKUP(MID(P129,4,1),DATA!$F$2:$G$16,2,FALSE)</f>
        <v>19"</v>
      </c>
      <c r="S129" s="12" t="str">
        <f>VLOOKUP(MID(P129,5,3),DATA!$H$2:$I$16,2,FALSE)</f>
        <v>9.0"</v>
      </c>
      <c r="T129" s="12" t="str">
        <f t="shared" si="9"/>
        <v>35</v>
      </c>
      <c r="U129" s="12" t="str">
        <f>VLOOKUP(MID(P129,10,3),DATA!$J$2:$L$16,2,FALSE)</f>
        <v>5x112</v>
      </c>
      <c r="V129" s="12">
        <f>VLOOKUP(MID(P129,10,3),DATA!$J$2:$L$16,3,FALSE)</f>
        <v>66.56</v>
      </c>
      <c r="W129" s="8" t="str">
        <f>VLOOKUP(MID(P129,3,1),DATA!$D$2:$E$16,2,FALSE)</f>
        <v>High Offset</v>
      </c>
      <c r="Y129" s="9" t="s">
        <v>12</v>
      </c>
      <c r="Z129" s="8" t="s">
        <v>2042</v>
      </c>
      <c r="AA129" s="8" t="s">
        <v>2</v>
      </c>
      <c r="AB129" s="8" t="s">
        <v>5</v>
      </c>
    </row>
    <row r="130" spans="1:29" x14ac:dyDescent="0.25">
      <c r="A130" s="8" t="s">
        <v>143</v>
      </c>
      <c r="B130" s="8" t="s">
        <v>1907</v>
      </c>
      <c r="C130" s="59" t="str">
        <f>VLOOKUP(MID(E130,1,2),DATA!$B$2:$C$10,2,FALSE)</f>
        <v>FF10</v>
      </c>
      <c r="D130" s="8" t="str">
        <f>VLOOKUP(MID(E130,13,2),DATA!$M$2:$N$16,2,FALSE)</f>
        <v>Liquid Metal</v>
      </c>
      <c r="E130" s="66" t="s">
        <v>15</v>
      </c>
      <c r="F130" s="18" cm="1">
        <f t="array" ref="F130">SUMPRODUCT(1*('All Skus'!$C$2:$C$951=$E130),'All Skus'!$D$2:$D$951)</f>
        <v>0</v>
      </c>
      <c r="G130" s="12" t="str">
        <f>VLOOKUP(MID(E130,4,1),DATA!$F$2:$G$16,2,FALSE)</f>
        <v>19"</v>
      </c>
      <c r="H130" s="12" t="str">
        <f>VLOOKUP(MID(E130,5,3),DATA!$H$2:$I$16,2,FALSE)</f>
        <v>9.0"</v>
      </c>
      <c r="I130" s="12" t="str">
        <f t="shared" si="8"/>
        <v>35</v>
      </c>
      <c r="J130" s="12" t="str">
        <f>VLOOKUP(MID(E130,10,3),DATA!$J$2:$L$16,2,FALSE)</f>
        <v>5x112</v>
      </c>
      <c r="K130" s="12">
        <f>VLOOKUP(MID(E130,10,3),DATA!$J$2:$L$16,3,FALSE)</f>
        <v>66.56</v>
      </c>
      <c r="L130" s="8" t="str">
        <f>VLOOKUP(MID(E130,3,1),DATA!$D$2:$E$16,2,FALSE)</f>
        <v>High Offset</v>
      </c>
      <c r="N130" s="9" t="s">
        <v>12</v>
      </c>
      <c r="O130" s="60" t="str">
        <f>VLOOKUP(MID(P130,1,2),DATA!$B$2:$C$10,2,FALSE)</f>
        <v>FF10</v>
      </c>
      <c r="P130" s="66" t="s">
        <v>15</v>
      </c>
      <c r="Q130" s="18" cm="1">
        <f t="array" ref="Q130">SUMPRODUCT(1*('All Skus'!$C$2:$C$951=$P130),'All Skus'!$D$2:$D$951)</f>
        <v>0</v>
      </c>
      <c r="R130" s="12" t="str">
        <f>VLOOKUP(MID(P130,4,1),DATA!$F$2:$G$16,2,FALSE)</f>
        <v>19"</v>
      </c>
      <c r="S130" s="12" t="str">
        <f>VLOOKUP(MID(P130,5,3),DATA!$H$2:$I$16,2,FALSE)</f>
        <v>9.0"</v>
      </c>
      <c r="T130" s="12" t="str">
        <f t="shared" si="9"/>
        <v>35</v>
      </c>
      <c r="U130" s="12" t="str">
        <f>VLOOKUP(MID(P130,10,3),DATA!$J$2:$L$16,2,FALSE)</f>
        <v>5x112</v>
      </c>
      <c r="V130" s="12">
        <f>VLOOKUP(MID(P130,10,3),DATA!$J$2:$L$16,3,FALSE)</f>
        <v>66.56</v>
      </c>
      <c r="W130" s="8" t="str">
        <f>VLOOKUP(MID(P130,3,1),DATA!$D$2:$E$16,2,FALSE)</f>
        <v>High Offset</v>
      </c>
      <c r="Y130" s="9" t="s">
        <v>12</v>
      </c>
      <c r="AA130" s="8" t="s">
        <v>2</v>
      </c>
      <c r="AB130" s="8" t="s">
        <v>5</v>
      </c>
    </row>
    <row r="131" spans="1:29" x14ac:dyDescent="0.25">
      <c r="A131" s="8" t="s">
        <v>143</v>
      </c>
      <c r="B131" s="8" t="s">
        <v>1907</v>
      </c>
      <c r="C131" s="59" t="str">
        <f>VLOOKUP(MID(E131,1,2),DATA!$B$2:$C$10,2,FALSE)</f>
        <v>FF11</v>
      </c>
      <c r="D131" s="8" t="str">
        <f>VLOOKUP(MID(E131,13,2),DATA!$M$2:$N$16,2,FALSE)</f>
        <v>Tarmac</v>
      </c>
      <c r="E131" s="66" t="s">
        <v>376</v>
      </c>
      <c r="F131" s="18" cm="1">
        <f t="array" ref="F131">SUMPRODUCT(1*('All Skus'!$C$2:$C$951=$E131),'All Skus'!$D$2:$D$951)</f>
        <v>16</v>
      </c>
      <c r="G131" s="12" t="str">
        <f>VLOOKUP(MID(E131,4,1),DATA!$F$2:$G$16,2,FALSE)</f>
        <v>19"</v>
      </c>
      <c r="H131" s="12" t="str">
        <f>VLOOKUP(MID(E131,5,3),DATA!$H$2:$I$16,2,FALSE)</f>
        <v>9.0"</v>
      </c>
      <c r="I131" s="12" t="str">
        <f t="shared" si="8"/>
        <v>35</v>
      </c>
      <c r="J131" s="12" t="str">
        <f>VLOOKUP(MID(E131,10,3),DATA!$J$2:$L$16,2,FALSE)</f>
        <v>5x112</v>
      </c>
      <c r="K131" s="12">
        <f>VLOOKUP(MID(E131,10,3),DATA!$J$2:$L$16,3,FALSE)</f>
        <v>66.56</v>
      </c>
      <c r="L131" s="8" t="str">
        <f>VLOOKUP(MID(E131,3,1),DATA!$D$2:$E$16,2,FALSE)</f>
        <v>High Offset</v>
      </c>
      <c r="N131" s="9" t="s">
        <v>12</v>
      </c>
      <c r="O131" s="60" t="str">
        <f>VLOOKUP(MID(P131,1,2),DATA!$B$2:$C$10,2,FALSE)</f>
        <v>FF11</v>
      </c>
      <c r="P131" s="66" t="s">
        <v>376</v>
      </c>
      <c r="Q131" s="18" cm="1">
        <f t="array" ref="Q131">SUMPRODUCT(1*('All Skus'!$C$2:$C$951=$P131),'All Skus'!$D$2:$D$951)</f>
        <v>16</v>
      </c>
      <c r="R131" s="12" t="str">
        <f>VLOOKUP(MID(P131,4,1),DATA!$F$2:$G$16,2,FALSE)</f>
        <v>19"</v>
      </c>
      <c r="S131" s="12" t="str">
        <f>VLOOKUP(MID(P131,5,3),DATA!$H$2:$I$16,2,FALSE)</f>
        <v>9.0"</v>
      </c>
      <c r="T131" s="12" t="str">
        <f t="shared" si="9"/>
        <v>35</v>
      </c>
      <c r="U131" s="12" t="str">
        <f>VLOOKUP(MID(P131,10,3),DATA!$J$2:$L$16,2,FALSE)</f>
        <v>5x112</v>
      </c>
      <c r="V131" s="12">
        <f>VLOOKUP(MID(P131,10,3),DATA!$J$2:$L$16,3,FALSE)</f>
        <v>66.56</v>
      </c>
      <c r="W131" s="8" t="str">
        <f>VLOOKUP(MID(P131,3,1),DATA!$D$2:$E$16,2,FALSE)</f>
        <v>High Offset</v>
      </c>
      <c r="Y131" s="9" t="s">
        <v>12</v>
      </c>
      <c r="Z131" s="8" t="s">
        <v>2042</v>
      </c>
      <c r="AA131" s="8" t="s">
        <v>2</v>
      </c>
      <c r="AB131" s="8" t="s">
        <v>5</v>
      </c>
    </row>
    <row r="132" spans="1:29" x14ac:dyDescent="0.25">
      <c r="A132" s="8" t="s">
        <v>143</v>
      </c>
      <c r="B132" s="8" t="s">
        <v>1907</v>
      </c>
      <c r="C132" s="59" t="str">
        <f>VLOOKUP(MID(E132,1,2),DATA!$B$2:$C$10,2,FALSE)</f>
        <v>FF11</v>
      </c>
      <c r="D132" s="8" t="str">
        <f>VLOOKUP(MID(E132,13,2),DATA!$M$2:$N$16,2,FALSE)</f>
        <v>Liquid Metal</v>
      </c>
      <c r="E132" s="66" t="s">
        <v>377</v>
      </c>
      <c r="F132" s="18" cm="1">
        <f t="array" ref="F132">SUMPRODUCT(1*('All Skus'!$C$2:$C$951=$E132),'All Skus'!$D$2:$D$951)</f>
        <v>4</v>
      </c>
      <c r="G132" s="12" t="str">
        <f>VLOOKUP(MID(E132,4,1),DATA!$F$2:$G$16,2,FALSE)</f>
        <v>19"</v>
      </c>
      <c r="H132" s="12" t="str">
        <f>VLOOKUP(MID(E132,5,3),DATA!$H$2:$I$16,2,FALSE)</f>
        <v>9.0"</v>
      </c>
      <c r="I132" s="12" t="str">
        <f t="shared" si="8"/>
        <v>35</v>
      </c>
      <c r="J132" s="12" t="str">
        <f>VLOOKUP(MID(E132,10,3),DATA!$J$2:$L$16,2,FALSE)</f>
        <v>5x112</v>
      </c>
      <c r="K132" s="12">
        <f>VLOOKUP(MID(E132,10,3),DATA!$J$2:$L$16,3,FALSE)</f>
        <v>66.56</v>
      </c>
      <c r="L132" s="8" t="str">
        <f>VLOOKUP(MID(E132,3,1),DATA!$D$2:$E$16,2,FALSE)</f>
        <v>High Offset</v>
      </c>
      <c r="N132" s="9" t="s">
        <v>12</v>
      </c>
      <c r="O132" s="60" t="str">
        <f>VLOOKUP(MID(P132,1,2),DATA!$B$2:$C$10,2,FALSE)</f>
        <v>FF11</v>
      </c>
      <c r="P132" s="66" t="s">
        <v>377</v>
      </c>
      <c r="Q132" s="18" cm="1">
        <f t="array" ref="Q132">SUMPRODUCT(1*('All Skus'!$C$2:$C$951=$P132),'All Skus'!$D$2:$D$951)</f>
        <v>4</v>
      </c>
      <c r="R132" s="12" t="str">
        <f>VLOOKUP(MID(P132,4,1),DATA!$F$2:$G$16,2,FALSE)</f>
        <v>19"</v>
      </c>
      <c r="S132" s="12" t="str">
        <f>VLOOKUP(MID(P132,5,3),DATA!$H$2:$I$16,2,FALSE)</f>
        <v>9.0"</v>
      </c>
      <c r="T132" s="12" t="str">
        <f t="shared" si="9"/>
        <v>35</v>
      </c>
      <c r="U132" s="12" t="str">
        <f>VLOOKUP(MID(P132,10,3),DATA!$J$2:$L$16,2,FALSE)</f>
        <v>5x112</v>
      </c>
      <c r="V132" s="12">
        <f>VLOOKUP(MID(P132,10,3),DATA!$J$2:$L$16,3,FALSE)</f>
        <v>66.56</v>
      </c>
      <c r="W132" s="8" t="str">
        <f>VLOOKUP(MID(P132,3,1),DATA!$D$2:$E$16,2,FALSE)</f>
        <v>High Offset</v>
      </c>
      <c r="Y132" s="9" t="s">
        <v>12</v>
      </c>
      <c r="AA132" s="8" t="s">
        <v>2</v>
      </c>
      <c r="AB132" s="8" t="s">
        <v>5</v>
      </c>
    </row>
    <row r="133" spans="1:29" x14ac:dyDescent="0.25">
      <c r="A133" s="8" t="s">
        <v>146</v>
      </c>
      <c r="B133" s="8" t="s">
        <v>45</v>
      </c>
      <c r="C133" s="59" t="str">
        <f>VLOOKUP(MID(E133,1,2),DATA!$B$2:$C$10,2,FALSE)</f>
        <v>FF01</v>
      </c>
      <c r="D133" s="8" t="str">
        <f>VLOOKUP(MID(E133,13,2),DATA!$M$2:$N$16,2,FALSE)</f>
        <v>Tarmac</v>
      </c>
      <c r="E133" s="66" t="s">
        <v>153</v>
      </c>
      <c r="F133" s="18" cm="1">
        <f t="array" ref="F133">SUMPRODUCT(1*('All Skus'!$C$2:$C$951=$E133),'All Skus'!$D$2:$D$951)</f>
        <v>30</v>
      </c>
      <c r="G133" s="12" t="str">
        <f>VLOOKUP(MID(E133,4,1),DATA!$F$2:$G$16,2,FALSE)</f>
        <v>19"</v>
      </c>
      <c r="H133" s="12" t="str">
        <f>VLOOKUP(MID(E133,5,3),DATA!$H$2:$I$16,2,FALSE)</f>
        <v>9.0"</v>
      </c>
      <c r="I133" s="12" t="str">
        <f t="shared" si="8"/>
        <v>35</v>
      </c>
      <c r="J133" s="12" t="str">
        <f>VLOOKUP(MID(E133,10,3),DATA!$J$2:$L$16,2,FALSE)</f>
        <v>5x112</v>
      </c>
      <c r="K133" s="12">
        <f>VLOOKUP(MID(E133,10,3),DATA!$J$2:$L$16,3,FALSE)</f>
        <v>66.56</v>
      </c>
      <c r="L133" s="8" t="str">
        <f>VLOOKUP(MID(E133,3,1),DATA!$D$2:$E$16,2,FALSE)</f>
        <v>High Offset</v>
      </c>
      <c r="M133" s="8">
        <v>25.4</v>
      </c>
      <c r="N133" s="9" t="s">
        <v>16</v>
      </c>
      <c r="O133" s="60" t="str">
        <f>VLOOKUP(MID(P133,1,2),DATA!$B$2:$C$10,2,FALSE)</f>
        <v>FF01</v>
      </c>
      <c r="P133" s="66" t="s">
        <v>153</v>
      </c>
      <c r="Q133" s="18" cm="1">
        <f t="array" ref="Q133">SUMPRODUCT(1*('All Skus'!$C$2:$C$951=$P133),'All Skus'!$D$2:$D$951)</f>
        <v>30</v>
      </c>
      <c r="R133" s="12" t="str">
        <f>VLOOKUP(MID(P133,4,1),DATA!$F$2:$G$16,2,FALSE)</f>
        <v>19"</v>
      </c>
      <c r="S133" s="12" t="str">
        <f>VLOOKUP(MID(P133,5,3),DATA!$H$2:$I$16,2,FALSE)</f>
        <v>9.0"</v>
      </c>
      <c r="T133" s="12" t="str">
        <f t="shared" si="9"/>
        <v>35</v>
      </c>
      <c r="U133" s="12" t="str">
        <f>VLOOKUP(MID(P133,10,3),DATA!$J$2:$L$16,2,FALSE)</f>
        <v>5x112</v>
      </c>
      <c r="V133" s="12">
        <f>VLOOKUP(MID(P133,10,3),DATA!$J$2:$L$16,3,FALSE)</f>
        <v>66.56</v>
      </c>
      <c r="W133" s="8" t="str">
        <f>VLOOKUP(MID(P133,3,1),DATA!$D$2:$E$16,2,FALSE)</f>
        <v>High Offset</v>
      </c>
      <c r="X133" s="8">
        <v>25.4</v>
      </c>
      <c r="Y133" s="9" t="s">
        <v>16</v>
      </c>
      <c r="AA133" s="8" t="s">
        <v>2</v>
      </c>
      <c r="AB133" s="8" t="s">
        <v>5</v>
      </c>
      <c r="AC133" s="8" t="s">
        <v>68</v>
      </c>
    </row>
    <row r="134" spans="1:29" x14ac:dyDescent="0.25">
      <c r="A134" s="8" t="s">
        <v>146</v>
      </c>
      <c r="B134" s="8" t="s">
        <v>45</v>
      </c>
      <c r="C134" s="59" t="str">
        <f>VLOOKUP(MID(E134,1,2),DATA!$B$2:$C$10,2,FALSE)</f>
        <v>FF01</v>
      </c>
      <c r="D134" s="8" t="str">
        <f>VLOOKUP(MID(E134,13,2),DATA!$M$2:$N$16,2,FALSE)</f>
        <v>Tarmac</v>
      </c>
      <c r="E134" s="66" t="s">
        <v>157</v>
      </c>
      <c r="F134" s="18" cm="1">
        <f t="array" ref="F134">SUMPRODUCT(1*('All Skus'!$C$2:$C$951=$E134),'All Skus'!$D$2:$D$951)</f>
        <v>19</v>
      </c>
      <c r="G134" s="12" t="str">
        <f>VLOOKUP(MID(E134,4,1),DATA!$F$2:$G$16,2,FALSE)</f>
        <v>20"</v>
      </c>
      <c r="H134" s="12" t="str">
        <f>VLOOKUP(MID(E134,5,3),DATA!$H$2:$I$16,2,FALSE)</f>
        <v>9.0"</v>
      </c>
      <c r="I134" s="12" t="str">
        <f t="shared" si="8"/>
        <v>35</v>
      </c>
      <c r="J134" s="12" t="str">
        <f>VLOOKUP(MID(E134,10,3),DATA!$J$2:$L$16,2,FALSE)</f>
        <v>5x112</v>
      </c>
      <c r="K134" s="12">
        <f>VLOOKUP(MID(E134,10,3),DATA!$J$2:$L$16,3,FALSE)</f>
        <v>66.56</v>
      </c>
      <c r="L134" s="8" t="str">
        <f>VLOOKUP(MID(E134,3,1),DATA!$D$2:$E$16,2,FALSE)</f>
        <v>High Offset</v>
      </c>
      <c r="M134" s="8">
        <v>26.8</v>
      </c>
      <c r="N134" s="9" t="s">
        <v>30</v>
      </c>
      <c r="O134" s="60" t="str">
        <f>VLOOKUP(MID(P134,1,2),DATA!$B$2:$C$10,2,FALSE)</f>
        <v>FF01</v>
      </c>
      <c r="P134" s="66" t="s">
        <v>157</v>
      </c>
      <c r="Q134" s="18" cm="1">
        <f t="array" ref="Q134">SUMPRODUCT(1*('All Skus'!$C$2:$C$951=$P134),'All Skus'!$D$2:$D$951)</f>
        <v>19</v>
      </c>
      <c r="R134" s="12" t="str">
        <f>VLOOKUP(MID(P134,4,1),DATA!$F$2:$G$16,2,FALSE)</f>
        <v>20"</v>
      </c>
      <c r="S134" s="12" t="str">
        <f>VLOOKUP(MID(P134,5,3),DATA!$H$2:$I$16,2,FALSE)</f>
        <v>9.0"</v>
      </c>
      <c r="T134" s="12" t="str">
        <f t="shared" si="9"/>
        <v>35</v>
      </c>
      <c r="U134" s="12" t="str">
        <f>VLOOKUP(MID(P134,10,3),DATA!$J$2:$L$16,2,FALSE)</f>
        <v>5x112</v>
      </c>
      <c r="V134" s="12">
        <f>VLOOKUP(MID(P134,10,3),DATA!$J$2:$L$16,3,FALSE)</f>
        <v>66.56</v>
      </c>
      <c r="W134" s="8" t="str">
        <f>VLOOKUP(MID(P134,3,1),DATA!$D$2:$E$16,2,FALSE)</f>
        <v>High Offset</v>
      </c>
      <c r="X134" s="8">
        <v>26.8</v>
      </c>
      <c r="Y134" s="9" t="s">
        <v>30</v>
      </c>
      <c r="AA134" s="8" t="s">
        <v>2</v>
      </c>
      <c r="AB134" s="8" t="s">
        <v>5</v>
      </c>
      <c r="AC134" s="8" t="s">
        <v>68</v>
      </c>
    </row>
    <row r="135" spans="1:29" x14ac:dyDescent="0.25">
      <c r="A135" s="8" t="s">
        <v>146</v>
      </c>
      <c r="B135" s="8" t="s">
        <v>45</v>
      </c>
      <c r="C135" s="59" t="str">
        <f>VLOOKUP(MID(E135,1,2),DATA!$B$2:$C$10,2,FALSE)</f>
        <v>FF04</v>
      </c>
      <c r="D135" s="8" t="str">
        <f>VLOOKUP(MID(E135,13,2),DATA!$M$2:$N$16,2,FALSE)</f>
        <v>Tarmac</v>
      </c>
      <c r="E135" s="66" t="s">
        <v>299</v>
      </c>
      <c r="F135" s="18" cm="1">
        <f t="array" ref="F135">SUMPRODUCT(1*('All Skus'!$C$2:$C$951=$E135),'All Skus'!$D$2:$D$951)</f>
        <v>23</v>
      </c>
      <c r="G135" s="12" t="str">
        <f>VLOOKUP(MID(E135,4,1),DATA!$F$2:$G$16,2,FALSE)</f>
        <v>19"</v>
      </c>
      <c r="H135" s="12" t="str">
        <f>VLOOKUP(MID(E135,5,3),DATA!$H$2:$I$16,2,FALSE)</f>
        <v>9.0"</v>
      </c>
      <c r="I135" s="12" t="str">
        <f t="shared" si="8"/>
        <v>35</v>
      </c>
      <c r="J135" s="12" t="str">
        <f>VLOOKUP(MID(E135,10,3),DATA!$J$2:$L$16,2,FALSE)</f>
        <v>5x112</v>
      </c>
      <c r="K135" s="12">
        <f>VLOOKUP(MID(E135,10,3),DATA!$J$2:$L$16,3,FALSE)</f>
        <v>66.56</v>
      </c>
      <c r="L135" s="8" t="str">
        <f>VLOOKUP(MID(E135,3,1),DATA!$D$2:$E$16,2,FALSE)</f>
        <v>High Offset</v>
      </c>
      <c r="M135" s="8">
        <v>24.6</v>
      </c>
      <c r="N135" s="9" t="s">
        <v>16</v>
      </c>
      <c r="O135" s="60" t="str">
        <f>VLOOKUP(MID(P135,1,2),DATA!$B$2:$C$10,2,FALSE)</f>
        <v>FF04</v>
      </c>
      <c r="P135" s="66" t="s">
        <v>299</v>
      </c>
      <c r="Q135" s="18" cm="1">
        <f t="array" ref="Q135">SUMPRODUCT(1*('All Skus'!$C$2:$C$951=$P135),'All Skus'!$D$2:$D$951)</f>
        <v>23</v>
      </c>
      <c r="R135" s="12" t="str">
        <f>VLOOKUP(MID(P135,4,1),DATA!$F$2:$G$16,2,FALSE)</f>
        <v>19"</v>
      </c>
      <c r="S135" s="12" t="str">
        <f>VLOOKUP(MID(P135,5,3),DATA!$H$2:$I$16,2,FALSE)</f>
        <v>9.0"</v>
      </c>
      <c r="T135" s="12" t="str">
        <f t="shared" si="9"/>
        <v>35</v>
      </c>
      <c r="U135" s="12" t="str">
        <f>VLOOKUP(MID(P135,10,3),DATA!$J$2:$L$16,2,FALSE)</f>
        <v>5x112</v>
      </c>
      <c r="V135" s="12">
        <f>VLOOKUP(MID(P135,10,3),DATA!$J$2:$L$16,3,FALSE)</f>
        <v>66.56</v>
      </c>
      <c r="W135" s="8" t="str">
        <f>VLOOKUP(MID(P135,3,1),DATA!$D$2:$E$16,2,FALSE)</f>
        <v>High Offset</v>
      </c>
      <c r="X135" s="8">
        <v>24.6</v>
      </c>
      <c r="Y135" s="9" t="s">
        <v>16</v>
      </c>
      <c r="AA135" s="8" t="s">
        <v>2</v>
      </c>
      <c r="AB135" s="8" t="s">
        <v>5</v>
      </c>
    </row>
    <row r="136" spans="1:29" x14ac:dyDescent="0.25">
      <c r="A136" s="8" t="s">
        <v>146</v>
      </c>
      <c r="B136" s="8" t="s">
        <v>45</v>
      </c>
      <c r="C136" s="59" t="str">
        <f>VLOOKUP(MID(E136,1,2),DATA!$B$2:$C$10,2,FALSE)</f>
        <v>FF04</v>
      </c>
      <c r="D136" s="8" t="str">
        <f>VLOOKUP(MID(E136,13,2),DATA!$M$2:$N$16,2,FALSE)</f>
        <v>Liquid Metal</v>
      </c>
      <c r="E136" s="66" t="s">
        <v>300</v>
      </c>
      <c r="F136" s="18" cm="1">
        <f t="array" ref="F136">SUMPRODUCT(1*('All Skus'!$C$2:$C$951=$E136),'All Skus'!$D$2:$D$951)</f>
        <v>26</v>
      </c>
      <c r="G136" s="12" t="str">
        <f>VLOOKUP(MID(E136,4,1),DATA!$F$2:$G$16,2,FALSE)</f>
        <v>19"</v>
      </c>
      <c r="H136" s="12" t="str">
        <f>VLOOKUP(MID(E136,5,3),DATA!$H$2:$I$16,2,FALSE)</f>
        <v>9.0"</v>
      </c>
      <c r="I136" s="12" t="str">
        <f t="shared" si="8"/>
        <v>35</v>
      </c>
      <c r="J136" s="12" t="str">
        <f>VLOOKUP(MID(E136,10,3),DATA!$J$2:$L$16,2,FALSE)</f>
        <v>5x112</v>
      </c>
      <c r="K136" s="12">
        <f>VLOOKUP(MID(E136,10,3),DATA!$J$2:$L$16,3,FALSE)</f>
        <v>66.56</v>
      </c>
      <c r="L136" s="8" t="str">
        <f>VLOOKUP(MID(E136,3,1),DATA!$D$2:$E$16,2,FALSE)</f>
        <v>High Offset</v>
      </c>
      <c r="M136" s="8">
        <v>24.6</v>
      </c>
      <c r="N136" s="9" t="s">
        <v>16</v>
      </c>
      <c r="O136" s="60" t="str">
        <f>VLOOKUP(MID(P136,1,2),DATA!$B$2:$C$10,2,FALSE)</f>
        <v>FF04</v>
      </c>
      <c r="P136" s="66" t="s">
        <v>300</v>
      </c>
      <c r="Q136" s="18" cm="1">
        <f t="array" ref="Q136">SUMPRODUCT(1*('All Skus'!$C$2:$C$951=$P136),'All Skus'!$D$2:$D$951)</f>
        <v>26</v>
      </c>
      <c r="R136" s="12" t="str">
        <f>VLOOKUP(MID(P136,4,1),DATA!$F$2:$G$16,2,FALSE)</f>
        <v>19"</v>
      </c>
      <c r="S136" s="12" t="str">
        <f>VLOOKUP(MID(P136,5,3),DATA!$H$2:$I$16,2,FALSE)</f>
        <v>9.0"</v>
      </c>
      <c r="T136" s="12" t="str">
        <f t="shared" si="9"/>
        <v>35</v>
      </c>
      <c r="U136" s="12" t="str">
        <f>VLOOKUP(MID(P136,10,3),DATA!$J$2:$L$16,2,FALSE)</f>
        <v>5x112</v>
      </c>
      <c r="V136" s="12">
        <f>VLOOKUP(MID(P136,10,3),DATA!$J$2:$L$16,3,FALSE)</f>
        <v>66.56</v>
      </c>
      <c r="W136" s="8" t="str">
        <f>VLOOKUP(MID(P136,3,1),DATA!$D$2:$E$16,2,FALSE)</f>
        <v>High Offset</v>
      </c>
      <c r="X136" s="8">
        <v>24.6</v>
      </c>
      <c r="Y136" s="9" t="s">
        <v>16</v>
      </c>
      <c r="AB136" s="8" t="s">
        <v>5</v>
      </c>
    </row>
    <row r="137" spans="1:29" x14ac:dyDescent="0.25">
      <c r="A137" s="8" t="s">
        <v>146</v>
      </c>
      <c r="B137" s="8" t="s">
        <v>45</v>
      </c>
      <c r="C137" s="59" t="str">
        <f>VLOOKUP(MID(E137,1,2),DATA!$B$2:$C$10,2,FALSE)</f>
        <v>FF04</v>
      </c>
      <c r="D137" s="8" t="str">
        <f>VLOOKUP(MID(E137,13,2),DATA!$M$2:$N$16,2,FALSE)</f>
        <v>Tarmac</v>
      </c>
      <c r="E137" s="66" t="s">
        <v>100</v>
      </c>
      <c r="F137" s="18" cm="1">
        <f t="array" ref="F137">SUMPRODUCT(1*('All Skus'!$C$2:$C$951=$E137),'All Skus'!$D$2:$D$951)</f>
        <v>37</v>
      </c>
      <c r="G137" s="12" t="str">
        <f>VLOOKUP(MID(E137,4,1),DATA!$F$2:$G$16,2,FALSE)</f>
        <v>20"</v>
      </c>
      <c r="H137" s="12" t="str">
        <f>VLOOKUP(MID(E137,5,3),DATA!$H$2:$I$16,2,FALSE)</f>
        <v>9.5"</v>
      </c>
      <c r="I137" s="12" t="str">
        <f t="shared" si="8"/>
        <v>35</v>
      </c>
      <c r="J137" s="12" t="str">
        <f>VLOOKUP(MID(E137,10,3),DATA!$J$2:$L$16,2,FALSE)</f>
        <v>5x112</v>
      </c>
      <c r="K137" s="12">
        <f>VLOOKUP(MID(E137,10,3),DATA!$J$2:$L$16,3,FALSE)</f>
        <v>66.56</v>
      </c>
      <c r="L137" s="8" t="str">
        <f>VLOOKUP(MID(E137,3,1),DATA!$D$2:$E$16,2,FALSE)</f>
        <v>High Offset</v>
      </c>
      <c r="M137" s="8">
        <v>26.4</v>
      </c>
      <c r="N137" s="9" t="s">
        <v>30</v>
      </c>
      <c r="O137" s="60" t="str">
        <f>VLOOKUP(MID(P137,1,2),DATA!$B$2:$C$10,2,FALSE)</f>
        <v>FF04</v>
      </c>
      <c r="P137" s="66" t="s">
        <v>100</v>
      </c>
      <c r="Q137" s="18" cm="1">
        <f t="array" ref="Q137">SUMPRODUCT(1*('All Skus'!$C$2:$C$951=$P137),'All Skus'!$D$2:$D$951)</f>
        <v>37</v>
      </c>
      <c r="R137" s="12" t="str">
        <f>VLOOKUP(MID(P137,4,1),DATA!$F$2:$G$16,2,FALSE)</f>
        <v>20"</v>
      </c>
      <c r="S137" s="12" t="str">
        <f>VLOOKUP(MID(P137,5,3),DATA!$H$2:$I$16,2,FALSE)</f>
        <v>9.5"</v>
      </c>
      <c r="T137" s="12" t="str">
        <f t="shared" si="9"/>
        <v>35</v>
      </c>
      <c r="U137" s="12" t="str">
        <f>VLOOKUP(MID(P137,10,3),DATA!$J$2:$L$16,2,FALSE)</f>
        <v>5x112</v>
      </c>
      <c r="V137" s="12">
        <f>VLOOKUP(MID(P137,10,3),DATA!$J$2:$L$16,3,FALSE)</f>
        <v>66.56</v>
      </c>
      <c r="W137" s="8" t="str">
        <f>VLOOKUP(MID(P137,3,1),DATA!$D$2:$E$16,2,FALSE)</f>
        <v>High Offset</v>
      </c>
      <c r="X137" s="8">
        <v>26.4</v>
      </c>
      <c r="Y137" s="9" t="s">
        <v>30</v>
      </c>
      <c r="AA137" s="8" t="s">
        <v>2</v>
      </c>
      <c r="AB137" s="8" t="s">
        <v>5</v>
      </c>
    </row>
    <row r="138" spans="1:29" x14ac:dyDescent="0.25">
      <c r="A138" s="8" t="s">
        <v>146</v>
      </c>
      <c r="B138" s="8" t="s">
        <v>45</v>
      </c>
      <c r="C138" s="59" t="str">
        <f>VLOOKUP(MID(E138,1,2),DATA!$B$2:$C$10,2,FALSE)</f>
        <v>FF04</v>
      </c>
      <c r="D138" s="8" t="str">
        <f>VLOOKUP(MID(E138,13,2),DATA!$M$2:$N$16,2,FALSE)</f>
        <v>Liquid Metal</v>
      </c>
      <c r="E138" s="66" t="s">
        <v>101</v>
      </c>
      <c r="F138" s="18" cm="1">
        <f t="array" ref="F138">SUMPRODUCT(1*('All Skus'!$C$2:$C$951=$E138),'All Skus'!$D$2:$D$951)</f>
        <v>13</v>
      </c>
      <c r="G138" s="12" t="str">
        <f>VLOOKUP(MID(E138,4,1),DATA!$F$2:$G$16,2,FALSE)</f>
        <v>20"</v>
      </c>
      <c r="H138" s="12" t="str">
        <f>VLOOKUP(MID(E138,5,3),DATA!$H$2:$I$16,2,FALSE)</f>
        <v>9.5"</v>
      </c>
      <c r="I138" s="12" t="str">
        <f t="shared" si="8"/>
        <v>35</v>
      </c>
      <c r="J138" s="12" t="str">
        <f>VLOOKUP(MID(E138,10,3),DATA!$J$2:$L$16,2,FALSE)</f>
        <v>5x112</v>
      </c>
      <c r="K138" s="12">
        <f>VLOOKUP(MID(E138,10,3),DATA!$J$2:$L$16,3,FALSE)</f>
        <v>66.56</v>
      </c>
      <c r="L138" s="8" t="str">
        <f>VLOOKUP(MID(E138,3,1),DATA!$D$2:$E$16,2,FALSE)</f>
        <v>High Offset</v>
      </c>
      <c r="M138" s="8">
        <v>26.4</v>
      </c>
      <c r="N138" s="9" t="s">
        <v>30</v>
      </c>
      <c r="O138" s="60" t="str">
        <f>VLOOKUP(MID(P138,1,2),DATA!$B$2:$C$10,2,FALSE)</f>
        <v>FF04</v>
      </c>
      <c r="P138" s="66" t="s">
        <v>101</v>
      </c>
      <c r="Q138" s="18" cm="1">
        <f t="array" ref="Q138">SUMPRODUCT(1*('All Skus'!$C$2:$C$951=$P138),'All Skus'!$D$2:$D$951)</f>
        <v>13</v>
      </c>
      <c r="R138" s="12" t="str">
        <f>VLOOKUP(MID(P138,4,1),DATA!$F$2:$G$16,2,FALSE)</f>
        <v>20"</v>
      </c>
      <c r="S138" s="12" t="str">
        <f>VLOOKUP(MID(P138,5,3),DATA!$H$2:$I$16,2,FALSE)</f>
        <v>9.5"</v>
      </c>
      <c r="T138" s="12" t="str">
        <f t="shared" si="9"/>
        <v>35</v>
      </c>
      <c r="U138" s="12" t="str">
        <f>VLOOKUP(MID(P138,10,3),DATA!$J$2:$L$16,2,FALSE)</f>
        <v>5x112</v>
      </c>
      <c r="V138" s="12">
        <f>VLOOKUP(MID(P138,10,3),DATA!$J$2:$L$16,3,FALSE)</f>
        <v>66.56</v>
      </c>
      <c r="W138" s="8" t="str">
        <f>VLOOKUP(MID(P138,3,1),DATA!$D$2:$E$16,2,FALSE)</f>
        <v>High Offset</v>
      </c>
      <c r="X138" s="8">
        <v>26.4</v>
      </c>
      <c r="Y138" s="9" t="s">
        <v>30</v>
      </c>
      <c r="AB138" s="8" t="s">
        <v>5</v>
      </c>
    </row>
    <row r="139" spans="1:29" x14ac:dyDescent="0.25">
      <c r="A139" s="8" t="s">
        <v>146</v>
      </c>
      <c r="B139" s="8" t="s">
        <v>45</v>
      </c>
      <c r="C139" s="59" t="str">
        <f>VLOOKUP(MID(E139,1,2),DATA!$B$2:$C$10,2,FALSE)</f>
        <v>FF10</v>
      </c>
      <c r="D139" s="8" t="str">
        <f>VLOOKUP(MID(E139,13,2),DATA!$M$2:$N$16,2,FALSE)</f>
        <v>Tarmac</v>
      </c>
      <c r="E139" s="66" t="s">
        <v>14</v>
      </c>
      <c r="F139" s="18" cm="1">
        <f t="array" ref="F139">SUMPRODUCT(1*('All Skus'!$C$2:$C$951=$E139),'All Skus'!$D$2:$D$951)</f>
        <v>4</v>
      </c>
      <c r="G139" s="12" t="str">
        <f>VLOOKUP(MID(E139,4,1),DATA!$F$2:$G$16,2,FALSE)</f>
        <v>19"</v>
      </c>
      <c r="H139" s="12" t="str">
        <f>VLOOKUP(MID(E139,5,3),DATA!$H$2:$I$16,2,FALSE)</f>
        <v>9.0"</v>
      </c>
      <c r="I139" s="12" t="str">
        <f t="shared" si="8"/>
        <v>35</v>
      </c>
      <c r="J139" s="12" t="str">
        <f>VLOOKUP(MID(E139,10,3),DATA!$J$2:$L$16,2,FALSE)</f>
        <v>5x112</v>
      </c>
      <c r="K139" s="12">
        <f>VLOOKUP(MID(E139,10,3),DATA!$J$2:$L$16,3,FALSE)</f>
        <v>66.56</v>
      </c>
      <c r="L139" s="8" t="str">
        <f>VLOOKUP(MID(E139,3,1),DATA!$D$2:$E$16,2,FALSE)</f>
        <v>High Offset</v>
      </c>
      <c r="N139" s="9" t="s">
        <v>16</v>
      </c>
      <c r="O139" s="60" t="str">
        <f>VLOOKUP(MID(P139,1,2),DATA!$B$2:$C$10,2,FALSE)</f>
        <v>FF10</v>
      </c>
      <c r="P139" s="66" t="s">
        <v>14</v>
      </c>
      <c r="Q139" s="18" cm="1">
        <f t="array" ref="Q139">SUMPRODUCT(1*('All Skus'!$C$2:$C$951=$P139),'All Skus'!$D$2:$D$951)</f>
        <v>4</v>
      </c>
      <c r="R139" s="12" t="str">
        <f>VLOOKUP(MID(P139,4,1),DATA!$F$2:$G$16,2,FALSE)</f>
        <v>19"</v>
      </c>
      <c r="S139" s="12" t="str">
        <f>VLOOKUP(MID(P139,5,3),DATA!$H$2:$I$16,2,FALSE)</f>
        <v>9.0"</v>
      </c>
      <c r="T139" s="12" t="str">
        <f t="shared" si="9"/>
        <v>35</v>
      </c>
      <c r="U139" s="12" t="str">
        <f>VLOOKUP(MID(P139,10,3),DATA!$J$2:$L$16,2,FALSE)</f>
        <v>5x112</v>
      </c>
      <c r="V139" s="12">
        <f>VLOOKUP(MID(P139,10,3),DATA!$J$2:$L$16,3,FALSE)</f>
        <v>66.56</v>
      </c>
      <c r="W139" s="8" t="str">
        <f>VLOOKUP(MID(P139,3,1),DATA!$D$2:$E$16,2,FALSE)</f>
        <v>High Offset</v>
      </c>
      <c r="Y139" s="9" t="s">
        <v>16</v>
      </c>
      <c r="AA139" s="8" t="s">
        <v>2</v>
      </c>
      <c r="AB139" s="8" t="s">
        <v>5</v>
      </c>
    </row>
    <row r="140" spans="1:29" x14ac:dyDescent="0.25">
      <c r="A140" s="8" t="s">
        <v>146</v>
      </c>
      <c r="B140" s="8" t="s">
        <v>45</v>
      </c>
      <c r="C140" s="59" t="str">
        <f>VLOOKUP(MID(E140,1,2),DATA!$B$2:$C$10,2,FALSE)</f>
        <v>FF10</v>
      </c>
      <c r="D140" s="8" t="str">
        <f>VLOOKUP(MID(E140,13,2),DATA!$M$2:$N$16,2,FALSE)</f>
        <v>Liquid Metal</v>
      </c>
      <c r="E140" s="66" t="s">
        <v>15</v>
      </c>
      <c r="F140" s="18" cm="1">
        <f t="array" ref="F140">SUMPRODUCT(1*('All Skus'!$C$2:$C$951=$E140),'All Skus'!$D$2:$D$951)</f>
        <v>0</v>
      </c>
      <c r="G140" s="12" t="str">
        <f>VLOOKUP(MID(E140,4,1),DATA!$F$2:$G$16,2,FALSE)</f>
        <v>19"</v>
      </c>
      <c r="H140" s="12" t="str">
        <f>VLOOKUP(MID(E140,5,3),DATA!$H$2:$I$16,2,FALSE)</f>
        <v>9.0"</v>
      </c>
      <c r="I140" s="12" t="str">
        <f t="shared" si="8"/>
        <v>35</v>
      </c>
      <c r="J140" s="12" t="str">
        <f>VLOOKUP(MID(E140,10,3),DATA!$J$2:$L$16,2,FALSE)</f>
        <v>5x112</v>
      </c>
      <c r="K140" s="12">
        <f>VLOOKUP(MID(E140,10,3),DATA!$J$2:$L$16,3,FALSE)</f>
        <v>66.56</v>
      </c>
      <c r="L140" s="8" t="str">
        <f>VLOOKUP(MID(E140,3,1),DATA!$D$2:$E$16,2,FALSE)</f>
        <v>High Offset</v>
      </c>
      <c r="N140" s="9" t="s">
        <v>16</v>
      </c>
      <c r="O140" s="60" t="str">
        <f>VLOOKUP(MID(P140,1,2),DATA!$B$2:$C$10,2,FALSE)</f>
        <v>FF10</v>
      </c>
      <c r="P140" s="66" t="s">
        <v>15</v>
      </c>
      <c r="Q140" s="18" cm="1">
        <f t="array" ref="Q140">SUMPRODUCT(1*('All Skus'!$C$2:$C$951=$P140),'All Skus'!$D$2:$D$951)</f>
        <v>0</v>
      </c>
      <c r="R140" s="12" t="str">
        <f>VLOOKUP(MID(P140,4,1),DATA!$F$2:$G$16,2,FALSE)</f>
        <v>19"</v>
      </c>
      <c r="S140" s="12" t="str">
        <f>VLOOKUP(MID(P140,5,3),DATA!$H$2:$I$16,2,FALSE)</f>
        <v>9.0"</v>
      </c>
      <c r="T140" s="12" t="str">
        <f t="shared" si="9"/>
        <v>35</v>
      </c>
      <c r="U140" s="12" t="str">
        <f>VLOOKUP(MID(P140,10,3),DATA!$J$2:$L$16,2,FALSE)</f>
        <v>5x112</v>
      </c>
      <c r="V140" s="12">
        <f>VLOOKUP(MID(P140,10,3),DATA!$J$2:$L$16,3,FALSE)</f>
        <v>66.56</v>
      </c>
      <c r="W140" s="8" t="str">
        <f>VLOOKUP(MID(P140,3,1),DATA!$D$2:$E$16,2,FALSE)</f>
        <v>High Offset</v>
      </c>
      <c r="Y140" s="9" t="s">
        <v>16</v>
      </c>
      <c r="AA140" s="8" t="s">
        <v>2</v>
      </c>
      <c r="AB140" s="8" t="s">
        <v>5</v>
      </c>
    </row>
    <row r="141" spans="1:29" x14ac:dyDescent="0.25">
      <c r="A141" s="8" t="s">
        <v>146</v>
      </c>
      <c r="B141" s="8" t="s">
        <v>45</v>
      </c>
      <c r="C141" s="59" t="str">
        <f>VLOOKUP(MID(E141,1,2),DATA!$B$2:$C$10,2,FALSE)</f>
        <v>FF11</v>
      </c>
      <c r="D141" s="8" t="str">
        <f>VLOOKUP(MID(E141,13,2),DATA!$M$2:$N$16,2,FALSE)</f>
        <v>Tarmac</v>
      </c>
      <c r="E141" s="66" t="s">
        <v>376</v>
      </c>
      <c r="F141" s="18" cm="1">
        <f t="array" ref="F141">SUMPRODUCT(1*('All Skus'!$C$2:$C$951=$E141),'All Skus'!$D$2:$D$951)</f>
        <v>16</v>
      </c>
      <c r="G141" s="12" t="str">
        <f>VLOOKUP(MID(E141,4,1),DATA!$F$2:$G$16,2,FALSE)</f>
        <v>19"</v>
      </c>
      <c r="H141" s="12" t="str">
        <f>VLOOKUP(MID(E141,5,3),DATA!$H$2:$I$16,2,FALSE)</f>
        <v>9.0"</v>
      </c>
      <c r="I141" s="12" t="str">
        <f t="shared" si="8"/>
        <v>35</v>
      </c>
      <c r="J141" s="12" t="str">
        <f>VLOOKUP(MID(E141,10,3),DATA!$J$2:$L$16,2,FALSE)</f>
        <v>5x112</v>
      </c>
      <c r="K141" s="12">
        <f>VLOOKUP(MID(E141,10,3),DATA!$J$2:$L$16,3,FALSE)</f>
        <v>66.56</v>
      </c>
      <c r="L141" s="8" t="str">
        <f>VLOOKUP(MID(E141,3,1),DATA!$D$2:$E$16,2,FALSE)</f>
        <v>High Offset</v>
      </c>
      <c r="N141" s="9" t="s">
        <v>16</v>
      </c>
      <c r="O141" s="60" t="str">
        <f>VLOOKUP(MID(P141,1,2),DATA!$B$2:$C$10,2,FALSE)</f>
        <v>FF11</v>
      </c>
      <c r="P141" s="66" t="s">
        <v>376</v>
      </c>
      <c r="Q141" s="18" cm="1">
        <f t="array" ref="Q141">SUMPRODUCT(1*('All Skus'!$C$2:$C$951=$P141),'All Skus'!$D$2:$D$951)</f>
        <v>16</v>
      </c>
      <c r="R141" s="12" t="str">
        <f>VLOOKUP(MID(P141,4,1),DATA!$F$2:$G$16,2,FALSE)</f>
        <v>19"</v>
      </c>
      <c r="S141" s="12" t="str">
        <f>VLOOKUP(MID(P141,5,3),DATA!$H$2:$I$16,2,FALSE)</f>
        <v>9.0"</v>
      </c>
      <c r="T141" s="12" t="str">
        <f t="shared" si="9"/>
        <v>35</v>
      </c>
      <c r="U141" s="12" t="str">
        <f>VLOOKUP(MID(P141,10,3),DATA!$J$2:$L$16,2,FALSE)</f>
        <v>5x112</v>
      </c>
      <c r="V141" s="12">
        <f>VLOOKUP(MID(P141,10,3),DATA!$J$2:$L$16,3,FALSE)</f>
        <v>66.56</v>
      </c>
      <c r="W141" s="8" t="str">
        <f>VLOOKUP(MID(P141,3,1),DATA!$D$2:$E$16,2,FALSE)</f>
        <v>High Offset</v>
      </c>
      <c r="Y141" s="9" t="s">
        <v>16</v>
      </c>
      <c r="AA141" s="8" t="s">
        <v>2</v>
      </c>
      <c r="AB141" s="8" t="s">
        <v>5</v>
      </c>
    </row>
    <row r="142" spans="1:29" x14ac:dyDescent="0.25">
      <c r="A142" s="8" t="s">
        <v>146</v>
      </c>
      <c r="B142" s="8" t="s">
        <v>45</v>
      </c>
      <c r="C142" s="59" t="str">
        <f>VLOOKUP(MID(E142,1,2),DATA!$B$2:$C$10,2,FALSE)</f>
        <v>FF11</v>
      </c>
      <c r="D142" s="8" t="str">
        <f>VLOOKUP(MID(E142,13,2),DATA!$M$2:$N$16,2,FALSE)</f>
        <v>Liquid Metal</v>
      </c>
      <c r="E142" s="66" t="s">
        <v>377</v>
      </c>
      <c r="F142" s="18" cm="1">
        <f t="array" ref="F142">SUMPRODUCT(1*('All Skus'!$C$2:$C$951=$E142),'All Skus'!$D$2:$D$951)</f>
        <v>4</v>
      </c>
      <c r="G142" s="12" t="str">
        <f>VLOOKUP(MID(E142,4,1),DATA!$F$2:$G$16,2,FALSE)</f>
        <v>19"</v>
      </c>
      <c r="H142" s="12" t="str">
        <f>VLOOKUP(MID(E142,5,3),DATA!$H$2:$I$16,2,FALSE)</f>
        <v>9.0"</v>
      </c>
      <c r="I142" s="12" t="str">
        <f t="shared" si="8"/>
        <v>35</v>
      </c>
      <c r="J142" s="12" t="str">
        <f>VLOOKUP(MID(E142,10,3),DATA!$J$2:$L$16,2,FALSE)</f>
        <v>5x112</v>
      </c>
      <c r="K142" s="12">
        <f>VLOOKUP(MID(E142,10,3),DATA!$J$2:$L$16,3,FALSE)</f>
        <v>66.56</v>
      </c>
      <c r="L142" s="8" t="str">
        <f>VLOOKUP(MID(E142,3,1),DATA!$D$2:$E$16,2,FALSE)</f>
        <v>High Offset</v>
      </c>
      <c r="N142" s="9" t="s">
        <v>16</v>
      </c>
      <c r="O142" s="60" t="str">
        <f>VLOOKUP(MID(P142,1,2),DATA!$B$2:$C$10,2,FALSE)</f>
        <v>FF11</v>
      </c>
      <c r="P142" s="66" t="s">
        <v>377</v>
      </c>
      <c r="Q142" s="18" cm="1">
        <f t="array" ref="Q142">SUMPRODUCT(1*('All Skus'!$C$2:$C$951=$P142),'All Skus'!$D$2:$D$951)</f>
        <v>4</v>
      </c>
      <c r="R142" s="12" t="str">
        <f>VLOOKUP(MID(P142,4,1),DATA!$F$2:$G$16,2,FALSE)</f>
        <v>19"</v>
      </c>
      <c r="S142" s="12" t="str">
        <f>VLOOKUP(MID(P142,5,3),DATA!$H$2:$I$16,2,FALSE)</f>
        <v>9.0"</v>
      </c>
      <c r="T142" s="12" t="str">
        <f t="shared" si="9"/>
        <v>35</v>
      </c>
      <c r="U142" s="12" t="str">
        <f>VLOOKUP(MID(P142,10,3),DATA!$J$2:$L$16,2,FALSE)</f>
        <v>5x112</v>
      </c>
      <c r="V142" s="12">
        <f>VLOOKUP(MID(P142,10,3),DATA!$J$2:$L$16,3,FALSE)</f>
        <v>66.56</v>
      </c>
      <c r="W142" s="8" t="str">
        <f>VLOOKUP(MID(P142,3,1),DATA!$D$2:$E$16,2,FALSE)</f>
        <v>High Offset</v>
      </c>
      <c r="Y142" s="9" t="s">
        <v>16</v>
      </c>
      <c r="AA142" s="8" t="s">
        <v>2</v>
      </c>
      <c r="AB142" s="8" t="s">
        <v>5</v>
      </c>
    </row>
  </sheetData>
  <autoFilter ref="A1:AC142" xr:uid="{B344C38B-47C5-413A-A029-DAE5532DA1F9}"/>
  <phoneticPr fontId="2" type="noConversion"/>
  <conditionalFormatting sqref="F1:F1048576 Q1:Q1048576">
    <cfRule type="cellIs" dxfId="180" priority="8" operator="lessThan">
      <formula>2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45204-AA66-4160-8831-4C6D40EAA73B}">
  <sheetPr codeName="Sheet11">
    <tabColor rgb="FFFFFF00"/>
  </sheetPr>
  <dimension ref="A1:AD100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140625" style="7"/>
    <col min="2" max="2" width="27.7109375" style="68" bestFit="1" customWidth="1"/>
    <col min="3" max="3" width="9.7109375" style="69" bestFit="1" customWidth="1"/>
    <col min="4" max="4" width="8.140625" style="59" bestFit="1" customWidth="1"/>
    <col min="5" max="5" width="12" style="68" bestFit="1" customWidth="1"/>
    <col min="6" max="6" width="16.5703125" style="68" bestFit="1" customWidth="1"/>
    <col min="7" max="7" width="6.85546875" style="68" bestFit="1" customWidth="1"/>
    <col min="8" max="8" width="6.42578125" style="68" bestFit="1" customWidth="1"/>
    <col min="9" max="9" width="9.42578125" style="68" bestFit="1" customWidth="1"/>
    <col min="10" max="10" width="9.140625" style="68" bestFit="1" customWidth="1"/>
    <col min="11" max="11" width="7.140625" style="68" bestFit="1" customWidth="1"/>
    <col min="12" max="12" width="7.28515625" style="68" bestFit="1" customWidth="1"/>
    <col min="13" max="13" width="10.5703125" style="68" bestFit="1" customWidth="1"/>
    <col min="14" max="14" width="10.42578125" style="68" bestFit="1" customWidth="1"/>
    <col min="15" max="15" width="12.140625" style="69" bestFit="1" customWidth="1"/>
    <col min="16" max="16" width="8.140625" style="60" bestFit="1" customWidth="1"/>
    <col min="17" max="17" width="16.5703125" style="68" bestFit="1" customWidth="1"/>
    <col min="18" max="18" width="6.85546875" style="68" bestFit="1" customWidth="1"/>
    <col min="19" max="19" width="6.42578125" style="68" bestFit="1" customWidth="1"/>
    <col min="20" max="20" width="9.42578125" style="68" bestFit="1" customWidth="1"/>
    <col min="21" max="21" width="9.140625" style="68" bestFit="1" customWidth="1"/>
    <col min="22" max="22" width="7.140625" style="68" bestFit="1" customWidth="1"/>
    <col min="23" max="23" width="7.28515625" style="68" bestFit="1" customWidth="1"/>
    <col min="24" max="24" width="10.5703125" style="68" bestFit="1" customWidth="1"/>
    <col min="25" max="25" width="10.42578125" style="68" bestFit="1" customWidth="1"/>
    <col min="26" max="26" width="12.140625" style="9" bestFit="1" customWidth="1"/>
    <col min="27" max="27" width="22.28515625" style="68" bestFit="1" customWidth="1"/>
    <col min="28" max="28" width="7.5703125" style="68" bestFit="1" customWidth="1"/>
    <col min="29" max="29" width="20.28515625" style="68" bestFit="1" customWidth="1"/>
    <col min="30" max="30" width="12.140625" style="68" bestFit="1" customWidth="1"/>
    <col min="31" max="16384" width="9.140625" style="68"/>
  </cols>
  <sheetData>
    <row r="1" spans="1:30" s="71" customFormat="1" ht="15.75" x14ac:dyDescent="0.25">
      <c r="A1" s="65" t="s">
        <v>1972</v>
      </c>
      <c r="B1" s="32" t="s">
        <v>23</v>
      </c>
      <c r="C1" s="64" t="s">
        <v>24</v>
      </c>
      <c r="D1" s="34" t="s">
        <v>471</v>
      </c>
      <c r="E1" s="35" t="s">
        <v>60</v>
      </c>
      <c r="F1" s="35" t="s">
        <v>62</v>
      </c>
      <c r="G1" s="38" t="s">
        <v>1739</v>
      </c>
      <c r="H1" s="35" t="s">
        <v>1740</v>
      </c>
      <c r="I1" s="35" t="s">
        <v>25</v>
      </c>
      <c r="J1" s="35" t="s">
        <v>63</v>
      </c>
      <c r="K1" s="35" t="s">
        <v>472</v>
      </c>
      <c r="L1" s="35" t="s">
        <v>473</v>
      </c>
      <c r="M1" s="35" t="s">
        <v>26</v>
      </c>
      <c r="N1" s="35" t="s">
        <v>64</v>
      </c>
      <c r="O1" s="37" t="s">
        <v>66</v>
      </c>
      <c r="P1" s="40" t="s">
        <v>471</v>
      </c>
      <c r="Q1" s="41" t="s">
        <v>62</v>
      </c>
      <c r="R1" s="44" t="s">
        <v>1739</v>
      </c>
      <c r="S1" s="41" t="s">
        <v>1740</v>
      </c>
      <c r="T1" s="41" t="s">
        <v>25</v>
      </c>
      <c r="U1" s="41" t="s">
        <v>63</v>
      </c>
      <c r="V1" s="41" t="s">
        <v>472</v>
      </c>
      <c r="W1" s="41" t="s">
        <v>473</v>
      </c>
      <c r="X1" s="41" t="s">
        <v>26</v>
      </c>
      <c r="Y1" s="41" t="s">
        <v>64</v>
      </c>
      <c r="Z1" s="43" t="s">
        <v>66</v>
      </c>
      <c r="AA1" s="58" t="s">
        <v>69</v>
      </c>
      <c r="AB1" s="30" t="s">
        <v>61</v>
      </c>
      <c r="AC1" s="30" t="s">
        <v>65</v>
      </c>
      <c r="AD1" s="30" t="s">
        <v>67</v>
      </c>
    </row>
    <row r="2" spans="1:30" x14ac:dyDescent="0.25">
      <c r="A2" s="7" t="s">
        <v>1992</v>
      </c>
      <c r="B2" s="68" t="s">
        <v>1993</v>
      </c>
      <c r="C2" s="69" t="s">
        <v>1994</v>
      </c>
      <c r="D2" s="59" t="str">
        <f>VLOOKUP(MID(F2,1,2),DATA!$B$2:$C$10,2,FALSE)</f>
        <v>FF04</v>
      </c>
      <c r="E2" s="68" t="str">
        <f>VLOOKUP(MID(F2,13,2),DATA!$M$2:$N$16,2,FALSE)</f>
        <v>Liquid Metal</v>
      </c>
      <c r="F2" s="66" t="s">
        <v>341</v>
      </c>
      <c r="G2" s="18" cm="1">
        <f t="array" ref="G2">SUMPRODUCT(1*('All Skus'!$C$2:$C$951=$F2),'All Skus'!$D$2:$D$951)</f>
        <v>27</v>
      </c>
      <c r="H2" s="12" t="str">
        <f>VLOOKUP(MID(F2,4,1),DATA!$F$2:$G$16,2,FALSE)</f>
        <v>20"</v>
      </c>
      <c r="I2" s="12" t="str">
        <f>VLOOKUP(MID(F2,5,3),DATA!$H$2:$I$16,2,FALSE)</f>
        <v>9.5"</v>
      </c>
      <c r="J2" s="12" t="str">
        <f t="shared" ref="J2:J7" si="0">MID(F2,8,2)</f>
        <v>42</v>
      </c>
      <c r="K2" s="12" t="str">
        <f>VLOOKUP(MID(F2,10,3),DATA!$J$2:$L$16,2,FALSE)</f>
        <v>5x120</v>
      </c>
      <c r="L2" s="12">
        <f>VLOOKUP(MID(F2,10,3),DATA!$J$2:$L$16,3,FALSE)</f>
        <v>72.599999999999994</v>
      </c>
      <c r="M2" s="68" t="str">
        <f>VLOOKUP(MID(F2,3,1),DATA!$D$2:$E$16,2,FALSE)</f>
        <v>Medium Offset</v>
      </c>
      <c r="O2" s="69" t="s">
        <v>2244</v>
      </c>
      <c r="P2" s="60" t="str">
        <f>VLOOKUP(MID(Q2,1,2),DATA!$B$2:$C$10,2,FALSE)</f>
        <v>FF04</v>
      </c>
      <c r="Q2" s="66" t="s">
        <v>341</v>
      </c>
      <c r="R2" s="18" cm="1">
        <f t="array" ref="R2">SUMPRODUCT(1*('All Skus'!$C$2:$C$951=$Q2),'All Skus'!$D$2:$D$951)</f>
        <v>27</v>
      </c>
      <c r="S2" s="12" t="str">
        <f>VLOOKUP(MID(Q2,4,1),DATA!$F$2:$G$16,2,FALSE)</f>
        <v>20"</v>
      </c>
      <c r="T2" s="12" t="str">
        <f>VLOOKUP(MID(Q2,5,3),DATA!$H$2:$I$16,2,FALSE)</f>
        <v>9.5"</v>
      </c>
      <c r="U2" s="12" t="str">
        <f t="shared" ref="U2:U7" si="1">MID(Q2,8,2)</f>
        <v>42</v>
      </c>
      <c r="V2" s="12" t="str">
        <f>VLOOKUP(MID(Q2,10,3),DATA!$J$2:$L$16,2,FALSE)</f>
        <v>5x120</v>
      </c>
      <c r="W2" s="12">
        <f>VLOOKUP(MID(Q2,10,3),DATA!$J$2:$L$16,3,FALSE)</f>
        <v>72.599999999999994</v>
      </c>
      <c r="X2" s="68" t="str">
        <f>VLOOKUP(MID(Q2,3,1),DATA!$D$2:$E$16,2,FALSE)</f>
        <v>Medium Offset</v>
      </c>
      <c r="Z2" s="69" t="s">
        <v>2244</v>
      </c>
      <c r="AA2" s="68" t="s">
        <v>2510</v>
      </c>
    </row>
    <row r="3" spans="1:30" x14ac:dyDescent="0.25">
      <c r="A3" s="7" t="s">
        <v>1992</v>
      </c>
      <c r="B3" s="68" t="s">
        <v>1993</v>
      </c>
      <c r="C3" s="69" t="s">
        <v>1994</v>
      </c>
      <c r="D3" s="59" t="str">
        <f>VLOOKUP(MID(F3,1,2),DATA!$B$2:$C$10,2,FALSE)</f>
        <v>FF10</v>
      </c>
      <c r="E3" s="68" t="str">
        <f>VLOOKUP(MID(F3,13,2),DATA!$M$2:$N$16,2,FALSE)</f>
        <v>Tarmac</v>
      </c>
      <c r="F3" s="66" t="s">
        <v>105</v>
      </c>
      <c r="G3" s="18" cm="1">
        <f t="array" ref="G3">SUMPRODUCT(1*('All Skus'!$C$2:$C$951=$F3),'All Skus'!$D$2:$D$951)</f>
        <v>4</v>
      </c>
      <c r="H3" s="12" t="str">
        <f>VLOOKUP(MID(F3,4,1),DATA!$F$2:$G$16,2,FALSE)</f>
        <v>20"</v>
      </c>
      <c r="I3" s="12" t="str">
        <f>VLOOKUP(MID(F3,5,3),DATA!$H$2:$I$16,2,FALSE)</f>
        <v>9.5"</v>
      </c>
      <c r="J3" s="12" t="str">
        <f t="shared" si="0"/>
        <v>42</v>
      </c>
      <c r="K3" s="12" t="str">
        <f>VLOOKUP(MID(F3,10,3),DATA!$J$2:$L$16,2,FALSE)</f>
        <v>5x120</v>
      </c>
      <c r="L3" s="12">
        <f>VLOOKUP(MID(F3,10,3),DATA!$J$2:$L$16,3,FALSE)</f>
        <v>72.599999999999994</v>
      </c>
      <c r="M3" s="68" t="str">
        <f>VLOOKUP(MID(F3,3,1),DATA!$D$2:$E$16,2,FALSE)</f>
        <v>Medium Offset</v>
      </c>
      <c r="O3" s="69" t="s">
        <v>2244</v>
      </c>
      <c r="P3" s="60" t="str">
        <f>VLOOKUP(MID(Q3,1,2),DATA!$B$2:$C$10,2,FALSE)</f>
        <v>FF10</v>
      </c>
      <c r="Q3" s="66" t="s">
        <v>105</v>
      </c>
      <c r="R3" s="18" cm="1">
        <f t="array" ref="R3">SUMPRODUCT(1*('All Skus'!$C$2:$C$951=$Q3),'All Skus'!$D$2:$D$951)</f>
        <v>4</v>
      </c>
      <c r="S3" s="12" t="str">
        <f>VLOOKUP(MID(Q3,4,1),DATA!$F$2:$G$16,2,FALSE)</f>
        <v>20"</v>
      </c>
      <c r="T3" s="12" t="str">
        <f>VLOOKUP(MID(Q3,5,3),DATA!$H$2:$I$16,2,FALSE)</f>
        <v>9.5"</v>
      </c>
      <c r="U3" s="12" t="str">
        <f t="shared" si="1"/>
        <v>42</v>
      </c>
      <c r="V3" s="12" t="str">
        <f>VLOOKUP(MID(Q3,10,3),DATA!$J$2:$L$16,2,FALSE)</f>
        <v>5x120</v>
      </c>
      <c r="W3" s="12">
        <f>VLOOKUP(MID(Q3,10,3),DATA!$J$2:$L$16,3,FALSE)</f>
        <v>72.599999999999994</v>
      </c>
      <c r="X3" s="68" t="str">
        <f>VLOOKUP(MID(Q3,3,1),DATA!$D$2:$E$16,2,FALSE)</f>
        <v>Medium Offset</v>
      </c>
      <c r="Z3" s="69" t="s">
        <v>2244</v>
      </c>
      <c r="AA3" s="68" t="s">
        <v>2510</v>
      </c>
    </row>
    <row r="4" spans="1:30" x14ac:dyDescent="0.25">
      <c r="A4" s="7" t="s">
        <v>1992</v>
      </c>
      <c r="B4" s="68" t="s">
        <v>1993</v>
      </c>
      <c r="C4" s="69" t="s">
        <v>1994</v>
      </c>
      <c r="D4" s="59" t="str">
        <f>VLOOKUP(MID(F4,1,2),DATA!$B$2:$C$10,2,FALSE)</f>
        <v>FF10</v>
      </c>
      <c r="E4" s="68" t="str">
        <f>VLOOKUP(MID(F4,13,2),DATA!$M$2:$N$16,2,FALSE)</f>
        <v>Liquid Metal</v>
      </c>
      <c r="F4" s="66" t="s">
        <v>106</v>
      </c>
      <c r="G4" s="18" cm="1">
        <f t="array" ref="G4">SUMPRODUCT(1*('All Skus'!$C$2:$C$951=$F4),'All Skus'!$D$2:$D$951)</f>
        <v>-1</v>
      </c>
      <c r="H4" s="12" t="str">
        <f>VLOOKUP(MID(F4,4,1),DATA!$F$2:$G$16,2,FALSE)</f>
        <v>20"</v>
      </c>
      <c r="I4" s="12" t="str">
        <f>VLOOKUP(MID(F4,5,3),DATA!$H$2:$I$16,2,FALSE)</f>
        <v>9.5"</v>
      </c>
      <c r="J4" s="12" t="str">
        <f t="shared" si="0"/>
        <v>42</v>
      </c>
      <c r="K4" s="12" t="str">
        <f>VLOOKUP(MID(F4,10,3),DATA!$J$2:$L$16,2,FALSE)</f>
        <v>5x120</v>
      </c>
      <c r="L4" s="12">
        <f>VLOOKUP(MID(F4,10,3),DATA!$J$2:$L$16,3,FALSE)</f>
        <v>72.599999999999994</v>
      </c>
      <c r="M4" s="68" t="str">
        <f>VLOOKUP(MID(F4,3,1),DATA!$D$2:$E$16,2,FALSE)</f>
        <v>Medium Offset</v>
      </c>
      <c r="O4" s="69" t="s">
        <v>2244</v>
      </c>
      <c r="P4" s="60" t="str">
        <f>VLOOKUP(MID(Q4,1,2),DATA!$B$2:$C$10,2,FALSE)</f>
        <v>FF10</v>
      </c>
      <c r="Q4" s="66" t="s">
        <v>106</v>
      </c>
      <c r="R4" s="18" cm="1">
        <f t="array" ref="R4">SUMPRODUCT(1*('All Skus'!$C$2:$C$951=$Q4),'All Skus'!$D$2:$D$951)</f>
        <v>-1</v>
      </c>
      <c r="S4" s="12" t="str">
        <f>VLOOKUP(MID(Q4,4,1),DATA!$F$2:$G$16,2,FALSE)</f>
        <v>20"</v>
      </c>
      <c r="T4" s="12" t="str">
        <f>VLOOKUP(MID(Q4,5,3),DATA!$H$2:$I$16,2,FALSE)</f>
        <v>9.5"</v>
      </c>
      <c r="U4" s="12" t="str">
        <f t="shared" si="1"/>
        <v>42</v>
      </c>
      <c r="V4" s="12" t="str">
        <f>VLOOKUP(MID(Q4,10,3),DATA!$J$2:$L$16,2,FALSE)</f>
        <v>5x120</v>
      </c>
      <c r="W4" s="12">
        <f>VLOOKUP(MID(Q4,10,3),DATA!$J$2:$L$16,3,FALSE)</f>
        <v>72.599999999999994</v>
      </c>
      <c r="X4" s="68" t="str">
        <f>VLOOKUP(MID(Q4,3,1),DATA!$D$2:$E$16,2,FALSE)</f>
        <v>Medium Offset</v>
      </c>
      <c r="Z4" s="69" t="s">
        <v>2244</v>
      </c>
      <c r="AA4" s="68" t="s">
        <v>2510</v>
      </c>
    </row>
    <row r="5" spans="1:30" x14ac:dyDescent="0.25">
      <c r="A5" s="7" t="s">
        <v>1995</v>
      </c>
      <c r="B5" s="31" t="s">
        <v>1996</v>
      </c>
      <c r="C5" s="69" t="s">
        <v>1997</v>
      </c>
      <c r="D5" s="59" t="str">
        <f>VLOOKUP(MID(F5,1,2),DATA!$B$2:$C$10,2,FALSE)</f>
        <v>FF04</v>
      </c>
      <c r="E5" s="68" t="str">
        <f>VLOOKUP(MID(F5,13,2),DATA!$M$2:$N$16,2,FALSE)</f>
        <v>Tarmac</v>
      </c>
      <c r="F5" s="66" t="s">
        <v>358</v>
      </c>
      <c r="G5" s="18" cm="1">
        <f t="array" ref="G5">SUMPRODUCT(1*('All Skus'!$C$2:$C$951=$F5),'All Skus'!$D$2:$D$951)</f>
        <v>35</v>
      </c>
      <c r="H5" s="12" t="str">
        <f>VLOOKUP(MID(F5,4,1),DATA!$F$2:$G$16,2,FALSE)</f>
        <v>20"</v>
      </c>
      <c r="I5" s="12" t="str">
        <f>VLOOKUP(MID(F5,5,3),DATA!$H$2:$I$16,2,FALSE)</f>
        <v>10.0"</v>
      </c>
      <c r="J5" s="12" t="str">
        <f t="shared" si="0"/>
        <v>35</v>
      </c>
      <c r="K5" s="12" t="str">
        <f>VLOOKUP(MID(F5,10,3),DATA!$J$2:$L$16,2,FALSE)</f>
        <v>5x114.3</v>
      </c>
      <c r="L5" s="12">
        <f>VLOOKUP(MID(F5,10,3),DATA!$J$2:$L$16,3,FALSE)</f>
        <v>70.599999999999994</v>
      </c>
      <c r="M5" s="68" t="str">
        <f>VLOOKUP(MID(F5,3,1),DATA!$D$2:$E$16,2,FALSE)</f>
        <v>Medium Offset</v>
      </c>
      <c r="P5" s="60" t="str">
        <f>VLOOKUP(MID(Q5,1,2),DATA!$B$2:$C$10,2,FALSE)</f>
        <v>FF04</v>
      </c>
      <c r="Q5" s="66" t="s">
        <v>359</v>
      </c>
      <c r="R5" s="18" cm="1">
        <f t="array" ref="R5">SUMPRODUCT(1*('All Skus'!$C$2:$C$951=$Q5),'All Skus'!$D$2:$D$951)</f>
        <v>29</v>
      </c>
      <c r="S5" s="12" t="str">
        <f>VLOOKUP(MID(Q5,4,1),DATA!$F$2:$G$16,2,FALSE)</f>
        <v>20"</v>
      </c>
      <c r="T5" s="12" t="str">
        <f>VLOOKUP(MID(Q5,5,3),DATA!$H$2:$I$16,2,FALSE)</f>
        <v>11.0"</v>
      </c>
      <c r="U5" s="12" t="str">
        <f t="shared" si="1"/>
        <v>50</v>
      </c>
      <c r="V5" s="12" t="str">
        <f>VLOOKUP(MID(Q5,10,3),DATA!$J$2:$L$16,2,FALSE)</f>
        <v>5x114.3</v>
      </c>
      <c r="W5" s="12">
        <f>VLOOKUP(MID(Q5,10,3),DATA!$J$2:$L$16,3,FALSE)</f>
        <v>70.599999999999994</v>
      </c>
      <c r="X5" s="68" t="str">
        <f>VLOOKUP(MID(Q5,3,1),DATA!$D$2:$E$16,2,FALSE)</f>
        <v>Low Offset</v>
      </c>
      <c r="AA5" s="68" t="s">
        <v>2062</v>
      </c>
    </row>
    <row r="6" spans="1:30" x14ac:dyDescent="0.25">
      <c r="A6" s="7" t="s">
        <v>1995</v>
      </c>
      <c r="B6" s="31" t="s">
        <v>1996</v>
      </c>
      <c r="C6" s="69" t="s">
        <v>1997</v>
      </c>
      <c r="D6" s="59" t="str">
        <f>VLOOKUP(MID(F6,1,2),DATA!$B$2:$C$10,2,FALSE)</f>
        <v>FF04</v>
      </c>
      <c r="E6" s="68" t="str">
        <f>VLOOKUP(MID(F6,13,2),DATA!$M$2:$N$16,2,FALSE)</f>
        <v>Liquid Metal</v>
      </c>
      <c r="F6" s="66" t="s">
        <v>360</v>
      </c>
      <c r="G6" s="18" cm="1">
        <f t="array" ref="G6">SUMPRODUCT(1*('All Skus'!$C$2:$C$951=$F6),'All Skus'!$D$2:$D$951)</f>
        <v>32</v>
      </c>
      <c r="H6" s="12" t="str">
        <f>VLOOKUP(MID(F6,4,1),DATA!$F$2:$G$16,2,FALSE)</f>
        <v>20"</v>
      </c>
      <c r="I6" s="12" t="str">
        <f>VLOOKUP(MID(F6,5,3),DATA!$H$2:$I$16,2,FALSE)</f>
        <v>10.0"</v>
      </c>
      <c r="J6" s="12" t="str">
        <f t="shared" si="0"/>
        <v>35</v>
      </c>
      <c r="K6" s="12" t="str">
        <f>VLOOKUP(MID(F6,10,3),DATA!$J$2:$L$16,2,FALSE)</f>
        <v>5x114.3</v>
      </c>
      <c r="L6" s="12">
        <f>VLOOKUP(MID(F6,10,3),DATA!$J$2:$L$16,3,FALSE)</f>
        <v>70.599999999999994</v>
      </c>
      <c r="M6" s="68" t="str">
        <f>VLOOKUP(MID(F6,3,1),DATA!$D$2:$E$16,2,FALSE)</f>
        <v>Medium Offset</v>
      </c>
      <c r="P6" s="60" t="str">
        <f>VLOOKUP(MID(Q6,1,2),DATA!$B$2:$C$10,2,FALSE)</f>
        <v>FF04</v>
      </c>
      <c r="Q6" s="66" t="s">
        <v>361</v>
      </c>
      <c r="R6" s="18" cm="1">
        <f t="array" ref="R6">SUMPRODUCT(1*('All Skus'!$C$2:$C$951=$Q6),'All Skus'!$D$2:$D$951)</f>
        <v>19</v>
      </c>
      <c r="S6" s="12" t="str">
        <f>VLOOKUP(MID(Q6,4,1),DATA!$F$2:$G$16,2,FALSE)</f>
        <v>20"</v>
      </c>
      <c r="T6" s="12" t="str">
        <f>VLOOKUP(MID(Q6,5,3),DATA!$H$2:$I$16,2,FALSE)</f>
        <v>11.0"</v>
      </c>
      <c r="U6" s="12" t="str">
        <f t="shared" si="1"/>
        <v>50</v>
      </c>
      <c r="V6" s="12" t="str">
        <f>VLOOKUP(MID(Q6,10,3),DATA!$J$2:$L$16,2,FALSE)</f>
        <v>5x114.3</v>
      </c>
      <c r="W6" s="12">
        <f>VLOOKUP(MID(Q6,10,3),DATA!$J$2:$L$16,3,FALSE)</f>
        <v>70.599999999999994</v>
      </c>
      <c r="X6" s="68" t="str">
        <f>VLOOKUP(MID(Q6,3,1),DATA!$D$2:$E$16,2,FALSE)</f>
        <v>Low Offset</v>
      </c>
      <c r="AA6" s="68" t="s">
        <v>2062</v>
      </c>
    </row>
    <row r="7" spans="1:30" x14ac:dyDescent="0.25">
      <c r="A7" s="7" t="s">
        <v>1995</v>
      </c>
      <c r="B7" s="31" t="s">
        <v>1996</v>
      </c>
      <c r="C7" s="69" t="s">
        <v>1997</v>
      </c>
      <c r="D7" s="59" t="str">
        <f>VLOOKUP(MID(F7,1,2),DATA!$B$2:$C$10,2,FALSE)</f>
        <v>FF10</v>
      </c>
      <c r="E7" s="68" t="str">
        <f>VLOOKUP(MID(F7,13,2),DATA!$M$2:$N$16,2,FALSE)</f>
        <v>Liquid Metal</v>
      </c>
      <c r="F7" s="66" t="s">
        <v>133</v>
      </c>
      <c r="G7" s="18" cm="1">
        <f t="array" ref="G7">SUMPRODUCT(1*('All Skus'!$C$2:$C$951=$F7),'All Skus'!$D$2:$D$951)</f>
        <v>-3</v>
      </c>
      <c r="H7" s="12" t="str">
        <f>VLOOKUP(MID(F7,4,1),DATA!$F$2:$G$16,2,FALSE)</f>
        <v>20"</v>
      </c>
      <c r="I7" s="12" t="str">
        <f>VLOOKUP(MID(F7,5,3),DATA!$H$2:$I$16,2,FALSE)</f>
        <v>10.0"</v>
      </c>
      <c r="J7" s="12" t="str">
        <f t="shared" si="0"/>
        <v>35</v>
      </c>
      <c r="K7" s="12" t="str">
        <f>VLOOKUP(MID(F7,10,3),DATA!$J$2:$L$16,2,FALSE)</f>
        <v>5x114.3</v>
      </c>
      <c r="L7" s="12">
        <f>VLOOKUP(MID(F7,10,3),DATA!$J$2:$L$16,3,FALSE)</f>
        <v>70.599999999999994</v>
      </c>
      <c r="M7" s="68" t="str">
        <f>VLOOKUP(MID(F7,3,1),DATA!$D$2:$E$16,2,FALSE)</f>
        <v>Medium Offset</v>
      </c>
      <c r="P7" s="60" t="str">
        <f>VLOOKUP(MID(Q7,1,2),DATA!$B$2:$C$10,2,FALSE)</f>
        <v>FF10</v>
      </c>
      <c r="Q7" s="66" t="s">
        <v>1348</v>
      </c>
      <c r="R7" s="18" cm="1">
        <f t="array" ref="R7">SUMPRODUCT(1*('All Skus'!$C$2:$C$951=$Q7),'All Skus'!$D$2:$D$951)</f>
        <v>10</v>
      </c>
      <c r="S7" s="12" t="str">
        <f>VLOOKUP(MID(Q7,4,1),DATA!$F$2:$G$16,2,FALSE)</f>
        <v>20"</v>
      </c>
      <c r="T7" s="12" t="str">
        <f>VLOOKUP(MID(Q7,5,3),DATA!$H$2:$I$16,2,FALSE)</f>
        <v>11.0"</v>
      </c>
      <c r="U7" s="12" t="str">
        <f t="shared" si="1"/>
        <v>50</v>
      </c>
      <c r="V7" s="12" t="str">
        <f>VLOOKUP(MID(Q7,10,3),DATA!$J$2:$L$16,2,FALSE)</f>
        <v>5x114.3</v>
      </c>
      <c r="W7" s="12">
        <f>VLOOKUP(MID(Q7,10,3),DATA!$J$2:$L$16,3,FALSE)</f>
        <v>70.599999999999994</v>
      </c>
      <c r="X7" s="68" t="str">
        <f>VLOOKUP(MID(Q7,3,1),DATA!$D$2:$E$16,2,FALSE)</f>
        <v>Medium Offset</v>
      </c>
      <c r="AA7" s="68" t="s">
        <v>2062</v>
      </c>
    </row>
    <row r="8" spans="1:30" x14ac:dyDescent="0.25">
      <c r="A8" s="7" t="s">
        <v>1995</v>
      </c>
      <c r="B8" s="31" t="s">
        <v>1996</v>
      </c>
      <c r="C8" s="69" t="s">
        <v>1997</v>
      </c>
      <c r="D8" s="59" t="s">
        <v>445</v>
      </c>
      <c r="E8" s="68" t="s">
        <v>1</v>
      </c>
      <c r="F8" s="68" t="s">
        <v>132</v>
      </c>
      <c r="G8" s="18">
        <v>24</v>
      </c>
      <c r="H8" s="12" t="s">
        <v>439</v>
      </c>
      <c r="I8" s="12" t="s">
        <v>458</v>
      </c>
      <c r="J8" s="12" t="s">
        <v>2531</v>
      </c>
      <c r="K8" s="12" t="s">
        <v>442</v>
      </c>
      <c r="L8" s="12">
        <v>70.599999999999994</v>
      </c>
      <c r="M8" s="68" t="s">
        <v>427</v>
      </c>
      <c r="P8" s="60" t="s">
        <v>445</v>
      </c>
      <c r="Q8" s="68" t="s">
        <v>1352</v>
      </c>
      <c r="R8" s="18">
        <v>0</v>
      </c>
      <c r="S8" s="12" t="s">
        <v>439</v>
      </c>
      <c r="T8" s="12" t="s">
        <v>464</v>
      </c>
      <c r="U8" s="12" t="s">
        <v>2544</v>
      </c>
      <c r="V8" s="12" t="s">
        <v>442</v>
      </c>
      <c r="W8" s="12">
        <v>70.599999999999994</v>
      </c>
      <c r="X8" s="68" t="s">
        <v>427</v>
      </c>
      <c r="AA8" s="68" t="s">
        <v>2548</v>
      </c>
    </row>
    <row r="9" spans="1:30" x14ac:dyDescent="0.25">
      <c r="A9" s="7" t="s">
        <v>1995</v>
      </c>
      <c r="B9" s="31" t="s">
        <v>1996</v>
      </c>
      <c r="C9" s="69" t="s">
        <v>1997</v>
      </c>
      <c r="D9" s="59" t="str">
        <f>VLOOKUP(MID(F9,1,2),DATA!$B$2:$C$10,2,FALSE)</f>
        <v>FF11</v>
      </c>
      <c r="E9" s="68" t="str">
        <f>VLOOKUP(MID(F9,13,2),DATA!$M$2:$N$16,2,FALSE)</f>
        <v>Tarmac</v>
      </c>
      <c r="F9" s="66" t="s">
        <v>408</v>
      </c>
      <c r="G9" s="18" cm="1">
        <f t="array" ref="G9">SUMPRODUCT(1*('All Skus'!$C$2:$C$951=$F9),'All Skus'!$D$2:$D$951)</f>
        <v>34</v>
      </c>
      <c r="H9" s="12" t="str">
        <f>VLOOKUP(MID(F9,4,1),DATA!$F$2:$G$16,2,FALSE)</f>
        <v>20"</v>
      </c>
      <c r="I9" s="12" t="str">
        <f>VLOOKUP(MID(F9,5,3),DATA!$H$2:$I$16,2,FALSE)</f>
        <v>10.0"</v>
      </c>
      <c r="J9" s="12" t="str">
        <f t="shared" ref="J9:J31" si="2">MID(F9,8,2)</f>
        <v>35</v>
      </c>
      <c r="K9" s="12" t="str">
        <f>VLOOKUP(MID(F9,10,3),DATA!$J$2:$L$16,2,FALSE)</f>
        <v>5x114.3</v>
      </c>
      <c r="L9" s="12">
        <f>VLOOKUP(MID(F9,10,3),DATA!$J$2:$L$16,3,FALSE)</f>
        <v>70.599999999999994</v>
      </c>
      <c r="M9" s="68" t="str">
        <f>VLOOKUP(MID(F9,3,1),DATA!$D$2:$E$16,2,FALSE)</f>
        <v>Medium Offset</v>
      </c>
      <c r="P9" s="60" t="str">
        <f>VLOOKUP(MID(Q9,1,2),DATA!$B$2:$C$10,2,FALSE)</f>
        <v>FF11</v>
      </c>
      <c r="Q9" s="66" t="s">
        <v>1472</v>
      </c>
      <c r="R9" s="18" cm="1">
        <f t="array" ref="R9">SUMPRODUCT(1*('All Skus'!$C$2:$C$951=$Q9),'All Skus'!$D$2:$D$951)</f>
        <v>46</v>
      </c>
      <c r="S9" s="12" t="str">
        <f>VLOOKUP(MID(Q9,4,1),DATA!$F$2:$G$16,2,FALSE)</f>
        <v>20"</v>
      </c>
      <c r="T9" s="12" t="str">
        <f>VLOOKUP(MID(Q9,5,3),DATA!$H$2:$I$16,2,FALSE)</f>
        <v>11.0"</v>
      </c>
      <c r="U9" s="12" t="str">
        <f t="shared" ref="U9:U31" si="3">MID(Q9,8,2)</f>
        <v>50</v>
      </c>
      <c r="V9" s="12" t="str">
        <f>VLOOKUP(MID(Q9,10,3),DATA!$J$2:$L$16,2,FALSE)</f>
        <v>5x114.3</v>
      </c>
      <c r="W9" s="12">
        <f>VLOOKUP(MID(Q9,10,3),DATA!$J$2:$L$16,3,FALSE)</f>
        <v>70.599999999999994</v>
      </c>
      <c r="X9" s="68" t="str">
        <f>VLOOKUP(MID(Q9,3,1),DATA!$D$2:$E$16,2,FALSE)</f>
        <v>Medium Offset</v>
      </c>
      <c r="AA9" s="68" t="s">
        <v>2062</v>
      </c>
    </row>
    <row r="10" spans="1:30" x14ac:dyDescent="0.25">
      <c r="A10" s="7" t="s">
        <v>1995</v>
      </c>
      <c r="B10" s="31" t="s">
        <v>1996</v>
      </c>
      <c r="C10" s="69" t="s">
        <v>1997</v>
      </c>
      <c r="D10" s="59" t="str">
        <f>VLOOKUP(MID(F10,1,2),DATA!$B$2:$C$10,2,FALSE)</f>
        <v>FF11</v>
      </c>
      <c r="E10" s="68" t="str">
        <f>VLOOKUP(MID(F10,13,2),DATA!$M$2:$N$16,2,FALSE)</f>
        <v>Liquid Metal</v>
      </c>
      <c r="F10" s="66" t="s">
        <v>409</v>
      </c>
      <c r="G10" s="18" cm="1">
        <f t="array" ref="G10">SUMPRODUCT(1*('All Skus'!$C$2:$C$951=$F10),'All Skus'!$D$2:$D$951)</f>
        <v>30</v>
      </c>
      <c r="H10" s="12" t="str">
        <f>VLOOKUP(MID(F10,4,1),DATA!$F$2:$G$16,2,FALSE)</f>
        <v>20"</v>
      </c>
      <c r="I10" s="12" t="str">
        <f>VLOOKUP(MID(F10,5,3),DATA!$H$2:$I$16,2,FALSE)</f>
        <v>10.0"</v>
      </c>
      <c r="J10" s="12" t="str">
        <f t="shared" si="2"/>
        <v>35</v>
      </c>
      <c r="K10" s="12" t="str">
        <f>VLOOKUP(MID(F10,10,3),DATA!$J$2:$L$16,2,FALSE)</f>
        <v>5x114.3</v>
      </c>
      <c r="L10" s="12">
        <f>VLOOKUP(MID(F10,10,3),DATA!$J$2:$L$16,3,FALSE)</f>
        <v>70.599999999999994</v>
      </c>
      <c r="M10" s="68" t="str">
        <f>VLOOKUP(MID(F10,3,1),DATA!$D$2:$E$16,2,FALSE)</f>
        <v>Medium Offset</v>
      </c>
      <c r="P10" s="60" t="str">
        <f>VLOOKUP(MID(Q10,1,2),DATA!$B$2:$C$10,2,FALSE)</f>
        <v>FF11</v>
      </c>
      <c r="Q10" s="66" t="s">
        <v>1468</v>
      </c>
      <c r="R10" s="18" cm="1">
        <f t="array" ref="R10">SUMPRODUCT(1*('All Skus'!$C$2:$C$951=$Q10),'All Skus'!$D$2:$D$951)</f>
        <v>38</v>
      </c>
      <c r="S10" s="12" t="str">
        <f>VLOOKUP(MID(Q10,4,1),DATA!$F$2:$G$16,2,FALSE)</f>
        <v>20"</v>
      </c>
      <c r="T10" s="12" t="str">
        <f>VLOOKUP(MID(Q10,5,3),DATA!$H$2:$I$16,2,FALSE)</f>
        <v>11.0"</v>
      </c>
      <c r="U10" s="12" t="str">
        <f t="shared" si="3"/>
        <v>50</v>
      </c>
      <c r="V10" s="12" t="str">
        <f>VLOOKUP(MID(Q10,10,3),DATA!$J$2:$L$16,2,FALSE)</f>
        <v>5x114.3</v>
      </c>
      <c r="W10" s="12">
        <f>VLOOKUP(MID(Q10,10,3),DATA!$J$2:$L$16,3,FALSE)</f>
        <v>70.599999999999994</v>
      </c>
      <c r="X10" s="68" t="str">
        <f>VLOOKUP(MID(Q10,3,1),DATA!$D$2:$E$16,2,FALSE)</f>
        <v>Medium Offset</v>
      </c>
      <c r="AA10" s="68" t="s">
        <v>2062</v>
      </c>
    </row>
    <row r="11" spans="1:30" x14ac:dyDescent="0.25">
      <c r="A11" s="7" t="s">
        <v>1995</v>
      </c>
      <c r="B11" s="31" t="s">
        <v>1998</v>
      </c>
      <c r="C11" s="69" t="s">
        <v>2000</v>
      </c>
      <c r="D11" s="59" t="str">
        <f>VLOOKUP(MID(F11,1,2),DATA!$B$2:$C$10,2,FALSE)</f>
        <v>FF10</v>
      </c>
      <c r="E11" s="68" t="str">
        <f>VLOOKUP(MID(F11,13,2),DATA!$M$2:$N$16,2,FALSE)</f>
        <v>Liquid Metal</v>
      </c>
      <c r="F11" s="66" t="s">
        <v>518</v>
      </c>
      <c r="G11" s="18" cm="1">
        <f t="array" ref="G11">SUMPRODUCT(1*('All Skus'!$C$2:$C$951=$F11),'All Skus'!$D$2:$D$951)</f>
        <v>2</v>
      </c>
      <c r="H11" s="12" t="str">
        <f>VLOOKUP(MID(F11,4,1),DATA!$F$2:$G$16,2,FALSE)</f>
        <v>20"</v>
      </c>
      <c r="I11" s="12" t="str">
        <f>VLOOKUP(MID(F11,5,3),DATA!$H$2:$I$16,2,FALSE)</f>
        <v>8.5"</v>
      </c>
      <c r="J11" s="12" t="str">
        <f t="shared" si="2"/>
        <v>33</v>
      </c>
      <c r="K11" s="12" t="str">
        <f>VLOOKUP(MID(F11,10,3),DATA!$J$2:$L$16,2,FALSE)</f>
        <v>5x114.3</v>
      </c>
      <c r="L11" s="12">
        <f>VLOOKUP(MID(F11,10,3),DATA!$J$2:$L$16,3,FALSE)</f>
        <v>73.099999999999994</v>
      </c>
      <c r="M11" s="68" t="str">
        <f>VLOOKUP(MID(F11,3,1),DATA!$D$2:$E$16,2,FALSE)</f>
        <v>High Offset</v>
      </c>
      <c r="P11" s="60" t="str">
        <f>VLOOKUP(MID(Q11,1,2),DATA!$B$2:$C$10,2,FALSE)</f>
        <v>FF10</v>
      </c>
      <c r="Q11" s="66" t="s">
        <v>788</v>
      </c>
      <c r="R11" s="18" cm="1">
        <f t="array" ref="R11">SUMPRODUCT(1*('All Skus'!$C$2:$C$951=$Q11),'All Skus'!$D$2:$D$951)</f>
        <v>2</v>
      </c>
      <c r="S11" s="12" t="str">
        <f>VLOOKUP(MID(Q11,4,1),DATA!$F$2:$G$16,2,FALSE)</f>
        <v>20"</v>
      </c>
      <c r="T11" s="12" t="str">
        <f>VLOOKUP(MID(Q11,5,3),DATA!$H$2:$I$16,2,FALSE)</f>
        <v>10.0"</v>
      </c>
      <c r="U11" s="12" t="str">
        <f t="shared" si="3"/>
        <v>40</v>
      </c>
      <c r="V11" s="12" t="str">
        <f>VLOOKUP(MID(Q11,10,3),DATA!$J$2:$L$16,2,FALSE)</f>
        <v>5x114.3</v>
      </c>
      <c r="W11" s="12">
        <f>VLOOKUP(MID(Q11,10,3),DATA!$J$2:$L$16,3,FALSE)</f>
        <v>73.099999999999994</v>
      </c>
      <c r="X11" s="68" t="str">
        <f>VLOOKUP(MID(Q11,3,1),DATA!$D$2:$E$16,2,FALSE)</f>
        <v>Medium Offset</v>
      </c>
      <c r="AA11" s="68" t="s">
        <v>2062</v>
      </c>
    </row>
    <row r="12" spans="1:30" x14ac:dyDescent="0.25">
      <c r="A12" s="7" t="s">
        <v>1995</v>
      </c>
      <c r="B12" s="31" t="s">
        <v>1998</v>
      </c>
      <c r="C12" s="69" t="s">
        <v>2000</v>
      </c>
      <c r="D12" s="59" t="str">
        <f>VLOOKUP(MID(F12,1,2),DATA!$B$2:$C$10,2,FALSE)</f>
        <v>FF10</v>
      </c>
      <c r="E12" s="68" t="str">
        <f>VLOOKUP(MID(F12,13,2),DATA!$M$2:$N$16,2,FALSE)</f>
        <v>Tarmac</v>
      </c>
      <c r="F12" s="66" t="s">
        <v>2092</v>
      </c>
      <c r="G12" s="18" cm="1">
        <f t="array" ref="G12">SUMPRODUCT(1*('All Skus'!$C$2:$C$951=$F12),'All Skus'!$D$2:$D$951)</f>
        <v>38</v>
      </c>
      <c r="H12" s="12" t="str">
        <f>VLOOKUP(MID(F12,4,1),DATA!$F$2:$G$16,2,FALSE)</f>
        <v>20"</v>
      </c>
      <c r="I12" s="12" t="str">
        <f>VLOOKUP(MID(F12,5,3),DATA!$H$2:$I$16,2,FALSE)</f>
        <v>8.5"</v>
      </c>
      <c r="J12" s="12" t="str">
        <f t="shared" si="2"/>
        <v>33</v>
      </c>
      <c r="K12" s="12" t="str">
        <f>VLOOKUP(MID(F12,10,3),DATA!$J$2:$L$16,2,FALSE)</f>
        <v>5x114.3</v>
      </c>
      <c r="L12" s="12">
        <f>VLOOKUP(MID(F12,10,3),DATA!$J$2:$L$16,3,FALSE)</f>
        <v>73.099999999999994</v>
      </c>
      <c r="M12" s="68" t="str">
        <f>VLOOKUP(MID(F12,3,1),DATA!$D$2:$E$16,2,FALSE)</f>
        <v>High Offset</v>
      </c>
      <c r="P12" s="60" t="str">
        <f>VLOOKUP(MID(Q12,1,2),DATA!$B$2:$C$10,2,FALSE)</f>
        <v>FF10</v>
      </c>
      <c r="Q12" s="66" t="s">
        <v>790</v>
      </c>
      <c r="R12" s="18" cm="1">
        <f t="array" ref="R12">SUMPRODUCT(1*('All Skus'!$C$2:$C$951=$Q12),'All Skus'!$D$2:$D$951)</f>
        <v>5</v>
      </c>
      <c r="S12" s="12" t="str">
        <f>VLOOKUP(MID(Q12,4,1),DATA!$F$2:$G$16,2,FALSE)</f>
        <v>20"</v>
      </c>
      <c r="T12" s="12" t="str">
        <f>VLOOKUP(MID(Q12,5,3),DATA!$H$2:$I$16,2,FALSE)</f>
        <v>10.0"</v>
      </c>
      <c r="U12" s="12" t="str">
        <f t="shared" si="3"/>
        <v>40</v>
      </c>
      <c r="V12" s="12" t="str">
        <f>VLOOKUP(MID(Q12,10,3),DATA!$J$2:$L$16,2,FALSE)</f>
        <v>5x114.3</v>
      </c>
      <c r="W12" s="12">
        <f>VLOOKUP(MID(Q12,10,3),DATA!$J$2:$L$16,3,FALSE)</f>
        <v>73.099999999999994</v>
      </c>
      <c r="X12" s="68" t="str">
        <f>VLOOKUP(MID(Q12,3,1),DATA!$D$2:$E$16,2,FALSE)</f>
        <v>Medium Offset</v>
      </c>
      <c r="AA12" s="68" t="s">
        <v>2062</v>
      </c>
    </row>
    <row r="13" spans="1:30" x14ac:dyDescent="0.25">
      <c r="A13" s="7" t="s">
        <v>1995</v>
      </c>
      <c r="B13" s="31" t="s">
        <v>1998</v>
      </c>
      <c r="C13" s="69" t="s">
        <v>2000</v>
      </c>
      <c r="D13" s="59" t="str">
        <f>VLOOKUP(MID(F13,1,2),DATA!$B$2:$C$10,2,FALSE)</f>
        <v>FF11</v>
      </c>
      <c r="E13" s="68" t="str">
        <f>VLOOKUP(MID(F13,13,2),DATA!$M$2:$N$16,2,FALSE)</f>
        <v>Liquid Metal</v>
      </c>
      <c r="F13" s="66" t="s">
        <v>2093</v>
      </c>
      <c r="G13" s="18" cm="1">
        <f t="array" ref="G13">SUMPRODUCT(1*('All Skus'!$C$2:$C$951=$F13),'All Skus'!$D$2:$D$951)</f>
        <v>17</v>
      </c>
      <c r="H13" s="12" t="str">
        <f>VLOOKUP(MID(F13,4,1),DATA!$F$2:$G$16,2,FALSE)</f>
        <v>20"</v>
      </c>
      <c r="I13" s="12" t="str">
        <f>VLOOKUP(MID(F13,5,3),DATA!$H$2:$I$16,2,FALSE)</f>
        <v>8.5"</v>
      </c>
      <c r="J13" s="12" t="str">
        <f t="shared" si="2"/>
        <v>33</v>
      </c>
      <c r="K13" s="12" t="str">
        <f>VLOOKUP(MID(F13,10,3),DATA!$J$2:$L$16,2,FALSE)</f>
        <v>5x114.3</v>
      </c>
      <c r="L13" s="12">
        <f>VLOOKUP(MID(F13,10,3),DATA!$J$2:$L$16,3,FALSE)</f>
        <v>73.099999999999994</v>
      </c>
      <c r="M13" s="68" t="str">
        <f>VLOOKUP(MID(F13,3,1),DATA!$D$2:$E$16,2,FALSE)</f>
        <v>High Offset</v>
      </c>
      <c r="P13" s="60" t="str">
        <f>VLOOKUP(MID(Q13,1,2),DATA!$B$2:$C$10,2,FALSE)</f>
        <v>FF11</v>
      </c>
      <c r="Q13" s="66" t="s">
        <v>898</v>
      </c>
      <c r="R13" s="18" cm="1">
        <f t="array" ref="R13">SUMPRODUCT(1*('All Skus'!$C$2:$C$951=$Q13),'All Skus'!$D$2:$D$951)</f>
        <v>4</v>
      </c>
      <c r="S13" s="12" t="str">
        <f>VLOOKUP(MID(Q13,4,1),DATA!$F$2:$G$16,2,FALSE)</f>
        <v>20"</v>
      </c>
      <c r="T13" s="12" t="str">
        <f>VLOOKUP(MID(Q13,5,3),DATA!$H$2:$I$16,2,FALSE)</f>
        <v>10.0"</v>
      </c>
      <c r="U13" s="12" t="str">
        <f t="shared" si="3"/>
        <v>40</v>
      </c>
      <c r="V13" s="12" t="str">
        <f>VLOOKUP(MID(Q13,10,3),DATA!$J$2:$L$16,2,FALSE)</f>
        <v>5x114.3</v>
      </c>
      <c r="W13" s="12">
        <f>VLOOKUP(MID(Q13,10,3),DATA!$J$2:$L$16,3,FALSE)</f>
        <v>73.099999999999994</v>
      </c>
      <c r="X13" s="68" t="str">
        <f>VLOOKUP(MID(Q13,3,1),DATA!$D$2:$E$16,2,FALSE)</f>
        <v>Medium Offset</v>
      </c>
      <c r="AA13" s="68" t="s">
        <v>2062</v>
      </c>
    </row>
    <row r="14" spans="1:30" x14ac:dyDescent="0.25">
      <c r="A14" s="7" t="s">
        <v>1995</v>
      </c>
      <c r="B14" s="31" t="s">
        <v>1998</v>
      </c>
      <c r="C14" s="69" t="s">
        <v>2000</v>
      </c>
      <c r="D14" s="59" t="str">
        <f>VLOOKUP(MID(F14,1,2),DATA!$B$2:$C$10,2,FALSE)</f>
        <v>FF11</v>
      </c>
      <c r="E14" s="68" t="str">
        <f>VLOOKUP(MID(F14,13,2),DATA!$M$2:$N$16,2,FALSE)</f>
        <v>Tarmac</v>
      </c>
      <c r="F14" s="66" t="s">
        <v>2095</v>
      </c>
      <c r="G14" s="18" cm="1">
        <f t="array" ref="G14">SUMPRODUCT(1*('All Skus'!$C$2:$C$951=$F14),'All Skus'!$D$2:$D$951)</f>
        <v>0</v>
      </c>
      <c r="H14" s="12" t="str">
        <f>VLOOKUP(MID(F14,4,1),DATA!$F$2:$G$16,2,FALSE)</f>
        <v>20"</v>
      </c>
      <c r="I14" s="12" t="str">
        <f>VLOOKUP(MID(F14,5,3),DATA!$H$2:$I$16,2,FALSE)</f>
        <v>8.5"</v>
      </c>
      <c r="J14" s="12" t="str">
        <f t="shared" si="2"/>
        <v>33</v>
      </c>
      <c r="K14" s="12" t="str">
        <f>VLOOKUP(MID(F14,10,3),DATA!$J$2:$L$16,2,FALSE)</f>
        <v>5x114.3</v>
      </c>
      <c r="L14" s="12">
        <f>VLOOKUP(MID(F14,10,3),DATA!$J$2:$L$16,3,FALSE)</f>
        <v>73.099999999999994</v>
      </c>
      <c r="M14" s="68" t="str">
        <f>VLOOKUP(MID(F14,3,1),DATA!$D$2:$E$16,2,FALSE)</f>
        <v>High Offset</v>
      </c>
      <c r="P14" s="60" t="str">
        <f>VLOOKUP(MID(Q14,1,2),DATA!$B$2:$C$10,2,FALSE)</f>
        <v>FF11</v>
      </c>
      <c r="Q14" s="66" t="s">
        <v>902</v>
      </c>
      <c r="R14" s="18" cm="1">
        <f t="array" ref="R14">SUMPRODUCT(1*('All Skus'!$C$2:$C$951=$Q14),'All Skus'!$D$2:$D$951)</f>
        <v>-1</v>
      </c>
      <c r="S14" s="12" t="str">
        <f>VLOOKUP(MID(Q14,4,1),DATA!$F$2:$G$16,2,FALSE)</f>
        <v>20"</v>
      </c>
      <c r="T14" s="12" t="str">
        <f>VLOOKUP(MID(Q14,5,3),DATA!$H$2:$I$16,2,FALSE)</f>
        <v>10.0"</v>
      </c>
      <c r="U14" s="12" t="str">
        <f t="shared" si="3"/>
        <v>40</v>
      </c>
      <c r="V14" s="12" t="str">
        <f>VLOOKUP(MID(Q14,10,3),DATA!$J$2:$L$16,2,FALSE)</f>
        <v>5x114.3</v>
      </c>
      <c r="W14" s="12">
        <f>VLOOKUP(MID(Q14,10,3),DATA!$J$2:$L$16,3,FALSE)</f>
        <v>73.099999999999994</v>
      </c>
      <c r="X14" s="68" t="str">
        <f>VLOOKUP(MID(Q14,3,1),DATA!$D$2:$E$16,2,FALSE)</f>
        <v>Medium Offset</v>
      </c>
      <c r="AA14" s="68" t="s">
        <v>2062</v>
      </c>
    </row>
    <row r="15" spans="1:30" x14ac:dyDescent="0.25">
      <c r="A15" s="7" t="s">
        <v>1995</v>
      </c>
      <c r="B15" s="31" t="s">
        <v>1999</v>
      </c>
      <c r="C15" s="69" t="s">
        <v>1960</v>
      </c>
      <c r="D15" s="59" t="str">
        <f>VLOOKUP(MID(F15,1,2),DATA!$B$2:$C$10,2,FALSE)</f>
        <v>FF10</v>
      </c>
      <c r="E15" s="68" t="str">
        <f>VLOOKUP(MID(F15,13,2),DATA!$M$2:$N$16,2,FALSE)</f>
        <v>Liquid Metal</v>
      </c>
      <c r="F15" s="66" t="s">
        <v>518</v>
      </c>
      <c r="G15" s="18" cm="1">
        <f t="array" ref="G15">SUMPRODUCT(1*('All Skus'!$C$2:$C$951=$F15),'All Skus'!$D$2:$D$951)</f>
        <v>2</v>
      </c>
      <c r="H15" s="12" t="str">
        <f>VLOOKUP(MID(F15,4,1),DATA!$F$2:$G$16,2,FALSE)</f>
        <v>20"</v>
      </c>
      <c r="I15" s="12" t="str">
        <f>VLOOKUP(MID(F15,5,3),DATA!$H$2:$I$16,2,FALSE)</f>
        <v>8.5"</v>
      </c>
      <c r="J15" s="12" t="str">
        <f t="shared" si="2"/>
        <v>33</v>
      </c>
      <c r="K15" s="12" t="str">
        <f>VLOOKUP(MID(F15,10,3),DATA!$J$2:$L$16,2,FALSE)</f>
        <v>5x114.3</v>
      </c>
      <c r="L15" s="12">
        <f>VLOOKUP(MID(F15,10,3),DATA!$J$2:$L$16,3,FALSE)</f>
        <v>73.099999999999994</v>
      </c>
      <c r="M15" s="68" t="str">
        <f>VLOOKUP(MID(F15,3,1),DATA!$D$2:$E$16,2,FALSE)</f>
        <v>High Offset</v>
      </c>
      <c r="P15" s="60" t="str">
        <f>VLOOKUP(MID(Q15,1,2),DATA!$B$2:$C$10,2,FALSE)</f>
        <v>FF10</v>
      </c>
      <c r="Q15" s="66" t="s">
        <v>788</v>
      </c>
      <c r="R15" s="18" cm="1">
        <f t="array" ref="R15">SUMPRODUCT(1*('All Skus'!$C$2:$C$951=$Q15),'All Skus'!$D$2:$D$951)</f>
        <v>2</v>
      </c>
      <c r="S15" s="12" t="str">
        <f>VLOOKUP(MID(Q15,4,1),DATA!$F$2:$G$16,2,FALSE)</f>
        <v>20"</v>
      </c>
      <c r="T15" s="12" t="str">
        <f>VLOOKUP(MID(Q15,5,3),DATA!$H$2:$I$16,2,FALSE)</f>
        <v>10.0"</v>
      </c>
      <c r="U15" s="12" t="str">
        <f t="shared" si="3"/>
        <v>40</v>
      </c>
      <c r="V15" s="12" t="str">
        <f>VLOOKUP(MID(Q15,10,3),DATA!$J$2:$L$16,2,FALSE)</f>
        <v>5x114.3</v>
      </c>
      <c r="W15" s="12">
        <f>VLOOKUP(MID(Q15,10,3),DATA!$J$2:$L$16,3,FALSE)</f>
        <v>73.099999999999994</v>
      </c>
      <c r="X15" s="68" t="str">
        <f>VLOOKUP(MID(Q15,3,1),DATA!$D$2:$E$16,2,FALSE)</f>
        <v>Medium Offset</v>
      </c>
      <c r="AA15" s="68" t="s">
        <v>2062</v>
      </c>
    </row>
    <row r="16" spans="1:30" x14ac:dyDescent="0.25">
      <c r="A16" s="7" t="s">
        <v>1995</v>
      </c>
      <c r="B16" s="31" t="s">
        <v>1999</v>
      </c>
      <c r="C16" s="69" t="s">
        <v>1960</v>
      </c>
      <c r="D16" s="59" t="str">
        <f>VLOOKUP(MID(F16,1,2),DATA!$B$2:$C$10,2,FALSE)</f>
        <v>FF10</v>
      </c>
      <c r="E16" s="68" t="str">
        <f>VLOOKUP(MID(F16,13,2),DATA!$M$2:$N$16,2,FALSE)</f>
        <v>Tarmac</v>
      </c>
      <c r="F16" s="66" t="s">
        <v>2092</v>
      </c>
      <c r="G16" s="18" cm="1">
        <f t="array" ref="G16">SUMPRODUCT(1*('All Skus'!$C$2:$C$951=$F16),'All Skus'!$D$2:$D$951)</f>
        <v>38</v>
      </c>
      <c r="H16" s="12" t="str">
        <f>VLOOKUP(MID(F16,4,1),DATA!$F$2:$G$16,2,FALSE)</f>
        <v>20"</v>
      </c>
      <c r="I16" s="12" t="str">
        <f>VLOOKUP(MID(F16,5,3),DATA!$H$2:$I$16,2,FALSE)</f>
        <v>8.5"</v>
      </c>
      <c r="J16" s="12" t="str">
        <f t="shared" si="2"/>
        <v>33</v>
      </c>
      <c r="K16" s="12" t="str">
        <f>VLOOKUP(MID(F16,10,3),DATA!$J$2:$L$16,2,FALSE)</f>
        <v>5x114.3</v>
      </c>
      <c r="L16" s="12">
        <f>VLOOKUP(MID(F16,10,3),DATA!$J$2:$L$16,3,FALSE)</f>
        <v>73.099999999999994</v>
      </c>
      <c r="M16" s="68" t="str">
        <f>VLOOKUP(MID(F16,3,1),DATA!$D$2:$E$16,2,FALSE)</f>
        <v>High Offset</v>
      </c>
      <c r="P16" s="60" t="str">
        <f>VLOOKUP(MID(Q16,1,2),DATA!$B$2:$C$10,2,FALSE)</f>
        <v>FF10</v>
      </c>
      <c r="Q16" s="66" t="s">
        <v>790</v>
      </c>
      <c r="R16" s="18" cm="1">
        <f t="array" ref="R16">SUMPRODUCT(1*('All Skus'!$C$2:$C$951=$Q16),'All Skus'!$D$2:$D$951)</f>
        <v>5</v>
      </c>
      <c r="S16" s="12" t="str">
        <f>VLOOKUP(MID(Q16,4,1),DATA!$F$2:$G$16,2,FALSE)</f>
        <v>20"</v>
      </c>
      <c r="T16" s="12" t="str">
        <f>VLOOKUP(MID(Q16,5,3),DATA!$H$2:$I$16,2,FALSE)</f>
        <v>10.0"</v>
      </c>
      <c r="U16" s="12" t="str">
        <f t="shared" si="3"/>
        <v>40</v>
      </c>
      <c r="V16" s="12" t="str">
        <f>VLOOKUP(MID(Q16,10,3),DATA!$J$2:$L$16,2,FALSE)</f>
        <v>5x114.3</v>
      </c>
      <c r="W16" s="12">
        <f>VLOOKUP(MID(Q16,10,3),DATA!$J$2:$L$16,3,FALSE)</f>
        <v>73.099999999999994</v>
      </c>
      <c r="X16" s="68" t="str">
        <f>VLOOKUP(MID(Q16,3,1),DATA!$D$2:$E$16,2,FALSE)</f>
        <v>Medium Offset</v>
      </c>
      <c r="AA16" s="68" t="s">
        <v>2062</v>
      </c>
    </row>
    <row r="17" spans="1:30" x14ac:dyDescent="0.25">
      <c r="A17" s="7" t="s">
        <v>1995</v>
      </c>
      <c r="B17" s="31" t="s">
        <v>1999</v>
      </c>
      <c r="C17" s="69" t="s">
        <v>1960</v>
      </c>
      <c r="D17" s="59" t="str">
        <f>VLOOKUP(MID(F17,1,2),DATA!$B$2:$C$10,2,FALSE)</f>
        <v>FF11</v>
      </c>
      <c r="E17" s="68" t="str">
        <f>VLOOKUP(MID(F17,13,2),DATA!$M$2:$N$16,2,FALSE)</f>
        <v>Liquid Metal</v>
      </c>
      <c r="F17" s="66" t="s">
        <v>2093</v>
      </c>
      <c r="G17" s="18" cm="1">
        <f t="array" ref="G17">SUMPRODUCT(1*('All Skus'!$C$2:$C$951=$F17),'All Skus'!$D$2:$D$951)</f>
        <v>17</v>
      </c>
      <c r="H17" s="12" t="str">
        <f>VLOOKUP(MID(F17,4,1),DATA!$F$2:$G$16,2,FALSE)</f>
        <v>20"</v>
      </c>
      <c r="I17" s="12" t="str">
        <f>VLOOKUP(MID(F17,5,3),DATA!$H$2:$I$16,2,FALSE)</f>
        <v>8.5"</v>
      </c>
      <c r="J17" s="12" t="str">
        <f t="shared" si="2"/>
        <v>33</v>
      </c>
      <c r="K17" s="12" t="str">
        <f>VLOOKUP(MID(F17,10,3),DATA!$J$2:$L$16,2,FALSE)</f>
        <v>5x114.3</v>
      </c>
      <c r="L17" s="12">
        <f>VLOOKUP(MID(F17,10,3),DATA!$J$2:$L$16,3,FALSE)</f>
        <v>73.099999999999994</v>
      </c>
      <c r="M17" s="68" t="str">
        <f>VLOOKUP(MID(F17,3,1),DATA!$D$2:$E$16,2,FALSE)</f>
        <v>High Offset</v>
      </c>
      <c r="P17" s="60" t="str">
        <f>VLOOKUP(MID(Q17,1,2),DATA!$B$2:$C$10,2,FALSE)</f>
        <v>FF11</v>
      </c>
      <c r="Q17" s="66" t="s">
        <v>898</v>
      </c>
      <c r="R17" s="18" cm="1">
        <f t="array" ref="R17">SUMPRODUCT(1*('All Skus'!$C$2:$C$951=$Q17),'All Skus'!$D$2:$D$951)</f>
        <v>4</v>
      </c>
      <c r="S17" s="12" t="str">
        <f>VLOOKUP(MID(Q17,4,1),DATA!$F$2:$G$16,2,FALSE)</f>
        <v>20"</v>
      </c>
      <c r="T17" s="12" t="str">
        <f>VLOOKUP(MID(Q17,5,3),DATA!$H$2:$I$16,2,FALSE)</f>
        <v>10.0"</v>
      </c>
      <c r="U17" s="12" t="str">
        <f t="shared" si="3"/>
        <v>40</v>
      </c>
      <c r="V17" s="12" t="str">
        <f>VLOOKUP(MID(Q17,10,3),DATA!$J$2:$L$16,2,FALSE)</f>
        <v>5x114.3</v>
      </c>
      <c r="W17" s="12">
        <f>VLOOKUP(MID(Q17,10,3),DATA!$J$2:$L$16,3,FALSE)</f>
        <v>73.099999999999994</v>
      </c>
      <c r="X17" s="68" t="str">
        <f>VLOOKUP(MID(Q17,3,1),DATA!$D$2:$E$16,2,FALSE)</f>
        <v>Medium Offset</v>
      </c>
      <c r="AA17" s="68" t="s">
        <v>2062</v>
      </c>
    </row>
    <row r="18" spans="1:30" x14ac:dyDescent="0.25">
      <c r="A18" s="7" t="s">
        <v>1995</v>
      </c>
      <c r="B18" s="31" t="s">
        <v>1999</v>
      </c>
      <c r="C18" s="69" t="s">
        <v>1960</v>
      </c>
      <c r="D18" s="59" t="str">
        <f>VLOOKUP(MID(F18,1,2),DATA!$B$2:$C$10,2,FALSE)</f>
        <v>FF11</v>
      </c>
      <c r="E18" s="68" t="str">
        <f>VLOOKUP(MID(F18,13,2),DATA!$M$2:$N$16,2,FALSE)</f>
        <v>Tarmac</v>
      </c>
      <c r="F18" s="66" t="s">
        <v>2095</v>
      </c>
      <c r="G18" s="18" cm="1">
        <f t="array" ref="G18">SUMPRODUCT(1*('All Skus'!$C$2:$C$951=$F18),'All Skus'!$D$2:$D$951)</f>
        <v>0</v>
      </c>
      <c r="H18" s="12" t="str">
        <f>VLOOKUP(MID(F18,4,1),DATA!$F$2:$G$16,2,FALSE)</f>
        <v>20"</v>
      </c>
      <c r="I18" s="12" t="str">
        <f>VLOOKUP(MID(F18,5,3),DATA!$H$2:$I$16,2,FALSE)</f>
        <v>8.5"</v>
      </c>
      <c r="J18" s="12" t="str">
        <f t="shared" si="2"/>
        <v>33</v>
      </c>
      <c r="K18" s="12" t="str">
        <f>VLOOKUP(MID(F18,10,3),DATA!$J$2:$L$16,2,FALSE)</f>
        <v>5x114.3</v>
      </c>
      <c r="L18" s="12">
        <f>VLOOKUP(MID(F18,10,3),DATA!$J$2:$L$16,3,FALSE)</f>
        <v>73.099999999999994</v>
      </c>
      <c r="M18" s="68" t="str">
        <f>VLOOKUP(MID(F18,3,1),DATA!$D$2:$E$16,2,FALSE)</f>
        <v>High Offset</v>
      </c>
      <c r="P18" s="60" t="str">
        <f>VLOOKUP(MID(Q18,1,2),DATA!$B$2:$C$10,2,FALSE)</f>
        <v>FF11</v>
      </c>
      <c r="Q18" s="66" t="s">
        <v>902</v>
      </c>
      <c r="R18" s="18" cm="1">
        <f t="array" ref="R18">SUMPRODUCT(1*('All Skus'!$C$2:$C$951=$Q18),'All Skus'!$D$2:$D$951)</f>
        <v>-1</v>
      </c>
      <c r="S18" s="12" t="str">
        <f>VLOOKUP(MID(Q18,4,1),DATA!$F$2:$G$16,2,FALSE)</f>
        <v>20"</v>
      </c>
      <c r="T18" s="12" t="str">
        <f>VLOOKUP(MID(Q18,5,3),DATA!$H$2:$I$16,2,FALSE)</f>
        <v>10.0"</v>
      </c>
      <c r="U18" s="12" t="str">
        <f t="shared" si="3"/>
        <v>40</v>
      </c>
      <c r="V18" s="12" t="str">
        <f>VLOOKUP(MID(Q18,10,3),DATA!$J$2:$L$16,2,FALSE)</f>
        <v>5x114.3</v>
      </c>
      <c r="W18" s="12">
        <f>VLOOKUP(MID(Q18,10,3),DATA!$J$2:$L$16,3,FALSE)</f>
        <v>73.099999999999994</v>
      </c>
      <c r="X18" s="68" t="str">
        <f>VLOOKUP(MID(Q18,3,1),DATA!$D$2:$E$16,2,FALSE)</f>
        <v>Medium Offset</v>
      </c>
      <c r="AA18" s="68" t="s">
        <v>2062</v>
      </c>
    </row>
    <row r="19" spans="1:30" x14ac:dyDescent="0.25">
      <c r="A19" s="7" t="s">
        <v>2113</v>
      </c>
      <c r="B19" s="31" t="s">
        <v>2114</v>
      </c>
      <c r="C19" s="69" t="s">
        <v>1856</v>
      </c>
      <c r="D19" s="59" t="str">
        <f>VLOOKUP(MID(F19,1,2),DATA!$B$2:$C$10,2,FALSE)</f>
        <v>FF10</v>
      </c>
      <c r="E19" s="68" t="str">
        <f>VLOOKUP(MID(F19,13,2),DATA!$M$2:$N$16,2,FALSE)</f>
        <v>Liquid Metal</v>
      </c>
      <c r="F19" s="66" t="s">
        <v>1360</v>
      </c>
      <c r="G19" s="18" cm="1">
        <f t="array" ref="G19">SUMPRODUCT(1*('All Skus'!$C$2:$C$951=$F19),'All Skus'!$D$2:$D$951)</f>
        <v>4</v>
      </c>
      <c r="H19" s="12" t="str">
        <f>VLOOKUP(MID(F19,4,1),DATA!$F$2:$G$16,2,FALSE)</f>
        <v>22"</v>
      </c>
      <c r="I19" s="12" t="str">
        <f>VLOOKUP(MID(F19,5,3),DATA!$H$2:$I$16,2,FALSE)</f>
        <v>9.5"</v>
      </c>
      <c r="J19" s="12" t="str">
        <f t="shared" si="2"/>
        <v>35</v>
      </c>
      <c r="K19" s="12" t="str">
        <f>VLOOKUP(MID(F19,10,3),DATA!$J$2:$L$16,2,FALSE)</f>
        <v>5x108</v>
      </c>
      <c r="L19" s="12">
        <f>VLOOKUP(MID(F19,10,3),DATA!$J$2:$L$16,3,FALSE)</f>
        <v>63.4</v>
      </c>
      <c r="M19" s="68" t="str">
        <f>VLOOKUP(MID(F19,3,1),DATA!$D$2:$E$16,2,FALSE)</f>
        <v>Medium Offset</v>
      </c>
      <c r="O19" s="69" t="s">
        <v>2175</v>
      </c>
      <c r="P19" s="60" t="str">
        <f>VLOOKUP(MID(Q19,1,2),DATA!$B$2:$C$10,2,FALSE)</f>
        <v>FF10</v>
      </c>
      <c r="Q19" s="66" t="s">
        <v>1360</v>
      </c>
      <c r="R19" s="18" cm="1">
        <f t="array" ref="R19">SUMPRODUCT(1*('All Skus'!$C$2:$C$951=$Q19),'All Skus'!$D$2:$D$951)</f>
        <v>4</v>
      </c>
      <c r="S19" s="12" t="str">
        <f>VLOOKUP(MID(Q19,4,1),DATA!$F$2:$G$16,2,FALSE)</f>
        <v>22"</v>
      </c>
      <c r="T19" s="12" t="str">
        <f>VLOOKUP(MID(Q19,5,3),DATA!$H$2:$I$16,2,FALSE)</f>
        <v>9.5"</v>
      </c>
      <c r="U19" s="12" t="str">
        <f t="shared" si="3"/>
        <v>35</v>
      </c>
      <c r="V19" s="12" t="str">
        <f>VLOOKUP(MID(Q19,10,3),DATA!$J$2:$L$16,2,FALSE)</f>
        <v>5x108</v>
      </c>
      <c r="W19" s="12">
        <f>VLOOKUP(MID(Q19,10,3),DATA!$J$2:$L$16,3,FALSE)</f>
        <v>63.4</v>
      </c>
      <c r="X19" s="68" t="str">
        <f>VLOOKUP(MID(Q19,3,1),DATA!$D$2:$E$16,2,FALSE)</f>
        <v>Medium Offset</v>
      </c>
      <c r="Z19" s="69" t="s">
        <v>2175</v>
      </c>
    </row>
    <row r="20" spans="1:30" x14ac:dyDescent="0.25">
      <c r="A20" s="7" t="s">
        <v>2113</v>
      </c>
      <c r="B20" s="31" t="s">
        <v>2114</v>
      </c>
      <c r="C20" s="69" t="s">
        <v>1856</v>
      </c>
      <c r="D20" s="59" t="str">
        <f>VLOOKUP(MID(F20,1,2),DATA!$B$2:$C$10,2,FALSE)</f>
        <v>FF10</v>
      </c>
      <c r="E20" s="68" t="str">
        <f>VLOOKUP(MID(F20,13,2),DATA!$M$2:$N$16,2,FALSE)</f>
        <v>Raw</v>
      </c>
      <c r="F20" s="66" t="s">
        <v>1362</v>
      </c>
      <c r="G20" s="18" cm="1">
        <f t="array" ref="G20">SUMPRODUCT(1*('All Skus'!$C$2:$C$951=$F20),'All Skus'!$D$2:$D$951)</f>
        <v>10</v>
      </c>
      <c r="H20" s="12" t="str">
        <f>VLOOKUP(MID(F20,4,1),DATA!$F$2:$G$16,2,FALSE)</f>
        <v>22"</v>
      </c>
      <c r="I20" s="12" t="str">
        <f>VLOOKUP(MID(F20,5,3),DATA!$H$2:$I$16,2,FALSE)</f>
        <v>9.5"</v>
      </c>
      <c r="J20" s="12" t="str">
        <f t="shared" si="2"/>
        <v>35</v>
      </c>
      <c r="K20" s="12" t="str">
        <f>VLOOKUP(MID(F20,10,3),DATA!$J$2:$L$16,2,FALSE)</f>
        <v>5x108</v>
      </c>
      <c r="L20" s="12">
        <f>VLOOKUP(MID(F20,10,3),DATA!$J$2:$L$16,3,FALSE)</f>
        <v>63.4</v>
      </c>
      <c r="M20" s="68" t="str">
        <f>VLOOKUP(MID(F20,3,1),DATA!$D$2:$E$16,2,FALSE)</f>
        <v>Medium Offset</v>
      </c>
      <c r="O20" s="69" t="s">
        <v>2175</v>
      </c>
      <c r="P20" s="60" t="str">
        <f>VLOOKUP(MID(Q20,1,2),DATA!$B$2:$C$10,2,FALSE)</f>
        <v>FF10</v>
      </c>
      <c r="Q20" s="66" t="s">
        <v>1362</v>
      </c>
      <c r="R20" s="18" cm="1">
        <f t="array" ref="R20">SUMPRODUCT(1*('All Skus'!$C$2:$C$951=$Q20),'All Skus'!$D$2:$D$951)</f>
        <v>10</v>
      </c>
      <c r="S20" s="12" t="str">
        <f>VLOOKUP(MID(Q20,4,1),DATA!$F$2:$G$16,2,FALSE)</f>
        <v>22"</v>
      </c>
      <c r="T20" s="12" t="str">
        <f>VLOOKUP(MID(Q20,5,3),DATA!$H$2:$I$16,2,FALSE)</f>
        <v>9.5"</v>
      </c>
      <c r="U20" s="12" t="str">
        <f t="shared" si="3"/>
        <v>35</v>
      </c>
      <c r="V20" s="12" t="str">
        <f>VLOOKUP(MID(Q20,10,3),DATA!$J$2:$L$16,2,FALSE)</f>
        <v>5x108</v>
      </c>
      <c r="W20" s="12">
        <f>VLOOKUP(MID(Q20,10,3),DATA!$J$2:$L$16,3,FALSE)</f>
        <v>63.4</v>
      </c>
      <c r="X20" s="68" t="str">
        <f>VLOOKUP(MID(Q20,3,1),DATA!$D$2:$E$16,2,FALSE)</f>
        <v>Medium Offset</v>
      </c>
      <c r="Z20" s="69" t="s">
        <v>2175</v>
      </c>
    </row>
    <row r="21" spans="1:30" x14ac:dyDescent="0.25">
      <c r="A21" s="7" t="s">
        <v>2113</v>
      </c>
      <c r="B21" s="31" t="s">
        <v>2114</v>
      </c>
      <c r="C21" s="69" t="s">
        <v>1856</v>
      </c>
      <c r="D21" s="59" t="str">
        <f>VLOOKUP(MID(F21,1,2),DATA!$B$2:$C$10,2,FALSE)</f>
        <v>FF10</v>
      </c>
      <c r="E21" s="68" t="str">
        <f>VLOOKUP(MID(F21,13,2),DATA!$M$2:$N$16,2,FALSE)</f>
        <v>Tarmac</v>
      </c>
      <c r="F21" s="66" t="s">
        <v>1364</v>
      </c>
      <c r="G21" s="18" cm="1">
        <f t="array" ref="G21">SUMPRODUCT(1*('All Skus'!$C$2:$C$951=$F21),'All Skus'!$D$2:$D$951)</f>
        <v>4</v>
      </c>
      <c r="H21" s="12" t="str">
        <f>VLOOKUP(MID(F21,4,1),DATA!$F$2:$G$16,2,FALSE)</f>
        <v>22"</v>
      </c>
      <c r="I21" s="12" t="str">
        <f>VLOOKUP(MID(F21,5,3),DATA!$H$2:$I$16,2,FALSE)</f>
        <v>9.5"</v>
      </c>
      <c r="J21" s="12" t="str">
        <f t="shared" si="2"/>
        <v>35</v>
      </c>
      <c r="K21" s="12" t="str">
        <f>VLOOKUP(MID(F21,10,3),DATA!$J$2:$L$16,2,FALSE)</f>
        <v>5x108</v>
      </c>
      <c r="L21" s="12">
        <f>VLOOKUP(MID(F21,10,3),DATA!$J$2:$L$16,3,FALSE)</f>
        <v>63.4</v>
      </c>
      <c r="M21" s="68" t="str">
        <f>VLOOKUP(MID(F21,3,1),DATA!$D$2:$E$16,2,FALSE)</f>
        <v>Medium Offset</v>
      </c>
      <c r="O21" s="69" t="s">
        <v>2175</v>
      </c>
      <c r="P21" s="60" t="str">
        <f>VLOOKUP(MID(Q21,1,2),DATA!$B$2:$C$10,2,FALSE)</f>
        <v>FF10</v>
      </c>
      <c r="Q21" s="66" t="s">
        <v>1364</v>
      </c>
      <c r="R21" s="18" cm="1">
        <f t="array" ref="R21">SUMPRODUCT(1*('All Skus'!$C$2:$C$951=$Q21),'All Skus'!$D$2:$D$951)</f>
        <v>4</v>
      </c>
      <c r="S21" s="12" t="str">
        <f>VLOOKUP(MID(Q21,4,1),DATA!$F$2:$G$16,2,FALSE)</f>
        <v>22"</v>
      </c>
      <c r="T21" s="12" t="str">
        <f>VLOOKUP(MID(Q21,5,3),DATA!$H$2:$I$16,2,FALSE)</f>
        <v>9.5"</v>
      </c>
      <c r="U21" s="12" t="str">
        <f t="shared" si="3"/>
        <v>35</v>
      </c>
      <c r="V21" s="12" t="str">
        <f>VLOOKUP(MID(Q21,10,3),DATA!$J$2:$L$16,2,FALSE)</f>
        <v>5x108</v>
      </c>
      <c r="W21" s="12">
        <f>VLOOKUP(MID(Q21,10,3),DATA!$J$2:$L$16,3,FALSE)</f>
        <v>63.4</v>
      </c>
      <c r="X21" s="68" t="str">
        <f>VLOOKUP(MID(Q21,3,1),DATA!$D$2:$E$16,2,FALSE)</f>
        <v>Medium Offset</v>
      </c>
      <c r="Z21" s="69" t="s">
        <v>2175</v>
      </c>
    </row>
    <row r="22" spans="1:30" x14ac:dyDescent="0.25">
      <c r="A22" s="7" t="s">
        <v>2113</v>
      </c>
      <c r="B22" s="31" t="s">
        <v>2114</v>
      </c>
      <c r="C22" s="69" t="s">
        <v>1856</v>
      </c>
      <c r="D22" s="59" t="str">
        <f>VLOOKUP(MID(F22,1,2),DATA!$B$2:$C$10,2,FALSE)</f>
        <v>FF11</v>
      </c>
      <c r="E22" s="68" t="str">
        <f>VLOOKUP(MID(F22,13,2),DATA!$M$2:$N$16,2,FALSE)</f>
        <v>Liquid Metal</v>
      </c>
      <c r="F22" s="66" t="s">
        <v>1480</v>
      </c>
      <c r="G22" s="18" cm="1">
        <f t="array" ref="G22">SUMPRODUCT(1*('All Skus'!$C$2:$C$951=$F22),'All Skus'!$D$2:$D$951)</f>
        <v>16</v>
      </c>
      <c r="H22" s="12" t="str">
        <f>VLOOKUP(MID(F22,4,1),DATA!$F$2:$G$16,2,FALSE)</f>
        <v>22"</v>
      </c>
      <c r="I22" s="12" t="str">
        <f>VLOOKUP(MID(F22,5,3),DATA!$H$2:$I$16,2,FALSE)</f>
        <v>9.5"</v>
      </c>
      <c r="J22" s="12" t="str">
        <f t="shared" si="2"/>
        <v>35</v>
      </c>
      <c r="K22" s="12" t="str">
        <f>VLOOKUP(MID(F22,10,3),DATA!$J$2:$L$16,2,FALSE)</f>
        <v>5x108</v>
      </c>
      <c r="L22" s="12">
        <f>VLOOKUP(MID(F22,10,3),DATA!$J$2:$L$16,3,FALSE)</f>
        <v>63.4</v>
      </c>
      <c r="M22" s="68" t="str">
        <f>VLOOKUP(MID(F22,3,1),DATA!$D$2:$E$16,2,FALSE)</f>
        <v>Medium Offset</v>
      </c>
      <c r="O22" s="69" t="s">
        <v>2175</v>
      </c>
      <c r="P22" s="60" t="str">
        <f>VLOOKUP(MID(Q22,1,2),DATA!$B$2:$C$10,2,FALSE)</f>
        <v>FF11</v>
      </c>
      <c r="Q22" s="66" t="s">
        <v>1480</v>
      </c>
      <c r="R22" s="18" cm="1">
        <f t="array" ref="R22">SUMPRODUCT(1*('All Skus'!$C$2:$C$951=$Q22),'All Skus'!$D$2:$D$951)</f>
        <v>16</v>
      </c>
      <c r="S22" s="12" t="str">
        <f>VLOOKUP(MID(Q22,4,1),DATA!$F$2:$G$16,2,FALSE)</f>
        <v>22"</v>
      </c>
      <c r="T22" s="12" t="str">
        <f>VLOOKUP(MID(Q22,5,3),DATA!$H$2:$I$16,2,FALSE)</f>
        <v>9.5"</v>
      </c>
      <c r="U22" s="12" t="str">
        <f t="shared" si="3"/>
        <v>35</v>
      </c>
      <c r="V22" s="12" t="str">
        <f>VLOOKUP(MID(Q22,10,3),DATA!$J$2:$L$16,2,FALSE)</f>
        <v>5x108</v>
      </c>
      <c r="W22" s="12">
        <f>VLOOKUP(MID(Q22,10,3),DATA!$J$2:$L$16,3,FALSE)</f>
        <v>63.4</v>
      </c>
      <c r="X22" s="68" t="str">
        <f>VLOOKUP(MID(Q22,3,1),DATA!$D$2:$E$16,2,FALSE)</f>
        <v>Medium Offset</v>
      </c>
      <c r="Z22" s="69" t="s">
        <v>2175</v>
      </c>
    </row>
    <row r="23" spans="1:30" s="31" customFormat="1" x14ac:dyDescent="0.25">
      <c r="A23" s="7" t="s">
        <v>2113</v>
      </c>
      <c r="B23" s="31" t="s">
        <v>2114</v>
      </c>
      <c r="C23" s="69" t="s">
        <v>1856</v>
      </c>
      <c r="D23" s="59" t="str">
        <f>VLOOKUP(MID(F23,1,2),DATA!$B$2:$C$10,2,FALSE)</f>
        <v>FF11</v>
      </c>
      <c r="E23" s="68" t="str">
        <f>VLOOKUP(MID(F23,13,2),DATA!$M$2:$N$16,2,FALSE)</f>
        <v>Raw</v>
      </c>
      <c r="F23" s="66" t="s">
        <v>1482</v>
      </c>
      <c r="G23" s="18" cm="1">
        <f t="array" ref="G23">SUMPRODUCT(1*('All Skus'!$C$2:$C$951=$F23),'All Skus'!$D$2:$D$951)</f>
        <v>12</v>
      </c>
      <c r="H23" s="12" t="str">
        <f>VLOOKUP(MID(F23,4,1),DATA!$F$2:$G$16,2,FALSE)</f>
        <v>22"</v>
      </c>
      <c r="I23" s="12" t="str">
        <f>VLOOKUP(MID(F23,5,3),DATA!$H$2:$I$16,2,FALSE)</f>
        <v>9.5"</v>
      </c>
      <c r="J23" s="12" t="str">
        <f t="shared" si="2"/>
        <v>35</v>
      </c>
      <c r="K23" s="12" t="str">
        <f>VLOOKUP(MID(F23,10,3),DATA!$J$2:$L$16,2,FALSE)</f>
        <v>5x108</v>
      </c>
      <c r="L23" s="12">
        <f>VLOOKUP(MID(F23,10,3),DATA!$J$2:$L$16,3,FALSE)</f>
        <v>63.4</v>
      </c>
      <c r="M23" s="68" t="str">
        <f>VLOOKUP(MID(F23,3,1),DATA!$D$2:$E$16,2,FALSE)</f>
        <v>Medium Offset</v>
      </c>
      <c r="N23" s="68"/>
      <c r="O23" s="69" t="s">
        <v>2175</v>
      </c>
      <c r="P23" s="60" t="str">
        <f>VLOOKUP(MID(Q23,1,2),DATA!$B$2:$C$10,2,FALSE)</f>
        <v>FF11</v>
      </c>
      <c r="Q23" s="66" t="s">
        <v>1482</v>
      </c>
      <c r="R23" s="18" cm="1">
        <f t="array" ref="R23">SUMPRODUCT(1*('All Skus'!$C$2:$C$951=$Q23),'All Skus'!$D$2:$D$951)</f>
        <v>12</v>
      </c>
      <c r="S23" s="12" t="str">
        <f>VLOOKUP(MID(Q23,4,1),DATA!$F$2:$G$16,2,FALSE)</f>
        <v>22"</v>
      </c>
      <c r="T23" s="12" t="str">
        <f>VLOOKUP(MID(Q23,5,3),DATA!$H$2:$I$16,2,FALSE)</f>
        <v>9.5"</v>
      </c>
      <c r="U23" s="12" t="str">
        <f t="shared" si="3"/>
        <v>35</v>
      </c>
      <c r="V23" s="12" t="str">
        <f>VLOOKUP(MID(Q23,10,3),DATA!$J$2:$L$16,2,FALSE)</f>
        <v>5x108</v>
      </c>
      <c r="W23" s="12">
        <f>VLOOKUP(MID(Q23,10,3),DATA!$J$2:$L$16,3,FALSE)</f>
        <v>63.4</v>
      </c>
      <c r="X23" s="68" t="str">
        <f>VLOOKUP(MID(Q23,3,1),DATA!$D$2:$E$16,2,FALSE)</f>
        <v>Medium Offset</v>
      </c>
      <c r="Y23" s="68"/>
      <c r="Z23" s="69" t="s">
        <v>2175</v>
      </c>
      <c r="AA23" s="68"/>
      <c r="AB23" s="68"/>
      <c r="AC23" s="68"/>
      <c r="AD23" s="68"/>
    </row>
    <row r="24" spans="1:30" s="31" customFormat="1" x14ac:dyDescent="0.25">
      <c r="A24" s="33" t="s">
        <v>2113</v>
      </c>
      <c r="B24" s="31" t="s">
        <v>2114</v>
      </c>
      <c r="C24" s="69" t="s">
        <v>1856</v>
      </c>
      <c r="D24" s="59" t="str">
        <f>VLOOKUP(MID(F24,1,2),DATA!$B$2:$C$10,2,FALSE)</f>
        <v>FF11</v>
      </c>
      <c r="E24" s="31" t="str">
        <f>VLOOKUP(MID(F24,13,2),DATA!$M$2:$N$16,2,FALSE)</f>
        <v>Tarmac</v>
      </c>
      <c r="F24" s="66" t="s">
        <v>1484</v>
      </c>
      <c r="G24" s="18" cm="1">
        <f t="array" ref="G24">SUMPRODUCT(1*('All Skus'!$C$2:$C$951=$F24),'All Skus'!$D$2:$D$951)</f>
        <v>22</v>
      </c>
      <c r="H24" s="82" t="str">
        <f>VLOOKUP(MID(F24,4,1),DATA!$F$2:$G$16,2,FALSE)</f>
        <v>22"</v>
      </c>
      <c r="I24" s="82" t="str">
        <f>VLOOKUP(MID(F24,5,3),DATA!$H$2:$I$16,2,FALSE)</f>
        <v>9.5"</v>
      </c>
      <c r="J24" s="82" t="str">
        <f t="shared" si="2"/>
        <v>35</v>
      </c>
      <c r="K24" s="82" t="str">
        <f>VLOOKUP(MID(F24,10,3),DATA!$J$2:$L$16,2,FALSE)</f>
        <v>5x108</v>
      </c>
      <c r="L24" s="82">
        <f>VLOOKUP(MID(F24,10,3),DATA!$J$2:$L$16,3,FALSE)</f>
        <v>63.4</v>
      </c>
      <c r="M24" s="31" t="str">
        <f>VLOOKUP(MID(F24,3,1),DATA!$D$2:$E$16,2,FALSE)</f>
        <v>Medium Offset</v>
      </c>
      <c r="O24" s="69" t="s">
        <v>2175</v>
      </c>
      <c r="P24" s="60" t="str">
        <f>VLOOKUP(MID(Q24,1,2),DATA!$B$2:$C$10,2,FALSE)</f>
        <v>FF11</v>
      </c>
      <c r="Q24" s="66" t="s">
        <v>1484</v>
      </c>
      <c r="R24" s="18" cm="1">
        <f t="array" ref="R24">SUMPRODUCT(1*('All Skus'!$C$2:$C$951=$Q24),'All Skus'!$D$2:$D$951)</f>
        <v>22</v>
      </c>
      <c r="S24" s="82" t="str">
        <f>VLOOKUP(MID(Q24,4,1),DATA!$F$2:$G$16,2,FALSE)</f>
        <v>22"</v>
      </c>
      <c r="T24" s="82" t="str">
        <f>VLOOKUP(MID(Q24,5,3),DATA!$H$2:$I$16,2,FALSE)</f>
        <v>9.5"</v>
      </c>
      <c r="U24" s="82" t="str">
        <f t="shared" si="3"/>
        <v>35</v>
      </c>
      <c r="V24" s="82" t="str">
        <f>VLOOKUP(MID(Q24,10,3),DATA!$J$2:$L$16,2,FALSE)</f>
        <v>5x108</v>
      </c>
      <c r="W24" s="82">
        <f>VLOOKUP(MID(Q24,10,3),DATA!$J$2:$L$16,3,FALSE)</f>
        <v>63.4</v>
      </c>
      <c r="X24" s="31" t="str">
        <f>VLOOKUP(MID(Q24,3,1),DATA!$D$2:$E$16,2,FALSE)</f>
        <v>Medium Offset</v>
      </c>
      <c r="Z24" s="69" t="s">
        <v>2175</v>
      </c>
    </row>
    <row r="25" spans="1:30" s="31" customFormat="1" x14ac:dyDescent="0.25">
      <c r="A25" s="33" t="s">
        <v>2241</v>
      </c>
      <c r="B25" s="31" t="s">
        <v>2242</v>
      </c>
      <c r="C25" s="69" t="s">
        <v>1960</v>
      </c>
      <c r="D25" s="59" t="str">
        <f>VLOOKUP(MID(F25,1,2),DATA!$B$2:$C$10,2,FALSE)</f>
        <v>FF10</v>
      </c>
      <c r="E25" s="31" t="str">
        <f>VLOOKUP(MID(F25,13,2),DATA!$M$2:$N$16,2,FALSE)</f>
        <v>Liquid Metal</v>
      </c>
      <c r="F25" s="66" t="s">
        <v>518</v>
      </c>
      <c r="G25" s="18" cm="1">
        <f t="array" ref="G25">SUMPRODUCT(1*('All Skus'!$C$2:$C$951=$F25),'All Skus'!$D$2:$D$951)</f>
        <v>2</v>
      </c>
      <c r="H25" s="82" t="str">
        <f>VLOOKUP(MID(F25,4,1),DATA!$F$2:$G$16,2,FALSE)</f>
        <v>20"</v>
      </c>
      <c r="I25" s="82" t="str">
        <f>VLOOKUP(MID(F25,5,3),DATA!$H$2:$I$16,2,FALSE)</f>
        <v>8.5"</v>
      </c>
      <c r="J25" s="82" t="str">
        <f t="shared" si="2"/>
        <v>33</v>
      </c>
      <c r="K25" s="82" t="str">
        <f>VLOOKUP(MID(F25,10,3),DATA!$J$2:$L$16,2,FALSE)</f>
        <v>5x114.3</v>
      </c>
      <c r="L25" s="82">
        <f>VLOOKUP(MID(F25,10,3),DATA!$J$2:$L$16,3,FALSE)</f>
        <v>73.099999999999994</v>
      </c>
      <c r="M25" s="31" t="str">
        <f>VLOOKUP(MID(F25,3,1),DATA!$D$2:$E$16,2,FALSE)</f>
        <v>High Offset</v>
      </c>
      <c r="O25" s="69" t="s">
        <v>2243</v>
      </c>
      <c r="P25" s="60" t="str">
        <f>VLOOKUP(MID(Q25,1,2),DATA!$B$2:$C$10,2,FALSE)</f>
        <v>FF10</v>
      </c>
      <c r="Q25" s="66" t="s">
        <v>906</v>
      </c>
      <c r="R25" s="18" cm="1">
        <f t="array" ref="R25">SUMPRODUCT(1*('All Skus'!$C$2:$C$951=$Q25),'All Skus'!$D$2:$D$951)</f>
        <v>10</v>
      </c>
      <c r="S25" s="82" t="str">
        <f>VLOOKUP(MID(Q25,4,1),DATA!$F$2:$G$16,2,FALSE)</f>
        <v>20"</v>
      </c>
      <c r="T25" s="82" t="str">
        <f>VLOOKUP(MID(Q25,5,3),DATA!$H$2:$I$16,2,FALSE)</f>
        <v>9.0"</v>
      </c>
      <c r="U25" s="82" t="str">
        <f t="shared" si="3"/>
        <v>35</v>
      </c>
      <c r="V25" s="82" t="str">
        <f>VLOOKUP(MID(Q25,10,3),DATA!$J$2:$L$16,2,FALSE)</f>
        <v>5x114.3</v>
      </c>
      <c r="W25" s="82">
        <f>VLOOKUP(MID(Q25,10,3),DATA!$J$2:$L$16,3,FALSE)</f>
        <v>73.099999999999994</v>
      </c>
      <c r="X25" s="31" t="str">
        <f>VLOOKUP(MID(Q25,3,1),DATA!$D$2:$E$16,2,FALSE)</f>
        <v>Medium Offset</v>
      </c>
      <c r="Z25" s="83" t="s">
        <v>2244</v>
      </c>
    </row>
    <row r="26" spans="1:30" s="31" customFormat="1" x14ac:dyDescent="0.25">
      <c r="A26" s="33" t="s">
        <v>2241</v>
      </c>
      <c r="B26" s="31" t="s">
        <v>2242</v>
      </c>
      <c r="C26" s="69" t="s">
        <v>1960</v>
      </c>
      <c r="D26" s="59" t="str">
        <f>VLOOKUP(MID(F26,1,2),DATA!$B$2:$C$10,2,FALSE)</f>
        <v>FF10</v>
      </c>
      <c r="E26" s="31" t="str">
        <f>VLOOKUP(MID(F26,13,2),DATA!$M$2:$N$16,2,FALSE)</f>
        <v>Tarmac</v>
      </c>
      <c r="F26" s="66" t="s">
        <v>2092</v>
      </c>
      <c r="G26" s="18" cm="1">
        <f t="array" ref="G26">SUMPRODUCT(1*('All Skus'!$C$2:$C$951=$F26),'All Skus'!$D$2:$D$951)</f>
        <v>38</v>
      </c>
      <c r="H26" s="82" t="str">
        <f>VLOOKUP(MID(F26,4,1),DATA!$F$2:$G$16,2,FALSE)</f>
        <v>20"</v>
      </c>
      <c r="I26" s="82" t="str">
        <f>VLOOKUP(MID(F26,5,3),DATA!$H$2:$I$16,2,FALSE)</f>
        <v>8.5"</v>
      </c>
      <c r="J26" s="82" t="str">
        <f t="shared" si="2"/>
        <v>33</v>
      </c>
      <c r="K26" s="82" t="str">
        <f>VLOOKUP(MID(F26,10,3),DATA!$J$2:$L$16,2,FALSE)</f>
        <v>5x114.3</v>
      </c>
      <c r="L26" s="82">
        <f>VLOOKUP(MID(F26,10,3),DATA!$J$2:$L$16,3,FALSE)</f>
        <v>73.099999999999994</v>
      </c>
      <c r="M26" s="31" t="str">
        <f>VLOOKUP(MID(F26,3,1),DATA!$D$2:$E$16,2,FALSE)</f>
        <v>High Offset</v>
      </c>
      <c r="O26" s="69" t="s">
        <v>2243</v>
      </c>
      <c r="P26" s="60" t="str">
        <f>VLOOKUP(MID(Q26,1,2),DATA!$B$2:$C$10,2,FALSE)</f>
        <v>FF10</v>
      </c>
      <c r="Q26" s="66" t="s">
        <v>910</v>
      </c>
      <c r="R26" s="18" cm="1">
        <f t="array" ref="R26">SUMPRODUCT(1*('All Skus'!$C$2:$C$951=$Q26),'All Skus'!$D$2:$D$951)</f>
        <v>7</v>
      </c>
      <c r="S26" s="82" t="str">
        <f>VLOOKUP(MID(Q26,4,1),DATA!$F$2:$G$16,2,FALSE)</f>
        <v>20"</v>
      </c>
      <c r="T26" s="82" t="str">
        <f>VLOOKUP(MID(Q26,5,3),DATA!$H$2:$I$16,2,FALSE)</f>
        <v>9.0"</v>
      </c>
      <c r="U26" s="82" t="str">
        <f t="shared" si="3"/>
        <v>35</v>
      </c>
      <c r="V26" s="82" t="str">
        <f>VLOOKUP(MID(Q26,10,3),DATA!$J$2:$L$16,2,FALSE)</f>
        <v>5x114.3</v>
      </c>
      <c r="W26" s="82">
        <f>VLOOKUP(MID(Q26,10,3),DATA!$J$2:$L$16,3,FALSE)</f>
        <v>73.099999999999994</v>
      </c>
      <c r="X26" s="31" t="str">
        <f>VLOOKUP(MID(Q26,3,1),DATA!$D$2:$E$16,2,FALSE)</f>
        <v>Medium Offset</v>
      </c>
      <c r="Z26" s="83" t="s">
        <v>2244</v>
      </c>
    </row>
    <row r="27" spans="1:30" s="31" customFormat="1" x14ac:dyDescent="0.25">
      <c r="A27" s="33" t="s">
        <v>2241</v>
      </c>
      <c r="B27" s="31" t="s">
        <v>2242</v>
      </c>
      <c r="C27" s="69" t="s">
        <v>1960</v>
      </c>
      <c r="D27" s="59" t="str">
        <f>VLOOKUP(MID(F27,1,2),DATA!$B$2:$C$10,2,FALSE)</f>
        <v>FF11</v>
      </c>
      <c r="E27" s="31" t="str">
        <f>VLOOKUP(MID(F27,13,2),DATA!$M$2:$N$16,2,FALSE)</f>
        <v>Liquid Metal</v>
      </c>
      <c r="F27" s="66" t="s">
        <v>2093</v>
      </c>
      <c r="G27" s="18" cm="1">
        <f t="array" ref="G27">SUMPRODUCT(1*('All Skus'!$C$2:$C$951=$F27),'All Skus'!$D$2:$D$951)</f>
        <v>17</v>
      </c>
      <c r="H27" s="82" t="str">
        <f>VLOOKUP(MID(F27,4,1),DATA!$F$2:$G$16,2,FALSE)</f>
        <v>20"</v>
      </c>
      <c r="I27" s="82" t="str">
        <f>VLOOKUP(MID(F27,5,3),DATA!$H$2:$I$16,2,FALSE)</f>
        <v>8.5"</v>
      </c>
      <c r="J27" s="82" t="str">
        <f t="shared" si="2"/>
        <v>33</v>
      </c>
      <c r="K27" s="82" t="str">
        <f>VLOOKUP(MID(F27,10,3),DATA!$J$2:$L$16,2,FALSE)</f>
        <v>5x114.3</v>
      </c>
      <c r="L27" s="82">
        <f>VLOOKUP(MID(F27,10,3),DATA!$J$2:$L$16,3,FALSE)</f>
        <v>73.099999999999994</v>
      </c>
      <c r="M27" s="31" t="str">
        <f>VLOOKUP(MID(F27,3,1),DATA!$D$2:$E$16,2,FALSE)</f>
        <v>High Offset</v>
      </c>
      <c r="O27" s="69" t="s">
        <v>2243</v>
      </c>
      <c r="P27" s="60" t="str">
        <f>VLOOKUP(MID(Q27,1,2),DATA!$B$2:$C$10,2,FALSE)</f>
        <v>FF11</v>
      </c>
      <c r="Q27" s="66" t="s">
        <v>794</v>
      </c>
      <c r="R27" s="18" cm="1">
        <f t="array" ref="R27">SUMPRODUCT(1*('All Skus'!$C$2:$C$951=$Q27),'All Skus'!$D$2:$D$951)</f>
        <v>6</v>
      </c>
      <c r="S27" s="82" t="str">
        <f>VLOOKUP(MID(Q27,4,1),DATA!$F$2:$G$16,2,FALSE)</f>
        <v>20"</v>
      </c>
      <c r="T27" s="82" t="str">
        <f>VLOOKUP(MID(Q27,5,3),DATA!$H$2:$I$16,2,FALSE)</f>
        <v>9.0"</v>
      </c>
      <c r="U27" s="82" t="str">
        <f t="shared" si="3"/>
        <v>35</v>
      </c>
      <c r="V27" s="82" t="str">
        <f>VLOOKUP(MID(Q27,10,3),DATA!$J$2:$L$16,2,FALSE)</f>
        <v>5x114.3</v>
      </c>
      <c r="W27" s="82">
        <f>VLOOKUP(MID(Q27,10,3),DATA!$J$2:$L$16,3,FALSE)</f>
        <v>73.099999999999994</v>
      </c>
      <c r="X27" s="31" t="str">
        <f>VLOOKUP(MID(Q27,3,1),DATA!$D$2:$E$16,2,FALSE)</f>
        <v>Medium Offset</v>
      </c>
      <c r="Z27" s="83" t="s">
        <v>2244</v>
      </c>
    </row>
    <row r="28" spans="1:30" x14ac:dyDescent="0.25">
      <c r="A28" s="33" t="s">
        <v>2241</v>
      </c>
      <c r="B28" s="31" t="s">
        <v>2242</v>
      </c>
      <c r="C28" s="69" t="s">
        <v>1960</v>
      </c>
      <c r="D28" s="59" t="str">
        <f>VLOOKUP(MID(F28,1,2),DATA!$B$2:$C$10,2,FALSE)</f>
        <v>FF11</v>
      </c>
      <c r="E28" s="31" t="str">
        <f>VLOOKUP(MID(F28,13,2),DATA!$M$2:$N$16,2,FALSE)</f>
        <v>Tarmac</v>
      </c>
      <c r="F28" s="66" t="s">
        <v>2095</v>
      </c>
      <c r="G28" s="18" cm="1">
        <f t="array" ref="G28">SUMPRODUCT(1*('All Skus'!$C$2:$C$951=$F28),'All Skus'!$D$2:$D$951)</f>
        <v>0</v>
      </c>
      <c r="H28" s="82" t="str">
        <f>VLOOKUP(MID(F28,4,1),DATA!$F$2:$G$16,2,FALSE)</f>
        <v>20"</v>
      </c>
      <c r="I28" s="82" t="str">
        <f>VLOOKUP(MID(F28,5,3),DATA!$H$2:$I$16,2,FALSE)</f>
        <v>8.5"</v>
      </c>
      <c r="J28" s="82" t="str">
        <f t="shared" si="2"/>
        <v>33</v>
      </c>
      <c r="K28" s="82" t="str">
        <f>VLOOKUP(MID(F28,10,3),DATA!$J$2:$L$16,2,FALSE)</f>
        <v>5x114.3</v>
      </c>
      <c r="L28" s="82">
        <f>VLOOKUP(MID(F28,10,3),DATA!$J$2:$L$16,3,FALSE)</f>
        <v>73.099999999999994</v>
      </c>
      <c r="M28" s="31" t="str">
        <f>VLOOKUP(MID(F28,3,1),DATA!$D$2:$E$16,2,FALSE)</f>
        <v>High Offset</v>
      </c>
      <c r="N28" s="31"/>
      <c r="O28" s="69" t="s">
        <v>2243</v>
      </c>
      <c r="P28" s="60" t="str">
        <f>VLOOKUP(MID(Q28,1,2),DATA!$B$2:$C$10,2,FALSE)</f>
        <v>FF11</v>
      </c>
      <c r="Q28" s="66" t="s">
        <v>796</v>
      </c>
      <c r="R28" s="18" cm="1">
        <f t="array" ref="R28">SUMPRODUCT(1*('All Skus'!$C$2:$C$951=$Q28),'All Skus'!$D$2:$D$951)</f>
        <v>7</v>
      </c>
      <c r="S28" s="82" t="str">
        <f>VLOOKUP(MID(Q28,4,1),DATA!$F$2:$G$16,2,FALSE)</f>
        <v>20"</v>
      </c>
      <c r="T28" s="82" t="str">
        <f>VLOOKUP(MID(Q28,5,3),DATA!$H$2:$I$16,2,FALSE)</f>
        <v>9.0"</v>
      </c>
      <c r="U28" s="82" t="str">
        <f t="shared" si="3"/>
        <v>35</v>
      </c>
      <c r="V28" s="82" t="str">
        <f>VLOOKUP(MID(Q28,10,3),DATA!$J$2:$L$16,2,FALSE)</f>
        <v>5x114.3</v>
      </c>
      <c r="W28" s="82">
        <f>VLOOKUP(MID(Q28,10,3),DATA!$J$2:$L$16,3,FALSE)</f>
        <v>73.099999999999994</v>
      </c>
      <c r="X28" s="31" t="str">
        <f>VLOOKUP(MID(Q28,3,1),DATA!$D$2:$E$16,2,FALSE)</f>
        <v>Medium Offset</v>
      </c>
      <c r="Y28" s="31"/>
      <c r="Z28" s="83" t="s">
        <v>2244</v>
      </c>
      <c r="AA28" s="31"/>
      <c r="AB28" s="31"/>
      <c r="AC28" s="31"/>
      <c r="AD28" s="31"/>
    </row>
    <row r="29" spans="1:30" x14ac:dyDescent="0.25">
      <c r="A29" s="7" t="s">
        <v>2001</v>
      </c>
      <c r="B29" s="31" t="s">
        <v>2003</v>
      </c>
      <c r="C29" s="69" t="s">
        <v>1855</v>
      </c>
      <c r="D29" s="59" t="str">
        <f>VLOOKUP(MID(F29,1,2),DATA!$B$2:$C$10,2,FALSE)</f>
        <v>FF04</v>
      </c>
      <c r="E29" s="68" t="str">
        <f>VLOOKUP(MID(F29,13,2),DATA!$M$2:$N$16,2,FALSE)</f>
        <v>Tarmac</v>
      </c>
      <c r="F29" s="66" t="s">
        <v>358</v>
      </c>
      <c r="G29" s="18" cm="1">
        <f t="array" ref="G29">SUMPRODUCT(1*('All Skus'!$C$2:$C$951=$F29),'All Skus'!$D$2:$D$951)</f>
        <v>35</v>
      </c>
      <c r="H29" s="12" t="str">
        <f>VLOOKUP(MID(F29,4,1),DATA!$F$2:$G$16,2,FALSE)</f>
        <v>20"</v>
      </c>
      <c r="I29" s="12" t="str">
        <f>VLOOKUP(MID(F29,5,3),DATA!$H$2:$I$16,2,FALSE)</f>
        <v>10.0"</v>
      </c>
      <c r="J29" s="12" t="str">
        <f t="shared" si="2"/>
        <v>35</v>
      </c>
      <c r="K29" s="12" t="str">
        <f>VLOOKUP(MID(F29,10,3),DATA!$J$2:$L$16,2,FALSE)</f>
        <v>5x114.3</v>
      </c>
      <c r="L29" s="12">
        <f>VLOOKUP(MID(F29,10,3),DATA!$J$2:$L$16,3,FALSE)</f>
        <v>70.599999999999994</v>
      </c>
      <c r="M29" s="68" t="str">
        <f>VLOOKUP(MID(F29,3,1),DATA!$D$2:$E$16,2,FALSE)</f>
        <v>Medium Offset</v>
      </c>
      <c r="O29" s="67" t="s">
        <v>2072</v>
      </c>
      <c r="P29" s="60" t="str">
        <f>VLOOKUP(MID(Q29,1,2),DATA!$B$2:$C$10,2,FALSE)</f>
        <v>FF04</v>
      </c>
      <c r="Q29" s="66" t="s">
        <v>359</v>
      </c>
      <c r="R29" s="18" cm="1">
        <f t="array" ref="R29">SUMPRODUCT(1*('All Skus'!$C$2:$C$951=$Q29),'All Skus'!$D$2:$D$951)</f>
        <v>29</v>
      </c>
      <c r="S29" s="12" t="str">
        <f>VLOOKUP(MID(Q29,4,1),DATA!$F$2:$G$16,2,FALSE)</f>
        <v>20"</v>
      </c>
      <c r="T29" s="12" t="str">
        <f>VLOOKUP(MID(Q29,5,3),DATA!$H$2:$I$16,2,FALSE)</f>
        <v>11.0"</v>
      </c>
      <c r="U29" s="12" t="str">
        <f t="shared" si="3"/>
        <v>50</v>
      </c>
      <c r="V29" s="12" t="str">
        <f>VLOOKUP(MID(Q29,10,3),DATA!$J$2:$L$16,2,FALSE)</f>
        <v>5x114.3</v>
      </c>
      <c r="W29" s="12">
        <f>VLOOKUP(MID(Q29,10,3),DATA!$J$2:$L$16,3,FALSE)</f>
        <v>70.599999999999994</v>
      </c>
      <c r="X29" s="68" t="str">
        <f>VLOOKUP(MID(Q29,3,1),DATA!$D$2:$E$16,2,FALSE)</f>
        <v>Low Offset</v>
      </c>
      <c r="Z29" s="67" t="s">
        <v>2061</v>
      </c>
    </row>
    <row r="30" spans="1:30" x14ac:dyDescent="0.25">
      <c r="A30" s="7" t="s">
        <v>2001</v>
      </c>
      <c r="B30" s="31" t="s">
        <v>2003</v>
      </c>
      <c r="C30" s="69" t="s">
        <v>1855</v>
      </c>
      <c r="D30" s="59" t="str">
        <f>VLOOKUP(MID(F30,1,2),DATA!$B$2:$C$10,2,FALSE)</f>
        <v>FF04</v>
      </c>
      <c r="E30" s="68" t="str">
        <f>VLOOKUP(MID(F30,13,2),DATA!$M$2:$N$16,2,FALSE)</f>
        <v>Liquid Metal</v>
      </c>
      <c r="F30" s="66" t="s">
        <v>360</v>
      </c>
      <c r="G30" s="18" cm="1">
        <f t="array" ref="G30">SUMPRODUCT(1*('All Skus'!$C$2:$C$951=$F30),'All Skus'!$D$2:$D$951)</f>
        <v>32</v>
      </c>
      <c r="H30" s="12" t="str">
        <f>VLOOKUP(MID(F30,4,1),DATA!$F$2:$G$16,2,FALSE)</f>
        <v>20"</v>
      </c>
      <c r="I30" s="12" t="str">
        <f>VLOOKUP(MID(F30,5,3),DATA!$H$2:$I$16,2,FALSE)</f>
        <v>10.0"</v>
      </c>
      <c r="J30" s="12" t="str">
        <f t="shared" si="2"/>
        <v>35</v>
      </c>
      <c r="K30" s="12" t="str">
        <f>VLOOKUP(MID(F30,10,3),DATA!$J$2:$L$16,2,FALSE)</f>
        <v>5x114.3</v>
      </c>
      <c r="L30" s="12">
        <f>VLOOKUP(MID(F30,10,3),DATA!$J$2:$L$16,3,FALSE)</f>
        <v>70.599999999999994</v>
      </c>
      <c r="M30" s="68" t="str">
        <f>VLOOKUP(MID(F30,3,1),DATA!$D$2:$E$16,2,FALSE)</f>
        <v>Medium Offset</v>
      </c>
      <c r="O30" s="67" t="s">
        <v>2072</v>
      </c>
      <c r="P30" s="60" t="str">
        <f>VLOOKUP(MID(Q30,1,2),DATA!$B$2:$C$10,2,FALSE)</f>
        <v>FF04</v>
      </c>
      <c r="Q30" s="66" t="s">
        <v>361</v>
      </c>
      <c r="R30" s="18" cm="1">
        <f t="array" ref="R30">SUMPRODUCT(1*('All Skus'!$C$2:$C$951=$Q30),'All Skus'!$D$2:$D$951)</f>
        <v>19</v>
      </c>
      <c r="S30" s="12" t="str">
        <f>VLOOKUP(MID(Q30,4,1),DATA!$F$2:$G$16,2,FALSE)</f>
        <v>20"</v>
      </c>
      <c r="T30" s="12" t="str">
        <f>VLOOKUP(MID(Q30,5,3),DATA!$H$2:$I$16,2,FALSE)</f>
        <v>11.0"</v>
      </c>
      <c r="U30" s="12" t="str">
        <f t="shared" si="3"/>
        <v>50</v>
      </c>
      <c r="V30" s="12" t="str">
        <f>VLOOKUP(MID(Q30,10,3),DATA!$J$2:$L$16,2,FALSE)</f>
        <v>5x114.3</v>
      </c>
      <c r="W30" s="12">
        <f>VLOOKUP(MID(Q30,10,3),DATA!$J$2:$L$16,3,FALSE)</f>
        <v>70.599999999999994</v>
      </c>
      <c r="X30" s="68" t="str">
        <f>VLOOKUP(MID(Q30,3,1),DATA!$D$2:$E$16,2,FALSE)</f>
        <v>Low Offset</v>
      </c>
      <c r="Z30" s="67" t="s">
        <v>2061</v>
      </c>
    </row>
    <row r="31" spans="1:30" x14ac:dyDescent="0.25">
      <c r="A31" s="7" t="s">
        <v>2001</v>
      </c>
      <c r="B31" s="31" t="s">
        <v>2003</v>
      </c>
      <c r="C31" s="69" t="s">
        <v>1855</v>
      </c>
      <c r="D31" s="59" t="str">
        <f>VLOOKUP(MID(F31,1,2),DATA!$B$2:$C$10,2,FALSE)</f>
        <v>FF10</v>
      </c>
      <c r="E31" s="68" t="str">
        <f>VLOOKUP(MID(F31,13,2),DATA!$M$2:$N$16,2,FALSE)</f>
        <v>Liquid Metal</v>
      </c>
      <c r="F31" s="66" t="s">
        <v>133</v>
      </c>
      <c r="G31" s="18" cm="1">
        <f t="array" ref="G31">SUMPRODUCT(1*('All Skus'!$C$2:$C$951=$F31),'All Skus'!$D$2:$D$951)</f>
        <v>-3</v>
      </c>
      <c r="H31" s="12" t="str">
        <f>VLOOKUP(MID(F31,4,1),DATA!$F$2:$G$16,2,FALSE)</f>
        <v>20"</v>
      </c>
      <c r="I31" s="12" t="str">
        <f>VLOOKUP(MID(F31,5,3),DATA!$H$2:$I$16,2,FALSE)</f>
        <v>10.0"</v>
      </c>
      <c r="J31" s="12" t="str">
        <f t="shared" si="2"/>
        <v>35</v>
      </c>
      <c r="K31" s="12" t="str">
        <f>VLOOKUP(MID(F31,10,3),DATA!$J$2:$L$16,2,FALSE)</f>
        <v>5x114.3</v>
      </c>
      <c r="L31" s="12">
        <f>VLOOKUP(MID(F31,10,3),DATA!$J$2:$L$16,3,FALSE)</f>
        <v>70.599999999999994</v>
      </c>
      <c r="M31" s="68" t="str">
        <f>VLOOKUP(MID(F31,3,1),DATA!$D$2:$E$16,2,FALSE)</f>
        <v>Medium Offset</v>
      </c>
      <c r="O31" s="67" t="s">
        <v>2072</v>
      </c>
      <c r="P31" s="60" t="str">
        <f>VLOOKUP(MID(Q31,1,2),DATA!$B$2:$C$10,2,FALSE)</f>
        <v>FF10</v>
      </c>
      <c r="Q31" s="66" t="s">
        <v>1348</v>
      </c>
      <c r="R31" s="18" cm="1">
        <f t="array" ref="R31">SUMPRODUCT(1*('All Skus'!$C$2:$C$951=$Q31),'All Skus'!$D$2:$D$951)</f>
        <v>10</v>
      </c>
      <c r="S31" s="12" t="str">
        <f>VLOOKUP(MID(Q31,4,1),DATA!$F$2:$G$16,2,FALSE)</f>
        <v>20"</v>
      </c>
      <c r="T31" s="12" t="str">
        <f>VLOOKUP(MID(Q31,5,3),DATA!$H$2:$I$16,2,FALSE)</f>
        <v>11.0"</v>
      </c>
      <c r="U31" s="12" t="str">
        <f t="shared" si="3"/>
        <v>50</v>
      </c>
      <c r="V31" s="12" t="str">
        <f>VLOOKUP(MID(Q31,10,3),DATA!$J$2:$L$16,2,FALSE)</f>
        <v>5x114.3</v>
      </c>
      <c r="W31" s="12">
        <f>VLOOKUP(MID(Q31,10,3),DATA!$J$2:$L$16,3,FALSE)</f>
        <v>70.599999999999994</v>
      </c>
      <c r="X31" s="68" t="str">
        <f>VLOOKUP(MID(Q31,3,1),DATA!$D$2:$E$16,2,FALSE)</f>
        <v>Medium Offset</v>
      </c>
      <c r="Z31" s="67" t="s">
        <v>2061</v>
      </c>
    </row>
    <row r="32" spans="1:30" x14ac:dyDescent="0.25">
      <c r="A32" s="7" t="s">
        <v>2001</v>
      </c>
      <c r="B32" s="31" t="s">
        <v>2003</v>
      </c>
      <c r="C32" s="69" t="s">
        <v>1855</v>
      </c>
      <c r="D32" s="59" t="s">
        <v>445</v>
      </c>
      <c r="E32" s="68" t="s">
        <v>1</v>
      </c>
      <c r="F32" s="68" t="s">
        <v>132</v>
      </c>
      <c r="G32" s="18">
        <v>24</v>
      </c>
      <c r="H32" s="12" t="s">
        <v>439</v>
      </c>
      <c r="I32" s="12" t="s">
        <v>458</v>
      </c>
      <c r="J32" s="12" t="s">
        <v>2531</v>
      </c>
      <c r="K32" s="12" t="s">
        <v>442</v>
      </c>
      <c r="L32" s="12">
        <v>70.599999999999994</v>
      </c>
      <c r="M32" s="68" t="s">
        <v>427</v>
      </c>
      <c r="O32" s="67" t="s">
        <v>2072</v>
      </c>
      <c r="P32" s="60" t="s">
        <v>445</v>
      </c>
      <c r="Q32" s="68" t="s">
        <v>1352</v>
      </c>
      <c r="R32" s="18">
        <v>0</v>
      </c>
      <c r="S32" s="12" t="s">
        <v>439</v>
      </c>
      <c r="T32" s="12" t="s">
        <v>464</v>
      </c>
      <c r="U32" s="12" t="s">
        <v>2544</v>
      </c>
      <c r="V32" s="12" t="s">
        <v>442</v>
      </c>
      <c r="W32" s="12">
        <v>70.599999999999994</v>
      </c>
      <c r="X32" s="68" t="s">
        <v>427</v>
      </c>
      <c r="Z32" s="67" t="s">
        <v>2061</v>
      </c>
      <c r="AA32" s="96" t="s">
        <v>2547</v>
      </c>
    </row>
    <row r="33" spans="1:30" x14ac:dyDescent="0.25">
      <c r="A33" s="7" t="s">
        <v>2001</v>
      </c>
      <c r="B33" s="31" t="s">
        <v>2003</v>
      </c>
      <c r="C33" s="69" t="s">
        <v>1855</v>
      </c>
      <c r="D33" s="59" t="str">
        <f>VLOOKUP(MID(F33,1,2),DATA!$B$2:$C$10,2,FALSE)</f>
        <v>FF11</v>
      </c>
      <c r="E33" s="68" t="str">
        <f>VLOOKUP(MID(F33,13,2),DATA!$M$2:$N$16,2,FALSE)</f>
        <v>Tarmac</v>
      </c>
      <c r="F33" s="66" t="s">
        <v>408</v>
      </c>
      <c r="G33" s="18" cm="1">
        <f t="array" ref="G33">SUMPRODUCT(1*('All Skus'!$C$2:$C$951=$F33),'All Skus'!$D$2:$D$951)</f>
        <v>34</v>
      </c>
      <c r="H33" s="12" t="str">
        <f>VLOOKUP(MID(F33,4,1),DATA!$F$2:$G$16,2,FALSE)</f>
        <v>20"</v>
      </c>
      <c r="I33" s="12" t="str">
        <f>VLOOKUP(MID(F33,5,3),DATA!$H$2:$I$16,2,FALSE)</f>
        <v>10.0"</v>
      </c>
      <c r="J33" s="12" t="str">
        <f>MID(F33,8,2)</f>
        <v>35</v>
      </c>
      <c r="K33" s="12" t="str">
        <f>VLOOKUP(MID(F33,10,3),DATA!$J$2:$L$16,2,FALSE)</f>
        <v>5x114.3</v>
      </c>
      <c r="L33" s="12">
        <f>VLOOKUP(MID(F33,10,3),DATA!$J$2:$L$16,3,FALSE)</f>
        <v>70.599999999999994</v>
      </c>
      <c r="M33" s="68" t="str">
        <f>VLOOKUP(MID(F33,3,1),DATA!$D$2:$E$16,2,FALSE)</f>
        <v>Medium Offset</v>
      </c>
      <c r="O33" s="67" t="s">
        <v>2072</v>
      </c>
      <c r="P33" s="60" t="str">
        <f>VLOOKUP(MID(Q33,1,2),DATA!$B$2:$C$10,2,FALSE)</f>
        <v>FF11</v>
      </c>
      <c r="Q33" s="66" t="s">
        <v>1472</v>
      </c>
      <c r="R33" s="18" cm="1">
        <f t="array" ref="R33">SUMPRODUCT(1*('All Skus'!$C$2:$C$951=$Q33),'All Skus'!$D$2:$D$951)</f>
        <v>46</v>
      </c>
      <c r="S33" s="12" t="str">
        <f>VLOOKUP(MID(Q33,4,1),DATA!$F$2:$G$16,2,FALSE)</f>
        <v>20"</v>
      </c>
      <c r="T33" s="12" t="str">
        <f>VLOOKUP(MID(Q33,5,3),DATA!$H$2:$I$16,2,FALSE)</f>
        <v>11.0"</v>
      </c>
      <c r="U33" s="12" t="str">
        <f>MID(Q33,8,2)</f>
        <v>50</v>
      </c>
      <c r="V33" s="12" t="str">
        <f>VLOOKUP(MID(Q33,10,3),DATA!$J$2:$L$16,2,FALSE)</f>
        <v>5x114.3</v>
      </c>
      <c r="W33" s="12">
        <f>VLOOKUP(MID(Q33,10,3),DATA!$J$2:$L$16,3,FALSE)</f>
        <v>70.599999999999994</v>
      </c>
      <c r="X33" s="68" t="str">
        <f>VLOOKUP(MID(Q33,3,1),DATA!$D$2:$E$16,2,FALSE)</f>
        <v>Medium Offset</v>
      </c>
      <c r="Z33" s="67" t="s">
        <v>2061</v>
      </c>
    </row>
    <row r="34" spans="1:30" x14ac:dyDescent="0.25">
      <c r="A34" s="7" t="s">
        <v>2001</v>
      </c>
      <c r="B34" s="31" t="s">
        <v>2003</v>
      </c>
      <c r="C34" s="69" t="s">
        <v>1855</v>
      </c>
      <c r="D34" s="59" t="str">
        <f>VLOOKUP(MID(F34,1,2),DATA!$B$2:$C$10,2,FALSE)</f>
        <v>FF11</v>
      </c>
      <c r="E34" s="68" t="str">
        <f>VLOOKUP(MID(F34,13,2),DATA!$M$2:$N$16,2,FALSE)</f>
        <v>Liquid Metal</v>
      </c>
      <c r="F34" s="66" t="s">
        <v>409</v>
      </c>
      <c r="G34" s="18" cm="1">
        <f t="array" ref="G34">SUMPRODUCT(1*('All Skus'!$C$2:$C$951=$F34),'All Skus'!$D$2:$D$951)</f>
        <v>30</v>
      </c>
      <c r="H34" s="12" t="str">
        <f>VLOOKUP(MID(F34,4,1),DATA!$F$2:$G$16,2,FALSE)</f>
        <v>20"</v>
      </c>
      <c r="I34" s="12" t="str">
        <f>VLOOKUP(MID(F34,5,3),DATA!$H$2:$I$16,2,FALSE)</f>
        <v>10.0"</v>
      </c>
      <c r="J34" s="12" t="str">
        <f>MID(F34,8,2)</f>
        <v>35</v>
      </c>
      <c r="K34" s="12" t="str">
        <f>VLOOKUP(MID(F34,10,3),DATA!$J$2:$L$16,2,FALSE)</f>
        <v>5x114.3</v>
      </c>
      <c r="L34" s="12">
        <f>VLOOKUP(MID(F34,10,3),DATA!$J$2:$L$16,3,FALSE)</f>
        <v>70.599999999999994</v>
      </c>
      <c r="M34" s="68" t="str">
        <f>VLOOKUP(MID(F34,3,1),DATA!$D$2:$E$16,2,FALSE)</f>
        <v>Medium Offset</v>
      </c>
      <c r="O34" s="67" t="s">
        <v>2072</v>
      </c>
      <c r="P34" s="60" t="str">
        <f>VLOOKUP(MID(Q34,1,2),DATA!$B$2:$C$10,2,FALSE)</f>
        <v>FF11</v>
      </c>
      <c r="Q34" s="66" t="s">
        <v>1468</v>
      </c>
      <c r="R34" s="18" cm="1">
        <f t="array" ref="R34">SUMPRODUCT(1*('All Skus'!$C$2:$C$951=$Q34),'All Skus'!$D$2:$D$951)</f>
        <v>38</v>
      </c>
      <c r="S34" s="12" t="str">
        <f>VLOOKUP(MID(Q34,4,1),DATA!$F$2:$G$16,2,FALSE)</f>
        <v>20"</v>
      </c>
      <c r="T34" s="12" t="str">
        <f>VLOOKUP(MID(Q34,5,3),DATA!$H$2:$I$16,2,FALSE)</f>
        <v>11.0"</v>
      </c>
      <c r="U34" s="12" t="str">
        <f>MID(Q34,8,2)</f>
        <v>50</v>
      </c>
      <c r="V34" s="12" t="str">
        <f>VLOOKUP(MID(Q34,10,3),DATA!$J$2:$L$16,2,FALSE)</f>
        <v>5x114.3</v>
      </c>
      <c r="W34" s="12">
        <f>VLOOKUP(MID(Q34,10,3),DATA!$J$2:$L$16,3,FALSE)</f>
        <v>70.599999999999994</v>
      </c>
      <c r="X34" s="68" t="str">
        <f>VLOOKUP(MID(Q34,3,1),DATA!$D$2:$E$16,2,FALSE)</f>
        <v>Medium Offset</v>
      </c>
      <c r="Z34" s="67" t="s">
        <v>2061</v>
      </c>
    </row>
    <row r="35" spans="1:30" x14ac:dyDescent="0.25">
      <c r="A35" s="7" t="s">
        <v>2001</v>
      </c>
      <c r="B35" s="31" t="s">
        <v>2005</v>
      </c>
      <c r="C35" s="69" t="s">
        <v>1855</v>
      </c>
      <c r="D35" s="59" t="str">
        <f>VLOOKUP(MID(F35,1,2),DATA!$B$2:$C$10,2,FALSE)</f>
        <v>FF04</v>
      </c>
      <c r="E35" s="68" t="str">
        <f>VLOOKUP(MID(F35,13,2),DATA!$M$2:$N$16,2,FALSE)</f>
        <v>Tarmac</v>
      </c>
      <c r="F35" s="66" t="s">
        <v>358</v>
      </c>
      <c r="G35" s="18" cm="1">
        <f t="array" ref="G35">SUMPRODUCT(1*('All Skus'!$C$2:$C$951=$F35),'All Skus'!$D$2:$D$951)</f>
        <v>35</v>
      </c>
      <c r="H35" s="12" t="str">
        <f>VLOOKUP(MID(F35,4,1),DATA!$F$2:$G$16,2,FALSE)</f>
        <v>20"</v>
      </c>
      <c r="I35" s="12" t="str">
        <f>VLOOKUP(MID(F35,5,3),DATA!$H$2:$I$16,2,FALSE)</f>
        <v>10.0"</v>
      </c>
      <c r="J35" s="12" t="str">
        <f>MID(F35,8,2)</f>
        <v>35</v>
      </c>
      <c r="K35" s="12" t="str">
        <f>VLOOKUP(MID(F35,10,3),DATA!$J$2:$L$16,2,FALSE)</f>
        <v>5x114.3</v>
      </c>
      <c r="L35" s="12">
        <f>VLOOKUP(MID(F35,10,3),DATA!$J$2:$L$16,3,FALSE)</f>
        <v>70.599999999999994</v>
      </c>
      <c r="M35" s="68" t="str">
        <f>VLOOKUP(MID(F35,3,1),DATA!$D$2:$E$16,2,FALSE)</f>
        <v>Medium Offset</v>
      </c>
      <c r="O35" s="67" t="s">
        <v>2072</v>
      </c>
      <c r="P35" s="60" t="str">
        <f>VLOOKUP(MID(Q35,1,2),DATA!$B$2:$C$10,2,FALSE)</f>
        <v>FF04</v>
      </c>
      <c r="Q35" s="66" t="s">
        <v>359</v>
      </c>
      <c r="R35" s="18" cm="1">
        <f t="array" ref="R35">SUMPRODUCT(1*('All Skus'!$C$2:$C$951=$Q35),'All Skus'!$D$2:$D$951)</f>
        <v>29</v>
      </c>
      <c r="S35" s="12" t="str">
        <f>VLOOKUP(MID(Q35,4,1),DATA!$F$2:$G$16,2,FALSE)</f>
        <v>20"</v>
      </c>
      <c r="T35" s="12" t="str">
        <f>VLOOKUP(MID(Q35,5,3),DATA!$H$2:$I$16,2,FALSE)</f>
        <v>11.0"</v>
      </c>
      <c r="U35" s="12" t="str">
        <f>MID(Q35,8,2)</f>
        <v>50</v>
      </c>
      <c r="V35" s="12" t="str">
        <f>VLOOKUP(MID(Q35,10,3),DATA!$J$2:$L$16,2,FALSE)</f>
        <v>5x114.3</v>
      </c>
      <c r="W35" s="12">
        <f>VLOOKUP(MID(Q35,10,3),DATA!$J$2:$L$16,3,FALSE)</f>
        <v>70.599999999999994</v>
      </c>
      <c r="X35" s="68" t="str">
        <f>VLOOKUP(MID(Q35,3,1),DATA!$D$2:$E$16,2,FALSE)</f>
        <v>Low Offset</v>
      </c>
      <c r="Z35" s="67" t="s">
        <v>2061</v>
      </c>
    </row>
    <row r="36" spans="1:30" x14ac:dyDescent="0.25">
      <c r="A36" s="7" t="s">
        <v>2001</v>
      </c>
      <c r="B36" s="31" t="s">
        <v>2005</v>
      </c>
      <c r="C36" s="69" t="s">
        <v>1855</v>
      </c>
      <c r="D36" s="59" t="str">
        <f>VLOOKUP(MID(F36,1,2),DATA!$B$2:$C$10,2,FALSE)</f>
        <v>FF04</v>
      </c>
      <c r="E36" s="68" t="str">
        <f>VLOOKUP(MID(F36,13,2),DATA!$M$2:$N$16,2,FALSE)</f>
        <v>Liquid Metal</v>
      </c>
      <c r="F36" s="66" t="s">
        <v>360</v>
      </c>
      <c r="G36" s="18" cm="1">
        <f t="array" ref="G36">SUMPRODUCT(1*('All Skus'!$C$2:$C$951=$F36),'All Skus'!$D$2:$D$951)</f>
        <v>32</v>
      </c>
      <c r="H36" s="12" t="str">
        <f>VLOOKUP(MID(F36,4,1),DATA!$F$2:$G$16,2,FALSE)</f>
        <v>20"</v>
      </c>
      <c r="I36" s="12" t="str">
        <f>VLOOKUP(MID(F36,5,3),DATA!$H$2:$I$16,2,FALSE)</f>
        <v>10.0"</v>
      </c>
      <c r="J36" s="12" t="str">
        <f>MID(F36,8,2)</f>
        <v>35</v>
      </c>
      <c r="K36" s="12" t="str">
        <f>VLOOKUP(MID(F36,10,3),DATA!$J$2:$L$16,2,FALSE)</f>
        <v>5x114.3</v>
      </c>
      <c r="L36" s="12">
        <f>VLOOKUP(MID(F36,10,3),DATA!$J$2:$L$16,3,FALSE)</f>
        <v>70.599999999999994</v>
      </c>
      <c r="M36" s="68" t="str">
        <f>VLOOKUP(MID(F36,3,1),DATA!$D$2:$E$16,2,FALSE)</f>
        <v>Medium Offset</v>
      </c>
      <c r="O36" s="67" t="s">
        <v>2072</v>
      </c>
      <c r="P36" s="60" t="str">
        <f>VLOOKUP(MID(Q36,1,2),DATA!$B$2:$C$10,2,FALSE)</f>
        <v>FF04</v>
      </c>
      <c r="Q36" s="66" t="s">
        <v>361</v>
      </c>
      <c r="R36" s="18" cm="1">
        <f t="array" ref="R36">SUMPRODUCT(1*('All Skus'!$C$2:$C$951=$Q36),'All Skus'!$D$2:$D$951)</f>
        <v>19</v>
      </c>
      <c r="S36" s="12" t="str">
        <f>VLOOKUP(MID(Q36,4,1),DATA!$F$2:$G$16,2,FALSE)</f>
        <v>20"</v>
      </c>
      <c r="T36" s="12" t="str">
        <f>VLOOKUP(MID(Q36,5,3),DATA!$H$2:$I$16,2,FALSE)</f>
        <v>11.0"</v>
      </c>
      <c r="U36" s="12" t="str">
        <f>MID(Q36,8,2)</f>
        <v>50</v>
      </c>
      <c r="V36" s="12" t="str">
        <f>VLOOKUP(MID(Q36,10,3),DATA!$J$2:$L$16,2,FALSE)</f>
        <v>5x114.3</v>
      </c>
      <c r="W36" s="12">
        <f>VLOOKUP(MID(Q36,10,3),DATA!$J$2:$L$16,3,FALSE)</f>
        <v>70.599999999999994</v>
      </c>
      <c r="X36" s="68" t="str">
        <f>VLOOKUP(MID(Q36,3,1),DATA!$D$2:$E$16,2,FALSE)</f>
        <v>Low Offset</v>
      </c>
      <c r="Z36" s="67" t="s">
        <v>2061</v>
      </c>
    </row>
    <row r="37" spans="1:30" x14ac:dyDescent="0.25">
      <c r="A37" s="7" t="s">
        <v>2001</v>
      </c>
      <c r="B37" s="31" t="s">
        <v>2005</v>
      </c>
      <c r="C37" s="69" t="s">
        <v>1855</v>
      </c>
      <c r="D37" s="59" t="str">
        <f>VLOOKUP(MID(F37,1,2),DATA!$B$2:$C$10,2,FALSE)</f>
        <v>FF10</v>
      </c>
      <c r="E37" s="68" t="str">
        <f>VLOOKUP(MID(F37,13,2),DATA!$M$2:$N$16,2,FALSE)</f>
        <v>Liquid Metal</v>
      </c>
      <c r="F37" s="66" t="s">
        <v>133</v>
      </c>
      <c r="G37" s="18" cm="1">
        <f t="array" ref="G37">SUMPRODUCT(1*('All Skus'!$C$2:$C$951=$F37),'All Skus'!$D$2:$D$951)</f>
        <v>-3</v>
      </c>
      <c r="H37" s="12" t="str">
        <f>VLOOKUP(MID(F37,4,1),DATA!$F$2:$G$16,2,FALSE)</f>
        <v>20"</v>
      </c>
      <c r="I37" s="12" t="str">
        <f>VLOOKUP(MID(F37,5,3),DATA!$H$2:$I$16,2,FALSE)</f>
        <v>10.0"</v>
      </c>
      <c r="J37" s="12" t="str">
        <f>MID(F37,8,2)</f>
        <v>35</v>
      </c>
      <c r="K37" s="12" t="str">
        <f>VLOOKUP(MID(F37,10,3),DATA!$J$2:$L$16,2,FALSE)</f>
        <v>5x114.3</v>
      </c>
      <c r="L37" s="12">
        <f>VLOOKUP(MID(F37,10,3),DATA!$J$2:$L$16,3,FALSE)</f>
        <v>70.599999999999994</v>
      </c>
      <c r="M37" s="68" t="str">
        <f>VLOOKUP(MID(F37,3,1),DATA!$D$2:$E$16,2,FALSE)</f>
        <v>Medium Offset</v>
      </c>
      <c r="O37" s="67" t="s">
        <v>2072</v>
      </c>
      <c r="P37" s="60" t="str">
        <f>VLOOKUP(MID(Q37,1,2),DATA!$B$2:$C$10,2,FALSE)</f>
        <v>FF10</v>
      </c>
      <c r="Q37" s="66" t="s">
        <v>1348</v>
      </c>
      <c r="R37" s="18" cm="1">
        <f t="array" ref="R37">SUMPRODUCT(1*('All Skus'!$C$2:$C$951=$Q37),'All Skus'!$D$2:$D$951)</f>
        <v>10</v>
      </c>
      <c r="S37" s="12" t="str">
        <f>VLOOKUP(MID(Q37,4,1),DATA!$F$2:$G$16,2,FALSE)</f>
        <v>20"</v>
      </c>
      <c r="T37" s="12" t="str">
        <f>VLOOKUP(MID(Q37,5,3),DATA!$H$2:$I$16,2,FALSE)</f>
        <v>11.0"</v>
      </c>
      <c r="U37" s="12" t="str">
        <f>MID(Q37,8,2)</f>
        <v>50</v>
      </c>
      <c r="V37" s="12" t="str">
        <f>VLOOKUP(MID(Q37,10,3),DATA!$J$2:$L$16,2,FALSE)</f>
        <v>5x114.3</v>
      </c>
      <c r="W37" s="12">
        <f>VLOOKUP(MID(Q37,10,3),DATA!$J$2:$L$16,3,FALSE)</f>
        <v>70.599999999999994</v>
      </c>
      <c r="X37" s="68" t="str">
        <f>VLOOKUP(MID(Q37,3,1),DATA!$D$2:$E$16,2,FALSE)</f>
        <v>Medium Offset</v>
      </c>
      <c r="Z37" s="67" t="s">
        <v>2061</v>
      </c>
    </row>
    <row r="38" spans="1:30" x14ac:dyDescent="0.25">
      <c r="A38" s="7" t="s">
        <v>2001</v>
      </c>
      <c r="B38" s="31" t="s">
        <v>2005</v>
      </c>
      <c r="C38" s="69" t="s">
        <v>1855</v>
      </c>
      <c r="D38" s="59" t="s">
        <v>445</v>
      </c>
      <c r="E38" s="68" t="s">
        <v>1</v>
      </c>
      <c r="F38" s="68" t="s">
        <v>132</v>
      </c>
      <c r="G38" s="18">
        <v>24</v>
      </c>
      <c r="H38" s="12" t="s">
        <v>439</v>
      </c>
      <c r="I38" s="12" t="s">
        <v>458</v>
      </c>
      <c r="J38" s="12" t="s">
        <v>2531</v>
      </c>
      <c r="K38" s="12" t="s">
        <v>442</v>
      </c>
      <c r="L38" s="12">
        <v>70.599999999999994</v>
      </c>
      <c r="M38" s="68" t="s">
        <v>427</v>
      </c>
      <c r="O38" s="67" t="s">
        <v>2072</v>
      </c>
      <c r="P38" s="60" t="s">
        <v>445</v>
      </c>
      <c r="Q38" s="68" t="s">
        <v>1352</v>
      </c>
      <c r="R38" s="18">
        <v>0</v>
      </c>
      <c r="S38" s="12" t="s">
        <v>439</v>
      </c>
      <c r="T38" s="12" t="s">
        <v>464</v>
      </c>
      <c r="U38" s="12" t="s">
        <v>2544</v>
      </c>
      <c r="V38" s="12" t="s">
        <v>442</v>
      </c>
      <c r="W38" s="12">
        <v>70.599999999999994</v>
      </c>
      <c r="X38" s="68" t="s">
        <v>427</v>
      </c>
      <c r="Z38" s="67" t="s">
        <v>2061</v>
      </c>
      <c r="AA38" s="96" t="s">
        <v>2547</v>
      </c>
    </row>
    <row r="39" spans="1:30" x14ac:dyDescent="0.25">
      <c r="A39" s="7" t="s">
        <v>2001</v>
      </c>
      <c r="B39" s="31" t="s">
        <v>2005</v>
      </c>
      <c r="C39" s="69" t="s">
        <v>1855</v>
      </c>
      <c r="D39" s="59" t="str">
        <f>VLOOKUP(MID(F39,1,2),DATA!$B$2:$C$10,2,FALSE)</f>
        <v>FF11</v>
      </c>
      <c r="E39" s="68" t="str">
        <f>VLOOKUP(MID(F39,13,2),DATA!$M$2:$N$16,2,FALSE)</f>
        <v>Tarmac</v>
      </c>
      <c r="F39" s="66" t="s">
        <v>408</v>
      </c>
      <c r="G39" s="18" cm="1">
        <f t="array" ref="G39">SUMPRODUCT(1*('All Skus'!$C$2:$C$951=$F39),'All Skus'!$D$2:$D$951)</f>
        <v>34</v>
      </c>
      <c r="H39" s="12" t="str">
        <f>VLOOKUP(MID(F39,4,1),DATA!$F$2:$G$16,2,FALSE)</f>
        <v>20"</v>
      </c>
      <c r="I39" s="12" t="str">
        <f>VLOOKUP(MID(F39,5,3),DATA!$H$2:$I$16,2,FALSE)</f>
        <v>10.0"</v>
      </c>
      <c r="J39" s="12" t="str">
        <f>MID(F39,8,2)</f>
        <v>35</v>
      </c>
      <c r="K39" s="12" t="str">
        <f>VLOOKUP(MID(F39,10,3),DATA!$J$2:$L$16,2,FALSE)</f>
        <v>5x114.3</v>
      </c>
      <c r="L39" s="12">
        <f>VLOOKUP(MID(F39,10,3),DATA!$J$2:$L$16,3,FALSE)</f>
        <v>70.599999999999994</v>
      </c>
      <c r="M39" s="68" t="str">
        <f>VLOOKUP(MID(F39,3,1),DATA!$D$2:$E$16,2,FALSE)</f>
        <v>Medium Offset</v>
      </c>
      <c r="O39" s="67" t="s">
        <v>2072</v>
      </c>
      <c r="P39" s="60" t="str">
        <f>VLOOKUP(MID(Q39,1,2),DATA!$B$2:$C$10,2,FALSE)</f>
        <v>FF11</v>
      </c>
      <c r="Q39" s="66" t="s">
        <v>1472</v>
      </c>
      <c r="R39" s="18" cm="1">
        <f t="array" ref="R39">SUMPRODUCT(1*('All Skus'!$C$2:$C$951=$Q39),'All Skus'!$D$2:$D$951)</f>
        <v>46</v>
      </c>
      <c r="S39" s="12" t="str">
        <f>VLOOKUP(MID(Q39,4,1),DATA!$F$2:$G$16,2,FALSE)</f>
        <v>20"</v>
      </c>
      <c r="T39" s="12" t="str">
        <f>VLOOKUP(MID(Q39,5,3),DATA!$H$2:$I$16,2,FALSE)</f>
        <v>11.0"</v>
      </c>
      <c r="U39" s="12" t="str">
        <f>MID(Q39,8,2)</f>
        <v>50</v>
      </c>
      <c r="V39" s="12" t="str">
        <f>VLOOKUP(MID(Q39,10,3),DATA!$J$2:$L$16,2,FALSE)</f>
        <v>5x114.3</v>
      </c>
      <c r="W39" s="12">
        <f>VLOOKUP(MID(Q39,10,3),DATA!$J$2:$L$16,3,FALSE)</f>
        <v>70.599999999999994</v>
      </c>
      <c r="X39" s="68" t="str">
        <f>VLOOKUP(MID(Q39,3,1),DATA!$D$2:$E$16,2,FALSE)</f>
        <v>Medium Offset</v>
      </c>
      <c r="Z39" s="67" t="s">
        <v>2061</v>
      </c>
    </row>
    <row r="40" spans="1:30" x14ac:dyDescent="0.25">
      <c r="A40" s="7" t="s">
        <v>2001</v>
      </c>
      <c r="B40" s="31" t="s">
        <v>2005</v>
      </c>
      <c r="C40" s="69" t="s">
        <v>1855</v>
      </c>
      <c r="D40" s="59" t="str">
        <f>VLOOKUP(MID(F40,1,2),DATA!$B$2:$C$10,2,FALSE)</f>
        <v>FF11</v>
      </c>
      <c r="E40" s="68" t="str">
        <f>VLOOKUP(MID(F40,13,2),DATA!$M$2:$N$16,2,FALSE)</f>
        <v>Liquid Metal</v>
      </c>
      <c r="F40" s="66" t="s">
        <v>409</v>
      </c>
      <c r="G40" s="18" cm="1">
        <f t="array" ref="G40">SUMPRODUCT(1*('All Skus'!$C$2:$C$951=$F40),'All Skus'!$D$2:$D$951)</f>
        <v>30</v>
      </c>
      <c r="H40" s="12" t="str">
        <f>VLOOKUP(MID(F40,4,1),DATA!$F$2:$G$16,2,FALSE)</f>
        <v>20"</v>
      </c>
      <c r="I40" s="12" t="str">
        <f>VLOOKUP(MID(F40,5,3),DATA!$H$2:$I$16,2,FALSE)</f>
        <v>10.0"</v>
      </c>
      <c r="J40" s="12" t="str">
        <f>MID(F40,8,2)</f>
        <v>35</v>
      </c>
      <c r="K40" s="12" t="str">
        <f>VLOOKUP(MID(F40,10,3),DATA!$J$2:$L$16,2,FALSE)</f>
        <v>5x114.3</v>
      </c>
      <c r="L40" s="12">
        <f>VLOOKUP(MID(F40,10,3),DATA!$J$2:$L$16,3,FALSE)</f>
        <v>70.599999999999994</v>
      </c>
      <c r="M40" s="68" t="str">
        <f>VLOOKUP(MID(F40,3,1),DATA!$D$2:$E$16,2,FALSE)</f>
        <v>Medium Offset</v>
      </c>
      <c r="O40" s="67" t="s">
        <v>2072</v>
      </c>
      <c r="P40" s="60" t="str">
        <f>VLOOKUP(MID(Q40,1,2),DATA!$B$2:$C$10,2,FALSE)</f>
        <v>FF11</v>
      </c>
      <c r="Q40" s="66" t="s">
        <v>1468</v>
      </c>
      <c r="R40" s="18" cm="1">
        <f t="array" ref="R40">SUMPRODUCT(1*('All Skus'!$C$2:$C$951=$Q40),'All Skus'!$D$2:$D$951)</f>
        <v>38</v>
      </c>
      <c r="S40" s="12" t="str">
        <f>VLOOKUP(MID(Q40,4,1),DATA!$F$2:$G$16,2,FALSE)</f>
        <v>20"</v>
      </c>
      <c r="T40" s="12" t="str">
        <f>VLOOKUP(MID(Q40,5,3),DATA!$H$2:$I$16,2,FALSE)</f>
        <v>11.0"</v>
      </c>
      <c r="U40" s="12" t="str">
        <f>MID(Q40,8,2)</f>
        <v>50</v>
      </c>
      <c r="V40" s="12" t="str">
        <f>VLOOKUP(MID(Q40,10,3),DATA!$J$2:$L$16,2,FALSE)</f>
        <v>5x114.3</v>
      </c>
      <c r="W40" s="12">
        <f>VLOOKUP(MID(Q40,10,3),DATA!$J$2:$L$16,3,FALSE)</f>
        <v>70.599999999999994</v>
      </c>
      <c r="X40" s="68" t="str">
        <f>VLOOKUP(MID(Q40,3,1),DATA!$D$2:$E$16,2,FALSE)</f>
        <v>Medium Offset</v>
      </c>
      <c r="Z40" s="67" t="s">
        <v>2061</v>
      </c>
    </row>
    <row r="41" spans="1:30" x14ac:dyDescent="0.25">
      <c r="A41" s="7" t="s">
        <v>2006</v>
      </c>
      <c r="B41" s="31" t="s">
        <v>2008</v>
      </c>
      <c r="C41" s="69" t="s">
        <v>2009</v>
      </c>
      <c r="D41" s="59" t="str">
        <f>VLOOKUP(MID(F41,1,2),DATA!$B$2:$C$10,2,FALSE)</f>
        <v>FF04</v>
      </c>
      <c r="E41" s="68" t="str">
        <f>VLOOKUP(MID(F41,13,2),DATA!$M$2:$N$16,2,FALSE)</f>
        <v>Tarmac</v>
      </c>
      <c r="F41" s="66" t="s">
        <v>358</v>
      </c>
      <c r="G41" s="18" cm="1">
        <f t="array" ref="G41">SUMPRODUCT(1*('All Skus'!$C$2:$C$951=$F41),'All Skus'!$D$2:$D$951)</f>
        <v>35</v>
      </c>
      <c r="H41" s="12" t="str">
        <f>VLOOKUP(MID(F41,4,1),DATA!$F$2:$G$16,2,FALSE)</f>
        <v>20"</v>
      </c>
      <c r="I41" s="12" t="str">
        <f>VLOOKUP(MID(F41,5,3),DATA!$H$2:$I$16,2,FALSE)</f>
        <v>10.0"</v>
      </c>
      <c r="J41" s="12" t="str">
        <f>MID(F41,8,2)</f>
        <v>35</v>
      </c>
      <c r="K41" s="12" t="str">
        <f>VLOOKUP(MID(F41,10,3),DATA!$J$2:$L$16,2,FALSE)</f>
        <v>5x114.3</v>
      </c>
      <c r="L41" s="12">
        <f>VLOOKUP(MID(F41,10,3),DATA!$J$2:$L$16,3,FALSE)</f>
        <v>70.599999999999994</v>
      </c>
      <c r="M41" s="68" t="str">
        <f>VLOOKUP(MID(F41,3,1),DATA!$D$2:$E$16,2,FALSE)</f>
        <v>Medium Offset</v>
      </c>
      <c r="P41" s="60" t="str">
        <f>VLOOKUP(MID(Q41,1,2),DATA!$B$2:$C$10,2,FALSE)</f>
        <v>FF04</v>
      </c>
      <c r="Q41" s="66" t="s">
        <v>359</v>
      </c>
      <c r="R41" s="18" cm="1">
        <f t="array" ref="R41">SUMPRODUCT(1*('All Skus'!$C$2:$C$951=$Q41),'All Skus'!$D$2:$D$951)</f>
        <v>29</v>
      </c>
      <c r="S41" s="12" t="str">
        <f>VLOOKUP(MID(Q41,4,1),DATA!$F$2:$G$16,2,FALSE)</f>
        <v>20"</v>
      </c>
      <c r="T41" s="12" t="str">
        <f>VLOOKUP(MID(Q41,5,3),DATA!$H$2:$I$16,2,FALSE)</f>
        <v>11.0"</v>
      </c>
      <c r="U41" s="12" t="str">
        <f>MID(Q41,8,2)</f>
        <v>50</v>
      </c>
      <c r="V41" s="12" t="str">
        <f>VLOOKUP(MID(Q41,10,3),DATA!$J$2:$L$16,2,FALSE)</f>
        <v>5x114.3</v>
      </c>
      <c r="W41" s="12">
        <f>VLOOKUP(MID(Q41,10,3),DATA!$J$2:$L$16,3,FALSE)</f>
        <v>70.599999999999994</v>
      </c>
      <c r="X41" s="68" t="str">
        <f>VLOOKUP(MID(Q41,3,1),DATA!$D$2:$E$16,2,FALSE)</f>
        <v>Low Offset</v>
      </c>
    </row>
    <row r="42" spans="1:30" x14ac:dyDescent="0.25">
      <c r="A42" s="7" t="s">
        <v>2006</v>
      </c>
      <c r="B42" s="31" t="s">
        <v>2008</v>
      </c>
      <c r="C42" s="69" t="s">
        <v>2009</v>
      </c>
      <c r="D42" s="59" t="str">
        <f>VLOOKUP(MID(F42,1,2),DATA!$B$2:$C$10,2,FALSE)</f>
        <v>FF04</v>
      </c>
      <c r="E42" s="68" t="str">
        <f>VLOOKUP(MID(F42,13,2),DATA!$M$2:$N$16,2,FALSE)</f>
        <v>Liquid Metal</v>
      </c>
      <c r="F42" s="66" t="s">
        <v>360</v>
      </c>
      <c r="G42" s="18" cm="1">
        <f t="array" ref="G42">SUMPRODUCT(1*('All Skus'!$C$2:$C$951=$F42),'All Skus'!$D$2:$D$951)</f>
        <v>32</v>
      </c>
      <c r="H42" s="12" t="str">
        <f>VLOOKUP(MID(F42,4,1),DATA!$F$2:$G$16,2,FALSE)</f>
        <v>20"</v>
      </c>
      <c r="I42" s="12" t="str">
        <f>VLOOKUP(MID(F42,5,3),DATA!$H$2:$I$16,2,FALSE)</f>
        <v>10.0"</v>
      </c>
      <c r="J42" s="12" t="str">
        <f>MID(F42,8,2)</f>
        <v>35</v>
      </c>
      <c r="K42" s="12" t="str">
        <f>VLOOKUP(MID(F42,10,3),DATA!$J$2:$L$16,2,FALSE)</f>
        <v>5x114.3</v>
      </c>
      <c r="L42" s="12">
        <f>VLOOKUP(MID(F42,10,3),DATA!$J$2:$L$16,3,FALSE)</f>
        <v>70.599999999999994</v>
      </c>
      <c r="M42" s="68" t="str">
        <f>VLOOKUP(MID(F42,3,1),DATA!$D$2:$E$16,2,FALSE)</f>
        <v>Medium Offset</v>
      </c>
      <c r="P42" s="60" t="str">
        <f>VLOOKUP(MID(Q42,1,2),DATA!$B$2:$C$10,2,FALSE)</f>
        <v>FF04</v>
      </c>
      <c r="Q42" s="66" t="s">
        <v>361</v>
      </c>
      <c r="R42" s="18" cm="1">
        <f t="array" ref="R42">SUMPRODUCT(1*('All Skus'!$C$2:$C$951=$Q42),'All Skus'!$D$2:$D$951)</f>
        <v>19</v>
      </c>
      <c r="S42" s="12" t="str">
        <f>VLOOKUP(MID(Q42,4,1),DATA!$F$2:$G$16,2,FALSE)</f>
        <v>20"</v>
      </c>
      <c r="T42" s="12" t="str">
        <f>VLOOKUP(MID(Q42,5,3),DATA!$H$2:$I$16,2,FALSE)</f>
        <v>11.0"</v>
      </c>
      <c r="U42" s="12" t="str">
        <f>MID(Q42,8,2)</f>
        <v>50</v>
      </c>
      <c r="V42" s="12" t="str">
        <f>VLOOKUP(MID(Q42,10,3),DATA!$J$2:$L$16,2,FALSE)</f>
        <v>5x114.3</v>
      </c>
      <c r="W42" s="12">
        <f>VLOOKUP(MID(Q42,10,3),DATA!$J$2:$L$16,3,FALSE)</f>
        <v>70.599999999999994</v>
      </c>
      <c r="X42" s="68" t="str">
        <f>VLOOKUP(MID(Q42,3,1),DATA!$D$2:$E$16,2,FALSE)</f>
        <v>Low Offset</v>
      </c>
    </row>
    <row r="43" spans="1:30" x14ac:dyDescent="0.25">
      <c r="A43" s="7" t="s">
        <v>2006</v>
      </c>
      <c r="B43" s="31" t="s">
        <v>2008</v>
      </c>
      <c r="C43" s="69" t="s">
        <v>2009</v>
      </c>
      <c r="D43" s="59" t="str">
        <f>VLOOKUP(MID(F43,1,2),DATA!$B$2:$C$10,2,FALSE)</f>
        <v>FF10</v>
      </c>
      <c r="E43" s="68" t="str">
        <f>VLOOKUP(MID(F43,13,2),DATA!$M$2:$N$16,2,FALSE)</f>
        <v>Liquid Metal</v>
      </c>
      <c r="F43" s="66" t="s">
        <v>133</v>
      </c>
      <c r="G43" s="18" cm="1">
        <f t="array" ref="G43">SUMPRODUCT(1*('All Skus'!$C$2:$C$951=$F43),'All Skus'!$D$2:$D$951)</f>
        <v>-3</v>
      </c>
      <c r="H43" s="12" t="str">
        <f>VLOOKUP(MID(F43,4,1),DATA!$F$2:$G$16,2,FALSE)</f>
        <v>20"</v>
      </c>
      <c r="I43" s="12" t="str">
        <f>VLOOKUP(MID(F43,5,3),DATA!$H$2:$I$16,2,FALSE)</f>
        <v>10.0"</v>
      </c>
      <c r="J43" s="12" t="str">
        <f>MID(F43,8,2)</f>
        <v>35</v>
      </c>
      <c r="K43" s="12" t="str">
        <f>VLOOKUP(MID(F43,10,3),DATA!$J$2:$L$16,2,FALSE)</f>
        <v>5x114.3</v>
      </c>
      <c r="L43" s="12">
        <f>VLOOKUP(MID(F43,10,3),DATA!$J$2:$L$16,3,FALSE)</f>
        <v>70.599999999999994</v>
      </c>
      <c r="M43" s="68" t="str">
        <f>VLOOKUP(MID(F43,3,1),DATA!$D$2:$E$16,2,FALSE)</f>
        <v>Medium Offset</v>
      </c>
      <c r="P43" s="60" t="str">
        <f>VLOOKUP(MID(Q43,1,2),DATA!$B$2:$C$10,2,FALSE)</f>
        <v>FF10</v>
      </c>
      <c r="Q43" s="66" t="s">
        <v>1348</v>
      </c>
      <c r="R43" s="18" cm="1">
        <f t="array" ref="R43">SUMPRODUCT(1*('All Skus'!$C$2:$C$951=$Q43),'All Skus'!$D$2:$D$951)</f>
        <v>10</v>
      </c>
      <c r="S43" s="12" t="str">
        <f>VLOOKUP(MID(Q43,4,1),DATA!$F$2:$G$16,2,FALSE)</f>
        <v>20"</v>
      </c>
      <c r="T43" s="12" t="str">
        <f>VLOOKUP(MID(Q43,5,3),DATA!$H$2:$I$16,2,FALSE)</f>
        <v>11.0"</v>
      </c>
      <c r="U43" s="12" t="str">
        <f>MID(Q43,8,2)</f>
        <v>50</v>
      </c>
      <c r="V43" s="12" t="str">
        <f>VLOOKUP(MID(Q43,10,3),DATA!$J$2:$L$16,2,FALSE)</f>
        <v>5x114.3</v>
      </c>
      <c r="W43" s="12">
        <f>VLOOKUP(MID(Q43,10,3),DATA!$J$2:$L$16,3,FALSE)</f>
        <v>70.599999999999994</v>
      </c>
      <c r="X43" s="68" t="str">
        <f>VLOOKUP(MID(Q43,3,1),DATA!$D$2:$E$16,2,FALSE)</f>
        <v>Medium Offset</v>
      </c>
    </row>
    <row r="44" spans="1:30" x14ac:dyDescent="0.25">
      <c r="A44" s="7" t="s">
        <v>2006</v>
      </c>
      <c r="B44" s="31" t="s">
        <v>2008</v>
      </c>
      <c r="C44" s="69" t="s">
        <v>2009</v>
      </c>
      <c r="D44" s="59" t="s">
        <v>445</v>
      </c>
      <c r="E44" s="68" t="s">
        <v>1</v>
      </c>
      <c r="F44" s="68" t="s">
        <v>132</v>
      </c>
      <c r="G44" s="18">
        <v>24</v>
      </c>
      <c r="H44" s="12" t="s">
        <v>439</v>
      </c>
      <c r="I44" s="12" t="s">
        <v>458</v>
      </c>
      <c r="J44" s="12" t="s">
        <v>2531</v>
      </c>
      <c r="K44" s="12" t="s">
        <v>442</v>
      </c>
      <c r="L44" s="12">
        <v>70.599999999999994</v>
      </c>
      <c r="M44" s="68" t="s">
        <v>427</v>
      </c>
      <c r="P44" s="60" t="s">
        <v>445</v>
      </c>
      <c r="Q44" s="68" t="s">
        <v>1352</v>
      </c>
      <c r="R44" s="18">
        <v>0</v>
      </c>
      <c r="S44" s="12" t="s">
        <v>439</v>
      </c>
      <c r="T44" s="12" t="s">
        <v>464</v>
      </c>
      <c r="U44" s="12" t="s">
        <v>2544</v>
      </c>
      <c r="V44" s="12" t="s">
        <v>442</v>
      </c>
      <c r="W44" s="12">
        <v>70.599999999999994</v>
      </c>
      <c r="X44" s="68" t="s">
        <v>427</v>
      </c>
      <c r="AA44" s="96" t="s">
        <v>2547</v>
      </c>
    </row>
    <row r="45" spans="1:30" x14ac:dyDescent="0.25">
      <c r="A45" s="7" t="s">
        <v>2006</v>
      </c>
      <c r="B45" s="31" t="s">
        <v>2008</v>
      </c>
      <c r="C45" s="69" t="s">
        <v>2009</v>
      </c>
      <c r="D45" s="59" t="str">
        <f>VLOOKUP(MID(F45,1,2),DATA!$B$2:$C$10,2,FALSE)</f>
        <v>FF11</v>
      </c>
      <c r="E45" s="68" t="str">
        <f>VLOOKUP(MID(F45,13,2),DATA!$M$2:$N$16,2,FALSE)</f>
        <v>Tarmac</v>
      </c>
      <c r="F45" s="66" t="s">
        <v>408</v>
      </c>
      <c r="G45" s="18" cm="1">
        <f t="array" ref="G45">SUMPRODUCT(1*('All Skus'!$C$2:$C$951=$F45),'All Skus'!$D$2:$D$951)</f>
        <v>34</v>
      </c>
      <c r="H45" s="12" t="str">
        <f>VLOOKUP(MID(F45,4,1),DATA!$F$2:$G$16,2,FALSE)</f>
        <v>20"</v>
      </c>
      <c r="I45" s="12" t="str">
        <f>VLOOKUP(MID(F45,5,3),DATA!$H$2:$I$16,2,FALSE)</f>
        <v>10.0"</v>
      </c>
      <c r="J45" s="12" t="str">
        <f>MID(F45,8,2)</f>
        <v>35</v>
      </c>
      <c r="K45" s="12" t="str">
        <f>VLOOKUP(MID(F45,10,3),DATA!$J$2:$L$16,2,FALSE)</f>
        <v>5x114.3</v>
      </c>
      <c r="L45" s="12">
        <f>VLOOKUP(MID(F45,10,3),DATA!$J$2:$L$16,3,FALSE)</f>
        <v>70.599999999999994</v>
      </c>
      <c r="M45" s="68" t="str">
        <f>VLOOKUP(MID(F45,3,1),DATA!$D$2:$E$16,2,FALSE)</f>
        <v>Medium Offset</v>
      </c>
      <c r="P45" s="60" t="str">
        <f>VLOOKUP(MID(Q45,1,2),DATA!$B$2:$C$10,2,FALSE)</f>
        <v>FF11</v>
      </c>
      <c r="Q45" s="66" t="s">
        <v>1472</v>
      </c>
      <c r="R45" s="18" cm="1">
        <f t="array" ref="R45">SUMPRODUCT(1*('All Skus'!$C$2:$C$951=$Q45),'All Skus'!$D$2:$D$951)</f>
        <v>46</v>
      </c>
      <c r="S45" s="12" t="str">
        <f>VLOOKUP(MID(Q45,4,1),DATA!$F$2:$G$16,2,FALSE)</f>
        <v>20"</v>
      </c>
      <c r="T45" s="12" t="str">
        <f>VLOOKUP(MID(Q45,5,3),DATA!$H$2:$I$16,2,FALSE)</f>
        <v>11.0"</v>
      </c>
      <c r="U45" s="12" t="str">
        <f>MID(Q45,8,2)</f>
        <v>50</v>
      </c>
      <c r="V45" s="12" t="str">
        <f>VLOOKUP(MID(Q45,10,3),DATA!$J$2:$L$16,2,FALSE)</f>
        <v>5x114.3</v>
      </c>
      <c r="W45" s="12">
        <f>VLOOKUP(MID(Q45,10,3),DATA!$J$2:$L$16,3,FALSE)</f>
        <v>70.599999999999994</v>
      </c>
      <c r="X45" s="68" t="str">
        <f>VLOOKUP(MID(Q45,3,1),DATA!$D$2:$E$16,2,FALSE)</f>
        <v>Medium Offset</v>
      </c>
    </row>
    <row r="46" spans="1:30" x14ac:dyDescent="0.25">
      <c r="A46" s="7" t="s">
        <v>2006</v>
      </c>
      <c r="B46" s="31" t="s">
        <v>2008</v>
      </c>
      <c r="C46" s="69" t="s">
        <v>2009</v>
      </c>
      <c r="D46" s="59" t="str">
        <f>VLOOKUP(MID(F46,1,2),DATA!$B$2:$C$10,2,FALSE)</f>
        <v>FF11</v>
      </c>
      <c r="E46" s="68" t="str">
        <f>VLOOKUP(MID(F46,13,2),DATA!$M$2:$N$16,2,FALSE)</f>
        <v>Liquid Metal</v>
      </c>
      <c r="F46" s="66" t="s">
        <v>409</v>
      </c>
      <c r="G46" s="18" cm="1">
        <f t="array" ref="G46">SUMPRODUCT(1*('All Skus'!$C$2:$C$951=$F46),'All Skus'!$D$2:$D$951)</f>
        <v>30</v>
      </c>
      <c r="H46" s="12" t="str">
        <f>VLOOKUP(MID(F46,4,1),DATA!$F$2:$G$16,2,FALSE)</f>
        <v>20"</v>
      </c>
      <c r="I46" s="12" t="str">
        <f>VLOOKUP(MID(F46,5,3),DATA!$H$2:$I$16,2,FALSE)</f>
        <v>10.0"</v>
      </c>
      <c r="J46" s="12" t="str">
        <f>MID(F46,8,2)</f>
        <v>35</v>
      </c>
      <c r="K46" s="12" t="str">
        <f>VLOOKUP(MID(F46,10,3),DATA!$J$2:$L$16,2,FALSE)</f>
        <v>5x114.3</v>
      </c>
      <c r="L46" s="12">
        <f>VLOOKUP(MID(F46,10,3),DATA!$J$2:$L$16,3,FALSE)</f>
        <v>70.599999999999994</v>
      </c>
      <c r="M46" s="68" t="str">
        <f>VLOOKUP(MID(F46,3,1),DATA!$D$2:$E$16,2,FALSE)</f>
        <v>Medium Offset</v>
      </c>
      <c r="P46" s="60" t="str">
        <f>VLOOKUP(MID(Q46,1,2),DATA!$B$2:$C$10,2,FALSE)</f>
        <v>FF11</v>
      </c>
      <c r="Q46" s="66" t="s">
        <v>1468</v>
      </c>
      <c r="R46" s="18" cm="1">
        <f t="array" ref="R46">SUMPRODUCT(1*('All Skus'!$C$2:$C$951=$Q46),'All Skus'!$D$2:$D$951)</f>
        <v>38</v>
      </c>
      <c r="S46" s="12" t="str">
        <f>VLOOKUP(MID(Q46,4,1),DATA!$F$2:$G$16,2,FALSE)</f>
        <v>20"</v>
      </c>
      <c r="T46" s="12" t="str">
        <f>VLOOKUP(MID(Q46,5,3),DATA!$H$2:$I$16,2,FALSE)</f>
        <v>11.0"</v>
      </c>
      <c r="U46" s="12" t="str">
        <f>MID(Q46,8,2)</f>
        <v>50</v>
      </c>
      <c r="V46" s="12" t="str">
        <f>VLOOKUP(MID(Q46,10,3),DATA!$J$2:$L$16,2,FALSE)</f>
        <v>5x114.3</v>
      </c>
      <c r="W46" s="12">
        <f>VLOOKUP(MID(Q46,10,3),DATA!$J$2:$L$16,3,FALSE)</f>
        <v>70.599999999999994</v>
      </c>
      <c r="X46" s="68" t="str">
        <f>VLOOKUP(MID(Q46,3,1),DATA!$D$2:$E$16,2,FALSE)</f>
        <v>Medium Offset</v>
      </c>
    </row>
    <row r="47" spans="1:30" x14ac:dyDescent="0.25">
      <c r="A47" s="7" t="s">
        <v>2006</v>
      </c>
      <c r="B47" s="31" t="s">
        <v>2010</v>
      </c>
      <c r="C47" s="69" t="s">
        <v>11</v>
      </c>
      <c r="D47" s="59" t="str">
        <f>VLOOKUP(MID(F47,1,2),DATA!$B$2:$C$10,2,FALSE)</f>
        <v>FF04</v>
      </c>
      <c r="E47" s="68" t="str">
        <f>VLOOKUP(MID(F47,13,2),DATA!$M$2:$N$16,2,FALSE)</f>
        <v>Tarmac</v>
      </c>
      <c r="F47" s="66" t="s">
        <v>358</v>
      </c>
      <c r="G47" s="18" cm="1">
        <f t="array" ref="G47">SUMPRODUCT(1*('All Skus'!$C$2:$C$951=$F47),'All Skus'!$D$2:$D$951)</f>
        <v>35</v>
      </c>
      <c r="H47" s="12" t="str">
        <f>VLOOKUP(MID(F47,4,1),DATA!$F$2:$G$16,2,FALSE)</f>
        <v>20"</v>
      </c>
      <c r="I47" s="12" t="str">
        <f>VLOOKUP(MID(F47,5,3),DATA!$H$2:$I$16,2,FALSE)</f>
        <v>10.0"</v>
      </c>
      <c r="J47" s="12" t="str">
        <f>MID(F47,8,2)</f>
        <v>35</v>
      </c>
      <c r="K47" s="12" t="str">
        <f>VLOOKUP(MID(F47,10,3),DATA!$J$2:$L$16,2,FALSE)</f>
        <v>5x114.3</v>
      </c>
      <c r="L47" s="12">
        <f>VLOOKUP(MID(F47,10,3),DATA!$J$2:$L$16,3,FALSE)</f>
        <v>70.599999999999994</v>
      </c>
      <c r="M47" s="68" t="str">
        <f>VLOOKUP(MID(F47,3,1),DATA!$D$2:$E$16,2,FALSE)</f>
        <v>Medium Offset</v>
      </c>
      <c r="P47" s="60" t="str">
        <f>VLOOKUP(MID(Q47,1,2),DATA!$B$2:$C$10,2,FALSE)</f>
        <v>FF04</v>
      </c>
      <c r="Q47" s="66" t="s">
        <v>359</v>
      </c>
      <c r="R47" s="18" cm="1">
        <f t="array" ref="R47">SUMPRODUCT(1*('All Skus'!$C$2:$C$951=$Q47),'All Skus'!$D$2:$D$951)</f>
        <v>29</v>
      </c>
      <c r="S47" s="12" t="str">
        <f>VLOOKUP(MID(Q47,4,1),DATA!$F$2:$G$16,2,FALSE)</f>
        <v>20"</v>
      </c>
      <c r="T47" s="12" t="str">
        <f>VLOOKUP(MID(Q47,5,3),DATA!$H$2:$I$16,2,FALSE)</f>
        <v>11.0"</v>
      </c>
      <c r="U47" s="12" t="str">
        <f>MID(Q47,8,2)</f>
        <v>50</v>
      </c>
      <c r="V47" s="12" t="str">
        <f>VLOOKUP(MID(Q47,10,3),DATA!$J$2:$L$16,2,FALSE)</f>
        <v>5x114.3</v>
      </c>
      <c r="W47" s="12">
        <f>VLOOKUP(MID(Q47,10,3),DATA!$J$2:$L$16,3,FALSE)</f>
        <v>70.599999999999994</v>
      </c>
      <c r="X47" s="68" t="str">
        <f>VLOOKUP(MID(Q47,3,1),DATA!$D$2:$E$16,2,FALSE)</f>
        <v>Low Offset</v>
      </c>
    </row>
    <row r="48" spans="1:30" s="31" customFormat="1" x14ac:dyDescent="0.25">
      <c r="A48" s="7" t="s">
        <v>2006</v>
      </c>
      <c r="B48" s="31" t="s">
        <v>2010</v>
      </c>
      <c r="C48" s="69" t="s">
        <v>11</v>
      </c>
      <c r="D48" s="59" t="str">
        <f>VLOOKUP(MID(F48,1,2),DATA!$B$2:$C$10,2,FALSE)</f>
        <v>FF04</v>
      </c>
      <c r="E48" s="68" t="str">
        <f>VLOOKUP(MID(F48,13,2),DATA!$M$2:$N$16,2,FALSE)</f>
        <v>Liquid Metal</v>
      </c>
      <c r="F48" s="66" t="s">
        <v>360</v>
      </c>
      <c r="G48" s="18" cm="1">
        <f t="array" ref="G48">SUMPRODUCT(1*('All Skus'!$C$2:$C$951=$F48),'All Skus'!$D$2:$D$951)</f>
        <v>32</v>
      </c>
      <c r="H48" s="12" t="str">
        <f>VLOOKUP(MID(F48,4,1),DATA!$F$2:$G$16,2,FALSE)</f>
        <v>20"</v>
      </c>
      <c r="I48" s="12" t="str">
        <f>VLOOKUP(MID(F48,5,3),DATA!$H$2:$I$16,2,FALSE)</f>
        <v>10.0"</v>
      </c>
      <c r="J48" s="12" t="str">
        <f>MID(F48,8,2)</f>
        <v>35</v>
      </c>
      <c r="K48" s="12" t="str">
        <f>VLOOKUP(MID(F48,10,3),DATA!$J$2:$L$16,2,FALSE)</f>
        <v>5x114.3</v>
      </c>
      <c r="L48" s="12">
        <f>VLOOKUP(MID(F48,10,3),DATA!$J$2:$L$16,3,FALSE)</f>
        <v>70.599999999999994</v>
      </c>
      <c r="M48" s="68" t="str">
        <f>VLOOKUP(MID(F48,3,1),DATA!$D$2:$E$16,2,FALSE)</f>
        <v>Medium Offset</v>
      </c>
      <c r="N48" s="68"/>
      <c r="O48" s="69"/>
      <c r="P48" s="60" t="str">
        <f>VLOOKUP(MID(Q48,1,2),DATA!$B$2:$C$10,2,FALSE)</f>
        <v>FF04</v>
      </c>
      <c r="Q48" s="66" t="s">
        <v>361</v>
      </c>
      <c r="R48" s="18" cm="1">
        <f t="array" ref="R48">SUMPRODUCT(1*('All Skus'!$C$2:$C$951=$Q48),'All Skus'!$D$2:$D$951)</f>
        <v>19</v>
      </c>
      <c r="S48" s="12" t="str">
        <f>VLOOKUP(MID(Q48,4,1),DATA!$F$2:$G$16,2,FALSE)</f>
        <v>20"</v>
      </c>
      <c r="T48" s="12" t="str">
        <f>VLOOKUP(MID(Q48,5,3),DATA!$H$2:$I$16,2,FALSE)</f>
        <v>11.0"</v>
      </c>
      <c r="U48" s="12" t="str">
        <f>MID(Q48,8,2)</f>
        <v>50</v>
      </c>
      <c r="V48" s="12" t="str">
        <f>VLOOKUP(MID(Q48,10,3),DATA!$J$2:$L$16,2,FALSE)</f>
        <v>5x114.3</v>
      </c>
      <c r="W48" s="12">
        <f>VLOOKUP(MID(Q48,10,3),DATA!$J$2:$L$16,3,FALSE)</f>
        <v>70.599999999999994</v>
      </c>
      <c r="X48" s="68" t="str">
        <f>VLOOKUP(MID(Q48,3,1),DATA!$D$2:$E$16,2,FALSE)</f>
        <v>Low Offset</v>
      </c>
      <c r="Y48" s="68"/>
      <c r="Z48" s="9"/>
      <c r="AA48" s="68"/>
      <c r="AB48" s="68"/>
      <c r="AC48" s="68"/>
      <c r="AD48" s="68"/>
    </row>
    <row r="49" spans="1:30" s="31" customFormat="1" x14ac:dyDescent="0.25">
      <c r="A49" s="7" t="s">
        <v>2006</v>
      </c>
      <c r="B49" s="31" t="s">
        <v>2010</v>
      </c>
      <c r="C49" s="69" t="s">
        <v>11</v>
      </c>
      <c r="D49" s="59" t="str">
        <f>VLOOKUP(MID(F49,1,2),DATA!$B$2:$C$10,2,FALSE)</f>
        <v>FF10</v>
      </c>
      <c r="E49" s="68" t="str">
        <f>VLOOKUP(MID(F49,13,2),DATA!$M$2:$N$16,2,FALSE)</f>
        <v>Liquid Metal</v>
      </c>
      <c r="F49" s="66" t="s">
        <v>133</v>
      </c>
      <c r="G49" s="18" cm="1">
        <f t="array" ref="G49">SUMPRODUCT(1*('All Skus'!$C$2:$C$951=$F49),'All Skus'!$D$2:$D$951)</f>
        <v>-3</v>
      </c>
      <c r="H49" s="12" t="str">
        <f>VLOOKUP(MID(F49,4,1),DATA!$F$2:$G$16,2,FALSE)</f>
        <v>20"</v>
      </c>
      <c r="I49" s="12" t="str">
        <f>VLOOKUP(MID(F49,5,3),DATA!$H$2:$I$16,2,FALSE)</f>
        <v>10.0"</v>
      </c>
      <c r="J49" s="12" t="str">
        <f>MID(F49,8,2)</f>
        <v>35</v>
      </c>
      <c r="K49" s="12" t="str">
        <f>VLOOKUP(MID(F49,10,3),DATA!$J$2:$L$16,2,FALSE)</f>
        <v>5x114.3</v>
      </c>
      <c r="L49" s="12">
        <f>VLOOKUP(MID(F49,10,3),DATA!$J$2:$L$16,3,FALSE)</f>
        <v>70.599999999999994</v>
      </c>
      <c r="M49" s="68" t="str">
        <f>VLOOKUP(MID(F49,3,1),DATA!$D$2:$E$16,2,FALSE)</f>
        <v>Medium Offset</v>
      </c>
      <c r="N49" s="68"/>
      <c r="O49" s="69"/>
      <c r="P49" s="60" t="str">
        <f>VLOOKUP(MID(Q49,1,2),DATA!$B$2:$C$10,2,FALSE)</f>
        <v>FF10</v>
      </c>
      <c r="Q49" s="66" t="s">
        <v>1348</v>
      </c>
      <c r="R49" s="18" cm="1">
        <f t="array" ref="R49">SUMPRODUCT(1*('All Skus'!$C$2:$C$951=$Q49),'All Skus'!$D$2:$D$951)</f>
        <v>10</v>
      </c>
      <c r="S49" s="12" t="str">
        <f>VLOOKUP(MID(Q49,4,1),DATA!$F$2:$G$16,2,FALSE)</f>
        <v>20"</v>
      </c>
      <c r="T49" s="12" t="str">
        <f>VLOOKUP(MID(Q49,5,3),DATA!$H$2:$I$16,2,FALSE)</f>
        <v>11.0"</v>
      </c>
      <c r="U49" s="12" t="str">
        <f>MID(Q49,8,2)</f>
        <v>50</v>
      </c>
      <c r="V49" s="12" t="str">
        <f>VLOOKUP(MID(Q49,10,3),DATA!$J$2:$L$16,2,FALSE)</f>
        <v>5x114.3</v>
      </c>
      <c r="W49" s="12">
        <f>VLOOKUP(MID(Q49,10,3),DATA!$J$2:$L$16,3,FALSE)</f>
        <v>70.599999999999994</v>
      </c>
      <c r="X49" s="68" t="str">
        <f>VLOOKUP(MID(Q49,3,1),DATA!$D$2:$E$16,2,FALSE)</f>
        <v>Medium Offset</v>
      </c>
      <c r="Y49" s="68"/>
      <c r="Z49" s="9"/>
      <c r="AA49" s="68"/>
      <c r="AB49" s="68"/>
      <c r="AC49" s="68"/>
      <c r="AD49" s="68"/>
    </row>
    <row r="50" spans="1:30" s="31" customFormat="1" x14ac:dyDescent="0.25">
      <c r="A50" s="7" t="s">
        <v>2006</v>
      </c>
      <c r="B50" s="31" t="s">
        <v>2010</v>
      </c>
      <c r="C50" s="69" t="s">
        <v>11</v>
      </c>
      <c r="D50" s="59" t="s">
        <v>445</v>
      </c>
      <c r="E50" s="68" t="s">
        <v>1</v>
      </c>
      <c r="F50" s="68" t="s">
        <v>132</v>
      </c>
      <c r="G50" s="18">
        <v>24</v>
      </c>
      <c r="H50" s="12" t="s">
        <v>439</v>
      </c>
      <c r="I50" s="12" t="s">
        <v>458</v>
      </c>
      <c r="J50" s="12" t="s">
        <v>2531</v>
      </c>
      <c r="K50" s="12" t="s">
        <v>442</v>
      </c>
      <c r="L50" s="12">
        <v>70.599999999999994</v>
      </c>
      <c r="M50" s="68" t="s">
        <v>427</v>
      </c>
      <c r="N50" s="68"/>
      <c r="O50" s="69"/>
      <c r="P50" s="60" t="s">
        <v>445</v>
      </c>
      <c r="Q50" s="68" t="s">
        <v>1352</v>
      </c>
      <c r="R50" s="18">
        <v>0</v>
      </c>
      <c r="S50" s="12" t="s">
        <v>439</v>
      </c>
      <c r="T50" s="12" t="s">
        <v>464</v>
      </c>
      <c r="U50" s="12" t="s">
        <v>2544</v>
      </c>
      <c r="V50" s="12" t="s">
        <v>442</v>
      </c>
      <c r="W50" s="12">
        <v>70.599999999999994</v>
      </c>
      <c r="X50" s="68" t="s">
        <v>427</v>
      </c>
      <c r="Y50" s="68"/>
      <c r="Z50" s="9"/>
      <c r="AA50" s="68"/>
      <c r="AB50" s="68"/>
      <c r="AC50" s="68"/>
      <c r="AD50" s="68"/>
    </row>
    <row r="51" spans="1:30" s="31" customFormat="1" x14ac:dyDescent="0.25">
      <c r="A51" s="7" t="s">
        <v>2006</v>
      </c>
      <c r="B51" s="31" t="s">
        <v>2010</v>
      </c>
      <c r="C51" s="69" t="s">
        <v>11</v>
      </c>
      <c r="D51" s="59" t="str">
        <f>VLOOKUP(MID(F51,1,2),DATA!$B$2:$C$10,2,FALSE)</f>
        <v>FF11</v>
      </c>
      <c r="E51" s="68" t="str">
        <f>VLOOKUP(MID(F51,13,2),DATA!$M$2:$N$16,2,FALSE)</f>
        <v>Tarmac</v>
      </c>
      <c r="F51" s="66" t="s">
        <v>408</v>
      </c>
      <c r="G51" s="18" cm="1">
        <f t="array" ref="G51">SUMPRODUCT(1*('All Skus'!$C$2:$C$951=$F51),'All Skus'!$D$2:$D$951)</f>
        <v>34</v>
      </c>
      <c r="H51" s="12" t="str">
        <f>VLOOKUP(MID(F51,4,1),DATA!$F$2:$G$16,2,FALSE)</f>
        <v>20"</v>
      </c>
      <c r="I51" s="12" t="str">
        <f>VLOOKUP(MID(F51,5,3),DATA!$H$2:$I$16,2,FALSE)</f>
        <v>10.0"</v>
      </c>
      <c r="J51" s="12" t="str">
        <f t="shared" ref="J51:J82" si="4">MID(F51,8,2)</f>
        <v>35</v>
      </c>
      <c r="K51" s="12" t="str">
        <f>VLOOKUP(MID(F51,10,3),DATA!$J$2:$L$16,2,FALSE)</f>
        <v>5x114.3</v>
      </c>
      <c r="L51" s="12">
        <f>VLOOKUP(MID(F51,10,3),DATA!$J$2:$L$16,3,FALSE)</f>
        <v>70.599999999999994</v>
      </c>
      <c r="M51" s="68" t="str">
        <f>VLOOKUP(MID(F51,3,1),DATA!$D$2:$E$16,2,FALSE)</f>
        <v>Medium Offset</v>
      </c>
      <c r="N51" s="68"/>
      <c r="O51" s="69"/>
      <c r="P51" s="60" t="str">
        <f>VLOOKUP(MID(Q51,1,2),DATA!$B$2:$C$10,2,FALSE)</f>
        <v>FF11</v>
      </c>
      <c r="Q51" s="66" t="s">
        <v>1472</v>
      </c>
      <c r="R51" s="18" cm="1">
        <f t="array" ref="R51">SUMPRODUCT(1*('All Skus'!$C$2:$C$951=$Q51),'All Skus'!$D$2:$D$951)</f>
        <v>46</v>
      </c>
      <c r="S51" s="12" t="str">
        <f>VLOOKUP(MID(Q51,4,1),DATA!$F$2:$G$16,2,FALSE)</f>
        <v>20"</v>
      </c>
      <c r="T51" s="12" t="str">
        <f>VLOOKUP(MID(Q51,5,3),DATA!$H$2:$I$16,2,FALSE)</f>
        <v>11.0"</v>
      </c>
      <c r="U51" s="12" t="str">
        <f t="shared" ref="U51:U82" si="5">MID(Q51,8,2)</f>
        <v>50</v>
      </c>
      <c r="V51" s="12" t="str">
        <f>VLOOKUP(MID(Q51,10,3),DATA!$J$2:$L$16,2,FALSE)</f>
        <v>5x114.3</v>
      </c>
      <c r="W51" s="12">
        <f>VLOOKUP(MID(Q51,10,3),DATA!$J$2:$L$16,3,FALSE)</f>
        <v>70.599999999999994</v>
      </c>
      <c r="X51" s="68" t="str">
        <f>VLOOKUP(MID(Q51,3,1),DATA!$D$2:$E$16,2,FALSE)</f>
        <v>Medium Offset</v>
      </c>
      <c r="Y51" s="68"/>
      <c r="Z51" s="9"/>
      <c r="AA51" s="68"/>
      <c r="AB51" s="68"/>
      <c r="AC51" s="68"/>
      <c r="AD51" s="68"/>
    </row>
    <row r="52" spans="1:30" s="31" customFormat="1" x14ac:dyDescent="0.25">
      <c r="A52" s="7" t="s">
        <v>2006</v>
      </c>
      <c r="B52" s="31" t="s">
        <v>2010</v>
      </c>
      <c r="C52" s="69" t="s">
        <v>11</v>
      </c>
      <c r="D52" s="59" t="str">
        <f>VLOOKUP(MID(F52,1,2),DATA!$B$2:$C$10,2,FALSE)</f>
        <v>FF11</v>
      </c>
      <c r="E52" s="68" t="str">
        <f>VLOOKUP(MID(F52,13,2),DATA!$M$2:$N$16,2,FALSE)</f>
        <v>Liquid Metal</v>
      </c>
      <c r="F52" s="66" t="s">
        <v>409</v>
      </c>
      <c r="G52" s="18" cm="1">
        <f t="array" ref="G52">SUMPRODUCT(1*('All Skus'!$C$2:$C$951=$F52),'All Skus'!$D$2:$D$951)</f>
        <v>30</v>
      </c>
      <c r="H52" s="12" t="str">
        <f>VLOOKUP(MID(F52,4,1),DATA!$F$2:$G$16,2,FALSE)</f>
        <v>20"</v>
      </c>
      <c r="I52" s="12" t="str">
        <f>VLOOKUP(MID(F52,5,3),DATA!$H$2:$I$16,2,FALSE)</f>
        <v>10.0"</v>
      </c>
      <c r="J52" s="12" t="str">
        <f t="shared" si="4"/>
        <v>35</v>
      </c>
      <c r="K52" s="12" t="str">
        <f>VLOOKUP(MID(F52,10,3),DATA!$J$2:$L$16,2,FALSE)</f>
        <v>5x114.3</v>
      </c>
      <c r="L52" s="12">
        <f>VLOOKUP(MID(F52,10,3),DATA!$J$2:$L$16,3,FALSE)</f>
        <v>70.599999999999994</v>
      </c>
      <c r="M52" s="68" t="str">
        <f>VLOOKUP(MID(F52,3,1),DATA!$D$2:$E$16,2,FALSE)</f>
        <v>Medium Offset</v>
      </c>
      <c r="N52" s="68"/>
      <c r="O52" s="69"/>
      <c r="P52" s="60" t="str">
        <f>VLOOKUP(MID(Q52,1,2),DATA!$B$2:$C$10,2,FALSE)</f>
        <v>FF11</v>
      </c>
      <c r="Q52" s="66" t="s">
        <v>1468</v>
      </c>
      <c r="R52" s="18" cm="1">
        <f t="array" ref="R52">SUMPRODUCT(1*('All Skus'!$C$2:$C$951=$Q52),'All Skus'!$D$2:$D$951)</f>
        <v>38</v>
      </c>
      <c r="S52" s="12" t="str">
        <f>VLOOKUP(MID(Q52,4,1),DATA!$F$2:$G$16,2,FALSE)</f>
        <v>20"</v>
      </c>
      <c r="T52" s="12" t="str">
        <f>VLOOKUP(MID(Q52,5,3),DATA!$H$2:$I$16,2,FALSE)</f>
        <v>11.0"</v>
      </c>
      <c r="U52" s="12" t="str">
        <f t="shared" si="5"/>
        <v>50</v>
      </c>
      <c r="V52" s="12" t="str">
        <f>VLOOKUP(MID(Q52,10,3),DATA!$J$2:$L$16,2,FALSE)</f>
        <v>5x114.3</v>
      </c>
      <c r="W52" s="12">
        <f>VLOOKUP(MID(Q52,10,3),DATA!$J$2:$L$16,3,FALSE)</f>
        <v>70.599999999999994</v>
      </c>
      <c r="X52" s="68" t="str">
        <f>VLOOKUP(MID(Q52,3,1),DATA!$D$2:$E$16,2,FALSE)</f>
        <v>Medium Offset</v>
      </c>
      <c r="Y52" s="68"/>
      <c r="Z52" s="9"/>
      <c r="AA52" s="68"/>
      <c r="AB52" s="68"/>
      <c r="AC52" s="68"/>
      <c r="AD52" s="68"/>
    </row>
    <row r="53" spans="1:30" s="31" customFormat="1" x14ac:dyDescent="0.25">
      <c r="A53" s="33" t="s">
        <v>2253</v>
      </c>
      <c r="B53" s="87" t="s">
        <v>2254</v>
      </c>
      <c r="C53" s="69" t="s">
        <v>1856</v>
      </c>
      <c r="D53" s="59" t="str">
        <f>VLOOKUP(MID(F53,1,2),DATA!$B$2:$C$10,2,FALSE)</f>
        <v>FF10</v>
      </c>
      <c r="E53" s="31" t="str">
        <f>VLOOKUP(MID(F53,13,2),DATA!$M$2:$N$16,2,FALSE)</f>
        <v>Liquid Metal</v>
      </c>
      <c r="F53" s="66" t="s">
        <v>906</v>
      </c>
      <c r="G53" s="18" cm="1">
        <f t="array" ref="G53">SUMPRODUCT(1*('All Skus'!$C$2:$C$951=$F53),'All Skus'!$D$2:$D$951)</f>
        <v>10</v>
      </c>
      <c r="H53" s="82" t="str">
        <f>VLOOKUP(MID(F53,4,1),DATA!$F$2:$G$16,2,FALSE)</f>
        <v>20"</v>
      </c>
      <c r="I53" s="82" t="str">
        <f>VLOOKUP(MID(F53,5,3),DATA!$H$2:$I$16,2,FALSE)</f>
        <v>9.0"</v>
      </c>
      <c r="J53" s="82" t="str">
        <f t="shared" si="4"/>
        <v>35</v>
      </c>
      <c r="K53" s="82" t="str">
        <f>VLOOKUP(MID(F53,10,3),DATA!$J$2:$L$16,2,FALSE)</f>
        <v>5x114.3</v>
      </c>
      <c r="L53" s="82">
        <f>VLOOKUP(MID(F53,10,3),DATA!$J$2:$L$16,3,FALSE)</f>
        <v>73.099999999999994</v>
      </c>
      <c r="M53" s="31" t="str">
        <f>VLOOKUP(MID(F53,3,1),DATA!$D$2:$E$16,2,FALSE)</f>
        <v>Medium Offset</v>
      </c>
      <c r="O53" s="69" t="s">
        <v>2252</v>
      </c>
      <c r="P53" s="60" t="str">
        <f>VLOOKUP(MID(Q53,1,2),DATA!$B$2:$C$10,2,FALSE)</f>
        <v>FF10</v>
      </c>
      <c r="Q53" s="66" t="s">
        <v>906</v>
      </c>
      <c r="R53" s="18" cm="1">
        <f t="array" ref="R53">SUMPRODUCT(1*('All Skus'!$C$2:$C$951=$Q53),'All Skus'!$D$2:$D$951)</f>
        <v>10</v>
      </c>
      <c r="S53" s="82" t="str">
        <f>VLOOKUP(MID(Q53,4,1),DATA!$F$2:$G$16,2,FALSE)</f>
        <v>20"</v>
      </c>
      <c r="T53" s="82" t="str">
        <f>VLOOKUP(MID(Q53,5,3),DATA!$H$2:$I$16,2,FALSE)</f>
        <v>9.0"</v>
      </c>
      <c r="U53" s="82" t="str">
        <f t="shared" si="5"/>
        <v>35</v>
      </c>
      <c r="V53" s="82" t="str">
        <f>VLOOKUP(MID(Q53,10,3),DATA!$J$2:$L$16,2,FALSE)</f>
        <v>5x114.3</v>
      </c>
      <c r="W53" s="82">
        <f>VLOOKUP(MID(Q53,10,3),DATA!$J$2:$L$16,3,FALSE)</f>
        <v>73.099999999999994</v>
      </c>
      <c r="X53" s="31" t="str">
        <f>VLOOKUP(MID(Q53,3,1),DATA!$D$2:$E$16,2,FALSE)</f>
        <v>Medium Offset</v>
      </c>
      <c r="Z53" s="69" t="s">
        <v>2252</v>
      </c>
    </row>
    <row r="54" spans="1:30" x14ac:dyDescent="0.25">
      <c r="A54" s="33" t="s">
        <v>2253</v>
      </c>
      <c r="B54" s="87" t="s">
        <v>2254</v>
      </c>
      <c r="C54" s="69" t="s">
        <v>1856</v>
      </c>
      <c r="D54" s="59" t="str">
        <f>VLOOKUP(MID(F54,1,2),DATA!$B$2:$C$10,2,FALSE)</f>
        <v>FF10</v>
      </c>
      <c r="E54" s="31" t="str">
        <f>VLOOKUP(MID(F54,13,2),DATA!$M$2:$N$16,2,FALSE)</f>
        <v>Tarmac</v>
      </c>
      <c r="F54" s="66" t="s">
        <v>910</v>
      </c>
      <c r="G54" s="18" cm="1">
        <f t="array" ref="G54">SUMPRODUCT(1*('All Skus'!$C$2:$C$951=$F54),'All Skus'!$D$2:$D$951)</f>
        <v>7</v>
      </c>
      <c r="H54" s="82" t="str">
        <f>VLOOKUP(MID(F54,4,1),DATA!$F$2:$G$16,2,FALSE)</f>
        <v>20"</v>
      </c>
      <c r="I54" s="82" t="str">
        <f>VLOOKUP(MID(F54,5,3),DATA!$H$2:$I$16,2,FALSE)</f>
        <v>9.0"</v>
      </c>
      <c r="J54" s="82" t="str">
        <f t="shared" si="4"/>
        <v>35</v>
      </c>
      <c r="K54" s="82" t="str">
        <f>VLOOKUP(MID(F54,10,3),DATA!$J$2:$L$16,2,FALSE)</f>
        <v>5x114.3</v>
      </c>
      <c r="L54" s="82">
        <f>VLOOKUP(MID(F54,10,3),DATA!$J$2:$L$16,3,FALSE)</f>
        <v>73.099999999999994</v>
      </c>
      <c r="M54" s="31" t="str">
        <f>VLOOKUP(MID(F54,3,1),DATA!$D$2:$E$16,2,FALSE)</f>
        <v>Medium Offset</v>
      </c>
      <c r="N54" s="31"/>
      <c r="O54" s="69" t="s">
        <v>2252</v>
      </c>
      <c r="P54" s="60" t="str">
        <f>VLOOKUP(MID(Q54,1,2),DATA!$B$2:$C$10,2,FALSE)</f>
        <v>FF10</v>
      </c>
      <c r="Q54" s="66" t="s">
        <v>910</v>
      </c>
      <c r="R54" s="18" cm="1">
        <f t="array" ref="R54">SUMPRODUCT(1*('All Skus'!$C$2:$C$951=$Q54),'All Skus'!$D$2:$D$951)</f>
        <v>7</v>
      </c>
      <c r="S54" s="82" t="str">
        <f>VLOOKUP(MID(Q54,4,1),DATA!$F$2:$G$16,2,FALSE)</f>
        <v>20"</v>
      </c>
      <c r="T54" s="82" t="str">
        <f>VLOOKUP(MID(Q54,5,3),DATA!$H$2:$I$16,2,FALSE)</f>
        <v>9.0"</v>
      </c>
      <c r="U54" s="82" t="str">
        <f t="shared" si="5"/>
        <v>35</v>
      </c>
      <c r="V54" s="82" t="str">
        <f>VLOOKUP(MID(Q54,10,3),DATA!$J$2:$L$16,2,FALSE)</f>
        <v>5x114.3</v>
      </c>
      <c r="W54" s="82">
        <f>VLOOKUP(MID(Q54,10,3),DATA!$J$2:$L$16,3,FALSE)</f>
        <v>73.099999999999994</v>
      </c>
      <c r="X54" s="31" t="str">
        <f>VLOOKUP(MID(Q54,3,1),DATA!$D$2:$E$16,2,FALSE)</f>
        <v>Medium Offset</v>
      </c>
      <c r="Y54" s="31"/>
      <c r="Z54" s="69" t="s">
        <v>2252</v>
      </c>
      <c r="AA54" s="31"/>
      <c r="AB54" s="31"/>
      <c r="AC54" s="31"/>
      <c r="AD54" s="31"/>
    </row>
    <row r="55" spans="1:30" x14ac:dyDescent="0.25">
      <c r="A55" s="33" t="s">
        <v>2253</v>
      </c>
      <c r="B55" s="87" t="s">
        <v>2254</v>
      </c>
      <c r="C55" s="69" t="s">
        <v>1856</v>
      </c>
      <c r="D55" s="59" t="str">
        <f>VLOOKUP(MID(F55,1,2),DATA!$B$2:$C$10,2,FALSE)</f>
        <v>FF10</v>
      </c>
      <c r="E55" s="31" t="str">
        <f>VLOOKUP(MID(F55,13,2),DATA!$M$2:$N$16,2,FALSE)</f>
        <v>Raw</v>
      </c>
      <c r="F55" s="66" t="s">
        <v>908</v>
      </c>
      <c r="G55" s="18" cm="1">
        <f t="array" ref="G55">SUMPRODUCT(1*('All Skus'!$C$2:$C$951=$F55),'All Skus'!$D$2:$D$951)</f>
        <v>12</v>
      </c>
      <c r="H55" s="82" t="str">
        <f>VLOOKUP(MID(F55,4,1),DATA!$F$2:$G$16,2,FALSE)</f>
        <v>20"</v>
      </c>
      <c r="I55" s="82" t="str">
        <f>VLOOKUP(MID(F55,5,3),DATA!$H$2:$I$16,2,FALSE)</f>
        <v>9.0"</v>
      </c>
      <c r="J55" s="82" t="str">
        <f t="shared" si="4"/>
        <v>35</v>
      </c>
      <c r="K55" s="82" t="str">
        <f>VLOOKUP(MID(F55,10,3),DATA!$J$2:$L$16,2,FALSE)</f>
        <v>5x114.3</v>
      </c>
      <c r="L55" s="82">
        <f>VLOOKUP(MID(F55,10,3),DATA!$J$2:$L$16,3,FALSE)</f>
        <v>73.099999999999994</v>
      </c>
      <c r="M55" s="31" t="str">
        <f>VLOOKUP(MID(F55,3,1),DATA!$D$2:$E$16,2,FALSE)</f>
        <v>Medium Offset</v>
      </c>
      <c r="N55" s="31"/>
      <c r="O55" s="69" t="s">
        <v>2252</v>
      </c>
      <c r="P55" s="60" t="str">
        <f>VLOOKUP(MID(Q55,1,2),DATA!$B$2:$C$10,2,FALSE)</f>
        <v>FF10</v>
      </c>
      <c r="Q55" s="66" t="s">
        <v>908</v>
      </c>
      <c r="R55" s="18" cm="1">
        <f t="array" ref="R55">SUMPRODUCT(1*('All Skus'!$C$2:$C$951=$Q55),'All Skus'!$D$2:$D$951)</f>
        <v>12</v>
      </c>
      <c r="S55" s="82" t="str">
        <f>VLOOKUP(MID(Q55,4,1),DATA!$F$2:$G$16,2,FALSE)</f>
        <v>20"</v>
      </c>
      <c r="T55" s="82" t="str">
        <f>VLOOKUP(MID(Q55,5,3),DATA!$H$2:$I$16,2,FALSE)</f>
        <v>9.0"</v>
      </c>
      <c r="U55" s="82" t="str">
        <f t="shared" si="5"/>
        <v>35</v>
      </c>
      <c r="V55" s="82" t="str">
        <f>VLOOKUP(MID(Q55,10,3),DATA!$J$2:$L$16,2,FALSE)</f>
        <v>5x114.3</v>
      </c>
      <c r="W55" s="82">
        <f>VLOOKUP(MID(Q55,10,3),DATA!$J$2:$L$16,3,FALSE)</f>
        <v>73.099999999999994</v>
      </c>
      <c r="X55" s="31" t="str">
        <f>VLOOKUP(MID(Q55,3,1),DATA!$D$2:$E$16,2,FALSE)</f>
        <v>Medium Offset</v>
      </c>
      <c r="Y55" s="31"/>
      <c r="Z55" s="69" t="s">
        <v>2252</v>
      </c>
      <c r="AA55" s="31"/>
      <c r="AB55" s="31"/>
      <c r="AC55" s="31"/>
      <c r="AD55" s="31"/>
    </row>
    <row r="56" spans="1:30" x14ac:dyDescent="0.25">
      <c r="A56" s="33" t="s">
        <v>2253</v>
      </c>
      <c r="B56" s="87" t="s">
        <v>2254</v>
      </c>
      <c r="C56" s="69" t="s">
        <v>1856</v>
      </c>
      <c r="D56" s="59" t="str">
        <f>VLOOKUP(MID(F56,1,2),DATA!$B$2:$C$10,2,FALSE)</f>
        <v>FF11</v>
      </c>
      <c r="E56" s="31" t="str">
        <f>VLOOKUP(MID(F56,13,2),DATA!$M$2:$N$16,2,FALSE)</f>
        <v>Liquid Metal</v>
      </c>
      <c r="F56" s="66" t="s">
        <v>794</v>
      </c>
      <c r="G56" s="18" cm="1">
        <f t="array" ref="G56">SUMPRODUCT(1*('All Skus'!$C$2:$C$951=$F56),'All Skus'!$D$2:$D$951)</f>
        <v>6</v>
      </c>
      <c r="H56" s="82" t="str">
        <f>VLOOKUP(MID(F56,4,1),DATA!$F$2:$G$16,2,FALSE)</f>
        <v>20"</v>
      </c>
      <c r="I56" s="82" t="str">
        <f>VLOOKUP(MID(F56,5,3),DATA!$H$2:$I$16,2,FALSE)</f>
        <v>9.0"</v>
      </c>
      <c r="J56" s="82" t="str">
        <f t="shared" si="4"/>
        <v>35</v>
      </c>
      <c r="K56" s="82" t="str">
        <f>VLOOKUP(MID(F56,10,3),DATA!$J$2:$L$16,2,FALSE)</f>
        <v>5x114.3</v>
      </c>
      <c r="L56" s="82">
        <f>VLOOKUP(MID(F56,10,3),DATA!$J$2:$L$16,3,FALSE)</f>
        <v>73.099999999999994</v>
      </c>
      <c r="M56" s="31" t="str">
        <f>VLOOKUP(MID(F56,3,1),DATA!$D$2:$E$16,2,FALSE)</f>
        <v>Medium Offset</v>
      </c>
      <c r="N56" s="31"/>
      <c r="O56" s="69" t="s">
        <v>2252</v>
      </c>
      <c r="P56" s="60" t="str">
        <f>VLOOKUP(MID(Q56,1,2),DATA!$B$2:$C$10,2,FALSE)</f>
        <v>FF11</v>
      </c>
      <c r="Q56" s="66" t="s">
        <v>794</v>
      </c>
      <c r="R56" s="18" cm="1">
        <f t="array" ref="R56">SUMPRODUCT(1*('All Skus'!$C$2:$C$951=$Q56),'All Skus'!$D$2:$D$951)</f>
        <v>6</v>
      </c>
      <c r="S56" s="82" t="str">
        <f>VLOOKUP(MID(Q56,4,1),DATA!$F$2:$G$16,2,FALSE)</f>
        <v>20"</v>
      </c>
      <c r="T56" s="82" t="str">
        <f>VLOOKUP(MID(Q56,5,3),DATA!$H$2:$I$16,2,FALSE)</f>
        <v>9.0"</v>
      </c>
      <c r="U56" s="82" t="str">
        <f t="shared" si="5"/>
        <v>35</v>
      </c>
      <c r="V56" s="82" t="str">
        <f>VLOOKUP(MID(Q56,10,3),DATA!$J$2:$L$16,2,FALSE)</f>
        <v>5x114.3</v>
      </c>
      <c r="W56" s="82">
        <f>VLOOKUP(MID(Q56,10,3),DATA!$J$2:$L$16,3,FALSE)</f>
        <v>73.099999999999994</v>
      </c>
      <c r="X56" s="31" t="str">
        <f>VLOOKUP(MID(Q56,3,1),DATA!$D$2:$E$16,2,FALSE)</f>
        <v>Medium Offset</v>
      </c>
      <c r="Y56" s="31"/>
      <c r="Z56" s="69" t="s">
        <v>2252</v>
      </c>
      <c r="AA56" s="31"/>
      <c r="AB56" s="31"/>
      <c r="AC56" s="31"/>
      <c r="AD56" s="31"/>
    </row>
    <row r="57" spans="1:30" x14ac:dyDescent="0.25">
      <c r="A57" s="33" t="s">
        <v>2253</v>
      </c>
      <c r="B57" s="87" t="s">
        <v>2254</v>
      </c>
      <c r="C57" s="69" t="s">
        <v>1856</v>
      </c>
      <c r="D57" s="59" t="str">
        <f>VLOOKUP(MID(F57,1,2),DATA!$B$2:$C$10,2,FALSE)</f>
        <v>FF11</v>
      </c>
      <c r="E57" s="31" t="str">
        <f>VLOOKUP(MID(F57,13,2),DATA!$M$2:$N$16,2,FALSE)</f>
        <v>Tarmac</v>
      </c>
      <c r="F57" s="66" t="s">
        <v>796</v>
      </c>
      <c r="G57" s="18" cm="1">
        <f t="array" ref="G57">SUMPRODUCT(1*('All Skus'!$C$2:$C$951=$F57),'All Skus'!$D$2:$D$951)</f>
        <v>7</v>
      </c>
      <c r="H57" s="82" t="str">
        <f>VLOOKUP(MID(F57,4,1),DATA!$F$2:$G$16,2,FALSE)</f>
        <v>20"</v>
      </c>
      <c r="I57" s="82" t="str">
        <f>VLOOKUP(MID(F57,5,3),DATA!$H$2:$I$16,2,FALSE)</f>
        <v>9.0"</v>
      </c>
      <c r="J57" s="82" t="str">
        <f t="shared" si="4"/>
        <v>35</v>
      </c>
      <c r="K57" s="82" t="str">
        <f>VLOOKUP(MID(F57,10,3),DATA!$J$2:$L$16,2,FALSE)</f>
        <v>5x114.3</v>
      </c>
      <c r="L57" s="82">
        <f>VLOOKUP(MID(F57,10,3),DATA!$J$2:$L$16,3,FALSE)</f>
        <v>73.099999999999994</v>
      </c>
      <c r="M57" s="31" t="str">
        <f>VLOOKUP(MID(F57,3,1),DATA!$D$2:$E$16,2,FALSE)</f>
        <v>Medium Offset</v>
      </c>
      <c r="N57" s="31"/>
      <c r="O57" s="69" t="s">
        <v>2252</v>
      </c>
      <c r="P57" s="60" t="str">
        <f>VLOOKUP(MID(Q57,1,2),DATA!$B$2:$C$10,2,FALSE)</f>
        <v>FF11</v>
      </c>
      <c r="Q57" s="66" t="s">
        <v>796</v>
      </c>
      <c r="R57" s="18" cm="1">
        <f t="array" ref="R57">SUMPRODUCT(1*('All Skus'!$C$2:$C$951=$Q57),'All Skus'!$D$2:$D$951)</f>
        <v>7</v>
      </c>
      <c r="S57" s="82" t="str">
        <f>VLOOKUP(MID(Q57,4,1),DATA!$F$2:$G$16,2,FALSE)</f>
        <v>20"</v>
      </c>
      <c r="T57" s="82" t="str">
        <f>VLOOKUP(MID(Q57,5,3),DATA!$H$2:$I$16,2,FALSE)</f>
        <v>9.0"</v>
      </c>
      <c r="U57" s="82" t="str">
        <f t="shared" si="5"/>
        <v>35</v>
      </c>
      <c r="V57" s="82" t="str">
        <f>VLOOKUP(MID(Q57,10,3),DATA!$J$2:$L$16,2,FALSE)</f>
        <v>5x114.3</v>
      </c>
      <c r="W57" s="82">
        <f>VLOOKUP(MID(Q57,10,3),DATA!$J$2:$L$16,3,FALSE)</f>
        <v>73.099999999999994</v>
      </c>
      <c r="X57" s="31" t="str">
        <f>VLOOKUP(MID(Q57,3,1),DATA!$D$2:$E$16,2,FALSE)</f>
        <v>Medium Offset</v>
      </c>
      <c r="Y57" s="31"/>
      <c r="Z57" s="69" t="s">
        <v>2252</v>
      </c>
      <c r="AA57" s="31"/>
      <c r="AB57" s="31"/>
      <c r="AC57" s="31"/>
      <c r="AD57" s="31"/>
    </row>
    <row r="58" spans="1:30" x14ac:dyDescent="0.25">
      <c r="A58" s="33" t="s">
        <v>2253</v>
      </c>
      <c r="B58" s="87" t="s">
        <v>2254</v>
      </c>
      <c r="C58" s="69" t="s">
        <v>1856</v>
      </c>
      <c r="D58" s="59" t="str">
        <f>VLOOKUP(MID(F58,1,2),DATA!$B$2:$C$10,2,FALSE)</f>
        <v>FF11</v>
      </c>
      <c r="E58" s="31" t="str">
        <f>VLOOKUP(MID(F58,13,2),DATA!$M$2:$N$16,2,FALSE)</f>
        <v>Raw</v>
      </c>
      <c r="F58" s="66" t="s">
        <v>798</v>
      </c>
      <c r="G58" s="18" cm="1">
        <f t="array" ref="G58">SUMPRODUCT(1*('All Skus'!$C$2:$C$951=$F58),'All Skus'!$D$2:$D$951)</f>
        <v>4</v>
      </c>
      <c r="H58" s="82" t="str">
        <f>VLOOKUP(MID(F58,4,1),DATA!$F$2:$G$16,2,FALSE)</f>
        <v>20"</v>
      </c>
      <c r="I58" s="82" t="str">
        <f>VLOOKUP(MID(F58,5,3),DATA!$H$2:$I$16,2,FALSE)</f>
        <v>9.0"</v>
      </c>
      <c r="J58" s="82" t="str">
        <f t="shared" si="4"/>
        <v>35</v>
      </c>
      <c r="K58" s="82" t="str">
        <f>VLOOKUP(MID(F58,10,3),DATA!$J$2:$L$16,2,FALSE)</f>
        <v>5x114.3</v>
      </c>
      <c r="L58" s="82">
        <f>VLOOKUP(MID(F58,10,3),DATA!$J$2:$L$16,3,FALSE)</f>
        <v>73.099999999999994</v>
      </c>
      <c r="M58" s="31" t="str">
        <f>VLOOKUP(MID(F58,3,1),DATA!$D$2:$E$16,2,FALSE)</f>
        <v>Medium Offset</v>
      </c>
      <c r="N58" s="31"/>
      <c r="O58" s="69" t="s">
        <v>2252</v>
      </c>
      <c r="P58" s="60" t="str">
        <f>VLOOKUP(MID(Q58,1,2),DATA!$B$2:$C$10,2,FALSE)</f>
        <v>FF11</v>
      </c>
      <c r="Q58" s="66" t="s">
        <v>798</v>
      </c>
      <c r="R58" s="18" cm="1">
        <f t="array" ref="R58">SUMPRODUCT(1*('All Skus'!$C$2:$C$951=$Q58),'All Skus'!$D$2:$D$951)</f>
        <v>4</v>
      </c>
      <c r="S58" s="82" t="str">
        <f>VLOOKUP(MID(Q58,4,1),DATA!$F$2:$G$16,2,FALSE)</f>
        <v>20"</v>
      </c>
      <c r="T58" s="82" t="str">
        <f>VLOOKUP(MID(Q58,5,3),DATA!$H$2:$I$16,2,FALSE)</f>
        <v>9.0"</v>
      </c>
      <c r="U58" s="82" t="str">
        <f t="shared" si="5"/>
        <v>35</v>
      </c>
      <c r="V58" s="82" t="str">
        <f>VLOOKUP(MID(Q58,10,3),DATA!$J$2:$L$16,2,FALSE)</f>
        <v>5x114.3</v>
      </c>
      <c r="W58" s="82">
        <f>VLOOKUP(MID(Q58,10,3),DATA!$J$2:$L$16,3,FALSE)</f>
        <v>73.099999999999994</v>
      </c>
      <c r="X58" s="31" t="str">
        <f>VLOOKUP(MID(Q58,3,1),DATA!$D$2:$E$16,2,FALSE)</f>
        <v>Medium Offset</v>
      </c>
      <c r="Y58" s="31"/>
      <c r="Z58" s="69" t="s">
        <v>2252</v>
      </c>
      <c r="AA58" s="31"/>
      <c r="AB58" s="31"/>
      <c r="AC58" s="31"/>
      <c r="AD58" s="31"/>
    </row>
    <row r="59" spans="1:30" x14ac:dyDescent="0.25">
      <c r="A59" s="7" t="s">
        <v>2011</v>
      </c>
      <c r="B59" s="31" t="s">
        <v>2015</v>
      </c>
      <c r="C59" s="69" t="s">
        <v>2012</v>
      </c>
      <c r="D59" s="59" t="str">
        <f>VLOOKUP(MID(F59,1,2),DATA!$B$2:$C$10,2,FALSE)</f>
        <v>FF01</v>
      </c>
      <c r="E59" s="68" t="str">
        <f>VLOOKUP(MID(F59,13,2),DATA!$M$2:$N$16,2,FALSE)</f>
        <v>Liquid Silver</v>
      </c>
      <c r="F59" s="66" t="s">
        <v>152</v>
      </c>
      <c r="G59" s="18" cm="1">
        <f t="array" ref="G59">SUMPRODUCT(1*('All Skus'!$C$2:$C$951=$F59),'All Skus'!$D$2:$D$951)</f>
        <v>1</v>
      </c>
      <c r="H59" s="12" t="str">
        <f>VLOOKUP(MID(F59,4,1),DATA!$F$2:$G$16,2,FALSE)</f>
        <v>19"</v>
      </c>
      <c r="I59" s="12" t="str">
        <f>VLOOKUP(MID(F59,5,3),DATA!$H$2:$I$16,2,FALSE)</f>
        <v>8.5"</v>
      </c>
      <c r="J59" s="12" t="str">
        <f t="shared" si="4"/>
        <v>47</v>
      </c>
      <c r="K59" s="12" t="str">
        <f>VLOOKUP(MID(F59,10,3),DATA!$J$2:$L$16,2,FALSE)</f>
        <v>5x112</v>
      </c>
      <c r="L59" s="12">
        <f>VLOOKUP(MID(F59,10,3),DATA!$J$2:$L$16,3,FALSE)</f>
        <v>66.56</v>
      </c>
      <c r="M59" s="68" t="str">
        <f>VLOOKUP(MID(F59,3,1),DATA!$D$2:$E$16,2,FALSE)</f>
        <v>High Offset</v>
      </c>
      <c r="P59" s="60" t="str">
        <f>VLOOKUP(MID(Q59,1,2),DATA!$B$2:$C$10,2,FALSE)</f>
        <v>FF01</v>
      </c>
      <c r="Q59" s="66" t="s">
        <v>152</v>
      </c>
      <c r="R59" s="18" cm="1">
        <f t="array" ref="R59">SUMPRODUCT(1*('All Skus'!$C$2:$C$951=$Q59),'All Skus'!$D$2:$D$951)</f>
        <v>1</v>
      </c>
      <c r="S59" s="12" t="str">
        <f>VLOOKUP(MID(Q59,4,1),DATA!$F$2:$G$16,2,FALSE)</f>
        <v>19"</v>
      </c>
      <c r="T59" s="12" t="str">
        <f>VLOOKUP(MID(Q59,5,3),DATA!$H$2:$I$16,2,FALSE)</f>
        <v>8.5"</v>
      </c>
      <c r="U59" s="12" t="str">
        <f t="shared" si="5"/>
        <v>47</v>
      </c>
      <c r="V59" s="12" t="str">
        <f>VLOOKUP(MID(Q59,10,3),DATA!$J$2:$L$16,2,FALSE)</f>
        <v>5x112</v>
      </c>
      <c r="W59" s="12">
        <f>VLOOKUP(MID(Q59,10,3),DATA!$J$2:$L$16,3,FALSE)</f>
        <v>66.56</v>
      </c>
      <c r="X59" s="68" t="str">
        <f>VLOOKUP(MID(Q59,3,1),DATA!$D$2:$E$16,2,FALSE)</f>
        <v>High Offset</v>
      </c>
    </row>
    <row r="60" spans="1:30" x14ac:dyDescent="0.25">
      <c r="A60" s="7" t="s">
        <v>2011</v>
      </c>
      <c r="B60" s="31" t="s">
        <v>2015</v>
      </c>
      <c r="C60" s="69" t="s">
        <v>2012</v>
      </c>
      <c r="D60" s="59" t="str">
        <f>VLOOKUP(MID(F60,1,2),DATA!$B$2:$C$10,2,FALSE)</f>
        <v>FF01</v>
      </c>
      <c r="E60" s="68" t="str">
        <f>VLOOKUP(MID(F60,13,2),DATA!$M$2:$N$16,2,FALSE)</f>
        <v>Tarmac</v>
      </c>
      <c r="F60" s="66" t="s">
        <v>151</v>
      </c>
      <c r="G60" s="18" cm="1">
        <f t="array" ref="G60">SUMPRODUCT(1*('All Skus'!$C$2:$C$951=$F60),'All Skus'!$D$2:$D$951)</f>
        <v>10</v>
      </c>
      <c r="H60" s="12" t="str">
        <f>VLOOKUP(MID(F60,4,1),DATA!$F$2:$G$16,2,FALSE)</f>
        <v>19"</v>
      </c>
      <c r="I60" s="12" t="str">
        <f>VLOOKUP(MID(F60,5,3),DATA!$H$2:$I$16,2,FALSE)</f>
        <v>8.5"</v>
      </c>
      <c r="J60" s="12" t="str">
        <f t="shared" si="4"/>
        <v>47</v>
      </c>
      <c r="K60" s="12" t="str">
        <f>VLOOKUP(MID(F60,10,3),DATA!$J$2:$L$16,2,FALSE)</f>
        <v>5x112</v>
      </c>
      <c r="L60" s="12">
        <f>VLOOKUP(MID(F60,10,3),DATA!$J$2:$L$16,3,FALSE)</f>
        <v>66.56</v>
      </c>
      <c r="M60" s="68" t="str">
        <f>VLOOKUP(MID(F60,3,1),DATA!$D$2:$E$16,2,FALSE)</f>
        <v>High Offset</v>
      </c>
      <c r="P60" s="60" t="str">
        <f>VLOOKUP(MID(Q60,1,2),DATA!$B$2:$C$10,2,FALSE)</f>
        <v>FF01</v>
      </c>
      <c r="Q60" s="66" t="s">
        <v>151</v>
      </c>
      <c r="R60" s="18" cm="1">
        <f t="array" ref="R60">SUMPRODUCT(1*('All Skus'!$C$2:$C$951=$Q60),'All Skus'!$D$2:$D$951)</f>
        <v>10</v>
      </c>
      <c r="S60" s="12" t="str">
        <f>VLOOKUP(MID(Q60,4,1),DATA!$F$2:$G$16,2,FALSE)</f>
        <v>19"</v>
      </c>
      <c r="T60" s="12" t="str">
        <f>VLOOKUP(MID(Q60,5,3),DATA!$H$2:$I$16,2,FALSE)</f>
        <v>8.5"</v>
      </c>
      <c r="U60" s="12" t="str">
        <f t="shared" si="5"/>
        <v>47</v>
      </c>
      <c r="V60" s="12" t="str">
        <f>VLOOKUP(MID(Q60,10,3),DATA!$J$2:$L$16,2,FALSE)</f>
        <v>5x112</v>
      </c>
      <c r="W60" s="12">
        <f>VLOOKUP(MID(Q60,10,3),DATA!$J$2:$L$16,3,FALSE)</f>
        <v>66.56</v>
      </c>
      <c r="X60" s="68" t="str">
        <f>VLOOKUP(MID(Q60,3,1),DATA!$D$2:$E$16,2,FALSE)</f>
        <v>High Offset</v>
      </c>
    </row>
    <row r="61" spans="1:30" x14ac:dyDescent="0.25">
      <c r="A61" s="7" t="s">
        <v>2011</v>
      </c>
      <c r="B61" s="31" t="s">
        <v>2015</v>
      </c>
      <c r="C61" s="69" t="s">
        <v>2012</v>
      </c>
      <c r="D61" s="59" t="str">
        <f>VLOOKUP(MID(F61,1,2),DATA!$B$2:$C$10,2,FALSE)</f>
        <v>FF04</v>
      </c>
      <c r="E61" s="68" t="str">
        <f>VLOOKUP(MID(F61,13,2),DATA!$M$2:$N$16,2,FALSE)</f>
        <v>Tarmac</v>
      </c>
      <c r="F61" s="66" t="s">
        <v>297</v>
      </c>
      <c r="G61" s="18" cm="1">
        <f t="array" ref="G61">SUMPRODUCT(1*('All Skus'!$C$2:$C$951=$F61),'All Skus'!$D$2:$D$951)</f>
        <v>17</v>
      </c>
      <c r="H61" s="12" t="str">
        <f>VLOOKUP(MID(F61,4,1),DATA!$F$2:$G$16,2,FALSE)</f>
        <v>19"</v>
      </c>
      <c r="I61" s="12" t="str">
        <f>VLOOKUP(MID(F61,5,3),DATA!$H$2:$I$16,2,FALSE)</f>
        <v>8.5"</v>
      </c>
      <c r="J61" s="12" t="str">
        <f t="shared" si="4"/>
        <v>47</v>
      </c>
      <c r="K61" s="12" t="str">
        <f>VLOOKUP(MID(F61,10,3),DATA!$J$2:$L$16,2,FALSE)</f>
        <v>5x112</v>
      </c>
      <c r="L61" s="12">
        <f>VLOOKUP(MID(F61,10,3),DATA!$J$2:$L$16,3,FALSE)</f>
        <v>66.56</v>
      </c>
      <c r="M61" s="68" t="str">
        <f>VLOOKUP(MID(F61,3,1),DATA!$D$2:$E$16,2,FALSE)</f>
        <v>High Offset</v>
      </c>
      <c r="P61" s="60" t="str">
        <f>VLOOKUP(MID(Q61,1,2),DATA!$B$2:$C$10,2,FALSE)</f>
        <v>FF04</v>
      </c>
      <c r="Q61" s="66" t="s">
        <v>297</v>
      </c>
      <c r="R61" s="18" cm="1">
        <f t="array" ref="R61">SUMPRODUCT(1*('All Skus'!$C$2:$C$951=$Q61),'All Skus'!$D$2:$D$951)</f>
        <v>17</v>
      </c>
      <c r="S61" s="12" t="str">
        <f>VLOOKUP(MID(Q61,4,1),DATA!$F$2:$G$16,2,FALSE)</f>
        <v>19"</v>
      </c>
      <c r="T61" s="12" t="str">
        <f>VLOOKUP(MID(Q61,5,3),DATA!$H$2:$I$16,2,FALSE)</f>
        <v>8.5"</v>
      </c>
      <c r="U61" s="12" t="str">
        <f t="shared" si="5"/>
        <v>47</v>
      </c>
      <c r="V61" s="12" t="str">
        <f>VLOOKUP(MID(Q61,10,3),DATA!$J$2:$L$16,2,FALSE)</f>
        <v>5x112</v>
      </c>
      <c r="W61" s="12">
        <f>VLOOKUP(MID(Q61,10,3),DATA!$J$2:$L$16,3,FALSE)</f>
        <v>66.56</v>
      </c>
      <c r="X61" s="68" t="str">
        <f>VLOOKUP(MID(Q61,3,1),DATA!$D$2:$E$16,2,FALSE)</f>
        <v>High Offset</v>
      </c>
    </row>
    <row r="62" spans="1:30" x14ac:dyDescent="0.25">
      <c r="A62" s="7" t="s">
        <v>2011</v>
      </c>
      <c r="B62" s="31" t="s">
        <v>2015</v>
      </c>
      <c r="C62" s="69" t="s">
        <v>2012</v>
      </c>
      <c r="D62" s="59" t="str">
        <f>VLOOKUP(MID(F62,1,2),DATA!$B$2:$C$10,2,FALSE)</f>
        <v>FF04</v>
      </c>
      <c r="E62" s="68" t="str">
        <f>VLOOKUP(MID(F62,13,2),DATA!$M$2:$N$16,2,FALSE)</f>
        <v>Liquid Metal</v>
      </c>
      <c r="F62" s="66" t="s">
        <v>298</v>
      </c>
      <c r="G62" s="18" cm="1">
        <f t="array" ref="G62">SUMPRODUCT(1*('All Skus'!$C$2:$C$951=$F62),'All Skus'!$D$2:$D$951)</f>
        <v>19</v>
      </c>
      <c r="H62" s="12" t="str">
        <f>VLOOKUP(MID(F62,4,1),DATA!$F$2:$G$16,2,FALSE)</f>
        <v>19"</v>
      </c>
      <c r="I62" s="12" t="str">
        <f>VLOOKUP(MID(F62,5,3),DATA!$H$2:$I$16,2,FALSE)</f>
        <v>8.5"</v>
      </c>
      <c r="J62" s="12" t="str">
        <f t="shared" si="4"/>
        <v>47</v>
      </c>
      <c r="K62" s="12" t="str">
        <f>VLOOKUP(MID(F62,10,3),DATA!$J$2:$L$16,2,FALSE)</f>
        <v>5x112</v>
      </c>
      <c r="L62" s="12">
        <f>VLOOKUP(MID(F62,10,3),DATA!$J$2:$L$16,3,FALSE)</f>
        <v>66.56</v>
      </c>
      <c r="M62" s="68" t="str">
        <f>VLOOKUP(MID(F62,3,1),DATA!$D$2:$E$16,2,FALSE)</f>
        <v>High Offset</v>
      </c>
      <c r="P62" s="60" t="str">
        <f>VLOOKUP(MID(Q62,1,2),DATA!$B$2:$C$10,2,FALSE)</f>
        <v>FF04</v>
      </c>
      <c r="Q62" s="66" t="s">
        <v>298</v>
      </c>
      <c r="R62" s="18" cm="1">
        <f t="array" ref="R62">SUMPRODUCT(1*('All Skus'!$C$2:$C$951=$Q62),'All Skus'!$D$2:$D$951)</f>
        <v>19</v>
      </c>
      <c r="S62" s="12" t="str">
        <f>VLOOKUP(MID(Q62,4,1),DATA!$F$2:$G$16,2,FALSE)</f>
        <v>19"</v>
      </c>
      <c r="T62" s="12" t="str">
        <f>VLOOKUP(MID(Q62,5,3),DATA!$H$2:$I$16,2,FALSE)</f>
        <v>8.5"</v>
      </c>
      <c r="U62" s="12" t="str">
        <f t="shared" si="5"/>
        <v>47</v>
      </c>
      <c r="V62" s="12" t="str">
        <f>VLOOKUP(MID(Q62,10,3),DATA!$J$2:$L$16,2,FALSE)</f>
        <v>5x112</v>
      </c>
      <c r="W62" s="12">
        <f>VLOOKUP(MID(Q62,10,3),DATA!$J$2:$L$16,3,FALSE)</f>
        <v>66.56</v>
      </c>
      <c r="X62" s="68" t="str">
        <f>VLOOKUP(MID(Q62,3,1),DATA!$D$2:$E$16,2,FALSE)</f>
        <v>High Offset</v>
      </c>
    </row>
    <row r="63" spans="1:30" x14ac:dyDescent="0.25">
      <c r="A63" s="7" t="s">
        <v>2011</v>
      </c>
      <c r="B63" s="31" t="s">
        <v>2015</v>
      </c>
      <c r="C63" s="69" t="s">
        <v>2012</v>
      </c>
      <c r="D63" s="59" t="str">
        <f>VLOOKUP(MID(F63,1,2),DATA!$B$2:$C$10,2,FALSE)</f>
        <v>FF10</v>
      </c>
      <c r="E63" s="68" t="str">
        <f>VLOOKUP(MID(F63,13,2),DATA!$M$2:$N$16,2,FALSE)</f>
        <v>Tarmac</v>
      </c>
      <c r="F63" s="66" t="s">
        <v>9</v>
      </c>
      <c r="G63" s="18" cm="1">
        <f t="array" ref="G63">SUMPRODUCT(1*('All Skus'!$C$2:$C$951=$F63),'All Skus'!$D$2:$D$951)</f>
        <v>-3</v>
      </c>
      <c r="H63" s="12" t="str">
        <f>VLOOKUP(MID(F63,4,1),DATA!$F$2:$G$16,2,FALSE)</f>
        <v>19"</v>
      </c>
      <c r="I63" s="12" t="str">
        <f>VLOOKUP(MID(F63,5,3),DATA!$H$2:$I$16,2,FALSE)</f>
        <v>8.5"</v>
      </c>
      <c r="J63" s="12" t="str">
        <f t="shared" si="4"/>
        <v>47</v>
      </c>
      <c r="K63" s="12" t="str">
        <f>VLOOKUP(MID(F63,10,3),DATA!$J$2:$L$16,2,FALSE)</f>
        <v>5x112</v>
      </c>
      <c r="L63" s="12">
        <f>VLOOKUP(MID(F63,10,3),DATA!$J$2:$L$16,3,FALSE)</f>
        <v>66.56</v>
      </c>
      <c r="M63" s="68" t="str">
        <f>VLOOKUP(MID(F63,3,1),DATA!$D$2:$E$16,2,FALSE)</f>
        <v>High Offset</v>
      </c>
      <c r="P63" s="60" t="str">
        <f>VLOOKUP(MID(Q63,1,2),DATA!$B$2:$C$10,2,FALSE)</f>
        <v>FF10</v>
      </c>
      <c r="Q63" s="66" t="s">
        <v>9</v>
      </c>
      <c r="R63" s="18" cm="1">
        <f t="array" ref="R63">SUMPRODUCT(1*('All Skus'!$C$2:$C$951=$Q63),'All Skus'!$D$2:$D$951)</f>
        <v>-3</v>
      </c>
      <c r="S63" s="12" t="str">
        <f>VLOOKUP(MID(Q63,4,1),DATA!$F$2:$G$16,2,FALSE)</f>
        <v>19"</v>
      </c>
      <c r="T63" s="12" t="str">
        <f>VLOOKUP(MID(Q63,5,3),DATA!$H$2:$I$16,2,FALSE)</f>
        <v>8.5"</v>
      </c>
      <c r="U63" s="12" t="str">
        <f t="shared" si="5"/>
        <v>47</v>
      </c>
      <c r="V63" s="12" t="str">
        <f>VLOOKUP(MID(Q63,10,3),DATA!$J$2:$L$16,2,FALSE)</f>
        <v>5x112</v>
      </c>
      <c r="W63" s="12">
        <f>VLOOKUP(MID(Q63,10,3),DATA!$J$2:$L$16,3,FALSE)</f>
        <v>66.56</v>
      </c>
      <c r="X63" s="68" t="str">
        <f>VLOOKUP(MID(Q63,3,1),DATA!$D$2:$E$16,2,FALSE)</f>
        <v>High Offset</v>
      </c>
    </row>
    <row r="64" spans="1:30" x14ac:dyDescent="0.25">
      <c r="A64" s="7" t="s">
        <v>2011</v>
      </c>
      <c r="B64" s="31" t="s">
        <v>2015</v>
      </c>
      <c r="C64" s="69" t="s">
        <v>2012</v>
      </c>
      <c r="D64" s="59" t="str">
        <f>VLOOKUP(MID(F64,1,2),DATA!$B$2:$C$10,2,FALSE)</f>
        <v>FF10</v>
      </c>
      <c r="E64" s="68" t="str">
        <f>VLOOKUP(MID(F64,13,2),DATA!$M$2:$N$16,2,FALSE)</f>
        <v>Liquid Metal</v>
      </c>
      <c r="F64" s="66" t="s">
        <v>10</v>
      </c>
      <c r="G64" s="18" cm="1">
        <f t="array" ref="G64">SUMPRODUCT(1*('All Skus'!$C$2:$C$951=$F64),'All Skus'!$D$2:$D$951)</f>
        <v>-8</v>
      </c>
      <c r="H64" s="12" t="str">
        <f>VLOOKUP(MID(F64,4,1),DATA!$F$2:$G$16,2,FALSE)</f>
        <v>19"</v>
      </c>
      <c r="I64" s="12" t="str">
        <f>VLOOKUP(MID(F64,5,3),DATA!$H$2:$I$16,2,FALSE)</f>
        <v>8.5"</v>
      </c>
      <c r="J64" s="12" t="str">
        <f t="shared" si="4"/>
        <v>47</v>
      </c>
      <c r="K64" s="12" t="str">
        <f>VLOOKUP(MID(F64,10,3),DATA!$J$2:$L$16,2,FALSE)</f>
        <v>5x112</v>
      </c>
      <c r="L64" s="12">
        <f>VLOOKUP(MID(F64,10,3),DATA!$J$2:$L$16,3,FALSE)</f>
        <v>66.56</v>
      </c>
      <c r="M64" s="68" t="str">
        <f>VLOOKUP(MID(F64,3,1),DATA!$D$2:$E$16,2,FALSE)</f>
        <v>High Offset</v>
      </c>
      <c r="P64" s="60" t="str">
        <f>VLOOKUP(MID(Q64,1,2),DATA!$B$2:$C$10,2,FALSE)</f>
        <v>FF10</v>
      </c>
      <c r="Q64" s="66" t="s">
        <v>10</v>
      </c>
      <c r="R64" s="18" cm="1">
        <f t="array" ref="R64">SUMPRODUCT(1*('All Skus'!$C$2:$C$951=$Q64),'All Skus'!$D$2:$D$951)</f>
        <v>-8</v>
      </c>
      <c r="S64" s="12" t="str">
        <f>VLOOKUP(MID(Q64,4,1),DATA!$F$2:$G$16,2,FALSE)</f>
        <v>19"</v>
      </c>
      <c r="T64" s="12" t="str">
        <f>VLOOKUP(MID(Q64,5,3),DATA!$H$2:$I$16,2,FALSE)</f>
        <v>8.5"</v>
      </c>
      <c r="U64" s="12" t="str">
        <f t="shared" si="5"/>
        <v>47</v>
      </c>
      <c r="V64" s="12" t="str">
        <f>VLOOKUP(MID(Q64,10,3),DATA!$J$2:$L$16,2,FALSE)</f>
        <v>5x112</v>
      </c>
      <c r="W64" s="12">
        <f>VLOOKUP(MID(Q64,10,3),DATA!$J$2:$L$16,3,FALSE)</f>
        <v>66.56</v>
      </c>
      <c r="X64" s="68" t="str">
        <f>VLOOKUP(MID(Q64,3,1),DATA!$D$2:$E$16,2,FALSE)</f>
        <v>High Offset</v>
      </c>
    </row>
    <row r="65" spans="1:30" x14ac:dyDescent="0.25">
      <c r="A65" s="7" t="s">
        <v>2011</v>
      </c>
      <c r="B65" s="31" t="s">
        <v>2015</v>
      </c>
      <c r="C65" s="69" t="s">
        <v>2012</v>
      </c>
      <c r="D65" s="59" t="str">
        <f>VLOOKUP(MID(F65,1,2),DATA!$B$2:$C$10,2,FALSE)</f>
        <v>FF11</v>
      </c>
      <c r="E65" s="68" t="str">
        <f>VLOOKUP(MID(F65,13,2),DATA!$M$2:$N$16,2,FALSE)</f>
        <v>Tarmac</v>
      </c>
      <c r="F65" s="66" t="s">
        <v>374</v>
      </c>
      <c r="G65" s="18" cm="1">
        <f t="array" ref="G65">SUMPRODUCT(1*('All Skus'!$C$2:$C$951=$F65),'All Skus'!$D$2:$D$951)</f>
        <v>4</v>
      </c>
      <c r="H65" s="12" t="str">
        <f>VLOOKUP(MID(F65,4,1),DATA!$F$2:$G$16,2,FALSE)</f>
        <v>19"</v>
      </c>
      <c r="I65" s="12" t="str">
        <f>VLOOKUP(MID(F65,5,3),DATA!$H$2:$I$16,2,FALSE)</f>
        <v>8.5"</v>
      </c>
      <c r="J65" s="12" t="str">
        <f t="shared" si="4"/>
        <v>47</v>
      </c>
      <c r="K65" s="12" t="str">
        <f>VLOOKUP(MID(F65,10,3),DATA!$J$2:$L$16,2,FALSE)</f>
        <v>5x112</v>
      </c>
      <c r="L65" s="12">
        <f>VLOOKUP(MID(F65,10,3),DATA!$J$2:$L$16,3,FALSE)</f>
        <v>66.56</v>
      </c>
      <c r="M65" s="68" t="str">
        <f>VLOOKUP(MID(F65,3,1),DATA!$D$2:$E$16,2,FALSE)</f>
        <v>High Offset</v>
      </c>
      <c r="P65" s="60" t="str">
        <f>VLOOKUP(MID(Q65,1,2),DATA!$B$2:$C$10,2,FALSE)</f>
        <v>FF11</v>
      </c>
      <c r="Q65" s="66" t="s">
        <v>374</v>
      </c>
      <c r="R65" s="18" cm="1">
        <f t="array" ref="R65">SUMPRODUCT(1*('All Skus'!$C$2:$C$951=$Q65),'All Skus'!$D$2:$D$951)</f>
        <v>4</v>
      </c>
      <c r="S65" s="12" t="str">
        <f>VLOOKUP(MID(Q65,4,1),DATA!$F$2:$G$16,2,FALSE)</f>
        <v>19"</v>
      </c>
      <c r="T65" s="12" t="str">
        <f>VLOOKUP(MID(Q65,5,3),DATA!$H$2:$I$16,2,FALSE)</f>
        <v>8.5"</v>
      </c>
      <c r="U65" s="12" t="str">
        <f t="shared" si="5"/>
        <v>47</v>
      </c>
      <c r="V65" s="12" t="str">
        <f>VLOOKUP(MID(Q65,10,3),DATA!$J$2:$L$16,2,FALSE)</f>
        <v>5x112</v>
      </c>
      <c r="W65" s="12">
        <f>VLOOKUP(MID(Q65,10,3),DATA!$J$2:$L$16,3,FALSE)</f>
        <v>66.56</v>
      </c>
      <c r="X65" s="68" t="str">
        <f>VLOOKUP(MID(Q65,3,1),DATA!$D$2:$E$16,2,FALSE)</f>
        <v>High Offset</v>
      </c>
    </row>
    <row r="66" spans="1:30" x14ac:dyDescent="0.25">
      <c r="A66" s="7" t="s">
        <v>2011</v>
      </c>
      <c r="B66" s="31" t="s">
        <v>2015</v>
      </c>
      <c r="C66" s="69" t="s">
        <v>2012</v>
      </c>
      <c r="D66" s="59" t="str">
        <f>VLOOKUP(MID(F66,1,2),DATA!$B$2:$C$10,2,FALSE)</f>
        <v>FF11</v>
      </c>
      <c r="E66" s="68" t="str">
        <f>VLOOKUP(MID(F66,13,2),DATA!$M$2:$N$16,2,FALSE)</f>
        <v>Liquid Metal</v>
      </c>
      <c r="F66" s="66" t="s">
        <v>375</v>
      </c>
      <c r="G66" s="18" cm="1">
        <f t="array" ref="G66">SUMPRODUCT(1*('All Skus'!$C$2:$C$951=$F66),'All Skus'!$D$2:$D$951)</f>
        <v>3</v>
      </c>
      <c r="H66" s="12" t="str">
        <f>VLOOKUP(MID(F66,4,1),DATA!$F$2:$G$16,2,FALSE)</f>
        <v>19"</v>
      </c>
      <c r="I66" s="12" t="str">
        <f>VLOOKUP(MID(F66,5,3),DATA!$H$2:$I$16,2,FALSE)</f>
        <v>8.5"</v>
      </c>
      <c r="J66" s="12" t="str">
        <f t="shared" si="4"/>
        <v>47</v>
      </c>
      <c r="K66" s="12" t="str">
        <f>VLOOKUP(MID(F66,10,3),DATA!$J$2:$L$16,2,FALSE)</f>
        <v>5x112</v>
      </c>
      <c r="L66" s="12">
        <f>VLOOKUP(MID(F66,10,3),DATA!$J$2:$L$16,3,FALSE)</f>
        <v>66.56</v>
      </c>
      <c r="M66" s="68" t="str">
        <f>VLOOKUP(MID(F66,3,1),DATA!$D$2:$E$16,2,FALSE)</f>
        <v>High Offset</v>
      </c>
      <c r="P66" s="60" t="str">
        <f>VLOOKUP(MID(Q66,1,2),DATA!$B$2:$C$10,2,FALSE)</f>
        <v>FF11</v>
      </c>
      <c r="Q66" s="66" t="s">
        <v>375</v>
      </c>
      <c r="R66" s="18" cm="1">
        <f t="array" ref="R66">SUMPRODUCT(1*('All Skus'!$C$2:$C$951=$Q66),'All Skus'!$D$2:$D$951)</f>
        <v>3</v>
      </c>
      <c r="S66" s="12" t="str">
        <f>VLOOKUP(MID(Q66,4,1),DATA!$F$2:$G$16,2,FALSE)</f>
        <v>19"</v>
      </c>
      <c r="T66" s="12" t="str">
        <f>VLOOKUP(MID(Q66,5,3),DATA!$H$2:$I$16,2,FALSE)</f>
        <v>8.5"</v>
      </c>
      <c r="U66" s="12" t="str">
        <f t="shared" si="5"/>
        <v>47</v>
      </c>
      <c r="V66" s="12" t="str">
        <f>VLOOKUP(MID(Q66,10,3),DATA!$J$2:$L$16,2,FALSE)</f>
        <v>5x112</v>
      </c>
      <c r="W66" s="12">
        <f>VLOOKUP(MID(Q66,10,3),DATA!$J$2:$L$16,3,FALSE)</f>
        <v>66.56</v>
      </c>
      <c r="X66" s="68" t="str">
        <f>VLOOKUP(MID(Q66,3,1),DATA!$D$2:$E$16,2,FALSE)</f>
        <v>High Offset</v>
      </c>
    </row>
    <row r="67" spans="1:30" x14ac:dyDescent="0.25">
      <c r="A67" s="7" t="s">
        <v>2011</v>
      </c>
      <c r="B67" s="31" t="s">
        <v>2015</v>
      </c>
      <c r="C67" s="69" t="s">
        <v>2012</v>
      </c>
      <c r="D67" s="59" t="str">
        <f>VLOOKUP(MID(F67,1,2),DATA!$B$2:$C$10,2,FALSE)</f>
        <v>FF15</v>
      </c>
      <c r="E67" s="68" t="str">
        <f>VLOOKUP(MID(F67,13,2),DATA!$M$2:$N$16,2,FALSE)</f>
        <v>Tarmac</v>
      </c>
      <c r="F67" s="66" t="s">
        <v>248</v>
      </c>
      <c r="G67" s="18" cm="1">
        <f t="array" ref="G67">SUMPRODUCT(1*('All Skus'!$C$2:$C$951=$F67),'All Skus'!$D$2:$D$951)</f>
        <v>32</v>
      </c>
      <c r="H67" s="12" t="str">
        <f>VLOOKUP(MID(F67,4,1),DATA!$F$2:$G$16,2,FALSE)</f>
        <v>19"</v>
      </c>
      <c r="I67" s="12" t="str">
        <f>VLOOKUP(MID(F67,5,3),DATA!$H$2:$I$16,2,FALSE)</f>
        <v>8.5"</v>
      </c>
      <c r="J67" s="12" t="str">
        <f t="shared" si="4"/>
        <v>47</v>
      </c>
      <c r="K67" s="12" t="str">
        <f>VLOOKUP(MID(F67,10,3),DATA!$J$2:$L$16,2,FALSE)</f>
        <v>5x112</v>
      </c>
      <c r="L67" s="12">
        <f>VLOOKUP(MID(F67,10,3),DATA!$J$2:$L$16,3,FALSE)</f>
        <v>66.56</v>
      </c>
      <c r="M67" s="68" t="str">
        <f>VLOOKUP(MID(F67,3,1),DATA!$D$2:$E$16,2,FALSE)</f>
        <v>High Offset</v>
      </c>
      <c r="P67" s="60" t="str">
        <f>VLOOKUP(MID(Q67,1,2),DATA!$B$2:$C$10,2,FALSE)</f>
        <v>FF15</v>
      </c>
      <c r="Q67" s="66" t="s">
        <v>248</v>
      </c>
      <c r="R67" s="18" cm="1">
        <f t="array" ref="R67">SUMPRODUCT(1*('All Skus'!$C$2:$C$951=$Q67),'All Skus'!$D$2:$D$951)</f>
        <v>32</v>
      </c>
      <c r="S67" s="12" t="str">
        <f>VLOOKUP(MID(Q67,4,1),DATA!$F$2:$G$16,2,FALSE)</f>
        <v>19"</v>
      </c>
      <c r="T67" s="12" t="str">
        <f>VLOOKUP(MID(Q67,5,3),DATA!$H$2:$I$16,2,FALSE)</f>
        <v>8.5"</v>
      </c>
      <c r="U67" s="12" t="str">
        <f t="shared" si="5"/>
        <v>47</v>
      </c>
      <c r="V67" s="12" t="str">
        <f>VLOOKUP(MID(Q67,10,3),DATA!$J$2:$L$16,2,FALSE)</f>
        <v>5x112</v>
      </c>
      <c r="W67" s="12">
        <f>VLOOKUP(MID(Q67,10,3),DATA!$J$2:$L$16,3,FALSE)</f>
        <v>66.56</v>
      </c>
      <c r="X67" s="68" t="str">
        <f>VLOOKUP(MID(Q67,3,1),DATA!$D$2:$E$16,2,FALSE)</f>
        <v>High Offset</v>
      </c>
    </row>
    <row r="68" spans="1:30" x14ac:dyDescent="0.25">
      <c r="A68" s="7" t="s">
        <v>2011</v>
      </c>
      <c r="B68" s="31" t="s">
        <v>2015</v>
      </c>
      <c r="C68" s="69" t="s">
        <v>2012</v>
      </c>
      <c r="D68" s="59" t="str">
        <f>VLOOKUP(MID(F68,1,2),DATA!$B$2:$C$10,2,FALSE)</f>
        <v>FF15</v>
      </c>
      <c r="E68" s="68" t="str">
        <f>VLOOKUP(MID(F68,13,2),DATA!$M$2:$N$16,2,FALSE)</f>
        <v>Liquid Silver</v>
      </c>
      <c r="F68" s="66" t="s">
        <v>249</v>
      </c>
      <c r="G68" s="18" cm="1">
        <f t="array" ref="G68">SUMPRODUCT(1*('All Skus'!$C$2:$C$951=$F68),'All Skus'!$D$2:$D$951)</f>
        <v>8</v>
      </c>
      <c r="H68" s="12" t="str">
        <f>VLOOKUP(MID(F68,4,1),DATA!$F$2:$G$16,2,FALSE)</f>
        <v>19"</v>
      </c>
      <c r="I68" s="12" t="str">
        <f>VLOOKUP(MID(F68,5,3),DATA!$H$2:$I$16,2,FALSE)</f>
        <v>8.5"</v>
      </c>
      <c r="J68" s="12" t="str">
        <f t="shared" si="4"/>
        <v>47</v>
      </c>
      <c r="K68" s="12" t="str">
        <f>VLOOKUP(MID(F68,10,3),DATA!$J$2:$L$16,2,FALSE)</f>
        <v>5x112</v>
      </c>
      <c r="L68" s="12">
        <f>VLOOKUP(MID(F68,10,3),DATA!$J$2:$L$16,3,FALSE)</f>
        <v>66.56</v>
      </c>
      <c r="M68" s="68" t="str">
        <f>VLOOKUP(MID(F68,3,1),DATA!$D$2:$E$16,2,FALSE)</f>
        <v>High Offset</v>
      </c>
      <c r="P68" s="60" t="str">
        <f>VLOOKUP(MID(Q68,1,2),DATA!$B$2:$C$10,2,FALSE)</f>
        <v>FF15</v>
      </c>
      <c r="Q68" s="66" t="s">
        <v>249</v>
      </c>
      <c r="R68" s="18" cm="1">
        <f t="array" ref="R68">SUMPRODUCT(1*('All Skus'!$C$2:$C$951=$Q68),'All Skus'!$D$2:$D$951)</f>
        <v>8</v>
      </c>
      <c r="S68" s="12" t="str">
        <f>VLOOKUP(MID(Q68,4,1),DATA!$F$2:$G$16,2,FALSE)</f>
        <v>19"</v>
      </c>
      <c r="T68" s="12" t="str">
        <f>VLOOKUP(MID(Q68,5,3),DATA!$H$2:$I$16,2,FALSE)</f>
        <v>8.5"</v>
      </c>
      <c r="U68" s="12" t="str">
        <f t="shared" si="5"/>
        <v>47</v>
      </c>
      <c r="V68" s="12" t="str">
        <f>VLOOKUP(MID(Q68,10,3),DATA!$J$2:$L$16,2,FALSE)</f>
        <v>5x112</v>
      </c>
      <c r="W68" s="12">
        <f>VLOOKUP(MID(Q68,10,3),DATA!$J$2:$L$16,3,FALSE)</f>
        <v>66.56</v>
      </c>
      <c r="X68" s="68" t="str">
        <f>VLOOKUP(MID(Q68,3,1),DATA!$D$2:$E$16,2,FALSE)</f>
        <v>High Offset</v>
      </c>
    </row>
    <row r="69" spans="1:30" x14ac:dyDescent="0.25">
      <c r="A69" s="7" t="s">
        <v>2011</v>
      </c>
      <c r="B69" s="31" t="s">
        <v>2014</v>
      </c>
      <c r="C69" s="69" t="s">
        <v>1853</v>
      </c>
      <c r="D69" s="59" t="str">
        <f>VLOOKUP(MID(F69,1,2),DATA!$B$2:$C$10,2,FALSE)</f>
        <v>FF01</v>
      </c>
      <c r="E69" s="68" t="str">
        <f>VLOOKUP(MID(F69,13,2),DATA!$M$2:$N$16,2,FALSE)</f>
        <v>Liquid Silver</v>
      </c>
      <c r="F69" s="66" t="s">
        <v>152</v>
      </c>
      <c r="G69" s="18" cm="1">
        <f t="array" ref="G69">SUMPRODUCT(1*('All Skus'!$C$2:$C$951=$F69),'All Skus'!$D$2:$D$951)</f>
        <v>1</v>
      </c>
      <c r="H69" s="12" t="str">
        <f>VLOOKUP(MID(F69,4,1),DATA!$F$2:$G$16,2,FALSE)</f>
        <v>19"</v>
      </c>
      <c r="I69" s="12" t="str">
        <f>VLOOKUP(MID(F69,5,3),DATA!$H$2:$I$16,2,FALSE)</f>
        <v>8.5"</v>
      </c>
      <c r="J69" s="12" t="str">
        <f t="shared" si="4"/>
        <v>47</v>
      </c>
      <c r="K69" s="12" t="str">
        <f>VLOOKUP(MID(F69,10,3),DATA!$J$2:$L$16,2,FALSE)</f>
        <v>5x112</v>
      </c>
      <c r="L69" s="12">
        <f>VLOOKUP(MID(F69,10,3),DATA!$J$2:$L$16,3,FALSE)</f>
        <v>66.56</v>
      </c>
      <c r="M69" s="68" t="str">
        <f>VLOOKUP(MID(F69,3,1),DATA!$D$2:$E$16,2,FALSE)</f>
        <v>High Offset</v>
      </c>
      <c r="P69" s="60" t="str">
        <f>VLOOKUP(MID(Q69,1,2),DATA!$B$2:$C$10,2,FALSE)</f>
        <v>FF01</v>
      </c>
      <c r="Q69" s="66" t="s">
        <v>152</v>
      </c>
      <c r="R69" s="18" cm="1">
        <f t="array" ref="R69">SUMPRODUCT(1*('All Skus'!$C$2:$C$951=$Q69),'All Skus'!$D$2:$D$951)</f>
        <v>1</v>
      </c>
      <c r="S69" s="12" t="str">
        <f>VLOOKUP(MID(Q69,4,1),DATA!$F$2:$G$16,2,FALSE)</f>
        <v>19"</v>
      </c>
      <c r="T69" s="12" t="str">
        <f>VLOOKUP(MID(Q69,5,3),DATA!$H$2:$I$16,2,FALSE)</f>
        <v>8.5"</v>
      </c>
      <c r="U69" s="12" t="str">
        <f t="shared" si="5"/>
        <v>47</v>
      </c>
      <c r="V69" s="12" t="str">
        <f>VLOOKUP(MID(Q69,10,3),DATA!$J$2:$L$16,2,FALSE)</f>
        <v>5x112</v>
      </c>
      <c r="W69" s="12">
        <f>VLOOKUP(MID(Q69,10,3),DATA!$J$2:$L$16,3,FALSE)</f>
        <v>66.56</v>
      </c>
      <c r="X69" s="68" t="str">
        <f>VLOOKUP(MID(Q69,3,1),DATA!$D$2:$E$16,2,FALSE)</f>
        <v>High Offset</v>
      </c>
    </row>
    <row r="70" spans="1:30" x14ac:dyDescent="0.25">
      <c r="A70" s="7" t="s">
        <v>2011</v>
      </c>
      <c r="B70" s="31" t="s">
        <v>2014</v>
      </c>
      <c r="C70" s="69" t="s">
        <v>1853</v>
      </c>
      <c r="D70" s="59" t="str">
        <f>VLOOKUP(MID(F70,1,2),DATA!$B$2:$C$10,2,FALSE)</f>
        <v>FF01</v>
      </c>
      <c r="E70" s="68" t="str">
        <f>VLOOKUP(MID(F70,13,2),DATA!$M$2:$N$16,2,FALSE)</f>
        <v>Tarmac</v>
      </c>
      <c r="F70" s="66" t="s">
        <v>151</v>
      </c>
      <c r="G70" s="18" cm="1">
        <f t="array" ref="G70">SUMPRODUCT(1*('All Skus'!$C$2:$C$951=$F70),'All Skus'!$D$2:$D$951)</f>
        <v>10</v>
      </c>
      <c r="H70" s="12" t="str">
        <f>VLOOKUP(MID(F70,4,1),DATA!$F$2:$G$16,2,FALSE)</f>
        <v>19"</v>
      </c>
      <c r="I70" s="12" t="str">
        <f>VLOOKUP(MID(F70,5,3),DATA!$H$2:$I$16,2,FALSE)</f>
        <v>8.5"</v>
      </c>
      <c r="J70" s="12" t="str">
        <f t="shared" si="4"/>
        <v>47</v>
      </c>
      <c r="K70" s="12" t="str">
        <f>VLOOKUP(MID(F70,10,3),DATA!$J$2:$L$16,2,FALSE)</f>
        <v>5x112</v>
      </c>
      <c r="L70" s="12">
        <f>VLOOKUP(MID(F70,10,3),DATA!$J$2:$L$16,3,FALSE)</f>
        <v>66.56</v>
      </c>
      <c r="M70" s="68" t="str">
        <f>VLOOKUP(MID(F70,3,1),DATA!$D$2:$E$16,2,FALSE)</f>
        <v>High Offset</v>
      </c>
      <c r="P70" s="60" t="str">
        <f>VLOOKUP(MID(Q70,1,2),DATA!$B$2:$C$10,2,FALSE)</f>
        <v>FF01</v>
      </c>
      <c r="Q70" s="66" t="s">
        <v>151</v>
      </c>
      <c r="R70" s="18" cm="1">
        <f t="array" ref="R70">SUMPRODUCT(1*('All Skus'!$C$2:$C$951=$Q70),'All Skus'!$D$2:$D$951)</f>
        <v>10</v>
      </c>
      <c r="S70" s="12" t="str">
        <f>VLOOKUP(MID(Q70,4,1),DATA!$F$2:$G$16,2,FALSE)</f>
        <v>19"</v>
      </c>
      <c r="T70" s="12" t="str">
        <f>VLOOKUP(MID(Q70,5,3),DATA!$H$2:$I$16,2,FALSE)</f>
        <v>8.5"</v>
      </c>
      <c r="U70" s="12" t="str">
        <f t="shared" si="5"/>
        <v>47</v>
      </c>
      <c r="V70" s="12" t="str">
        <f>VLOOKUP(MID(Q70,10,3),DATA!$J$2:$L$16,2,FALSE)</f>
        <v>5x112</v>
      </c>
      <c r="W70" s="12">
        <f>VLOOKUP(MID(Q70,10,3),DATA!$J$2:$L$16,3,FALSE)</f>
        <v>66.56</v>
      </c>
      <c r="X70" s="68" t="str">
        <f>VLOOKUP(MID(Q70,3,1),DATA!$D$2:$E$16,2,FALSE)</f>
        <v>High Offset</v>
      </c>
    </row>
    <row r="71" spans="1:30" x14ac:dyDescent="0.25">
      <c r="A71" s="7" t="s">
        <v>2011</v>
      </c>
      <c r="B71" s="31" t="s">
        <v>2014</v>
      </c>
      <c r="C71" s="69" t="s">
        <v>1853</v>
      </c>
      <c r="D71" s="59" t="str">
        <f>VLOOKUP(MID(F71,1,2),DATA!$B$2:$C$10,2,FALSE)</f>
        <v>FF04</v>
      </c>
      <c r="E71" s="68" t="str">
        <f>VLOOKUP(MID(F71,13,2),DATA!$M$2:$N$16,2,FALSE)</f>
        <v>Tarmac</v>
      </c>
      <c r="F71" s="66" t="s">
        <v>297</v>
      </c>
      <c r="G71" s="18" cm="1">
        <f t="array" ref="G71">SUMPRODUCT(1*('All Skus'!$C$2:$C$951=$F71),'All Skus'!$D$2:$D$951)</f>
        <v>17</v>
      </c>
      <c r="H71" s="12" t="str">
        <f>VLOOKUP(MID(F71,4,1),DATA!$F$2:$G$16,2,FALSE)</f>
        <v>19"</v>
      </c>
      <c r="I71" s="12" t="str">
        <f>VLOOKUP(MID(F71,5,3),DATA!$H$2:$I$16,2,FALSE)</f>
        <v>8.5"</v>
      </c>
      <c r="J71" s="12" t="str">
        <f t="shared" si="4"/>
        <v>47</v>
      </c>
      <c r="K71" s="12" t="str">
        <f>VLOOKUP(MID(F71,10,3),DATA!$J$2:$L$16,2,FALSE)</f>
        <v>5x112</v>
      </c>
      <c r="L71" s="12">
        <f>VLOOKUP(MID(F71,10,3),DATA!$J$2:$L$16,3,FALSE)</f>
        <v>66.56</v>
      </c>
      <c r="M71" s="68" t="str">
        <f>VLOOKUP(MID(F71,3,1),DATA!$D$2:$E$16,2,FALSE)</f>
        <v>High Offset</v>
      </c>
      <c r="P71" s="60" t="str">
        <f>VLOOKUP(MID(Q71,1,2),DATA!$B$2:$C$10,2,FALSE)</f>
        <v>FF04</v>
      </c>
      <c r="Q71" s="66" t="s">
        <v>297</v>
      </c>
      <c r="R71" s="18" cm="1">
        <f t="array" ref="R71">SUMPRODUCT(1*('All Skus'!$C$2:$C$951=$Q71),'All Skus'!$D$2:$D$951)</f>
        <v>17</v>
      </c>
      <c r="S71" s="12" t="str">
        <f>VLOOKUP(MID(Q71,4,1),DATA!$F$2:$G$16,2,FALSE)</f>
        <v>19"</v>
      </c>
      <c r="T71" s="12" t="str">
        <f>VLOOKUP(MID(Q71,5,3),DATA!$H$2:$I$16,2,FALSE)</f>
        <v>8.5"</v>
      </c>
      <c r="U71" s="12" t="str">
        <f t="shared" si="5"/>
        <v>47</v>
      </c>
      <c r="V71" s="12" t="str">
        <f>VLOOKUP(MID(Q71,10,3),DATA!$J$2:$L$16,2,FALSE)</f>
        <v>5x112</v>
      </c>
      <c r="W71" s="12">
        <f>VLOOKUP(MID(Q71,10,3),DATA!$J$2:$L$16,3,FALSE)</f>
        <v>66.56</v>
      </c>
      <c r="X71" s="68" t="str">
        <f>VLOOKUP(MID(Q71,3,1),DATA!$D$2:$E$16,2,FALSE)</f>
        <v>High Offset</v>
      </c>
    </row>
    <row r="72" spans="1:30" x14ac:dyDescent="0.25">
      <c r="A72" s="7" t="s">
        <v>2011</v>
      </c>
      <c r="B72" s="31" t="s">
        <v>2014</v>
      </c>
      <c r="C72" s="69" t="s">
        <v>1853</v>
      </c>
      <c r="D72" s="59" t="str">
        <f>VLOOKUP(MID(F72,1,2),DATA!$B$2:$C$10,2,FALSE)</f>
        <v>FF04</v>
      </c>
      <c r="E72" s="68" t="str">
        <f>VLOOKUP(MID(F72,13,2),DATA!$M$2:$N$16,2,FALSE)</f>
        <v>Liquid Metal</v>
      </c>
      <c r="F72" s="66" t="s">
        <v>298</v>
      </c>
      <c r="G72" s="18" cm="1">
        <f t="array" ref="G72">SUMPRODUCT(1*('All Skus'!$C$2:$C$951=$F72),'All Skus'!$D$2:$D$951)</f>
        <v>19</v>
      </c>
      <c r="H72" s="12" t="str">
        <f>VLOOKUP(MID(F72,4,1),DATA!$F$2:$G$16,2,FALSE)</f>
        <v>19"</v>
      </c>
      <c r="I72" s="12" t="str">
        <f>VLOOKUP(MID(F72,5,3),DATA!$H$2:$I$16,2,FALSE)</f>
        <v>8.5"</v>
      </c>
      <c r="J72" s="12" t="str">
        <f t="shared" si="4"/>
        <v>47</v>
      </c>
      <c r="K72" s="12" t="str">
        <f>VLOOKUP(MID(F72,10,3),DATA!$J$2:$L$16,2,FALSE)</f>
        <v>5x112</v>
      </c>
      <c r="L72" s="12">
        <f>VLOOKUP(MID(F72,10,3),DATA!$J$2:$L$16,3,FALSE)</f>
        <v>66.56</v>
      </c>
      <c r="M72" s="68" t="str">
        <f>VLOOKUP(MID(F72,3,1),DATA!$D$2:$E$16,2,FALSE)</f>
        <v>High Offset</v>
      </c>
      <c r="P72" s="60" t="str">
        <f>VLOOKUP(MID(Q72,1,2),DATA!$B$2:$C$10,2,FALSE)</f>
        <v>FF04</v>
      </c>
      <c r="Q72" s="66" t="s">
        <v>298</v>
      </c>
      <c r="R72" s="18" cm="1">
        <f t="array" ref="R72">SUMPRODUCT(1*('All Skus'!$C$2:$C$951=$Q72),'All Skus'!$D$2:$D$951)</f>
        <v>19</v>
      </c>
      <c r="S72" s="12" t="str">
        <f>VLOOKUP(MID(Q72,4,1),DATA!$F$2:$G$16,2,FALSE)</f>
        <v>19"</v>
      </c>
      <c r="T72" s="12" t="str">
        <f>VLOOKUP(MID(Q72,5,3),DATA!$H$2:$I$16,2,FALSE)</f>
        <v>8.5"</v>
      </c>
      <c r="U72" s="12" t="str">
        <f t="shared" si="5"/>
        <v>47</v>
      </c>
      <c r="V72" s="12" t="str">
        <f>VLOOKUP(MID(Q72,10,3),DATA!$J$2:$L$16,2,FALSE)</f>
        <v>5x112</v>
      </c>
      <c r="W72" s="12">
        <f>VLOOKUP(MID(Q72,10,3),DATA!$J$2:$L$16,3,FALSE)</f>
        <v>66.56</v>
      </c>
      <c r="X72" s="68" t="str">
        <f>VLOOKUP(MID(Q72,3,1),DATA!$D$2:$E$16,2,FALSE)</f>
        <v>High Offset</v>
      </c>
    </row>
    <row r="73" spans="1:30" s="31" customFormat="1" x14ac:dyDescent="0.25">
      <c r="A73" s="7" t="s">
        <v>2011</v>
      </c>
      <c r="B73" s="31" t="s">
        <v>2014</v>
      </c>
      <c r="C73" s="69" t="s">
        <v>1853</v>
      </c>
      <c r="D73" s="59" t="str">
        <f>VLOOKUP(MID(F73,1,2),DATA!$B$2:$C$10,2,FALSE)</f>
        <v>FF10</v>
      </c>
      <c r="E73" s="68" t="str">
        <f>VLOOKUP(MID(F73,13,2),DATA!$M$2:$N$16,2,FALSE)</f>
        <v>Tarmac</v>
      </c>
      <c r="F73" s="66" t="s">
        <v>9</v>
      </c>
      <c r="G73" s="18" cm="1">
        <f t="array" ref="G73">SUMPRODUCT(1*('All Skus'!$C$2:$C$951=$F73),'All Skus'!$D$2:$D$951)</f>
        <v>-3</v>
      </c>
      <c r="H73" s="12" t="str">
        <f>VLOOKUP(MID(F73,4,1),DATA!$F$2:$G$16,2,FALSE)</f>
        <v>19"</v>
      </c>
      <c r="I73" s="12" t="str">
        <f>VLOOKUP(MID(F73,5,3),DATA!$H$2:$I$16,2,FALSE)</f>
        <v>8.5"</v>
      </c>
      <c r="J73" s="12" t="str">
        <f t="shared" si="4"/>
        <v>47</v>
      </c>
      <c r="K73" s="12" t="str">
        <f>VLOOKUP(MID(F73,10,3),DATA!$J$2:$L$16,2,FALSE)</f>
        <v>5x112</v>
      </c>
      <c r="L73" s="12">
        <f>VLOOKUP(MID(F73,10,3),DATA!$J$2:$L$16,3,FALSE)</f>
        <v>66.56</v>
      </c>
      <c r="M73" s="68" t="str">
        <f>VLOOKUP(MID(F73,3,1),DATA!$D$2:$E$16,2,FALSE)</f>
        <v>High Offset</v>
      </c>
      <c r="N73" s="68"/>
      <c r="O73" s="69"/>
      <c r="P73" s="60" t="str">
        <f>VLOOKUP(MID(Q73,1,2),DATA!$B$2:$C$10,2,FALSE)</f>
        <v>FF10</v>
      </c>
      <c r="Q73" s="66" t="s">
        <v>9</v>
      </c>
      <c r="R73" s="18" cm="1">
        <f t="array" ref="R73">SUMPRODUCT(1*('All Skus'!$C$2:$C$951=$Q73),'All Skus'!$D$2:$D$951)</f>
        <v>-3</v>
      </c>
      <c r="S73" s="12" t="str">
        <f>VLOOKUP(MID(Q73,4,1),DATA!$F$2:$G$16,2,FALSE)</f>
        <v>19"</v>
      </c>
      <c r="T73" s="12" t="str">
        <f>VLOOKUP(MID(Q73,5,3),DATA!$H$2:$I$16,2,FALSE)</f>
        <v>8.5"</v>
      </c>
      <c r="U73" s="12" t="str">
        <f t="shared" si="5"/>
        <v>47</v>
      </c>
      <c r="V73" s="12" t="str">
        <f>VLOOKUP(MID(Q73,10,3),DATA!$J$2:$L$16,2,FALSE)</f>
        <v>5x112</v>
      </c>
      <c r="W73" s="12">
        <f>VLOOKUP(MID(Q73,10,3),DATA!$J$2:$L$16,3,FALSE)</f>
        <v>66.56</v>
      </c>
      <c r="X73" s="68" t="str">
        <f>VLOOKUP(MID(Q73,3,1),DATA!$D$2:$E$16,2,FALSE)</f>
        <v>High Offset</v>
      </c>
      <c r="Y73" s="68"/>
      <c r="Z73" s="9"/>
      <c r="AA73" s="68"/>
      <c r="AB73" s="68"/>
      <c r="AC73" s="68"/>
      <c r="AD73" s="68"/>
    </row>
    <row r="74" spans="1:30" s="31" customFormat="1" x14ac:dyDescent="0.25">
      <c r="A74" s="7" t="s">
        <v>2011</v>
      </c>
      <c r="B74" s="31" t="s">
        <v>2014</v>
      </c>
      <c r="C74" s="69" t="s">
        <v>1853</v>
      </c>
      <c r="D74" s="59" t="str">
        <f>VLOOKUP(MID(F74,1,2),DATA!$B$2:$C$10,2,FALSE)</f>
        <v>FF10</v>
      </c>
      <c r="E74" s="68" t="str">
        <f>VLOOKUP(MID(F74,13,2),DATA!$M$2:$N$16,2,FALSE)</f>
        <v>Liquid Metal</v>
      </c>
      <c r="F74" s="66" t="s">
        <v>10</v>
      </c>
      <c r="G74" s="18" cm="1">
        <f t="array" ref="G74">SUMPRODUCT(1*('All Skus'!$C$2:$C$951=$F74),'All Skus'!$D$2:$D$951)</f>
        <v>-8</v>
      </c>
      <c r="H74" s="12" t="str">
        <f>VLOOKUP(MID(F74,4,1),DATA!$F$2:$G$16,2,FALSE)</f>
        <v>19"</v>
      </c>
      <c r="I74" s="12" t="str">
        <f>VLOOKUP(MID(F74,5,3),DATA!$H$2:$I$16,2,FALSE)</f>
        <v>8.5"</v>
      </c>
      <c r="J74" s="12" t="str">
        <f t="shared" si="4"/>
        <v>47</v>
      </c>
      <c r="K74" s="12" t="str">
        <f>VLOOKUP(MID(F74,10,3),DATA!$J$2:$L$16,2,FALSE)</f>
        <v>5x112</v>
      </c>
      <c r="L74" s="12">
        <f>VLOOKUP(MID(F74,10,3),DATA!$J$2:$L$16,3,FALSE)</f>
        <v>66.56</v>
      </c>
      <c r="M74" s="68" t="str">
        <f>VLOOKUP(MID(F74,3,1),DATA!$D$2:$E$16,2,FALSE)</f>
        <v>High Offset</v>
      </c>
      <c r="N74" s="68"/>
      <c r="O74" s="69"/>
      <c r="P74" s="60" t="str">
        <f>VLOOKUP(MID(Q74,1,2),DATA!$B$2:$C$10,2,FALSE)</f>
        <v>FF10</v>
      </c>
      <c r="Q74" s="66" t="s">
        <v>10</v>
      </c>
      <c r="R74" s="18" cm="1">
        <f t="array" ref="R74">SUMPRODUCT(1*('All Skus'!$C$2:$C$951=$Q74),'All Skus'!$D$2:$D$951)</f>
        <v>-8</v>
      </c>
      <c r="S74" s="12" t="str">
        <f>VLOOKUP(MID(Q74,4,1),DATA!$F$2:$G$16,2,FALSE)</f>
        <v>19"</v>
      </c>
      <c r="T74" s="12" t="str">
        <f>VLOOKUP(MID(Q74,5,3),DATA!$H$2:$I$16,2,FALSE)</f>
        <v>8.5"</v>
      </c>
      <c r="U74" s="12" t="str">
        <f t="shared" si="5"/>
        <v>47</v>
      </c>
      <c r="V74" s="12" t="str">
        <f>VLOOKUP(MID(Q74,10,3),DATA!$J$2:$L$16,2,FALSE)</f>
        <v>5x112</v>
      </c>
      <c r="W74" s="12">
        <f>VLOOKUP(MID(Q74,10,3),DATA!$J$2:$L$16,3,FALSE)</f>
        <v>66.56</v>
      </c>
      <c r="X74" s="68" t="str">
        <f>VLOOKUP(MID(Q74,3,1),DATA!$D$2:$E$16,2,FALSE)</f>
        <v>High Offset</v>
      </c>
      <c r="Y74" s="68"/>
      <c r="Z74" s="9"/>
      <c r="AA74" s="68"/>
      <c r="AB74" s="68"/>
      <c r="AC74" s="68"/>
      <c r="AD74" s="68"/>
    </row>
    <row r="75" spans="1:30" s="31" customFormat="1" x14ac:dyDescent="0.25">
      <c r="A75" s="7" t="s">
        <v>2011</v>
      </c>
      <c r="B75" s="31" t="s">
        <v>2014</v>
      </c>
      <c r="C75" s="69" t="s">
        <v>1853</v>
      </c>
      <c r="D75" s="59" t="str">
        <f>VLOOKUP(MID(F75,1,2),DATA!$B$2:$C$10,2,FALSE)</f>
        <v>FF11</v>
      </c>
      <c r="E75" s="68" t="str">
        <f>VLOOKUP(MID(F75,13,2),DATA!$M$2:$N$16,2,FALSE)</f>
        <v>Tarmac</v>
      </c>
      <c r="F75" s="66" t="s">
        <v>374</v>
      </c>
      <c r="G75" s="18" cm="1">
        <f t="array" ref="G75">SUMPRODUCT(1*('All Skus'!$C$2:$C$951=$F75),'All Skus'!$D$2:$D$951)</f>
        <v>4</v>
      </c>
      <c r="H75" s="12" t="str">
        <f>VLOOKUP(MID(F75,4,1),DATA!$F$2:$G$16,2,FALSE)</f>
        <v>19"</v>
      </c>
      <c r="I75" s="12" t="str">
        <f>VLOOKUP(MID(F75,5,3),DATA!$H$2:$I$16,2,FALSE)</f>
        <v>8.5"</v>
      </c>
      <c r="J75" s="12" t="str">
        <f t="shared" si="4"/>
        <v>47</v>
      </c>
      <c r="K75" s="12" t="str">
        <f>VLOOKUP(MID(F75,10,3),DATA!$J$2:$L$16,2,FALSE)</f>
        <v>5x112</v>
      </c>
      <c r="L75" s="12">
        <f>VLOOKUP(MID(F75,10,3),DATA!$J$2:$L$16,3,FALSE)</f>
        <v>66.56</v>
      </c>
      <c r="M75" s="68" t="str">
        <f>VLOOKUP(MID(F75,3,1),DATA!$D$2:$E$16,2,FALSE)</f>
        <v>High Offset</v>
      </c>
      <c r="N75" s="68"/>
      <c r="O75" s="69"/>
      <c r="P75" s="60" t="str">
        <f>VLOOKUP(MID(Q75,1,2),DATA!$B$2:$C$10,2,FALSE)</f>
        <v>FF11</v>
      </c>
      <c r="Q75" s="66" t="s">
        <v>374</v>
      </c>
      <c r="R75" s="18" cm="1">
        <f t="array" ref="R75">SUMPRODUCT(1*('All Skus'!$C$2:$C$951=$Q75),'All Skus'!$D$2:$D$951)</f>
        <v>4</v>
      </c>
      <c r="S75" s="12" t="str">
        <f>VLOOKUP(MID(Q75,4,1),DATA!$F$2:$G$16,2,FALSE)</f>
        <v>19"</v>
      </c>
      <c r="T75" s="12" t="str">
        <f>VLOOKUP(MID(Q75,5,3),DATA!$H$2:$I$16,2,FALSE)</f>
        <v>8.5"</v>
      </c>
      <c r="U75" s="12" t="str">
        <f t="shared" si="5"/>
        <v>47</v>
      </c>
      <c r="V75" s="12" t="str">
        <f>VLOOKUP(MID(Q75,10,3),DATA!$J$2:$L$16,2,FALSE)</f>
        <v>5x112</v>
      </c>
      <c r="W75" s="12">
        <f>VLOOKUP(MID(Q75,10,3),DATA!$J$2:$L$16,3,FALSE)</f>
        <v>66.56</v>
      </c>
      <c r="X75" s="68" t="str">
        <f>VLOOKUP(MID(Q75,3,1),DATA!$D$2:$E$16,2,FALSE)</f>
        <v>High Offset</v>
      </c>
      <c r="Y75" s="68"/>
      <c r="Z75" s="9"/>
      <c r="AA75" s="68"/>
      <c r="AB75" s="68"/>
      <c r="AC75" s="68"/>
      <c r="AD75" s="68"/>
    </row>
    <row r="76" spans="1:30" s="31" customFormat="1" x14ac:dyDescent="0.25">
      <c r="A76" s="7" t="s">
        <v>2011</v>
      </c>
      <c r="B76" s="31" t="s">
        <v>2014</v>
      </c>
      <c r="C76" s="69" t="s">
        <v>1853</v>
      </c>
      <c r="D76" s="59" t="str">
        <f>VLOOKUP(MID(F76,1,2),DATA!$B$2:$C$10,2,FALSE)</f>
        <v>FF11</v>
      </c>
      <c r="E76" s="68" t="str">
        <f>VLOOKUP(MID(F76,13,2),DATA!$M$2:$N$16,2,FALSE)</f>
        <v>Liquid Metal</v>
      </c>
      <c r="F76" s="66" t="s">
        <v>375</v>
      </c>
      <c r="G76" s="18" cm="1">
        <f t="array" ref="G76">SUMPRODUCT(1*('All Skus'!$C$2:$C$951=$F76),'All Skus'!$D$2:$D$951)</f>
        <v>3</v>
      </c>
      <c r="H76" s="12" t="str">
        <f>VLOOKUP(MID(F76,4,1),DATA!$F$2:$G$16,2,FALSE)</f>
        <v>19"</v>
      </c>
      <c r="I76" s="12" t="str">
        <f>VLOOKUP(MID(F76,5,3),DATA!$H$2:$I$16,2,FALSE)</f>
        <v>8.5"</v>
      </c>
      <c r="J76" s="12" t="str">
        <f t="shared" si="4"/>
        <v>47</v>
      </c>
      <c r="K76" s="12" t="str">
        <f>VLOOKUP(MID(F76,10,3),DATA!$J$2:$L$16,2,FALSE)</f>
        <v>5x112</v>
      </c>
      <c r="L76" s="12">
        <f>VLOOKUP(MID(F76,10,3),DATA!$J$2:$L$16,3,FALSE)</f>
        <v>66.56</v>
      </c>
      <c r="M76" s="68" t="str">
        <f>VLOOKUP(MID(F76,3,1),DATA!$D$2:$E$16,2,FALSE)</f>
        <v>High Offset</v>
      </c>
      <c r="N76" s="68"/>
      <c r="O76" s="69"/>
      <c r="P76" s="60" t="str">
        <f>VLOOKUP(MID(Q76,1,2),DATA!$B$2:$C$10,2,FALSE)</f>
        <v>FF11</v>
      </c>
      <c r="Q76" s="66" t="s">
        <v>375</v>
      </c>
      <c r="R76" s="18" cm="1">
        <f t="array" ref="R76">SUMPRODUCT(1*('All Skus'!$C$2:$C$951=$Q76),'All Skus'!$D$2:$D$951)</f>
        <v>3</v>
      </c>
      <c r="S76" s="12" t="str">
        <f>VLOOKUP(MID(Q76,4,1),DATA!$F$2:$G$16,2,FALSE)</f>
        <v>19"</v>
      </c>
      <c r="T76" s="12" t="str">
        <f>VLOOKUP(MID(Q76,5,3),DATA!$H$2:$I$16,2,FALSE)</f>
        <v>8.5"</v>
      </c>
      <c r="U76" s="12" t="str">
        <f t="shared" si="5"/>
        <v>47</v>
      </c>
      <c r="V76" s="12" t="str">
        <f>VLOOKUP(MID(Q76,10,3),DATA!$J$2:$L$16,2,FALSE)</f>
        <v>5x112</v>
      </c>
      <c r="W76" s="12">
        <f>VLOOKUP(MID(Q76,10,3),DATA!$J$2:$L$16,3,FALSE)</f>
        <v>66.56</v>
      </c>
      <c r="X76" s="68" t="str">
        <f>VLOOKUP(MID(Q76,3,1),DATA!$D$2:$E$16,2,FALSE)</f>
        <v>High Offset</v>
      </c>
      <c r="Y76" s="68"/>
      <c r="Z76" s="9"/>
      <c r="AA76" s="68"/>
      <c r="AB76" s="68"/>
      <c r="AC76" s="68"/>
      <c r="AD76" s="68"/>
    </row>
    <row r="77" spans="1:30" s="31" customFormat="1" x14ac:dyDescent="0.25">
      <c r="A77" s="7" t="s">
        <v>2011</v>
      </c>
      <c r="B77" s="31" t="s">
        <v>2014</v>
      </c>
      <c r="C77" s="69" t="s">
        <v>1853</v>
      </c>
      <c r="D77" s="59" t="str">
        <f>VLOOKUP(MID(F77,1,2),DATA!$B$2:$C$10,2,FALSE)</f>
        <v>FF15</v>
      </c>
      <c r="E77" s="68" t="str">
        <f>VLOOKUP(MID(F77,13,2),DATA!$M$2:$N$16,2,FALSE)</f>
        <v>Tarmac</v>
      </c>
      <c r="F77" s="66" t="s">
        <v>248</v>
      </c>
      <c r="G77" s="18" cm="1">
        <f t="array" ref="G77">SUMPRODUCT(1*('All Skus'!$C$2:$C$951=$F77),'All Skus'!$D$2:$D$951)</f>
        <v>32</v>
      </c>
      <c r="H77" s="12" t="str">
        <f>VLOOKUP(MID(F77,4,1),DATA!$F$2:$G$16,2,FALSE)</f>
        <v>19"</v>
      </c>
      <c r="I77" s="12" t="str">
        <f>VLOOKUP(MID(F77,5,3),DATA!$H$2:$I$16,2,FALSE)</f>
        <v>8.5"</v>
      </c>
      <c r="J77" s="12" t="str">
        <f t="shared" si="4"/>
        <v>47</v>
      </c>
      <c r="K77" s="12" t="str">
        <f>VLOOKUP(MID(F77,10,3),DATA!$J$2:$L$16,2,FALSE)</f>
        <v>5x112</v>
      </c>
      <c r="L77" s="12">
        <f>VLOOKUP(MID(F77,10,3),DATA!$J$2:$L$16,3,FALSE)</f>
        <v>66.56</v>
      </c>
      <c r="M77" s="68" t="str">
        <f>VLOOKUP(MID(F77,3,1),DATA!$D$2:$E$16,2,FALSE)</f>
        <v>High Offset</v>
      </c>
      <c r="N77" s="68"/>
      <c r="O77" s="69"/>
      <c r="P77" s="60" t="str">
        <f>VLOOKUP(MID(Q77,1,2),DATA!$B$2:$C$10,2,FALSE)</f>
        <v>FF15</v>
      </c>
      <c r="Q77" s="66" t="s">
        <v>248</v>
      </c>
      <c r="R77" s="18" cm="1">
        <f t="array" ref="R77">SUMPRODUCT(1*('All Skus'!$C$2:$C$951=$Q77),'All Skus'!$D$2:$D$951)</f>
        <v>32</v>
      </c>
      <c r="S77" s="12" t="str">
        <f>VLOOKUP(MID(Q77,4,1),DATA!$F$2:$G$16,2,FALSE)</f>
        <v>19"</v>
      </c>
      <c r="T77" s="12" t="str">
        <f>VLOOKUP(MID(Q77,5,3),DATA!$H$2:$I$16,2,FALSE)</f>
        <v>8.5"</v>
      </c>
      <c r="U77" s="12" t="str">
        <f t="shared" si="5"/>
        <v>47</v>
      </c>
      <c r="V77" s="12" t="str">
        <f>VLOOKUP(MID(Q77,10,3),DATA!$J$2:$L$16,2,FALSE)</f>
        <v>5x112</v>
      </c>
      <c r="W77" s="12">
        <f>VLOOKUP(MID(Q77,10,3),DATA!$J$2:$L$16,3,FALSE)</f>
        <v>66.56</v>
      </c>
      <c r="X77" s="68" t="str">
        <f>VLOOKUP(MID(Q77,3,1),DATA!$D$2:$E$16,2,FALSE)</f>
        <v>High Offset</v>
      </c>
      <c r="Y77" s="68"/>
      <c r="Z77" s="9"/>
      <c r="AA77" s="68"/>
      <c r="AB77" s="68"/>
      <c r="AC77" s="68"/>
      <c r="AD77" s="68"/>
    </row>
    <row r="78" spans="1:30" s="31" customFormat="1" x14ac:dyDescent="0.25">
      <c r="A78" s="33" t="s">
        <v>2011</v>
      </c>
      <c r="B78" s="31" t="s">
        <v>2014</v>
      </c>
      <c r="C78" s="69" t="s">
        <v>1853</v>
      </c>
      <c r="D78" s="59" t="str">
        <f>VLOOKUP(MID(F78,1,2),DATA!$B$2:$C$10,2,FALSE)</f>
        <v>FF15</v>
      </c>
      <c r="E78" s="31" t="str">
        <f>VLOOKUP(MID(F78,13,2),DATA!$M$2:$N$16,2,FALSE)</f>
        <v>Liquid Silver</v>
      </c>
      <c r="F78" s="66" t="s">
        <v>249</v>
      </c>
      <c r="G78" s="18" cm="1">
        <f t="array" ref="G78">SUMPRODUCT(1*('All Skus'!$C$2:$C$951=$F78),'All Skus'!$D$2:$D$951)</f>
        <v>8</v>
      </c>
      <c r="H78" s="82" t="str">
        <f>VLOOKUP(MID(F78,4,1),DATA!$F$2:$G$16,2,FALSE)</f>
        <v>19"</v>
      </c>
      <c r="I78" s="82" t="str">
        <f>VLOOKUP(MID(F78,5,3),DATA!$H$2:$I$16,2,FALSE)</f>
        <v>8.5"</v>
      </c>
      <c r="J78" s="82" t="str">
        <f t="shared" si="4"/>
        <v>47</v>
      </c>
      <c r="K78" s="82" t="str">
        <f>VLOOKUP(MID(F78,10,3),DATA!$J$2:$L$16,2,FALSE)</f>
        <v>5x112</v>
      </c>
      <c r="L78" s="82">
        <f>VLOOKUP(MID(F78,10,3),DATA!$J$2:$L$16,3,FALSE)</f>
        <v>66.56</v>
      </c>
      <c r="M78" s="31" t="str">
        <f>VLOOKUP(MID(F78,3,1),DATA!$D$2:$E$16,2,FALSE)</f>
        <v>High Offset</v>
      </c>
      <c r="O78" s="69"/>
      <c r="P78" s="60" t="str">
        <f>VLOOKUP(MID(Q78,1,2),DATA!$B$2:$C$10,2,FALSE)</f>
        <v>FF15</v>
      </c>
      <c r="Q78" s="66" t="s">
        <v>249</v>
      </c>
      <c r="R78" s="18" cm="1">
        <f t="array" ref="R78">SUMPRODUCT(1*('All Skus'!$C$2:$C$951=$Q78),'All Skus'!$D$2:$D$951)</f>
        <v>8</v>
      </c>
      <c r="S78" s="82" t="str">
        <f>VLOOKUP(MID(Q78,4,1),DATA!$F$2:$G$16,2,FALSE)</f>
        <v>19"</v>
      </c>
      <c r="T78" s="82" t="str">
        <f>VLOOKUP(MID(Q78,5,3),DATA!$H$2:$I$16,2,FALSE)</f>
        <v>8.5"</v>
      </c>
      <c r="U78" s="82" t="str">
        <f t="shared" si="5"/>
        <v>47</v>
      </c>
      <c r="V78" s="82" t="str">
        <f>VLOOKUP(MID(Q78,10,3),DATA!$J$2:$L$16,2,FALSE)</f>
        <v>5x112</v>
      </c>
      <c r="W78" s="82">
        <f>VLOOKUP(MID(Q78,10,3),DATA!$J$2:$L$16,3,FALSE)</f>
        <v>66.56</v>
      </c>
      <c r="X78" s="31" t="str">
        <f>VLOOKUP(MID(Q78,3,1),DATA!$D$2:$E$16,2,FALSE)</f>
        <v>High Offset</v>
      </c>
      <c r="Z78" s="83"/>
    </row>
    <row r="79" spans="1:30" s="31" customFormat="1" x14ac:dyDescent="0.25">
      <c r="A79" s="33" t="s">
        <v>2250</v>
      </c>
      <c r="B79" s="31" t="s">
        <v>2251</v>
      </c>
      <c r="C79" s="69" t="s">
        <v>1856</v>
      </c>
      <c r="D79" s="59" t="str">
        <f>VLOOKUP(MID(F79,1,2),DATA!$B$2:$C$10,2,FALSE)</f>
        <v>FF10</v>
      </c>
      <c r="E79" s="31" t="str">
        <f>VLOOKUP(MID(F79,13,2),DATA!$M$2:$N$16,2,FALSE)</f>
        <v>Liquid Metal</v>
      </c>
      <c r="F79" s="66" t="s">
        <v>518</v>
      </c>
      <c r="G79" s="18" cm="1">
        <f t="array" ref="G79">SUMPRODUCT(1*('All Skus'!$C$2:$C$951=$F79),'All Skus'!$D$2:$D$951)</f>
        <v>2</v>
      </c>
      <c r="H79" s="82" t="str">
        <f>VLOOKUP(MID(F79,4,1),DATA!$F$2:$G$16,2,FALSE)</f>
        <v>20"</v>
      </c>
      <c r="I79" s="82" t="str">
        <f>VLOOKUP(MID(F79,5,3),DATA!$H$2:$I$16,2,FALSE)</f>
        <v>8.5"</v>
      </c>
      <c r="J79" s="82" t="str">
        <f t="shared" si="4"/>
        <v>33</v>
      </c>
      <c r="K79" s="82" t="str">
        <f>VLOOKUP(MID(F79,10,3),DATA!$J$2:$L$16,2,FALSE)</f>
        <v>5x114.3</v>
      </c>
      <c r="L79" s="82">
        <f>VLOOKUP(MID(F79,10,3),DATA!$J$2:$L$16,3,FALSE)</f>
        <v>73.099999999999994</v>
      </c>
      <c r="M79" s="31" t="str">
        <f>VLOOKUP(MID(F79,3,1),DATA!$D$2:$E$16,2,FALSE)</f>
        <v>High Offset</v>
      </c>
      <c r="O79" s="69" t="s">
        <v>2252</v>
      </c>
      <c r="P79" s="60" t="str">
        <f>VLOOKUP(MID(Q79,1,2),DATA!$B$2:$C$10,2,FALSE)</f>
        <v>FF10</v>
      </c>
      <c r="Q79" s="66" t="s">
        <v>518</v>
      </c>
      <c r="R79" s="18" cm="1">
        <f t="array" ref="R79">SUMPRODUCT(1*('All Skus'!$C$2:$C$951=$Q79),'All Skus'!$D$2:$D$951)</f>
        <v>2</v>
      </c>
      <c r="S79" s="82" t="str">
        <f>VLOOKUP(MID(Q79,4,1),DATA!$F$2:$G$16,2,FALSE)</f>
        <v>20"</v>
      </c>
      <c r="T79" s="82" t="str">
        <f>VLOOKUP(MID(Q79,5,3),DATA!$H$2:$I$16,2,FALSE)</f>
        <v>8.5"</v>
      </c>
      <c r="U79" s="82" t="str">
        <f t="shared" si="5"/>
        <v>33</v>
      </c>
      <c r="V79" s="82" t="str">
        <f>VLOOKUP(MID(Q79,10,3),DATA!$J$2:$L$16,2,FALSE)</f>
        <v>5x114.3</v>
      </c>
      <c r="W79" s="82">
        <f>VLOOKUP(MID(Q79,10,3),DATA!$J$2:$L$16,3,FALSE)</f>
        <v>73.099999999999994</v>
      </c>
      <c r="X79" s="31" t="str">
        <f>VLOOKUP(MID(Q79,3,1),DATA!$D$2:$E$16,2,FALSE)</f>
        <v>High Offset</v>
      </c>
      <c r="Z79" s="69" t="s">
        <v>2252</v>
      </c>
    </row>
    <row r="80" spans="1:30" s="31" customFormat="1" x14ac:dyDescent="0.25">
      <c r="A80" s="33" t="s">
        <v>2250</v>
      </c>
      <c r="B80" s="31" t="s">
        <v>2251</v>
      </c>
      <c r="C80" s="69" t="s">
        <v>1856</v>
      </c>
      <c r="D80" s="59" t="str">
        <f>VLOOKUP(MID(F80,1,2),DATA!$B$2:$C$10,2,FALSE)</f>
        <v>FF10</v>
      </c>
      <c r="E80" s="31" t="str">
        <f>VLOOKUP(MID(F80,13,2),DATA!$M$2:$N$16,2,FALSE)</f>
        <v>Tarmac</v>
      </c>
      <c r="F80" s="66" t="s">
        <v>2092</v>
      </c>
      <c r="G80" s="18" cm="1">
        <f t="array" ref="G80">SUMPRODUCT(1*('All Skus'!$C$2:$C$951=$F80),'All Skus'!$D$2:$D$951)</f>
        <v>38</v>
      </c>
      <c r="H80" s="82" t="str">
        <f>VLOOKUP(MID(F80,4,1),DATA!$F$2:$G$16,2,FALSE)</f>
        <v>20"</v>
      </c>
      <c r="I80" s="82" t="str">
        <f>VLOOKUP(MID(F80,5,3),DATA!$H$2:$I$16,2,FALSE)</f>
        <v>8.5"</v>
      </c>
      <c r="J80" s="82" t="str">
        <f t="shared" si="4"/>
        <v>33</v>
      </c>
      <c r="K80" s="82" t="str">
        <f>VLOOKUP(MID(F80,10,3),DATA!$J$2:$L$16,2,FALSE)</f>
        <v>5x114.3</v>
      </c>
      <c r="L80" s="82">
        <f>VLOOKUP(MID(F80,10,3),DATA!$J$2:$L$16,3,FALSE)</f>
        <v>73.099999999999994</v>
      </c>
      <c r="M80" s="31" t="str">
        <f>VLOOKUP(MID(F80,3,1),DATA!$D$2:$E$16,2,FALSE)</f>
        <v>High Offset</v>
      </c>
      <c r="O80" s="69" t="s">
        <v>2252</v>
      </c>
      <c r="P80" s="60" t="str">
        <f>VLOOKUP(MID(Q80,1,2),DATA!$B$2:$C$10,2,FALSE)</f>
        <v>FF10</v>
      </c>
      <c r="Q80" s="66" t="s">
        <v>2092</v>
      </c>
      <c r="R80" s="18" cm="1">
        <f t="array" ref="R80">SUMPRODUCT(1*('All Skus'!$C$2:$C$951=$Q80),'All Skus'!$D$2:$D$951)</f>
        <v>38</v>
      </c>
      <c r="S80" s="82" t="str">
        <f>VLOOKUP(MID(Q80,4,1),DATA!$F$2:$G$16,2,FALSE)</f>
        <v>20"</v>
      </c>
      <c r="T80" s="82" t="str">
        <f>VLOOKUP(MID(Q80,5,3),DATA!$H$2:$I$16,2,FALSE)</f>
        <v>8.5"</v>
      </c>
      <c r="U80" s="82" t="str">
        <f t="shared" si="5"/>
        <v>33</v>
      </c>
      <c r="V80" s="82" t="str">
        <f>VLOOKUP(MID(Q80,10,3),DATA!$J$2:$L$16,2,FALSE)</f>
        <v>5x114.3</v>
      </c>
      <c r="W80" s="82">
        <f>VLOOKUP(MID(Q80,10,3),DATA!$J$2:$L$16,3,FALSE)</f>
        <v>73.099999999999994</v>
      </c>
      <c r="X80" s="31" t="str">
        <f>VLOOKUP(MID(Q80,3,1),DATA!$D$2:$E$16,2,FALSE)</f>
        <v>High Offset</v>
      </c>
      <c r="Z80" s="69" t="s">
        <v>2252</v>
      </c>
    </row>
    <row r="81" spans="1:30" x14ac:dyDescent="0.25">
      <c r="A81" s="33" t="s">
        <v>2250</v>
      </c>
      <c r="B81" s="31" t="s">
        <v>2251</v>
      </c>
      <c r="C81" s="69" t="s">
        <v>1856</v>
      </c>
      <c r="D81" s="59" t="str">
        <f>VLOOKUP(MID(F81,1,2),DATA!$B$2:$C$10,2,FALSE)</f>
        <v>FF11</v>
      </c>
      <c r="E81" s="31" t="str">
        <f>VLOOKUP(MID(F81,13,2),DATA!$M$2:$N$16,2,FALSE)</f>
        <v>Liquid Metal</v>
      </c>
      <c r="F81" s="66" t="s">
        <v>2093</v>
      </c>
      <c r="G81" s="18" cm="1">
        <f t="array" ref="G81">SUMPRODUCT(1*('All Skus'!$C$2:$C$951=$F81),'All Skus'!$D$2:$D$951)</f>
        <v>17</v>
      </c>
      <c r="H81" s="82" t="str">
        <f>VLOOKUP(MID(F81,4,1),DATA!$F$2:$G$16,2,FALSE)</f>
        <v>20"</v>
      </c>
      <c r="I81" s="82" t="str">
        <f>VLOOKUP(MID(F81,5,3),DATA!$H$2:$I$16,2,FALSE)</f>
        <v>8.5"</v>
      </c>
      <c r="J81" s="82" t="str">
        <f t="shared" si="4"/>
        <v>33</v>
      </c>
      <c r="K81" s="82" t="str">
        <f>VLOOKUP(MID(F81,10,3),DATA!$J$2:$L$16,2,FALSE)</f>
        <v>5x114.3</v>
      </c>
      <c r="L81" s="82">
        <f>VLOOKUP(MID(F81,10,3),DATA!$J$2:$L$16,3,FALSE)</f>
        <v>73.099999999999994</v>
      </c>
      <c r="M81" s="31" t="str">
        <f>VLOOKUP(MID(F81,3,1),DATA!$D$2:$E$16,2,FALSE)</f>
        <v>High Offset</v>
      </c>
      <c r="N81" s="31"/>
      <c r="O81" s="69" t="s">
        <v>2252</v>
      </c>
      <c r="P81" s="60" t="str">
        <f>VLOOKUP(MID(Q81,1,2),DATA!$B$2:$C$10,2,FALSE)</f>
        <v>FF11</v>
      </c>
      <c r="Q81" s="66" t="s">
        <v>2093</v>
      </c>
      <c r="R81" s="18" cm="1">
        <f t="array" ref="R81">SUMPRODUCT(1*('All Skus'!$C$2:$C$951=$Q81),'All Skus'!$D$2:$D$951)</f>
        <v>17</v>
      </c>
      <c r="S81" s="82" t="str">
        <f>VLOOKUP(MID(Q81,4,1),DATA!$F$2:$G$16,2,FALSE)</f>
        <v>20"</v>
      </c>
      <c r="T81" s="82" t="str">
        <f>VLOOKUP(MID(Q81,5,3),DATA!$H$2:$I$16,2,FALSE)</f>
        <v>8.5"</v>
      </c>
      <c r="U81" s="82" t="str">
        <f t="shared" si="5"/>
        <v>33</v>
      </c>
      <c r="V81" s="82" t="str">
        <f>VLOOKUP(MID(Q81,10,3),DATA!$J$2:$L$16,2,FALSE)</f>
        <v>5x114.3</v>
      </c>
      <c r="W81" s="82">
        <f>VLOOKUP(MID(Q81,10,3),DATA!$J$2:$L$16,3,FALSE)</f>
        <v>73.099999999999994</v>
      </c>
      <c r="X81" s="31" t="str">
        <f>VLOOKUP(MID(Q81,3,1),DATA!$D$2:$E$16,2,FALSE)</f>
        <v>High Offset</v>
      </c>
      <c r="Y81" s="31"/>
      <c r="Z81" s="69" t="s">
        <v>2252</v>
      </c>
      <c r="AA81" s="31"/>
      <c r="AB81" s="31"/>
      <c r="AC81" s="31"/>
      <c r="AD81" s="31"/>
    </row>
    <row r="82" spans="1:30" x14ac:dyDescent="0.25">
      <c r="A82" s="33" t="s">
        <v>2250</v>
      </c>
      <c r="B82" s="31" t="s">
        <v>2251</v>
      </c>
      <c r="C82" s="69" t="s">
        <v>1856</v>
      </c>
      <c r="D82" s="59" t="str">
        <f>VLOOKUP(MID(F82,1,2),DATA!$B$2:$C$10,2,FALSE)</f>
        <v>FF11</v>
      </c>
      <c r="E82" s="31" t="str">
        <f>VLOOKUP(MID(F82,13,2),DATA!$M$2:$N$16,2,FALSE)</f>
        <v>Tarmac</v>
      </c>
      <c r="F82" s="66" t="s">
        <v>2095</v>
      </c>
      <c r="G82" s="18" cm="1">
        <f t="array" ref="G82">SUMPRODUCT(1*('All Skus'!$C$2:$C$951=$F82),'All Skus'!$D$2:$D$951)</f>
        <v>0</v>
      </c>
      <c r="H82" s="82" t="str">
        <f>VLOOKUP(MID(F82,4,1),DATA!$F$2:$G$16,2,FALSE)</f>
        <v>20"</v>
      </c>
      <c r="I82" s="82" t="str">
        <f>VLOOKUP(MID(F82,5,3),DATA!$H$2:$I$16,2,FALSE)</f>
        <v>8.5"</v>
      </c>
      <c r="J82" s="82" t="str">
        <f t="shared" si="4"/>
        <v>33</v>
      </c>
      <c r="K82" s="82" t="str">
        <f>VLOOKUP(MID(F82,10,3),DATA!$J$2:$L$16,2,FALSE)</f>
        <v>5x114.3</v>
      </c>
      <c r="L82" s="82">
        <f>VLOOKUP(MID(F82,10,3),DATA!$J$2:$L$16,3,FALSE)</f>
        <v>73.099999999999994</v>
      </c>
      <c r="M82" s="31" t="str">
        <f>VLOOKUP(MID(F82,3,1),DATA!$D$2:$E$16,2,FALSE)</f>
        <v>High Offset</v>
      </c>
      <c r="N82" s="31"/>
      <c r="O82" s="69" t="s">
        <v>2252</v>
      </c>
      <c r="P82" s="60" t="str">
        <f>VLOOKUP(MID(Q82,1,2),DATA!$B$2:$C$10,2,FALSE)</f>
        <v>FF11</v>
      </c>
      <c r="Q82" s="66" t="s">
        <v>2095</v>
      </c>
      <c r="R82" s="18" cm="1">
        <f t="array" ref="R82">SUMPRODUCT(1*('All Skus'!$C$2:$C$951=$Q82),'All Skus'!$D$2:$D$951)</f>
        <v>0</v>
      </c>
      <c r="S82" s="82" t="str">
        <f>VLOOKUP(MID(Q82,4,1),DATA!$F$2:$G$16,2,FALSE)</f>
        <v>20"</v>
      </c>
      <c r="T82" s="82" t="str">
        <f>VLOOKUP(MID(Q82,5,3),DATA!$H$2:$I$16,2,FALSE)</f>
        <v>8.5"</v>
      </c>
      <c r="U82" s="82" t="str">
        <f t="shared" si="5"/>
        <v>33</v>
      </c>
      <c r="V82" s="82" t="str">
        <f>VLOOKUP(MID(Q82,10,3),DATA!$J$2:$L$16,2,FALSE)</f>
        <v>5x114.3</v>
      </c>
      <c r="W82" s="82">
        <f>VLOOKUP(MID(Q82,10,3),DATA!$J$2:$L$16,3,FALSE)</f>
        <v>73.099999999999994</v>
      </c>
      <c r="X82" s="31" t="str">
        <f>VLOOKUP(MID(Q82,3,1),DATA!$D$2:$E$16,2,FALSE)</f>
        <v>High Offset</v>
      </c>
      <c r="Y82" s="31"/>
      <c r="Z82" s="69" t="s">
        <v>2252</v>
      </c>
      <c r="AA82" s="31"/>
      <c r="AB82" s="31"/>
      <c r="AC82" s="31"/>
      <c r="AD82" s="31"/>
    </row>
    <row r="83" spans="1:30" x14ac:dyDescent="0.25">
      <c r="A83" s="7" t="s">
        <v>2016</v>
      </c>
      <c r="B83" s="31" t="s">
        <v>2017</v>
      </c>
      <c r="C83" s="69" t="s">
        <v>1839</v>
      </c>
      <c r="D83" s="59" t="str">
        <f>VLOOKUP(MID(F83,1,2),DATA!$B$2:$C$10,2,FALSE)</f>
        <v>FF01</v>
      </c>
      <c r="E83" s="68" t="str">
        <f>VLOOKUP(MID(F83,13,2),DATA!$M$2:$N$16,2,FALSE)</f>
        <v>Tarmac</v>
      </c>
      <c r="F83" s="66" t="s">
        <v>159</v>
      </c>
      <c r="G83" s="18" cm="1">
        <f t="array" ref="G83">SUMPRODUCT(1*('All Skus'!$C$2:$C$951=$F83),'All Skus'!$D$2:$D$951)</f>
        <v>0</v>
      </c>
      <c r="H83" s="12" t="str">
        <f>VLOOKUP(MID(F83,4,1),DATA!$F$2:$G$16,2,FALSE)</f>
        <v>20"</v>
      </c>
      <c r="I83" s="12" t="str">
        <f>VLOOKUP(MID(F83,5,3),DATA!$H$2:$I$16,2,FALSE)</f>
        <v>9.0"</v>
      </c>
      <c r="J83" s="12" t="str">
        <f t="shared" ref="J83:J100" si="6">MID(F83,8,2)</f>
        <v>25</v>
      </c>
      <c r="K83" s="12" t="str">
        <f>VLOOKUP(MID(F83,10,3),DATA!$J$2:$L$16,2,FALSE)</f>
        <v>5x112</v>
      </c>
      <c r="L83" s="12">
        <f>VLOOKUP(MID(F83,10,3),DATA!$J$2:$L$16,3,FALSE)</f>
        <v>66.56</v>
      </c>
      <c r="M83" s="68" t="str">
        <f>VLOOKUP(MID(F83,3,1),DATA!$D$2:$E$16,2,FALSE)</f>
        <v>Medium Offset</v>
      </c>
      <c r="O83" s="69" t="s">
        <v>2071</v>
      </c>
      <c r="P83" s="60" t="str">
        <f>VLOOKUP(MID(Q83,1,2),DATA!$B$2:$C$10,2,FALSE)</f>
        <v>FF01</v>
      </c>
      <c r="Q83" s="66" t="s">
        <v>155</v>
      </c>
      <c r="R83" s="18" cm="1">
        <f t="array" ref="R83">SUMPRODUCT(1*('All Skus'!$C$2:$C$951=$Q83),'All Skus'!$D$2:$D$951)</f>
        <v>1</v>
      </c>
      <c r="S83" s="12" t="str">
        <f>VLOOKUP(MID(Q83,4,1),DATA!$F$2:$G$16,2,FALSE)</f>
        <v>20"</v>
      </c>
      <c r="T83" s="12" t="str">
        <f>VLOOKUP(MID(Q83,5,3),DATA!$H$2:$I$16,2,FALSE)</f>
        <v>10.5"</v>
      </c>
      <c r="U83" s="12" t="str">
        <f t="shared" ref="U83:U100" si="7">MID(Q83,8,2)</f>
        <v>35</v>
      </c>
      <c r="V83" s="12" t="str">
        <f>VLOOKUP(MID(Q83,10,3),DATA!$J$2:$L$16,2,FALSE)</f>
        <v>5x112</v>
      </c>
      <c r="W83" s="12">
        <f>VLOOKUP(MID(Q83,10,3),DATA!$J$2:$L$16,3,FALSE)</f>
        <v>66.56</v>
      </c>
      <c r="X83" s="68" t="str">
        <f>VLOOKUP(MID(Q83,3,1),DATA!$D$2:$E$16,2,FALSE)</f>
        <v>Medium Offset</v>
      </c>
      <c r="Z83" s="9" t="s">
        <v>2074</v>
      </c>
    </row>
    <row r="84" spans="1:30" x14ac:dyDescent="0.25">
      <c r="A84" s="7" t="s">
        <v>2016</v>
      </c>
      <c r="B84" s="31" t="s">
        <v>2017</v>
      </c>
      <c r="C84" s="69" t="s">
        <v>1839</v>
      </c>
      <c r="D84" s="59" t="str">
        <f>VLOOKUP(MID(F84,1,2),DATA!$B$2:$C$10,2,FALSE)</f>
        <v>FF01</v>
      </c>
      <c r="E84" s="68" t="str">
        <f>VLOOKUP(MID(F84,13,2),DATA!$M$2:$N$16,2,FALSE)</f>
        <v>Liquid Silver</v>
      </c>
      <c r="F84" s="66" t="s">
        <v>160</v>
      </c>
      <c r="G84" s="18" cm="1">
        <f t="array" ref="G84">SUMPRODUCT(1*('All Skus'!$C$2:$C$951=$F84),'All Skus'!$D$2:$D$951)</f>
        <v>34</v>
      </c>
      <c r="H84" s="12" t="str">
        <f>VLOOKUP(MID(F84,4,1),DATA!$F$2:$G$16,2,FALSE)</f>
        <v>20"</v>
      </c>
      <c r="I84" s="12" t="str">
        <f>VLOOKUP(MID(F84,5,3),DATA!$H$2:$I$16,2,FALSE)</f>
        <v>9.0"</v>
      </c>
      <c r="J84" s="12" t="str">
        <f t="shared" si="6"/>
        <v>25</v>
      </c>
      <c r="K84" s="12" t="str">
        <f>VLOOKUP(MID(F84,10,3),DATA!$J$2:$L$16,2,FALSE)</f>
        <v>5x112</v>
      </c>
      <c r="L84" s="12">
        <f>VLOOKUP(MID(F84,10,3),DATA!$J$2:$L$16,3,FALSE)</f>
        <v>66.56</v>
      </c>
      <c r="M84" s="68" t="str">
        <f>VLOOKUP(MID(F84,3,1),DATA!$D$2:$E$16,2,FALSE)</f>
        <v>Medium Offset</v>
      </c>
      <c r="O84" s="69" t="s">
        <v>2071</v>
      </c>
      <c r="P84" s="60" t="str">
        <f>VLOOKUP(MID(Q84,1,2),DATA!$B$2:$C$10,2,FALSE)</f>
        <v>FF01</v>
      </c>
      <c r="Q84" s="66" t="s">
        <v>156</v>
      </c>
      <c r="R84" s="18" cm="1">
        <f t="array" ref="R84">SUMPRODUCT(1*('All Skus'!$C$2:$C$951=$Q84),'All Skus'!$D$2:$D$951)</f>
        <v>26</v>
      </c>
      <c r="S84" s="12" t="str">
        <f>VLOOKUP(MID(Q84,4,1),DATA!$F$2:$G$16,2,FALSE)</f>
        <v>20"</v>
      </c>
      <c r="T84" s="12" t="str">
        <f>VLOOKUP(MID(Q84,5,3),DATA!$H$2:$I$16,2,FALSE)</f>
        <v>10.5"</v>
      </c>
      <c r="U84" s="12" t="str">
        <f t="shared" si="7"/>
        <v>35</v>
      </c>
      <c r="V84" s="12" t="str">
        <f>VLOOKUP(MID(Q84,10,3),DATA!$J$2:$L$16,2,FALSE)</f>
        <v>5x112</v>
      </c>
      <c r="W84" s="12">
        <f>VLOOKUP(MID(Q84,10,3),DATA!$J$2:$L$16,3,FALSE)</f>
        <v>66.56</v>
      </c>
      <c r="X84" s="68" t="str">
        <f>VLOOKUP(MID(Q84,3,1),DATA!$D$2:$E$16,2,FALSE)</f>
        <v>Medium Offset</v>
      </c>
      <c r="Z84" s="9" t="s">
        <v>2074</v>
      </c>
    </row>
    <row r="85" spans="1:30" x14ac:dyDescent="0.25">
      <c r="A85" s="7" t="s">
        <v>2016</v>
      </c>
      <c r="B85" s="31" t="s">
        <v>2017</v>
      </c>
      <c r="C85" s="69" t="s">
        <v>1839</v>
      </c>
      <c r="D85" s="59" t="str">
        <f>VLOOKUP(MID(F85,1,2),DATA!$B$2:$C$10,2,FALSE)</f>
        <v>FF04</v>
      </c>
      <c r="E85" s="68" t="str">
        <f>VLOOKUP(MID(F85,13,2),DATA!$M$2:$N$16,2,FALSE)</f>
        <v>Tarmac</v>
      </c>
      <c r="F85" s="66" t="s">
        <v>303</v>
      </c>
      <c r="G85" s="18" cm="1">
        <f t="array" ref="G85">SUMPRODUCT(1*('All Skus'!$C$2:$C$951=$F85),'All Skus'!$D$2:$D$951)</f>
        <v>7</v>
      </c>
      <c r="H85" s="12" t="str">
        <f>VLOOKUP(MID(F85,4,1),DATA!$F$2:$G$16,2,FALSE)</f>
        <v>20"</v>
      </c>
      <c r="I85" s="12" t="str">
        <f>VLOOKUP(MID(F85,5,3),DATA!$H$2:$I$16,2,FALSE)</f>
        <v>9.0"</v>
      </c>
      <c r="J85" s="12" t="str">
        <f t="shared" si="6"/>
        <v>25</v>
      </c>
      <c r="K85" s="12" t="str">
        <f>VLOOKUP(MID(F85,10,3),DATA!$J$2:$L$16,2,FALSE)</f>
        <v>5x112</v>
      </c>
      <c r="L85" s="12">
        <f>VLOOKUP(MID(F85,10,3),DATA!$J$2:$L$16,3,FALSE)</f>
        <v>66.56</v>
      </c>
      <c r="M85" s="68" t="str">
        <f>VLOOKUP(MID(F85,3,1),DATA!$D$2:$E$16,2,FALSE)</f>
        <v>Medium Offset</v>
      </c>
      <c r="O85" s="69" t="s">
        <v>2071</v>
      </c>
      <c r="P85" s="60" t="str">
        <f>VLOOKUP(MID(Q85,1,2),DATA!$B$2:$C$10,2,FALSE)</f>
        <v>FF04</v>
      </c>
      <c r="Q85" s="66" t="s">
        <v>301</v>
      </c>
      <c r="R85" s="18" cm="1">
        <f t="array" ref="R85">SUMPRODUCT(1*('All Skus'!$C$2:$C$951=$Q85),'All Skus'!$D$2:$D$951)</f>
        <v>28</v>
      </c>
      <c r="S85" s="12" t="str">
        <f>VLOOKUP(MID(Q85,4,1),DATA!$F$2:$G$16,2,FALSE)</f>
        <v>20"</v>
      </c>
      <c r="T85" s="12" t="str">
        <f>VLOOKUP(MID(Q85,5,3),DATA!$H$2:$I$16,2,FALSE)</f>
        <v>10.5"</v>
      </c>
      <c r="U85" s="12" t="str">
        <f t="shared" si="7"/>
        <v>35</v>
      </c>
      <c r="V85" s="12" t="str">
        <f>VLOOKUP(MID(Q85,10,3),DATA!$J$2:$L$16,2,FALSE)</f>
        <v>5x112</v>
      </c>
      <c r="W85" s="12">
        <f>VLOOKUP(MID(Q85,10,3),DATA!$J$2:$L$16,3,FALSE)</f>
        <v>66.56</v>
      </c>
      <c r="X85" s="68" t="str">
        <f>VLOOKUP(MID(Q85,3,1),DATA!$D$2:$E$16,2,FALSE)</f>
        <v>Medium Offset</v>
      </c>
      <c r="Z85" s="9" t="s">
        <v>2074</v>
      </c>
    </row>
    <row r="86" spans="1:30" x14ac:dyDescent="0.25">
      <c r="A86" s="7" t="s">
        <v>2016</v>
      </c>
      <c r="B86" s="31" t="s">
        <v>2017</v>
      </c>
      <c r="C86" s="69" t="s">
        <v>1839</v>
      </c>
      <c r="D86" s="59" t="str">
        <f>VLOOKUP(MID(F86,1,2),DATA!$B$2:$C$10,2,FALSE)</f>
        <v>FF04</v>
      </c>
      <c r="E86" s="68" t="str">
        <f>VLOOKUP(MID(F86,13,2),DATA!$M$2:$N$16,2,FALSE)</f>
        <v>Liquid Metal</v>
      </c>
      <c r="F86" s="66" t="s">
        <v>304</v>
      </c>
      <c r="G86" s="18" cm="1">
        <f t="array" ref="G86">SUMPRODUCT(1*('All Skus'!$C$2:$C$951=$F86),'All Skus'!$D$2:$D$951)</f>
        <v>9</v>
      </c>
      <c r="H86" s="12" t="str">
        <f>VLOOKUP(MID(F86,4,1),DATA!$F$2:$G$16,2,FALSE)</f>
        <v>20"</v>
      </c>
      <c r="I86" s="12" t="str">
        <f>VLOOKUP(MID(F86,5,3),DATA!$H$2:$I$16,2,FALSE)</f>
        <v>9.0"</v>
      </c>
      <c r="J86" s="12" t="str">
        <f t="shared" si="6"/>
        <v>25</v>
      </c>
      <c r="K86" s="12" t="str">
        <f>VLOOKUP(MID(F86,10,3),DATA!$J$2:$L$16,2,FALSE)</f>
        <v>5x112</v>
      </c>
      <c r="L86" s="12">
        <f>VLOOKUP(MID(F86,10,3),DATA!$J$2:$L$16,3,FALSE)</f>
        <v>66.56</v>
      </c>
      <c r="M86" s="68" t="str">
        <f>VLOOKUP(MID(F86,3,1),DATA!$D$2:$E$16,2,FALSE)</f>
        <v>Medium Offset</v>
      </c>
      <c r="O86" s="69" t="s">
        <v>2071</v>
      </c>
      <c r="P86" s="60" t="str">
        <f>VLOOKUP(MID(Q86,1,2),DATA!$B$2:$C$10,2,FALSE)</f>
        <v>FF04</v>
      </c>
      <c r="Q86" s="66" t="s">
        <v>302</v>
      </c>
      <c r="R86" s="18" cm="1">
        <f t="array" ref="R86">SUMPRODUCT(1*('All Skus'!$C$2:$C$951=$Q86),'All Skus'!$D$2:$D$951)</f>
        <v>1</v>
      </c>
      <c r="S86" s="12" t="str">
        <f>VLOOKUP(MID(Q86,4,1),DATA!$F$2:$G$16,2,FALSE)</f>
        <v>20"</v>
      </c>
      <c r="T86" s="12" t="str">
        <f>VLOOKUP(MID(Q86,5,3),DATA!$H$2:$I$16,2,FALSE)</f>
        <v>10.5"</v>
      </c>
      <c r="U86" s="12" t="str">
        <f t="shared" si="7"/>
        <v>35</v>
      </c>
      <c r="V86" s="12" t="str">
        <f>VLOOKUP(MID(Q86,10,3),DATA!$J$2:$L$16,2,FALSE)</f>
        <v>5x112</v>
      </c>
      <c r="W86" s="12">
        <f>VLOOKUP(MID(Q86,10,3),DATA!$J$2:$L$16,3,FALSE)</f>
        <v>66.56</v>
      </c>
      <c r="X86" s="68" t="str">
        <f>VLOOKUP(MID(Q86,3,1),DATA!$D$2:$E$16,2,FALSE)</f>
        <v>Medium Offset</v>
      </c>
      <c r="Z86" s="9" t="s">
        <v>2074</v>
      </c>
    </row>
    <row r="87" spans="1:30" x14ac:dyDescent="0.25">
      <c r="A87" s="33" t="s">
        <v>2016</v>
      </c>
      <c r="B87" s="31" t="s">
        <v>2017</v>
      </c>
      <c r="C87" s="69" t="s">
        <v>1839</v>
      </c>
      <c r="D87" s="59" t="str">
        <f>VLOOKUP(MID(F87,1,2),DATA!$B$2:$C$10,2,FALSE)</f>
        <v>FF10</v>
      </c>
      <c r="E87" s="31" t="str">
        <f>VLOOKUP(MID(F87,13,2),DATA!$M$2:$N$16,2,FALSE)</f>
        <v>Liquid Metal</v>
      </c>
      <c r="F87" s="66" t="s">
        <v>948</v>
      </c>
      <c r="G87" s="18" cm="1">
        <f t="array" ref="G87">SUMPRODUCT(1*('All Skus'!$C$2:$C$951=$F87),'All Skus'!$D$2:$D$951)</f>
        <v>8</v>
      </c>
      <c r="H87" s="82" t="str">
        <f>VLOOKUP(MID(F87,4,1),DATA!$F$2:$G$16,2,FALSE)</f>
        <v>19"</v>
      </c>
      <c r="I87" s="82" t="str">
        <f>VLOOKUP(MID(F87,5,3),DATA!$H$2:$I$16,2,FALSE)</f>
        <v>9.0"</v>
      </c>
      <c r="J87" s="82" t="str">
        <f t="shared" si="6"/>
        <v>25</v>
      </c>
      <c r="K87" s="82" t="str">
        <f>VLOOKUP(MID(F87,10,3),DATA!$J$2:$L$16,2,FALSE)</f>
        <v>5x112</v>
      </c>
      <c r="L87" s="82">
        <f>VLOOKUP(MID(F87,10,3),DATA!$J$2:$L$16,3,FALSE)</f>
        <v>66.56</v>
      </c>
      <c r="M87" s="31" t="str">
        <f>VLOOKUP(MID(F87,3,1),DATA!$D$2:$E$16,2,FALSE)</f>
        <v>Medium Offset</v>
      </c>
      <c r="N87" s="31"/>
      <c r="O87" s="69" t="s">
        <v>2135</v>
      </c>
      <c r="P87" s="60" t="str">
        <f>VLOOKUP(MID(Q87,1,2),DATA!$B$2:$C$10,2,FALSE)</f>
        <v>FF10</v>
      </c>
      <c r="Q87" s="66" t="s">
        <v>968</v>
      </c>
      <c r="R87" s="18" cm="1">
        <f t="array" ref="R87">SUMPRODUCT(1*('All Skus'!$C$2:$C$951=$Q87),'All Skus'!$D$2:$D$951)</f>
        <v>20</v>
      </c>
      <c r="S87" s="82" t="str">
        <f>VLOOKUP(MID(Q87,4,1),DATA!$F$2:$G$16,2,FALSE)</f>
        <v>19"</v>
      </c>
      <c r="T87" s="82" t="str">
        <f>VLOOKUP(MID(Q87,5,3),DATA!$H$2:$I$16,2,FALSE)</f>
        <v>10.0"</v>
      </c>
      <c r="U87" s="82" t="str">
        <f t="shared" si="7"/>
        <v>30</v>
      </c>
      <c r="V87" s="82" t="str">
        <f>VLOOKUP(MID(Q87,10,3),DATA!$J$2:$L$16,2,FALSE)</f>
        <v>5x112</v>
      </c>
      <c r="W87" s="82">
        <f>VLOOKUP(MID(Q87,10,3),DATA!$J$2:$L$16,3,FALSE)</f>
        <v>66.56</v>
      </c>
      <c r="X87" s="31" t="str">
        <f>VLOOKUP(MID(Q87,3,1),DATA!$D$2:$E$16,2,FALSE)</f>
        <v>Medium Offset</v>
      </c>
      <c r="Y87" s="31"/>
      <c r="Z87" s="83" t="s">
        <v>2136</v>
      </c>
      <c r="AA87" s="31"/>
      <c r="AB87" s="31"/>
      <c r="AC87" s="31"/>
      <c r="AD87" s="31"/>
    </row>
    <row r="88" spans="1:30" x14ac:dyDescent="0.25">
      <c r="A88" s="33" t="s">
        <v>2016</v>
      </c>
      <c r="B88" s="31" t="s">
        <v>2017</v>
      </c>
      <c r="C88" s="69" t="s">
        <v>1839</v>
      </c>
      <c r="D88" s="59" t="str">
        <f>VLOOKUP(MID(F88,1,2),DATA!$B$2:$C$10,2,FALSE)</f>
        <v>FF10</v>
      </c>
      <c r="E88" s="31" t="str">
        <f>VLOOKUP(MID(F88,13,2),DATA!$M$2:$N$16,2,FALSE)</f>
        <v>Raw</v>
      </c>
      <c r="F88" s="66" t="s">
        <v>950</v>
      </c>
      <c r="G88" s="18" cm="1">
        <f t="array" ref="G88">SUMPRODUCT(1*('All Skus'!$C$2:$C$951=$F88),'All Skus'!$D$2:$D$951)</f>
        <v>10</v>
      </c>
      <c r="H88" s="82" t="str">
        <f>VLOOKUP(MID(F88,4,1),DATA!$F$2:$G$16,2,FALSE)</f>
        <v>19"</v>
      </c>
      <c r="I88" s="82" t="str">
        <f>VLOOKUP(MID(F88,5,3),DATA!$H$2:$I$16,2,FALSE)</f>
        <v>9.0"</v>
      </c>
      <c r="J88" s="82" t="str">
        <f t="shared" si="6"/>
        <v>25</v>
      </c>
      <c r="K88" s="82" t="str">
        <f>VLOOKUP(MID(F88,10,3),DATA!$J$2:$L$16,2,FALSE)</f>
        <v>5x112</v>
      </c>
      <c r="L88" s="82">
        <f>VLOOKUP(MID(F88,10,3),DATA!$J$2:$L$16,3,FALSE)</f>
        <v>66.56</v>
      </c>
      <c r="M88" s="31" t="str">
        <f>VLOOKUP(MID(F88,3,1),DATA!$D$2:$E$16,2,FALSE)</f>
        <v>Medium Offset</v>
      </c>
      <c r="N88" s="31"/>
      <c r="O88" s="69" t="s">
        <v>2135</v>
      </c>
      <c r="P88" s="60" t="str">
        <f>VLOOKUP(MID(Q88,1,2),DATA!$B$2:$C$10,2,FALSE)</f>
        <v>FF10</v>
      </c>
      <c r="Q88" s="66" t="s">
        <v>970</v>
      </c>
      <c r="R88" s="18" cm="1">
        <f t="array" ref="R88">SUMPRODUCT(1*('All Skus'!$C$2:$C$951=$Q88),'All Skus'!$D$2:$D$951)</f>
        <v>10</v>
      </c>
      <c r="S88" s="82" t="str">
        <f>VLOOKUP(MID(Q88,4,1),DATA!$F$2:$G$16,2,FALSE)</f>
        <v>19"</v>
      </c>
      <c r="T88" s="82" t="str">
        <f>VLOOKUP(MID(Q88,5,3),DATA!$H$2:$I$16,2,FALSE)</f>
        <v>10.0"</v>
      </c>
      <c r="U88" s="82" t="str">
        <f t="shared" si="7"/>
        <v>30</v>
      </c>
      <c r="V88" s="82" t="str">
        <f>VLOOKUP(MID(Q88,10,3),DATA!$J$2:$L$16,2,FALSE)</f>
        <v>5x112</v>
      </c>
      <c r="W88" s="82">
        <f>VLOOKUP(MID(Q88,10,3),DATA!$J$2:$L$16,3,FALSE)</f>
        <v>66.56</v>
      </c>
      <c r="X88" s="31" t="str">
        <f>VLOOKUP(MID(Q88,3,1),DATA!$D$2:$E$16,2,FALSE)</f>
        <v>Medium Offset</v>
      </c>
      <c r="Y88" s="31"/>
      <c r="Z88" s="83" t="s">
        <v>2136</v>
      </c>
      <c r="AA88" s="31"/>
      <c r="AB88" s="31"/>
      <c r="AC88" s="31"/>
      <c r="AD88" s="31"/>
    </row>
    <row r="89" spans="1:30" x14ac:dyDescent="0.25">
      <c r="A89" s="7" t="s">
        <v>2016</v>
      </c>
      <c r="B89" s="31" t="s">
        <v>2017</v>
      </c>
      <c r="C89" s="69" t="s">
        <v>1839</v>
      </c>
      <c r="D89" s="59" t="str">
        <f>VLOOKUP(MID(F89,1,2),DATA!$B$2:$C$10,2,FALSE)</f>
        <v>FF10</v>
      </c>
      <c r="E89" s="68" t="str">
        <f>VLOOKUP(MID(F89,13,2),DATA!$M$2:$N$16,2,FALSE)</f>
        <v>Tarmac</v>
      </c>
      <c r="F89" s="66" t="s">
        <v>28</v>
      </c>
      <c r="G89" s="18" cm="1">
        <f t="array" ref="G89">SUMPRODUCT(1*('All Skus'!$C$2:$C$951=$F89),'All Skus'!$D$2:$D$951)</f>
        <v>24</v>
      </c>
      <c r="H89" s="12" t="str">
        <f>VLOOKUP(MID(F89,4,1),DATA!$F$2:$G$16,2,FALSE)</f>
        <v>20"</v>
      </c>
      <c r="I89" s="12" t="str">
        <f>VLOOKUP(MID(F89,5,3),DATA!$H$2:$I$16,2,FALSE)</f>
        <v>9.0"</v>
      </c>
      <c r="J89" s="12" t="str">
        <f t="shared" si="6"/>
        <v>25</v>
      </c>
      <c r="K89" s="12" t="str">
        <f>VLOOKUP(MID(F89,10,3),DATA!$J$2:$L$16,2,FALSE)</f>
        <v>5x112</v>
      </c>
      <c r="L89" s="12">
        <f>VLOOKUP(MID(F89,10,3),DATA!$J$2:$L$16,3,FALSE)</f>
        <v>66.56</v>
      </c>
      <c r="M89" s="68" t="str">
        <f>VLOOKUP(MID(F89,3,1),DATA!$D$2:$E$16,2,FALSE)</f>
        <v>Medium Offset</v>
      </c>
      <c r="O89" s="69" t="s">
        <v>2071</v>
      </c>
      <c r="P89" s="60" t="str">
        <f>VLOOKUP(MID(Q89,1,2),DATA!$B$2:$C$10,2,FALSE)</f>
        <v>FF10</v>
      </c>
      <c r="Q89" s="66" t="s">
        <v>31</v>
      </c>
      <c r="R89" s="18" cm="1">
        <f t="array" ref="R89">SUMPRODUCT(1*('All Skus'!$C$2:$C$951=$Q89),'All Skus'!$D$2:$D$951)</f>
        <v>68</v>
      </c>
      <c r="S89" s="12" t="str">
        <f>VLOOKUP(MID(Q89,4,1),DATA!$F$2:$G$16,2,FALSE)</f>
        <v>20"</v>
      </c>
      <c r="T89" s="12" t="str">
        <f>VLOOKUP(MID(Q89,5,3),DATA!$H$2:$I$16,2,FALSE)</f>
        <v>10.5"</v>
      </c>
      <c r="U89" s="12" t="str">
        <f t="shared" si="7"/>
        <v>35</v>
      </c>
      <c r="V89" s="12" t="str">
        <f>VLOOKUP(MID(Q89,10,3),DATA!$J$2:$L$16,2,FALSE)</f>
        <v>5x112</v>
      </c>
      <c r="W89" s="12">
        <f>VLOOKUP(MID(Q89,10,3),DATA!$J$2:$L$16,3,FALSE)</f>
        <v>66.56</v>
      </c>
      <c r="X89" s="68" t="str">
        <f>VLOOKUP(MID(Q89,3,1),DATA!$D$2:$E$16,2,FALSE)</f>
        <v>Medium Offset</v>
      </c>
      <c r="Z89" s="9" t="s">
        <v>2074</v>
      </c>
    </row>
    <row r="90" spans="1:30" x14ac:dyDescent="0.25">
      <c r="A90" s="7" t="s">
        <v>2016</v>
      </c>
      <c r="B90" s="31" t="s">
        <v>2017</v>
      </c>
      <c r="C90" s="69" t="s">
        <v>1839</v>
      </c>
      <c r="D90" s="59" t="str">
        <f>VLOOKUP(MID(F90,1,2),DATA!$B$2:$C$10,2,FALSE)</f>
        <v>FF10</v>
      </c>
      <c r="E90" s="68" t="str">
        <f>VLOOKUP(MID(F90,13,2),DATA!$M$2:$N$16,2,FALSE)</f>
        <v>Liquid Metal</v>
      </c>
      <c r="F90" s="66" t="s">
        <v>29</v>
      </c>
      <c r="G90" s="18" cm="1">
        <f t="array" ref="G90">SUMPRODUCT(1*('All Skus'!$C$2:$C$951=$F90),'All Skus'!$D$2:$D$951)</f>
        <v>8</v>
      </c>
      <c r="H90" s="12" t="str">
        <f>VLOOKUP(MID(F90,4,1),DATA!$F$2:$G$16,2,FALSE)</f>
        <v>20"</v>
      </c>
      <c r="I90" s="12" t="str">
        <f>VLOOKUP(MID(F90,5,3),DATA!$H$2:$I$16,2,FALSE)</f>
        <v>9.0"</v>
      </c>
      <c r="J90" s="12" t="str">
        <f t="shared" si="6"/>
        <v>25</v>
      </c>
      <c r="K90" s="12" t="str">
        <f>VLOOKUP(MID(F90,10,3),DATA!$J$2:$L$16,2,FALSE)</f>
        <v>5x112</v>
      </c>
      <c r="L90" s="12">
        <f>VLOOKUP(MID(F90,10,3),DATA!$J$2:$L$16,3,FALSE)</f>
        <v>66.56</v>
      </c>
      <c r="M90" s="68" t="str">
        <f>VLOOKUP(MID(F90,3,1),DATA!$D$2:$E$16,2,FALSE)</f>
        <v>Medium Offset</v>
      </c>
      <c r="O90" s="69" t="s">
        <v>2071</v>
      </c>
      <c r="P90" s="60" t="str">
        <f>VLOOKUP(MID(Q90,1,2),DATA!$B$2:$C$10,2,FALSE)</f>
        <v>FF10</v>
      </c>
      <c r="Q90" s="66" t="s">
        <v>32</v>
      </c>
      <c r="R90" s="18" cm="1">
        <f t="array" ref="R90">SUMPRODUCT(1*('All Skus'!$C$2:$C$951=$Q90),'All Skus'!$D$2:$D$951)</f>
        <v>10</v>
      </c>
      <c r="S90" s="12" t="str">
        <f>VLOOKUP(MID(Q90,4,1),DATA!$F$2:$G$16,2,FALSE)</f>
        <v>20"</v>
      </c>
      <c r="T90" s="12" t="str">
        <f>VLOOKUP(MID(Q90,5,3),DATA!$H$2:$I$16,2,FALSE)</f>
        <v>10.5"</v>
      </c>
      <c r="U90" s="12" t="str">
        <f t="shared" si="7"/>
        <v>35</v>
      </c>
      <c r="V90" s="12" t="str">
        <f>VLOOKUP(MID(Q90,10,3),DATA!$J$2:$L$16,2,FALSE)</f>
        <v>5x112</v>
      </c>
      <c r="W90" s="12">
        <f>VLOOKUP(MID(Q90,10,3),DATA!$J$2:$L$16,3,FALSE)</f>
        <v>66.56</v>
      </c>
      <c r="X90" s="68" t="str">
        <f>VLOOKUP(MID(Q90,3,1),DATA!$D$2:$E$16,2,FALSE)</f>
        <v>Medium Offset</v>
      </c>
      <c r="Z90" s="9" t="s">
        <v>2074</v>
      </c>
    </row>
    <row r="91" spans="1:30" x14ac:dyDescent="0.25">
      <c r="A91" s="33" t="s">
        <v>2016</v>
      </c>
      <c r="B91" s="31" t="s">
        <v>2017</v>
      </c>
      <c r="C91" s="69" t="s">
        <v>1839</v>
      </c>
      <c r="D91" s="59" t="str">
        <f>VLOOKUP(MID(F91,1,2),DATA!$B$2:$C$10,2,FALSE)</f>
        <v>FF11</v>
      </c>
      <c r="E91" s="31" t="str">
        <f>VLOOKUP(MID(F91,13,2),DATA!$M$2:$N$16,2,FALSE)</f>
        <v>Tarmac</v>
      </c>
      <c r="F91" s="66" t="s">
        <v>962</v>
      </c>
      <c r="G91" s="18" cm="1">
        <f t="array" ref="G91">SUMPRODUCT(1*('All Skus'!$C$2:$C$951=$F91),'All Skus'!$D$2:$D$951)</f>
        <v>34</v>
      </c>
      <c r="H91" s="82" t="str">
        <f>VLOOKUP(MID(F91,4,1),DATA!$F$2:$G$16,2,FALSE)</f>
        <v>19"</v>
      </c>
      <c r="I91" s="82" t="str">
        <f>VLOOKUP(MID(F91,5,3),DATA!$H$2:$I$16,2,FALSE)</f>
        <v>9.0"</v>
      </c>
      <c r="J91" s="82" t="str">
        <f t="shared" si="6"/>
        <v>25</v>
      </c>
      <c r="K91" s="82" t="str">
        <f>VLOOKUP(MID(F91,10,3),DATA!$J$2:$L$16,2,FALSE)</f>
        <v>5x112</v>
      </c>
      <c r="L91" s="82">
        <f>VLOOKUP(MID(F91,10,3),DATA!$J$2:$L$16,3,FALSE)</f>
        <v>66.56</v>
      </c>
      <c r="M91" s="31" t="str">
        <f>VLOOKUP(MID(F91,3,1),DATA!$D$2:$E$16,2,FALSE)</f>
        <v>Medium Offset</v>
      </c>
      <c r="N91" s="31"/>
      <c r="O91" s="69" t="s">
        <v>2135</v>
      </c>
      <c r="P91" s="60" t="str">
        <f>VLOOKUP(MID(Q91,1,2),DATA!$B$2:$C$10,2,FALSE)</f>
        <v>FF11</v>
      </c>
      <c r="Q91" s="66" t="s">
        <v>982</v>
      </c>
      <c r="R91" s="18" cm="1">
        <f t="array" ref="R91">SUMPRODUCT(1*('All Skus'!$C$2:$C$951=$Q91),'All Skus'!$D$2:$D$951)</f>
        <v>2</v>
      </c>
      <c r="S91" s="82" t="str">
        <f>VLOOKUP(MID(Q91,4,1),DATA!$F$2:$G$16,2,FALSE)</f>
        <v>19"</v>
      </c>
      <c r="T91" s="82" t="str">
        <f>VLOOKUP(MID(Q91,5,3),DATA!$H$2:$I$16,2,FALSE)</f>
        <v>10.0"</v>
      </c>
      <c r="U91" s="82" t="str">
        <f t="shared" si="7"/>
        <v>30</v>
      </c>
      <c r="V91" s="82" t="str">
        <f>VLOOKUP(MID(Q91,10,3),DATA!$J$2:$L$16,2,FALSE)</f>
        <v>5x112</v>
      </c>
      <c r="W91" s="82">
        <f>VLOOKUP(MID(Q91,10,3),DATA!$J$2:$L$16,3,FALSE)</f>
        <v>66.56</v>
      </c>
      <c r="X91" s="31" t="str">
        <f>VLOOKUP(MID(Q91,3,1),DATA!$D$2:$E$16,2,FALSE)</f>
        <v>Medium Offset</v>
      </c>
      <c r="Y91" s="31"/>
      <c r="Z91" s="83" t="s">
        <v>2136</v>
      </c>
      <c r="AA91" s="31"/>
      <c r="AB91" s="31"/>
      <c r="AC91" s="31"/>
      <c r="AD91" s="31"/>
    </row>
    <row r="92" spans="1:30" x14ac:dyDescent="0.25">
      <c r="A92" s="7" t="s">
        <v>2016</v>
      </c>
      <c r="B92" s="31" t="s">
        <v>2017</v>
      </c>
      <c r="C92" s="69" t="s">
        <v>1839</v>
      </c>
      <c r="D92" s="59" t="str">
        <f>VLOOKUP(MID(F92,1,2),DATA!$B$2:$C$10,2,FALSE)</f>
        <v>FF11</v>
      </c>
      <c r="E92" s="68" t="str">
        <f>VLOOKUP(MID(F92,13,2),DATA!$M$2:$N$16,2,FALSE)</f>
        <v>Tarmac</v>
      </c>
      <c r="F92" s="66" t="s">
        <v>378</v>
      </c>
      <c r="G92" s="18" cm="1">
        <f t="array" ref="G92">SUMPRODUCT(1*('All Skus'!$C$2:$C$951=$F92),'All Skus'!$D$2:$D$951)</f>
        <v>22</v>
      </c>
      <c r="H92" s="12" t="str">
        <f>VLOOKUP(MID(F92,4,1),DATA!$F$2:$G$16,2,FALSE)</f>
        <v>20"</v>
      </c>
      <c r="I92" s="12" t="str">
        <f>VLOOKUP(MID(F92,5,3),DATA!$H$2:$I$16,2,FALSE)</f>
        <v>9.0"</v>
      </c>
      <c r="J92" s="12" t="str">
        <f t="shared" si="6"/>
        <v>25</v>
      </c>
      <c r="K92" s="12" t="str">
        <f>VLOOKUP(MID(F92,10,3),DATA!$J$2:$L$16,2,FALSE)</f>
        <v>5x112</v>
      </c>
      <c r="L92" s="12">
        <f>VLOOKUP(MID(F92,10,3),DATA!$J$2:$L$16,3,FALSE)</f>
        <v>66.56</v>
      </c>
      <c r="M92" s="68" t="str">
        <f>VLOOKUP(MID(F92,3,1),DATA!$D$2:$E$16,2,FALSE)</f>
        <v>Medium Offset</v>
      </c>
      <c r="O92" s="69" t="s">
        <v>2071</v>
      </c>
      <c r="P92" s="60" t="str">
        <f>VLOOKUP(MID(Q92,1,2),DATA!$B$2:$C$10,2,FALSE)</f>
        <v>FF11</v>
      </c>
      <c r="Q92" s="66" t="s">
        <v>380</v>
      </c>
      <c r="R92" s="18" cm="1">
        <f t="array" ref="R92">SUMPRODUCT(1*('All Skus'!$C$2:$C$951=$Q92),'All Skus'!$D$2:$D$951)</f>
        <v>23</v>
      </c>
      <c r="S92" s="12" t="str">
        <f>VLOOKUP(MID(Q92,4,1),DATA!$F$2:$G$16,2,FALSE)</f>
        <v>20"</v>
      </c>
      <c r="T92" s="12" t="str">
        <f>VLOOKUP(MID(Q92,5,3),DATA!$H$2:$I$16,2,FALSE)</f>
        <v>10.5"</v>
      </c>
      <c r="U92" s="12" t="str">
        <f t="shared" si="7"/>
        <v>35</v>
      </c>
      <c r="V92" s="12" t="str">
        <f>VLOOKUP(MID(Q92,10,3),DATA!$J$2:$L$16,2,FALSE)</f>
        <v>5x112</v>
      </c>
      <c r="W92" s="12">
        <f>VLOOKUP(MID(Q92,10,3),DATA!$J$2:$L$16,3,FALSE)</f>
        <v>66.56</v>
      </c>
      <c r="X92" s="68" t="str">
        <f>VLOOKUP(MID(Q92,3,1),DATA!$D$2:$E$16,2,FALSE)</f>
        <v>Medium Offset</v>
      </c>
      <c r="Z92" s="9" t="s">
        <v>2074</v>
      </c>
    </row>
    <row r="93" spans="1:30" x14ac:dyDescent="0.25">
      <c r="A93" s="7" t="s">
        <v>2016</v>
      </c>
      <c r="B93" s="31" t="s">
        <v>2017</v>
      </c>
      <c r="C93" s="69" t="s">
        <v>1839</v>
      </c>
      <c r="D93" s="59" t="str">
        <f>VLOOKUP(MID(F93,1,2),DATA!$B$2:$C$10,2,FALSE)</f>
        <v>FF11</v>
      </c>
      <c r="E93" s="68" t="str">
        <f>VLOOKUP(MID(F93,13,2),DATA!$M$2:$N$16,2,FALSE)</f>
        <v>Liquid Metal</v>
      </c>
      <c r="F93" s="66" t="s">
        <v>379</v>
      </c>
      <c r="G93" s="18" cm="1">
        <f t="array" ref="G93">SUMPRODUCT(1*('All Skus'!$C$2:$C$951=$F93),'All Skus'!$D$2:$D$951)</f>
        <v>5</v>
      </c>
      <c r="H93" s="12" t="str">
        <f>VLOOKUP(MID(F93,4,1),DATA!$F$2:$G$16,2,FALSE)</f>
        <v>20"</v>
      </c>
      <c r="I93" s="12" t="str">
        <f>VLOOKUP(MID(F93,5,3),DATA!$H$2:$I$16,2,FALSE)</f>
        <v>9.0"</v>
      </c>
      <c r="J93" s="12" t="str">
        <f t="shared" si="6"/>
        <v>25</v>
      </c>
      <c r="K93" s="12" t="str">
        <f>VLOOKUP(MID(F93,10,3),DATA!$J$2:$L$16,2,FALSE)</f>
        <v>5x112</v>
      </c>
      <c r="L93" s="12">
        <f>VLOOKUP(MID(F93,10,3),DATA!$J$2:$L$16,3,FALSE)</f>
        <v>66.56</v>
      </c>
      <c r="M93" s="68" t="str">
        <f>VLOOKUP(MID(F93,3,1),DATA!$D$2:$E$16,2,FALSE)</f>
        <v>Medium Offset</v>
      </c>
      <c r="O93" s="69" t="s">
        <v>2071</v>
      </c>
      <c r="P93" s="60" t="str">
        <f>VLOOKUP(MID(Q93,1,2),DATA!$B$2:$C$10,2,FALSE)</f>
        <v>FF11</v>
      </c>
      <c r="Q93" s="66" t="s">
        <v>381</v>
      </c>
      <c r="R93" s="18" cm="1">
        <f t="array" ref="R93">SUMPRODUCT(1*('All Skus'!$C$2:$C$951=$Q93),'All Skus'!$D$2:$D$951)</f>
        <v>13</v>
      </c>
      <c r="S93" s="12" t="str">
        <f>VLOOKUP(MID(Q93,4,1),DATA!$F$2:$G$16,2,FALSE)</f>
        <v>20"</v>
      </c>
      <c r="T93" s="12" t="str">
        <f>VLOOKUP(MID(Q93,5,3),DATA!$H$2:$I$16,2,FALSE)</f>
        <v>10.5"</v>
      </c>
      <c r="U93" s="12" t="str">
        <f t="shared" si="7"/>
        <v>35</v>
      </c>
      <c r="V93" s="12" t="str">
        <f>VLOOKUP(MID(Q93,10,3),DATA!$J$2:$L$16,2,FALSE)</f>
        <v>5x112</v>
      </c>
      <c r="W93" s="12">
        <f>VLOOKUP(MID(Q93,10,3),DATA!$J$2:$L$16,3,FALSE)</f>
        <v>66.56</v>
      </c>
      <c r="X93" s="68" t="str">
        <f>VLOOKUP(MID(Q93,3,1),DATA!$D$2:$E$16,2,FALSE)</f>
        <v>Medium Offset</v>
      </c>
      <c r="Z93" s="9" t="s">
        <v>2074</v>
      </c>
    </row>
    <row r="94" spans="1:30" x14ac:dyDescent="0.25">
      <c r="A94" s="7" t="s">
        <v>2016</v>
      </c>
      <c r="B94" s="31" t="s">
        <v>2017</v>
      </c>
      <c r="C94" s="69" t="s">
        <v>1839</v>
      </c>
      <c r="D94" s="59" t="str">
        <f>VLOOKUP(MID(F94,1,2),DATA!$B$2:$C$10,2,FALSE)</f>
        <v>FF15</v>
      </c>
      <c r="E94" s="68" t="str">
        <f>VLOOKUP(MID(F94,13,2),DATA!$M$2:$N$16,2,FALSE)</f>
        <v>Tarmac</v>
      </c>
      <c r="F94" s="66" t="s">
        <v>1701</v>
      </c>
      <c r="G94" s="18" cm="1">
        <f t="array" ref="G94">SUMPRODUCT(1*('All Skus'!$C$2:$C$951=$F94),'All Skus'!$D$2:$D$951)</f>
        <v>24</v>
      </c>
      <c r="H94" s="12" t="str">
        <f>VLOOKUP(MID(F94,4,1),DATA!$F$2:$G$16,2,FALSE)</f>
        <v>20"</v>
      </c>
      <c r="I94" s="12" t="str">
        <f>VLOOKUP(MID(F94,5,3),DATA!$H$2:$I$16,2,FALSE)</f>
        <v>9.0"</v>
      </c>
      <c r="J94" s="12" t="str">
        <f t="shared" si="6"/>
        <v>25</v>
      </c>
      <c r="K94" s="12" t="str">
        <f>VLOOKUP(MID(F94,10,3),DATA!$J$2:$L$16,2,FALSE)</f>
        <v>5x112</v>
      </c>
      <c r="L94" s="12">
        <f>VLOOKUP(MID(F94,10,3),DATA!$J$2:$L$16,3,FALSE)</f>
        <v>66.56</v>
      </c>
      <c r="M94" s="68" t="str">
        <f>VLOOKUP(MID(F94,3,1),DATA!$D$2:$E$16,2,FALSE)</f>
        <v>Medium Offset</v>
      </c>
      <c r="O94" s="69" t="s">
        <v>2071</v>
      </c>
      <c r="P94" s="60" t="str">
        <f>VLOOKUP(MID(Q94,1,2),DATA!$B$2:$C$10,2,FALSE)</f>
        <v>FF15</v>
      </c>
      <c r="Q94" s="66" t="s">
        <v>250</v>
      </c>
      <c r="R94" s="18" cm="1">
        <f t="array" ref="R94">SUMPRODUCT(1*('All Skus'!$C$2:$C$951=$Q94),'All Skus'!$D$2:$D$951)</f>
        <v>6</v>
      </c>
      <c r="S94" s="12" t="str">
        <f>VLOOKUP(MID(Q94,4,1),DATA!$F$2:$G$16,2,FALSE)</f>
        <v>20"</v>
      </c>
      <c r="T94" s="12" t="str">
        <f>VLOOKUP(MID(Q94,5,3),DATA!$H$2:$I$16,2,FALSE)</f>
        <v>10.5"</v>
      </c>
      <c r="U94" s="12" t="str">
        <f t="shared" si="7"/>
        <v>35</v>
      </c>
      <c r="V94" s="12" t="str">
        <f>VLOOKUP(MID(Q94,10,3),DATA!$J$2:$L$16,2,FALSE)</f>
        <v>5x112</v>
      </c>
      <c r="W94" s="12">
        <f>VLOOKUP(MID(Q94,10,3),DATA!$J$2:$L$16,3,FALSE)</f>
        <v>66.56</v>
      </c>
      <c r="X94" s="68" t="str">
        <f>VLOOKUP(MID(Q94,3,1),DATA!$D$2:$E$16,2,FALSE)</f>
        <v>Medium Offset</v>
      </c>
      <c r="Z94" s="9" t="s">
        <v>2074</v>
      </c>
    </row>
    <row r="95" spans="1:30" x14ac:dyDescent="0.25">
      <c r="A95" s="7" t="s">
        <v>2115</v>
      </c>
      <c r="B95" s="31" t="s">
        <v>2116</v>
      </c>
      <c r="C95" s="69" t="s">
        <v>1956</v>
      </c>
      <c r="D95" s="59" t="str">
        <f>VLOOKUP(MID(F95,1,2),DATA!$B$2:$C$10,2,FALSE)</f>
        <v>FF10</v>
      </c>
      <c r="E95" s="68" t="str">
        <f>VLOOKUP(MID(F95,13,2),DATA!$M$2:$N$16,2,FALSE)</f>
        <v>Liquid Metal</v>
      </c>
      <c r="F95" s="66" t="s">
        <v>1360</v>
      </c>
      <c r="G95" s="18" cm="1">
        <f t="array" ref="G95">SUMPRODUCT(1*('All Skus'!$C$2:$C$951=$F95),'All Skus'!$D$2:$D$951)</f>
        <v>4</v>
      </c>
      <c r="H95" s="12" t="str">
        <f>VLOOKUP(MID(F95,4,1),DATA!$F$2:$G$16,2,FALSE)</f>
        <v>22"</v>
      </c>
      <c r="I95" s="12" t="str">
        <f>VLOOKUP(MID(F95,5,3),DATA!$H$2:$I$16,2,FALSE)</f>
        <v>9.5"</v>
      </c>
      <c r="J95" s="12" t="str">
        <f t="shared" si="6"/>
        <v>35</v>
      </c>
      <c r="K95" s="12" t="str">
        <f>VLOOKUP(MID(F95,10,3),DATA!$J$2:$L$16,2,FALSE)</f>
        <v>5x108</v>
      </c>
      <c r="L95" s="12">
        <f>VLOOKUP(MID(F95,10,3),DATA!$J$2:$L$16,3,FALSE)</f>
        <v>63.4</v>
      </c>
      <c r="M95" s="68" t="str">
        <f>VLOOKUP(MID(F95,3,1),DATA!$D$2:$E$16,2,FALSE)</f>
        <v>Medium Offset</v>
      </c>
      <c r="O95" s="69" t="s">
        <v>2174</v>
      </c>
      <c r="P95" s="60" t="str">
        <f>VLOOKUP(MID(Q95,1,2),DATA!$B$2:$C$10,2,FALSE)</f>
        <v>FF10</v>
      </c>
      <c r="Q95" s="66" t="s">
        <v>1360</v>
      </c>
      <c r="R95" s="18" cm="1">
        <f t="array" ref="R95">SUMPRODUCT(1*('All Skus'!$C$2:$C$951=$Q95),'All Skus'!$D$2:$D$951)</f>
        <v>4</v>
      </c>
      <c r="S95" s="12" t="str">
        <f>VLOOKUP(MID(Q95,4,1),DATA!$F$2:$G$16,2,FALSE)</f>
        <v>22"</v>
      </c>
      <c r="T95" s="12" t="str">
        <f>VLOOKUP(MID(Q95,5,3),DATA!$H$2:$I$16,2,FALSE)</f>
        <v>9.5"</v>
      </c>
      <c r="U95" s="12" t="str">
        <f t="shared" si="7"/>
        <v>35</v>
      </c>
      <c r="V95" s="12" t="str">
        <f>VLOOKUP(MID(Q95,10,3),DATA!$J$2:$L$16,2,FALSE)</f>
        <v>5x108</v>
      </c>
      <c r="W95" s="12">
        <f>VLOOKUP(MID(Q95,10,3),DATA!$J$2:$L$16,3,FALSE)</f>
        <v>63.4</v>
      </c>
      <c r="X95" s="68" t="str">
        <f>VLOOKUP(MID(Q95,3,1),DATA!$D$2:$E$16,2,FALSE)</f>
        <v>Medium Offset</v>
      </c>
      <c r="Z95" s="69" t="s">
        <v>2174</v>
      </c>
    </row>
    <row r="96" spans="1:30" x14ac:dyDescent="0.25">
      <c r="A96" s="7" t="s">
        <v>2115</v>
      </c>
      <c r="B96" s="31" t="s">
        <v>2116</v>
      </c>
      <c r="C96" s="69" t="s">
        <v>1956</v>
      </c>
      <c r="D96" s="59" t="str">
        <f>VLOOKUP(MID(F96,1,2),DATA!$B$2:$C$10,2,FALSE)</f>
        <v>FF10</v>
      </c>
      <c r="E96" s="68" t="str">
        <f>VLOOKUP(MID(F96,13,2),DATA!$M$2:$N$16,2,FALSE)</f>
        <v>Raw</v>
      </c>
      <c r="F96" s="66" t="s">
        <v>1362</v>
      </c>
      <c r="G96" s="18" cm="1">
        <f t="array" ref="G96">SUMPRODUCT(1*('All Skus'!$C$2:$C$951=$F96),'All Skus'!$D$2:$D$951)</f>
        <v>10</v>
      </c>
      <c r="H96" s="12" t="str">
        <f>VLOOKUP(MID(F96,4,1),DATA!$F$2:$G$16,2,FALSE)</f>
        <v>22"</v>
      </c>
      <c r="I96" s="12" t="str">
        <f>VLOOKUP(MID(F96,5,3),DATA!$H$2:$I$16,2,FALSE)</f>
        <v>9.5"</v>
      </c>
      <c r="J96" s="12" t="str">
        <f t="shared" si="6"/>
        <v>35</v>
      </c>
      <c r="K96" s="12" t="str">
        <f>VLOOKUP(MID(F96,10,3),DATA!$J$2:$L$16,2,FALSE)</f>
        <v>5x108</v>
      </c>
      <c r="L96" s="12">
        <f>VLOOKUP(MID(F96,10,3),DATA!$J$2:$L$16,3,FALSE)</f>
        <v>63.4</v>
      </c>
      <c r="M96" s="68" t="str">
        <f>VLOOKUP(MID(F96,3,1),DATA!$D$2:$E$16,2,FALSE)</f>
        <v>Medium Offset</v>
      </c>
      <c r="O96" s="69" t="s">
        <v>2174</v>
      </c>
      <c r="P96" s="60" t="str">
        <f>VLOOKUP(MID(Q96,1,2),DATA!$B$2:$C$10,2,FALSE)</f>
        <v>FF10</v>
      </c>
      <c r="Q96" s="66" t="s">
        <v>1362</v>
      </c>
      <c r="R96" s="18" cm="1">
        <f t="array" ref="R96">SUMPRODUCT(1*('All Skus'!$C$2:$C$951=$Q96),'All Skus'!$D$2:$D$951)</f>
        <v>10</v>
      </c>
      <c r="S96" s="12" t="str">
        <f>VLOOKUP(MID(Q96,4,1),DATA!$F$2:$G$16,2,FALSE)</f>
        <v>22"</v>
      </c>
      <c r="T96" s="12" t="str">
        <f>VLOOKUP(MID(Q96,5,3),DATA!$H$2:$I$16,2,FALSE)</f>
        <v>9.5"</v>
      </c>
      <c r="U96" s="12" t="str">
        <f t="shared" si="7"/>
        <v>35</v>
      </c>
      <c r="V96" s="12" t="str">
        <f>VLOOKUP(MID(Q96,10,3),DATA!$J$2:$L$16,2,FALSE)</f>
        <v>5x108</v>
      </c>
      <c r="W96" s="12">
        <f>VLOOKUP(MID(Q96,10,3),DATA!$J$2:$L$16,3,FALSE)</f>
        <v>63.4</v>
      </c>
      <c r="X96" s="68" t="str">
        <f>VLOOKUP(MID(Q96,3,1),DATA!$D$2:$E$16,2,FALSE)</f>
        <v>Medium Offset</v>
      </c>
      <c r="Z96" s="69" t="s">
        <v>2174</v>
      </c>
    </row>
    <row r="97" spans="1:26" x14ac:dyDescent="0.25">
      <c r="A97" s="7" t="s">
        <v>2115</v>
      </c>
      <c r="B97" s="31" t="s">
        <v>2116</v>
      </c>
      <c r="C97" s="69" t="s">
        <v>1956</v>
      </c>
      <c r="D97" s="59" t="str">
        <f>VLOOKUP(MID(F97,1,2),DATA!$B$2:$C$10,2,FALSE)</f>
        <v>FF10</v>
      </c>
      <c r="E97" s="68" t="str">
        <f>VLOOKUP(MID(F97,13,2),DATA!$M$2:$N$16,2,FALSE)</f>
        <v>Tarmac</v>
      </c>
      <c r="F97" s="66" t="s">
        <v>1364</v>
      </c>
      <c r="G97" s="18" cm="1">
        <f t="array" ref="G97">SUMPRODUCT(1*('All Skus'!$C$2:$C$951=$F97),'All Skus'!$D$2:$D$951)</f>
        <v>4</v>
      </c>
      <c r="H97" s="12" t="str">
        <f>VLOOKUP(MID(F97,4,1),DATA!$F$2:$G$16,2,FALSE)</f>
        <v>22"</v>
      </c>
      <c r="I97" s="12" t="str">
        <f>VLOOKUP(MID(F97,5,3),DATA!$H$2:$I$16,2,FALSE)</f>
        <v>9.5"</v>
      </c>
      <c r="J97" s="12" t="str">
        <f t="shared" si="6"/>
        <v>35</v>
      </c>
      <c r="K97" s="12" t="str">
        <f>VLOOKUP(MID(F97,10,3),DATA!$J$2:$L$16,2,FALSE)</f>
        <v>5x108</v>
      </c>
      <c r="L97" s="12">
        <f>VLOOKUP(MID(F97,10,3),DATA!$J$2:$L$16,3,FALSE)</f>
        <v>63.4</v>
      </c>
      <c r="M97" s="68" t="str">
        <f>VLOOKUP(MID(F97,3,1),DATA!$D$2:$E$16,2,FALSE)</f>
        <v>Medium Offset</v>
      </c>
      <c r="O97" s="69" t="s">
        <v>2174</v>
      </c>
      <c r="P97" s="60" t="str">
        <f>VLOOKUP(MID(Q97,1,2),DATA!$B$2:$C$10,2,FALSE)</f>
        <v>FF10</v>
      </c>
      <c r="Q97" s="66" t="s">
        <v>1364</v>
      </c>
      <c r="R97" s="18" cm="1">
        <f t="array" ref="R97">SUMPRODUCT(1*('All Skus'!$C$2:$C$951=$Q97),'All Skus'!$D$2:$D$951)</f>
        <v>4</v>
      </c>
      <c r="S97" s="12" t="str">
        <f>VLOOKUP(MID(Q97,4,1),DATA!$F$2:$G$16,2,FALSE)</f>
        <v>22"</v>
      </c>
      <c r="T97" s="12" t="str">
        <f>VLOOKUP(MID(Q97,5,3),DATA!$H$2:$I$16,2,FALSE)</f>
        <v>9.5"</v>
      </c>
      <c r="U97" s="12" t="str">
        <f t="shared" si="7"/>
        <v>35</v>
      </c>
      <c r="V97" s="12" t="str">
        <f>VLOOKUP(MID(Q97,10,3),DATA!$J$2:$L$16,2,FALSE)</f>
        <v>5x108</v>
      </c>
      <c r="W97" s="12">
        <f>VLOOKUP(MID(Q97,10,3),DATA!$J$2:$L$16,3,FALSE)</f>
        <v>63.4</v>
      </c>
      <c r="X97" s="68" t="str">
        <f>VLOOKUP(MID(Q97,3,1),DATA!$D$2:$E$16,2,FALSE)</f>
        <v>Medium Offset</v>
      </c>
      <c r="Z97" s="69" t="s">
        <v>2174</v>
      </c>
    </row>
    <row r="98" spans="1:26" x14ac:dyDescent="0.25">
      <c r="A98" s="7" t="s">
        <v>2115</v>
      </c>
      <c r="B98" s="31" t="s">
        <v>2116</v>
      </c>
      <c r="C98" s="69" t="s">
        <v>1956</v>
      </c>
      <c r="D98" s="59" t="str">
        <f>VLOOKUP(MID(F98,1,2),DATA!$B$2:$C$10,2,FALSE)</f>
        <v>FF11</v>
      </c>
      <c r="E98" s="68" t="str">
        <f>VLOOKUP(MID(F98,13,2),DATA!$M$2:$N$16,2,FALSE)</f>
        <v>Liquid Metal</v>
      </c>
      <c r="F98" s="66" t="s">
        <v>1480</v>
      </c>
      <c r="G98" s="18" cm="1">
        <f t="array" ref="G98">SUMPRODUCT(1*('All Skus'!$C$2:$C$951=$F98),'All Skus'!$D$2:$D$951)</f>
        <v>16</v>
      </c>
      <c r="H98" s="12" t="str">
        <f>VLOOKUP(MID(F98,4,1),DATA!$F$2:$G$16,2,FALSE)</f>
        <v>22"</v>
      </c>
      <c r="I98" s="12" t="str">
        <f>VLOOKUP(MID(F98,5,3),DATA!$H$2:$I$16,2,FALSE)</f>
        <v>9.5"</v>
      </c>
      <c r="J98" s="12" t="str">
        <f t="shared" si="6"/>
        <v>35</v>
      </c>
      <c r="K98" s="12" t="str">
        <f>VLOOKUP(MID(F98,10,3),DATA!$J$2:$L$16,2,FALSE)</f>
        <v>5x108</v>
      </c>
      <c r="L98" s="12">
        <f>VLOOKUP(MID(F98,10,3),DATA!$J$2:$L$16,3,FALSE)</f>
        <v>63.4</v>
      </c>
      <c r="M98" s="68" t="str">
        <f>VLOOKUP(MID(F98,3,1),DATA!$D$2:$E$16,2,FALSE)</f>
        <v>Medium Offset</v>
      </c>
      <c r="O98" s="69" t="s">
        <v>2174</v>
      </c>
      <c r="P98" s="60" t="str">
        <f>VLOOKUP(MID(Q98,1,2),DATA!$B$2:$C$10,2,FALSE)</f>
        <v>FF11</v>
      </c>
      <c r="Q98" s="66" t="s">
        <v>1480</v>
      </c>
      <c r="R98" s="18" cm="1">
        <f t="array" ref="R98">SUMPRODUCT(1*('All Skus'!$C$2:$C$951=$Q98),'All Skus'!$D$2:$D$951)</f>
        <v>16</v>
      </c>
      <c r="S98" s="12" t="str">
        <f>VLOOKUP(MID(Q98,4,1),DATA!$F$2:$G$16,2,FALSE)</f>
        <v>22"</v>
      </c>
      <c r="T98" s="12" t="str">
        <f>VLOOKUP(MID(Q98,5,3),DATA!$H$2:$I$16,2,FALSE)</f>
        <v>9.5"</v>
      </c>
      <c r="U98" s="12" t="str">
        <f t="shared" si="7"/>
        <v>35</v>
      </c>
      <c r="V98" s="12" t="str">
        <f>VLOOKUP(MID(Q98,10,3),DATA!$J$2:$L$16,2,FALSE)</f>
        <v>5x108</v>
      </c>
      <c r="W98" s="12">
        <f>VLOOKUP(MID(Q98,10,3),DATA!$J$2:$L$16,3,FALSE)</f>
        <v>63.4</v>
      </c>
      <c r="X98" s="68" t="str">
        <f>VLOOKUP(MID(Q98,3,1),DATA!$D$2:$E$16,2,FALSE)</f>
        <v>Medium Offset</v>
      </c>
      <c r="Z98" s="69" t="s">
        <v>2174</v>
      </c>
    </row>
    <row r="99" spans="1:26" x14ac:dyDescent="0.25">
      <c r="A99" s="7" t="s">
        <v>2115</v>
      </c>
      <c r="B99" s="31" t="s">
        <v>2116</v>
      </c>
      <c r="C99" s="69" t="s">
        <v>1956</v>
      </c>
      <c r="D99" s="59" t="str">
        <f>VLOOKUP(MID(F99,1,2),DATA!$B$2:$C$10,2,FALSE)</f>
        <v>FF11</v>
      </c>
      <c r="E99" s="68" t="str">
        <f>VLOOKUP(MID(F99,13,2),DATA!$M$2:$N$16,2,FALSE)</f>
        <v>Raw</v>
      </c>
      <c r="F99" s="66" t="s">
        <v>1482</v>
      </c>
      <c r="G99" s="18" cm="1">
        <f t="array" ref="G99">SUMPRODUCT(1*('All Skus'!$C$2:$C$951=$F99),'All Skus'!$D$2:$D$951)</f>
        <v>12</v>
      </c>
      <c r="H99" s="12" t="str">
        <f>VLOOKUP(MID(F99,4,1),DATA!$F$2:$G$16,2,FALSE)</f>
        <v>22"</v>
      </c>
      <c r="I99" s="12" t="str">
        <f>VLOOKUP(MID(F99,5,3),DATA!$H$2:$I$16,2,FALSE)</f>
        <v>9.5"</v>
      </c>
      <c r="J99" s="12" t="str">
        <f t="shared" si="6"/>
        <v>35</v>
      </c>
      <c r="K99" s="12" t="str">
        <f>VLOOKUP(MID(F99,10,3),DATA!$J$2:$L$16,2,FALSE)</f>
        <v>5x108</v>
      </c>
      <c r="L99" s="12">
        <f>VLOOKUP(MID(F99,10,3),DATA!$J$2:$L$16,3,FALSE)</f>
        <v>63.4</v>
      </c>
      <c r="M99" s="68" t="str">
        <f>VLOOKUP(MID(F99,3,1),DATA!$D$2:$E$16,2,FALSE)</f>
        <v>Medium Offset</v>
      </c>
      <c r="O99" s="69" t="s">
        <v>2174</v>
      </c>
      <c r="P99" s="60" t="str">
        <f>VLOOKUP(MID(Q99,1,2),DATA!$B$2:$C$10,2,FALSE)</f>
        <v>FF11</v>
      </c>
      <c r="Q99" s="66" t="s">
        <v>1482</v>
      </c>
      <c r="R99" s="18" cm="1">
        <f t="array" ref="R99">SUMPRODUCT(1*('All Skus'!$C$2:$C$951=$Q99),'All Skus'!$D$2:$D$951)</f>
        <v>12</v>
      </c>
      <c r="S99" s="12" t="str">
        <f>VLOOKUP(MID(Q99,4,1),DATA!$F$2:$G$16,2,FALSE)</f>
        <v>22"</v>
      </c>
      <c r="T99" s="12" t="str">
        <f>VLOOKUP(MID(Q99,5,3),DATA!$H$2:$I$16,2,FALSE)</f>
        <v>9.5"</v>
      </c>
      <c r="U99" s="12" t="str">
        <f t="shared" si="7"/>
        <v>35</v>
      </c>
      <c r="V99" s="12" t="str">
        <f>VLOOKUP(MID(Q99,10,3),DATA!$J$2:$L$16,2,FALSE)</f>
        <v>5x108</v>
      </c>
      <c r="W99" s="12">
        <f>VLOOKUP(MID(Q99,10,3),DATA!$J$2:$L$16,3,FALSE)</f>
        <v>63.4</v>
      </c>
      <c r="X99" s="68" t="str">
        <f>VLOOKUP(MID(Q99,3,1),DATA!$D$2:$E$16,2,FALSE)</f>
        <v>Medium Offset</v>
      </c>
      <c r="Z99" s="69" t="s">
        <v>2174</v>
      </c>
    </row>
    <row r="100" spans="1:26" x14ac:dyDescent="0.25">
      <c r="A100" s="7" t="s">
        <v>2115</v>
      </c>
      <c r="B100" s="31" t="s">
        <v>2116</v>
      </c>
      <c r="C100" s="69" t="s">
        <v>1956</v>
      </c>
      <c r="D100" s="59" t="str">
        <f>VLOOKUP(MID(F100,1,2),DATA!$B$2:$C$10,2,FALSE)</f>
        <v>FF11</v>
      </c>
      <c r="E100" s="68" t="str">
        <f>VLOOKUP(MID(F100,13,2),DATA!$M$2:$N$16,2,FALSE)</f>
        <v>Tarmac</v>
      </c>
      <c r="F100" s="66" t="s">
        <v>1484</v>
      </c>
      <c r="G100" s="18" cm="1">
        <f t="array" ref="G100">SUMPRODUCT(1*('All Skus'!$C$2:$C$951=$F100),'All Skus'!$D$2:$D$951)</f>
        <v>22</v>
      </c>
      <c r="H100" s="12" t="str">
        <f>VLOOKUP(MID(F100,4,1),DATA!$F$2:$G$16,2,FALSE)</f>
        <v>22"</v>
      </c>
      <c r="I100" s="12" t="str">
        <f>VLOOKUP(MID(F100,5,3),DATA!$H$2:$I$16,2,FALSE)</f>
        <v>9.5"</v>
      </c>
      <c r="J100" s="12" t="str">
        <f t="shared" si="6"/>
        <v>35</v>
      </c>
      <c r="K100" s="12" t="str">
        <f>VLOOKUP(MID(F100,10,3),DATA!$J$2:$L$16,2,FALSE)</f>
        <v>5x108</v>
      </c>
      <c r="L100" s="12">
        <f>VLOOKUP(MID(F100,10,3),DATA!$J$2:$L$16,3,FALSE)</f>
        <v>63.4</v>
      </c>
      <c r="M100" s="68" t="str">
        <f>VLOOKUP(MID(F100,3,1),DATA!$D$2:$E$16,2,FALSE)</f>
        <v>Medium Offset</v>
      </c>
      <c r="O100" s="69" t="s">
        <v>2174</v>
      </c>
      <c r="P100" s="60" t="str">
        <f>VLOOKUP(MID(Q100,1,2),DATA!$B$2:$C$10,2,FALSE)</f>
        <v>FF11</v>
      </c>
      <c r="Q100" s="66" t="s">
        <v>1484</v>
      </c>
      <c r="R100" s="18" cm="1">
        <f t="array" ref="R100">SUMPRODUCT(1*('All Skus'!$C$2:$C$951=$Q100),'All Skus'!$D$2:$D$951)</f>
        <v>22</v>
      </c>
      <c r="S100" s="12" t="str">
        <f>VLOOKUP(MID(Q100,4,1),DATA!$F$2:$G$16,2,FALSE)</f>
        <v>22"</v>
      </c>
      <c r="T100" s="12" t="str">
        <f>VLOOKUP(MID(Q100,5,3),DATA!$H$2:$I$16,2,FALSE)</f>
        <v>9.5"</v>
      </c>
      <c r="U100" s="12" t="str">
        <f t="shared" si="7"/>
        <v>35</v>
      </c>
      <c r="V100" s="12" t="str">
        <f>VLOOKUP(MID(Q100,10,3),DATA!$J$2:$L$16,2,FALSE)</f>
        <v>5x108</v>
      </c>
      <c r="W100" s="12">
        <f>VLOOKUP(MID(Q100,10,3),DATA!$J$2:$L$16,3,FALSE)</f>
        <v>63.4</v>
      </c>
      <c r="X100" s="68" t="str">
        <f>VLOOKUP(MID(Q100,3,1),DATA!$D$2:$E$16,2,FALSE)</f>
        <v>Medium Offset</v>
      </c>
      <c r="Z100" s="69" t="s">
        <v>2174</v>
      </c>
    </row>
  </sheetData>
  <autoFilter ref="A1:AD100" xr:uid="{DA693F48-3CA4-482F-B59D-BD55A0889008}"/>
  <phoneticPr fontId="2" type="noConversion"/>
  <conditionalFormatting sqref="G1:G95 R1:R95">
    <cfRule type="cellIs" dxfId="179" priority="30" operator="lessThan">
      <formula>2</formula>
    </cfRule>
  </conditionalFormatting>
  <conditionalFormatting sqref="F74">
    <cfRule type="duplicateValues" dxfId="178" priority="7"/>
  </conditionalFormatting>
  <conditionalFormatting sqref="Q74">
    <cfRule type="duplicateValues" dxfId="177" priority="5"/>
  </conditionalFormatting>
  <conditionalFormatting sqref="F75:F76">
    <cfRule type="duplicateValues" dxfId="176" priority="377"/>
  </conditionalFormatting>
  <conditionalFormatting sqref="Q75:Q76">
    <cfRule type="duplicateValues" dxfId="175" priority="379"/>
  </conditionalFormatting>
  <conditionalFormatting sqref="G96:G100 R96:R100">
    <cfRule type="cellIs" dxfId="174" priority="1" operator="lessThan">
      <formula>2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9FAB-91CD-48B5-AE4B-891816BEB70F}">
  <sheetPr>
    <tabColor rgb="FF7030A0"/>
  </sheetPr>
  <dimension ref="A1:AD89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5703125" style="66" customWidth="1"/>
    <col min="2" max="2" width="16.28515625" customWidth="1"/>
    <col min="3" max="3" width="11" customWidth="1"/>
    <col min="4" max="4" width="8.140625" bestFit="1" customWidth="1"/>
    <col min="5" max="5" width="8.85546875" bestFit="1" customWidth="1"/>
    <col min="6" max="6" width="16.140625" bestFit="1" customWidth="1"/>
    <col min="7" max="7" width="6.85546875" bestFit="1" customWidth="1"/>
    <col min="8" max="8" width="6.42578125" bestFit="1" customWidth="1"/>
    <col min="9" max="9" width="9.42578125" bestFit="1" customWidth="1"/>
    <col min="11" max="11" width="7.5703125" bestFit="1" customWidth="1"/>
    <col min="12" max="12" width="7.28515625" bestFit="1" customWidth="1"/>
    <col min="13" max="13" width="10.5703125" bestFit="1" customWidth="1"/>
    <col min="14" max="14" width="10.42578125" bestFit="1" customWidth="1"/>
    <col min="15" max="15" width="12.140625" bestFit="1" customWidth="1"/>
    <col min="16" max="16" width="8.140625" bestFit="1" customWidth="1"/>
    <col min="17" max="17" width="16.140625" bestFit="1" customWidth="1"/>
    <col min="18" max="18" width="6.85546875" bestFit="1" customWidth="1"/>
    <col min="19" max="19" width="6.42578125" bestFit="1" customWidth="1"/>
    <col min="20" max="20" width="9.42578125" bestFit="1" customWidth="1"/>
    <col min="22" max="22" width="7.5703125" bestFit="1" customWidth="1"/>
    <col min="23" max="23" width="7.28515625" bestFit="1" customWidth="1"/>
    <col min="24" max="24" width="10.5703125" bestFit="1" customWidth="1"/>
    <col min="25" max="25" width="10.42578125" bestFit="1" customWidth="1"/>
    <col min="26" max="26" width="12.140625" bestFit="1" customWidth="1"/>
    <col min="27" max="27" width="41.140625" bestFit="1" customWidth="1"/>
    <col min="28" max="28" width="7.5703125" bestFit="1" customWidth="1"/>
    <col min="29" max="29" width="20.28515625" bestFit="1" customWidth="1"/>
    <col min="30" max="30" width="12.140625" bestFit="1" customWidth="1"/>
  </cols>
  <sheetData>
    <row r="1" spans="1:30" ht="15.75" x14ac:dyDescent="0.25">
      <c r="A1" s="106" t="s">
        <v>1972</v>
      </c>
      <c r="B1" s="30" t="s">
        <v>23</v>
      </c>
      <c r="C1" s="30" t="s">
        <v>24</v>
      </c>
      <c r="D1" s="34" t="s">
        <v>471</v>
      </c>
      <c r="E1" s="35" t="s">
        <v>60</v>
      </c>
      <c r="F1" s="35" t="s">
        <v>62</v>
      </c>
      <c r="G1" s="38" t="s">
        <v>1739</v>
      </c>
      <c r="H1" s="35" t="s">
        <v>1740</v>
      </c>
      <c r="I1" s="35" t="s">
        <v>25</v>
      </c>
      <c r="J1" s="35" t="s">
        <v>63</v>
      </c>
      <c r="K1" s="35" t="s">
        <v>472</v>
      </c>
      <c r="L1" s="35" t="s">
        <v>473</v>
      </c>
      <c r="M1" s="35" t="s">
        <v>26</v>
      </c>
      <c r="N1" s="35" t="s">
        <v>64</v>
      </c>
      <c r="O1" s="37" t="s">
        <v>66</v>
      </c>
      <c r="P1" s="40" t="s">
        <v>471</v>
      </c>
      <c r="Q1" s="41" t="s">
        <v>62</v>
      </c>
      <c r="R1" s="44" t="s">
        <v>1739</v>
      </c>
      <c r="S1" s="41" t="s">
        <v>1740</v>
      </c>
      <c r="T1" s="41" t="s">
        <v>25</v>
      </c>
      <c r="U1" s="41" t="s">
        <v>63</v>
      </c>
      <c r="V1" s="41" t="s">
        <v>472</v>
      </c>
      <c r="W1" s="41" t="s">
        <v>473</v>
      </c>
      <c r="X1" s="41" t="s">
        <v>26</v>
      </c>
      <c r="Y1" s="41" t="s">
        <v>64</v>
      </c>
      <c r="Z1" s="43" t="s">
        <v>66</v>
      </c>
      <c r="AA1" s="58" t="s">
        <v>69</v>
      </c>
      <c r="AB1" s="30" t="s">
        <v>61</v>
      </c>
      <c r="AC1" s="30" t="s">
        <v>65</v>
      </c>
      <c r="AD1" s="30" t="s">
        <v>67</v>
      </c>
    </row>
    <row r="2" spans="1:30" s="66" customFormat="1" x14ac:dyDescent="0.25">
      <c r="A2" s="66" t="s">
        <v>1982</v>
      </c>
      <c r="B2" s="66" t="s">
        <v>2720</v>
      </c>
      <c r="C2" s="66" t="s">
        <v>2726</v>
      </c>
      <c r="D2" s="59" t="str">
        <f>VLOOKUP(MID(F2,1,2),DATA!$B$2:$C$10,2,FALSE)</f>
        <v>FT1</v>
      </c>
      <c r="E2" s="68" t="str">
        <f>VLOOKUP(MID(F2,13,2),DATA!$M$2:$N$16,2,FALSE)</f>
        <v>Ore</v>
      </c>
      <c r="F2" s="105" t="s">
        <v>2600</v>
      </c>
      <c r="G2" s="18" cm="1">
        <f t="array" ref="G2">SUMPRODUCT(1*('All Skus'!$C$2:$C$951=$F2),'All Skus'!$D$2:$D$951)</f>
        <v>0</v>
      </c>
      <c r="H2" s="12" t="str">
        <f>VLOOKUP(MID(F2,4,1),DATA!$F$2:$G$16,2,FALSE)</f>
        <v>17"</v>
      </c>
      <c r="I2" s="12" t="str">
        <f>VLOOKUP(MID(F2,5,3),DATA!$H$2:$I$16,2,FALSE)</f>
        <v>9.0"</v>
      </c>
      <c r="J2" s="12" t="str">
        <f>MID(F2,8,2)</f>
        <v>00</v>
      </c>
      <c r="K2" s="12" t="str">
        <f>VLOOKUP(MID(F2,10,3),DATA!$J$2:$L$20,2,FALSE)</f>
        <v>6x139.7</v>
      </c>
      <c r="L2" s="12">
        <f>VLOOKUP(MID(F2,10,3),DATA!$J$2:$L$20,3,FALSE)</f>
        <v>106.1</v>
      </c>
      <c r="M2" s="68" t="str">
        <f>VLOOKUP(MID(F2,3,1),DATA!$D$2:$E$16,2,FALSE)</f>
        <v>Low Offset</v>
      </c>
      <c r="P2" s="60" t="str">
        <f>VLOOKUP(MID(Q2,1,2),DATA!$B$2:$C$10,2,FALSE)</f>
        <v>FT1</v>
      </c>
      <c r="Q2" s="105" t="s">
        <v>2600</v>
      </c>
      <c r="R2" s="18" cm="1">
        <f t="array" ref="R2">SUMPRODUCT(1*('All Skus'!$C$2:$C$951=$Q2),'All Skus'!$D$2:$D$951)</f>
        <v>0</v>
      </c>
      <c r="S2" s="12" t="str">
        <f>VLOOKUP(MID(Q2,4,1),DATA!$F$2:$G$16,2,FALSE)</f>
        <v>17"</v>
      </c>
      <c r="T2" s="12" t="str">
        <f>VLOOKUP(MID(Q2,5,3),DATA!$H$2:$I$16,2,FALSE)</f>
        <v>9.0"</v>
      </c>
      <c r="U2" s="12" t="str">
        <f>MID(Q2,8,2)</f>
        <v>00</v>
      </c>
      <c r="V2" s="12" t="str">
        <f>VLOOKUP(MID(Q2,10,3),DATA!$J$2:$L$20,2,FALSE)</f>
        <v>6x139.7</v>
      </c>
      <c r="W2" s="12">
        <f>VLOOKUP(MID(Q2,10,3),DATA!$J$2:$L$20,3,FALSE)</f>
        <v>106.1</v>
      </c>
      <c r="X2" s="68" t="str">
        <f>VLOOKUP(MID(Q2,3,1),DATA!$D$2:$E$16,2,FALSE)</f>
        <v>Low Offset</v>
      </c>
      <c r="AA2" s="66" t="s">
        <v>2750</v>
      </c>
    </row>
    <row r="3" spans="1:30" s="66" customFormat="1" x14ac:dyDescent="0.25">
      <c r="A3" s="66" t="s">
        <v>1982</v>
      </c>
      <c r="B3" s="66" t="s">
        <v>2720</v>
      </c>
      <c r="C3" s="66" t="s">
        <v>2726</v>
      </c>
      <c r="D3" s="59" t="str">
        <f>VLOOKUP(MID(F3,1,2),DATA!$B$2:$C$10,2,FALSE)</f>
        <v>FT1</v>
      </c>
      <c r="E3" s="68" t="str">
        <f>VLOOKUP(MID(F3,13,2),DATA!$M$2:$N$16,2,FALSE)</f>
        <v>Tarmac</v>
      </c>
      <c r="F3" s="105" t="s">
        <v>2567</v>
      </c>
      <c r="G3" s="18" cm="1">
        <f t="array" ref="G3">SUMPRODUCT(1*('All Skus'!$C$2:$C$951=$F3),'All Skus'!$D$2:$D$951)</f>
        <v>0</v>
      </c>
      <c r="H3" s="12" t="str">
        <f>VLOOKUP(MID(F3,4,1),DATA!$F$2:$G$16,2,FALSE)</f>
        <v>17"</v>
      </c>
      <c r="I3" s="12" t="str">
        <f>VLOOKUP(MID(F3,5,3),DATA!$H$2:$I$16,2,FALSE)</f>
        <v>9.0"</v>
      </c>
      <c r="J3" s="12" t="str">
        <f>MID(F3,8,2)</f>
        <v>00</v>
      </c>
      <c r="K3" s="12" t="str">
        <f>VLOOKUP(MID(F3,10,3),DATA!$J$2:$L$20,2,FALSE)</f>
        <v>6x139.7</v>
      </c>
      <c r="L3" s="12">
        <f>VLOOKUP(MID(F3,10,3),DATA!$J$2:$L$20,3,FALSE)</f>
        <v>106.1</v>
      </c>
      <c r="M3" s="68" t="str">
        <f>VLOOKUP(MID(F3,3,1),DATA!$D$2:$E$16,2,FALSE)</f>
        <v>Low Offset</v>
      </c>
      <c r="P3" s="60" t="str">
        <f>VLOOKUP(MID(Q3,1,2),DATA!$B$2:$C$10,2,FALSE)</f>
        <v>FT1</v>
      </c>
      <c r="Q3" s="105" t="s">
        <v>2567</v>
      </c>
      <c r="R3" s="18" cm="1">
        <f t="array" ref="R3">SUMPRODUCT(1*('All Skus'!$C$2:$C$951=$Q3),'All Skus'!$D$2:$D$951)</f>
        <v>0</v>
      </c>
      <c r="S3" s="12" t="str">
        <f>VLOOKUP(MID(Q3,4,1),DATA!$F$2:$G$16,2,FALSE)</f>
        <v>17"</v>
      </c>
      <c r="T3" s="12" t="str">
        <f>VLOOKUP(MID(Q3,5,3),DATA!$H$2:$I$16,2,FALSE)</f>
        <v>9.0"</v>
      </c>
      <c r="U3" s="12" t="str">
        <f>MID(Q3,8,2)</f>
        <v>00</v>
      </c>
      <c r="V3" s="12" t="str">
        <f>VLOOKUP(MID(Q3,10,3),DATA!$J$2:$L$20,2,FALSE)</f>
        <v>6x139.7</v>
      </c>
      <c r="W3" s="12">
        <f>VLOOKUP(MID(Q3,10,3),DATA!$J$2:$L$20,3,FALSE)</f>
        <v>106.1</v>
      </c>
      <c r="X3" s="68" t="str">
        <f>VLOOKUP(MID(Q3,3,1),DATA!$D$2:$E$16,2,FALSE)</f>
        <v>Low Offset</v>
      </c>
      <c r="AA3" s="66" t="s">
        <v>2750</v>
      </c>
    </row>
    <row r="4" spans="1:30" s="66" customFormat="1" x14ac:dyDescent="0.25">
      <c r="A4" s="66" t="s">
        <v>1982</v>
      </c>
      <c r="B4" s="66" t="s">
        <v>2720</v>
      </c>
      <c r="C4" s="66" t="s">
        <v>2726</v>
      </c>
      <c r="D4" s="59" t="str">
        <f>VLOOKUP(MID(F4,1,2),DATA!$B$2:$C$10,2,FALSE)</f>
        <v>FT1</v>
      </c>
      <c r="E4" s="68" t="str">
        <f>VLOOKUP(MID(F4,13,2),DATA!$M$2:$N$16,2,FALSE)</f>
        <v>Ore</v>
      </c>
      <c r="F4" s="105" t="s">
        <v>2604</v>
      </c>
      <c r="G4" s="18" cm="1">
        <f t="array" ref="G4">SUMPRODUCT(1*('All Skus'!$C$2:$C$951=$F4),'All Skus'!$D$2:$D$951)</f>
        <v>0</v>
      </c>
      <c r="H4" s="12" t="str">
        <f>VLOOKUP(MID(F4,4,1),DATA!$F$2:$G$16,2,FALSE)</f>
        <v>20"</v>
      </c>
      <c r="I4" s="12" t="str">
        <f>VLOOKUP(MID(F4,5,3),DATA!$H$2:$I$16,2,FALSE)</f>
        <v>9.0"</v>
      </c>
      <c r="J4" s="12" t="str">
        <f>MID(F4,8,2)</f>
        <v>00</v>
      </c>
      <c r="K4" s="12" t="str">
        <f>VLOOKUP(MID(F4,10,3),DATA!$J$2:$L$20,2,FALSE)</f>
        <v>6x139.7</v>
      </c>
      <c r="L4" s="12">
        <f>VLOOKUP(MID(F4,10,3),DATA!$J$2:$L$20,3,FALSE)</f>
        <v>106.1</v>
      </c>
      <c r="M4" s="68" t="str">
        <f>VLOOKUP(MID(F4,3,1),DATA!$D$2:$E$16,2,FALSE)</f>
        <v>Low Offset</v>
      </c>
      <c r="P4" s="60" t="str">
        <f>VLOOKUP(MID(Q4,1,2),DATA!$B$2:$C$10,2,FALSE)</f>
        <v>FT1</v>
      </c>
      <c r="Q4" s="105" t="s">
        <v>2604</v>
      </c>
      <c r="R4" s="18" cm="1">
        <f t="array" ref="R4">SUMPRODUCT(1*('All Skus'!$C$2:$C$951=$Q4),'All Skus'!$D$2:$D$951)</f>
        <v>0</v>
      </c>
      <c r="S4" s="12" t="str">
        <f>VLOOKUP(MID(Q4,4,1),DATA!$F$2:$G$16,2,FALSE)</f>
        <v>20"</v>
      </c>
      <c r="T4" s="12" t="str">
        <f>VLOOKUP(MID(Q4,5,3),DATA!$H$2:$I$16,2,FALSE)</f>
        <v>9.0"</v>
      </c>
      <c r="U4" s="12" t="str">
        <f>MID(Q4,8,2)</f>
        <v>00</v>
      </c>
      <c r="V4" s="12" t="str">
        <f>VLOOKUP(MID(Q4,10,3),DATA!$J$2:$L$20,2,FALSE)</f>
        <v>6x139.7</v>
      </c>
      <c r="W4" s="12">
        <f>VLOOKUP(MID(Q4,10,3),DATA!$J$2:$L$20,3,FALSE)</f>
        <v>106.1</v>
      </c>
      <c r="X4" s="68" t="str">
        <f>VLOOKUP(MID(Q4,3,1),DATA!$D$2:$E$16,2,FALSE)</f>
        <v>Low Offset</v>
      </c>
      <c r="AA4" s="66" t="s">
        <v>2750</v>
      </c>
    </row>
    <row r="5" spans="1:30" s="66" customFormat="1" x14ac:dyDescent="0.25">
      <c r="A5" s="66" t="s">
        <v>1982</v>
      </c>
      <c r="B5" s="66" t="s">
        <v>2720</v>
      </c>
      <c r="C5" s="66" t="s">
        <v>2726</v>
      </c>
      <c r="D5" s="59" t="str">
        <f>VLOOKUP(MID(F5,1,2),DATA!$B$2:$C$10,2,FALSE)</f>
        <v>FT1</v>
      </c>
      <c r="E5" s="68" t="str">
        <f>VLOOKUP(MID(F5,13,2),DATA!$M$2:$N$16,2,FALSE)</f>
        <v>Tarmac</v>
      </c>
      <c r="F5" s="105" t="s">
        <v>2571</v>
      </c>
      <c r="G5" s="18" cm="1">
        <f t="array" ref="G5">SUMPRODUCT(1*('All Skus'!$C$2:$C$951=$F5),'All Skus'!$D$2:$D$951)</f>
        <v>0</v>
      </c>
      <c r="H5" s="12" t="str">
        <f>VLOOKUP(MID(F5,4,1),DATA!$F$2:$G$16,2,FALSE)</f>
        <v>20"</v>
      </c>
      <c r="I5" s="12" t="str">
        <f>VLOOKUP(MID(F5,5,3),DATA!$H$2:$I$16,2,FALSE)</f>
        <v>9.0"</v>
      </c>
      <c r="J5" s="12" t="str">
        <f>MID(F5,8,2)</f>
        <v>00</v>
      </c>
      <c r="K5" s="12" t="str">
        <f>VLOOKUP(MID(F5,10,3),DATA!$J$2:$L$20,2,FALSE)</f>
        <v>6x139.7</v>
      </c>
      <c r="L5" s="12">
        <f>VLOOKUP(MID(F5,10,3),DATA!$J$2:$L$20,3,FALSE)</f>
        <v>106.1</v>
      </c>
      <c r="M5" s="68" t="str">
        <f>VLOOKUP(MID(F5,3,1),DATA!$D$2:$E$16,2,FALSE)</f>
        <v>Low Offset</v>
      </c>
      <c r="P5" s="60" t="str">
        <f>VLOOKUP(MID(Q5,1,2),DATA!$B$2:$C$10,2,FALSE)</f>
        <v>FT1</v>
      </c>
      <c r="Q5" s="105" t="s">
        <v>2571</v>
      </c>
      <c r="R5" s="18" cm="1">
        <f t="array" ref="R5">SUMPRODUCT(1*('All Skus'!$C$2:$C$951=$Q5),'All Skus'!$D$2:$D$951)</f>
        <v>0</v>
      </c>
      <c r="S5" s="12" t="str">
        <f>VLOOKUP(MID(Q5,4,1),DATA!$F$2:$G$16,2,FALSE)</f>
        <v>20"</v>
      </c>
      <c r="T5" s="12" t="str">
        <f>VLOOKUP(MID(Q5,5,3),DATA!$H$2:$I$16,2,FALSE)</f>
        <v>9.0"</v>
      </c>
      <c r="U5" s="12" t="str">
        <f>MID(Q5,8,2)</f>
        <v>00</v>
      </c>
      <c r="V5" s="12" t="str">
        <f>VLOOKUP(MID(Q5,10,3),DATA!$J$2:$L$20,2,FALSE)</f>
        <v>6x139.7</v>
      </c>
      <c r="W5" s="12">
        <f>VLOOKUP(MID(Q5,10,3),DATA!$J$2:$L$20,3,FALSE)</f>
        <v>106.1</v>
      </c>
      <c r="X5" s="68" t="str">
        <f>VLOOKUP(MID(Q5,3,1),DATA!$D$2:$E$16,2,FALSE)</f>
        <v>Low Offset</v>
      </c>
      <c r="AA5" s="66" t="s">
        <v>2750</v>
      </c>
    </row>
    <row r="6" spans="1:30" s="66" customFormat="1" x14ac:dyDescent="0.25">
      <c r="A6" s="66" t="s">
        <v>1982</v>
      </c>
      <c r="B6" s="66" t="s">
        <v>2720</v>
      </c>
      <c r="C6" s="66" t="s">
        <v>113</v>
      </c>
      <c r="D6" s="59" t="str">
        <f>VLOOKUP(MID(F6,1,2),DATA!$B$2:$C$10,2,FALSE)</f>
        <v>FT1</v>
      </c>
      <c r="E6" s="68" t="str">
        <f>VLOOKUP(MID(F6,13,2),DATA!$M$2:$N$16,2,FALSE)</f>
        <v>Ore</v>
      </c>
      <c r="F6" s="105" t="s">
        <v>2600</v>
      </c>
      <c r="G6" s="18" cm="1">
        <f t="array" ref="G6">SUMPRODUCT(1*('All Skus'!$C$2:$C$951=$F6),'All Skus'!$D$2:$D$951)</f>
        <v>0</v>
      </c>
      <c r="H6" s="12" t="str">
        <f>VLOOKUP(MID(F6,4,1),DATA!$F$2:$G$16,2,FALSE)</f>
        <v>17"</v>
      </c>
      <c r="I6" s="12" t="str">
        <f>VLOOKUP(MID(F6,5,3),DATA!$H$2:$I$16,2,FALSE)</f>
        <v>9.0"</v>
      </c>
      <c r="J6" s="12" t="str">
        <f>MID(F6,8,2)</f>
        <v>00</v>
      </c>
      <c r="K6" s="12" t="str">
        <f>VLOOKUP(MID(F6,10,3),DATA!$J$2:$L$20,2,FALSE)</f>
        <v>6x139.7</v>
      </c>
      <c r="L6" s="12">
        <f>VLOOKUP(MID(F6,10,3),DATA!$J$2:$L$20,3,FALSE)</f>
        <v>106.1</v>
      </c>
      <c r="M6" s="68" t="str">
        <f>VLOOKUP(MID(F6,3,1),DATA!$D$2:$E$16,2,FALSE)</f>
        <v>Low Offset</v>
      </c>
      <c r="P6" s="60" t="str">
        <f>VLOOKUP(MID(Q6,1,2),DATA!$B$2:$C$10,2,FALSE)</f>
        <v>FT1</v>
      </c>
      <c r="Q6" s="105" t="s">
        <v>2600</v>
      </c>
      <c r="R6" s="18" cm="1">
        <f t="array" ref="R6">SUMPRODUCT(1*('All Skus'!$C$2:$C$951=$Q6),'All Skus'!$D$2:$D$951)</f>
        <v>0</v>
      </c>
      <c r="S6" s="12" t="str">
        <f>VLOOKUP(MID(Q6,4,1),DATA!$F$2:$G$16,2,FALSE)</f>
        <v>17"</v>
      </c>
      <c r="T6" s="12" t="str">
        <f>VLOOKUP(MID(Q6,5,3),DATA!$H$2:$I$16,2,FALSE)</f>
        <v>9.0"</v>
      </c>
      <c r="U6" s="12" t="str">
        <f>MID(Q6,8,2)</f>
        <v>00</v>
      </c>
      <c r="V6" s="12" t="str">
        <f>VLOOKUP(MID(Q6,10,3),DATA!$J$2:$L$20,2,FALSE)</f>
        <v>6x139.7</v>
      </c>
      <c r="W6" s="12">
        <f>VLOOKUP(MID(Q6,10,3),DATA!$J$2:$L$20,3,FALSE)</f>
        <v>106.1</v>
      </c>
      <c r="X6" s="68" t="str">
        <f>VLOOKUP(MID(Q6,3,1),DATA!$D$2:$E$16,2,FALSE)</f>
        <v>Low Offset</v>
      </c>
      <c r="AA6" s="66" t="s">
        <v>2750</v>
      </c>
    </row>
    <row r="7" spans="1:30" s="66" customFormat="1" x14ac:dyDescent="0.25">
      <c r="A7" s="66" t="s">
        <v>1982</v>
      </c>
      <c r="B7" s="66" t="s">
        <v>2720</v>
      </c>
      <c r="C7" s="66" t="s">
        <v>113</v>
      </c>
      <c r="D7" s="59" t="str">
        <f>VLOOKUP(MID(F7,1,2),DATA!$B$2:$C$10,2,FALSE)</f>
        <v>FT1</v>
      </c>
      <c r="E7" s="68" t="str">
        <f>VLOOKUP(MID(F7,13,2),DATA!$M$2:$N$16,2,FALSE)</f>
        <v>Tarmac</v>
      </c>
      <c r="F7" s="105" t="s">
        <v>2567</v>
      </c>
      <c r="G7" s="18" cm="1">
        <f t="array" ref="G7">SUMPRODUCT(1*('All Skus'!$C$2:$C$951=$F7),'All Skus'!$D$2:$D$951)</f>
        <v>0</v>
      </c>
      <c r="H7" s="12" t="str">
        <f>VLOOKUP(MID(F7,4,1),DATA!$F$2:$G$16,2,FALSE)</f>
        <v>17"</v>
      </c>
      <c r="I7" s="12" t="str">
        <f>VLOOKUP(MID(F7,5,3),DATA!$H$2:$I$16,2,FALSE)</f>
        <v>9.0"</v>
      </c>
      <c r="J7" s="12" t="str">
        <f>MID(F7,8,2)</f>
        <v>00</v>
      </c>
      <c r="K7" s="12" t="str">
        <f>VLOOKUP(MID(F7,10,3),DATA!$J$2:$L$20,2,FALSE)</f>
        <v>6x139.7</v>
      </c>
      <c r="L7" s="12">
        <f>VLOOKUP(MID(F7,10,3),DATA!$J$2:$L$20,3,FALSE)</f>
        <v>106.1</v>
      </c>
      <c r="M7" s="68" t="str">
        <f>VLOOKUP(MID(F7,3,1),DATA!$D$2:$E$16,2,FALSE)</f>
        <v>Low Offset</v>
      </c>
      <c r="P7" s="60" t="str">
        <f>VLOOKUP(MID(Q7,1,2),DATA!$B$2:$C$10,2,FALSE)</f>
        <v>FT1</v>
      </c>
      <c r="Q7" s="105" t="s">
        <v>2567</v>
      </c>
      <c r="R7" s="18" cm="1">
        <f t="array" ref="R7">SUMPRODUCT(1*('All Skus'!$C$2:$C$951=$Q7),'All Skus'!$D$2:$D$951)</f>
        <v>0</v>
      </c>
      <c r="S7" s="12" t="str">
        <f>VLOOKUP(MID(Q7,4,1),DATA!$F$2:$G$16,2,FALSE)</f>
        <v>17"</v>
      </c>
      <c r="T7" s="12" t="str">
        <f>VLOOKUP(MID(Q7,5,3),DATA!$H$2:$I$16,2,FALSE)</f>
        <v>9.0"</v>
      </c>
      <c r="U7" s="12" t="str">
        <f>MID(Q7,8,2)</f>
        <v>00</v>
      </c>
      <c r="V7" s="12" t="str">
        <f>VLOOKUP(MID(Q7,10,3),DATA!$J$2:$L$20,2,FALSE)</f>
        <v>6x139.7</v>
      </c>
      <c r="W7" s="12">
        <f>VLOOKUP(MID(Q7,10,3),DATA!$J$2:$L$20,3,FALSE)</f>
        <v>106.1</v>
      </c>
      <c r="X7" s="68" t="str">
        <f>VLOOKUP(MID(Q7,3,1),DATA!$D$2:$E$16,2,FALSE)</f>
        <v>Low Offset</v>
      </c>
      <c r="AA7" s="66" t="s">
        <v>2750</v>
      </c>
    </row>
    <row r="8" spans="1:30" s="66" customFormat="1" x14ac:dyDescent="0.25">
      <c r="A8" s="66" t="s">
        <v>1982</v>
      </c>
      <c r="B8" s="66" t="s">
        <v>2720</v>
      </c>
      <c r="C8" s="66" t="s">
        <v>113</v>
      </c>
      <c r="D8" s="59" t="str">
        <f>VLOOKUP(MID(F8,1,2),DATA!$B$2:$C$10,2,FALSE)</f>
        <v>FT1</v>
      </c>
      <c r="E8" s="68" t="str">
        <f>VLOOKUP(MID(F8,13,2),DATA!$M$2:$N$16,2,FALSE)</f>
        <v>Ore</v>
      </c>
      <c r="F8" s="105" t="s">
        <v>2604</v>
      </c>
      <c r="G8" s="18" cm="1">
        <f t="array" ref="G8">SUMPRODUCT(1*('All Skus'!$C$2:$C$951=$F8),'All Skus'!$D$2:$D$951)</f>
        <v>0</v>
      </c>
      <c r="H8" s="12" t="str">
        <f>VLOOKUP(MID(F8,4,1),DATA!$F$2:$G$16,2,FALSE)</f>
        <v>20"</v>
      </c>
      <c r="I8" s="12" t="str">
        <f>VLOOKUP(MID(F8,5,3),DATA!$H$2:$I$16,2,FALSE)</f>
        <v>9.0"</v>
      </c>
      <c r="J8" s="12" t="str">
        <f>MID(F8,8,2)</f>
        <v>00</v>
      </c>
      <c r="K8" s="12" t="str">
        <f>VLOOKUP(MID(F8,10,3),DATA!$J$2:$L$20,2,FALSE)</f>
        <v>6x139.7</v>
      </c>
      <c r="L8" s="12">
        <f>VLOOKUP(MID(F8,10,3),DATA!$J$2:$L$20,3,FALSE)</f>
        <v>106.1</v>
      </c>
      <c r="M8" s="68" t="str">
        <f>VLOOKUP(MID(F8,3,1),DATA!$D$2:$E$16,2,FALSE)</f>
        <v>Low Offset</v>
      </c>
      <c r="P8" s="60" t="str">
        <f>VLOOKUP(MID(Q8,1,2),DATA!$B$2:$C$10,2,FALSE)</f>
        <v>FT1</v>
      </c>
      <c r="Q8" s="105" t="s">
        <v>2604</v>
      </c>
      <c r="R8" s="18" cm="1">
        <f t="array" ref="R8">SUMPRODUCT(1*('All Skus'!$C$2:$C$951=$Q8),'All Skus'!$D$2:$D$951)</f>
        <v>0</v>
      </c>
      <c r="S8" s="12" t="str">
        <f>VLOOKUP(MID(Q8,4,1),DATA!$F$2:$G$16,2,FALSE)</f>
        <v>20"</v>
      </c>
      <c r="T8" s="12" t="str">
        <f>VLOOKUP(MID(Q8,5,3),DATA!$H$2:$I$16,2,FALSE)</f>
        <v>9.0"</v>
      </c>
      <c r="U8" s="12" t="str">
        <f>MID(Q8,8,2)</f>
        <v>00</v>
      </c>
      <c r="V8" s="12" t="str">
        <f>VLOOKUP(MID(Q8,10,3),DATA!$J$2:$L$20,2,FALSE)</f>
        <v>6x139.7</v>
      </c>
      <c r="W8" s="12">
        <f>VLOOKUP(MID(Q8,10,3),DATA!$J$2:$L$20,3,FALSE)</f>
        <v>106.1</v>
      </c>
      <c r="X8" s="68" t="str">
        <f>VLOOKUP(MID(Q8,3,1),DATA!$D$2:$E$16,2,FALSE)</f>
        <v>Low Offset</v>
      </c>
      <c r="AA8" s="66" t="s">
        <v>2750</v>
      </c>
    </row>
    <row r="9" spans="1:30" s="66" customFormat="1" x14ac:dyDescent="0.25">
      <c r="A9" s="66" t="s">
        <v>1982</v>
      </c>
      <c r="B9" s="66" t="s">
        <v>2720</v>
      </c>
      <c r="C9" s="66" t="s">
        <v>113</v>
      </c>
      <c r="D9" s="59" t="str">
        <f>VLOOKUP(MID(F9,1,2),DATA!$B$2:$C$10,2,FALSE)</f>
        <v>FT1</v>
      </c>
      <c r="E9" s="68" t="str">
        <f>VLOOKUP(MID(F9,13,2),DATA!$M$2:$N$16,2,FALSE)</f>
        <v>Tarmac</v>
      </c>
      <c r="F9" s="105" t="s">
        <v>2571</v>
      </c>
      <c r="G9" s="18" cm="1">
        <f t="array" ref="G9">SUMPRODUCT(1*('All Skus'!$C$2:$C$951=$F9),'All Skus'!$D$2:$D$951)</f>
        <v>0</v>
      </c>
      <c r="H9" s="12" t="str">
        <f>VLOOKUP(MID(F9,4,1),DATA!$F$2:$G$16,2,FALSE)</f>
        <v>20"</v>
      </c>
      <c r="I9" s="12" t="str">
        <f>VLOOKUP(MID(F9,5,3),DATA!$H$2:$I$16,2,FALSE)</f>
        <v>9.0"</v>
      </c>
      <c r="J9" s="12" t="str">
        <f>MID(F9,8,2)</f>
        <v>00</v>
      </c>
      <c r="K9" s="12" t="str">
        <f>VLOOKUP(MID(F9,10,3),DATA!$J$2:$L$20,2,FALSE)</f>
        <v>6x139.7</v>
      </c>
      <c r="L9" s="12">
        <f>VLOOKUP(MID(F9,10,3),DATA!$J$2:$L$20,3,FALSE)</f>
        <v>106.1</v>
      </c>
      <c r="M9" s="68" t="str">
        <f>VLOOKUP(MID(F9,3,1),DATA!$D$2:$E$16,2,FALSE)</f>
        <v>Low Offset</v>
      </c>
      <c r="P9" s="60" t="str">
        <f>VLOOKUP(MID(Q9,1,2),DATA!$B$2:$C$10,2,FALSE)</f>
        <v>FT1</v>
      </c>
      <c r="Q9" s="105" t="s">
        <v>2571</v>
      </c>
      <c r="R9" s="18" cm="1">
        <f t="array" ref="R9">SUMPRODUCT(1*('All Skus'!$C$2:$C$951=$Q9),'All Skus'!$D$2:$D$951)</f>
        <v>0</v>
      </c>
      <c r="S9" s="12" t="str">
        <f>VLOOKUP(MID(Q9,4,1),DATA!$F$2:$G$16,2,FALSE)</f>
        <v>20"</v>
      </c>
      <c r="T9" s="12" t="str">
        <f>VLOOKUP(MID(Q9,5,3),DATA!$H$2:$I$16,2,FALSE)</f>
        <v>9.0"</v>
      </c>
      <c r="U9" s="12" t="str">
        <f>MID(Q9,8,2)</f>
        <v>00</v>
      </c>
      <c r="V9" s="12" t="str">
        <f>VLOOKUP(MID(Q9,10,3),DATA!$J$2:$L$20,2,FALSE)</f>
        <v>6x139.7</v>
      </c>
      <c r="W9" s="12">
        <f>VLOOKUP(MID(Q9,10,3),DATA!$J$2:$L$20,3,FALSE)</f>
        <v>106.1</v>
      </c>
      <c r="X9" s="68" t="str">
        <f>VLOOKUP(MID(Q9,3,1),DATA!$D$2:$E$16,2,FALSE)</f>
        <v>Low Offset</v>
      </c>
      <c r="AA9" s="66" t="s">
        <v>2750</v>
      </c>
    </row>
    <row r="10" spans="1:30" s="66" customFormat="1" x14ac:dyDescent="0.25">
      <c r="A10" s="66" t="s">
        <v>1982</v>
      </c>
      <c r="B10" s="66" t="s">
        <v>2720</v>
      </c>
      <c r="C10" s="66" t="s">
        <v>1896</v>
      </c>
      <c r="D10" s="59" t="str">
        <f>VLOOKUP(MID(F10,1,2),DATA!$B$2:$C$10,2,FALSE)</f>
        <v>FT1</v>
      </c>
      <c r="E10" s="68" t="str">
        <f>VLOOKUP(MID(F10,13,2),DATA!$M$2:$N$16,2,FALSE)</f>
        <v>Ore</v>
      </c>
      <c r="F10" s="105" t="s">
        <v>2600</v>
      </c>
      <c r="G10" s="18" cm="1">
        <f t="array" ref="G10">SUMPRODUCT(1*('All Skus'!$C$2:$C$951=$F10),'All Skus'!$D$2:$D$951)</f>
        <v>0</v>
      </c>
      <c r="H10" s="12" t="str">
        <f>VLOOKUP(MID(F10,4,1),DATA!$F$2:$G$16,2,FALSE)</f>
        <v>17"</v>
      </c>
      <c r="I10" s="12" t="str">
        <f>VLOOKUP(MID(F10,5,3),DATA!$H$2:$I$16,2,FALSE)</f>
        <v>9.0"</v>
      </c>
      <c r="J10" s="12" t="str">
        <f>MID(F10,8,2)</f>
        <v>00</v>
      </c>
      <c r="K10" s="12" t="str">
        <f>VLOOKUP(MID(F10,10,3),DATA!$J$2:$L$20,2,FALSE)</f>
        <v>6x139.7</v>
      </c>
      <c r="L10" s="12">
        <f>VLOOKUP(MID(F10,10,3),DATA!$J$2:$L$20,3,FALSE)</f>
        <v>106.1</v>
      </c>
      <c r="M10" s="68" t="str">
        <f>VLOOKUP(MID(F10,3,1),DATA!$D$2:$E$16,2,FALSE)</f>
        <v>Low Offset</v>
      </c>
      <c r="P10" s="60" t="str">
        <f>VLOOKUP(MID(Q10,1,2),DATA!$B$2:$C$10,2,FALSE)</f>
        <v>FT1</v>
      </c>
      <c r="Q10" s="105" t="s">
        <v>2600</v>
      </c>
      <c r="R10" s="18" cm="1">
        <f t="array" ref="R10">SUMPRODUCT(1*('All Skus'!$C$2:$C$951=$Q10),'All Skus'!$D$2:$D$951)</f>
        <v>0</v>
      </c>
      <c r="S10" s="12" t="str">
        <f>VLOOKUP(MID(Q10,4,1),DATA!$F$2:$G$16,2,FALSE)</f>
        <v>17"</v>
      </c>
      <c r="T10" s="12" t="str">
        <f>VLOOKUP(MID(Q10,5,3),DATA!$H$2:$I$16,2,FALSE)</f>
        <v>9.0"</v>
      </c>
      <c r="U10" s="12" t="str">
        <f>MID(Q10,8,2)</f>
        <v>00</v>
      </c>
      <c r="V10" s="12" t="str">
        <f>VLOOKUP(MID(Q10,10,3),DATA!$J$2:$L$20,2,FALSE)</f>
        <v>6x139.7</v>
      </c>
      <c r="W10" s="12">
        <f>VLOOKUP(MID(Q10,10,3),DATA!$J$2:$L$20,3,FALSE)</f>
        <v>106.1</v>
      </c>
      <c r="X10" s="68" t="str">
        <f>VLOOKUP(MID(Q10,3,1),DATA!$D$2:$E$16,2,FALSE)</f>
        <v>Low Offset</v>
      </c>
      <c r="AA10" s="66" t="s">
        <v>2750</v>
      </c>
    </row>
    <row r="11" spans="1:30" s="66" customFormat="1" x14ac:dyDescent="0.25">
      <c r="A11" s="66" t="s">
        <v>1982</v>
      </c>
      <c r="B11" s="66" t="s">
        <v>2720</v>
      </c>
      <c r="C11" s="66" t="s">
        <v>1896</v>
      </c>
      <c r="D11" s="59" t="str">
        <f>VLOOKUP(MID(F11,1,2),DATA!$B$2:$C$10,2,FALSE)</f>
        <v>FT1</v>
      </c>
      <c r="E11" s="68" t="str">
        <f>VLOOKUP(MID(F11,13,2),DATA!$M$2:$N$16,2,FALSE)</f>
        <v>Tarmac</v>
      </c>
      <c r="F11" s="105" t="s">
        <v>2567</v>
      </c>
      <c r="G11" s="18" cm="1">
        <f t="array" ref="G11">SUMPRODUCT(1*('All Skus'!$C$2:$C$951=$F11),'All Skus'!$D$2:$D$951)</f>
        <v>0</v>
      </c>
      <c r="H11" s="12" t="str">
        <f>VLOOKUP(MID(F11,4,1),DATA!$F$2:$G$16,2,FALSE)</f>
        <v>17"</v>
      </c>
      <c r="I11" s="12" t="str">
        <f>VLOOKUP(MID(F11,5,3),DATA!$H$2:$I$16,2,FALSE)</f>
        <v>9.0"</v>
      </c>
      <c r="J11" s="12" t="str">
        <f>MID(F11,8,2)</f>
        <v>00</v>
      </c>
      <c r="K11" s="12" t="str">
        <f>VLOOKUP(MID(F11,10,3),DATA!$J$2:$L$20,2,FALSE)</f>
        <v>6x139.7</v>
      </c>
      <c r="L11" s="12">
        <f>VLOOKUP(MID(F11,10,3),DATA!$J$2:$L$20,3,FALSE)</f>
        <v>106.1</v>
      </c>
      <c r="M11" s="68" t="str">
        <f>VLOOKUP(MID(F11,3,1),DATA!$D$2:$E$16,2,FALSE)</f>
        <v>Low Offset</v>
      </c>
      <c r="P11" s="60" t="str">
        <f>VLOOKUP(MID(Q11,1,2),DATA!$B$2:$C$10,2,FALSE)</f>
        <v>FT1</v>
      </c>
      <c r="Q11" s="105" t="s">
        <v>2567</v>
      </c>
      <c r="R11" s="18" cm="1">
        <f t="array" ref="R11">SUMPRODUCT(1*('All Skus'!$C$2:$C$951=$Q11),'All Skus'!$D$2:$D$951)</f>
        <v>0</v>
      </c>
      <c r="S11" s="12" t="str">
        <f>VLOOKUP(MID(Q11,4,1),DATA!$F$2:$G$16,2,FALSE)</f>
        <v>17"</v>
      </c>
      <c r="T11" s="12" t="str">
        <f>VLOOKUP(MID(Q11,5,3),DATA!$H$2:$I$16,2,FALSE)</f>
        <v>9.0"</v>
      </c>
      <c r="U11" s="12" t="str">
        <f>MID(Q11,8,2)</f>
        <v>00</v>
      </c>
      <c r="V11" s="12" t="str">
        <f>VLOOKUP(MID(Q11,10,3),DATA!$J$2:$L$20,2,FALSE)</f>
        <v>6x139.7</v>
      </c>
      <c r="W11" s="12">
        <f>VLOOKUP(MID(Q11,10,3),DATA!$J$2:$L$20,3,FALSE)</f>
        <v>106.1</v>
      </c>
      <c r="X11" s="68" t="str">
        <f>VLOOKUP(MID(Q11,3,1),DATA!$D$2:$E$16,2,FALSE)</f>
        <v>Low Offset</v>
      </c>
      <c r="AA11" s="66" t="s">
        <v>2750</v>
      </c>
    </row>
    <row r="12" spans="1:30" s="66" customFormat="1" x14ac:dyDescent="0.25">
      <c r="A12" s="66" t="s">
        <v>1982</v>
      </c>
      <c r="B12" s="66" t="s">
        <v>2720</v>
      </c>
      <c r="C12" s="66" t="s">
        <v>1896</v>
      </c>
      <c r="D12" s="59" t="str">
        <f>VLOOKUP(MID(F12,1,2),DATA!$B$2:$C$10,2,FALSE)</f>
        <v>FT1</v>
      </c>
      <c r="E12" s="68" t="str">
        <f>VLOOKUP(MID(F12,13,2),DATA!$M$2:$N$16,2,FALSE)</f>
        <v>Ore</v>
      </c>
      <c r="F12" s="105" t="s">
        <v>2604</v>
      </c>
      <c r="G12" s="18" cm="1">
        <f t="array" ref="G12">SUMPRODUCT(1*('All Skus'!$C$2:$C$951=$F12),'All Skus'!$D$2:$D$951)</f>
        <v>0</v>
      </c>
      <c r="H12" s="12" t="str">
        <f>VLOOKUP(MID(F12,4,1),DATA!$F$2:$G$16,2,FALSE)</f>
        <v>20"</v>
      </c>
      <c r="I12" s="12" t="str">
        <f>VLOOKUP(MID(F12,5,3),DATA!$H$2:$I$16,2,FALSE)</f>
        <v>9.0"</v>
      </c>
      <c r="J12" s="12" t="str">
        <f>MID(F12,8,2)</f>
        <v>00</v>
      </c>
      <c r="K12" s="12" t="str">
        <f>VLOOKUP(MID(F12,10,3),DATA!$J$2:$L$20,2,FALSE)</f>
        <v>6x139.7</v>
      </c>
      <c r="L12" s="12">
        <f>VLOOKUP(MID(F12,10,3),DATA!$J$2:$L$20,3,FALSE)</f>
        <v>106.1</v>
      </c>
      <c r="M12" s="68" t="str">
        <f>VLOOKUP(MID(F12,3,1),DATA!$D$2:$E$16,2,FALSE)</f>
        <v>Low Offset</v>
      </c>
      <c r="P12" s="60" t="str">
        <f>VLOOKUP(MID(Q12,1,2),DATA!$B$2:$C$10,2,FALSE)</f>
        <v>FT1</v>
      </c>
      <c r="Q12" s="105" t="s">
        <v>2604</v>
      </c>
      <c r="R12" s="18" cm="1">
        <f t="array" ref="R12">SUMPRODUCT(1*('All Skus'!$C$2:$C$951=$Q12),'All Skus'!$D$2:$D$951)</f>
        <v>0</v>
      </c>
      <c r="S12" s="12" t="str">
        <f>VLOOKUP(MID(Q12,4,1),DATA!$F$2:$G$16,2,FALSE)</f>
        <v>20"</v>
      </c>
      <c r="T12" s="12" t="str">
        <f>VLOOKUP(MID(Q12,5,3),DATA!$H$2:$I$16,2,FALSE)</f>
        <v>9.0"</v>
      </c>
      <c r="U12" s="12" t="str">
        <f>MID(Q12,8,2)</f>
        <v>00</v>
      </c>
      <c r="V12" s="12" t="str">
        <f>VLOOKUP(MID(Q12,10,3),DATA!$J$2:$L$20,2,FALSE)</f>
        <v>6x139.7</v>
      </c>
      <c r="W12" s="12">
        <f>VLOOKUP(MID(Q12,10,3),DATA!$J$2:$L$20,3,FALSE)</f>
        <v>106.1</v>
      </c>
      <c r="X12" s="68" t="str">
        <f>VLOOKUP(MID(Q12,3,1),DATA!$D$2:$E$16,2,FALSE)</f>
        <v>Low Offset</v>
      </c>
      <c r="AA12" s="66" t="s">
        <v>2750</v>
      </c>
    </row>
    <row r="13" spans="1:30" s="66" customFormat="1" x14ac:dyDescent="0.25">
      <c r="A13" s="66" t="s">
        <v>1982</v>
      </c>
      <c r="B13" s="66" t="s">
        <v>2720</v>
      </c>
      <c r="C13" s="66" t="s">
        <v>1896</v>
      </c>
      <c r="D13" s="59" t="str">
        <f>VLOOKUP(MID(F13,1,2),DATA!$B$2:$C$10,2,FALSE)</f>
        <v>FT1</v>
      </c>
      <c r="E13" s="68" t="str">
        <f>VLOOKUP(MID(F13,13,2),DATA!$M$2:$N$16,2,FALSE)</f>
        <v>Tarmac</v>
      </c>
      <c r="F13" s="105" t="s">
        <v>2571</v>
      </c>
      <c r="G13" s="18" cm="1">
        <f t="array" ref="G13">SUMPRODUCT(1*('All Skus'!$C$2:$C$951=$F13),'All Skus'!$D$2:$D$951)</f>
        <v>0</v>
      </c>
      <c r="H13" s="12" t="str">
        <f>VLOOKUP(MID(F13,4,1),DATA!$F$2:$G$16,2,FALSE)</f>
        <v>20"</v>
      </c>
      <c r="I13" s="12" t="str">
        <f>VLOOKUP(MID(F13,5,3),DATA!$H$2:$I$16,2,FALSE)</f>
        <v>9.0"</v>
      </c>
      <c r="J13" s="12" t="str">
        <f>MID(F13,8,2)</f>
        <v>00</v>
      </c>
      <c r="K13" s="12" t="str">
        <f>VLOOKUP(MID(F13,10,3),DATA!$J$2:$L$20,2,FALSE)</f>
        <v>6x139.7</v>
      </c>
      <c r="L13" s="12">
        <f>VLOOKUP(MID(F13,10,3),DATA!$J$2:$L$20,3,FALSE)</f>
        <v>106.1</v>
      </c>
      <c r="M13" s="68" t="str">
        <f>VLOOKUP(MID(F13,3,1),DATA!$D$2:$E$16,2,FALSE)</f>
        <v>Low Offset</v>
      </c>
      <c r="P13" s="60" t="str">
        <f>VLOOKUP(MID(Q13,1,2),DATA!$B$2:$C$10,2,FALSE)</f>
        <v>FT1</v>
      </c>
      <c r="Q13" s="105" t="s">
        <v>2571</v>
      </c>
      <c r="R13" s="18" cm="1">
        <f t="array" ref="R13">SUMPRODUCT(1*('All Skus'!$C$2:$C$951=$Q13),'All Skus'!$D$2:$D$951)</f>
        <v>0</v>
      </c>
      <c r="S13" s="12" t="str">
        <f>VLOOKUP(MID(Q13,4,1),DATA!$F$2:$G$16,2,FALSE)</f>
        <v>20"</v>
      </c>
      <c r="T13" s="12" t="str">
        <f>VLOOKUP(MID(Q13,5,3),DATA!$H$2:$I$16,2,FALSE)</f>
        <v>9.0"</v>
      </c>
      <c r="U13" s="12" t="str">
        <f>MID(Q13,8,2)</f>
        <v>00</v>
      </c>
      <c r="V13" s="12" t="str">
        <f>VLOOKUP(MID(Q13,10,3),DATA!$J$2:$L$20,2,FALSE)</f>
        <v>6x139.7</v>
      </c>
      <c r="W13" s="12">
        <f>VLOOKUP(MID(Q13,10,3),DATA!$J$2:$L$20,3,FALSE)</f>
        <v>106.1</v>
      </c>
      <c r="X13" s="68" t="str">
        <f>VLOOKUP(MID(Q13,3,1),DATA!$D$2:$E$16,2,FALSE)</f>
        <v>Low Offset</v>
      </c>
      <c r="AA13" s="66" t="s">
        <v>2750</v>
      </c>
    </row>
    <row r="14" spans="1:30" s="66" customFormat="1" x14ac:dyDescent="0.25">
      <c r="A14" s="66" t="s">
        <v>1982</v>
      </c>
      <c r="B14" s="66" t="s">
        <v>2720</v>
      </c>
      <c r="C14" s="66" t="s">
        <v>2724</v>
      </c>
      <c r="D14" s="59" t="str">
        <f>VLOOKUP(MID(F14,1,2),DATA!$B$2:$C$10,2,FALSE)</f>
        <v>FT1</v>
      </c>
      <c r="E14" s="68" t="str">
        <f>VLOOKUP(MID(F14,13,2),DATA!$M$2:$N$16,2,FALSE)</f>
        <v>Ore</v>
      </c>
      <c r="F14" s="105" t="s">
        <v>2600</v>
      </c>
      <c r="G14" s="18" cm="1">
        <f t="array" ref="G14">SUMPRODUCT(1*('All Skus'!$C$2:$C$951=$F14),'All Skus'!$D$2:$D$951)</f>
        <v>0</v>
      </c>
      <c r="H14" s="12" t="str">
        <f>VLOOKUP(MID(F14,4,1),DATA!$F$2:$G$16,2,FALSE)</f>
        <v>17"</v>
      </c>
      <c r="I14" s="12" t="str">
        <f>VLOOKUP(MID(F14,5,3),DATA!$H$2:$I$16,2,FALSE)</f>
        <v>9.0"</v>
      </c>
      <c r="J14" s="12" t="str">
        <f>MID(F14,8,2)</f>
        <v>00</v>
      </c>
      <c r="K14" s="12" t="str">
        <f>VLOOKUP(MID(F14,10,3),DATA!$J$2:$L$20,2,FALSE)</f>
        <v>6x139.7</v>
      </c>
      <c r="L14" s="12">
        <f>VLOOKUP(MID(F14,10,3),DATA!$J$2:$L$20,3,FALSE)</f>
        <v>106.1</v>
      </c>
      <c r="M14" s="68" t="str">
        <f>VLOOKUP(MID(F14,3,1),DATA!$D$2:$E$16,2,FALSE)</f>
        <v>Low Offset</v>
      </c>
      <c r="P14" s="60" t="str">
        <f>VLOOKUP(MID(Q14,1,2),DATA!$B$2:$C$10,2,FALSE)</f>
        <v>FT1</v>
      </c>
      <c r="Q14" s="105" t="s">
        <v>2600</v>
      </c>
      <c r="R14" s="18" cm="1">
        <f t="array" ref="R14">SUMPRODUCT(1*('All Skus'!$C$2:$C$951=$Q14),'All Skus'!$D$2:$D$951)</f>
        <v>0</v>
      </c>
      <c r="S14" s="12" t="str">
        <f>VLOOKUP(MID(Q14,4,1),DATA!$F$2:$G$16,2,FALSE)</f>
        <v>17"</v>
      </c>
      <c r="T14" s="12" t="str">
        <f>VLOOKUP(MID(Q14,5,3),DATA!$H$2:$I$16,2,FALSE)</f>
        <v>9.0"</v>
      </c>
      <c r="U14" s="12" t="str">
        <f>MID(Q14,8,2)</f>
        <v>00</v>
      </c>
      <c r="V14" s="12" t="str">
        <f>VLOOKUP(MID(Q14,10,3),DATA!$J$2:$L$20,2,FALSE)</f>
        <v>6x139.7</v>
      </c>
      <c r="W14" s="12">
        <f>VLOOKUP(MID(Q14,10,3),DATA!$J$2:$L$20,3,FALSE)</f>
        <v>106.1</v>
      </c>
      <c r="X14" s="68" t="str">
        <f>VLOOKUP(MID(Q14,3,1),DATA!$D$2:$E$16,2,FALSE)</f>
        <v>Low Offset</v>
      </c>
      <c r="AA14" s="66" t="s">
        <v>2750</v>
      </c>
    </row>
    <row r="15" spans="1:30" s="66" customFormat="1" x14ac:dyDescent="0.25">
      <c r="A15" s="66" t="s">
        <v>1982</v>
      </c>
      <c r="B15" s="66" t="s">
        <v>2720</v>
      </c>
      <c r="C15" s="66" t="s">
        <v>2724</v>
      </c>
      <c r="D15" s="59" t="str">
        <f>VLOOKUP(MID(F15,1,2),DATA!$B$2:$C$10,2,FALSE)</f>
        <v>FT1</v>
      </c>
      <c r="E15" s="68" t="str">
        <f>VLOOKUP(MID(F15,13,2),DATA!$M$2:$N$16,2,FALSE)</f>
        <v>Tarmac</v>
      </c>
      <c r="F15" s="105" t="s">
        <v>2567</v>
      </c>
      <c r="G15" s="18" cm="1">
        <f t="array" ref="G15">SUMPRODUCT(1*('All Skus'!$C$2:$C$951=$F15),'All Skus'!$D$2:$D$951)</f>
        <v>0</v>
      </c>
      <c r="H15" s="12" t="str">
        <f>VLOOKUP(MID(F15,4,1),DATA!$F$2:$G$16,2,FALSE)</f>
        <v>17"</v>
      </c>
      <c r="I15" s="12" t="str">
        <f>VLOOKUP(MID(F15,5,3),DATA!$H$2:$I$16,2,FALSE)</f>
        <v>9.0"</v>
      </c>
      <c r="J15" s="12" t="str">
        <f>MID(F15,8,2)</f>
        <v>00</v>
      </c>
      <c r="K15" s="12" t="str">
        <f>VLOOKUP(MID(F15,10,3),DATA!$J$2:$L$20,2,FALSE)</f>
        <v>6x139.7</v>
      </c>
      <c r="L15" s="12">
        <f>VLOOKUP(MID(F15,10,3),DATA!$J$2:$L$20,3,FALSE)</f>
        <v>106.1</v>
      </c>
      <c r="M15" s="68" t="str">
        <f>VLOOKUP(MID(F15,3,1),DATA!$D$2:$E$16,2,FALSE)</f>
        <v>Low Offset</v>
      </c>
      <c r="P15" s="60" t="str">
        <f>VLOOKUP(MID(Q15,1,2),DATA!$B$2:$C$10,2,FALSE)</f>
        <v>FT1</v>
      </c>
      <c r="Q15" s="105" t="s">
        <v>2567</v>
      </c>
      <c r="R15" s="18" cm="1">
        <f t="array" ref="R15">SUMPRODUCT(1*('All Skus'!$C$2:$C$951=$Q15),'All Skus'!$D$2:$D$951)</f>
        <v>0</v>
      </c>
      <c r="S15" s="12" t="str">
        <f>VLOOKUP(MID(Q15,4,1),DATA!$F$2:$G$16,2,FALSE)</f>
        <v>17"</v>
      </c>
      <c r="T15" s="12" t="str">
        <f>VLOOKUP(MID(Q15,5,3),DATA!$H$2:$I$16,2,FALSE)</f>
        <v>9.0"</v>
      </c>
      <c r="U15" s="12" t="str">
        <f>MID(Q15,8,2)</f>
        <v>00</v>
      </c>
      <c r="V15" s="12" t="str">
        <f>VLOOKUP(MID(Q15,10,3),DATA!$J$2:$L$20,2,FALSE)</f>
        <v>6x139.7</v>
      </c>
      <c r="W15" s="12">
        <f>VLOOKUP(MID(Q15,10,3),DATA!$J$2:$L$20,3,FALSE)</f>
        <v>106.1</v>
      </c>
      <c r="X15" s="68" t="str">
        <f>VLOOKUP(MID(Q15,3,1),DATA!$D$2:$E$16,2,FALSE)</f>
        <v>Low Offset</v>
      </c>
      <c r="AA15" s="66" t="s">
        <v>2750</v>
      </c>
    </row>
    <row r="16" spans="1:30" s="66" customFormat="1" x14ac:dyDescent="0.25">
      <c r="A16" s="66" t="s">
        <v>1982</v>
      </c>
      <c r="B16" s="66" t="s">
        <v>2720</v>
      </c>
      <c r="C16" s="66" t="s">
        <v>2724</v>
      </c>
      <c r="D16" s="59" t="str">
        <f>VLOOKUP(MID(F16,1,2),DATA!$B$2:$C$10,2,FALSE)</f>
        <v>FT1</v>
      </c>
      <c r="E16" s="68" t="str">
        <f>VLOOKUP(MID(F16,13,2),DATA!$M$2:$N$16,2,FALSE)</f>
        <v>Ore</v>
      </c>
      <c r="F16" s="105" t="s">
        <v>2604</v>
      </c>
      <c r="G16" s="18" cm="1">
        <f t="array" ref="G16">SUMPRODUCT(1*('All Skus'!$C$2:$C$951=$F16),'All Skus'!$D$2:$D$951)</f>
        <v>0</v>
      </c>
      <c r="H16" s="12" t="str">
        <f>VLOOKUP(MID(F16,4,1),DATA!$F$2:$G$16,2,FALSE)</f>
        <v>20"</v>
      </c>
      <c r="I16" s="12" t="str">
        <f>VLOOKUP(MID(F16,5,3),DATA!$H$2:$I$16,2,FALSE)</f>
        <v>9.0"</v>
      </c>
      <c r="J16" s="12" t="str">
        <f>MID(F16,8,2)</f>
        <v>00</v>
      </c>
      <c r="K16" s="12" t="str">
        <f>VLOOKUP(MID(F16,10,3),DATA!$J$2:$L$20,2,FALSE)</f>
        <v>6x139.7</v>
      </c>
      <c r="L16" s="12">
        <f>VLOOKUP(MID(F16,10,3),DATA!$J$2:$L$20,3,FALSE)</f>
        <v>106.1</v>
      </c>
      <c r="M16" s="68" t="str">
        <f>VLOOKUP(MID(F16,3,1),DATA!$D$2:$E$16,2,FALSE)</f>
        <v>Low Offset</v>
      </c>
      <c r="P16" s="60" t="str">
        <f>VLOOKUP(MID(Q16,1,2),DATA!$B$2:$C$10,2,FALSE)</f>
        <v>FT1</v>
      </c>
      <c r="Q16" s="105" t="s">
        <v>2604</v>
      </c>
      <c r="R16" s="18" cm="1">
        <f t="array" ref="R16">SUMPRODUCT(1*('All Skus'!$C$2:$C$951=$Q16),'All Skus'!$D$2:$D$951)</f>
        <v>0</v>
      </c>
      <c r="S16" s="12" t="str">
        <f>VLOOKUP(MID(Q16,4,1),DATA!$F$2:$G$16,2,FALSE)</f>
        <v>20"</v>
      </c>
      <c r="T16" s="12" t="str">
        <f>VLOOKUP(MID(Q16,5,3),DATA!$H$2:$I$16,2,FALSE)</f>
        <v>9.0"</v>
      </c>
      <c r="U16" s="12" t="str">
        <f>MID(Q16,8,2)</f>
        <v>00</v>
      </c>
      <c r="V16" s="12" t="str">
        <f>VLOOKUP(MID(Q16,10,3),DATA!$J$2:$L$20,2,FALSE)</f>
        <v>6x139.7</v>
      </c>
      <c r="W16" s="12">
        <f>VLOOKUP(MID(Q16,10,3),DATA!$J$2:$L$20,3,FALSE)</f>
        <v>106.1</v>
      </c>
      <c r="X16" s="68" t="str">
        <f>VLOOKUP(MID(Q16,3,1),DATA!$D$2:$E$16,2,FALSE)</f>
        <v>Low Offset</v>
      </c>
      <c r="AA16" s="66" t="s">
        <v>2750</v>
      </c>
    </row>
    <row r="17" spans="1:27" s="66" customFormat="1" x14ac:dyDescent="0.25">
      <c r="A17" s="66" t="s">
        <v>1982</v>
      </c>
      <c r="B17" s="66" t="s">
        <v>2720</v>
      </c>
      <c r="C17" s="66" t="s">
        <v>2724</v>
      </c>
      <c r="D17" s="59" t="str">
        <f>VLOOKUP(MID(F17,1,2),DATA!$B$2:$C$10,2,FALSE)</f>
        <v>FT1</v>
      </c>
      <c r="E17" s="68" t="str">
        <f>VLOOKUP(MID(F17,13,2),DATA!$M$2:$N$16,2,FALSE)</f>
        <v>Tarmac</v>
      </c>
      <c r="F17" s="105" t="s">
        <v>2571</v>
      </c>
      <c r="G17" s="18" cm="1">
        <f t="array" ref="G17">SUMPRODUCT(1*('All Skus'!$C$2:$C$951=$F17),'All Skus'!$D$2:$D$951)</f>
        <v>0</v>
      </c>
      <c r="H17" s="12" t="str">
        <f>VLOOKUP(MID(F17,4,1),DATA!$F$2:$G$16,2,FALSE)</f>
        <v>20"</v>
      </c>
      <c r="I17" s="12" t="str">
        <f>VLOOKUP(MID(F17,5,3),DATA!$H$2:$I$16,2,FALSE)</f>
        <v>9.0"</v>
      </c>
      <c r="J17" s="12" t="str">
        <f>MID(F17,8,2)</f>
        <v>00</v>
      </c>
      <c r="K17" s="12" t="str">
        <f>VLOOKUP(MID(F17,10,3),DATA!$J$2:$L$20,2,FALSE)</f>
        <v>6x139.7</v>
      </c>
      <c r="L17" s="12">
        <f>VLOOKUP(MID(F17,10,3),DATA!$J$2:$L$20,3,FALSE)</f>
        <v>106.1</v>
      </c>
      <c r="M17" s="68" t="str">
        <f>VLOOKUP(MID(F17,3,1),DATA!$D$2:$E$16,2,FALSE)</f>
        <v>Low Offset</v>
      </c>
      <c r="P17" s="60" t="str">
        <f>VLOOKUP(MID(Q17,1,2),DATA!$B$2:$C$10,2,FALSE)</f>
        <v>FT1</v>
      </c>
      <c r="Q17" s="105" t="s">
        <v>2571</v>
      </c>
      <c r="R17" s="18" cm="1">
        <f t="array" ref="R17">SUMPRODUCT(1*('All Skus'!$C$2:$C$951=$Q17),'All Skus'!$D$2:$D$951)</f>
        <v>0</v>
      </c>
      <c r="S17" s="12" t="str">
        <f>VLOOKUP(MID(Q17,4,1),DATA!$F$2:$G$16,2,FALSE)</f>
        <v>20"</v>
      </c>
      <c r="T17" s="12" t="str">
        <f>VLOOKUP(MID(Q17,5,3),DATA!$H$2:$I$16,2,FALSE)</f>
        <v>9.0"</v>
      </c>
      <c r="U17" s="12" t="str">
        <f>MID(Q17,8,2)</f>
        <v>00</v>
      </c>
      <c r="V17" s="12" t="str">
        <f>VLOOKUP(MID(Q17,10,3),DATA!$J$2:$L$20,2,FALSE)</f>
        <v>6x139.7</v>
      </c>
      <c r="W17" s="12">
        <f>VLOOKUP(MID(Q17,10,3),DATA!$J$2:$L$20,3,FALSE)</f>
        <v>106.1</v>
      </c>
      <c r="X17" s="68" t="str">
        <f>VLOOKUP(MID(Q17,3,1),DATA!$D$2:$E$16,2,FALSE)</f>
        <v>Low Offset</v>
      </c>
      <c r="AA17" s="66" t="s">
        <v>2750</v>
      </c>
    </row>
    <row r="18" spans="1:27" x14ac:dyDescent="0.25">
      <c r="A18" s="66" t="s">
        <v>1975</v>
      </c>
      <c r="B18" t="s">
        <v>2718</v>
      </c>
      <c r="C18" t="s">
        <v>2273</v>
      </c>
      <c r="D18" s="59" t="str">
        <f>VLOOKUP(MID(F18,1,2),DATA!$B$2:$C$10,2,FALSE)</f>
        <v>FT1</v>
      </c>
      <c r="E18" s="68" t="str">
        <f>VLOOKUP(MID(F18,13,2),DATA!$M$2:$N$16,2,FALSE)</f>
        <v>Ore</v>
      </c>
      <c r="F18" s="105" t="s">
        <v>2600</v>
      </c>
      <c r="G18" s="18" cm="1">
        <f t="array" ref="G18">SUMPRODUCT(1*('All Skus'!$C$2:$C$951=$F18),'All Skus'!$D$2:$D$951)</f>
        <v>0</v>
      </c>
      <c r="H18" s="12" t="str">
        <f>VLOOKUP(MID(F18,4,1),DATA!$F$2:$G$16,2,FALSE)</f>
        <v>17"</v>
      </c>
      <c r="I18" s="12" t="str">
        <f>VLOOKUP(MID(F18,5,3),DATA!$H$2:$I$16,2,FALSE)</f>
        <v>9.0"</v>
      </c>
      <c r="J18" s="12" t="str">
        <f>MID(F18,8,2)</f>
        <v>00</v>
      </c>
      <c r="K18" s="12" t="str">
        <f>VLOOKUP(MID(F18,10,3),DATA!$J$2:$L$20,2,FALSE)</f>
        <v>6x139.7</v>
      </c>
      <c r="L18" s="12">
        <f>VLOOKUP(MID(F18,10,3),DATA!$J$2:$L$20,3,FALSE)</f>
        <v>106.1</v>
      </c>
      <c r="M18" s="68" t="str">
        <f>VLOOKUP(MID(F18,3,1),DATA!$D$2:$E$16,2,FALSE)</f>
        <v>Low Offset</v>
      </c>
      <c r="O18" t="s">
        <v>2741</v>
      </c>
      <c r="P18" s="60" t="str">
        <f>VLOOKUP(MID(Q18,1,2),DATA!$B$2:$C$10,2,FALSE)</f>
        <v>FT1</v>
      </c>
      <c r="Q18" s="105" t="s">
        <v>2600</v>
      </c>
      <c r="R18" s="18" cm="1">
        <f t="array" ref="R18">SUMPRODUCT(1*('All Skus'!$C$2:$C$951=$Q18),'All Skus'!$D$2:$D$951)</f>
        <v>0</v>
      </c>
      <c r="S18" s="12" t="str">
        <f>VLOOKUP(MID(Q18,4,1),DATA!$F$2:$G$16,2,FALSE)</f>
        <v>17"</v>
      </c>
      <c r="T18" s="12" t="str">
        <f>VLOOKUP(MID(Q18,5,3),DATA!$H$2:$I$16,2,FALSE)</f>
        <v>9.0"</v>
      </c>
      <c r="U18" s="12" t="str">
        <f>MID(Q18,8,2)</f>
        <v>00</v>
      </c>
      <c r="V18" s="12" t="str">
        <f>VLOOKUP(MID(Q18,10,3),DATA!$J$2:$L$20,2,FALSE)</f>
        <v>6x139.7</v>
      </c>
      <c r="W18" s="12">
        <f>VLOOKUP(MID(Q18,10,3),DATA!$J$2:$L$20,3,FALSE)</f>
        <v>106.1</v>
      </c>
      <c r="X18" s="68" t="str">
        <f>VLOOKUP(MID(Q18,3,1),DATA!$D$2:$E$16,2,FALSE)</f>
        <v>Low Offset</v>
      </c>
      <c r="Z18" s="66" t="s">
        <v>2741</v>
      </c>
      <c r="AA18" s="66" t="s">
        <v>2750</v>
      </c>
    </row>
    <row r="19" spans="1:27" x14ac:dyDescent="0.25">
      <c r="A19" s="66" t="s">
        <v>1975</v>
      </c>
      <c r="B19" s="66" t="s">
        <v>2718</v>
      </c>
      <c r="C19" s="66" t="s">
        <v>2273</v>
      </c>
      <c r="D19" s="59" t="str">
        <f>VLOOKUP(MID(F19,1,2),DATA!$B$2:$C$10,2,FALSE)</f>
        <v>FT1</v>
      </c>
      <c r="E19" s="68" t="str">
        <f>VLOOKUP(MID(F19,13,2),DATA!$M$2:$N$16,2,FALSE)</f>
        <v>Tarmac</v>
      </c>
      <c r="F19" s="105" t="s">
        <v>2567</v>
      </c>
      <c r="G19" s="18" cm="1">
        <f t="array" ref="G19">SUMPRODUCT(1*('All Skus'!$C$2:$C$951=$F19),'All Skus'!$D$2:$D$951)</f>
        <v>0</v>
      </c>
      <c r="H19" s="12" t="str">
        <f>VLOOKUP(MID(F19,4,1),DATA!$F$2:$G$16,2,FALSE)</f>
        <v>17"</v>
      </c>
      <c r="I19" s="12" t="str">
        <f>VLOOKUP(MID(F19,5,3),DATA!$H$2:$I$16,2,FALSE)</f>
        <v>9.0"</v>
      </c>
      <c r="J19" s="12" t="str">
        <f>MID(F19,8,2)</f>
        <v>00</v>
      </c>
      <c r="K19" s="12" t="str">
        <f>VLOOKUP(MID(F19,10,3),DATA!$J$2:$L$20,2,FALSE)</f>
        <v>6x139.7</v>
      </c>
      <c r="L19" s="12">
        <f>VLOOKUP(MID(F19,10,3),DATA!$J$2:$L$20,3,FALSE)</f>
        <v>106.1</v>
      </c>
      <c r="M19" s="68" t="str">
        <f>VLOOKUP(MID(F19,3,1),DATA!$D$2:$E$16,2,FALSE)</f>
        <v>Low Offset</v>
      </c>
      <c r="O19" s="66" t="s">
        <v>2741</v>
      </c>
      <c r="P19" s="60" t="str">
        <f>VLOOKUP(MID(Q19,1,2),DATA!$B$2:$C$10,2,FALSE)</f>
        <v>FT1</v>
      </c>
      <c r="Q19" s="105" t="s">
        <v>2567</v>
      </c>
      <c r="R19" s="18" cm="1">
        <f t="array" ref="R19">SUMPRODUCT(1*('All Skus'!$C$2:$C$951=$Q19),'All Skus'!$D$2:$D$951)</f>
        <v>0</v>
      </c>
      <c r="S19" s="12" t="str">
        <f>VLOOKUP(MID(Q19,4,1),DATA!$F$2:$G$16,2,FALSE)</f>
        <v>17"</v>
      </c>
      <c r="T19" s="12" t="str">
        <f>VLOOKUP(MID(Q19,5,3),DATA!$H$2:$I$16,2,FALSE)</f>
        <v>9.0"</v>
      </c>
      <c r="U19" s="12" t="str">
        <f>MID(Q19,8,2)</f>
        <v>00</v>
      </c>
      <c r="V19" s="12" t="str">
        <f>VLOOKUP(MID(Q19,10,3),DATA!$J$2:$L$20,2,FALSE)</f>
        <v>6x139.7</v>
      </c>
      <c r="W19" s="12">
        <f>VLOOKUP(MID(Q19,10,3),DATA!$J$2:$L$20,3,FALSE)</f>
        <v>106.1</v>
      </c>
      <c r="X19" s="68" t="str">
        <f>VLOOKUP(MID(Q19,3,1),DATA!$D$2:$E$16,2,FALSE)</f>
        <v>Low Offset</v>
      </c>
      <c r="Z19" s="66" t="s">
        <v>2741</v>
      </c>
      <c r="AA19" s="66" t="s">
        <v>2750</v>
      </c>
    </row>
    <row r="20" spans="1:27" x14ac:dyDescent="0.25">
      <c r="A20" s="66" t="s">
        <v>1975</v>
      </c>
      <c r="B20" s="66" t="s">
        <v>2718</v>
      </c>
      <c r="C20" s="66" t="s">
        <v>2273</v>
      </c>
      <c r="D20" s="59" t="str">
        <f>VLOOKUP(MID(F20,1,2),DATA!$B$2:$C$10,2,FALSE)</f>
        <v>FT1</v>
      </c>
      <c r="E20" s="68" t="str">
        <f>VLOOKUP(MID(F20,13,2),DATA!$M$2:$N$16,2,FALSE)</f>
        <v>Ore</v>
      </c>
      <c r="F20" s="105" t="s">
        <v>2604</v>
      </c>
      <c r="G20" s="18" cm="1">
        <f t="array" ref="G20">SUMPRODUCT(1*('All Skus'!$C$2:$C$951=$F20),'All Skus'!$D$2:$D$951)</f>
        <v>0</v>
      </c>
      <c r="H20" s="12" t="str">
        <f>VLOOKUP(MID(F20,4,1),DATA!$F$2:$G$16,2,FALSE)</f>
        <v>20"</v>
      </c>
      <c r="I20" s="12" t="str">
        <f>VLOOKUP(MID(F20,5,3),DATA!$H$2:$I$16,2,FALSE)</f>
        <v>9.0"</v>
      </c>
      <c r="J20" s="12" t="str">
        <f>MID(F20,8,2)</f>
        <v>00</v>
      </c>
      <c r="K20" s="12" t="str">
        <f>VLOOKUP(MID(F20,10,3),DATA!$J$2:$L$20,2,FALSE)</f>
        <v>6x139.7</v>
      </c>
      <c r="L20" s="12">
        <f>VLOOKUP(MID(F20,10,3),DATA!$J$2:$L$20,3,FALSE)</f>
        <v>106.1</v>
      </c>
      <c r="M20" s="68" t="str">
        <f>VLOOKUP(MID(F20,3,1),DATA!$D$2:$E$16,2,FALSE)</f>
        <v>Low Offset</v>
      </c>
      <c r="O20" t="s">
        <v>2742</v>
      </c>
      <c r="P20" s="60" t="str">
        <f>VLOOKUP(MID(Q20,1,2),DATA!$B$2:$C$10,2,FALSE)</f>
        <v>FT1</v>
      </c>
      <c r="Q20" s="105" t="s">
        <v>2604</v>
      </c>
      <c r="R20" s="18" cm="1">
        <f t="array" ref="R20">SUMPRODUCT(1*('All Skus'!$C$2:$C$951=$Q20),'All Skus'!$D$2:$D$951)</f>
        <v>0</v>
      </c>
      <c r="S20" s="12" t="str">
        <f>VLOOKUP(MID(Q20,4,1),DATA!$F$2:$G$16,2,FALSE)</f>
        <v>20"</v>
      </c>
      <c r="T20" s="12" t="str">
        <f>VLOOKUP(MID(Q20,5,3),DATA!$H$2:$I$16,2,FALSE)</f>
        <v>9.0"</v>
      </c>
      <c r="U20" s="12" t="str">
        <f>MID(Q20,8,2)</f>
        <v>00</v>
      </c>
      <c r="V20" s="12" t="str">
        <f>VLOOKUP(MID(Q20,10,3),DATA!$J$2:$L$20,2,FALSE)</f>
        <v>6x139.7</v>
      </c>
      <c r="W20" s="12">
        <f>VLOOKUP(MID(Q20,10,3),DATA!$J$2:$L$20,3,FALSE)</f>
        <v>106.1</v>
      </c>
      <c r="X20" s="68" t="str">
        <f>VLOOKUP(MID(Q20,3,1),DATA!$D$2:$E$16,2,FALSE)</f>
        <v>Low Offset</v>
      </c>
      <c r="Z20" s="66" t="s">
        <v>2742</v>
      </c>
      <c r="AA20" s="66" t="s">
        <v>2750</v>
      </c>
    </row>
    <row r="21" spans="1:27" x14ac:dyDescent="0.25">
      <c r="A21" s="66" t="s">
        <v>1975</v>
      </c>
      <c r="B21" s="66" t="s">
        <v>2718</v>
      </c>
      <c r="C21" s="66" t="s">
        <v>2273</v>
      </c>
      <c r="D21" s="59" t="str">
        <f>VLOOKUP(MID(F21,1,2),DATA!$B$2:$C$10,2,FALSE)</f>
        <v>FT1</v>
      </c>
      <c r="E21" s="68" t="str">
        <f>VLOOKUP(MID(F21,13,2),DATA!$M$2:$N$16,2,FALSE)</f>
        <v>Tarmac</v>
      </c>
      <c r="F21" s="105" t="s">
        <v>2571</v>
      </c>
      <c r="G21" s="18" cm="1">
        <f t="array" ref="G21">SUMPRODUCT(1*('All Skus'!$C$2:$C$951=$F21),'All Skus'!$D$2:$D$951)</f>
        <v>0</v>
      </c>
      <c r="H21" s="12" t="str">
        <f>VLOOKUP(MID(F21,4,1),DATA!$F$2:$G$16,2,FALSE)</f>
        <v>20"</v>
      </c>
      <c r="I21" s="12" t="str">
        <f>VLOOKUP(MID(F21,5,3),DATA!$H$2:$I$16,2,FALSE)</f>
        <v>9.0"</v>
      </c>
      <c r="J21" s="12" t="str">
        <f>MID(F21,8,2)</f>
        <v>00</v>
      </c>
      <c r="K21" s="12" t="str">
        <f>VLOOKUP(MID(F21,10,3),DATA!$J$2:$L$20,2,FALSE)</f>
        <v>6x139.7</v>
      </c>
      <c r="L21" s="12">
        <f>VLOOKUP(MID(F21,10,3),DATA!$J$2:$L$20,3,FALSE)</f>
        <v>106.1</v>
      </c>
      <c r="M21" s="68" t="str">
        <f>VLOOKUP(MID(F21,3,1),DATA!$D$2:$E$16,2,FALSE)</f>
        <v>Low Offset</v>
      </c>
      <c r="O21" s="66" t="s">
        <v>2742</v>
      </c>
      <c r="P21" s="60" t="str">
        <f>VLOOKUP(MID(Q21,1,2),DATA!$B$2:$C$10,2,FALSE)</f>
        <v>FT1</v>
      </c>
      <c r="Q21" s="105" t="s">
        <v>2571</v>
      </c>
      <c r="R21" s="18" cm="1">
        <f t="array" ref="R21">SUMPRODUCT(1*('All Skus'!$C$2:$C$951=$Q21),'All Skus'!$D$2:$D$951)</f>
        <v>0</v>
      </c>
      <c r="S21" s="12" t="str">
        <f>VLOOKUP(MID(Q21,4,1),DATA!$F$2:$G$16,2,FALSE)</f>
        <v>20"</v>
      </c>
      <c r="T21" s="12" t="str">
        <f>VLOOKUP(MID(Q21,5,3),DATA!$H$2:$I$16,2,FALSE)</f>
        <v>9.0"</v>
      </c>
      <c r="U21" s="12" t="str">
        <f>MID(Q21,8,2)</f>
        <v>00</v>
      </c>
      <c r="V21" s="12" t="str">
        <f>VLOOKUP(MID(Q21,10,3),DATA!$J$2:$L$20,2,FALSE)</f>
        <v>6x139.7</v>
      </c>
      <c r="W21" s="12">
        <f>VLOOKUP(MID(Q21,10,3),DATA!$J$2:$L$20,3,FALSE)</f>
        <v>106.1</v>
      </c>
      <c r="X21" s="68" t="str">
        <f>VLOOKUP(MID(Q21,3,1),DATA!$D$2:$E$16,2,FALSE)</f>
        <v>Low Offset</v>
      </c>
      <c r="Z21" s="66" t="s">
        <v>2742</v>
      </c>
      <c r="AA21" s="66" t="s">
        <v>2750</v>
      </c>
    </row>
    <row r="22" spans="1:27" s="66" customFormat="1" x14ac:dyDescent="0.25">
      <c r="A22" s="66" t="s">
        <v>1975</v>
      </c>
      <c r="B22" s="66" t="s">
        <v>2745</v>
      </c>
      <c r="C22" s="66" t="s">
        <v>2273</v>
      </c>
      <c r="D22" s="59" t="str">
        <f>VLOOKUP(MID(F22,1,2),DATA!$B$2:$C$10,2,FALSE)</f>
        <v>FT1</v>
      </c>
      <c r="E22" s="68" t="str">
        <f>VLOOKUP(MID(F22,13,2),DATA!$M$2:$N$16,2,FALSE)</f>
        <v>Ore</v>
      </c>
      <c r="F22" s="105" t="s">
        <v>2600</v>
      </c>
      <c r="G22" s="18" cm="1">
        <f t="array" ref="G22">SUMPRODUCT(1*('All Skus'!$C$2:$C$951=$F22),'All Skus'!$D$2:$D$951)</f>
        <v>0</v>
      </c>
      <c r="H22" s="12" t="str">
        <f>VLOOKUP(MID(F22,4,1),DATA!$F$2:$G$16,2,FALSE)</f>
        <v>17"</v>
      </c>
      <c r="I22" s="12" t="str">
        <f>VLOOKUP(MID(F22,5,3),DATA!$H$2:$I$16,2,FALSE)</f>
        <v>9.0"</v>
      </c>
      <c r="J22" s="12" t="str">
        <f>MID(F22,8,2)</f>
        <v>00</v>
      </c>
      <c r="K22" s="12" t="str">
        <f>VLOOKUP(MID(F22,10,3),DATA!$J$2:$L$20,2,FALSE)</f>
        <v>6x139.7</v>
      </c>
      <c r="L22" s="12">
        <f>VLOOKUP(MID(F22,10,3),DATA!$J$2:$L$20,3,FALSE)</f>
        <v>106.1</v>
      </c>
      <c r="M22" s="68" t="str">
        <f>VLOOKUP(MID(F22,3,1),DATA!$D$2:$E$16,2,FALSE)</f>
        <v>Low Offset</v>
      </c>
      <c r="O22" s="66" t="s">
        <v>2739</v>
      </c>
      <c r="P22" s="60" t="str">
        <f>VLOOKUP(MID(Q22,1,2),DATA!$B$2:$C$10,2,FALSE)</f>
        <v>FT1</v>
      </c>
      <c r="Q22" s="105" t="s">
        <v>2600</v>
      </c>
      <c r="R22" s="18" cm="1">
        <f t="array" ref="R22">SUMPRODUCT(1*('All Skus'!$C$2:$C$951=$Q22),'All Skus'!$D$2:$D$951)</f>
        <v>0</v>
      </c>
      <c r="S22" s="12" t="str">
        <f>VLOOKUP(MID(Q22,4,1),DATA!$F$2:$G$16,2,FALSE)</f>
        <v>17"</v>
      </c>
      <c r="T22" s="12" t="str">
        <f>VLOOKUP(MID(Q22,5,3),DATA!$H$2:$I$16,2,FALSE)</f>
        <v>9.0"</v>
      </c>
      <c r="U22" s="12" t="str">
        <f>MID(Q22,8,2)</f>
        <v>00</v>
      </c>
      <c r="V22" s="12" t="str">
        <f>VLOOKUP(MID(Q22,10,3),DATA!$J$2:$L$20,2,FALSE)</f>
        <v>6x139.7</v>
      </c>
      <c r="W22" s="12">
        <f>VLOOKUP(MID(Q22,10,3),DATA!$J$2:$L$20,3,FALSE)</f>
        <v>106.1</v>
      </c>
      <c r="X22" s="68" t="str">
        <f>VLOOKUP(MID(Q22,3,1),DATA!$D$2:$E$16,2,FALSE)</f>
        <v>Low Offset</v>
      </c>
      <c r="Z22" s="66" t="s">
        <v>2739</v>
      </c>
      <c r="AA22" s="66" t="s">
        <v>2750</v>
      </c>
    </row>
    <row r="23" spans="1:27" s="66" customFormat="1" x14ac:dyDescent="0.25">
      <c r="A23" s="66" t="s">
        <v>1975</v>
      </c>
      <c r="B23" s="66" t="s">
        <v>2745</v>
      </c>
      <c r="C23" s="66" t="s">
        <v>2273</v>
      </c>
      <c r="D23" s="59" t="str">
        <f>VLOOKUP(MID(F23,1,2),DATA!$B$2:$C$10,2,FALSE)</f>
        <v>FT1</v>
      </c>
      <c r="E23" s="68" t="str">
        <f>VLOOKUP(MID(F23,13,2),DATA!$M$2:$N$16,2,FALSE)</f>
        <v>Tarmac</v>
      </c>
      <c r="F23" s="105" t="s">
        <v>2567</v>
      </c>
      <c r="G23" s="18" cm="1">
        <f t="array" ref="G23">SUMPRODUCT(1*('All Skus'!$C$2:$C$951=$F23),'All Skus'!$D$2:$D$951)</f>
        <v>0</v>
      </c>
      <c r="H23" s="12" t="str">
        <f>VLOOKUP(MID(F23,4,1),DATA!$F$2:$G$16,2,FALSE)</f>
        <v>17"</v>
      </c>
      <c r="I23" s="12" t="str">
        <f>VLOOKUP(MID(F23,5,3),DATA!$H$2:$I$16,2,FALSE)</f>
        <v>9.0"</v>
      </c>
      <c r="J23" s="12" t="str">
        <f>MID(F23,8,2)</f>
        <v>00</v>
      </c>
      <c r="K23" s="12" t="str">
        <f>VLOOKUP(MID(F23,10,3),DATA!$J$2:$L$20,2,FALSE)</f>
        <v>6x139.7</v>
      </c>
      <c r="L23" s="12">
        <f>VLOOKUP(MID(F23,10,3),DATA!$J$2:$L$20,3,FALSE)</f>
        <v>106.1</v>
      </c>
      <c r="M23" s="68" t="str">
        <f>VLOOKUP(MID(F23,3,1),DATA!$D$2:$E$16,2,FALSE)</f>
        <v>Low Offset</v>
      </c>
      <c r="O23" s="66" t="s">
        <v>2739</v>
      </c>
      <c r="P23" s="60" t="str">
        <f>VLOOKUP(MID(Q23,1,2),DATA!$B$2:$C$10,2,FALSE)</f>
        <v>FT1</v>
      </c>
      <c r="Q23" s="105" t="s">
        <v>2567</v>
      </c>
      <c r="R23" s="18" cm="1">
        <f t="array" ref="R23">SUMPRODUCT(1*('All Skus'!$C$2:$C$951=$Q23),'All Skus'!$D$2:$D$951)</f>
        <v>0</v>
      </c>
      <c r="S23" s="12" t="str">
        <f>VLOOKUP(MID(Q23,4,1),DATA!$F$2:$G$16,2,FALSE)</f>
        <v>17"</v>
      </c>
      <c r="T23" s="12" t="str">
        <f>VLOOKUP(MID(Q23,5,3),DATA!$H$2:$I$16,2,FALSE)</f>
        <v>9.0"</v>
      </c>
      <c r="U23" s="12" t="str">
        <f>MID(Q23,8,2)</f>
        <v>00</v>
      </c>
      <c r="V23" s="12" t="str">
        <f>VLOOKUP(MID(Q23,10,3),DATA!$J$2:$L$20,2,FALSE)</f>
        <v>6x139.7</v>
      </c>
      <c r="W23" s="12">
        <f>VLOOKUP(MID(Q23,10,3),DATA!$J$2:$L$20,3,FALSE)</f>
        <v>106.1</v>
      </c>
      <c r="X23" s="68" t="str">
        <f>VLOOKUP(MID(Q23,3,1),DATA!$D$2:$E$16,2,FALSE)</f>
        <v>Low Offset</v>
      </c>
      <c r="Z23" s="66" t="s">
        <v>2739</v>
      </c>
      <c r="AA23" s="66" t="s">
        <v>2750</v>
      </c>
    </row>
    <row r="24" spans="1:27" s="66" customFormat="1" x14ac:dyDescent="0.25">
      <c r="A24" s="66" t="s">
        <v>1975</v>
      </c>
      <c r="B24" s="66" t="s">
        <v>2745</v>
      </c>
      <c r="C24" s="66" t="s">
        <v>2273</v>
      </c>
      <c r="D24" s="59" t="str">
        <f>VLOOKUP(MID(F24,1,2),DATA!$B$2:$C$10,2,FALSE)</f>
        <v>FT1</v>
      </c>
      <c r="E24" s="68" t="str">
        <f>VLOOKUP(MID(F24,13,2),DATA!$M$2:$N$16,2,FALSE)</f>
        <v>Ore</v>
      </c>
      <c r="F24" s="105" t="s">
        <v>2604</v>
      </c>
      <c r="G24" s="18" cm="1">
        <f t="array" ref="G24">SUMPRODUCT(1*('All Skus'!$C$2:$C$951=$F24),'All Skus'!$D$2:$D$951)</f>
        <v>0</v>
      </c>
      <c r="H24" s="12" t="str">
        <f>VLOOKUP(MID(F24,4,1),DATA!$F$2:$G$16,2,FALSE)</f>
        <v>20"</v>
      </c>
      <c r="I24" s="12" t="str">
        <f>VLOOKUP(MID(F24,5,3),DATA!$H$2:$I$16,2,FALSE)</f>
        <v>9.0"</v>
      </c>
      <c r="J24" s="12" t="str">
        <f>MID(F24,8,2)</f>
        <v>00</v>
      </c>
      <c r="K24" s="12" t="str">
        <f>VLOOKUP(MID(F24,10,3),DATA!$J$2:$L$20,2,FALSE)</f>
        <v>6x139.7</v>
      </c>
      <c r="L24" s="12">
        <f>VLOOKUP(MID(F24,10,3),DATA!$J$2:$L$20,3,FALSE)</f>
        <v>106.1</v>
      </c>
      <c r="M24" s="68" t="str">
        <f>VLOOKUP(MID(F24,3,1),DATA!$D$2:$E$16,2,FALSE)</f>
        <v>Low Offset</v>
      </c>
      <c r="O24" s="66" t="s">
        <v>2740</v>
      </c>
      <c r="P24" s="60" t="str">
        <f>VLOOKUP(MID(Q24,1,2),DATA!$B$2:$C$10,2,FALSE)</f>
        <v>FT1</v>
      </c>
      <c r="Q24" s="105" t="s">
        <v>2604</v>
      </c>
      <c r="R24" s="18" cm="1">
        <f t="array" ref="R24">SUMPRODUCT(1*('All Skus'!$C$2:$C$951=$Q24),'All Skus'!$D$2:$D$951)</f>
        <v>0</v>
      </c>
      <c r="S24" s="12" t="str">
        <f>VLOOKUP(MID(Q24,4,1),DATA!$F$2:$G$16,2,FALSE)</f>
        <v>20"</v>
      </c>
      <c r="T24" s="12" t="str">
        <f>VLOOKUP(MID(Q24,5,3),DATA!$H$2:$I$16,2,FALSE)</f>
        <v>9.0"</v>
      </c>
      <c r="U24" s="12" t="str">
        <f>MID(Q24,8,2)</f>
        <v>00</v>
      </c>
      <c r="V24" s="12" t="str">
        <f>VLOOKUP(MID(Q24,10,3),DATA!$J$2:$L$20,2,FALSE)</f>
        <v>6x139.7</v>
      </c>
      <c r="W24" s="12">
        <f>VLOOKUP(MID(Q24,10,3),DATA!$J$2:$L$20,3,FALSE)</f>
        <v>106.1</v>
      </c>
      <c r="X24" s="68" t="str">
        <f>VLOOKUP(MID(Q24,3,1),DATA!$D$2:$E$16,2,FALSE)</f>
        <v>Low Offset</v>
      </c>
      <c r="Z24" s="66" t="s">
        <v>2740</v>
      </c>
      <c r="AA24" s="66" t="s">
        <v>2750</v>
      </c>
    </row>
    <row r="25" spans="1:27" s="66" customFormat="1" x14ac:dyDescent="0.25">
      <c r="A25" s="66" t="s">
        <v>1975</v>
      </c>
      <c r="B25" s="66" t="s">
        <v>2745</v>
      </c>
      <c r="C25" s="66" t="s">
        <v>2273</v>
      </c>
      <c r="D25" s="59" t="str">
        <f>VLOOKUP(MID(F25,1,2),DATA!$B$2:$C$10,2,FALSE)</f>
        <v>FT1</v>
      </c>
      <c r="E25" s="68" t="str">
        <f>VLOOKUP(MID(F25,13,2),DATA!$M$2:$N$16,2,FALSE)</f>
        <v>Tarmac</v>
      </c>
      <c r="F25" s="105" t="s">
        <v>2571</v>
      </c>
      <c r="G25" s="18" cm="1">
        <f t="array" ref="G25">SUMPRODUCT(1*('All Skus'!$C$2:$C$951=$F25),'All Skus'!$D$2:$D$951)</f>
        <v>0</v>
      </c>
      <c r="H25" s="12" t="str">
        <f>VLOOKUP(MID(F25,4,1),DATA!$F$2:$G$16,2,FALSE)</f>
        <v>20"</v>
      </c>
      <c r="I25" s="12" t="str">
        <f>VLOOKUP(MID(F25,5,3),DATA!$H$2:$I$16,2,FALSE)</f>
        <v>9.0"</v>
      </c>
      <c r="J25" s="12" t="str">
        <f>MID(F25,8,2)</f>
        <v>00</v>
      </c>
      <c r="K25" s="12" t="str">
        <f>VLOOKUP(MID(F25,10,3),DATA!$J$2:$L$20,2,FALSE)</f>
        <v>6x139.7</v>
      </c>
      <c r="L25" s="12">
        <f>VLOOKUP(MID(F25,10,3),DATA!$J$2:$L$20,3,FALSE)</f>
        <v>106.1</v>
      </c>
      <c r="M25" s="68" t="str">
        <f>VLOOKUP(MID(F25,3,1),DATA!$D$2:$E$16,2,FALSE)</f>
        <v>Low Offset</v>
      </c>
      <c r="O25" s="66" t="s">
        <v>2740</v>
      </c>
      <c r="P25" s="60" t="str">
        <f>VLOOKUP(MID(Q25,1,2),DATA!$B$2:$C$10,2,FALSE)</f>
        <v>FT1</v>
      </c>
      <c r="Q25" s="105" t="s">
        <v>2571</v>
      </c>
      <c r="R25" s="18" cm="1">
        <f t="array" ref="R25">SUMPRODUCT(1*('All Skus'!$C$2:$C$951=$Q25),'All Skus'!$D$2:$D$951)</f>
        <v>0</v>
      </c>
      <c r="S25" s="12" t="str">
        <f>VLOOKUP(MID(Q25,4,1),DATA!$F$2:$G$16,2,FALSE)</f>
        <v>20"</v>
      </c>
      <c r="T25" s="12" t="str">
        <f>VLOOKUP(MID(Q25,5,3),DATA!$H$2:$I$16,2,FALSE)</f>
        <v>9.0"</v>
      </c>
      <c r="U25" s="12" t="str">
        <f>MID(Q25,8,2)</f>
        <v>00</v>
      </c>
      <c r="V25" s="12" t="str">
        <f>VLOOKUP(MID(Q25,10,3),DATA!$J$2:$L$20,2,FALSE)</f>
        <v>6x139.7</v>
      </c>
      <c r="W25" s="12">
        <f>VLOOKUP(MID(Q25,10,3),DATA!$J$2:$L$20,3,FALSE)</f>
        <v>106.1</v>
      </c>
      <c r="X25" s="68" t="str">
        <f>VLOOKUP(MID(Q25,3,1),DATA!$D$2:$E$16,2,FALSE)</f>
        <v>Low Offset</v>
      </c>
      <c r="Z25" s="66" t="s">
        <v>2740</v>
      </c>
      <c r="AA25" s="66" t="s">
        <v>2750</v>
      </c>
    </row>
    <row r="26" spans="1:27" x14ac:dyDescent="0.25">
      <c r="A26" s="66" t="s">
        <v>1975</v>
      </c>
      <c r="B26" t="s">
        <v>2717</v>
      </c>
      <c r="C26" t="s">
        <v>2728</v>
      </c>
      <c r="D26" s="59" t="str">
        <f>VLOOKUP(MID(F26,1,2),DATA!$B$2:$C$10,2,FALSE)</f>
        <v>FT1</v>
      </c>
      <c r="E26" s="68" t="str">
        <f>VLOOKUP(MID(F26,13,2),DATA!$M$2:$N$16,2,FALSE)</f>
        <v>Ore</v>
      </c>
      <c r="F26" s="105" t="s">
        <v>2599</v>
      </c>
      <c r="G26" s="18" cm="1">
        <f t="array" ref="G26">SUMPRODUCT(1*('All Skus'!$C$2:$C$951=$F26),'All Skus'!$D$2:$D$951)</f>
        <v>0</v>
      </c>
      <c r="H26" s="12" t="str">
        <f>VLOOKUP(MID(F26,4,1),DATA!$F$2:$G$16,2,FALSE)</f>
        <v>17"</v>
      </c>
      <c r="I26" s="12" t="str">
        <f>VLOOKUP(MID(F26,5,3),DATA!$H$2:$I$16,2,FALSE)</f>
        <v>9.0"</v>
      </c>
      <c r="J26" s="12" t="str">
        <f>MID(F26,8,2)</f>
        <v>00</v>
      </c>
      <c r="K26" s="12" t="str">
        <f>VLOOKUP(MID(F26,10,3),DATA!$J$2:$L$20,2,FALSE)</f>
        <v>6x135</v>
      </c>
      <c r="L26" s="12">
        <f>VLOOKUP(MID(F26,10,3),DATA!$J$2:$L$20,3,FALSE)</f>
        <v>87.1</v>
      </c>
      <c r="M26" s="68" t="str">
        <f>VLOOKUP(MID(F26,3,1),DATA!$D$2:$E$16,2,FALSE)</f>
        <v>Low Offset</v>
      </c>
      <c r="P26" s="60" t="str">
        <f>VLOOKUP(MID(Q26,1,2),DATA!$B$2:$C$10,2,FALSE)</f>
        <v>FT1</v>
      </c>
      <c r="Q26" s="105" t="s">
        <v>2599</v>
      </c>
      <c r="R26" s="18" cm="1">
        <f t="array" ref="R26">SUMPRODUCT(1*('All Skus'!$C$2:$C$951=$Q26),'All Skus'!$D$2:$D$951)</f>
        <v>0</v>
      </c>
      <c r="S26" s="12" t="str">
        <f>VLOOKUP(MID(Q26,4,1),DATA!$F$2:$G$16,2,FALSE)</f>
        <v>17"</v>
      </c>
      <c r="T26" s="12" t="str">
        <f>VLOOKUP(MID(Q26,5,3),DATA!$H$2:$I$16,2,FALSE)</f>
        <v>9.0"</v>
      </c>
      <c r="U26" s="12" t="str">
        <f>MID(Q26,8,2)</f>
        <v>00</v>
      </c>
      <c r="V26" s="12" t="str">
        <f>VLOOKUP(MID(Q26,10,3),DATA!$J$2:$L$20,2,FALSE)</f>
        <v>6x135</v>
      </c>
      <c r="W26" s="12">
        <f>VLOOKUP(MID(Q26,10,3),DATA!$J$2:$L$20,3,FALSE)</f>
        <v>87.1</v>
      </c>
      <c r="X26" s="68" t="str">
        <f>VLOOKUP(MID(Q26,3,1),DATA!$D$2:$E$16,2,FALSE)</f>
        <v>Low Offset</v>
      </c>
      <c r="AA26" s="66" t="s">
        <v>2750</v>
      </c>
    </row>
    <row r="27" spans="1:27" x14ac:dyDescent="0.25">
      <c r="A27" s="66" t="s">
        <v>1975</v>
      </c>
      <c r="B27" s="66" t="s">
        <v>2717</v>
      </c>
      <c r="C27" s="66" t="s">
        <v>2728</v>
      </c>
      <c r="D27" s="59" t="str">
        <f>VLOOKUP(MID(F27,1,2),DATA!$B$2:$C$10,2,FALSE)</f>
        <v>FT1</v>
      </c>
      <c r="E27" s="68" t="str">
        <f>VLOOKUP(MID(F27,13,2),DATA!$M$2:$N$16,2,FALSE)</f>
        <v>Tarmac</v>
      </c>
      <c r="F27" s="105" t="s">
        <v>2566</v>
      </c>
      <c r="G27" s="18" cm="1">
        <f t="array" ref="G27">SUMPRODUCT(1*('All Skus'!$C$2:$C$951=$F27),'All Skus'!$D$2:$D$951)</f>
        <v>0</v>
      </c>
      <c r="H27" s="12" t="str">
        <f>VLOOKUP(MID(F27,4,1),DATA!$F$2:$G$16,2,FALSE)</f>
        <v>17"</v>
      </c>
      <c r="I27" s="12" t="str">
        <f>VLOOKUP(MID(F27,5,3),DATA!$H$2:$I$16,2,FALSE)</f>
        <v>9.0"</v>
      </c>
      <c r="J27" s="12" t="str">
        <f>MID(F27,8,2)</f>
        <v>00</v>
      </c>
      <c r="K27" s="12" t="str">
        <f>VLOOKUP(MID(F27,10,3),DATA!$J$2:$L$20,2,FALSE)</f>
        <v>6x135</v>
      </c>
      <c r="L27" s="12">
        <f>VLOOKUP(MID(F27,10,3),DATA!$J$2:$L$20,3,FALSE)</f>
        <v>87.1</v>
      </c>
      <c r="M27" s="68" t="str">
        <f>VLOOKUP(MID(F27,3,1),DATA!$D$2:$E$16,2,FALSE)</f>
        <v>Low Offset</v>
      </c>
      <c r="P27" s="60" t="str">
        <f>VLOOKUP(MID(Q27,1,2),DATA!$B$2:$C$10,2,FALSE)</f>
        <v>FT1</v>
      </c>
      <c r="Q27" s="105" t="s">
        <v>2566</v>
      </c>
      <c r="R27" s="18" cm="1">
        <f t="array" ref="R27">SUMPRODUCT(1*('All Skus'!$C$2:$C$951=$Q27),'All Skus'!$D$2:$D$951)</f>
        <v>0</v>
      </c>
      <c r="S27" s="12" t="str">
        <f>VLOOKUP(MID(Q27,4,1),DATA!$F$2:$G$16,2,FALSE)</f>
        <v>17"</v>
      </c>
      <c r="T27" s="12" t="str">
        <f>VLOOKUP(MID(Q27,5,3),DATA!$H$2:$I$16,2,FALSE)</f>
        <v>9.0"</v>
      </c>
      <c r="U27" s="12" t="str">
        <f>MID(Q27,8,2)</f>
        <v>00</v>
      </c>
      <c r="V27" s="12" t="str">
        <f>VLOOKUP(MID(Q27,10,3),DATA!$J$2:$L$20,2,FALSE)</f>
        <v>6x135</v>
      </c>
      <c r="W27" s="12">
        <f>VLOOKUP(MID(Q27,10,3),DATA!$J$2:$L$20,3,FALSE)</f>
        <v>87.1</v>
      </c>
      <c r="X27" s="68" t="str">
        <f>VLOOKUP(MID(Q27,3,1),DATA!$D$2:$E$16,2,FALSE)</f>
        <v>Low Offset</v>
      </c>
      <c r="AA27" s="66" t="s">
        <v>2750</v>
      </c>
    </row>
    <row r="28" spans="1:27" x14ac:dyDescent="0.25">
      <c r="A28" s="66" t="s">
        <v>1975</v>
      </c>
      <c r="B28" s="66" t="s">
        <v>2717</v>
      </c>
      <c r="C28" s="66" t="s">
        <v>2728</v>
      </c>
      <c r="D28" s="59" t="str">
        <f>VLOOKUP(MID(F28,1,2),DATA!$B$2:$C$10,2,FALSE)</f>
        <v>FT1</v>
      </c>
      <c r="E28" s="68" t="str">
        <f>VLOOKUP(MID(F28,13,2),DATA!$M$2:$N$16,2,FALSE)</f>
        <v>Ore</v>
      </c>
      <c r="F28" s="105" t="s">
        <v>2603</v>
      </c>
      <c r="G28" s="18" cm="1">
        <f t="array" ref="G28">SUMPRODUCT(1*('All Skus'!$C$2:$C$951=$F28),'All Skus'!$D$2:$D$951)</f>
        <v>0</v>
      </c>
      <c r="H28" s="12" t="str">
        <f>VLOOKUP(MID(F28,4,1),DATA!$F$2:$G$16,2,FALSE)</f>
        <v>20"</v>
      </c>
      <c r="I28" s="12" t="str">
        <f>VLOOKUP(MID(F28,5,3),DATA!$H$2:$I$16,2,FALSE)</f>
        <v>9.0"</v>
      </c>
      <c r="J28" s="12" t="str">
        <f>MID(F28,8,2)</f>
        <v>00</v>
      </c>
      <c r="K28" s="12" t="str">
        <f>VLOOKUP(MID(F28,10,3),DATA!$J$2:$L$20,2,FALSE)</f>
        <v>6x135</v>
      </c>
      <c r="L28" s="12">
        <f>VLOOKUP(MID(F28,10,3),DATA!$J$2:$L$20,3,FALSE)</f>
        <v>87.1</v>
      </c>
      <c r="M28" s="68" t="str">
        <f>VLOOKUP(MID(F28,3,1),DATA!$D$2:$E$16,2,FALSE)</f>
        <v>Low Offset</v>
      </c>
      <c r="P28" s="60" t="str">
        <f>VLOOKUP(MID(Q28,1,2),DATA!$B$2:$C$10,2,FALSE)</f>
        <v>FT1</v>
      </c>
      <c r="Q28" s="105" t="s">
        <v>2603</v>
      </c>
      <c r="R28" s="18" cm="1">
        <f t="array" ref="R28">SUMPRODUCT(1*('All Skus'!$C$2:$C$951=$Q28),'All Skus'!$D$2:$D$951)</f>
        <v>0</v>
      </c>
      <c r="S28" s="12" t="str">
        <f>VLOOKUP(MID(Q28,4,1),DATA!$F$2:$G$16,2,FALSE)</f>
        <v>20"</v>
      </c>
      <c r="T28" s="12" t="str">
        <f>VLOOKUP(MID(Q28,5,3),DATA!$H$2:$I$16,2,FALSE)</f>
        <v>9.0"</v>
      </c>
      <c r="U28" s="12" t="str">
        <f>MID(Q28,8,2)</f>
        <v>00</v>
      </c>
      <c r="V28" s="12" t="str">
        <f>VLOOKUP(MID(Q28,10,3),DATA!$J$2:$L$20,2,FALSE)</f>
        <v>6x135</v>
      </c>
      <c r="W28" s="12">
        <f>VLOOKUP(MID(Q28,10,3),DATA!$J$2:$L$20,3,FALSE)</f>
        <v>87.1</v>
      </c>
      <c r="X28" s="68" t="str">
        <f>VLOOKUP(MID(Q28,3,1),DATA!$D$2:$E$16,2,FALSE)</f>
        <v>Low Offset</v>
      </c>
      <c r="AA28" s="66" t="s">
        <v>2750</v>
      </c>
    </row>
    <row r="29" spans="1:27" x14ac:dyDescent="0.25">
      <c r="A29" s="66" t="s">
        <v>1975</v>
      </c>
      <c r="B29" s="66" t="s">
        <v>2717</v>
      </c>
      <c r="C29" s="66" t="s">
        <v>2728</v>
      </c>
      <c r="D29" s="59" t="str">
        <f>VLOOKUP(MID(F29,1,2),DATA!$B$2:$C$10,2,FALSE)</f>
        <v>FT1</v>
      </c>
      <c r="E29" s="68" t="str">
        <f>VLOOKUP(MID(F29,13,2),DATA!$M$2:$N$16,2,FALSE)</f>
        <v>Tarmac</v>
      </c>
      <c r="F29" s="105" t="s">
        <v>2570</v>
      </c>
      <c r="G29" s="18" cm="1">
        <f t="array" ref="G29">SUMPRODUCT(1*('All Skus'!$C$2:$C$951=$F29),'All Skus'!$D$2:$D$951)</f>
        <v>0</v>
      </c>
      <c r="H29" s="12" t="str">
        <f>VLOOKUP(MID(F29,4,1),DATA!$F$2:$G$16,2,FALSE)</f>
        <v>20"</v>
      </c>
      <c r="I29" s="12" t="str">
        <f>VLOOKUP(MID(F29,5,3),DATA!$H$2:$I$16,2,FALSE)</f>
        <v>9.0"</v>
      </c>
      <c r="J29" s="12" t="str">
        <f>MID(F29,8,2)</f>
        <v>00</v>
      </c>
      <c r="K29" s="12" t="str">
        <f>VLOOKUP(MID(F29,10,3),DATA!$J$2:$L$20,2,FALSE)</f>
        <v>6x135</v>
      </c>
      <c r="L29" s="12">
        <f>VLOOKUP(MID(F29,10,3),DATA!$J$2:$L$20,3,FALSE)</f>
        <v>87.1</v>
      </c>
      <c r="M29" s="68" t="str">
        <f>VLOOKUP(MID(F29,3,1),DATA!$D$2:$E$16,2,FALSE)</f>
        <v>Low Offset</v>
      </c>
      <c r="P29" s="60" t="str">
        <f>VLOOKUP(MID(Q29,1,2),DATA!$B$2:$C$10,2,FALSE)</f>
        <v>FT1</v>
      </c>
      <c r="Q29" s="105" t="s">
        <v>2570</v>
      </c>
      <c r="R29" s="18" cm="1">
        <f t="array" ref="R29">SUMPRODUCT(1*('All Skus'!$C$2:$C$951=$Q29),'All Skus'!$D$2:$D$951)</f>
        <v>0</v>
      </c>
      <c r="S29" s="12" t="str">
        <f>VLOOKUP(MID(Q29,4,1),DATA!$F$2:$G$16,2,FALSE)</f>
        <v>20"</v>
      </c>
      <c r="T29" s="12" t="str">
        <f>VLOOKUP(MID(Q29,5,3),DATA!$H$2:$I$16,2,FALSE)</f>
        <v>9.0"</v>
      </c>
      <c r="U29" s="12" t="str">
        <f>MID(Q29,8,2)</f>
        <v>00</v>
      </c>
      <c r="V29" s="12" t="str">
        <f>VLOOKUP(MID(Q29,10,3),DATA!$J$2:$L$20,2,FALSE)</f>
        <v>6x135</v>
      </c>
      <c r="W29" s="12">
        <f>VLOOKUP(MID(Q29,10,3),DATA!$J$2:$L$20,3,FALSE)</f>
        <v>87.1</v>
      </c>
      <c r="X29" s="68" t="str">
        <f>VLOOKUP(MID(Q29,3,1),DATA!$D$2:$E$16,2,FALSE)</f>
        <v>Low Offset</v>
      </c>
      <c r="AA29" s="66" t="s">
        <v>2750</v>
      </c>
    </row>
    <row r="30" spans="1:27" s="66" customFormat="1" x14ac:dyDescent="0.25">
      <c r="A30" s="66" t="s">
        <v>1975</v>
      </c>
      <c r="B30" s="66" t="s">
        <v>2717</v>
      </c>
      <c r="C30" s="66" t="s">
        <v>2729</v>
      </c>
      <c r="D30" s="59" t="str">
        <f>VLOOKUP(MID(F30,1,2),DATA!$B$2:$C$10,2,FALSE)</f>
        <v>FT1</v>
      </c>
      <c r="E30" s="68" t="str">
        <f>VLOOKUP(MID(F30,13,2),DATA!$M$2:$N$16,2,FALSE)</f>
        <v>Ore</v>
      </c>
      <c r="F30" s="105" t="s">
        <v>2599</v>
      </c>
      <c r="G30" s="18" cm="1">
        <f t="array" ref="G30">SUMPRODUCT(1*('All Skus'!$C$2:$C$951=$F30),'All Skus'!$D$2:$D$951)</f>
        <v>0</v>
      </c>
      <c r="H30" s="12" t="str">
        <f>VLOOKUP(MID(F30,4,1),DATA!$F$2:$G$16,2,FALSE)</f>
        <v>17"</v>
      </c>
      <c r="I30" s="12" t="str">
        <f>VLOOKUP(MID(F30,5,3),DATA!$H$2:$I$16,2,FALSE)</f>
        <v>9.0"</v>
      </c>
      <c r="J30" s="12" t="str">
        <f>MID(F30,8,2)</f>
        <v>00</v>
      </c>
      <c r="K30" s="12" t="str">
        <f>VLOOKUP(MID(F30,10,3),DATA!$J$2:$L$20,2,FALSE)</f>
        <v>6x135</v>
      </c>
      <c r="L30" s="12">
        <f>VLOOKUP(MID(F30,10,3),DATA!$J$2:$L$20,3,FALSE)</f>
        <v>87.1</v>
      </c>
      <c r="M30" s="68" t="str">
        <f>VLOOKUP(MID(F30,3,1),DATA!$D$2:$E$16,2,FALSE)</f>
        <v>Low Offset</v>
      </c>
      <c r="P30" s="60" t="str">
        <f>VLOOKUP(MID(Q30,1,2),DATA!$B$2:$C$10,2,FALSE)</f>
        <v>FT1</v>
      </c>
      <c r="Q30" s="105" t="s">
        <v>2599</v>
      </c>
      <c r="R30" s="18" cm="1">
        <f t="array" ref="R30">SUMPRODUCT(1*('All Skus'!$C$2:$C$951=$Q30),'All Skus'!$D$2:$D$951)</f>
        <v>0</v>
      </c>
      <c r="S30" s="12" t="str">
        <f>VLOOKUP(MID(Q30,4,1),DATA!$F$2:$G$16,2,FALSE)</f>
        <v>17"</v>
      </c>
      <c r="T30" s="12" t="str">
        <f>VLOOKUP(MID(Q30,5,3),DATA!$H$2:$I$16,2,FALSE)</f>
        <v>9.0"</v>
      </c>
      <c r="U30" s="12" t="str">
        <f>MID(Q30,8,2)</f>
        <v>00</v>
      </c>
      <c r="V30" s="12" t="str">
        <f>VLOOKUP(MID(Q30,10,3),DATA!$J$2:$L$20,2,FALSE)</f>
        <v>6x135</v>
      </c>
      <c r="W30" s="12">
        <f>VLOOKUP(MID(Q30,10,3),DATA!$J$2:$L$20,3,FALSE)</f>
        <v>87.1</v>
      </c>
      <c r="X30" s="68" t="str">
        <f>VLOOKUP(MID(Q30,3,1),DATA!$D$2:$E$16,2,FALSE)</f>
        <v>Low Offset</v>
      </c>
      <c r="AA30" s="66" t="s">
        <v>2750</v>
      </c>
    </row>
    <row r="31" spans="1:27" s="66" customFormat="1" x14ac:dyDescent="0.25">
      <c r="A31" s="66" t="s">
        <v>1975</v>
      </c>
      <c r="B31" s="66" t="s">
        <v>2717</v>
      </c>
      <c r="C31" s="66" t="s">
        <v>2729</v>
      </c>
      <c r="D31" s="59" t="str">
        <f>VLOOKUP(MID(F31,1,2),DATA!$B$2:$C$10,2,FALSE)</f>
        <v>FT1</v>
      </c>
      <c r="E31" s="68" t="str">
        <f>VLOOKUP(MID(F31,13,2),DATA!$M$2:$N$16,2,FALSE)</f>
        <v>Tarmac</v>
      </c>
      <c r="F31" s="105" t="s">
        <v>2566</v>
      </c>
      <c r="G31" s="18" cm="1">
        <f t="array" ref="G31">SUMPRODUCT(1*('All Skus'!$C$2:$C$951=$F31),'All Skus'!$D$2:$D$951)</f>
        <v>0</v>
      </c>
      <c r="H31" s="12" t="str">
        <f>VLOOKUP(MID(F31,4,1),DATA!$F$2:$G$16,2,FALSE)</f>
        <v>17"</v>
      </c>
      <c r="I31" s="12" t="str">
        <f>VLOOKUP(MID(F31,5,3),DATA!$H$2:$I$16,2,FALSE)</f>
        <v>9.0"</v>
      </c>
      <c r="J31" s="12" t="str">
        <f>MID(F31,8,2)</f>
        <v>00</v>
      </c>
      <c r="K31" s="12" t="str">
        <f>VLOOKUP(MID(F31,10,3),DATA!$J$2:$L$20,2,FALSE)</f>
        <v>6x135</v>
      </c>
      <c r="L31" s="12">
        <f>VLOOKUP(MID(F31,10,3),DATA!$J$2:$L$20,3,FALSE)</f>
        <v>87.1</v>
      </c>
      <c r="M31" s="68" t="str">
        <f>VLOOKUP(MID(F31,3,1),DATA!$D$2:$E$16,2,FALSE)</f>
        <v>Low Offset</v>
      </c>
      <c r="P31" s="60" t="str">
        <f>VLOOKUP(MID(Q31,1,2),DATA!$B$2:$C$10,2,FALSE)</f>
        <v>FT1</v>
      </c>
      <c r="Q31" s="105" t="s">
        <v>2566</v>
      </c>
      <c r="R31" s="18" cm="1">
        <f t="array" ref="R31">SUMPRODUCT(1*('All Skus'!$C$2:$C$951=$Q31),'All Skus'!$D$2:$D$951)</f>
        <v>0</v>
      </c>
      <c r="S31" s="12" t="str">
        <f>VLOOKUP(MID(Q31,4,1),DATA!$F$2:$G$16,2,FALSE)</f>
        <v>17"</v>
      </c>
      <c r="T31" s="12" t="str">
        <f>VLOOKUP(MID(Q31,5,3),DATA!$H$2:$I$16,2,FALSE)</f>
        <v>9.0"</v>
      </c>
      <c r="U31" s="12" t="str">
        <f>MID(Q31,8,2)</f>
        <v>00</v>
      </c>
      <c r="V31" s="12" t="str">
        <f>VLOOKUP(MID(Q31,10,3),DATA!$J$2:$L$20,2,FALSE)</f>
        <v>6x135</v>
      </c>
      <c r="W31" s="12">
        <f>VLOOKUP(MID(Q31,10,3),DATA!$J$2:$L$20,3,FALSE)</f>
        <v>87.1</v>
      </c>
      <c r="X31" s="68" t="str">
        <f>VLOOKUP(MID(Q31,3,1),DATA!$D$2:$E$16,2,FALSE)</f>
        <v>Low Offset</v>
      </c>
      <c r="AA31" s="66" t="s">
        <v>2750</v>
      </c>
    </row>
    <row r="32" spans="1:27" s="66" customFormat="1" x14ac:dyDescent="0.25">
      <c r="A32" s="66" t="s">
        <v>1975</v>
      </c>
      <c r="B32" s="66" t="s">
        <v>2717</v>
      </c>
      <c r="C32" s="66" t="s">
        <v>2729</v>
      </c>
      <c r="D32" s="59" t="str">
        <f>VLOOKUP(MID(F32,1,2),DATA!$B$2:$C$10,2,FALSE)</f>
        <v>FT1</v>
      </c>
      <c r="E32" s="68" t="str">
        <f>VLOOKUP(MID(F32,13,2),DATA!$M$2:$N$16,2,FALSE)</f>
        <v>Ore</v>
      </c>
      <c r="F32" s="105" t="s">
        <v>2603</v>
      </c>
      <c r="G32" s="18" cm="1">
        <f t="array" ref="G32">SUMPRODUCT(1*('All Skus'!$C$2:$C$951=$F32),'All Skus'!$D$2:$D$951)</f>
        <v>0</v>
      </c>
      <c r="H32" s="12" t="str">
        <f>VLOOKUP(MID(F32,4,1),DATA!$F$2:$G$16,2,FALSE)</f>
        <v>20"</v>
      </c>
      <c r="I32" s="12" t="str">
        <f>VLOOKUP(MID(F32,5,3),DATA!$H$2:$I$16,2,FALSE)</f>
        <v>9.0"</v>
      </c>
      <c r="J32" s="12" t="str">
        <f>MID(F32,8,2)</f>
        <v>00</v>
      </c>
      <c r="K32" s="12" t="str">
        <f>VLOOKUP(MID(F32,10,3),DATA!$J$2:$L$20,2,FALSE)</f>
        <v>6x135</v>
      </c>
      <c r="L32" s="12">
        <f>VLOOKUP(MID(F32,10,3),DATA!$J$2:$L$20,3,FALSE)</f>
        <v>87.1</v>
      </c>
      <c r="M32" s="68" t="str">
        <f>VLOOKUP(MID(F32,3,1),DATA!$D$2:$E$16,2,FALSE)</f>
        <v>Low Offset</v>
      </c>
      <c r="P32" s="60" t="str">
        <f>VLOOKUP(MID(Q32,1,2),DATA!$B$2:$C$10,2,FALSE)</f>
        <v>FT1</v>
      </c>
      <c r="Q32" s="105" t="s">
        <v>2603</v>
      </c>
      <c r="R32" s="18" cm="1">
        <f t="array" ref="R32">SUMPRODUCT(1*('All Skus'!$C$2:$C$951=$Q32),'All Skus'!$D$2:$D$951)</f>
        <v>0</v>
      </c>
      <c r="S32" s="12" t="str">
        <f>VLOOKUP(MID(Q32,4,1),DATA!$F$2:$G$16,2,FALSE)</f>
        <v>20"</v>
      </c>
      <c r="T32" s="12" t="str">
        <f>VLOOKUP(MID(Q32,5,3),DATA!$H$2:$I$16,2,FALSE)</f>
        <v>9.0"</v>
      </c>
      <c r="U32" s="12" t="str">
        <f>MID(Q32,8,2)</f>
        <v>00</v>
      </c>
      <c r="V32" s="12" t="str">
        <f>VLOOKUP(MID(Q32,10,3),DATA!$J$2:$L$20,2,FALSE)</f>
        <v>6x135</v>
      </c>
      <c r="W32" s="12">
        <f>VLOOKUP(MID(Q32,10,3),DATA!$J$2:$L$20,3,FALSE)</f>
        <v>87.1</v>
      </c>
      <c r="X32" s="68" t="str">
        <f>VLOOKUP(MID(Q32,3,1),DATA!$D$2:$E$16,2,FALSE)</f>
        <v>Low Offset</v>
      </c>
      <c r="AA32" s="66" t="s">
        <v>2750</v>
      </c>
    </row>
    <row r="33" spans="1:27" s="66" customFormat="1" x14ac:dyDescent="0.25">
      <c r="A33" s="66" t="s">
        <v>1975</v>
      </c>
      <c r="B33" s="66" t="s">
        <v>2717</v>
      </c>
      <c r="C33" s="66" t="s">
        <v>2729</v>
      </c>
      <c r="D33" s="59" t="str">
        <f>VLOOKUP(MID(F33,1,2),DATA!$B$2:$C$10,2,FALSE)</f>
        <v>FT1</v>
      </c>
      <c r="E33" s="68" t="str">
        <f>VLOOKUP(MID(F33,13,2),DATA!$M$2:$N$16,2,FALSE)</f>
        <v>Tarmac</v>
      </c>
      <c r="F33" s="105" t="s">
        <v>2570</v>
      </c>
      <c r="G33" s="18" cm="1">
        <f t="array" ref="G33">SUMPRODUCT(1*('All Skus'!$C$2:$C$951=$F33),'All Skus'!$D$2:$D$951)</f>
        <v>0</v>
      </c>
      <c r="H33" s="12" t="str">
        <f>VLOOKUP(MID(F33,4,1),DATA!$F$2:$G$16,2,FALSE)</f>
        <v>20"</v>
      </c>
      <c r="I33" s="12" t="str">
        <f>VLOOKUP(MID(F33,5,3),DATA!$H$2:$I$16,2,FALSE)</f>
        <v>9.0"</v>
      </c>
      <c r="J33" s="12" t="str">
        <f>MID(F33,8,2)</f>
        <v>00</v>
      </c>
      <c r="K33" s="12" t="str">
        <f>VLOOKUP(MID(F33,10,3),DATA!$J$2:$L$20,2,FALSE)</f>
        <v>6x135</v>
      </c>
      <c r="L33" s="12">
        <f>VLOOKUP(MID(F33,10,3),DATA!$J$2:$L$20,3,FALSE)</f>
        <v>87.1</v>
      </c>
      <c r="M33" s="68" t="str">
        <f>VLOOKUP(MID(F33,3,1),DATA!$D$2:$E$16,2,FALSE)</f>
        <v>Low Offset</v>
      </c>
      <c r="P33" s="60" t="str">
        <f>VLOOKUP(MID(Q33,1,2),DATA!$B$2:$C$10,2,FALSE)</f>
        <v>FT1</v>
      </c>
      <c r="Q33" s="105" t="s">
        <v>2570</v>
      </c>
      <c r="R33" s="18" cm="1">
        <f t="array" ref="R33">SUMPRODUCT(1*('All Skus'!$C$2:$C$951=$Q33),'All Skus'!$D$2:$D$951)</f>
        <v>0</v>
      </c>
      <c r="S33" s="12" t="str">
        <f>VLOOKUP(MID(Q33,4,1),DATA!$F$2:$G$16,2,FALSE)</f>
        <v>20"</v>
      </c>
      <c r="T33" s="12" t="str">
        <f>VLOOKUP(MID(Q33,5,3),DATA!$H$2:$I$16,2,FALSE)</f>
        <v>9.0"</v>
      </c>
      <c r="U33" s="12" t="str">
        <f>MID(Q33,8,2)</f>
        <v>00</v>
      </c>
      <c r="V33" s="12" t="str">
        <f>VLOOKUP(MID(Q33,10,3),DATA!$J$2:$L$20,2,FALSE)</f>
        <v>6x135</v>
      </c>
      <c r="W33" s="12">
        <f>VLOOKUP(MID(Q33,10,3),DATA!$J$2:$L$20,3,FALSE)</f>
        <v>87.1</v>
      </c>
      <c r="X33" s="68" t="str">
        <f>VLOOKUP(MID(Q33,3,1),DATA!$D$2:$E$16,2,FALSE)</f>
        <v>Low Offset</v>
      </c>
      <c r="AA33" s="66" t="s">
        <v>2750</v>
      </c>
    </row>
    <row r="34" spans="1:27" s="66" customFormat="1" x14ac:dyDescent="0.25">
      <c r="A34" s="66" t="s">
        <v>1975</v>
      </c>
      <c r="B34" s="66" t="s">
        <v>2717</v>
      </c>
      <c r="C34" s="66" t="s">
        <v>1956</v>
      </c>
      <c r="D34" s="59" t="str">
        <f>VLOOKUP(MID(F34,1,2),DATA!$B$2:$C$10,2,FALSE)</f>
        <v>FT1</v>
      </c>
      <c r="E34" s="68" t="str">
        <f>VLOOKUP(MID(F34,13,2),DATA!$M$2:$N$16,2,FALSE)</f>
        <v>Ore</v>
      </c>
      <c r="F34" s="105" t="s">
        <v>2599</v>
      </c>
      <c r="G34" s="18" cm="1">
        <f t="array" ref="G34">SUMPRODUCT(1*('All Skus'!$C$2:$C$951=$F34),'All Skus'!$D$2:$D$951)</f>
        <v>0</v>
      </c>
      <c r="H34" s="12" t="str">
        <f>VLOOKUP(MID(F34,4,1),DATA!$F$2:$G$16,2,FALSE)</f>
        <v>17"</v>
      </c>
      <c r="I34" s="12" t="str">
        <f>VLOOKUP(MID(F34,5,3),DATA!$H$2:$I$16,2,FALSE)</f>
        <v>9.0"</v>
      </c>
      <c r="J34" s="12" t="str">
        <f>MID(F34,8,2)</f>
        <v>00</v>
      </c>
      <c r="K34" s="12" t="str">
        <f>VLOOKUP(MID(F34,10,3),DATA!$J$2:$L$20,2,FALSE)</f>
        <v>6x135</v>
      </c>
      <c r="L34" s="12">
        <f>VLOOKUP(MID(F34,10,3),DATA!$J$2:$L$20,3,FALSE)</f>
        <v>87.1</v>
      </c>
      <c r="M34" s="68" t="str">
        <f>VLOOKUP(MID(F34,3,1),DATA!$D$2:$E$16,2,FALSE)</f>
        <v>Low Offset</v>
      </c>
      <c r="P34" s="60" t="str">
        <f>VLOOKUP(MID(Q34,1,2),DATA!$B$2:$C$10,2,FALSE)</f>
        <v>FT1</v>
      </c>
      <c r="Q34" s="105" t="s">
        <v>2599</v>
      </c>
      <c r="R34" s="18" cm="1">
        <f t="array" ref="R34">SUMPRODUCT(1*('All Skus'!$C$2:$C$951=$Q34),'All Skus'!$D$2:$D$951)</f>
        <v>0</v>
      </c>
      <c r="S34" s="12" t="str">
        <f>VLOOKUP(MID(Q34,4,1),DATA!$F$2:$G$16,2,FALSE)</f>
        <v>17"</v>
      </c>
      <c r="T34" s="12" t="str">
        <f>VLOOKUP(MID(Q34,5,3),DATA!$H$2:$I$16,2,FALSE)</f>
        <v>9.0"</v>
      </c>
      <c r="U34" s="12" t="str">
        <f>MID(Q34,8,2)</f>
        <v>00</v>
      </c>
      <c r="V34" s="12" t="str">
        <f>VLOOKUP(MID(Q34,10,3),DATA!$J$2:$L$20,2,FALSE)</f>
        <v>6x135</v>
      </c>
      <c r="W34" s="12">
        <f>VLOOKUP(MID(Q34,10,3),DATA!$J$2:$L$20,3,FALSE)</f>
        <v>87.1</v>
      </c>
      <c r="X34" s="68" t="str">
        <f>VLOOKUP(MID(Q34,3,1),DATA!$D$2:$E$16,2,FALSE)</f>
        <v>Low Offset</v>
      </c>
      <c r="AA34" s="66" t="s">
        <v>2750</v>
      </c>
    </row>
    <row r="35" spans="1:27" s="66" customFormat="1" x14ac:dyDescent="0.25">
      <c r="A35" s="66" t="s">
        <v>1975</v>
      </c>
      <c r="B35" s="66" t="s">
        <v>2717</v>
      </c>
      <c r="C35" s="66" t="s">
        <v>1956</v>
      </c>
      <c r="D35" s="59" t="str">
        <f>VLOOKUP(MID(F35,1,2),DATA!$B$2:$C$10,2,FALSE)</f>
        <v>FT1</v>
      </c>
      <c r="E35" s="68" t="str">
        <f>VLOOKUP(MID(F35,13,2),DATA!$M$2:$N$16,2,FALSE)</f>
        <v>Tarmac</v>
      </c>
      <c r="F35" s="105" t="s">
        <v>2566</v>
      </c>
      <c r="G35" s="18" cm="1">
        <f t="array" ref="G35">SUMPRODUCT(1*('All Skus'!$C$2:$C$951=$F35),'All Skus'!$D$2:$D$951)</f>
        <v>0</v>
      </c>
      <c r="H35" s="12" t="str">
        <f>VLOOKUP(MID(F35,4,1),DATA!$F$2:$G$16,2,FALSE)</f>
        <v>17"</v>
      </c>
      <c r="I35" s="12" t="str">
        <f>VLOOKUP(MID(F35,5,3),DATA!$H$2:$I$16,2,FALSE)</f>
        <v>9.0"</v>
      </c>
      <c r="J35" s="12" t="str">
        <f>MID(F35,8,2)</f>
        <v>00</v>
      </c>
      <c r="K35" s="12" t="str">
        <f>VLOOKUP(MID(F35,10,3),DATA!$J$2:$L$20,2,FALSE)</f>
        <v>6x135</v>
      </c>
      <c r="L35" s="12">
        <f>VLOOKUP(MID(F35,10,3),DATA!$J$2:$L$20,3,FALSE)</f>
        <v>87.1</v>
      </c>
      <c r="M35" s="68" t="str">
        <f>VLOOKUP(MID(F35,3,1),DATA!$D$2:$E$16,2,FALSE)</f>
        <v>Low Offset</v>
      </c>
      <c r="P35" s="60" t="str">
        <f>VLOOKUP(MID(Q35,1,2),DATA!$B$2:$C$10,2,FALSE)</f>
        <v>FT1</v>
      </c>
      <c r="Q35" s="105" t="s">
        <v>2566</v>
      </c>
      <c r="R35" s="18" cm="1">
        <f t="array" ref="R35">SUMPRODUCT(1*('All Skus'!$C$2:$C$951=$Q35),'All Skus'!$D$2:$D$951)</f>
        <v>0</v>
      </c>
      <c r="S35" s="12" t="str">
        <f>VLOOKUP(MID(Q35,4,1),DATA!$F$2:$G$16,2,FALSE)</f>
        <v>17"</v>
      </c>
      <c r="T35" s="12" t="str">
        <f>VLOOKUP(MID(Q35,5,3),DATA!$H$2:$I$16,2,FALSE)</f>
        <v>9.0"</v>
      </c>
      <c r="U35" s="12" t="str">
        <f>MID(Q35,8,2)</f>
        <v>00</v>
      </c>
      <c r="V35" s="12" t="str">
        <f>VLOOKUP(MID(Q35,10,3),DATA!$J$2:$L$20,2,FALSE)</f>
        <v>6x135</v>
      </c>
      <c r="W35" s="12">
        <f>VLOOKUP(MID(Q35,10,3),DATA!$J$2:$L$20,3,FALSE)</f>
        <v>87.1</v>
      </c>
      <c r="X35" s="68" t="str">
        <f>VLOOKUP(MID(Q35,3,1),DATA!$D$2:$E$16,2,FALSE)</f>
        <v>Low Offset</v>
      </c>
      <c r="AA35" s="66" t="s">
        <v>2750</v>
      </c>
    </row>
    <row r="36" spans="1:27" s="66" customFormat="1" x14ac:dyDescent="0.25">
      <c r="A36" s="66" t="s">
        <v>1975</v>
      </c>
      <c r="B36" s="66" t="s">
        <v>2717</v>
      </c>
      <c r="C36" s="66" t="s">
        <v>1956</v>
      </c>
      <c r="D36" s="59" t="str">
        <f>VLOOKUP(MID(F36,1,2),DATA!$B$2:$C$10,2,FALSE)</f>
        <v>FT1</v>
      </c>
      <c r="E36" s="68" t="str">
        <f>VLOOKUP(MID(F36,13,2),DATA!$M$2:$N$16,2,FALSE)</f>
        <v>Ore</v>
      </c>
      <c r="F36" s="105" t="s">
        <v>2603</v>
      </c>
      <c r="G36" s="18" cm="1">
        <f t="array" ref="G36">SUMPRODUCT(1*('All Skus'!$C$2:$C$951=$F36),'All Skus'!$D$2:$D$951)</f>
        <v>0</v>
      </c>
      <c r="H36" s="12" t="str">
        <f>VLOOKUP(MID(F36,4,1),DATA!$F$2:$G$16,2,FALSE)</f>
        <v>20"</v>
      </c>
      <c r="I36" s="12" t="str">
        <f>VLOOKUP(MID(F36,5,3),DATA!$H$2:$I$16,2,FALSE)</f>
        <v>9.0"</v>
      </c>
      <c r="J36" s="12" t="str">
        <f>MID(F36,8,2)</f>
        <v>00</v>
      </c>
      <c r="K36" s="12" t="str">
        <f>VLOOKUP(MID(F36,10,3),DATA!$J$2:$L$20,2,FALSE)</f>
        <v>6x135</v>
      </c>
      <c r="L36" s="12">
        <f>VLOOKUP(MID(F36,10,3),DATA!$J$2:$L$20,3,FALSE)</f>
        <v>87.1</v>
      </c>
      <c r="M36" s="68" t="str">
        <f>VLOOKUP(MID(F36,3,1),DATA!$D$2:$E$16,2,FALSE)</f>
        <v>Low Offset</v>
      </c>
      <c r="P36" s="60" t="str">
        <f>VLOOKUP(MID(Q36,1,2),DATA!$B$2:$C$10,2,FALSE)</f>
        <v>FT1</v>
      </c>
      <c r="Q36" s="105" t="s">
        <v>2603</v>
      </c>
      <c r="R36" s="18" cm="1">
        <f t="array" ref="R36">SUMPRODUCT(1*('All Skus'!$C$2:$C$951=$Q36),'All Skus'!$D$2:$D$951)</f>
        <v>0</v>
      </c>
      <c r="S36" s="12" t="str">
        <f>VLOOKUP(MID(Q36,4,1),DATA!$F$2:$G$16,2,FALSE)</f>
        <v>20"</v>
      </c>
      <c r="T36" s="12" t="str">
        <f>VLOOKUP(MID(Q36,5,3),DATA!$H$2:$I$16,2,FALSE)</f>
        <v>9.0"</v>
      </c>
      <c r="U36" s="12" t="str">
        <f>MID(Q36,8,2)</f>
        <v>00</v>
      </c>
      <c r="V36" s="12" t="str">
        <f>VLOOKUP(MID(Q36,10,3),DATA!$J$2:$L$20,2,FALSE)</f>
        <v>6x135</v>
      </c>
      <c r="W36" s="12">
        <f>VLOOKUP(MID(Q36,10,3),DATA!$J$2:$L$20,3,FALSE)</f>
        <v>87.1</v>
      </c>
      <c r="X36" s="68" t="str">
        <f>VLOOKUP(MID(Q36,3,1),DATA!$D$2:$E$16,2,FALSE)</f>
        <v>Low Offset</v>
      </c>
      <c r="AA36" s="66" t="s">
        <v>2750</v>
      </c>
    </row>
    <row r="37" spans="1:27" s="66" customFormat="1" x14ac:dyDescent="0.25">
      <c r="A37" s="66" t="s">
        <v>1975</v>
      </c>
      <c r="B37" s="66" t="s">
        <v>2717</v>
      </c>
      <c r="C37" s="66" t="s">
        <v>1956</v>
      </c>
      <c r="D37" s="59" t="str">
        <f>VLOOKUP(MID(F37,1,2),DATA!$B$2:$C$10,2,FALSE)</f>
        <v>FT1</v>
      </c>
      <c r="E37" s="68" t="str">
        <f>VLOOKUP(MID(F37,13,2),DATA!$M$2:$N$16,2,FALSE)</f>
        <v>Tarmac</v>
      </c>
      <c r="F37" s="105" t="s">
        <v>2570</v>
      </c>
      <c r="G37" s="18" cm="1">
        <f t="array" ref="G37">SUMPRODUCT(1*('All Skus'!$C$2:$C$951=$F37),'All Skus'!$D$2:$D$951)</f>
        <v>0</v>
      </c>
      <c r="H37" s="12" t="str">
        <f>VLOOKUP(MID(F37,4,1),DATA!$F$2:$G$16,2,FALSE)</f>
        <v>20"</v>
      </c>
      <c r="I37" s="12" t="str">
        <f>VLOOKUP(MID(F37,5,3),DATA!$H$2:$I$16,2,FALSE)</f>
        <v>9.0"</v>
      </c>
      <c r="J37" s="12" t="str">
        <f>MID(F37,8,2)</f>
        <v>00</v>
      </c>
      <c r="K37" s="12" t="str">
        <f>VLOOKUP(MID(F37,10,3),DATA!$J$2:$L$20,2,FALSE)</f>
        <v>6x135</v>
      </c>
      <c r="L37" s="12">
        <f>VLOOKUP(MID(F37,10,3),DATA!$J$2:$L$20,3,FALSE)</f>
        <v>87.1</v>
      </c>
      <c r="M37" s="68" t="str">
        <f>VLOOKUP(MID(F37,3,1),DATA!$D$2:$E$16,2,FALSE)</f>
        <v>Low Offset</v>
      </c>
      <c r="P37" s="60" t="str">
        <f>VLOOKUP(MID(Q37,1,2),DATA!$B$2:$C$10,2,FALSE)</f>
        <v>FT1</v>
      </c>
      <c r="Q37" s="105" t="s">
        <v>2570</v>
      </c>
      <c r="R37" s="18" cm="1">
        <f t="array" ref="R37">SUMPRODUCT(1*('All Skus'!$C$2:$C$951=$Q37),'All Skus'!$D$2:$D$951)</f>
        <v>0</v>
      </c>
      <c r="S37" s="12" t="str">
        <f>VLOOKUP(MID(Q37,4,1),DATA!$F$2:$G$16,2,FALSE)</f>
        <v>20"</v>
      </c>
      <c r="T37" s="12" t="str">
        <f>VLOOKUP(MID(Q37,5,3),DATA!$H$2:$I$16,2,FALSE)</f>
        <v>9.0"</v>
      </c>
      <c r="U37" s="12" t="str">
        <f>MID(Q37,8,2)</f>
        <v>00</v>
      </c>
      <c r="V37" s="12" t="str">
        <f>VLOOKUP(MID(Q37,10,3),DATA!$J$2:$L$20,2,FALSE)</f>
        <v>6x135</v>
      </c>
      <c r="W37" s="12">
        <f>VLOOKUP(MID(Q37,10,3),DATA!$J$2:$L$20,3,FALSE)</f>
        <v>87.1</v>
      </c>
      <c r="X37" s="68" t="str">
        <f>VLOOKUP(MID(Q37,3,1),DATA!$D$2:$E$16,2,FALSE)</f>
        <v>Low Offset</v>
      </c>
      <c r="AA37" s="66" t="s">
        <v>2750</v>
      </c>
    </row>
    <row r="38" spans="1:27" s="66" customFormat="1" x14ac:dyDescent="0.25">
      <c r="A38" s="66" t="s">
        <v>1975</v>
      </c>
      <c r="B38" s="66" t="s">
        <v>2717</v>
      </c>
      <c r="C38" s="66" t="s">
        <v>2273</v>
      </c>
      <c r="D38" s="59" t="str">
        <f>VLOOKUP(MID(F38,1,2),DATA!$B$2:$C$10,2,FALSE)</f>
        <v>FT1</v>
      </c>
      <c r="E38" s="68" t="str">
        <f>VLOOKUP(MID(F38,13,2),DATA!$M$2:$N$16,2,FALSE)</f>
        <v>Ore</v>
      </c>
      <c r="F38" s="105" t="s">
        <v>2599</v>
      </c>
      <c r="G38" s="18" cm="1">
        <f t="array" ref="G38">SUMPRODUCT(1*('All Skus'!$C$2:$C$951=$F38),'All Skus'!$D$2:$D$951)</f>
        <v>0</v>
      </c>
      <c r="H38" s="12" t="str">
        <f>VLOOKUP(MID(F38,4,1),DATA!$F$2:$G$16,2,FALSE)</f>
        <v>17"</v>
      </c>
      <c r="I38" s="12" t="str">
        <f>VLOOKUP(MID(F38,5,3),DATA!$H$2:$I$16,2,FALSE)</f>
        <v>9.0"</v>
      </c>
      <c r="J38" s="12" t="str">
        <f>MID(F38,8,2)</f>
        <v>00</v>
      </c>
      <c r="K38" s="12" t="str">
        <f>VLOOKUP(MID(F38,10,3),DATA!$J$2:$L$20,2,FALSE)</f>
        <v>6x135</v>
      </c>
      <c r="L38" s="12">
        <f>VLOOKUP(MID(F38,10,3),DATA!$J$2:$L$20,3,FALSE)</f>
        <v>87.1</v>
      </c>
      <c r="M38" s="68" t="str">
        <f>VLOOKUP(MID(F38,3,1),DATA!$D$2:$E$16,2,FALSE)</f>
        <v>Low Offset</v>
      </c>
      <c r="P38" s="60" t="str">
        <f>VLOOKUP(MID(Q38,1,2),DATA!$B$2:$C$10,2,FALSE)</f>
        <v>FT1</v>
      </c>
      <c r="Q38" s="105" t="s">
        <v>2599</v>
      </c>
      <c r="R38" s="18" cm="1">
        <f t="array" ref="R38">SUMPRODUCT(1*('All Skus'!$C$2:$C$951=$Q38),'All Skus'!$D$2:$D$951)</f>
        <v>0</v>
      </c>
      <c r="S38" s="12" t="str">
        <f>VLOOKUP(MID(Q38,4,1),DATA!$F$2:$G$16,2,FALSE)</f>
        <v>17"</v>
      </c>
      <c r="T38" s="12" t="str">
        <f>VLOOKUP(MID(Q38,5,3),DATA!$H$2:$I$16,2,FALSE)</f>
        <v>9.0"</v>
      </c>
      <c r="U38" s="12" t="str">
        <f>MID(Q38,8,2)</f>
        <v>00</v>
      </c>
      <c r="V38" s="12" t="str">
        <f>VLOOKUP(MID(Q38,10,3),DATA!$J$2:$L$20,2,FALSE)</f>
        <v>6x135</v>
      </c>
      <c r="W38" s="12">
        <f>VLOOKUP(MID(Q38,10,3),DATA!$J$2:$L$20,3,FALSE)</f>
        <v>87.1</v>
      </c>
      <c r="X38" s="68" t="str">
        <f>VLOOKUP(MID(Q38,3,1),DATA!$D$2:$E$16,2,FALSE)</f>
        <v>Low Offset</v>
      </c>
      <c r="AA38" s="66" t="s">
        <v>2750</v>
      </c>
    </row>
    <row r="39" spans="1:27" s="66" customFormat="1" x14ac:dyDescent="0.25">
      <c r="A39" s="66" t="s">
        <v>1975</v>
      </c>
      <c r="B39" s="66" t="s">
        <v>2717</v>
      </c>
      <c r="C39" s="66" t="s">
        <v>2273</v>
      </c>
      <c r="D39" s="59" t="str">
        <f>VLOOKUP(MID(F39,1,2),DATA!$B$2:$C$10,2,FALSE)</f>
        <v>FT1</v>
      </c>
      <c r="E39" s="68" t="str">
        <f>VLOOKUP(MID(F39,13,2),DATA!$M$2:$N$16,2,FALSE)</f>
        <v>Tarmac</v>
      </c>
      <c r="F39" s="105" t="s">
        <v>2566</v>
      </c>
      <c r="G39" s="18" cm="1">
        <f t="array" ref="G39">SUMPRODUCT(1*('All Skus'!$C$2:$C$951=$F39),'All Skus'!$D$2:$D$951)</f>
        <v>0</v>
      </c>
      <c r="H39" s="12" t="str">
        <f>VLOOKUP(MID(F39,4,1),DATA!$F$2:$G$16,2,FALSE)</f>
        <v>17"</v>
      </c>
      <c r="I39" s="12" t="str">
        <f>VLOOKUP(MID(F39,5,3),DATA!$H$2:$I$16,2,FALSE)</f>
        <v>9.0"</v>
      </c>
      <c r="J39" s="12" t="str">
        <f>MID(F39,8,2)</f>
        <v>00</v>
      </c>
      <c r="K39" s="12" t="str">
        <f>VLOOKUP(MID(F39,10,3),DATA!$J$2:$L$20,2,FALSE)</f>
        <v>6x135</v>
      </c>
      <c r="L39" s="12">
        <f>VLOOKUP(MID(F39,10,3),DATA!$J$2:$L$20,3,FALSE)</f>
        <v>87.1</v>
      </c>
      <c r="M39" s="68" t="str">
        <f>VLOOKUP(MID(F39,3,1),DATA!$D$2:$E$16,2,FALSE)</f>
        <v>Low Offset</v>
      </c>
      <c r="P39" s="60" t="str">
        <f>VLOOKUP(MID(Q39,1,2),DATA!$B$2:$C$10,2,FALSE)</f>
        <v>FT1</v>
      </c>
      <c r="Q39" s="105" t="s">
        <v>2566</v>
      </c>
      <c r="R39" s="18" cm="1">
        <f t="array" ref="R39">SUMPRODUCT(1*('All Skus'!$C$2:$C$951=$Q39),'All Skus'!$D$2:$D$951)</f>
        <v>0</v>
      </c>
      <c r="S39" s="12" t="str">
        <f>VLOOKUP(MID(Q39,4,1),DATA!$F$2:$G$16,2,FALSE)</f>
        <v>17"</v>
      </c>
      <c r="T39" s="12" t="str">
        <f>VLOOKUP(MID(Q39,5,3),DATA!$H$2:$I$16,2,FALSE)</f>
        <v>9.0"</v>
      </c>
      <c r="U39" s="12" t="str">
        <f>MID(Q39,8,2)</f>
        <v>00</v>
      </c>
      <c r="V39" s="12" t="str">
        <f>VLOOKUP(MID(Q39,10,3),DATA!$J$2:$L$20,2,FALSE)</f>
        <v>6x135</v>
      </c>
      <c r="W39" s="12">
        <f>VLOOKUP(MID(Q39,10,3),DATA!$J$2:$L$20,3,FALSE)</f>
        <v>87.1</v>
      </c>
      <c r="X39" s="68" t="str">
        <f>VLOOKUP(MID(Q39,3,1),DATA!$D$2:$E$16,2,FALSE)</f>
        <v>Low Offset</v>
      </c>
      <c r="AA39" s="66" t="s">
        <v>2750</v>
      </c>
    </row>
    <row r="40" spans="1:27" s="66" customFormat="1" x14ac:dyDescent="0.25">
      <c r="A40" s="66" t="s">
        <v>1975</v>
      </c>
      <c r="B40" s="66" t="s">
        <v>2717</v>
      </c>
      <c r="C40" s="66" t="s">
        <v>2273</v>
      </c>
      <c r="D40" s="59" t="str">
        <f>VLOOKUP(MID(F40,1,2),DATA!$B$2:$C$10,2,FALSE)</f>
        <v>FT1</v>
      </c>
      <c r="E40" s="68" t="str">
        <f>VLOOKUP(MID(F40,13,2),DATA!$M$2:$N$16,2,FALSE)</f>
        <v>Ore</v>
      </c>
      <c r="F40" s="105" t="s">
        <v>2603</v>
      </c>
      <c r="G40" s="18" cm="1">
        <f t="array" ref="G40">SUMPRODUCT(1*('All Skus'!$C$2:$C$951=$F40),'All Skus'!$D$2:$D$951)</f>
        <v>0</v>
      </c>
      <c r="H40" s="12" t="str">
        <f>VLOOKUP(MID(F40,4,1),DATA!$F$2:$G$16,2,FALSE)</f>
        <v>20"</v>
      </c>
      <c r="I40" s="12" t="str">
        <f>VLOOKUP(MID(F40,5,3),DATA!$H$2:$I$16,2,FALSE)</f>
        <v>9.0"</v>
      </c>
      <c r="J40" s="12" t="str">
        <f>MID(F40,8,2)</f>
        <v>00</v>
      </c>
      <c r="K40" s="12" t="str">
        <f>VLOOKUP(MID(F40,10,3),DATA!$J$2:$L$20,2,FALSE)</f>
        <v>6x135</v>
      </c>
      <c r="L40" s="12">
        <f>VLOOKUP(MID(F40,10,3),DATA!$J$2:$L$20,3,FALSE)</f>
        <v>87.1</v>
      </c>
      <c r="M40" s="68" t="str">
        <f>VLOOKUP(MID(F40,3,1),DATA!$D$2:$E$16,2,FALSE)</f>
        <v>Low Offset</v>
      </c>
      <c r="P40" s="60" t="str">
        <f>VLOOKUP(MID(Q40,1,2),DATA!$B$2:$C$10,2,FALSE)</f>
        <v>FT1</v>
      </c>
      <c r="Q40" s="105" t="s">
        <v>2603</v>
      </c>
      <c r="R40" s="18" cm="1">
        <f t="array" ref="R40">SUMPRODUCT(1*('All Skus'!$C$2:$C$951=$Q40),'All Skus'!$D$2:$D$951)</f>
        <v>0</v>
      </c>
      <c r="S40" s="12" t="str">
        <f>VLOOKUP(MID(Q40,4,1),DATA!$F$2:$G$16,2,FALSE)</f>
        <v>20"</v>
      </c>
      <c r="T40" s="12" t="str">
        <f>VLOOKUP(MID(Q40,5,3),DATA!$H$2:$I$16,2,FALSE)</f>
        <v>9.0"</v>
      </c>
      <c r="U40" s="12" t="str">
        <f>MID(Q40,8,2)</f>
        <v>00</v>
      </c>
      <c r="V40" s="12" t="str">
        <f>VLOOKUP(MID(Q40,10,3),DATA!$J$2:$L$20,2,FALSE)</f>
        <v>6x135</v>
      </c>
      <c r="W40" s="12">
        <f>VLOOKUP(MID(Q40,10,3),DATA!$J$2:$L$20,3,FALSE)</f>
        <v>87.1</v>
      </c>
      <c r="X40" s="68" t="str">
        <f>VLOOKUP(MID(Q40,3,1),DATA!$D$2:$E$16,2,FALSE)</f>
        <v>Low Offset</v>
      </c>
      <c r="AA40" s="66" t="s">
        <v>2750</v>
      </c>
    </row>
    <row r="41" spans="1:27" s="66" customFormat="1" x14ac:dyDescent="0.25">
      <c r="A41" s="66" t="s">
        <v>1975</v>
      </c>
      <c r="B41" s="66" t="s">
        <v>2717</v>
      </c>
      <c r="C41" s="66" t="s">
        <v>2273</v>
      </c>
      <c r="D41" s="59" t="str">
        <f>VLOOKUP(MID(F41,1,2),DATA!$B$2:$C$10,2,FALSE)</f>
        <v>FT1</v>
      </c>
      <c r="E41" s="68" t="str">
        <f>VLOOKUP(MID(F41,13,2),DATA!$M$2:$N$16,2,FALSE)</f>
        <v>Tarmac</v>
      </c>
      <c r="F41" s="105" t="s">
        <v>2570</v>
      </c>
      <c r="G41" s="18" cm="1">
        <f t="array" ref="G41">SUMPRODUCT(1*('All Skus'!$C$2:$C$951=$F41),'All Skus'!$D$2:$D$951)</f>
        <v>0</v>
      </c>
      <c r="H41" s="12" t="str">
        <f>VLOOKUP(MID(F41,4,1),DATA!$F$2:$G$16,2,FALSE)</f>
        <v>20"</v>
      </c>
      <c r="I41" s="12" t="str">
        <f>VLOOKUP(MID(F41,5,3),DATA!$H$2:$I$16,2,FALSE)</f>
        <v>9.0"</v>
      </c>
      <c r="J41" s="12" t="str">
        <f>MID(F41,8,2)</f>
        <v>00</v>
      </c>
      <c r="K41" s="12" t="str">
        <f>VLOOKUP(MID(F41,10,3),DATA!$J$2:$L$20,2,FALSE)</f>
        <v>6x135</v>
      </c>
      <c r="L41" s="12">
        <f>VLOOKUP(MID(F41,10,3),DATA!$J$2:$L$20,3,FALSE)</f>
        <v>87.1</v>
      </c>
      <c r="M41" s="68" t="str">
        <f>VLOOKUP(MID(F41,3,1),DATA!$D$2:$E$16,2,FALSE)</f>
        <v>Low Offset</v>
      </c>
      <c r="P41" s="60" t="str">
        <f>VLOOKUP(MID(Q41,1,2),DATA!$B$2:$C$10,2,FALSE)</f>
        <v>FT1</v>
      </c>
      <c r="Q41" s="105" t="s">
        <v>2570</v>
      </c>
      <c r="R41" s="18" cm="1">
        <f t="array" ref="R41">SUMPRODUCT(1*('All Skus'!$C$2:$C$951=$Q41),'All Skus'!$D$2:$D$951)</f>
        <v>0</v>
      </c>
      <c r="S41" s="12" t="str">
        <f>VLOOKUP(MID(Q41,4,1),DATA!$F$2:$G$16,2,FALSE)</f>
        <v>20"</v>
      </c>
      <c r="T41" s="12" t="str">
        <f>VLOOKUP(MID(Q41,5,3),DATA!$H$2:$I$16,2,FALSE)</f>
        <v>9.0"</v>
      </c>
      <c r="U41" s="12" t="str">
        <f>MID(Q41,8,2)</f>
        <v>00</v>
      </c>
      <c r="V41" s="12" t="str">
        <f>VLOOKUP(MID(Q41,10,3),DATA!$J$2:$L$20,2,FALSE)</f>
        <v>6x135</v>
      </c>
      <c r="W41" s="12">
        <f>VLOOKUP(MID(Q41,10,3),DATA!$J$2:$L$20,3,FALSE)</f>
        <v>87.1</v>
      </c>
      <c r="X41" s="68" t="str">
        <f>VLOOKUP(MID(Q41,3,1),DATA!$D$2:$E$16,2,FALSE)</f>
        <v>Low Offset</v>
      </c>
      <c r="AA41" s="66" t="s">
        <v>2750</v>
      </c>
    </row>
    <row r="42" spans="1:27" s="66" customFormat="1" x14ac:dyDescent="0.25">
      <c r="A42" s="66" t="s">
        <v>1975</v>
      </c>
      <c r="B42" s="66" t="s">
        <v>2738</v>
      </c>
      <c r="C42" s="66" t="s">
        <v>2734</v>
      </c>
      <c r="D42" s="59" t="str">
        <f>VLOOKUP(MID(F42,1,2),DATA!$B$2:$C$10,2,FALSE)</f>
        <v>FT1</v>
      </c>
      <c r="E42" s="68" t="str">
        <f>VLOOKUP(MID(F42,13,2),DATA!$M$2:$N$16,2,FALSE)</f>
        <v>Ore</v>
      </c>
      <c r="F42" s="105" t="s">
        <v>2599</v>
      </c>
      <c r="G42" s="18" cm="1">
        <f t="array" ref="G42">SUMPRODUCT(1*('All Skus'!$C$2:$C$951=$F42),'All Skus'!$D$2:$D$951)</f>
        <v>0</v>
      </c>
      <c r="H42" s="12" t="str">
        <f>VLOOKUP(MID(F42,4,1),DATA!$F$2:$G$16,2,FALSE)</f>
        <v>17"</v>
      </c>
      <c r="I42" s="12" t="str">
        <f>VLOOKUP(MID(F42,5,3),DATA!$H$2:$I$16,2,FALSE)</f>
        <v>9.0"</v>
      </c>
      <c r="J42" s="12" t="str">
        <f>MID(F42,8,2)</f>
        <v>00</v>
      </c>
      <c r="K42" s="12" t="str">
        <f>VLOOKUP(MID(F42,10,3),DATA!$J$2:$L$20,2,FALSE)</f>
        <v>6x135</v>
      </c>
      <c r="L42" s="12">
        <f>VLOOKUP(MID(F42,10,3),DATA!$J$2:$L$20,3,FALSE)</f>
        <v>87.1</v>
      </c>
      <c r="M42" s="68" t="str">
        <f>VLOOKUP(MID(F42,3,1),DATA!$D$2:$E$16,2,FALSE)</f>
        <v>Low Offset</v>
      </c>
      <c r="O42" s="66" t="s">
        <v>2739</v>
      </c>
      <c r="P42" s="60" t="str">
        <f>VLOOKUP(MID(Q42,1,2),DATA!$B$2:$C$10,2,FALSE)</f>
        <v>FT1</v>
      </c>
      <c r="Q42" s="105" t="s">
        <v>2599</v>
      </c>
      <c r="R42" s="18" cm="1">
        <f t="array" ref="R42">SUMPRODUCT(1*('All Skus'!$C$2:$C$951=$Q42),'All Skus'!$D$2:$D$951)</f>
        <v>0</v>
      </c>
      <c r="S42" s="12" t="str">
        <f>VLOOKUP(MID(Q42,4,1),DATA!$F$2:$G$16,2,FALSE)</f>
        <v>17"</v>
      </c>
      <c r="T42" s="12" t="str">
        <f>VLOOKUP(MID(Q42,5,3),DATA!$H$2:$I$16,2,FALSE)</f>
        <v>9.0"</v>
      </c>
      <c r="U42" s="12" t="str">
        <f>MID(Q42,8,2)</f>
        <v>00</v>
      </c>
      <c r="V42" s="12" t="str">
        <f>VLOOKUP(MID(Q42,10,3),DATA!$J$2:$L$20,2,FALSE)</f>
        <v>6x135</v>
      </c>
      <c r="W42" s="12">
        <f>VLOOKUP(MID(Q42,10,3),DATA!$J$2:$L$20,3,FALSE)</f>
        <v>87.1</v>
      </c>
      <c r="X42" s="68" t="str">
        <f>VLOOKUP(MID(Q42,3,1),DATA!$D$2:$E$16,2,FALSE)</f>
        <v>Low Offset</v>
      </c>
      <c r="Z42" s="66" t="s">
        <v>2739</v>
      </c>
    </row>
    <row r="43" spans="1:27" s="66" customFormat="1" x14ac:dyDescent="0.25">
      <c r="A43" s="66" t="s">
        <v>1975</v>
      </c>
      <c r="B43" s="66" t="s">
        <v>2738</v>
      </c>
      <c r="C43" s="66" t="s">
        <v>2734</v>
      </c>
      <c r="D43" s="59" t="str">
        <f>VLOOKUP(MID(F43,1,2),DATA!$B$2:$C$10,2,FALSE)</f>
        <v>FT1</v>
      </c>
      <c r="E43" s="68" t="str">
        <f>VLOOKUP(MID(F43,13,2),DATA!$M$2:$N$16,2,FALSE)</f>
        <v>Tarmac</v>
      </c>
      <c r="F43" s="105" t="s">
        <v>2566</v>
      </c>
      <c r="G43" s="18" cm="1">
        <f t="array" ref="G43">SUMPRODUCT(1*('All Skus'!$C$2:$C$951=$F43),'All Skus'!$D$2:$D$951)</f>
        <v>0</v>
      </c>
      <c r="H43" s="12" t="str">
        <f>VLOOKUP(MID(F43,4,1),DATA!$F$2:$G$16,2,FALSE)</f>
        <v>17"</v>
      </c>
      <c r="I43" s="12" t="str">
        <f>VLOOKUP(MID(F43,5,3),DATA!$H$2:$I$16,2,FALSE)</f>
        <v>9.0"</v>
      </c>
      <c r="J43" s="12" t="str">
        <f>MID(F43,8,2)</f>
        <v>00</v>
      </c>
      <c r="K43" s="12" t="str">
        <f>VLOOKUP(MID(F43,10,3),DATA!$J$2:$L$20,2,FALSE)</f>
        <v>6x135</v>
      </c>
      <c r="L43" s="12">
        <f>VLOOKUP(MID(F43,10,3),DATA!$J$2:$L$20,3,FALSE)</f>
        <v>87.1</v>
      </c>
      <c r="M43" s="68" t="str">
        <f>VLOOKUP(MID(F43,3,1),DATA!$D$2:$E$16,2,FALSE)</f>
        <v>Low Offset</v>
      </c>
      <c r="O43" s="66" t="s">
        <v>2739</v>
      </c>
      <c r="P43" s="60" t="str">
        <f>VLOOKUP(MID(Q43,1,2),DATA!$B$2:$C$10,2,FALSE)</f>
        <v>FT1</v>
      </c>
      <c r="Q43" s="105" t="s">
        <v>2566</v>
      </c>
      <c r="R43" s="18" cm="1">
        <f t="array" ref="R43">SUMPRODUCT(1*('All Skus'!$C$2:$C$951=$Q43),'All Skus'!$D$2:$D$951)</f>
        <v>0</v>
      </c>
      <c r="S43" s="12" t="str">
        <f>VLOOKUP(MID(Q43,4,1),DATA!$F$2:$G$16,2,FALSE)</f>
        <v>17"</v>
      </c>
      <c r="T43" s="12" t="str">
        <f>VLOOKUP(MID(Q43,5,3),DATA!$H$2:$I$16,2,FALSE)</f>
        <v>9.0"</v>
      </c>
      <c r="U43" s="12" t="str">
        <f>MID(Q43,8,2)</f>
        <v>00</v>
      </c>
      <c r="V43" s="12" t="str">
        <f>VLOOKUP(MID(Q43,10,3),DATA!$J$2:$L$20,2,FALSE)</f>
        <v>6x135</v>
      </c>
      <c r="W43" s="12">
        <f>VLOOKUP(MID(Q43,10,3),DATA!$J$2:$L$20,3,FALSE)</f>
        <v>87.1</v>
      </c>
      <c r="X43" s="68" t="str">
        <f>VLOOKUP(MID(Q43,3,1),DATA!$D$2:$E$16,2,FALSE)</f>
        <v>Low Offset</v>
      </c>
      <c r="Z43" s="66" t="s">
        <v>2739</v>
      </c>
    </row>
    <row r="44" spans="1:27" s="66" customFormat="1" x14ac:dyDescent="0.25">
      <c r="A44" s="66" t="s">
        <v>1975</v>
      </c>
      <c r="B44" s="66" t="s">
        <v>2738</v>
      </c>
      <c r="C44" s="66" t="s">
        <v>2734</v>
      </c>
      <c r="D44" s="59" t="str">
        <f>VLOOKUP(MID(F44,1,2),DATA!$B$2:$C$10,2,FALSE)</f>
        <v>FT1</v>
      </c>
      <c r="E44" s="68" t="str">
        <f>VLOOKUP(MID(F44,13,2),DATA!$M$2:$N$16,2,FALSE)</f>
        <v>Ore</v>
      </c>
      <c r="F44" s="105" t="s">
        <v>2603</v>
      </c>
      <c r="G44" s="18" cm="1">
        <f t="array" ref="G44">SUMPRODUCT(1*('All Skus'!$C$2:$C$951=$F44),'All Skus'!$D$2:$D$951)</f>
        <v>0</v>
      </c>
      <c r="H44" s="12" t="str">
        <f>VLOOKUP(MID(F44,4,1),DATA!$F$2:$G$16,2,FALSE)</f>
        <v>20"</v>
      </c>
      <c r="I44" s="12" t="str">
        <f>VLOOKUP(MID(F44,5,3),DATA!$H$2:$I$16,2,FALSE)</f>
        <v>9.0"</v>
      </c>
      <c r="J44" s="12" t="str">
        <f>MID(F44,8,2)</f>
        <v>00</v>
      </c>
      <c r="K44" s="12" t="str">
        <f>VLOOKUP(MID(F44,10,3),DATA!$J$2:$L$20,2,FALSE)</f>
        <v>6x135</v>
      </c>
      <c r="L44" s="12">
        <f>VLOOKUP(MID(F44,10,3),DATA!$J$2:$L$20,3,FALSE)</f>
        <v>87.1</v>
      </c>
      <c r="M44" s="68" t="str">
        <f>VLOOKUP(MID(F44,3,1),DATA!$D$2:$E$16,2,FALSE)</f>
        <v>Low Offset</v>
      </c>
      <c r="O44" s="66" t="s">
        <v>2740</v>
      </c>
      <c r="P44" s="60" t="str">
        <f>VLOOKUP(MID(Q44,1,2),DATA!$B$2:$C$10,2,FALSE)</f>
        <v>FT1</v>
      </c>
      <c r="Q44" s="105" t="s">
        <v>2603</v>
      </c>
      <c r="R44" s="18" cm="1">
        <f t="array" ref="R44">SUMPRODUCT(1*('All Skus'!$C$2:$C$951=$Q44),'All Skus'!$D$2:$D$951)</f>
        <v>0</v>
      </c>
      <c r="S44" s="12" t="str">
        <f>VLOOKUP(MID(Q44,4,1),DATA!$F$2:$G$16,2,FALSE)</f>
        <v>20"</v>
      </c>
      <c r="T44" s="12" t="str">
        <f>VLOOKUP(MID(Q44,5,3),DATA!$H$2:$I$16,2,FALSE)</f>
        <v>9.0"</v>
      </c>
      <c r="U44" s="12" t="str">
        <f>MID(Q44,8,2)</f>
        <v>00</v>
      </c>
      <c r="V44" s="12" t="str">
        <f>VLOOKUP(MID(Q44,10,3),DATA!$J$2:$L$20,2,FALSE)</f>
        <v>6x135</v>
      </c>
      <c r="W44" s="12">
        <f>VLOOKUP(MID(Q44,10,3),DATA!$J$2:$L$20,3,FALSE)</f>
        <v>87.1</v>
      </c>
      <c r="X44" s="68" t="str">
        <f>VLOOKUP(MID(Q44,3,1),DATA!$D$2:$E$16,2,FALSE)</f>
        <v>Low Offset</v>
      </c>
      <c r="Z44" s="66" t="s">
        <v>2740</v>
      </c>
    </row>
    <row r="45" spans="1:27" s="66" customFormat="1" x14ac:dyDescent="0.25">
      <c r="A45" s="66" t="s">
        <v>1975</v>
      </c>
      <c r="B45" s="66" t="s">
        <v>2738</v>
      </c>
      <c r="C45" s="66" t="s">
        <v>2734</v>
      </c>
      <c r="D45" s="59" t="str">
        <f>VLOOKUP(MID(F45,1,2),DATA!$B$2:$C$10,2,FALSE)</f>
        <v>FT1</v>
      </c>
      <c r="E45" s="68" t="str">
        <f>VLOOKUP(MID(F45,13,2),DATA!$M$2:$N$16,2,FALSE)</f>
        <v>Tarmac</v>
      </c>
      <c r="F45" s="105" t="s">
        <v>2570</v>
      </c>
      <c r="G45" s="18" cm="1">
        <f t="array" ref="G45">SUMPRODUCT(1*('All Skus'!$C$2:$C$951=$F45),'All Skus'!$D$2:$D$951)</f>
        <v>0</v>
      </c>
      <c r="H45" s="12" t="str">
        <f>VLOOKUP(MID(F45,4,1),DATA!$F$2:$G$16,2,FALSE)</f>
        <v>20"</v>
      </c>
      <c r="I45" s="12" t="str">
        <f>VLOOKUP(MID(F45,5,3),DATA!$H$2:$I$16,2,FALSE)</f>
        <v>9.0"</v>
      </c>
      <c r="J45" s="12" t="str">
        <f>MID(F45,8,2)</f>
        <v>00</v>
      </c>
      <c r="K45" s="12" t="str">
        <f>VLOOKUP(MID(F45,10,3),DATA!$J$2:$L$20,2,FALSE)</f>
        <v>6x135</v>
      </c>
      <c r="L45" s="12">
        <f>VLOOKUP(MID(F45,10,3),DATA!$J$2:$L$20,3,FALSE)</f>
        <v>87.1</v>
      </c>
      <c r="M45" s="68" t="str">
        <f>VLOOKUP(MID(F45,3,1),DATA!$D$2:$E$16,2,FALSE)</f>
        <v>Low Offset</v>
      </c>
      <c r="O45" s="66" t="s">
        <v>2740</v>
      </c>
      <c r="P45" s="60" t="str">
        <f>VLOOKUP(MID(Q45,1,2),DATA!$B$2:$C$10,2,FALSE)</f>
        <v>FT1</v>
      </c>
      <c r="Q45" s="105" t="s">
        <v>2570</v>
      </c>
      <c r="R45" s="18" cm="1">
        <f t="array" ref="R45">SUMPRODUCT(1*('All Skus'!$C$2:$C$951=$Q45),'All Skus'!$D$2:$D$951)</f>
        <v>0</v>
      </c>
      <c r="S45" s="12" t="str">
        <f>VLOOKUP(MID(Q45,4,1),DATA!$F$2:$G$16,2,FALSE)</f>
        <v>20"</v>
      </c>
      <c r="T45" s="12" t="str">
        <f>VLOOKUP(MID(Q45,5,3),DATA!$H$2:$I$16,2,FALSE)</f>
        <v>9.0"</v>
      </c>
      <c r="U45" s="12" t="str">
        <f>MID(Q45,8,2)</f>
        <v>00</v>
      </c>
      <c r="V45" s="12" t="str">
        <f>VLOOKUP(MID(Q45,10,3),DATA!$J$2:$L$20,2,FALSE)</f>
        <v>6x135</v>
      </c>
      <c r="W45" s="12">
        <f>VLOOKUP(MID(Q45,10,3),DATA!$J$2:$L$20,3,FALSE)</f>
        <v>87.1</v>
      </c>
      <c r="X45" s="68" t="str">
        <f>VLOOKUP(MID(Q45,3,1),DATA!$D$2:$E$16,2,FALSE)</f>
        <v>Low Offset</v>
      </c>
      <c r="Z45" s="66" t="s">
        <v>2740</v>
      </c>
    </row>
    <row r="46" spans="1:27" x14ac:dyDescent="0.25">
      <c r="A46" s="66" t="s">
        <v>1975</v>
      </c>
      <c r="B46" t="s">
        <v>2719</v>
      </c>
      <c r="C46" t="s">
        <v>2724</v>
      </c>
      <c r="D46" s="59" t="str">
        <f>VLOOKUP(MID(F46,1,2),DATA!$B$2:$C$10,2,FALSE)</f>
        <v>FT1</v>
      </c>
      <c r="E46" s="68" t="str">
        <f>VLOOKUP(MID(F46,13,2),DATA!$M$2:$N$16,2,FALSE)</f>
        <v>Ore</v>
      </c>
      <c r="F46" s="105" t="s">
        <v>2600</v>
      </c>
      <c r="G46" s="18" cm="1">
        <f t="array" ref="G46">SUMPRODUCT(1*('All Skus'!$C$2:$C$951=$F46),'All Skus'!$D$2:$D$951)</f>
        <v>0</v>
      </c>
      <c r="H46" s="12" t="str">
        <f>VLOOKUP(MID(F46,4,1),DATA!$F$2:$G$16,2,FALSE)</f>
        <v>17"</v>
      </c>
      <c r="I46" s="12" t="str">
        <f>VLOOKUP(MID(F46,5,3),DATA!$H$2:$I$16,2,FALSE)</f>
        <v>9.0"</v>
      </c>
      <c r="J46" s="12" t="str">
        <f>MID(F46,8,2)</f>
        <v>00</v>
      </c>
      <c r="K46" s="12" t="str">
        <f>VLOOKUP(MID(F46,10,3),DATA!$J$2:$L$20,2,FALSE)</f>
        <v>6x139.7</v>
      </c>
      <c r="L46" s="12">
        <f>VLOOKUP(MID(F46,10,3),DATA!$J$2:$L$20,3,FALSE)</f>
        <v>106.1</v>
      </c>
      <c r="M46" s="68" t="str">
        <f>VLOOKUP(MID(F46,3,1),DATA!$D$2:$E$16,2,FALSE)</f>
        <v>Low Offset</v>
      </c>
      <c r="P46" s="60" t="str">
        <f>VLOOKUP(MID(Q46,1,2),DATA!$B$2:$C$10,2,FALSE)</f>
        <v>FT1</v>
      </c>
      <c r="Q46" s="105" t="s">
        <v>2600</v>
      </c>
      <c r="R46" s="18" cm="1">
        <f t="array" ref="R46">SUMPRODUCT(1*('All Skus'!$C$2:$C$951=$Q46),'All Skus'!$D$2:$D$951)</f>
        <v>0</v>
      </c>
      <c r="S46" s="12" t="str">
        <f>VLOOKUP(MID(Q46,4,1),DATA!$F$2:$G$16,2,FALSE)</f>
        <v>17"</v>
      </c>
      <c r="T46" s="12" t="str">
        <f>VLOOKUP(MID(Q46,5,3),DATA!$H$2:$I$16,2,FALSE)</f>
        <v>9.0"</v>
      </c>
      <c r="U46" s="12" t="str">
        <f>MID(Q46,8,2)</f>
        <v>00</v>
      </c>
      <c r="V46" s="12" t="str">
        <f>VLOOKUP(MID(Q46,10,3),DATA!$J$2:$L$20,2,FALSE)</f>
        <v>6x139.7</v>
      </c>
      <c r="W46" s="12">
        <f>VLOOKUP(MID(Q46,10,3),DATA!$J$2:$L$20,3,FALSE)</f>
        <v>106.1</v>
      </c>
      <c r="X46" s="68" t="str">
        <f>VLOOKUP(MID(Q46,3,1),DATA!$D$2:$E$16,2,FALSE)</f>
        <v>Low Offset</v>
      </c>
      <c r="AA46" s="66" t="s">
        <v>2750</v>
      </c>
    </row>
    <row r="47" spans="1:27" x14ac:dyDescent="0.25">
      <c r="A47" s="66" t="s">
        <v>1975</v>
      </c>
      <c r="B47" s="66" t="s">
        <v>2719</v>
      </c>
      <c r="C47" s="66" t="s">
        <v>2724</v>
      </c>
      <c r="D47" s="59" t="str">
        <f>VLOOKUP(MID(F47,1,2),DATA!$B$2:$C$10,2,FALSE)</f>
        <v>FT1</v>
      </c>
      <c r="E47" s="68" t="str">
        <f>VLOOKUP(MID(F47,13,2),DATA!$M$2:$N$16,2,FALSE)</f>
        <v>Tarmac</v>
      </c>
      <c r="F47" s="105" t="s">
        <v>2567</v>
      </c>
      <c r="G47" s="18" cm="1">
        <f t="array" ref="G47">SUMPRODUCT(1*('All Skus'!$C$2:$C$951=$F47),'All Skus'!$D$2:$D$951)</f>
        <v>0</v>
      </c>
      <c r="H47" s="12" t="str">
        <f>VLOOKUP(MID(F47,4,1),DATA!$F$2:$G$16,2,FALSE)</f>
        <v>17"</v>
      </c>
      <c r="I47" s="12" t="str">
        <f>VLOOKUP(MID(F47,5,3),DATA!$H$2:$I$16,2,FALSE)</f>
        <v>9.0"</v>
      </c>
      <c r="J47" s="12" t="str">
        <f>MID(F47,8,2)</f>
        <v>00</v>
      </c>
      <c r="K47" s="12" t="str">
        <f>VLOOKUP(MID(F47,10,3),DATA!$J$2:$L$20,2,FALSE)</f>
        <v>6x139.7</v>
      </c>
      <c r="L47" s="12">
        <f>VLOOKUP(MID(F47,10,3),DATA!$J$2:$L$20,3,FALSE)</f>
        <v>106.1</v>
      </c>
      <c r="M47" s="68" t="str">
        <f>VLOOKUP(MID(F47,3,1),DATA!$D$2:$E$16,2,FALSE)</f>
        <v>Low Offset</v>
      </c>
      <c r="P47" s="60" t="str">
        <f>VLOOKUP(MID(Q47,1,2),DATA!$B$2:$C$10,2,FALSE)</f>
        <v>FT1</v>
      </c>
      <c r="Q47" s="105" t="s">
        <v>2567</v>
      </c>
      <c r="R47" s="18" cm="1">
        <f t="array" ref="R47">SUMPRODUCT(1*('All Skus'!$C$2:$C$951=$Q47),'All Skus'!$D$2:$D$951)</f>
        <v>0</v>
      </c>
      <c r="S47" s="12" t="str">
        <f>VLOOKUP(MID(Q47,4,1),DATA!$F$2:$G$16,2,FALSE)</f>
        <v>17"</v>
      </c>
      <c r="T47" s="12" t="str">
        <f>VLOOKUP(MID(Q47,5,3),DATA!$H$2:$I$16,2,FALSE)</f>
        <v>9.0"</v>
      </c>
      <c r="U47" s="12" t="str">
        <f>MID(Q47,8,2)</f>
        <v>00</v>
      </c>
      <c r="V47" s="12" t="str">
        <f>VLOOKUP(MID(Q47,10,3),DATA!$J$2:$L$20,2,FALSE)</f>
        <v>6x139.7</v>
      </c>
      <c r="W47" s="12">
        <f>VLOOKUP(MID(Q47,10,3),DATA!$J$2:$L$20,3,FALSE)</f>
        <v>106.1</v>
      </c>
      <c r="X47" s="68" t="str">
        <f>VLOOKUP(MID(Q47,3,1),DATA!$D$2:$E$16,2,FALSE)</f>
        <v>Low Offset</v>
      </c>
      <c r="AA47" s="66" t="s">
        <v>2750</v>
      </c>
    </row>
    <row r="48" spans="1:27" x14ac:dyDescent="0.25">
      <c r="A48" s="66" t="s">
        <v>1975</v>
      </c>
      <c r="B48" s="66" t="s">
        <v>2719</v>
      </c>
      <c r="C48" s="66" t="s">
        <v>2724</v>
      </c>
      <c r="D48" s="59" t="str">
        <f>VLOOKUP(MID(F48,1,2),DATA!$B$2:$C$10,2,FALSE)</f>
        <v>FT1</v>
      </c>
      <c r="E48" s="68" t="str">
        <f>VLOOKUP(MID(F48,13,2),DATA!$M$2:$N$16,2,FALSE)</f>
        <v>Ore</v>
      </c>
      <c r="F48" s="105" t="s">
        <v>2604</v>
      </c>
      <c r="G48" s="18" cm="1">
        <f t="array" ref="G48">SUMPRODUCT(1*('All Skus'!$C$2:$C$951=$F48),'All Skus'!$D$2:$D$951)</f>
        <v>0</v>
      </c>
      <c r="H48" s="12" t="str">
        <f>VLOOKUP(MID(F48,4,1),DATA!$F$2:$G$16,2,FALSE)</f>
        <v>20"</v>
      </c>
      <c r="I48" s="12" t="str">
        <f>VLOOKUP(MID(F48,5,3),DATA!$H$2:$I$16,2,FALSE)</f>
        <v>9.0"</v>
      </c>
      <c r="J48" s="12" t="str">
        <f>MID(F48,8,2)</f>
        <v>00</v>
      </c>
      <c r="K48" s="12" t="str">
        <f>VLOOKUP(MID(F48,10,3),DATA!$J$2:$L$20,2,FALSE)</f>
        <v>6x139.7</v>
      </c>
      <c r="L48" s="12">
        <f>VLOOKUP(MID(F48,10,3),DATA!$J$2:$L$20,3,FALSE)</f>
        <v>106.1</v>
      </c>
      <c r="M48" s="68" t="str">
        <f>VLOOKUP(MID(F48,3,1),DATA!$D$2:$E$16,2,FALSE)</f>
        <v>Low Offset</v>
      </c>
      <c r="P48" s="60" t="str">
        <f>VLOOKUP(MID(Q48,1,2),DATA!$B$2:$C$10,2,FALSE)</f>
        <v>FT1</v>
      </c>
      <c r="Q48" s="105" t="s">
        <v>2604</v>
      </c>
      <c r="R48" s="18" cm="1">
        <f t="array" ref="R48">SUMPRODUCT(1*('All Skus'!$C$2:$C$951=$Q48),'All Skus'!$D$2:$D$951)</f>
        <v>0</v>
      </c>
      <c r="S48" s="12" t="str">
        <f>VLOOKUP(MID(Q48,4,1),DATA!$F$2:$G$16,2,FALSE)</f>
        <v>20"</v>
      </c>
      <c r="T48" s="12" t="str">
        <f>VLOOKUP(MID(Q48,5,3),DATA!$H$2:$I$16,2,FALSE)</f>
        <v>9.0"</v>
      </c>
      <c r="U48" s="12" t="str">
        <f>MID(Q48,8,2)</f>
        <v>00</v>
      </c>
      <c r="V48" s="12" t="str">
        <f>VLOOKUP(MID(Q48,10,3),DATA!$J$2:$L$20,2,FALSE)</f>
        <v>6x139.7</v>
      </c>
      <c r="W48" s="12">
        <f>VLOOKUP(MID(Q48,10,3),DATA!$J$2:$L$20,3,FALSE)</f>
        <v>106.1</v>
      </c>
      <c r="X48" s="68" t="str">
        <f>VLOOKUP(MID(Q48,3,1),DATA!$D$2:$E$16,2,FALSE)</f>
        <v>Low Offset</v>
      </c>
      <c r="AA48" s="66" t="s">
        <v>2750</v>
      </c>
    </row>
    <row r="49" spans="1:27" x14ac:dyDescent="0.25">
      <c r="A49" s="66" t="s">
        <v>1975</v>
      </c>
      <c r="B49" s="66" t="s">
        <v>2719</v>
      </c>
      <c r="C49" s="66" t="s">
        <v>2724</v>
      </c>
      <c r="D49" s="59" t="str">
        <f>VLOOKUP(MID(F49,1,2),DATA!$B$2:$C$10,2,FALSE)</f>
        <v>FT1</v>
      </c>
      <c r="E49" s="68" t="str">
        <f>VLOOKUP(MID(F49,13,2),DATA!$M$2:$N$16,2,FALSE)</f>
        <v>Tarmac</v>
      </c>
      <c r="F49" s="105" t="s">
        <v>2571</v>
      </c>
      <c r="G49" s="18" cm="1">
        <f t="array" ref="G49">SUMPRODUCT(1*('All Skus'!$C$2:$C$951=$F49),'All Skus'!$D$2:$D$951)</f>
        <v>0</v>
      </c>
      <c r="H49" s="12" t="str">
        <f>VLOOKUP(MID(F49,4,1),DATA!$F$2:$G$16,2,FALSE)</f>
        <v>20"</v>
      </c>
      <c r="I49" s="12" t="str">
        <f>VLOOKUP(MID(F49,5,3),DATA!$H$2:$I$16,2,FALSE)</f>
        <v>9.0"</v>
      </c>
      <c r="J49" s="12" t="str">
        <f>MID(F49,8,2)</f>
        <v>00</v>
      </c>
      <c r="K49" s="12" t="str">
        <f>VLOOKUP(MID(F49,10,3),DATA!$J$2:$L$20,2,FALSE)</f>
        <v>6x139.7</v>
      </c>
      <c r="L49" s="12">
        <f>VLOOKUP(MID(F49,10,3),DATA!$J$2:$L$20,3,FALSE)</f>
        <v>106.1</v>
      </c>
      <c r="M49" s="68" t="str">
        <f>VLOOKUP(MID(F49,3,1),DATA!$D$2:$E$16,2,FALSE)</f>
        <v>Low Offset</v>
      </c>
      <c r="P49" s="60" t="str">
        <f>VLOOKUP(MID(Q49,1,2),DATA!$B$2:$C$10,2,FALSE)</f>
        <v>FT1</v>
      </c>
      <c r="Q49" s="105" t="s">
        <v>2571</v>
      </c>
      <c r="R49" s="18" cm="1">
        <f t="array" ref="R49">SUMPRODUCT(1*('All Skus'!$C$2:$C$951=$Q49),'All Skus'!$D$2:$D$951)</f>
        <v>0</v>
      </c>
      <c r="S49" s="12" t="str">
        <f>VLOOKUP(MID(Q49,4,1),DATA!$F$2:$G$16,2,FALSE)</f>
        <v>20"</v>
      </c>
      <c r="T49" s="12" t="str">
        <f>VLOOKUP(MID(Q49,5,3),DATA!$H$2:$I$16,2,FALSE)</f>
        <v>9.0"</v>
      </c>
      <c r="U49" s="12" t="str">
        <f>MID(Q49,8,2)</f>
        <v>00</v>
      </c>
      <c r="V49" s="12" t="str">
        <f>VLOOKUP(MID(Q49,10,3),DATA!$J$2:$L$20,2,FALSE)</f>
        <v>6x139.7</v>
      </c>
      <c r="W49" s="12">
        <f>VLOOKUP(MID(Q49,10,3),DATA!$J$2:$L$20,3,FALSE)</f>
        <v>106.1</v>
      </c>
      <c r="X49" s="68" t="str">
        <f>VLOOKUP(MID(Q49,3,1),DATA!$D$2:$E$16,2,FALSE)</f>
        <v>Low Offset</v>
      </c>
      <c r="AA49" s="66" t="s">
        <v>2750</v>
      </c>
    </row>
    <row r="50" spans="1:27" s="66" customFormat="1" x14ac:dyDescent="0.25">
      <c r="A50" s="66" t="s">
        <v>2714</v>
      </c>
      <c r="B50" s="66" t="s">
        <v>2715</v>
      </c>
      <c r="C50" s="66" t="s">
        <v>2716</v>
      </c>
      <c r="D50" s="59" t="str">
        <f>VLOOKUP(MID(F50,1,2),DATA!$B$2:$C$10,2,FALSE)</f>
        <v>FT1</v>
      </c>
      <c r="E50" s="68" t="str">
        <f>VLOOKUP(MID(F50,13,2),DATA!$M$2:$N$16,2,FALSE)</f>
        <v>Ore</v>
      </c>
      <c r="F50" s="105" t="s">
        <v>2598</v>
      </c>
      <c r="G50" s="18" cm="1">
        <f t="array" ref="G50">SUMPRODUCT(1*('All Skus'!$C$2:$C$951=$F50),'All Skus'!$D$2:$D$951)</f>
        <v>0</v>
      </c>
      <c r="H50" s="12" t="str">
        <f>VLOOKUP(MID(F50,4,1),DATA!$F$2:$G$16,2,FALSE)</f>
        <v>17"</v>
      </c>
      <c r="I50" s="12" t="str">
        <f>VLOOKUP(MID(F50,5,3),DATA!$H$2:$I$16,2,FALSE)</f>
        <v>9.0"</v>
      </c>
      <c r="J50" s="12" t="str">
        <f>MID(F50,8,2)</f>
        <v>00</v>
      </c>
      <c r="K50" s="12" t="str">
        <f>VLOOKUP(MID(F50,10,3),DATA!$J$2:$L$20,2,FALSE)</f>
        <v>5x127</v>
      </c>
      <c r="L50" s="12">
        <f>VLOOKUP(MID(F50,10,3),DATA!$J$2:$L$20,3,FALSE)</f>
        <v>71.5</v>
      </c>
      <c r="M50" s="68" t="str">
        <f>VLOOKUP(MID(F50,3,1),DATA!$D$2:$E$16,2,FALSE)</f>
        <v>Low Offset</v>
      </c>
      <c r="O50" s="66" t="s">
        <v>2741</v>
      </c>
      <c r="P50" s="60" t="str">
        <f>VLOOKUP(MID(Q50,1,2),DATA!$B$2:$C$10,2,FALSE)</f>
        <v>FT1</v>
      </c>
      <c r="Q50" s="105" t="s">
        <v>2598</v>
      </c>
      <c r="R50" s="18" cm="1">
        <f t="array" ref="R50">SUMPRODUCT(1*('All Skus'!$C$2:$C$951=$Q50),'All Skus'!$D$2:$D$951)</f>
        <v>0</v>
      </c>
      <c r="S50" s="12" t="str">
        <f>VLOOKUP(MID(Q50,4,1),DATA!$F$2:$G$16,2,FALSE)</f>
        <v>17"</v>
      </c>
      <c r="T50" s="12" t="str">
        <f>VLOOKUP(MID(Q50,5,3),DATA!$H$2:$I$16,2,FALSE)</f>
        <v>9.0"</v>
      </c>
      <c r="U50" s="12" t="str">
        <f>MID(Q50,8,2)</f>
        <v>00</v>
      </c>
      <c r="V50" s="12" t="str">
        <f>VLOOKUP(MID(Q50,10,3),DATA!$J$2:$L$20,2,FALSE)</f>
        <v>5x127</v>
      </c>
      <c r="W50" s="12">
        <f>VLOOKUP(MID(Q50,10,3),DATA!$J$2:$L$20,3,FALSE)</f>
        <v>71.5</v>
      </c>
      <c r="X50" s="68" t="str">
        <f>VLOOKUP(MID(Q50,3,1),DATA!$D$2:$E$16,2,FALSE)</f>
        <v>Low Offset</v>
      </c>
      <c r="Z50" s="66" t="s">
        <v>2741</v>
      </c>
    </row>
    <row r="51" spans="1:27" s="66" customFormat="1" x14ac:dyDescent="0.25">
      <c r="A51" s="66" t="s">
        <v>2714</v>
      </c>
      <c r="B51" s="66" t="s">
        <v>2715</v>
      </c>
      <c r="C51" s="66" t="s">
        <v>2716</v>
      </c>
      <c r="D51" s="59" t="str">
        <f>VLOOKUP(MID(F51,1,2),DATA!$B$2:$C$10,2,FALSE)</f>
        <v>FT1</v>
      </c>
      <c r="E51" s="68" t="str">
        <f>VLOOKUP(MID(F51,13,2),DATA!$M$2:$N$16,2,FALSE)</f>
        <v>Tarmac</v>
      </c>
      <c r="F51" s="105" t="s">
        <v>2554</v>
      </c>
      <c r="G51" s="18" cm="1">
        <f t="array" ref="G51">SUMPRODUCT(1*('All Skus'!$C$2:$C$951=$F51),'All Skus'!$D$2:$D$951)</f>
        <v>0</v>
      </c>
      <c r="H51" s="12" t="str">
        <f>VLOOKUP(MID(F51,4,1),DATA!$F$2:$G$16,2,FALSE)</f>
        <v>17"</v>
      </c>
      <c r="I51" s="12" t="str">
        <f>VLOOKUP(MID(F51,5,3),DATA!$H$2:$I$16,2,FALSE)</f>
        <v>9.0"</v>
      </c>
      <c r="J51" s="12" t="str">
        <f>MID(F51,8,2)</f>
        <v>00</v>
      </c>
      <c r="K51" s="12" t="str">
        <f>VLOOKUP(MID(F51,10,3),DATA!$J$2:$L$20,2,FALSE)</f>
        <v>5x127</v>
      </c>
      <c r="L51" s="12">
        <f>VLOOKUP(MID(F51,10,3),DATA!$J$2:$L$20,3,FALSE)</f>
        <v>71.5</v>
      </c>
      <c r="M51" s="68" t="str">
        <f>VLOOKUP(MID(F51,3,1),DATA!$D$2:$E$16,2,FALSE)</f>
        <v>Low Offset</v>
      </c>
      <c r="O51" s="66" t="s">
        <v>2741</v>
      </c>
      <c r="P51" s="60" t="str">
        <f>VLOOKUP(MID(Q51,1,2),DATA!$B$2:$C$10,2,FALSE)</f>
        <v>FT1</v>
      </c>
      <c r="Q51" s="105" t="s">
        <v>2554</v>
      </c>
      <c r="R51" s="18" cm="1">
        <f t="array" ref="R51">SUMPRODUCT(1*('All Skus'!$C$2:$C$951=$Q51),'All Skus'!$D$2:$D$951)</f>
        <v>0</v>
      </c>
      <c r="S51" s="12" t="str">
        <f>VLOOKUP(MID(Q51,4,1),DATA!$F$2:$G$16,2,FALSE)</f>
        <v>17"</v>
      </c>
      <c r="T51" s="12" t="str">
        <f>VLOOKUP(MID(Q51,5,3),DATA!$H$2:$I$16,2,FALSE)</f>
        <v>9.0"</v>
      </c>
      <c r="U51" s="12" t="str">
        <f>MID(Q51,8,2)</f>
        <v>00</v>
      </c>
      <c r="V51" s="12" t="str">
        <f>VLOOKUP(MID(Q51,10,3),DATA!$J$2:$L$20,2,FALSE)</f>
        <v>5x127</v>
      </c>
      <c r="W51" s="12">
        <f>VLOOKUP(MID(Q51,10,3),DATA!$J$2:$L$20,3,FALSE)</f>
        <v>71.5</v>
      </c>
      <c r="X51" s="68" t="str">
        <f>VLOOKUP(MID(Q51,3,1),DATA!$D$2:$E$16,2,FALSE)</f>
        <v>Low Offset</v>
      </c>
      <c r="Z51" s="66" t="s">
        <v>2741</v>
      </c>
    </row>
    <row r="52" spans="1:27" s="66" customFormat="1" x14ac:dyDescent="0.25">
      <c r="A52" s="66" t="s">
        <v>2714</v>
      </c>
      <c r="B52" s="66" t="s">
        <v>2715</v>
      </c>
      <c r="C52" s="66" t="s">
        <v>2716</v>
      </c>
      <c r="D52" s="59" t="str">
        <f>VLOOKUP(MID(F52,1,2),DATA!$B$2:$C$10,2,FALSE)</f>
        <v>FT1</v>
      </c>
      <c r="E52" s="68" t="str">
        <f>VLOOKUP(MID(F52,13,2),DATA!$M$2:$N$16,2,FALSE)</f>
        <v>Ore</v>
      </c>
      <c r="F52" s="105" t="s">
        <v>2602</v>
      </c>
      <c r="G52" s="18" cm="1">
        <f t="array" ref="G52">SUMPRODUCT(1*('All Skus'!$C$2:$C$951=$F52),'All Skus'!$D$2:$D$951)</f>
        <v>0</v>
      </c>
      <c r="H52" s="12" t="str">
        <f>VLOOKUP(MID(F52,4,1),DATA!$F$2:$G$16,2,FALSE)</f>
        <v>20"</v>
      </c>
      <c r="I52" s="12" t="str">
        <f>VLOOKUP(MID(F52,5,3),DATA!$H$2:$I$16,2,FALSE)</f>
        <v>9.0"</v>
      </c>
      <c r="J52" s="12" t="str">
        <f>MID(F52,8,2)</f>
        <v>00</v>
      </c>
      <c r="K52" s="12" t="str">
        <f>VLOOKUP(MID(F52,10,3),DATA!$J$2:$L$20,2,FALSE)</f>
        <v>5x127</v>
      </c>
      <c r="L52" s="12">
        <f>VLOOKUP(MID(F52,10,3),DATA!$J$2:$L$20,3,FALSE)</f>
        <v>71.5</v>
      </c>
      <c r="M52" s="68" t="str">
        <f>VLOOKUP(MID(F52,3,1),DATA!$D$2:$E$16,2,FALSE)</f>
        <v>Low Offset</v>
      </c>
      <c r="O52" s="66" t="s">
        <v>2742</v>
      </c>
      <c r="P52" s="60" t="str">
        <f>VLOOKUP(MID(Q52,1,2),DATA!$B$2:$C$10,2,FALSE)</f>
        <v>FT1</v>
      </c>
      <c r="Q52" s="105" t="s">
        <v>2602</v>
      </c>
      <c r="R52" s="18" cm="1">
        <f t="array" ref="R52">SUMPRODUCT(1*('All Skus'!$C$2:$C$951=$Q52),'All Skus'!$D$2:$D$951)</f>
        <v>0</v>
      </c>
      <c r="S52" s="12" t="str">
        <f>VLOOKUP(MID(Q52,4,1),DATA!$F$2:$G$16,2,FALSE)</f>
        <v>20"</v>
      </c>
      <c r="T52" s="12" t="str">
        <f>VLOOKUP(MID(Q52,5,3),DATA!$H$2:$I$16,2,FALSE)</f>
        <v>9.0"</v>
      </c>
      <c r="U52" s="12" t="str">
        <f>MID(Q52,8,2)</f>
        <v>00</v>
      </c>
      <c r="V52" s="12" t="str">
        <f>VLOOKUP(MID(Q52,10,3),DATA!$J$2:$L$20,2,FALSE)</f>
        <v>5x127</v>
      </c>
      <c r="W52" s="12">
        <f>VLOOKUP(MID(Q52,10,3),DATA!$J$2:$L$20,3,FALSE)</f>
        <v>71.5</v>
      </c>
      <c r="X52" s="68" t="str">
        <f>VLOOKUP(MID(Q52,3,1),DATA!$D$2:$E$16,2,FALSE)</f>
        <v>Low Offset</v>
      </c>
      <c r="Z52" s="66" t="s">
        <v>2742</v>
      </c>
    </row>
    <row r="53" spans="1:27" s="66" customFormat="1" x14ac:dyDescent="0.25">
      <c r="A53" s="66" t="s">
        <v>2714</v>
      </c>
      <c r="B53" s="66" t="s">
        <v>2715</v>
      </c>
      <c r="C53" s="66" t="s">
        <v>2716</v>
      </c>
      <c r="D53" s="59" t="str">
        <f>VLOOKUP(MID(F53,1,2),DATA!$B$2:$C$10,2,FALSE)</f>
        <v>FT1</v>
      </c>
      <c r="E53" s="68" t="str">
        <f>VLOOKUP(MID(F53,13,2),DATA!$M$2:$N$16,2,FALSE)</f>
        <v>Tarmac</v>
      </c>
      <c r="F53" s="105" t="s">
        <v>2569</v>
      </c>
      <c r="G53" s="18" cm="1">
        <f t="array" ref="G53">SUMPRODUCT(1*('All Skus'!$C$2:$C$951=$F53),'All Skus'!$D$2:$D$951)</f>
        <v>0</v>
      </c>
      <c r="H53" s="12" t="str">
        <f>VLOOKUP(MID(F53,4,1),DATA!$F$2:$G$16,2,FALSE)</f>
        <v>20"</v>
      </c>
      <c r="I53" s="12" t="str">
        <f>VLOOKUP(MID(F53,5,3),DATA!$H$2:$I$16,2,FALSE)</f>
        <v>9.0"</v>
      </c>
      <c r="J53" s="12" t="str">
        <f>MID(F53,8,2)</f>
        <v>00</v>
      </c>
      <c r="K53" s="12" t="str">
        <f>VLOOKUP(MID(F53,10,3),DATA!$J$2:$L$20,2,FALSE)</f>
        <v>5x127</v>
      </c>
      <c r="L53" s="12">
        <f>VLOOKUP(MID(F53,10,3),DATA!$J$2:$L$20,3,FALSE)</f>
        <v>71.5</v>
      </c>
      <c r="M53" s="68" t="str">
        <f>VLOOKUP(MID(F53,3,1),DATA!$D$2:$E$16,2,FALSE)</f>
        <v>Low Offset</v>
      </c>
      <c r="O53" s="66" t="s">
        <v>2742</v>
      </c>
      <c r="P53" s="60" t="str">
        <f>VLOOKUP(MID(Q53,1,2),DATA!$B$2:$C$10,2,FALSE)</f>
        <v>FT1</v>
      </c>
      <c r="Q53" s="105" t="s">
        <v>2569</v>
      </c>
      <c r="R53" s="18" cm="1">
        <f t="array" ref="R53">SUMPRODUCT(1*('All Skus'!$C$2:$C$951=$Q53),'All Skus'!$D$2:$D$951)</f>
        <v>0</v>
      </c>
      <c r="S53" s="12" t="str">
        <f>VLOOKUP(MID(Q53,4,1),DATA!$F$2:$G$16,2,FALSE)</f>
        <v>20"</v>
      </c>
      <c r="T53" s="12" t="str">
        <f>VLOOKUP(MID(Q53,5,3),DATA!$H$2:$I$16,2,FALSE)</f>
        <v>9.0"</v>
      </c>
      <c r="U53" s="12" t="str">
        <f>MID(Q53,8,2)</f>
        <v>00</v>
      </c>
      <c r="V53" s="12" t="str">
        <f>VLOOKUP(MID(Q53,10,3),DATA!$J$2:$L$20,2,FALSE)</f>
        <v>5x127</v>
      </c>
      <c r="W53" s="12">
        <f>VLOOKUP(MID(Q53,10,3),DATA!$J$2:$L$20,3,FALSE)</f>
        <v>71.5</v>
      </c>
      <c r="X53" s="68" t="str">
        <f>VLOOKUP(MID(Q53,3,1),DATA!$D$2:$E$16,2,FALSE)</f>
        <v>Low Offset</v>
      </c>
      <c r="Z53" s="66" t="s">
        <v>2742</v>
      </c>
    </row>
    <row r="54" spans="1:27" s="66" customFormat="1" x14ac:dyDescent="0.25">
      <c r="A54" s="66" t="s">
        <v>2714</v>
      </c>
      <c r="B54" s="66" t="s">
        <v>2730</v>
      </c>
      <c r="C54" s="66" t="s">
        <v>45</v>
      </c>
      <c r="D54" s="59" t="str">
        <f>VLOOKUP(MID(F54,1,2),DATA!$B$2:$C$10,2,FALSE)</f>
        <v>FT1</v>
      </c>
      <c r="E54" s="68" t="str">
        <f>VLOOKUP(MID(F54,13,2),DATA!$M$2:$N$16,2,FALSE)</f>
        <v>Ore</v>
      </c>
      <c r="F54" s="105" t="s">
        <v>2598</v>
      </c>
      <c r="G54" s="18" cm="1">
        <f t="array" ref="G54">SUMPRODUCT(1*('All Skus'!$C$2:$C$951=$F54),'All Skus'!$D$2:$D$951)</f>
        <v>0</v>
      </c>
      <c r="H54" s="12" t="str">
        <f>VLOOKUP(MID(F54,4,1),DATA!$F$2:$G$16,2,FALSE)</f>
        <v>17"</v>
      </c>
      <c r="I54" s="12" t="str">
        <f>VLOOKUP(MID(F54,5,3),DATA!$H$2:$I$16,2,FALSE)</f>
        <v>9.0"</v>
      </c>
      <c r="J54" s="12" t="str">
        <f>MID(F54,8,2)</f>
        <v>00</v>
      </c>
      <c r="K54" s="12" t="str">
        <f>VLOOKUP(MID(F54,10,3),DATA!$J$2:$L$20,2,FALSE)</f>
        <v>5x127</v>
      </c>
      <c r="L54" s="12">
        <f>VLOOKUP(MID(F54,10,3),DATA!$J$2:$L$20,3,FALSE)</f>
        <v>71.5</v>
      </c>
      <c r="M54" s="68" t="str">
        <f>VLOOKUP(MID(F54,3,1),DATA!$D$2:$E$16,2,FALSE)</f>
        <v>Low Offset</v>
      </c>
      <c r="O54" s="66" t="s">
        <v>2743</v>
      </c>
      <c r="P54" s="60" t="str">
        <f>VLOOKUP(MID(Q54,1,2),DATA!$B$2:$C$10,2,FALSE)</f>
        <v>FT1</v>
      </c>
      <c r="Q54" s="105" t="s">
        <v>2598</v>
      </c>
      <c r="R54" s="18" cm="1">
        <f t="array" ref="R54">SUMPRODUCT(1*('All Skus'!$C$2:$C$951=$Q54),'All Skus'!$D$2:$D$951)</f>
        <v>0</v>
      </c>
      <c r="S54" s="12" t="str">
        <f>VLOOKUP(MID(Q54,4,1),DATA!$F$2:$G$16,2,FALSE)</f>
        <v>17"</v>
      </c>
      <c r="T54" s="12" t="str">
        <f>VLOOKUP(MID(Q54,5,3),DATA!$H$2:$I$16,2,FALSE)</f>
        <v>9.0"</v>
      </c>
      <c r="U54" s="12" t="str">
        <f>MID(Q54,8,2)</f>
        <v>00</v>
      </c>
      <c r="V54" s="12" t="str">
        <f>VLOOKUP(MID(Q54,10,3),DATA!$J$2:$L$20,2,FALSE)</f>
        <v>5x127</v>
      </c>
      <c r="W54" s="12">
        <f>VLOOKUP(MID(Q54,10,3),DATA!$J$2:$L$20,3,FALSE)</f>
        <v>71.5</v>
      </c>
      <c r="X54" s="68" t="str">
        <f>VLOOKUP(MID(Q54,3,1),DATA!$D$2:$E$16,2,FALSE)</f>
        <v>Low Offset</v>
      </c>
      <c r="Z54" s="66" t="s">
        <v>2743</v>
      </c>
      <c r="AA54" s="66" t="s">
        <v>2750</v>
      </c>
    </row>
    <row r="55" spans="1:27" s="66" customFormat="1" x14ac:dyDescent="0.25">
      <c r="A55" s="66" t="s">
        <v>2714</v>
      </c>
      <c r="B55" s="66" t="s">
        <v>2730</v>
      </c>
      <c r="C55" s="66" t="s">
        <v>45</v>
      </c>
      <c r="D55" s="59" t="str">
        <f>VLOOKUP(MID(F55,1,2),DATA!$B$2:$C$10,2,FALSE)</f>
        <v>FT1</v>
      </c>
      <c r="E55" s="68" t="str">
        <f>VLOOKUP(MID(F55,13,2),DATA!$M$2:$N$16,2,FALSE)</f>
        <v>Tarmac</v>
      </c>
      <c r="F55" s="105" t="s">
        <v>2554</v>
      </c>
      <c r="G55" s="18" cm="1">
        <f t="array" ref="G55">SUMPRODUCT(1*('All Skus'!$C$2:$C$951=$F55),'All Skus'!$D$2:$D$951)</f>
        <v>0</v>
      </c>
      <c r="H55" s="12" t="str">
        <f>VLOOKUP(MID(F55,4,1),DATA!$F$2:$G$16,2,FALSE)</f>
        <v>17"</v>
      </c>
      <c r="I55" s="12" t="str">
        <f>VLOOKUP(MID(F55,5,3),DATA!$H$2:$I$16,2,FALSE)</f>
        <v>9.0"</v>
      </c>
      <c r="J55" s="12" t="str">
        <f>MID(F55,8,2)</f>
        <v>00</v>
      </c>
      <c r="K55" s="12" t="str">
        <f>VLOOKUP(MID(F55,10,3),DATA!$J$2:$L$20,2,FALSE)</f>
        <v>5x127</v>
      </c>
      <c r="L55" s="12">
        <f>VLOOKUP(MID(F55,10,3),DATA!$J$2:$L$20,3,FALSE)</f>
        <v>71.5</v>
      </c>
      <c r="M55" s="68" t="str">
        <f>VLOOKUP(MID(F55,3,1),DATA!$D$2:$E$16,2,FALSE)</f>
        <v>Low Offset</v>
      </c>
      <c r="O55" s="66" t="s">
        <v>2743</v>
      </c>
      <c r="P55" s="60" t="str">
        <f>VLOOKUP(MID(Q55,1,2),DATA!$B$2:$C$10,2,FALSE)</f>
        <v>FT1</v>
      </c>
      <c r="Q55" s="105" t="s">
        <v>2554</v>
      </c>
      <c r="R55" s="18" cm="1">
        <f t="array" ref="R55">SUMPRODUCT(1*('All Skus'!$C$2:$C$951=$Q55),'All Skus'!$D$2:$D$951)</f>
        <v>0</v>
      </c>
      <c r="S55" s="12" t="str">
        <f>VLOOKUP(MID(Q55,4,1),DATA!$F$2:$G$16,2,FALSE)</f>
        <v>17"</v>
      </c>
      <c r="T55" s="12" t="str">
        <f>VLOOKUP(MID(Q55,5,3),DATA!$H$2:$I$16,2,FALSE)</f>
        <v>9.0"</v>
      </c>
      <c r="U55" s="12" t="str">
        <f>MID(Q55,8,2)</f>
        <v>00</v>
      </c>
      <c r="V55" s="12" t="str">
        <f>VLOOKUP(MID(Q55,10,3),DATA!$J$2:$L$20,2,FALSE)</f>
        <v>5x127</v>
      </c>
      <c r="W55" s="12">
        <f>VLOOKUP(MID(Q55,10,3),DATA!$J$2:$L$20,3,FALSE)</f>
        <v>71.5</v>
      </c>
      <c r="X55" s="68" t="str">
        <f>VLOOKUP(MID(Q55,3,1),DATA!$D$2:$E$16,2,FALSE)</f>
        <v>Low Offset</v>
      </c>
      <c r="Z55" s="66" t="s">
        <v>2743</v>
      </c>
      <c r="AA55" s="66" t="s">
        <v>2750</v>
      </c>
    </row>
    <row r="56" spans="1:27" s="66" customFormat="1" x14ac:dyDescent="0.25">
      <c r="A56" s="66" t="s">
        <v>2714</v>
      </c>
      <c r="B56" s="66" t="s">
        <v>2730</v>
      </c>
      <c r="C56" s="66" t="s">
        <v>45</v>
      </c>
      <c r="D56" s="59" t="str">
        <f>VLOOKUP(MID(F56,1,2),DATA!$B$2:$C$10,2,FALSE)</f>
        <v>FT1</v>
      </c>
      <c r="E56" s="68" t="str">
        <f>VLOOKUP(MID(F56,13,2),DATA!$M$2:$N$16,2,FALSE)</f>
        <v>Ore</v>
      </c>
      <c r="F56" s="105" t="s">
        <v>2602</v>
      </c>
      <c r="G56" s="18" cm="1">
        <f t="array" ref="G56">SUMPRODUCT(1*('All Skus'!$C$2:$C$951=$F56),'All Skus'!$D$2:$D$951)</f>
        <v>0</v>
      </c>
      <c r="H56" s="12" t="str">
        <f>VLOOKUP(MID(F56,4,1),DATA!$F$2:$G$16,2,FALSE)</f>
        <v>20"</v>
      </c>
      <c r="I56" s="12" t="str">
        <f>VLOOKUP(MID(F56,5,3),DATA!$H$2:$I$16,2,FALSE)</f>
        <v>9.0"</v>
      </c>
      <c r="J56" s="12" t="str">
        <f>MID(F56,8,2)</f>
        <v>00</v>
      </c>
      <c r="K56" s="12" t="str">
        <f>VLOOKUP(MID(F56,10,3),DATA!$J$2:$L$20,2,FALSE)</f>
        <v>5x127</v>
      </c>
      <c r="L56" s="12">
        <f>VLOOKUP(MID(F56,10,3),DATA!$J$2:$L$20,3,FALSE)</f>
        <v>71.5</v>
      </c>
      <c r="M56" s="68" t="str">
        <f>VLOOKUP(MID(F56,3,1),DATA!$D$2:$E$16,2,FALSE)</f>
        <v>Low Offset</v>
      </c>
      <c r="O56" s="66" t="s">
        <v>2744</v>
      </c>
      <c r="P56" s="60" t="str">
        <f>VLOOKUP(MID(Q56,1,2),DATA!$B$2:$C$10,2,FALSE)</f>
        <v>FT1</v>
      </c>
      <c r="Q56" s="105" t="s">
        <v>2602</v>
      </c>
      <c r="R56" s="18" cm="1">
        <f t="array" ref="R56">SUMPRODUCT(1*('All Skus'!$C$2:$C$951=$Q56),'All Skus'!$D$2:$D$951)</f>
        <v>0</v>
      </c>
      <c r="S56" s="12" t="str">
        <f>VLOOKUP(MID(Q56,4,1),DATA!$F$2:$G$16,2,FALSE)</f>
        <v>20"</v>
      </c>
      <c r="T56" s="12" t="str">
        <f>VLOOKUP(MID(Q56,5,3),DATA!$H$2:$I$16,2,FALSE)</f>
        <v>9.0"</v>
      </c>
      <c r="U56" s="12" t="str">
        <f>MID(Q56,8,2)</f>
        <v>00</v>
      </c>
      <c r="V56" s="12" t="str">
        <f>VLOOKUP(MID(Q56,10,3),DATA!$J$2:$L$20,2,FALSE)</f>
        <v>5x127</v>
      </c>
      <c r="W56" s="12">
        <f>VLOOKUP(MID(Q56,10,3),DATA!$J$2:$L$20,3,FALSE)</f>
        <v>71.5</v>
      </c>
      <c r="X56" s="68" t="str">
        <f>VLOOKUP(MID(Q56,3,1),DATA!$D$2:$E$16,2,FALSE)</f>
        <v>Low Offset</v>
      </c>
      <c r="Z56" s="66" t="s">
        <v>2744</v>
      </c>
      <c r="AA56" s="66" t="s">
        <v>2750</v>
      </c>
    </row>
    <row r="57" spans="1:27" s="66" customFormat="1" x14ac:dyDescent="0.25">
      <c r="A57" s="66" t="s">
        <v>2714</v>
      </c>
      <c r="B57" s="66" t="s">
        <v>2730</v>
      </c>
      <c r="C57" s="66" t="s">
        <v>45</v>
      </c>
      <c r="D57" s="59" t="str">
        <f>VLOOKUP(MID(F57,1,2),DATA!$B$2:$C$10,2,FALSE)</f>
        <v>FT1</v>
      </c>
      <c r="E57" s="68" t="str">
        <f>VLOOKUP(MID(F57,13,2),DATA!$M$2:$N$16,2,FALSE)</f>
        <v>Tarmac</v>
      </c>
      <c r="F57" s="105" t="s">
        <v>2569</v>
      </c>
      <c r="G57" s="18" cm="1">
        <f t="array" ref="G57">SUMPRODUCT(1*('All Skus'!$C$2:$C$951=$F57),'All Skus'!$D$2:$D$951)</f>
        <v>0</v>
      </c>
      <c r="H57" s="12" t="str">
        <f>VLOOKUP(MID(F57,4,1),DATA!$F$2:$G$16,2,FALSE)</f>
        <v>20"</v>
      </c>
      <c r="I57" s="12" t="str">
        <f>VLOOKUP(MID(F57,5,3),DATA!$H$2:$I$16,2,FALSE)</f>
        <v>9.0"</v>
      </c>
      <c r="J57" s="12" t="str">
        <f>MID(F57,8,2)</f>
        <v>00</v>
      </c>
      <c r="K57" s="12" t="str">
        <f>VLOOKUP(MID(F57,10,3),DATA!$J$2:$L$20,2,FALSE)</f>
        <v>5x127</v>
      </c>
      <c r="L57" s="12">
        <f>VLOOKUP(MID(F57,10,3),DATA!$J$2:$L$20,3,FALSE)</f>
        <v>71.5</v>
      </c>
      <c r="M57" s="68" t="str">
        <f>VLOOKUP(MID(F57,3,1),DATA!$D$2:$E$16,2,FALSE)</f>
        <v>Low Offset</v>
      </c>
      <c r="O57" s="66" t="s">
        <v>2744</v>
      </c>
      <c r="P57" s="60" t="str">
        <f>VLOOKUP(MID(Q57,1,2),DATA!$B$2:$C$10,2,FALSE)</f>
        <v>FT1</v>
      </c>
      <c r="Q57" s="105" t="s">
        <v>2569</v>
      </c>
      <c r="R57" s="18" cm="1">
        <f t="array" ref="R57">SUMPRODUCT(1*('All Skus'!$C$2:$C$951=$Q57),'All Skus'!$D$2:$D$951)</f>
        <v>0</v>
      </c>
      <c r="S57" s="12" t="str">
        <f>VLOOKUP(MID(Q57,4,1),DATA!$F$2:$G$16,2,FALSE)</f>
        <v>20"</v>
      </c>
      <c r="T57" s="12" t="str">
        <f>VLOOKUP(MID(Q57,5,3),DATA!$H$2:$I$16,2,FALSE)</f>
        <v>9.0"</v>
      </c>
      <c r="U57" s="12" t="str">
        <f>MID(Q57,8,2)</f>
        <v>00</v>
      </c>
      <c r="V57" s="12" t="str">
        <f>VLOOKUP(MID(Q57,10,3),DATA!$J$2:$L$20,2,FALSE)</f>
        <v>5x127</v>
      </c>
      <c r="W57" s="12">
        <f>VLOOKUP(MID(Q57,10,3),DATA!$J$2:$L$20,3,FALSE)</f>
        <v>71.5</v>
      </c>
      <c r="X57" s="68" t="str">
        <f>VLOOKUP(MID(Q57,3,1),DATA!$D$2:$E$16,2,FALSE)</f>
        <v>Low Offset</v>
      </c>
      <c r="Z57" s="66" t="s">
        <v>2744</v>
      </c>
      <c r="AA57" s="66" t="s">
        <v>2750</v>
      </c>
    </row>
    <row r="58" spans="1:27" s="66" customFormat="1" x14ac:dyDescent="0.25">
      <c r="A58" s="66" t="s">
        <v>2714</v>
      </c>
      <c r="B58" s="66" t="s">
        <v>2731</v>
      </c>
      <c r="C58" s="66" t="s">
        <v>2727</v>
      </c>
      <c r="D58" s="59" t="str">
        <f>VLOOKUP(MID(F58,1,2),DATA!$B$2:$C$10,2,FALSE)</f>
        <v>FT1</v>
      </c>
      <c r="E58" s="68" t="str">
        <f>VLOOKUP(MID(F58,13,2),DATA!$M$2:$N$16,2,FALSE)</f>
        <v>Ore</v>
      </c>
      <c r="F58" s="105" t="s">
        <v>2598</v>
      </c>
      <c r="G58" s="18" cm="1">
        <f t="array" ref="G58">SUMPRODUCT(1*('All Skus'!$C$2:$C$951=$F58),'All Skus'!$D$2:$D$951)</f>
        <v>0</v>
      </c>
      <c r="H58" s="12" t="str">
        <f>VLOOKUP(MID(F58,4,1),DATA!$F$2:$G$16,2,FALSE)</f>
        <v>17"</v>
      </c>
      <c r="I58" s="12" t="str">
        <f>VLOOKUP(MID(F58,5,3),DATA!$H$2:$I$16,2,FALSE)</f>
        <v>9.0"</v>
      </c>
      <c r="J58" s="12" t="str">
        <f>MID(F58,8,2)</f>
        <v>00</v>
      </c>
      <c r="K58" s="12" t="str">
        <f>VLOOKUP(MID(F58,10,3),DATA!$J$2:$L$20,2,FALSE)</f>
        <v>5x127</v>
      </c>
      <c r="L58" s="12">
        <f>VLOOKUP(MID(F58,10,3),DATA!$J$2:$L$20,3,FALSE)</f>
        <v>71.5</v>
      </c>
      <c r="M58" s="68" t="str">
        <f>VLOOKUP(MID(F58,3,1),DATA!$D$2:$E$16,2,FALSE)</f>
        <v>Low Offset</v>
      </c>
      <c r="O58" s="66" t="s">
        <v>2741</v>
      </c>
      <c r="P58" s="60" t="str">
        <f>VLOOKUP(MID(Q58,1,2),DATA!$B$2:$C$10,2,FALSE)</f>
        <v>FT1</v>
      </c>
      <c r="Q58" s="105" t="s">
        <v>2598</v>
      </c>
      <c r="R58" s="18" cm="1">
        <f t="array" ref="R58">SUMPRODUCT(1*('All Skus'!$C$2:$C$951=$Q58),'All Skus'!$D$2:$D$951)</f>
        <v>0</v>
      </c>
      <c r="S58" s="12" t="str">
        <f>VLOOKUP(MID(Q58,4,1),DATA!$F$2:$G$16,2,FALSE)</f>
        <v>17"</v>
      </c>
      <c r="T58" s="12" t="str">
        <f>VLOOKUP(MID(Q58,5,3),DATA!$H$2:$I$16,2,FALSE)</f>
        <v>9.0"</v>
      </c>
      <c r="U58" s="12" t="str">
        <f>MID(Q58,8,2)</f>
        <v>00</v>
      </c>
      <c r="V58" s="12" t="str">
        <f>VLOOKUP(MID(Q58,10,3),DATA!$J$2:$L$20,2,FALSE)</f>
        <v>5x127</v>
      </c>
      <c r="W58" s="12">
        <f>VLOOKUP(MID(Q58,10,3),DATA!$J$2:$L$20,3,FALSE)</f>
        <v>71.5</v>
      </c>
      <c r="X58" s="68" t="str">
        <f>VLOOKUP(MID(Q58,3,1),DATA!$D$2:$E$16,2,FALSE)</f>
        <v>Low Offset</v>
      </c>
      <c r="Z58" s="66" t="s">
        <v>2741</v>
      </c>
    </row>
    <row r="59" spans="1:27" s="66" customFormat="1" x14ac:dyDescent="0.25">
      <c r="A59" s="66" t="s">
        <v>2714</v>
      </c>
      <c r="B59" s="66" t="s">
        <v>2731</v>
      </c>
      <c r="C59" s="66" t="s">
        <v>2727</v>
      </c>
      <c r="D59" s="59" t="str">
        <f>VLOOKUP(MID(F59,1,2),DATA!$B$2:$C$10,2,FALSE)</f>
        <v>FT1</v>
      </c>
      <c r="E59" s="68" t="str">
        <f>VLOOKUP(MID(F59,13,2),DATA!$M$2:$N$16,2,FALSE)</f>
        <v>Tarmac</v>
      </c>
      <c r="F59" s="105" t="s">
        <v>2554</v>
      </c>
      <c r="G59" s="18" cm="1">
        <f t="array" ref="G59">SUMPRODUCT(1*('All Skus'!$C$2:$C$951=$F59),'All Skus'!$D$2:$D$951)</f>
        <v>0</v>
      </c>
      <c r="H59" s="12" t="str">
        <f>VLOOKUP(MID(F59,4,1),DATA!$F$2:$G$16,2,FALSE)</f>
        <v>17"</v>
      </c>
      <c r="I59" s="12" t="str">
        <f>VLOOKUP(MID(F59,5,3),DATA!$H$2:$I$16,2,FALSE)</f>
        <v>9.0"</v>
      </c>
      <c r="J59" s="12" t="str">
        <f>MID(F59,8,2)</f>
        <v>00</v>
      </c>
      <c r="K59" s="12" t="str">
        <f>VLOOKUP(MID(F59,10,3),DATA!$J$2:$L$20,2,FALSE)</f>
        <v>5x127</v>
      </c>
      <c r="L59" s="12">
        <f>VLOOKUP(MID(F59,10,3),DATA!$J$2:$L$20,3,FALSE)</f>
        <v>71.5</v>
      </c>
      <c r="M59" s="68" t="str">
        <f>VLOOKUP(MID(F59,3,1),DATA!$D$2:$E$16,2,FALSE)</f>
        <v>Low Offset</v>
      </c>
      <c r="O59" s="66" t="s">
        <v>2741</v>
      </c>
      <c r="P59" s="60" t="str">
        <f>VLOOKUP(MID(Q59,1,2),DATA!$B$2:$C$10,2,FALSE)</f>
        <v>FT1</v>
      </c>
      <c r="Q59" s="105" t="s">
        <v>2554</v>
      </c>
      <c r="R59" s="18" cm="1">
        <f t="array" ref="R59">SUMPRODUCT(1*('All Skus'!$C$2:$C$951=$Q59),'All Skus'!$D$2:$D$951)</f>
        <v>0</v>
      </c>
      <c r="S59" s="12" t="str">
        <f>VLOOKUP(MID(Q59,4,1),DATA!$F$2:$G$16,2,FALSE)</f>
        <v>17"</v>
      </c>
      <c r="T59" s="12" t="str">
        <f>VLOOKUP(MID(Q59,5,3),DATA!$H$2:$I$16,2,FALSE)</f>
        <v>9.0"</v>
      </c>
      <c r="U59" s="12" t="str">
        <f>MID(Q59,8,2)</f>
        <v>00</v>
      </c>
      <c r="V59" s="12" t="str">
        <f>VLOOKUP(MID(Q59,10,3),DATA!$J$2:$L$20,2,FALSE)</f>
        <v>5x127</v>
      </c>
      <c r="W59" s="12">
        <f>VLOOKUP(MID(Q59,10,3),DATA!$J$2:$L$20,3,FALSE)</f>
        <v>71.5</v>
      </c>
      <c r="X59" s="68" t="str">
        <f>VLOOKUP(MID(Q59,3,1),DATA!$D$2:$E$16,2,FALSE)</f>
        <v>Low Offset</v>
      </c>
      <c r="Z59" s="66" t="s">
        <v>2741</v>
      </c>
    </row>
    <row r="60" spans="1:27" s="66" customFormat="1" x14ac:dyDescent="0.25">
      <c r="A60" s="66" t="s">
        <v>2714</v>
      </c>
      <c r="B60" s="66" t="s">
        <v>2731</v>
      </c>
      <c r="C60" s="66" t="s">
        <v>2727</v>
      </c>
      <c r="D60" s="59" t="str">
        <f>VLOOKUP(MID(F60,1,2),DATA!$B$2:$C$10,2,FALSE)</f>
        <v>FT1</v>
      </c>
      <c r="E60" s="68" t="str">
        <f>VLOOKUP(MID(F60,13,2),DATA!$M$2:$N$16,2,FALSE)</f>
        <v>Ore</v>
      </c>
      <c r="F60" s="105" t="s">
        <v>2602</v>
      </c>
      <c r="G60" s="18" cm="1">
        <f t="array" ref="G60">SUMPRODUCT(1*('All Skus'!$C$2:$C$951=$F60),'All Skus'!$D$2:$D$951)</f>
        <v>0</v>
      </c>
      <c r="H60" s="12" t="str">
        <f>VLOOKUP(MID(F60,4,1),DATA!$F$2:$G$16,2,FALSE)</f>
        <v>20"</v>
      </c>
      <c r="I60" s="12" t="str">
        <f>VLOOKUP(MID(F60,5,3),DATA!$H$2:$I$16,2,FALSE)</f>
        <v>9.0"</v>
      </c>
      <c r="J60" s="12" t="str">
        <f>MID(F60,8,2)</f>
        <v>00</v>
      </c>
      <c r="K60" s="12" t="str">
        <f>VLOOKUP(MID(F60,10,3),DATA!$J$2:$L$20,2,FALSE)</f>
        <v>5x127</v>
      </c>
      <c r="L60" s="12">
        <f>VLOOKUP(MID(F60,10,3),DATA!$J$2:$L$20,3,FALSE)</f>
        <v>71.5</v>
      </c>
      <c r="M60" s="68" t="str">
        <f>VLOOKUP(MID(F60,3,1),DATA!$D$2:$E$16,2,FALSE)</f>
        <v>Low Offset</v>
      </c>
      <c r="O60" s="66" t="s">
        <v>2742</v>
      </c>
      <c r="P60" s="60" t="str">
        <f>VLOOKUP(MID(Q60,1,2),DATA!$B$2:$C$10,2,FALSE)</f>
        <v>FT1</v>
      </c>
      <c r="Q60" s="105" t="s">
        <v>2602</v>
      </c>
      <c r="R60" s="18" cm="1">
        <f t="array" ref="R60">SUMPRODUCT(1*('All Skus'!$C$2:$C$951=$Q60),'All Skus'!$D$2:$D$951)</f>
        <v>0</v>
      </c>
      <c r="S60" s="12" t="str">
        <f>VLOOKUP(MID(Q60,4,1),DATA!$F$2:$G$16,2,FALSE)</f>
        <v>20"</v>
      </c>
      <c r="T60" s="12" t="str">
        <f>VLOOKUP(MID(Q60,5,3),DATA!$H$2:$I$16,2,FALSE)</f>
        <v>9.0"</v>
      </c>
      <c r="U60" s="12" t="str">
        <f>MID(Q60,8,2)</f>
        <v>00</v>
      </c>
      <c r="V60" s="12" t="str">
        <f>VLOOKUP(MID(Q60,10,3),DATA!$J$2:$L$20,2,FALSE)</f>
        <v>5x127</v>
      </c>
      <c r="W60" s="12">
        <f>VLOOKUP(MID(Q60,10,3),DATA!$J$2:$L$20,3,FALSE)</f>
        <v>71.5</v>
      </c>
      <c r="X60" s="68" t="str">
        <f>VLOOKUP(MID(Q60,3,1),DATA!$D$2:$E$16,2,FALSE)</f>
        <v>Low Offset</v>
      </c>
      <c r="Z60" s="66" t="s">
        <v>2742</v>
      </c>
    </row>
    <row r="61" spans="1:27" s="66" customFormat="1" x14ac:dyDescent="0.25">
      <c r="A61" s="66" t="s">
        <v>2714</v>
      </c>
      <c r="B61" s="66" t="s">
        <v>2731</v>
      </c>
      <c r="C61" s="66" t="s">
        <v>2727</v>
      </c>
      <c r="D61" s="59" t="str">
        <f>VLOOKUP(MID(F61,1,2),DATA!$B$2:$C$10,2,FALSE)</f>
        <v>FT1</v>
      </c>
      <c r="E61" s="68" t="str">
        <f>VLOOKUP(MID(F61,13,2),DATA!$M$2:$N$16,2,FALSE)</f>
        <v>Tarmac</v>
      </c>
      <c r="F61" s="105" t="s">
        <v>2569</v>
      </c>
      <c r="G61" s="18" cm="1">
        <f t="array" ref="G61">SUMPRODUCT(1*('All Skus'!$C$2:$C$951=$F61),'All Skus'!$D$2:$D$951)</f>
        <v>0</v>
      </c>
      <c r="H61" s="12" t="str">
        <f>VLOOKUP(MID(F61,4,1),DATA!$F$2:$G$16,2,FALSE)</f>
        <v>20"</v>
      </c>
      <c r="I61" s="12" t="str">
        <f>VLOOKUP(MID(F61,5,3),DATA!$H$2:$I$16,2,FALSE)</f>
        <v>9.0"</v>
      </c>
      <c r="J61" s="12" t="str">
        <f>MID(F61,8,2)</f>
        <v>00</v>
      </c>
      <c r="K61" s="12" t="str">
        <f>VLOOKUP(MID(F61,10,3),DATA!$J$2:$L$20,2,FALSE)</f>
        <v>5x127</v>
      </c>
      <c r="L61" s="12">
        <f>VLOOKUP(MID(F61,10,3),DATA!$J$2:$L$20,3,FALSE)</f>
        <v>71.5</v>
      </c>
      <c r="M61" s="68" t="str">
        <f>VLOOKUP(MID(F61,3,1),DATA!$D$2:$E$16,2,FALSE)</f>
        <v>Low Offset</v>
      </c>
      <c r="O61" s="66" t="s">
        <v>2742</v>
      </c>
      <c r="P61" s="60" t="str">
        <f>VLOOKUP(MID(Q61,1,2),DATA!$B$2:$C$10,2,FALSE)</f>
        <v>FT1</v>
      </c>
      <c r="Q61" s="105" t="s">
        <v>2569</v>
      </c>
      <c r="R61" s="18" cm="1">
        <f t="array" ref="R61">SUMPRODUCT(1*('All Skus'!$C$2:$C$951=$Q61),'All Skus'!$D$2:$D$951)</f>
        <v>0</v>
      </c>
      <c r="S61" s="12" t="str">
        <f>VLOOKUP(MID(Q61,4,1),DATA!$F$2:$G$16,2,FALSE)</f>
        <v>20"</v>
      </c>
      <c r="T61" s="12" t="str">
        <f>VLOOKUP(MID(Q61,5,3),DATA!$H$2:$I$16,2,FALSE)</f>
        <v>9.0"</v>
      </c>
      <c r="U61" s="12" t="str">
        <f>MID(Q61,8,2)</f>
        <v>00</v>
      </c>
      <c r="V61" s="12" t="str">
        <f>VLOOKUP(MID(Q61,10,3),DATA!$J$2:$L$20,2,FALSE)</f>
        <v>5x127</v>
      </c>
      <c r="W61" s="12">
        <f>VLOOKUP(MID(Q61,10,3),DATA!$J$2:$L$20,3,FALSE)</f>
        <v>71.5</v>
      </c>
      <c r="X61" s="68" t="str">
        <f>VLOOKUP(MID(Q61,3,1),DATA!$D$2:$E$16,2,FALSE)</f>
        <v>Low Offset</v>
      </c>
      <c r="Z61" s="66" t="s">
        <v>2742</v>
      </c>
    </row>
    <row r="62" spans="1:27" s="66" customFormat="1" x14ac:dyDescent="0.25">
      <c r="A62" s="66" t="s">
        <v>2721</v>
      </c>
      <c r="B62" s="66" t="s">
        <v>2725</v>
      </c>
      <c r="C62" s="66" t="s">
        <v>2724</v>
      </c>
      <c r="D62" s="59" t="str">
        <f>VLOOKUP(MID(F62,1,2),DATA!$B$2:$C$10,2,FALSE)</f>
        <v>FT1</v>
      </c>
      <c r="E62" s="68" t="str">
        <f>VLOOKUP(MID(F62,13,2),DATA!$M$2:$N$16,2,FALSE)</f>
        <v>Ore</v>
      </c>
      <c r="F62" s="105" t="s">
        <v>2600</v>
      </c>
      <c r="G62" s="18" cm="1">
        <f t="array" ref="G62">SUMPRODUCT(1*('All Skus'!$C$2:$C$951=$F62),'All Skus'!$D$2:$D$951)</f>
        <v>0</v>
      </c>
      <c r="H62" s="12" t="str">
        <f>VLOOKUP(MID(F62,4,1),DATA!$F$2:$G$16,2,FALSE)</f>
        <v>17"</v>
      </c>
      <c r="I62" s="12" t="str">
        <f>VLOOKUP(MID(F62,5,3),DATA!$H$2:$I$16,2,FALSE)</f>
        <v>9.0"</v>
      </c>
      <c r="J62" s="12" t="str">
        <f>MID(F62,8,2)</f>
        <v>00</v>
      </c>
      <c r="K62" s="12" t="str">
        <f>VLOOKUP(MID(F62,10,3),DATA!$J$2:$L$20,2,FALSE)</f>
        <v>6x139.7</v>
      </c>
      <c r="L62" s="12">
        <f>VLOOKUP(MID(F62,10,3),DATA!$J$2:$L$20,3,FALSE)</f>
        <v>106.1</v>
      </c>
      <c r="M62" s="68" t="str">
        <f>VLOOKUP(MID(F62,3,1),DATA!$D$2:$E$16,2,FALSE)</f>
        <v>Low Offset</v>
      </c>
      <c r="P62" s="60" t="str">
        <f>VLOOKUP(MID(Q62,1,2),DATA!$B$2:$C$10,2,FALSE)</f>
        <v>FT1</v>
      </c>
      <c r="Q62" s="105" t="s">
        <v>2600</v>
      </c>
      <c r="R62" s="18" cm="1">
        <f t="array" ref="R62">SUMPRODUCT(1*('All Skus'!$C$2:$C$951=$Q62),'All Skus'!$D$2:$D$951)</f>
        <v>0</v>
      </c>
      <c r="S62" s="12" t="str">
        <f>VLOOKUP(MID(Q62,4,1),DATA!$F$2:$G$16,2,FALSE)</f>
        <v>17"</v>
      </c>
      <c r="T62" s="12" t="str">
        <f>VLOOKUP(MID(Q62,5,3),DATA!$H$2:$I$16,2,FALSE)</f>
        <v>9.0"</v>
      </c>
      <c r="U62" s="12" t="str">
        <f>MID(Q62,8,2)</f>
        <v>00</v>
      </c>
      <c r="V62" s="12" t="str">
        <f>VLOOKUP(MID(Q62,10,3),DATA!$J$2:$L$20,2,FALSE)</f>
        <v>6x139.7</v>
      </c>
      <c r="W62" s="12">
        <f>VLOOKUP(MID(Q62,10,3),DATA!$J$2:$L$20,3,FALSE)</f>
        <v>106.1</v>
      </c>
      <c r="X62" s="68" t="str">
        <f>VLOOKUP(MID(Q62,3,1),DATA!$D$2:$E$16,2,FALSE)</f>
        <v>Low Offset</v>
      </c>
      <c r="AA62" s="66" t="s">
        <v>2750</v>
      </c>
    </row>
    <row r="63" spans="1:27" s="66" customFormat="1" x14ac:dyDescent="0.25">
      <c r="A63" s="66" t="s">
        <v>2721</v>
      </c>
      <c r="B63" s="66" t="s">
        <v>2725</v>
      </c>
      <c r="C63" s="66" t="s">
        <v>2724</v>
      </c>
      <c r="D63" s="59" t="str">
        <f>VLOOKUP(MID(F63,1,2),DATA!$B$2:$C$10,2,FALSE)</f>
        <v>FT1</v>
      </c>
      <c r="E63" s="68" t="str">
        <f>VLOOKUP(MID(F63,13,2),DATA!$M$2:$N$16,2,FALSE)</f>
        <v>Tarmac</v>
      </c>
      <c r="F63" s="105" t="s">
        <v>2567</v>
      </c>
      <c r="G63" s="18" cm="1">
        <f t="array" ref="G63">SUMPRODUCT(1*('All Skus'!$C$2:$C$951=$F63),'All Skus'!$D$2:$D$951)</f>
        <v>0</v>
      </c>
      <c r="H63" s="12" t="str">
        <f>VLOOKUP(MID(F63,4,1),DATA!$F$2:$G$16,2,FALSE)</f>
        <v>17"</v>
      </c>
      <c r="I63" s="12" t="str">
        <f>VLOOKUP(MID(F63,5,3),DATA!$H$2:$I$16,2,FALSE)</f>
        <v>9.0"</v>
      </c>
      <c r="J63" s="12" t="str">
        <f>MID(F63,8,2)</f>
        <v>00</v>
      </c>
      <c r="K63" s="12" t="str">
        <f>VLOOKUP(MID(F63,10,3),DATA!$J$2:$L$20,2,FALSE)</f>
        <v>6x139.7</v>
      </c>
      <c r="L63" s="12">
        <f>VLOOKUP(MID(F63,10,3),DATA!$J$2:$L$20,3,FALSE)</f>
        <v>106.1</v>
      </c>
      <c r="M63" s="68" t="str">
        <f>VLOOKUP(MID(F63,3,1),DATA!$D$2:$E$16,2,FALSE)</f>
        <v>Low Offset</v>
      </c>
      <c r="P63" s="60" t="str">
        <f>VLOOKUP(MID(Q63,1,2),DATA!$B$2:$C$10,2,FALSE)</f>
        <v>FT1</v>
      </c>
      <c r="Q63" s="105" t="s">
        <v>2567</v>
      </c>
      <c r="R63" s="18" cm="1">
        <f t="array" ref="R63">SUMPRODUCT(1*('All Skus'!$C$2:$C$951=$Q63),'All Skus'!$D$2:$D$951)</f>
        <v>0</v>
      </c>
      <c r="S63" s="12" t="str">
        <f>VLOOKUP(MID(Q63,4,1),DATA!$F$2:$G$16,2,FALSE)</f>
        <v>17"</v>
      </c>
      <c r="T63" s="12" t="str">
        <f>VLOOKUP(MID(Q63,5,3),DATA!$H$2:$I$16,2,FALSE)</f>
        <v>9.0"</v>
      </c>
      <c r="U63" s="12" t="str">
        <f>MID(Q63,8,2)</f>
        <v>00</v>
      </c>
      <c r="V63" s="12" t="str">
        <f>VLOOKUP(MID(Q63,10,3),DATA!$J$2:$L$20,2,FALSE)</f>
        <v>6x139.7</v>
      </c>
      <c r="W63" s="12">
        <f>VLOOKUP(MID(Q63,10,3),DATA!$J$2:$L$20,3,FALSE)</f>
        <v>106.1</v>
      </c>
      <c r="X63" s="68" t="str">
        <f>VLOOKUP(MID(Q63,3,1),DATA!$D$2:$E$16,2,FALSE)</f>
        <v>Low Offset</v>
      </c>
      <c r="AA63" s="66" t="s">
        <v>2750</v>
      </c>
    </row>
    <row r="64" spans="1:27" s="66" customFormat="1" x14ac:dyDescent="0.25">
      <c r="A64" s="66" t="s">
        <v>2721</v>
      </c>
      <c r="B64" s="66" t="s">
        <v>2725</v>
      </c>
      <c r="C64" s="66" t="s">
        <v>2724</v>
      </c>
      <c r="D64" s="59" t="str">
        <f>VLOOKUP(MID(F64,1,2),DATA!$B$2:$C$10,2,FALSE)</f>
        <v>FT1</v>
      </c>
      <c r="E64" s="68" t="str">
        <f>VLOOKUP(MID(F64,13,2),DATA!$M$2:$N$16,2,FALSE)</f>
        <v>Ore</v>
      </c>
      <c r="F64" s="105" t="s">
        <v>2604</v>
      </c>
      <c r="G64" s="18" cm="1">
        <f t="array" ref="G64">SUMPRODUCT(1*('All Skus'!$C$2:$C$951=$F64),'All Skus'!$D$2:$D$951)</f>
        <v>0</v>
      </c>
      <c r="H64" s="12" t="str">
        <f>VLOOKUP(MID(F64,4,1),DATA!$F$2:$G$16,2,FALSE)</f>
        <v>20"</v>
      </c>
      <c r="I64" s="12" t="str">
        <f>VLOOKUP(MID(F64,5,3),DATA!$H$2:$I$16,2,FALSE)</f>
        <v>9.0"</v>
      </c>
      <c r="J64" s="12" t="str">
        <f>MID(F64,8,2)</f>
        <v>00</v>
      </c>
      <c r="K64" s="12" t="str">
        <f>VLOOKUP(MID(F64,10,3),DATA!$J$2:$L$20,2,FALSE)</f>
        <v>6x139.7</v>
      </c>
      <c r="L64" s="12">
        <f>VLOOKUP(MID(F64,10,3),DATA!$J$2:$L$20,3,FALSE)</f>
        <v>106.1</v>
      </c>
      <c r="M64" s="68" t="str">
        <f>VLOOKUP(MID(F64,3,1),DATA!$D$2:$E$16,2,FALSE)</f>
        <v>Low Offset</v>
      </c>
      <c r="P64" s="60" t="str">
        <f>VLOOKUP(MID(Q64,1,2),DATA!$B$2:$C$10,2,FALSE)</f>
        <v>FT1</v>
      </c>
      <c r="Q64" s="105" t="s">
        <v>2604</v>
      </c>
      <c r="R64" s="18" cm="1">
        <f t="array" ref="R64">SUMPRODUCT(1*('All Skus'!$C$2:$C$951=$Q64),'All Skus'!$D$2:$D$951)</f>
        <v>0</v>
      </c>
      <c r="S64" s="12" t="str">
        <f>VLOOKUP(MID(Q64,4,1),DATA!$F$2:$G$16,2,FALSE)</f>
        <v>20"</v>
      </c>
      <c r="T64" s="12" t="str">
        <f>VLOOKUP(MID(Q64,5,3),DATA!$H$2:$I$16,2,FALSE)</f>
        <v>9.0"</v>
      </c>
      <c r="U64" s="12" t="str">
        <f>MID(Q64,8,2)</f>
        <v>00</v>
      </c>
      <c r="V64" s="12" t="str">
        <f>VLOOKUP(MID(Q64,10,3),DATA!$J$2:$L$20,2,FALSE)</f>
        <v>6x139.7</v>
      </c>
      <c r="W64" s="12">
        <f>VLOOKUP(MID(Q64,10,3),DATA!$J$2:$L$20,3,FALSE)</f>
        <v>106.1</v>
      </c>
      <c r="X64" s="68" t="str">
        <f>VLOOKUP(MID(Q64,3,1),DATA!$D$2:$E$16,2,FALSE)</f>
        <v>Low Offset</v>
      </c>
      <c r="AA64" s="66" t="s">
        <v>2750</v>
      </c>
    </row>
    <row r="65" spans="1:27" s="66" customFormat="1" x14ac:dyDescent="0.25">
      <c r="A65" s="66" t="s">
        <v>2721</v>
      </c>
      <c r="B65" s="66" t="s">
        <v>2725</v>
      </c>
      <c r="C65" s="66" t="s">
        <v>2724</v>
      </c>
      <c r="D65" s="59" t="str">
        <f>VLOOKUP(MID(F65,1,2),DATA!$B$2:$C$10,2,FALSE)</f>
        <v>FT1</v>
      </c>
      <c r="E65" s="68" t="str">
        <f>VLOOKUP(MID(F65,13,2),DATA!$M$2:$N$16,2,FALSE)</f>
        <v>Tarmac</v>
      </c>
      <c r="F65" s="105" t="s">
        <v>2571</v>
      </c>
      <c r="G65" s="18" cm="1">
        <f t="array" ref="G65">SUMPRODUCT(1*('All Skus'!$C$2:$C$951=$F65),'All Skus'!$D$2:$D$951)</f>
        <v>0</v>
      </c>
      <c r="H65" s="12" t="str">
        <f>VLOOKUP(MID(F65,4,1),DATA!$F$2:$G$16,2,FALSE)</f>
        <v>20"</v>
      </c>
      <c r="I65" s="12" t="str">
        <f>VLOOKUP(MID(F65,5,3),DATA!$H$2:$I$16,2,FALSE)</f>
        <v>9.0"</v>
      </c>
      <c r="J65" s="12" t="str">
        <f>MID(F65,8,2)</f>
        <v>00</v>
      </c>
      <c r="K65" s="12" t="str">
        <f>VLOOKUP(MID(F65,10,3),DATA!$J$2:$L$20,2,FALSE)</f>
        <v>6x139.7</v>
      </c>
      <c r="L65" s="12">
        <f>VLOOKUP(MID(F65,10,3),DATA!$J$2:$L$20,3,FALSE)</f>
        <v>106.1</v>
      </c>
      <c r="M65" s="68" t="str">
        <f>VLOOKUP(MID(F65,3,1),DATA!$D$2:$E$16,2,FALSE)</f>
        <v>Low Offset</v>
      </c>
      <c r="P65" s="60" t="str">
        <f>VLOOKUP(MID(Q65,1,2),DATA!$B$2:$C$10,2,FALSE)</f>
        <v>FT1</v>
      </c>
      <c r="Q65" s="105" t="s">
        <v>2571</v>
      </c>
      <c r="R65" s="18" cm="1">
        <f t="array" ref="R65">SUMPRODUCT(1*('All Skus'!$C$2:$C$951=$Q65),'All Skus'!$D$2:$D$951)</f>
        <v>0</v>
      </c>
      <c r="S65" s="12" t="str">
        <f>VLOOKUP(MID(Q65,4,1),DATA!$F$2:$G$16,2,FALSE)</f>
        <v>20"</v>
      </c>
      <c r="T65" s="12" t="str">
        <f>VLOOKUP(MID(Q65,5,3),DATA!$H$2:$I$16,2,FALSE)</f>
        <v>9.0"</v>
      </c>
      <c r="U65" s="12" t="str">
        <f>MID(Q65,8,2)</f>
        <v>00</v>
      </c>
      <c r="V65" s="12" t="str">
        <f>VLOOKUP(MID(Q65,10,3),DATA!$J$2:$L$20,2,FALSE)</f>
        <v>6x139.7</v>
      </c>
      <c r="W65" s="12">
        <f>VLOOKUP(MID(Q65,10,3),DATA!$J$2:$L$20,3,FALSE)</f>
        <v>106.1</v>
      </c>
      <c r="X65" s="68" t="str">
        <f>VLOOKUP(MID(Q65,3,1),DATA!$D$2:$E$16,2,FALSE)</f>
        <v>Low Offset</v>
      </c>
      <c r="AA65" s="66" t="s">
        <v>2750</v>
      </c>
    </row>
    <row r="66" spans="1:27" s="66" customFormat="1" x14ac:dyDescent="0.25">
      <c r="A66" s="66" t="s">
        <v>2016</v>
      </c>
      <c r="B66" s="66" t="s">
        <v>2723</v>
      </c>
      <c r="C66" s="66" t="s">
        <v>2732</v>
      </c>
      <c r="D66" s="59" t="str">
        <f>VLOOKUP(MID(F66,1,2),DATA!$B$2:$C$10,2,FALSE)</f>
        <v>FT1</v>
      </c>
      <c r="E66" s="68" t="str">
        <f>VLOOKUP(MID(F66,13,2),DATA!$M$2:$N$16,2,FALSE)</f>
        <v>Ore</v>
      </c>
      <c r="F66" s="105" t="s">
        <v>2600</v>
      </c>
      <c r="G66" s="18" cm="1">
        <f t="array" ref="G66">SUMPRODUCT(1*('All Skus'!$C$2:$C$951=$F66),'All Skus'!$D$2:$D$951)</f>
        <v>0</v>
      </c>
      <c r="H66" s="12" t="str">
        <f>VLOOKUP(MID(F66,4,1),DATA!$F$2:$G$16,2,FALSE)</f>
        <v>17"</v>
      </c>
      <c r="I66" s="12" t="str">
        <f>VLOOKUP(MID(F66,5,3),DATA!$H$2:$I$16,2,FALSE)</f>
        <v>9.0"</v>
      </c>
      <c r="J66" s="12" t="str">
        <f>MID(F66,8,2)</f>
        <v>00</v>
      </c>
      <c r="K66" s="12" t="str">
        <f>VLOOKUP(MID(F66,10,3),DATA!$J$2:$L$20,2,FALSE)</f>
        <v>6x139.7</v>
      </c>
      <c r="L66" s="12">
        <f>VLOOKUP(MID(F66,10,3),DATA!$J$2:$L$20,3,FALSE)</f>
        <v>106.1</v>
      </c>
      <c r="M66" s="68" t="str">
        <f>VLOOKUP(MID(F66,3,1),DATA!$D$2:$E$16,2,FALSE)</f>
        <v>Low Offset</v>
      </c>
      <c r="O66" s="66" t="s">
        <v>2746</v>
      </c>
      <c r="P66" s="60" t="str">
        <f>VLOOKUP(MID(Q66,1,2),DATA!$B$2:$C$10,2,FALSE)</f>
        <v>FT1</v>
      </c>
      <c r="Q66" s="105" t="s">
        <v>2600</v>
      </c>
      <c r="R66" s="18" cm="1">
        <f t="array" ref="R66">SUMPRODUCT(1*('All Skus'!$C$2:$C$951=$Q66),'All Skus'!$D$2:$D$951)</f>
        <v>0</v>
      </c>
      <c r="S66" s="12" t="str">
        <f>VLOOKUP(MID(Q66,4,1),DATA!$F$2:$G$16,2,FALSE)</f>
        <v>17"</v>
      </c>
      <c r="T66" s="12" t="str">
        <f>VLOOKUP(MID(Q66,5,3),DATA!$H$2:$I$16,2,FALSE)</f>
        <v>9.0"</v>
      </c>
      <c r="U66" s="12" t="str">
        <f>MID(Q66,8,2)</f>
        <v>00</v>
      </c>
      <c r="V66" s="12" t="str">
        <f>VLOOKUP(MID(Q66,10,3),DATA!$J$2:$L$20,2,FALSE)</f>
        <v>6x139.7</v>
      </c>
      <c r="W66" s="12">
        <f>VLOOKUP(MID(Q66,10,3),DATA!$J$2:$L$20,3,FALSE)</f>
        <v>106.1</v>
      </c>
      <c r="X66" s="68" t="str">
        <f>VLOOKUP(MID(Q66,3,1),DATA!$D$2:$E$16,2,FALSE)</f>
        <v>Low Offset</v>
      </c>
      <c r="Z66" s="66" t="s">
        <v>2746</v>
      </c>
      <c r="AA66" s="66" t="s">
        <v>2750</v>
      </c>
    </row>
    <row r="67" spans="1:27" s="66" customFormat="1" x14ac:dyDescent="0.25">
      <c r="A67" s="66" t="s">
        <v>2016</v>
      </c>
      <c r="B67" s="66" t="s">
        <v>2723</v>
      </c>
      <c r="C67" s="66" t="s">
        <v>2732</v>
      </c>
      <c r="D67" s="59" t="str">
        <f>VLOOKUP(MID(F67,1,2),DATA!$B$2:$C$10,2,FALSE)</f>
        <v>FT1</v>
      </c>
      <c r="E67" s="68" t="str">
        <f>VLOOKUP(MID(F67,13,2),DATA!$M$2:$N$16,2,FALSE)</f>
        <v>Tarmac</v>
      </c>
      <c r="F67" s="105" t="s">
        <v>2567</v>
      </c>
      <c r="G67" s="18" cm="1">
        <f t="array" ref="G67">SUMPRODUCT(1*('All Skus'!$C$2:$C$951=$F67),'All Skus'!$D$2:$D$951)</f>
        <v>0</v>
      </c>
      <c r="H67" s="12" t="str">
        <f>VLOOKUP(MID(F67,4,1),DATA!$F$2:$G$16,2,FALSE)</f>
        <v>17"</v>
      </c>
      <c r="I67" s="12" t="str">
        <f>VLOOKUP(MID(F67,5,3),DATA!$H$2:$I$16,2,FALSE)</f>
        <v>9.0"</v>
      </c>
      <c r="J67" s="12" t="str">
        <f>MID(F67,8,2)</f>
        <v>00</v>
      </c>
      <c r="K67" s="12" t="str">
        <f>VLOOKUP(MID(F67,10,3),DATA!$J$2:$L$20,2,FALSE)</f>
        <v>6x139.7</v>
      </c>
      <c r="L67" s="12">
        <f>VLOOKUP(MID(F67,10,3),DATA!$J$2:$L$20,3,FALSE)</f>
        <v>106.1</v>
      </c>
      <c r="M67" s="68" t="str">
        <f>VLOOKUP(MID(F67,3,1),DATA!$D$2:$E$16,2,FALSE)</f>
        <v>Low Offset</v>
      </c>
      <c r="O67" s="66" t="s">
        <v>2746</v>
      </c>
      <c r="P67" s="60" t="str">
        <f>VLOOKUP(MID(Q67,1,2),DATA!$B$2:$C$10,2,FALSE)</f>
        <v>FT1</v>
      </c>
      <c r="Q67" s="105" t="s">
        <v>2567</v>
      </c>
      <c r="R67" s="18" cm="1">
        <f t="array" ref="R67">SUMPRODUCT(1*('All Skus'!$C$2:$C$951=$Q67),'All Skus'!$D$2:$D$951)</f>
        <v>0</v>
      </c>
      <c r="S67" s="12" t="str">
        <f>VLOOKUP(MID(Q67,4,1),DATA!$F$2:$G$16,2,FALSE)</f>
        <v>17"</v>
      </c>
      <c r="T67" s="12" t="str">
        <f>VLOOKUP(MID(Q67,5,3),DATA!$H$2:$I$16,2,FALSE)</f>
        <v>9.0"</v>
      </c>
      <c r="U67" s="12" t="str">
        <f>MID(Q67,8,2)</f>
        <v>00</v>
      </c>
      <c r="V67" s="12" t="str">
        <f>VLOOKUP(MID(Q67,10,3),DATA!$J$2:$L$20,2,FALSE)</f>
        <v>6x139.7</v>
      </c>
      <c r="W67" s="12">
        <f>VLOOKUP(MID(Q67,10,3),DATA!$J$2:$L$20,3,FALSE)</f>
        <v>106.1</v>
      </c>
      <c r="X67" s="68" t="str">
        <f>VLOOKUP(MID(Q67,3,1),DATA!$D$2:$E$16,2,FALSE)</f>
        <v>Low Offset</v>
      </c>
      <c r="Z67" s="66" t="s">
        <v>2746</v>
      </c>
      <c r="AA67" s="66" t="s">
        <v>2750</v>
      </c>
    </row>
    <row r="68" spans="1:27" s="66" customFormat="1" x14ac:dyDescent="0.25">
      <c r="A68" s="66" t="s">
        <v>2016</v>
      </c>
      <c r="B68" s="66" t="s">
        <v>2723</v>
      </c>
      <c r="C68" s="66" t="s">
        <v>2732</v>
      </c>
      <c r="D68" s="59" t="str">
        <f>VLOOKUP(MID(F68,1,2),DATA!$B$2:$C$10,2,FALSE)</f>
        <v>FT1</v>
      </c>
      <c r="E68" s="68" t="str">
        <f>VLOOKUP(MID(F68,13,2),DATA!$M$2:$N$16,2,FALSE)</f>
        <v>Ore</v>
      </c>
      <c r="F68" s="105" t="s">
        <v>2604</v>
      </c>
      <c r="G68" s="18" cm="1">
        <f t="array" ref="G68">SUMPRODUCT(1*('All Skus'!$C$2:$C$951=$F68),'All Skus'!$D$2:$D$951)</f>
        <v>0</v>
      </c>
      <c r="H68" s="12" t="str">
        <f>VLOOKUP(MID(F68,4,1),DATA!$F$2:$G$16,2,FALSE)</f>
        <v>20"</v>
      </c>
      <c r="I68" s="12" t="str">
        <f>VLOOKUP(MID(F68,5,3),DATA!$H$2:$I$16,2,FALSE)</f>
        <v>9.0"</v>
      </c>
      <c r="J68" s="12" t="str">
        <f>MID(F68,8,2)</f>
        <v>00</v>
      </c>
      <c r="K68" s="12" t="str">
        <f>VLOOKUP(MID(F68,10,3),DATA!$J$2:$L$20,2,FALSE)</f>
        <v>6x139.7</v>
      </c>
      <c r="L68" s="12">
        <f>VLOOKUP(MID(F68,10,3),DATA!$J$2:$L$20,3,FALSE)</f>
        <v>106.1</v>
      </c>
      <c r="M68" s="68" t="str">
        <f>VLOOKUP(MID(F68,3,1),DATA!$D$2:$E$16,2,FALSE)</f>
        <v>Low Offset</v>
      </c>
      <c r="O68" s="66" t="s">
        <v>2747</v>
      </c>
      <c r="P68" s="60" t="str">
        <f>VLOOKUP(MID(Q68,1,2),DATA!$B$2:$C$10,2,FALSE)</f>
        <v>FT1</v>
      </c>
      <c r="Q68" s="105" t="s">
        <v>2604</v>
      </c>
      <c r="R68" s="18" cm="1">
        <f t="array" ref="R68">SUMPRODUCT(1*('All Skus'!$C$2:$C$951=$Q68),'All Skus'!$D$2:$D$951)</f>
        <v>0</v>
      </c>
      <c r="S68" s="12" t="str">
        <f>VLOOKUP(MID(Q68,4,1),DATA!$F$2:$G$16,2,FALSE)</f>
        <v>20"</v>
      </c>
      <c r="T68" s="12" t="str">
        <f>VLOOKUP(MID(Q68,5,3),DATA!$H$2:$I$16,2,FALSE)</f>
        <v>9.0"</v>
      </c>
      <c r="U68" s="12" t="str">
        <f>MID(Q68,8,2)</f>
        <v>00</v>
      </c>
      <c r="V68" s="12" t="str">
        <f>VLOOKUP(MID(Q68,10,3),DATA!$J$2:$L$20,2,FALSE)</f>
        <v>6x139.7</v>
      </c>
      <c r="W68" s="12">
        <f>VLOOKUP(MID(Q68,10,3),DATA!$J$2:$L$20,3,FALSE)</f>
        <v>106.1</v>
      </c>
      <c r="X68" s="68" t="str">
        <f>VLOOKUP(MID(Q68,3,1),DATA!$D$2:$E$16,2,FALSE)</f>
        <v>Low Offset</v>
      </c>
      <c r="Z68" s="66" t="s">
        <v>2747</v>
      </c>
      <c r="AA68" s="66" t="s">
        <v>2750</v>
      </c>
    </row>
    <row r="69" spans="1:27" s="66" customFormat="1" x14ac:dyDescent="0.25">
      <c r="A69" s="66" t="s">
        <v>2016</v>
      </c>
      <c r="B69" s="66" t="s">
        <v>2723</v>
      </c>
      <c r="C69" s="66" t="s">
        <v>2732</v>
      </c>
      <c r="D69" s="59" t="str">
        <f>VLOOKUP(MID(F69,1,2),DATA!$B$2:$C$10,2,FALSE)</f>
        <v>FT1</v>
      </c>
      <c r="E69" s="68" t="str">
        <f>VLOOKUP(MID(F69,13,2),DATA!$M$2:$N$16,2,FALSE)</f>
        <v>Tarmac</v>
      </c>
      <c r="F69" s="105" t="s">
        <v>2571</v>
      </c>
      <c r="G69" s="18" cm="1">
        <f t="array" ref="G69">SUMPRODUCT(1*('All Skus'!$C$2:$C$951=$F69),'All Skus'!$D$2:$D$951)</f>
        <v>0</v>
      </c>
      <c r="H69" s="12" t="str">
        <f>VLOOKUP(MID(F69,4,1),DATA!$F$2:$G$16,2,FALSE)</f>
        <v>20"</v>
      </c>
      <c r="I69" s="12" t="str">
        <f>VLOOKUP(MID(F69,5,3),DATA!$H$2:$I$16,2,FALSE)</f>
        <v>9.0"</v>
      </c>
      <c r="J69" s="12" t="str">
        <f>MID(F69,8,2)</f>
        <v>00</v>
      </c>
      <c r="K69" s="12" t="str">
        <f>VLOOKUP(MID(F69,10,3),DATA!$J$2:$L$20,2,FALSE)</f>
        <v>6x139.7</v>
      </c>
      <c r="L69" s="12">
        <f>VLOOKUP(MID(F69,10,3),DATA!$J$2:$L$20,3,FALSE)</f>
        <v>106.1</v>
      </c>
      <c r="M69" s="68" t="str">
        <f>VLOOKUP(MID(F69,3,1),DATA!$D$2:$E$16,2,FALSE)</f>
        <v>Low Offset</v>
      </c>
      <c r="O69" s="66" t="s">
        <v>2747</v>
      </c>
      <c r="P69" s="60" t="str">
        <f>VLOOKUP(MID(Q69,1,2),DATA!$B$2:$C$10,2,FALSE)</f>
        <v>FT1</v>
      </c>
      <c r="Q69" s="105" t="s">
        <v>2571</v>
      </c>
      <c r="R69" s="18" cm="1">
        <f t="array" ref="R69">SUMPRODUCT(1*('All Skus'!$C$2:$C$951=$Q69),'All Skus'!$D$2:$D$951)</f>
        <v>0</v>
      </c>
      <c r="S69" s="12" t="str">
        <f>VLOOKUP(MID(Q69,4,1),DATA!$F$2:$G$16,2,FALSE)</f>
        <v>20"</v>
      </c>
      <c r="T69" s="12" t="str">
        <f>VLOOKUP(MID(Q69,5,3),DATA!$H$2:$I$16,2,FALSE)</f>
        <v>9.0"</v>
      </c>
      <c r="U69" s="12" t="str">
        <f>MID(Q69,8,2)</f>
        <v>00</v>
      </c>
      <c r="V69" s="12" t="str">
        <f>VLOOKUP(MID(Q69,10,3),DATA!$J$2:$L$20,2,FALSE)</f>
        <v>6x139.7</v>
      </c>
      <c r="W69" s="12">
        <f>VLOOKUP(MID(Q69,10,3),DATA!$J$2:$L$20,3,FALSE)</f>
        <v>106.1</v>
      </c>
      <c r="X69" s="68" t="str">
        <f>VLOOKUP(MID(Q69,3,1),DATA!$D$2:$E$16,2,FALSE)</f>
        <v>Low Offset</v>
      </c>
      <c r="Z69" s="66" t="s">
        <v>2747</v>
      </c>
      <c r="AA69" s="66" t="s">
        <v>2750</v>
      </c>
    </row>
    <row r="70" spans="1:27" s="66" customFormat="1" x14ac:dyDescent="0.25">
      <c r="A70" s="66" t="s">
        <v>2016</v>
      </c>
      <c r="B70" s="66" t="s">
        <v>2723</v>
      </c>
      <c r="C70" s="66" t="s">
        <v>2733</v>
      </c>
      <c r="D70" s="59" t="str">
        <f>VLOOKUP(MID(F70,1,2),DATA!$B$2:$C$10,2,FALSE)</f>
        <v>FT1</v>
      </c>
      <c r="E70" s="68" t="str">
        <f>VLOOKUP(MID(F70,13,2),DATA!$M$2:$N$16,2,FALSE)</f>
        <v>Ore</v>
      </c>
      <c r="F70" s="105" t="s">
        <v>2600</v>
      </c>
      <c r="G70" s="18" cm="1">
        <f t="array" ref="G70">SUMPRODUCT(1*('All Skus'!$C$2:$C$951=$F70),'All Skus'!$D$2:$D$951)</f>
        <v>0</v>
      </c>
      <c r="H70" s="12" t="str">
        <f>VLOOKUP(MID(F70,4,1),DATA!$F$2:$G$16,2,FALSE)</f>
        <v>17"</v>
      </c>
      <c r="I70" s="12" t="str">
        <f>VLOOKUP(MID(F70,5,3),DATA!$H$2:$I$16,2,FALSE)</f>
        <v>9.0"</v>
      </c>
      <c r="J70" s="12" t="str">
        <f>MID(F70,8,2)</f>
        <v>00</v>
      </c>
      <c r="K70" s="12" t="str">
        <f>VLOOKUP(MID(F70,10,3),DATA!$J$2:$L$20,2,FALSE)</f>
        <v>6x139.7</v>
      </c>
      <c r="L70" s="12">
        <f>VLOOKUP(MID(F70,10,3),DATA!$J$2:$L$20,3,FALSE)</f>
        <v>106.1</v>
      </c>
      <c r="M70" s="68" t="str">
        <f>VLOOKUP(MID(F70,3,1),DATA!$D$2:$E$16,2,FALSE)</f>
        <v>Low Offset</v>
      </c>
      <c r="O70" s="66" t="s">
        <v>2748</v>
      </c>
      <c r="P70" s="60" t="str">
        <f>VLOOKUP(MID(Q70,1,2),DATA!$B$2:$C$10,2,FALSE)</f>
        <v>FT1</v>
      </c>
      <c r="Q70" s="105" t="s">
        <v>2600</v>
      </c>
      <c r="R70" s="18" cm="1">
        <f t="array" ref="R70">SUMPRODUCT(1*('All Skus'!$C$2:$C$951=$Q70),'All Skus'!$D$2:$D$951)</f>
        <v>0</v>
      </c>
      <c r="S70" s="12" t="str">
        <f>VLOOKUP(MID(Q70,4,1),DATA!$F$2:$G$16,2,FALSE)</f>
        <v>17"</v>
      </c>
      <c r="T70" s="12" t="str">
        <f>VLOOKUP(MID(Q70,5,3),DATA!$H$2:$I$16,2,FALSE)</f>
        <v>9.0"</v>
      </c>
      <c r="U70" s="12" t="str">
        <f>MID(Q70,8,2)</f>
        <v>00</v>
      </c>
      <c r="V70" s="12" t="str">
        <f>VLOOKUP(MID(Q70,10,3),DATA!$J$2:$L$20,2,FALSE)</f>
        <v>6x139.7</v>
      </c>
      <c r="W70" s="12">
        <f>VLOOKUP(MID(Q70,10,3),DATA!$J$2:$L$20,3,FALSE)</f>
        <v>106.1</v>
      </c>
      <c r="X70" s="68" t="str">
        <f>VLOOKUP(MID(Q70,3,1),DATA!$D$2:$E$16,2,FALSE)</f>
        <v>Low Offset</v>
      </c>
      <c r="Z70" s="66" t="s">
        <v>2748</v>
      </c>
      <c r="AA70" s="66" t="s">
        <v>2750</v>
      </c>
    </row>
    <row r="71" spans="1:27" s="66" customFormat="1" x14ac:dyDescent="0.25">
      <c r="A71" s="66" t="s">
        <v>2016</v>
      </c>
      <c r="B71" s="66" t="s">
        <v>2723</v>
      </c>
      <c r="C71" s="66" t="s">
        <v>2733</v>
      </c>
      <c r="D71" s="59" t="str">
        <f>VLOOKUP(MID(F71,1,2),DATA!$B$2:$C$10,2,FALSE)</f>
        <v>FT1</v>
      </c>
      <c r="E71" s="68" t="str">
        <f>VLOOKUP(MID(F71,13,2),DATA!$M$2:$N$16,2,FALSE)</f>
        <v>Tarmac</v>
      </c>
      <c r="F71" s="105" t="s">
        <v>2567</v>
      </c>
      <c r="G71" s="18" cm="1">
        <f t="array" ref="G71">SUMPRODUCT(1*('All Skus'!$C$2:$C$951=$F71),'All Skus'!$D$2:$D$951)</f>
        <v>0</v>
      </c>
      <c r="H71" s="12" t="str">
        <f>VLOOKUP(MID(F71,4,1),DATA!$F$2:$G$16,2,FALSE)</f>
        <v>17"</v>
      </c>
      <c r="I71" s="12" t="str">
        <f>VLOOKUP(MID(F71,5,3),DATA!$H$2:$I$16,2,FALSE)</f>
        <v>9.0"</v>
      </c>
      <c r="J71" s="12" t="str">
        <f>MID(F71,8,2)</f>
        <v>00</v>
      </c>
      <c r="K71" s="12" t="str">
        <f>VLOOKUP(MID(F71,10,3),DATA!$J$2:$L$20,2,FALSE)</f>
        <v>6x139.7</v>
      </c>
      <c r="L71" s="12">
        <f>VLOOKUP(MID(F71,10,3),DATA!$J$2:$L$20,3,FALSE)</f>
        <v>106.1</v>
      </c>
      <c r="M71" s="68" t="str">
        <f>VLOOKUP(MID(F71,3,1),DATA!$D$2:$E$16,2,FALSE)</f>
        <v>Low Offset</v>
      </c>
      <c r="O71" s="66" t="s">
        <v>2748</v>
      </c>
      <c r="P71" s="60" t="str">
        <f>VLOOKUP(MID(Q71,1,2),DATA!$B$2:$C$10,2,FALSE)</f>
        <v>FT1</v>
      </c>
      <c r="Q71" s="105" t="s">
        <v>2567</v>
      </c>
      <c r="R71" s="18" cm="1">
        <f t="array" ref="R71">SUMPRODUCT(1*('All Skus'!$C$2:$C$951=$Q71),'All Skus'!$D$2:$D$951)</f>
        <v>0</v>
      </c>
      <c r="S71" s="12" t="str">
        <f>VLOOKUP(MID(Q71,4,1),DATA!$F$2:$G$16,2,FALSE)</f>
        <v>17"</v>
      </c>
      <c r="T71" s="12" t="str">
        <f>VLOOKUP(MID(Q71,5,3),DATA!$H$2:$I$16,2,FALSE)</f>
        <v>9.0"</v>
      </c>
      <c r="U71" s="12" t="str">
        <f>MID(Q71,8,2)</f>
        <v>00</v>
      </c>
      <c r="V71" s="12" t="str">
        <f>VLOOKUP(MID(Q71,10,3),DATA!$J$2:$L$20,2,FALSE)</f>
        <v>6x139.7</v>
      </c>
      <c r="W71" s="12">
        <f>VLOOKUP(MID(Q71,10,3),DATA!$J$2:$L$20,3,FALSE)</f>
        <v>106.1</v>
      </c>
      <c r="X71" s="68" t="str">
        <f>VLOOKUP(MID(Q71,3,1),DATA!$D$2:$E$16,2,FALSE)</f>
        <v>Low Offset</v>
      </c>
      <c r="Z71" s="66" t="s">
        <v>2748</v>
      </c>
      <c r="AA71" s="66" t="s">
        <v>2750</v>
      </c>
    </row>
    <row r="72" spans="1:27" s="66" customFormat="1" x14ac:dyDescent="0.25">
      <c r="A72" s="66" t="s">
        <v>2016</v>
      </c>
      <c r="B72" s="66" t="s">
        <v>2723</v>
      </c>
      <c r="C72" s="66" t="s">
        <v>2733</v>
      </c>
      <c r="D72" s="59" t="str">
        <f>VLOOKUP(MID(F72,1,2),DATA!$B$2:$C$10,2,FALSE)</f>
        <v>FT1</v>
      </c>
      <c r="E72" s="68" t="str">
        <f>VLOOKUP(MID(F72,13,2),DATA!$M$2:$N$16,2,FALSE)</f>
        <v>Ore</v>
      </c>
      <c r="F72" s="105" t="s">
        <v>2604</v>
      </c>
      <c r="G72" s="18" cm="1">
        <f t="array" ref="G72">SUMPRODUCT(1*('All Skus'!$C$2:$C$951=$F72),'All Skus'!$D$2:$D$951)</f>
        <v>0</v>
      </c>
      <c r="H72" s="12" t="str">
        <f>VLOOKUP(MID(F72,4,1),DATA!$F$2:$G$16,2,FALSE)</f>
        <v>20"</v>
      </c>
      <c r="I72" s="12" t="str">
        <f>VLOOKUP(MID(F72,5,3),DATA!$H$2:$I$16,2,FALSE)</f>
        <v>9.0"</v>
      </c>
      <c r="J72" s="12" t="str">
        <f>MID(F72,8,2)</f>
        <v>00</v>
      </c>
      <c r="K72" s="12" t="str">
        <f>VLOOKUP(MID(F72,10,3),DATA!$J$2:$L$20,2,FALSE)</f>
        <v>6x139.7</v>
      </c>
      <c r="L72" s="12">
        <f>VLOOKUP(MID(F72,10,3),DATA!$J$2:$L$20,3,FALSE)</f>
        <v>106.1</v>
      </c>
      <c r="M72" s="68" t="str">
        <f>VLOOKUP(MID(F72,3,1),DATA!$D$2:$E$16,2,FALSE)</f>
        <v>Low Offset</v>
      </c>
      <c r="O72" s="66" t="s">
        <v>2749</v>
      </c>
      <c r="P72" s="60" t="str">
        <f>VLOOKUP(MID(Q72,1,2),DATA!$B$2:$C$10,2,FALSE)</f>
        <v>FT1</v>
      </c>
      <c r="Q72" s="105" t="s">
        <v>2604</v>
      </c>
      <c r="R72" s="18" cm="1">
        <f t="array" ref="R72">SUMPRODUCT(1*('All Skus'!$C$2:$C$951=$Q72),'All Skus'!$D$2:$D$951)</f>
        <v>0</v>
      </c>
      <c r="S72" s="12" t="str">
        <f>VLOOKUP(MID(Q72,4,1),DATA!$F$2:$G$16,2,FALSE)</f>
        <v>20"</v>
      </c>
      <c r="T72" s="12" t="str">
        <f>VLOOKUP(MID(Q72,5,3),DATA!$H$2:$I$16,2,FALSE)</f>
        <v>9.0"</v>
      </c>
      <c r="U72" s="12" t="str">
        <f>MID(Q72,8,2)</f>
        <v>00</v>
      </c>
      <c r="V72" s="12" t="str">
        <f>VLOOKUP(MID(Q72,10,3),DATA!$J$2:$L$20,2,FALSE)</f>
        <v>6x139.7</v>
      </c>
      <c r="W72" s="12">
        <f>VLOOKUP(MID(Q72,10,3),DATA!$J$2:$L$20,3,FALSE)</f>
        <v>106.1</v>
      </c>
      <c r="X72" s="68" t="str">
        <f>VLOOKUP(MID(Q72,3,1),DATA!$D$2:$E$16,2,FALSE)</f>
        <v>Low Offset</v>
      </c>
      <c r="Z72" s="66" t="s">
        <v>2749</v>
      </c>
      <c r="AA72" s="66" t="s">
        <v>2750</v>
      </c>
    </row>
    <row r="73" spans="1:27" s="66" customFormat="1" x14ac:dyDescent="0.25">
      <c r="A73" s="66" t="s">
        <v>2016</v>
      </c>
      <c r="B73" s="66" t="s">
        <v>2723</v>
      </c>
      <c r="C73" s="66" t="s">
        <v>2733</v>
      </c>
      <c r="D73" s="59" t="str">
        <f>VLOOKUP(MID(F73,1,2),DATA!$B$2:$C$10,2,FALSE)</f>
        <v>FT1</v>
      </c>
      <c r="E73" s="68" t="str">
        <f>VLOOKUP(MID(F73,13,2),DATA!$M$2:$N$16,2,FALSE)</f>
        <v>Tarmac</v>
      </c>
      <c r="F73" s="105" t="s">
        <v>2571</v>
      </c>
      <c r="G73" s="18" cm="1">
        <f t="array" ref="G73">SUMPRODUCT(1*('All Skus'!$C$2:$C$951=$F73),'All Skus'!$D$2:$D$951)</f>
        <v>0</v>
      </c>
      <c r="H73" s="12" t="str">
        <f>VLOOKUP(MID(F73,4,1),DATA!$F$2:$G$16,2,FALSE)</f>
        <v>20"</v>
      </c>
      <c r="I73" s="12" t="str">
        <f>VLOOKUP(MID(F73,5,3),DATA!$H$2:$I$16,2,FALSE)</f>
        <v>9.0"</v>
      </c>
      <c r="J73" s="12" t="str">
        <f>MID(F73,8,2)</f>
        <v>00</v>
      </c>
      <c r="K73" s="12" t="str">
        <f>VLOOKUP(MID(F73,10,3),DATA!$J$2:$L$20,2,FALSE)</f>
        <v>6x139.7</v>
      </c>
      <c r="L73" s="12">
        <f>VLOOKUP(MID(F73,10,3),DATA!$J$2:$L$20,3,FALSE)</f>
        <v>106.1</v>
      </c>
      <c r="M73" s="68" t="str">
        <f>VLOOKUP(MID(F73,3,1),DATA!$D$2:$E$16,2,FALSE)</f>
        <v>Low Offset</v>
      </c>
      <c r="O73" s="66" t="s">
        <v>2749</v>
      </c>
      <c r="P73" s="60" t="str">
        <f>VLOOKUP(MID(Q73,1,2),DATA!$B$2:$C$10,2,FALSE)</f>
        <v>FT1</v>
      </c>
      <c r="Q73" s="105" t="s">
        <v>2571</v>
      </c>
      <c r="R73" s="18" cm="1">
        <f t="array" ref="R73">SUMPRODUCT(1*('All Skus'!$C$2:$C$951=$Q73),'All Skus'!$D$2:$D$951)</f>
        <v>0</v>
      </c>
      <c r="S73" s="12" t="str">
        <f>VLOOKUP(MID(Q73,4,1),DATA!$F$2:$G$16,2,FALSE)</f>
        <v>20"</v>
      </c>
      <c r="T73" s="12" t="str">
        <f>VLOOKUP(MID(Q73,5,3),DATA!$H$2:$I$16,2,FALSE)</f>
        <v>9.0"</v>
      </c>
      <c r="U73" s="12" t="str">
        <f>MID(Q73,8,2)</f>
        <v>00</v>
      </c>
      <c r="V73" s="12" t="str">
        <f>VLOOKUP(MID(Q73,10,3),DATA!$J$2:$L$20,2,FALSE)</f>
        <v>6x139.7</v>
      </c>
      <c r="W73" s="12">
        <f>VLOOKUP(MID(Q73,10,3),DATA!$J$2:$L$20,3,FALSE)</f>
        <v>106.1</v>
      </c>
      <c r="X73" s="68" t="str">
        <f>VLOOKUP(MID(Q73,3,1),DATA!$D$2:$E$16,2,FALSE)</f>
        <v>Low Offset</v>
      </c>
      <c r="Z73" s="66" t="s">
        <v>2749</v>
      </c>
      <c r="AA73" s="66" t="s">
        <v>2750</v>
      </c>
    </row>
    <row r="74" spans="1:27" s="66" customFormat="1" x14ac:dyDescent="0.25">
      <c r="A74" s="66" t="s">
        <v>2016</v>
      </c>
      <c r="B74" s="66" t="s">
        <v>2723</v>
      </c>
      <c r="C74" s="66" t="s">
        <v>2734</v>
      </c>
      <c r="D74" s="59" t="str">
        <f>VLOOKUP(MID(F74,1,2),DATA!$B$2:$C$10,2,FALSE)</f>
        <v>FT1</v>
      </c>
      <c r="E74" s="68" t="str">
        <f>VLOOKUP(MID(F74,13,2),DATA!$M$2:$N$16,2,FALSE)</f>
        <v>Ore</v>
      </c>
      <c r="F74" s="105" t="s">
        <v>2600</v>
      </c>
      <c r="G74" s="18" cm="1">
        <f t="array" ref="G74">SUMPRODUCT(1*('All Skus'!$C$2:$C$951=$F74),'All Skus'!$D$2:$D$951)</f>
        <v>0</v>
      </c>
      <c r="H74" s="12" t="str">
        <f>VLOOKUP(MID(F74,4,1),DATA!$F$2:$G$16,2,FALSE)</f>
        <v>17"</v>
      </c>
      <c r="I74" s="12" t="str">
        <f>VLOOKUP(MID(F74,5,3),DATA!$H$2:$I$16,2,FALSE)</f>
        <v>9.0"</v>
      </c>
      <c r="J74" s="12" t="str">
        <f>MID(F74,8,2)</f>
        <v>00</v>
      </c>
      <c r="K74" s="12" t="str">
        <f>VLOOKUP(MID(F74,10,3),DATA!$J$2:$L$20,2,FALSE)</f>
        <v>6x139.7</v>
      </c>
      <c r="L74" s="12">
        <f>VLOOKUP(MID(F74,10,3),DATA!$J$2:$L$20,3,FALSE)</f>
        <v>106.1</v>
      </c>
      <c r="M74" s="68" t="str">
        <f>VLOOKUP(MID(F74,3,1),DATA!$D$2:$E$16,2,FALSE)</f>
        <v>Low Offset</v>
      </c>
      <c r="O74" s="66" t="s">
        <v>2743</v>
      </c>
      <c r="P74" s="60" t="str">
        <f>VLOOKUP(MID(Q74,1,2),DATA!$B$2:$C$10,2,FALSE)</f>
        <v>FT1</v>
      </c>
      <c r="Q74" s="105" t="s">
        <v>2600</v>
      </c>
      <c r="R74" s="18" cm="1">
        <f t="array" ref="R74">SUMPRODUCT(1*('All Skus'!$C$2:$C$951=$Q74),'All Skus'!$D$2:$D$951)</f>
        <v>0</v>
      </c>
      <c r="S74" s="12" t="str">
        <f>VLOOKUP(MID(Q74,4,1),DATA!$F$2:$G$16,2,FALSE)</f>
        <v>17"</v>
      </c>
      <c r="T74" s="12" t="str">
        <f>VLOOKUP(MID(Q74,5,3),DATA!$H$2:$I$16,2,FALSE)</f>
        <v>9.0"</v>
      </c>
      <c r="U74" s="12" t="str">
        <f>MID(Q74,8,2)</f>
        <v>00</v>
      </c>
      <c r="V74" s="12" t="str">
        <f>VLOOKUP(MID(Q74,10,3),DATA!$J$2:$L$20,2,FALSE)</f>
        <v>6x139.7</v>
      </c>
      <c r="W74" s="12">
        <f>VLOOKUP(MID(Q74,10,3),DATA!$J$2:$L$20,3,FALSE)</f>
        <v>106.1</v>
      </c>
      <c r="X74" s="68" t="str">
        <f>VLOOKUP(MID(Q74,3,1),DATA!$D$2:$E$16,2,FALSE)</f>
        <v>Low Offset</v>
      </c>
      <c r="Z74" s="66" t="s">
        <v>2743</v>
      </c>
      <c r="AA74" s="66" t="s">
        <v>2750</v>
      </c>
    </row>
    <row r="75" spans="1:27" s="66" customFormat="1" x14ac:dyDescent="0.25">
      <c r="A75" s="66" t="s">
        <v>2016</v>
      </c>
      <c r="B75" s="66" t="s">
        <v>2723</v>
      </c>
      <c r="C75" s="66" t="s">
        <v>2734</v>
      </c>
      <c r="D75" s="59" t="str">
        <f>VLOOKUP(MID(F75,1,2),DATA!$B$2:$C$10,2,FALSE)</f>
        <v>FT1</v>
      </c>
      <c r="E75" s="68" t="str">
        <f>VLOOKUP(MID(F75,13,2),DATA!$M$2:$N$16,2,FALSE)</f>
        <v>Tarmac</v>
      </c>
      <c r="F75" s="105" t="s">
        <v>2567</v>
      </c>
      <c r="G75" s="18" cm="1">
        <f t="array" ref="G75">SUMPRODUCT(1*('All Skus'!$C$2:$C$951=$F75),'All Skus'!$D$2:$D$951)</f>
        <v>0</v>
      </c>
      <c r="H75" s="12" t="str">
        <f>VLOOKUP(MID(F75,4,1),DATA!$F$2:$G$16,2,FALSE)</f>
        <v>17"</v>
      </c>
      <c r="I75" s="12" t="str">
        <f>VLOOKUP(MID(F75,5,3),DATA!$H$2:$I$16,2,FALSE)</f>
        <v>9.0"</v>
      </c>
      <c r="J75" s="12" t="str">
        <f>MID(F75,8,2)</f>
        <v>00</v>
      </c>
      <c r="K75" s="12" t="str">
        <f>VLOOKUP(MID(F75,10,3),DATA!$J$2:$L$20,2,FALSE)</f>
        <v>6x139.7</v>
      </c>
      <c r="L75" s="12">
        <f>VLOOKUP(MID(F75,10,3),DATA!$J$2:$L$20,3,FALSE)</f>
        <v>106.1</v>
      </c>
      <c r="M75" s="68" t="str">
        <f>VLOOKUP(MID(F75,3,1),DATA!$D$2:$E$16,2,FALSE)</f>
        <v>Low Offset</v>
      </c>
      <c r="O75" s="66" t="s">
        <v>2743</v>
      </c>
      <c r="P75" s="60" t="str">
        <f>VLOOKUP(MID(Q75,1,2),DATA!$B$2:$C$10,2,FALSE)</f>
        <v>FT1</v>
      </c>
      <c r="Q75" s="105" t="s">
        <v>2567</v>
      </c>
      <c r="R75" s="18" cm="1">
        <f t="array" ref="R75">SUMPRODUCT(1*('All Skus'!$C$2:$C$951=$Q75),'All Skus'!$D$2:$D$951)</f>
        <v>0</v>
      </c>
      <c r="S75" s="12" t="str">
        <f>VLOOKUP(MID(Q75,4,1),DATA!$F$2:$G$16,2,FALSE)</f>
        <v>17"</v>
      </c>
      <c r="T75" s="12" t="str">
        <f>VLOOKUP(MID(Q75,5,3),DATA!$H$2:$I$16,2,FALSE)</f>
        <v>9.0"</v>
      </c>
      <c r="U75" s="12" t="str">
        <f>MID(Q75,8,2)</f>
        <v>00</v>
      </c>
      <c r="V75" s="12" t="str">
        <f>VLOOKUP(MID(Q75,10,3),DATA!$J$2:$L$20,2,FALSE)</f>
        <v>6x139.7</v>
      </c>
      <c r="W75" s="12">
        <f>VLOOKUP(MID(Q75,10,3),DATA!$J$2:$L$20,3,FALSE)</f>
        <v>106.1</v>
      </c>
      <c r="X75" s="68" t="str">
        <f>VLOOKUP(MID(Q75,3,1),DATA!$D$2:$E$16,2,FALSE)</f>
        <v>Low Offset</v>
      </c>
      <c r="Z75" s="66" t="s">
        <v>2743</v>
      </c>
      <c r="AA75" s="66" t="s">
        <v>2750</v>
      </c>
    </row>
    <row r="76" spans="1:27" s="66" customFormat="1" x14ac:dyDescent="0.25">
      <c r="A76" s="66" t="s">
        <v>2016</v>
      </c>
      <c r="B76" s="66" t="s">
        <v>2723</v>
      </c>
      <c r="C76" s="66" t="s">
        <v>2734</v>
      </c>
      <c r="D76" s="59" t="str">
        <f>VLOOKUP(MID(F76,1,2),DATA!$B$2:$C$10,2,FALSE)</f>
        <v>FT1</v>
      </c>
      <c r="E76" s="68" t="str">
        <f>VLOOKUP(MID(F76,13,2),DATA!$M$2:$N$16,2,FALSE)</f>
        <v>Ore</v>
      </c>
      <c r="F76" s="105" t="s">
        <v>2604</v>
      </c>
      <c r="G76" s="18" cm="1">
        <f t="array" ref="G76">SUMPRODUCT(1*('All Skus'!$C$2:$C$951=$F76),'All Skus'!$D$2:$D$951)</f>
        <v>0</v>
      </c>
      <c r="H76" s="12" t="str">
        <f>VLOOKUP(MID(F76,4,1),DATA!$F$2:$G$16,2,FALSE)</f>
        <v>20"</v>
      </c>
      <c r="I76" s="12" t="str">
        <f>VLOOKUP(MID(F76,5,3),DATA!$H$2:$I$16,2,FALSE)</f>
        <v>9.0"</v>
      </c>
      <c r="J76" s="12" t="str">
        <f>MID(F76,8,2)</f>
        <v>00</v>
      </c>
      <c r="K76" s="12" t="str">
        <f>VLOOKUP(MID(F76,10,3),DATA!$J$2:$L$20,2,FALSE)</f>
        <v>6x139.7</v>
      </c>
      <c r="L76" s="12">
        <f>VLOOKUP(MID(F76,10,3),DATA!$J$2:$L$20,3,FALSE)</f>
        <v>106.1</v>
      </c>
      <c r="M76" s="68" t="str">
        <f>VLOOKUP(MID(F76,3,1),DATA!$D$2:$E$16,2,FALSE)</f>
        <v>Low Offset</v>
      </c>
      <c r="P76" s="60" t="str">
        <f>VLOOKUP(MID(Q76,1,2),DATA!$B$2:$C$10,2,FALSE)</f>
        <v>FT1</v>
      </c>
      <c r="Q76" s="105" t="s">
        <v>2604</v>
      </c>
      <c r="R76" s="18" cm="1">
        <f t="array" ref="R76">SUMPRODUCT(1*('All Skus'!$C$2:$C$951=$Q76),'All Skus'!$D$2:$D$951)</f>
        <v>0</v>
      </c>
      <c r="S76" s="12" t="str">
        <f>VLOOKUP(MID(Q76,4,1),DATA!$F$2:$G$16,2,FALSE)</f>
        <v>20"</v>
      </c>
      <c r="T76" s="12" t="str">
        <f>VLOOKUP(MID(Q76,5,3),DATA!$H$2:$I$16,2,FALSE)</f>
        <v>9.0"</v>
      </c>
      <c r="U76" s="12" t="str">
        <f>MID(Q76,8,2)</f>
        <v>00</v>
      </c>
      <c r="V76" s="12" t="str">
        <f>VLOOKUP(MID(Q76,10,3),DATA!$J$2:$L$20,2,FALSE)</f>
        <v>6x139.7</v>
      </c>
      <c r="W76" s="12">
        <f>VLOOKUP(MID(Q76,10,3),DATA!$J$2:$L$20,3,FALSE)</f>
        <v>106.1</v>
      </c>
      <c r="X76" s="68" t="str">
        <f>VLOOKUP(MID(Q76,3,1),DATA!$D$2:$E$16,2,FALSE)</f>
        <v>Low Offset</v>
      </c>
      <c r="AA76" s="66" t="s">
        <v>2750</v>
      </c>
    </row>
    <row r="77" spans="1:27" s="66" customFormat="1" x14ac:dyDescent="0.25">
      <c r="A77" s="66" t="s">
        <v>2016</v>
      </c>
      <c r="B77" s="66" t="s">
        <v>2723</v>
      </c>
      <c r="C77" s="66" t="s">
        <v>2734</v>
      </c>
      <c r="D77" s="59" t="str">
        <f>VLOOKUP(MID(F77,1,2),DATA!$B$2:$C$10,2,FALSE)</f>
        <v>FT1</v>
      </c>
      <c r="E77" s="68" t="str">
        <f>VLOOKUP(MID(F77,13,2),DATA!$M$2:$N$16,2,FALSE)</f>
        <v>Tarmac</v>
      </c>
      <c r="F77" s="105" t="s">
        <v>2571</v>
      </c>
      <c r="G77" s="18" cm="1">
        <f t="array" ref="G77">SUMPRODUCT(1*('All Skus'!$C$2:$C$951=$F77),'All Skus'!$D$2:$D$951)</f>
        <v>0</v>
      </c>
      <c r="H77" s="12" t="str">
        <f>VLOOKUP(MID(F77,4,1),DATA!$F$2:$G$16,2,FALSE)</f>
        <v>20"</v>
      </c>
      <c r="I77" s="12" t="str">
        <f>VLOOKUP(MID(F77,5,3),DATA!$H$2:$I$16,2,FALSE)</f>
        <v>9.0"</v>
      </c>
      <c r="J77" s="12" t="str">
        <f>MID(F77,8,2)</f>
        <v>00</v>
      </c>
      <c r="K77" s="12" t="str">
        <f>VLOOKUP(MID(F77,10,3),DATA!$J$2:$L$20,2,FALSE)</f>
        <v>6x139.7</v>
      </c>
      <c r="L77" s="12">
        <f>VLOOKUP(MID(F77,10,3),DATA!$J$2:$L$20,3,FALSE)</f>
        <v>106.1</v>
      </c>
      <c r="M77" s="68" t="str">
        <f>VLOOKUP(MID(F77,3,1),DATA!$D$2:$E$16,2,FALSE)</f>
        <v>Low Offset</v>
      </c>
      <c r="P77" s="60" t="str">
        <f>VLOOKUP(MID(Q77,1,2),DATA!$B$2:$C$10,2,FALSE)</f>
        <v>FT1</v>
      </c>
      <c r="Q77" s="105" t="s">
        <v>2571</v>
      </c>
      <c r="R77" s="18" cm="1">
        <f t="array" ref="R77">SUMPRODUCT(1*('All Skus'!$C$2:$C$951=$Q77),'All Skus'!$D$2:$D$951)</f>
        <v>0</v>
      </c>
      <c r="S77" s="12" t="str">
        <f>VLOOKUP(MID(Q77,4,1),DATA!$F$2:$G$16,2,FALSE)</f>
        <v>20"</v>
      </c>
      <c r="T77" s="12" t="str">
        <f>VLOOKUP(MID(Q77,5,3),DATA!$H$2:$I$16,2,FALSE)</f>
        <v>9.0"</v>
      </c>
      <c r="U77" s="12" t="str">
        <f>MID(Q77,8,2)</f>
        <v>00</v>
      </c>
      <c r="V77" s="12" t="str">
        <f>VLOOKUP(MID(Q77,10,3),DATA!$J$2:$L$20,2,FALSE)</f>
        <v>6x139.7</v>
      </c>
      <c r="W77" s="12">
        <f>VLOOKUP(MID(Q77,10,3),DATA!$J$2:$L$20,3,FALSE)</f>
        <v>106.1</v>
      </c>
      <c r="X77" s="68" t="str">
        <f>VLOOKUP(MID(Q77,3,1),DATA!$D$2:$E$16,2,FALSE)</f>
        <v>Low Offset</v>
      </c>
      <c r="AA77" s="66" t="s">
        <v>2750</v>
      </c>
    </row>
    <row r="78" spans="1:27" s="66" customFormat="1" x14ac:dyDescent="0.25">
      <c r="A78" s="66" t="s">
        <v>2016</v>
      </c>
      <c r="B78" s="66" t="s">
        <v>2722</v>
      </c>
      <c r="C78" s="66" t="s">
        <v>2735</v>
      </c>
      <c r="D78" s="59" t="str">
        <f>VLOOKUP(MID(F78,1,2),DATA!$B$2:$C$10,2,FALSE)</f>
        <v>FT1</v>
      </c>
      <c r="E78" s="68" t="str">
        <f>VLOOKUP(MID(F78,13,2),DATA!$M$2:$N$16,2,FALSE)</f>
        <v>Ore</v>
      </c>
      <c r="F78" s="105" t="s">
        <v>2600</v>
      </c>
      <c r="G78" s="18" cm="1">
        <f t="array" ref="G78">SUMPRODUCT(1*('All Skus'!$C$2:$C$951=$F78),'All Skus'!$D$2:$D$951)</f>
        <v>0</v>
      </c>
      <c r="H78" s="12" t="str">
        <f>VLOOKUP(MID(F78,4,1),DATA!$F$2:$G$16,2,FALSE)</f>
        <v>17"</v>
      </c>
      <c r="I78" s="12" t="str">
        <f>VLOOKUP(MID(F78,5,3),DATA!$H$2:$I$16,2,FALSE)</f>
        <v>9.0"</v>
      </c>
      <c r="J78" s="12" t="str">
        <f>MID(F78,8,2)</f>
        <v>00</v>
      </c>
      <c r="K78" s="12" t="str">
        <f>VLOOKUP(MID(F78,10,3),DATA!$J$2:$L$20,2,FALSE)</f>
        <v>6x139.7</v>
      </c>
      <c r="L78" s="12">
        <f>VLOOKUP(MID(F78,10,3),DATA!$J$2:$L$20,3,FALSE)</f>
        <v>106.1</v>
      </c>
      <c r="M78" s="68" t="str">
        <f>VLOOKUP(MID(F78,3,1),DATA!$D$2:$E$16,2,FALSE)</f>
        <v>Low Offset</v>
      </c>
      <c r="O78" s="66" t="s">
        <v>2746</v>
      </c>
      <c r="P78" s="60" t="str">
        <f>VLOOKUP(MID(Q78,1,2),DATA!$B$2:$C$10,2,FALSE)</f>
        <v>FT1</v>
      </c>
      <c r="Q78" s="105" t="s">
        <v>2600</v>
      </c>
      <c r="R78" s="18" cm="1">
        <f t="array" ref="R78">SUMPRODUCT(1*('All Skus'!$C$2:$C$951=$Q78),'All Skus'!$D$2:$D$951)</f>
        <v>0</v>
      </c>
      <c r="S78" s="12" t="str">
        <f>VLOOKUP(MID(Q78,4,1),DATA!$F$2:$G$16,2,FALSE)</f>
        <v>17"</v>
      </c>
      <c r="T78" s="12" t="str">
        <f>VLOOKUP(MID(Q78,5,3),DATA!$H$2:$I$16,2,FALSE)</f>
        <v>9.0"</v>
      </c>
      <c r="U78" s="12" t="str">
        <f>MID(Q78,8,2)</f>
        <v>00</v>
      </c>
      <c r="V78" s="12" t="str">
        <f>VLOOKUP(MID(Q78,10,3),DATA!$J$2:$L$20,2,FALSE)</f>
        <v>6x139.7</v>
      </c>
      <c r="W78" s="12">
        <f>VLOOKUP(MID(Q78,10,3),DATA!$J$2:$L$20,3,FALSE)</f>
        <v>106.1</v>
      </c>
      <c r="X78" s="68" t="str">
        <f>VLOOKUP(MID(Q78,3,1),DATA!$D$2:$E$16,2,FALSE)</f>
        <v>Low Offset</v>
      </c>
      <c r="Z78" s="66" t="s">
        <v>2746</v>
      </c>
      <c r="AA78" s="66" t="s">
        <v>2750</v>
      </c>
    </row>
    <row r="79" spans="1:27" s="66" customFormat="1" x14ac:dyDescent="0.25">
      <c r="A79" s="66" t="s">
        <v>2016</v>
      </c>
      <c r="B79" s="66" t="s">
        <v>2722</v>
      </c>
      <c r="C79" s="66" t="s">
        <v>2735</v>
      </c>
      <c r="D79" s="59" t="str">
        <f>VLOOKUP(MID(F79,1,2),DATA!$B$2:$C$10,2,FALSE)</f>
        <v>FT1</v>
      </c>
      <c r="E79" s="68" t="str">
        <f>VLOOKUP(MID(F79,13,2),DATA!$M$2:$N$16,2,FALSE)</f>
        <v>Tarmac</v>
      </c>
      <c r="F79" s="105" t="s">
        <v>2567</v>
      </c>
      <c r="G79" s="18" cm="1">
        <f t="array" ref="G79">SUMPRODUCT(1*('All Skus'!$C$2:$C$951=$F79),'All Skus'!$D$2:$D$951)</f>
        <v>0</v>
      </c>
      <c r="H79" s="12" t="str">
        <f>VLOOKUP(MID(F79,4,1),DATA!$F$2:$G$16,2,FALSE)</f>
        <v>17"</v>
      </c>
      <c r="I79" s="12" t="str">
        <f>VLOOKUP(MID(F79,5,3),DATA!$H$2:$I$16,2,FALSE)</f>
        <v>9.0"</v>
      </c>
      <c r="J79" s="12" t="str">
        <f>MID(F79,8,2)</f>
        <v>00</v>
      </c>
      <c r="K79" s="12" t="str">
        <f>VLOOKUP(MID(F79,10,3),DATA!$J$2:$L$20,2,FALSE)</f>
        <v>6x139.7</v>
      </c>
      <c r="L79" s="12">
        <f>VLOOKUP(MID(F79,10,3),DATA!$J$2:$L$20,3,FALSE)</f>
        <v>106.1</v>
      </c>
      <c r="M79" s="68" t="str">
        <f>VLOOKUP(MID(F79,3,1),DATA!$D$2:$E$16,2,FALSE)</f>
        <v>Low Offset</v>
      </c>
      <c r="O79" s="66" t="s">
        <v>2746</v>
      </c>
      <c r="P79" s="60" t="str">
        <f>VLOOKUP(MID(Q79,1,2),DATA!$B$2:$C$10,2,FALSE)</f>
        <v>FT1</v>
      </c>
      <c r="Q79" s="105" t="s">
        <v>2567</v>
      </c>
      <c r="R79" s="18" cm="1">
        <f t="array" ref="R79">SUMPRODUCT(1*('All Skus'!$C$2:$C$951=$Q79),'All Skus'!$D$2:$D$951)</f>
        <v>0</v>
      </c>
      <c r="S79" s="12" t="str">
        <f>VLOOKUP(MID(Q79,4,1),DATA!$F$2:$G$16,2,FALSE)</f>
        <v>17"</v>
      </c>
      <c r="T79" s="12" t="str">
        <f>VLOOKUP(MID(Q79,5,3),DATA!$H$2:$I$16,2,FALSE)</f>
        <v>9.0"</v>
      </c>
      <c r="U79" s="12" t="str">
        <f>MID(Q79,8,2)</f>
        <v>00</v>
      </c>
      <c r="V79" s="12" t="str">
        <f>VLOOKUP(MID(Q79,10,3),DATA!$J$2:$L$20,2,FALSE)</f>
        <v>6x139.7</v>
      </c>
      <c r="W79" s="12">
        <f>VLOOKUP(MID(Q79,10,3),DATA!$J$2:$L$20,3,FALSE)</f>
        <v>106.1</v>
      </c>
      <c r="X79" s="68" t="str">
        <f>VLOOKUP(MID(Q79,3,1),DATA!$D$2:$E$16,2,FALSE)</f>
        <v>Low Offset</v>
      </c>
      <c r="Z79" s="66" t="s">
        <v>2746</v>
      </c>
      <c r="AA79" s="66" t="s">
        <v>2750</v>
      </c>
    </row>
    <row r="80" spans="1:27" s="66" customFormat="1" x14ac:dyDescent="0.25">
      <c r="A80" s="66" t="s">
        <v>2016</v>
      </c>
      <c r="B80" s="66" t="s">
        <v>2722</v>
      </c>
      <c r="C80" s="66" t="s">
        <v>2735</v>
      </c>
      <c r="D80" s="59" t="str">
        <f>VLOOKUP(MID(F80,1,2),DATA!$B$2:$C$10,2,FALSE)</f>
        <v>FT1</v>
      </c>
      <c r="E80" s="68" t="str">
        <f>VLOOKUP(MID(F80,13,2),DATA!$M$2:$N$16,2,FALSE)</f>
        <v>Ore</v>
      </c>
      <c r="F80" s="105" t="s">
        <v>2604</v>
      </c>
      <c r="G80" s="18" cm="1">
        <f t="array" ref="G80">SUMPRODUCT(1*('All Skus'!$C$2:$C$951=$F80),'All Skus'!$D$2:$D$951)</f>
        <v>0</v>
      </c>
      <c r="H80" s="12" t="str">
        <f>VLOOKUP(MID(F80,4,1),DATA!$F$2:$G$16,2,FALSE)</f>
        <v>20"</v>
      </c>
      <c r="I80" s="12" t="str">
        <f>VLOOKUP(MID(F80,5,3),DATA!$H$2:$I$16,2,FALSE)</f>
        <v>9.0"</v>
      </c>
      <c r="J80" s="12" t="str">
        <f>MID(F80,8,2)</f>
        <v>00</v>
      </c>
      <c r="K80" s="12" t="str">
        <f>VLOOKUP(MID(F80,10,3),DATA!$J$2:$L$20,2,FALSE)</f>
        <v>6x139.7</v>
      </c>
      <c r="L80" s="12">
        <f>VLOOKUP(MID(F80,10,3),DATA!$J$2:$L$20,3,FALSE)</f>
        <v>106.1</v>
      </c>
      <c r="M80" s="68" t="str">
        <f>VLOOKUP(MID(F80,3,1),DATA!$D$2:$E$16,2,FALSE)</f>
        <v>Low Offset</v>
      </c>
      <c r="O80" s="66" t="s">
        <v>2747</v>
      </c>
      <c r="P80" s="60" t="str">
        <f>VLOOKUP(MID(Q80,1,2),DATA!$B$2:$C$10,2,FALSE)</f>
        <v>FT1</v>
      </c>
      <c r="Q80" s="105" t="s">
        <v>2604</v>
      </c>
      <c r="R80" s="18" cm="1">
        <f t="array" ref="R80">SUMPRODUCT(1*('All Skus'!$C$2:$C$951=$Q80),'All Skus'!$D$2:$D$951)</f>
        <v>0</v>
      </c>
      <c r="S80" s="12" t="str">
        <f>VLOOKUP(MID(Q80,4,1),DATA!$F$2:$G$16,2,FALSE)</f>
        <v>20"</v>
      </c>
      <c r="T80" s="12" t="str">
        <f>VLOOKUP(MID(Q80,5,3),DATA!$H$2:$I$16,2,FALSE)</f>
        <v>9.0"</v>
      </c>
      <c r="U80" s="12" t="str">
        <f>MID(Q80,8,2)</f>
        <v>00</v>
      </c>
      <c r="V80" s="12" t="str">
        <f>VLOOKUP(MID(Q80,10,3),DATA!$J$2:$L$20,2,FALSE)</f>
        <v>6x139.7</v>
      </c>
      <c r="W80" s="12">
        <f>VLOOKUP(MID(Q80,10,3),DATA!$J$2:$L$20,3,FALSE)</f>
        <v>106.1</v>
      </c>
      <c r="X80" s="68" t="str">
        <f>VLOOKUP(MID(Q80,3,1),DATA!$D$2:$E$16,2,FALSE)</f>
        <v>Low Offset</v>
      </c>
      <c r="Z80" s="66" t="s">
        <v>2747</v>
      </c>
      <c r="AA80" s="66" t="s">
        <v>2750</v>
      </c>
    </row>
    <row r="81" spans="1:27" s="66" customFormat="1" x14ac:dyDescent="0.25">
      <c r="A81" s="66" t="s">
        <v>2016</v>
      </c>
      <c r="B81" s="66" t="s">
        <v>2722</v>
      </c>
      <c r="C81" s="66" t="s">
        <v>2735</v>
      </c>
      <c r="D81" s="59" t="str">
        <f>VLOOKUP(MID(F81,1,2),DATA!$B$2:$C$10,2,FALSE)</f>
        <v>FT1</v>
      </c>
      <c r="E81" s="68" t="str">
        <f>VLOOKUP(MID(F81,13,2),DATA!$M$2:$N$16,2,FALSE)</f>
        <v>Tarmac</v>
      </c>
      <c r="F81" s="105" t="s">
        <v>2571</v>
      </c>
      <c r="G81" s="18" cm="1">
        <f t="array" ref="G81">SUMPRODUCT(1*('All Skus'!$C$2:$C$951=$F81),'All Skus'!$D$2:$D$951)</f>
        <v>0</v>
      </c>
      <c r="H81" s="12" t="str">
        <f>VLOOKUP(MID(F81,4,1),DATA!$F$2:$G$16,2,FALSE)</f>
        <v>20"</v>
      </c>
      <c r="I81" s="12" t="str">
        <f>VLOOKUP(MID(F81,5,3),DATA!$H$2:$I$16,2,FALSE)</f>
        <v>9.0"</v>
      </c>
      <c r="J81" s="12" t="str">
        <f>MID(F81,8,2)</f>
        <v>00</v>
      </c>
      <c r="K81" s="12" t="str">
        <f>VLOOKUP(MID(F81,10,3),DATA!$J$2:$L$20,2,FALSE)</f>
        <v>6x139.7</v>
      </c>
      <c r="L81" s="12">
        <f>VLOOKUP(MID(F81,10,3),DATA!$J$2:$L$20,3,FALSE)</f>
        <v>106.1</v>
      </c>
      <c r="M81" s="68" t="str">
        <f>VLOOKUP(MID(F81,3,1),DATA!$D$2:$E$16,2,FALSE)</f>
        <v>Low Offset</v>
      </c>
      <c r="O81" s="66" t="s">
        <v>2747</v>
      </c>
      <c r="P81" s="60" t="str">
        <f>VLOOKUP(MID(Q81,1,2),DATA!$B$2:$C$10,2,FALSE)</f>
        <v>FT1</v>
      </c>
      <c r="Q81" s="105" t="s">
        <v>2571</v>
      </c>
      <c r="R81" s="18" cm="1">
        <f t="array" ref="R81">SUMPRODUCT(1*('All Skus'!$C$2:$C$951=$Q81),'All Skus'!$D$2:$D$951)</f>
        <v>0</v>
      </c>
      <c r="S81" s="12" t="str">
        <f>VLOOKUP(MID(Q81,4,1),DATA!$F$2:$G$16,2,FALSE)</f>
        <v>20"</v>
      </c>
      <c r="T81" s="12" t="str">
        <f>VLOOKUP(MID(Q81,5,3),DATA!$H$2:$I$16,2,FALSE)</f>
        <v>9.0"</v>
      </c>
      <c r="U81" s="12" t="str">
        <f>MID(Q81,8,2)</f>
        <v>00</v>
      </c>
      <c r="V81" s="12" t="str">
        <f>VLOOKUP(MID(Q81,10,3),DATA!$J$2:$L$20,2,FALSE)</f>
        <v>6x139.7</v>
      </c>
      <c r="W81" s="12">
        <f>VLOOKUP(MID(Q81,10,3),DATA!$J$2:$L$20,3,FALSE)</f>
        <v>106.1</v>
      </c>
      <c r="X81" s="68" t="str">
        <f>VLOOKUP(MID(Q81,3,1),DATA!$D$2:$E$16,2,FALSE)</f>
        <v>Low Offset</v>
      </c>
      <c r="Z81" s="66" t="s">
        <v>2747</v>
      </c>
      <c r="AA81" s="66" t="s">
        <v>2750</v>
      </c>
    </row>
    <row r="82" spans="1:27" s="66" customFormat="1" x14ac:dyDescent="0.25">
      <c r="A82" s="66" t="s">
        <v>2016</v>
      </c>
      <c r="B82" s="66" t="s">
        <v>2722</v>
      </c>
      <c r="C82" s="66" t="s">
        <v>2736</v>
      </c>
      <c r="D82" s="59" t="str">
        <f>VLOOKUP(MID(F82,1,2),DATA!$B$2:$C$10,2,FALSE)</f>
        <v>FT1</v>
      </c>
      <c r="E82" s="68" t="str">
        <f>VLOOKUP(MID(F82,13,2),DATA!$M$2:$N$16,2,FALSE)</f>
        <v>Ore</v>
      </c>
      <c r="F82" s="105" t="s">
        <v>2600</v>
      </c>
      <c r="G82" s="18" cm="1">
        <f t="array" ref="G82">SUMPRODUCT(1*('All Skus'!$C$2:$C$951=$F82),'All Skus'!$D$2:$D$951)</f>
        <v>0</v>
      </c>
      <c r="H82" s="12" t="str">
        <f>VLOOKUP(MID(F82,4,1),DATA!$F$2:$G$16,2,FALSE)</f>
        <v>17"</v>
      </c>
      <c r="I82" s="12" t="str">
        <f>VLOOKUP(MID(F82,5,3),DATA!$H$2:$I$16,2,FALSE)</f>
        <v>9.0"</v>
      </c>
      <c r="J82" s="12" t="str">
        <f>MID(F82,8,2)</f>
        <v>00</v>
      </c>
      <c r="K82" s="12" t="str">
        <f>VLOOKUP(MID(F82,10,3),DATA!$J$2:$L$20,2,FALSE)</f>
        <v>6x139.7</v>
      </c>
      <c r="L82" s="12">
        <f>VLOOKUP(MID(F82,10,3),DATA!$J$2:$L$20,3,FALSE)</f>
        <v>106.1</v>
      </c>
      <c r="M82" s="68" t="str">
        <f>VLOOKUP(MID(F82,3,1),DATA!$D$2:$E$16,2,FALSE)</f>
        <v>Low Offset</v>
      </c>
      <c r="O82" s="66" t="s">
        <v>2743</v>
      </c>
      <c r="P82" s="60" t="str">
        <f>VLOOKUP(MID(Q82,1,2),DATA!$B$2:$C$10,2,FALSE)</f>
        <v>FT1</v>
      </c>
      <c r="Q82" s="105" t="s">
        <v>2600</v>
      </c>
      <c r="R82" s="18" cm="1">
        <f t="array" ref="R82">SUMPRODUCT(1*('All Skus'!$C$2:$C$951=$Q82),'All Skus'!$D$2:$D$951)</f>
        <v>0</v>
      </c>
      <c r="S82" s="12" t="str">
        <f>VLOOKUP(MID(Q82,4,1),DATA!$F$2:$G$16,2,FALSE)</f>
        <v>17"</v>
      </c>
      <c r="T82" s="12" t="str">
        <f>VLOOKUP(MID(Q82,5,3),DATA!$H$2:$I$16,2,FALSE)</f>
        <v>9.0"</v>
      </c>
      <c r="U82" s="12" t="str">
        <f>MID(Q82,8,2)</f>
        <v>00</v>
      </c>
      <c r="V82" s="12" t="str">
        <f>VLOOKUP(MID(Q82,10,3),DATA!$J$2:$L$20,2,FALSE)</f>
        <v>6x139.7</v>
      </c>
      <c r="W82" s="12">
        <f>VLOOKUP(MID(Q82,10,3),DATA!$J$2:$L$20,3,FALSE)</f>
        <v>106.1</v>
      </c>
      <c r="X82" s="68" t="str">
        <f>VLOOKUP(MID(Q82,3,1),DATA!$D$2:$E$16,2,FALSE)</f>
        <v>Low Offset</v>
      </c>
      <c r="Z82" s="66" t="s">
        <v>2743</v>
      </c>
      <c r="AA82" s="66" t="s">
        <v>2750</v>
      </c>
    </row>
    <row r="83" spans="1:27" s="66" customFormat="1" x14ac:dyDescent="0.25">
      <c r="A83" s="66" t="s">
        <v>2016</v>
      </c>
      <c r="B83" s="66" t="s">
        <v>2722</v>
      </c>
      <c r="C83" s="66" t="s">
        <v>2736</v>
      </c>
      <c r="D83" s="59" t="str">
        <f>VLOOKUP(MID(F83,1,2),DATA!$B$2:$C$10,2,FALSE)</f>
        <v>FT1</v>
      </c>
      <c r="E83" s="68" t="str">
        <f>VLOOKUP(MID(F83,13,2),DATA!$M$2:$N$16,2,FALSE)</f>
        <v>Tarmac</v>
      </c>
      <c r="F83" s="105" t="s">
        <v>2567</v>
      </c>
      <c r="G83" s="18" cm="1">
        <f t="array" ref="G83">SUMPRODUCT(1*('All Skus'!$C$2:$C$951=$F83),'All Skus'!$D$2:$D$951)</f>
        <v>0</v>
      </c>
      <c r="H83" s="12" t="str">
        <f>VLOOKUP(MID(F83,4,1),DATA!$F$2:$G$16,2,FALSE)</f>
        <v>17"</v>
      </c>
      <c r="I83" s="12" t="str">
        <f>VLOOKUP(MID(F83,5,3),DATA!$H$2:$I$16,2,FALSE)</f>
        <v>9.0"</v>
      </c>
      <c r="J83" s="12" t="str">
        <f>MID(F83,8,2)</f>
        <v>00</v>
      </c>
      <c r="K83" s="12" t="str">
        <f>VLOOKUP(MID(F83,10,3),DATA!$J$2:$L$20,2,FALSE)</f>
        <v>6x139.7</v>
      </c>
      <c r="L83" s="12">
        <f>VLOOKUP(MID(F83,10,3),DATA!$J$2:$L$20,3,FALSE)</f>
        <v>106.1</v>
      </c>
      <c r="M83" s="68" t="str">
        <f>VLOOKUP(MID(F83,3,1),DATA!$D$2:$E$16,2,FALSE)</f>
        <v>Low Offset</v>
      </c>
      <c r="O83" s="66" t="s">
        <v>2743</v>
      </c>
      <c r="P83" s="60" t="str">
        <f>VLOOKUP(MID(Q83,1,2),DATA!$B$2:$C$10,2,FALSE)</f>
        <v>FT1</v>
      </c>
      <c r="Q83" s="105" t="s">
        <v>2567</v>
      </c>
      <c r="R83" s="18" cm="1">
        <f t="array" ref="R83">SUMPRODUCT(1*('All Skus'!$C$2:$C$951=$Q83),'All Skus'!$D$2:$D$951)</f>
        <v>0</v>
      </c>
      <c r="S83" s="12" t="str">
        <f>VLOOKUP(MID(Q83,4,1),DATA!$F$2:$G$16,2,FALSE)</f>
        <v>17"</v>
      </c>
      <c r="T83" s="12" t="str">
        <f>VLOOKUP(MID(Q83,5,3),DATA!$H$2:$I$16,2,FALSE)</f>
        <v>9.0"</v>
      </c>
      <c r="U83" s="12" t="str">
        <f>MID(Q83,8,2)</f>
        <v>00</v>
      </c>
      <c r="V83" s="12" t="str">
        <f>VLOOKUP(MID(Q83,10,3),DATA!$J$2:$L$20,2,FALSE)</f>
        <v>6x139.7</v>
      </c>
      <c r="W83" s="12">
        <f>VLOOKUP(MID(Q83,10,3),DATA!$J$2:$L$20,3,FALSE)</f>
        <v>106.1</v>
      </c>
      <c r="X83" s="68" t="str">
        <f>VLOOKUP(MID(Q83,3,1),DATA!$D$2:$E$16,2,FALSE)</f>
        <v>Low Offset</v>
      </c>
      <c r="Z83" s="66" t="s">
        <v>2743</v>
      </c>
      <c r="AA83" s="66" t="s">
        <v>2750</v>
      </c>
    </row>
    <row r="84" spans="1:27" s="66" customFormat="1" x14ac:dyDescent="0.25">
      <c r="A84" s="66" t="s">
        <v>2016</v>
      </c>
      <c r="B84" s="66" t="s">
        <v>2722</v>
      </c>
      <c r="C84" s="66" t="s">
        <v>2736</v>
      </c>
      <c r="D84" s="59" t="str">
        <f>VLOOKUP(MID(F84,1,2),DATA!$B$2:$C$10,2,FALSE)</f>
        <v>FT1</v>
      </c>
      <c r="E84" s="68" t="str">
        <f>VLOOKUP(MID(F84,13,2),DATA!$M$2:$N$16,2,FALSE)</f>
        <v>Ore</v>
      </c>
      <c r="F84" s="105" t="s">
        <v>2604</v>
      </c>
      <c r="G84" s="18" cm="1">
        <f t="array" ref="G84">SUMPRODUCT(1*('All Skus'!$C$2:$C$951=$F84),'All Skus'!$D$2:$D$951)</f>
        <v>0</v>
      </c>
      <c r="H84" s="12" t="str">
        <f>VLOOKUP(MID(F84,4,1),DATA!$F$2:$G$16,2,FALSE)</f>
        <v>20"</v>
      </c>
      <c r="I84" s="12" t="str">
        <f>VLOOKUP(MID(F84,5,3),DATA!$H$2:$I$16,2,FALSE)</f>
        <v>9.0"</v>
      </c>
      <c r="J84" s="12" t="str">
        <f>MID(F84,8,2)</f>
        <v>00</v>
      </c>
      <c r="K84" s="12" t="str">
        <f>VLOOKUP(MID(F84,10,3),DATA!$J$2:$L$20,2,FALSE)</f>
        <v>6x139.7</v>
      </c>
      <c r="L84" s="12">
        <f>VLOOKUP(MID(F84,10,3),DATA!$J$2:$L$20,3,FALSE)</f>
        <v>106.1</v>
      </c>
      <c r="M84" s="68" t="str">
        <f>VLOOKUP(MID(F84,3,1),DATA!$D$2:$E$16,2,FALSE)</f>
        <v>Low Offset</v>
      </c>
      <c r="P84" s="60" t="str">
        <f>VLOOKUP(MID(Q84,1,2),DATA!$B$2:$C$10,2,FALSE)</f>
        <v>FT1</v>
      </c>
      <c r="Q84" s="105" t="s">
        <v>2604</v>
      </c>
      <c r="R84" s="18" cm="1">
        <f t="array" ref="R84">SUMPRODUCT(1*('All Skus'!$C$2:$C$951=$Q84),'All Skus'!$D$2:$D$951)</f>
        <v>0</v>
      </c>
      <c r="S84" s="12" t="str">
        <f>VLOOKUP(MID(Q84,4,1),DATA!$F$2:$G$16,2,FALSE)</f>
        <v>20"</v>
      </c>
      <c r="T84" s="12" t="str">
        <f>VLOOKUP(MID(Q84,5,3),DATA!$H$2:$I$16,2,FALSE)</f>
        <v>9.0"</v>
      </c>
      <c r="U84" s="12" t="str">
        <f>MID(Q84,8,2)</f>
        <v>00</v>
      </c>
      <c r="V84" s="12" t="str">
        <f>VLOOKUP(MID(Q84,10,3),DATA!$J$2:$L$20,2,FALSE)</f>
        <v>6x139.7</v>
      </c>
      <c r="W84" s="12">
        <f>VLOOKUP(MID(Q84,10,3),DATA!$J$2:$L$20,3,FALSE)</f>
        <v>106.1</v>
      </c>
      <c r="X84" s="68" t="str">
        <f>VLOOKUP(MID(Q84,3,1),DATA!$D$2:$E$16,2,FALSE)</f>
        <v>Low Offset</v>
      </c>
      <c r="AA84" s="66" t="s">
        <v>2750</v>
      </c>
    </row>
    <row r="85" spans="1:27" s="66" customFormat="1" x14ac:dyDescent="0.25">
      <c r="A85" s="66" t="s">
        <v>2016</v>
      </c>
      <c r="B85" s="66" t="s">
        <v>2722</v>
      </c>
      <c r="C85" s="66" t="s">
        <v>2736</v>
      </c>
      <c r="D85" s="59" t="str">
        <f>VLOOKUP(MID(F85,1,2),DATA!$B$2:$C$10,2,FALSE)</f>
        <v>FT1</v>
      </c>
      <c r="E85" s="68" t="str">
        <f>VLOOKUP(MID(F85,13,2),DATA!$M$2:$N$16,2,FALSE)</f>
        <v>Tarmac</v>
      </c>
      <c r="F85" s="105" t="s">
        <v>2571</v>
      </c>
      <c r="G85" s="18" cm="1">
        <f t="array" ref="G85">SUMPRODUCT(1*('All Skus'!$C$2:$C$951=$F85),'All Skus'!$D$2:$D$951)</f>
        <v>0</v>
      </c>
      <c r="H85" s="12" t="str">
        <f>VLOOKUP(MID(F85,4,1),DATA!$F$2:$G$16,2,FALSE)</f>
        <v>20"</v>
      </c>
      <c r="I85" s="12" t="str">
        <f>VLOOKUP(MID(F85,5,3),DATA!$H$2:$I$16,2,FALSE)</f>
        <v>9.0"</v>
      </c>
      <c r="J85" s="12" t="str">
        <f>MID(F85,8,2)</f>
        <v>00</v>
      </c>
      <c r="K85" s="12" t="str">
        <f>VLOOKUP(MID(F85,10,3),DATA!$J$2:$L$20,2,FALSE)</f>
        <v>6x139.7</v>
      </c>
      <c r="L85" s="12">
        <f>VLOOKUP(MID(F85,10,3),DATA!$J$2:$L$20,3,FALSE)</f>
        <v>106.1</v>
      </c>
      <c r="M85" s="68" t="str">
        <f>VLOOKUP(MID(F85,3,1),DATA!$D$2:$E$16,2,FALSE)</f>
        <v>Low Offset</v>
      </c>
      <c r="P85" s="60" t="str">
        <f>VLOOKUP(MID(Q85,1,2),DATA!$B$2:$C$10,2,FALSE)</f>
        <v>FT1</v>
      </c>
      <c r="Q85" s="105" t="s">
        <v>2571</v>
      </c>
      <c r="R85" s="18" cm="1">
        <f t="array" ref="R85">SUMPRODUCT(1*('All Skus'!$C$2:$C$951=$Q85),'All Skus'!$D$2:$D$951)</f>
        <v>0</v>
      </c>
      <c r="S85" s="12" t="str">
        <f>VLOOKUP(MID(Q85,4,1),DATA!$F$2:$G$16,2,FALSE)</f>
        <v>20"</v>
      </c>
      <c r="T85" s="12" t="str">
        <f>VLOOKUP(MID(Q85,5,3),DATA!$H$2:$I$16,2,FALSE)</f>
        <v>9.0"</v>
      </c>
      <c r="U85" s="12" t="str">
        <f>MID(Q85,8,2)</f>
        <v>00</v>
      </c>
      <c r="V85" s="12" t="str">
        <f>VLOOKUP(MID(Q85,10,3),DATA!$J$2:$L$20,2,FALSE)</f>
        <v>6x139.7</v>
      </c>
      <c r="W85" s="12">
        <f>VLOOKUP(MID(Q85,10,3),DATA!$J$2:$L$20,3,FALSE)</f>
        <v>106.1</v>
      </c>
      <c r="X85" s="68" t="str">
        <f>VLOOKUP(MID(Q85,3,1),DATA!$D$2:$E$16,2,FALSE)</f>
        <v>Low Offset</v>
      </c>
      <c r="AA85" s="66" t="s">
        <v>2750</v>
      </c>
    </row>
    <row r="86" spans="1:27" s="66" customFormat="1" x14ac:dyDescent="0.25">
      <c r="A86" s="66" t="s">
        <v>2016</v>
      </c>
      <c r="B86" s="66" t="s">
        <v>2722</v>
      </c>
      <c r="C86" s="66" t="s">
        <v>2737</v>
      </c>
      <c r="D86" s="59" t="str">
        <f>VLOOKUP(MID(F86,1,2),DATA!$B$2:$C$10,2,FALSE)</f>
        <v>FT1</v>
      </c>
      <c r="E86" s="68" t="str">
        <f>VLOOKUP(MID(F86,13,2),DATA!$M$2:$N$16,2,FALSE)</f>
        <v>Ore</v>
      </c>
      <c r="F86" s="105" t="s">
        <v>2600</v>
      </c>
      <c r="G86" s="18" cm="1">
        <f t="array" ref="G86">SUMPRODUCT(1*('All Skus'!$C$2:$C$951=$F86),'All Skus'!$D$2:$D$951)</f>
        <v>0</v>
      </c>
      <c r="H86" s="12" t="str">
        <f>VLOOKUP(MID(F86,4,1),DATA!$F$2:$G$16,2,FALSE)</f>
        <v>17"</v>
      </c>
      <c r="I86" s="12" t="str">
        <f>VLOOKUP(MID(F86,5,3),DATA!$H$2:$I$16,2,FALSE)</f>
        <v>9.0"</v>
      </c>
      <c r="J86" s="12" t="str">
        <f>MID(F86,8,2)</f>
        <v>00</v>
      </c>
      <c r="K86" s="12" t="str">
        <f>VLOOKUP(MID(F86,10,3),DATA!$J$2:$L$20,2,FALSE)</f>
        <v>6x139.7</v>
      </c>
      <c r="L86" s="12">
        <f>VLOOKUP(MID(F86,10,3),DATA!$J$2:$L$20,3,FALSE)</f>
        <v>106.1</v>
      </c>
      <c r="M86" s="68" t="str">
        <f>VLOOKUP(MID(F86,3,1),DATA!$D$2:$E$16,2,FALSE)</f>
        <v>Low Offset</v>
      </c>
      <c r="O86" s="66" t="s">
        <v>2743</v>
      </c>
      <c r="P86" s="60" t="str">
        <f>VLOOKUP(MID(Q86,1,2),DATA!$B$2:$C$10,2,FALSE)</f>
        <v>FT1</v>
      </c>
      <c r="Q86" s="105" t="s">
        <v>2600</v>
      </c>
      <c r="R86" s="18" cm="1">
        <f t="array" ref="R86">SUMPRODUCT(1*('All Skus'!$C$2:$C$951=$Q86),'All Skus'!$D$2:$D$951)</f>
        <v>0</v>
      </c>
      <c r="S86" s="12" t="str">
        <f>VLOOKUP(MID(Q86,4,1),DATA!$F$2:$G$16,2,FALSE)</f>
        <v>17"</v>
      </c>
      <c r="T86" s="12" t="str">
        <f>VLOOKUP(MID(Q86,5,3),DATA!$H$2:$I$16,2,FALSE)</f>
        <v>9.0"</v>
      </c>
      <c r="U86" s="12" t="str">
        <f>MID(Q86,8,2)</f>
        <v>00</v>
      </c>
      <c r="V86" s="12" t="str">
        <f>VLOOKUP(MID(Q86,10,3),DATA!$J$2:$L$20,2,FALSE)</f>
        <v>6x139.7</v>
      </c>
      <c r="W86" s="12">
        <f>VLOOKUP(MID(Q86,10,3),DATA!$J$2:$L$20,3,FALSE)</f>
        <v>106.1</v>
      </c>
      <c r="X86" s="68" t="str">
        <f>VLOOKUP(MID(Q86,3,1),DATA!$D$2:$E$16,2,FALSE)</f>
        <v>Low Offset</v>
      </c>
      <c r="Z86" s="66" t="s">
        <v>2743</v>
      </c>
      <c r="AA86" s="66" t="s">
        <v>2750</v>
      </c>
    </row>
    <row r="87" spans="1:27" s="66" customFormat="1" x14ac:dyDescent="0.25">
      <c r="A87" s="66" t="s">
        <v>2016</v>
      </c>
      <c r="B87" s="66" t="s">
        <v>2722</v>
      </c>
      <c r="C87" s="66" t="s">
        <v>2737</v>
      </c>
      <c r="D87" s="59" t="str">
        <f>VLOOKUP(MID(F87,1,2),DATA!$B$2:$C$10,2,FALSE)</f>
        <v>FT1</v>
      </c>
      <c r="E87" s="68" t="str">
        <f>VLOOKUP(MID(F87,13,2),DATA!$M$2:$N$16,2,FALSE)</f>
        <v>Tarmac</v>
      </c>
      <c r="F87" s="105" t="s">
        <v>2567</v>
      </c>
      <c r="G87" s="18" cm="1">
        <f t="array" ref="G87">SUMPRODUCT(1*('All Skus'!$C$2:$C$951=$F87),'All Skus'!$D$2:$D$951)</f>
        <v>0</v>
      </c>
      <c r="H87" s="12" t="str">
        <f>VLOOKUP(MID(F87,4,1),DATA!$F$2:$G$16,2,FALSE)</f>
        <v>17"</v>
      </c>
      <c r="I87" s="12" t="str">
        <f>VLOOKUP(MID(F87,5,3),DATA!$H$2:$I$16,2,FALSE)</f>
        <v>9.0"</v>
      </c>
      <c r="J87" s="12" t="str">
        <f>MID(F87,8,2)</f>
        <v>00</v>
      </c>
      <c r="K87" s="12" t="str">
        <f>VLOOKUP(MID(F87,10,3),DATA!$J$2:$L$20,2,FALSE)</f>
        <v>6x139.7</v>
      </c>
      <c r="L87" s="12">
        <f>VLOOKUP(MID(F87,10,3),DATA!$J$2:$L$20,3,FALSE)</f>
        <v>106.1</v>
      </c>
      <c r="M87" s="68" t="str">
        <f>VLOOKUP(MID(F87,3,1),DATA!$D$2:$E$16,2,FALSE)</f>
        <v>Low Offset</v>
      </c>
      <c r="O87" s="66" t="s">
        <v>2743</v>
      </c>
      <c r="P87" s="60" t="str">
        <f>VLOOKUP(MID(Q87,1,2),DATA!$B$2:$C$10,2,FALSE)</f>
        <v>FT1</v>
      </c>
      <c r="Q87" s="105" t="s">
        <v>2567</v>
      </c>
      <c r="R87" s="18" cm="1">
        <f t="array" ref="R87">SUMPRODUCT(1*('All Skus'!$C$2:$C$951=$Q87),'All Skus'!$D$2:$D$951)</f>
        <v>0</v>
      </c>
      <c r="S87" s="12" t="str">
        <f>VLOOKUP(MID(Q87,4,1),DATA!$F$2:$G$16,2,FALSE)</f>
        <v>17"</v>
      </c>
      <c r="T87" s="12" t="str">
        <f>VLOOKUP(MID(Q87,5,3),DATA!$H$2:$I$16,2,FALSE)</f>
        <v>9.0"</v>
      </c>
      <c r="U87" s="12" t="str">
        <f>MID(Q87,8,2)</f>
        <v>00</v>
      </c>
      <c r="V87" s="12" t="str">
        <f>VLOOKUP(MID(Q87,10,3),DATA!$J$2:$L$20,2,FALSE)</f>
        <v>6x139.7</v>
      </c>
      <c r="W87" s="12">
        <f>VLOOKUP(MID(Q87,10,3),DATA!$J$2:$L$20,3,FALSE)</f>
        <v>106.1</v>
      </c>
      <c r="X87" s="68" t="str">
        <f>VLOOKUP(MID(Q87,3,1),DATA!$D$2:$E$16,2,FALSE)</f>
        <v>Low Offset</v>
      </c>
      <c r="Z87" s="66" t="s">
        <v>2743</v>
      </c>
      <c r="AA87" s="66" t="s">
        <v>2750</v>
      </c>
    </row>
    <row r="88" spans="1:27" s="66" customFormat="1" x14ac:dyDescent="0.25">
      <c r="A88" s="66" t="s">
        <v>2016</v>
      </c>
      <c r="B88" s="66" t="s">
        <v>2722</v>
      </c>
      <c r="C88" s="66" t="s">
        <v>2737</v>
      </c>
      <c r="D88" s="59" t="str">
        <f>VLOOKUP(MID(F88,1,2),DATA!$B$2:$C$10,2,FALSE)</f>
        <v>FT1</v>
      </c>
      <c r="E88" s="68" t="str">
        <f>VLOOKUP(MID(F88,13,2),DATA!$M$2:$N$16,2,FALSE)</f>
        <v>Ore</v>
      </c>
      <c r="F88" s="105" t="s">
        <v>2604</v>
      </c>
      <c r="G88" s="18" cm="1">
        <f t="array" ref="G88">SUMPRODUCT(1*('All Skus'!$C$2:$C$951=$F88),'All Skus'!$D$2:$D$951)</f>
        <v>0</v>
      </c>
      <c r="H88" s="12" t="str">
        <f>VLOOKUP(MID(F88,4,1),DATA!$F$2:$G$16,2,FALSE)</f>
        <v>20"</v>
      </c>
      <c r="I88" s="12" t="str">
        <f>VLOOKUP(MID(F88,5,3),DATA!$H$2:$I$16,2,FALSE)</f>
        <v>9.0"</v>
      </c>
      <c r="J88" s="12" t="str">
        <f>MID(F88,8,2)</f>
        <v>00</v>
      </c>
      <c r="K88" s="12" t="str">
        <f>VLOOKUP(MID(F88,10,3),DATA!$J$2:$L$20,2,FALSE)</f>
        <v>6x139.7</v>
      </c>
      <c r="L88" s="12">
        <f>VLOOKUP(MID(F88,10,3),DATA!$J$2:$L$20,3,FALSE)</f>
        <v>106.1</v>
      </c>
      <c r="M88" s="68" t="str">
        <f>VLOOKUP(MID(F88,3,1),DATA!$D$2:$E$16,2,FALSE)</f>
        <v>Low Offset</v>
      </c>
      <c r="P88" s="60" t="str">
        <f>VLOOKUP(MID(Q88,1,2),DATA!$B$2:$C$10,2,FALSE)</f>
        <v>FT1</v>
      </c>
      <c r="Q88" s="105" t="s">
        <v>2604</v>
      </c>
      <c r="R88" s="18" cm="1">
        <f t="array" ref="R88">SUMPRODUCT(1*('All Skus'!$C$2:$C$951=$Q88),'All Skus'!$D$2:$D$951)</f>
        <v>0</v>
      </c>
      <c r="S88" s="12" t="str">
        <f>VLOOKUP(MID(Q88,4,1),DATA!$F$2:$G$16,2,FALSE)</f>
        <v>20"</v>
      </c>
      <c r="T88" s="12" t="str">
        <f>VLOOKUP(MID(Q88,5,3),DATA!$H$2:$I$16,2,FALSE)</f>
        <v>9.0"</v>
      </c>
      <c r="U88" s="12" t="str">
        <f>MID(Q88,8,2)</f>
        <v>00</v>
      </c>
      <c r="V88" s="12" t="str">
        <f>VLOOKUP(MID(Q88,10,3),DATA!$J$2:$L$20,2,FALSE)</f>
        <v>6x139.7</v>
      </c>
      <c r="W88" s="12">
        <f>VLOOKUP(MID(Q88,10,3),DATA!$J$2:$L$20,3,FALSE)</f>
        <v>106.1</v>
      </c>
      <c r="X88" s="68" t="str">
        <f>VLOOKUP(MID(Q88,3,1),DATA!$D$2:$E$16,2,FALSE)</f>
        <v>Low Offset</v>
      </c>
      <c r="AA88" s="66" t="s">
        <v>2750</v>
      </c>
    </row>
    <row r="89" spans="1:27" s="66" customFormat="1" x14ac:dyDescent="0.25">
      <c r="A89" s="66" t="s">
        <v>2016</v>
      </c>
      <c r="B89" s="66" t="s">
        <v>2722</v>
      </c>
      <c r="C89" s="66" t="s">
        <v>2737</v>
      </c>
      <c r="D89" s="59" t="str">
        <f>VLOOKUP(MID(F89,1,2),DATA!$B$2:$C$10,2,FALSE)</f>
        <v>FT1</v>
      </c>
      <c r="E89" s="68" t="str">
        <f>VLOOKUP(MID(F89,13,2),DATA!$M$2:$N$16,2,FALSE)</f>
        <v>Tarmac</v>
      </c>
      <c r="F89" s="105" t="s">
        <v>2571</v>
      </c>
      <c r="G89" s="18" cm="1">
        <f t="array" ref="G89">SUMPRODUCT(1*('All Skus'!$C$2:$C$951=$F89),'All Skus'!$D$2:$D$951)</f>
        <v>0</v>
      </c>
      <c r="H89" s="12" t="str">
        <f>VLOOKUP(MID(F89,4,1),DATA!$F$2:$G$16,2,FALSE)</f>
        <v>20"</v>
      </c>
      <c r="I89" s="12" t="str">
        <f>VLOOKUP(MID(F89,5,3),DATA!$H$2:$I$16,2,FALSE)</f>
        <v>9.0"</v>
      </c>
      <c r="J89" s="12" t="str">
        <f>MID(F89,8,2)</f>
        <v>00</v>
      </c>
      <c r="K89" s="12" t="str">
        <f>VLOOKUP(MID(F89,10,3),DATA!$J$2:$L$20,2,FALSE)</f>
        <v>6x139.7</v>
      </c>
      <c r="L89" s="12">
        <f>VLOOKUP(MID(F89,10,3),DATA!$J$2:$L$20,3,FALSE)</f>
        <v>106.1</v>
      </c>
      <c r="M89" s="68" t="str">
        <f>VLOOKUP(MID(F89,3,1),DATA!$D$2:$E$16,2,FALSE)</f>
        <v>Low Offset</v>
      </c>
      <c r="P89" s="60" t="str">
        <f>VLOOKUP(MID(Q89,1,2),DATA!$B$2:$C$10,2,FALSE)</f>
        <v>FT1</v>
      </c>
      <c r="Q89" s="105" t="s">
        <v>2571</v>
      </c>
      <c r="R89" s="18" cm="1">
        <f t="array" ref="R89">SUMPRODUCT(1*('All Skus'!$C$2:$C$951=$Q89),'All Skus'!$D$2:$D$951)</f>
        <v>0</v>
      </c>
      <c r="S89" s="12" t="str">
        <f>VLOOKUP(MID(Q89,4,1),DATA!$F$2:$G$16,2,FALSE)</f>
        <v>20"</v>
      </c>
      <c r="T89" s="12" t="str">
        <f>VLOOKUP(MID(Q89,5,3),DATA!$H$2:$I$16,2,FALSE)</f>
        <v>9.0"</v>
      </c>
      <c r="U89" s="12" t="str">
        <f>MID(Q89,8,2)</f>
        <v>00</v>
      </c>
      <c r="V89" s="12" t="str">
        <f>VLOOKUP(MID(Q89,10,3),DATA!$J$2:$L$20,2,FALSE)</f>
        <v>6x139.7</v>
      </c>
      <c r="W89" s="12">
        <f>VLOOKUP(MID(Q89,10,3),DATA!$J$2:$L$20,3,FALSE)</f>
        <v>106.1</v>
      </c>
      <c r="X89" s="68" t="str">
        <f>VLOOKUP(MID(Q89,3,1),DATA!$D$2:$E$16,2,FALSE)</f>
        <v>Low Offset</v>
      </c>
      <c r="AA89" s="66" t="s">
        <v>2750</v>
      </c>
    </row>
  </sheetData>
  <autoFilter ref="A1:AD89" xr:uid="{8B819FAB-91CD-48B5-AE4B-891816BEB70F}"/>
  <conditionalFormatting sqref="G1 R1 R18:R21 G18:G21 G46:G49 R46:R49 G26:G29 R26:R29">
    <cfRule type="cellIs" dxfId="173" priority="22" operator="lessThan">
      <formula>2</formula>
    </cfRule>
  </conditionalFormatting>
  <conditionalFormatting sqref="G2:G5 R2:R5">
    <cfRule type="cellIs" dxfId="172" priority="21" operator="lessThan">
      <formula>2</formula>
    </cfRule>
  </conditionalFormatting>
  <conditionalFormatting sqref="R50:R53 G50:G53">
    <cfRule type="cellIs" dxfId="171" priority="20" operator="lessThan">
      <formula>2</formula>
    </cfRule>
  </conditionalFormatting>
  <conditionalFormatting sqref="R54:R57 G54:G57">
    <cfRule type="cellIs" dxfId="170" priority="19" operator="lessThan">
      <formula>2</formula>
    </cfRule>
  </conditionalFormatting>
  <conditionalFormatting sqref="R62:R65 G62:G65">
    <cfRule type="cellIs" dxfId="169" priority="18" operator="lessThan">
      <formula>2</formula>
    </cfRule>
  </conditionalFormatting>
  <conditionalFormatting sqref="R66:R69 G66:G69">
    <cfRule type="cellIs" dxfId="168" priority="17" operator="lessThan">
      <formula>2</formula>
    </cfRule>
  </conditionalFormatting>
  <conditionalFormatting sqref="R78:R81 G78:G81">
    <cfRule type="cellIs" dxfId="167" priority="16" operator="lessThan">
      <formula>2</formula>
    </cfRule>
  </conditionalFormatting>
  <conditionalFormatting sqref="G6:G9 R6:R9">
    <cfRule type="cellIs" dxfId="166" priority="15" operator="lessThan">
      <formula>2</formula>
    </cfRule>
  </conditionalFormatting>
  <conditionalFormatting sqref="G10:G13 R10:R13">
    <cfRule type="cellIs" dxfId="165" priority="14" operator="lessThan">
      <formula>2</formula>
    </cfRule>
  </conditionalFormatting>
  <conditionalFormatting sqref="G14:G17 R14:R17">
    <cfRule type="cellIs" dxfId="164" priority="13" operator="lessThan">
      <formula>2</formula>
    </cfRule>
  </conditionalFormatting>
  <conditionalFormatting sqref="R30:R33 G30:G33">
    <cfRule type="cellIs" dxfId="163" priority="12" operator="lessThan">
      <formula>2</formula>
    </cfRule>
  </conditionalFormatting>
  <conditionalFormatting sqref="R34:R37 G34:G37">
    <cfRule type="cellIs" dxfId="162" priority="11" operator="lessThan">
      <formula>2</formula>
    </cfRule>
  </conditionalFormatting>
  <conditionalFormatting sqref="R38:R41 G38:G41">
    <cfRule type="cellIs" dxfId="161" priority="10" operator="lessThan">
      <formula>2</formula>
    </cfRule>
  </conditionalFormatting>
  <conditionalFormatting sqref="R58:R61 G58:G61">
    <cfRule type="cellIs" dxfId="160" priority="9" operator="lessThan">
      <formula>2</formula>
    </cfRule>
  </conditionalFormatting>
  <conditionalFormatting sqref="R74:R77 G74:G77">
    <cfRule type="cellIs" dxfId="159" priority="8" operator="lessThan">
      <formula>2</formula>
    </cfRule>
  </conditionalFormatting>
  <conditionalFormatting sqref="R70:R73 G70:G73">
    <cfRule type="cellIs" dxfId="158" priority="7" operator="lessThan">
      <formula>2</formula>
    </cfRule>
  </conditionalFormatting>
  <conditionalFormatting sqref="R82:R85 G82:G85">
    <cfRule type="cellIs" dxfId="157" priority="6" operator="lessThan">
      <formula>2</formula>
    </cfRule>
  </conditionalFormatting>
  <conditionalFormatting sqref="R86:R89 G86:G89">
    <cfRule type="cellIs" dxfId="156" priority="5" operator="lessThan">
      <formula>2</formula>
    </cfRule>
  </conditionalFormatting>
  <conditionalFormatting sqref="R42:R45 G42:G45">
    <cfRule type="cellIs" dxfId="155" priority="4" operator="lessThan">
      <formula>2</formula>
    </cfRule>
  </conditionalFormatting>
  <conditionalFormatting sqref="R22:R25 G22:G25">
    <cfRule type="cellIs" dxfId="0" priority="1" operator="lessThan">
      <formula>2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9AB4-01F0-4A89-B566-4335B6B7E957}">
  <dimension ref="A1:AD31"/>
  <sheetViews>
    <sheetView workbookViewId="0"/>
  </sheetViews>
  <sheetFormatPr defaultRowHeight="15" x14ac:dyDescent="0.25"/>
  <cols>
    <col min="1" max="1" width="9.7109375" style="66" bestFit="1" customWidth="1"/>
    <col min="2" max="2" width="15.7109375" bestFit="1" customWidth="1"/>
    <col min="3" max="3" width="9.7109375" bestFit="1" customWidth="1"/>
    <col min="4" max="4" width="8.140625" bestFit="1" customWidth="1"/>
    <col min="5" max="5" width="12" bestFit="1" customWidth="1"/>
    <col min="6" max="6" width="16.85546875" bestFit="1" customWidth="1"/>
    <col min="7" max="7" width="6.85546875" bestFit="1" customWidth="1"/>
    <col min="8" max="8" width="6.42578125" bestFit="1" customWidth="1"/>
    <col min="9" max="9" width="9.42578125" bestFit="1" customWidth="1"/>
    <col min="10" max="10" width="9.140625" bestFit="1" customWidth="1"/>
    <col min="11" max="11" width="7.140625" bestFit="1" customWidth="1"/>
    <col min="12" max="12" width="7.28515625" bestFit="1" customWidth="1"/>
    <col min="13" max="13" width="14.5703125" bestFit="1" customWidth="1"/>
    <col min="14" max="14" width="10.42578125" bestFit="1" customWidth="1"/>
    <col min="15" max="15" width="12.140625" bestFit="1" customWidth="1"/>
    <col min="16" max="16" width="8.140625" bestFit="1" customWidth="1"/>
    <col min="17" max="17" width="16.85546875" bestFit="1" customWidth="1"/>
    <col min="18" max="18" width="6.85546875" bestFit="1" customWidth="1"/>
    <col min="19" max="19" width="6.42578125" bestFit="1" customWidth="1"/>
    <col min="20" max="20" width="9.42578125" bestFit="1" customWidth="1"/>
    <col min="21" max="21" width="9.140625" bestFit="1" customWidth="1"/>
    <col min="22" max="22" width="7.140625" bestFit="1" customWidth="1"/>
    <col min="23" max="23" width="7.28515625" bestFit="1" customWidth="1"/>
    <col min="24" max="24" width="14.5703125" bestFit="1" customWidth="1"/>
    <col min="25" max="25" width="10.42578125" bestFit="1" customWidth="1"/>
    <col min="26" max="26" width="12.140625" bestFit="1" customWidth="1"/>
    <col min="27" max="27" width="9" bestFit="1" customWidth="1"/>
    <col min="28" max="28" width="7.5703125" bestFit="1" customWidth="1"/>
    <col min="29" max="29" width="20.28515625" bestFit="1" customWidth="1"/>
    <col min="30" max="30" width="12.140625" bestFit="1" customWidth="1"/>
  </cols>
  <sheetData>
    <row r="1" spans="1:30" s="49" customFormat="1" ht="15.75" x14ac:dyDescent="0.25">
      <c r="A1" s="30" t="s">
        <v>1972</v>
      </c>
      <c r="B1" s="30" t="s">
        <v>23</v>
      </c>
      <c r="C1" s="30" t="s">
        <v>24</v>
      </c>
      <c r="D1" s="34" t="s">
        <v>471</v>
      </c>
      <c r="E1" s="35" t="s">
        <v>60</v>
      </c>
      <c r="F1" s="35" t="s">
        <v>62</v>
      </c>
      <c r="G1" s="38" t="s">
        <v>1739</v>
      </c>
      <c r="H1" s="35" t="s">
        <v>1740</v>
      </c>
      <c r="I1" s="35" t="s">
        <v>25</v>
      </c>
      <c r="J1" s="35" t="s">
        <v>63</v>
      </c>
      <c r="K1" s="35" t="s">
        <v>472</v>
      </c>
      <c r="L1" s="35" t="s">
        <v>473</v>
      </c>
      <c r="M1" s="35" t="s">
        <v>26</v>
      </c>
      <c r="N1" s="35" t="s">
        <v>64</v>
      </c>
      <c r="O1" s="37" t="s">
        <v>66</v>
      </c>
      <c r="P1" s="40" t="s">
        <v>471</v>
      </c>
      <c r="Q1" s="41" t="s">
        <v>62</v>
      </c>
      <c r="R1" s="44" t="s">
        <v>1739</v>
      </c>
      <c r="S1" s="41" t="s">
        <v>1740</v>
      </c>
      <c r="T1" s="41" t="s">
        <v>25</v>
      </c>
      <c r="U1" s="41" t="s">
        <v>63</v>
      </c>
      <c r="V1" s="41" t="s">
        <v>472</v>
      </c>
      <c r="W1" s="41" t="s">
        <v>473</v>
      </c>
      <c r="X1" s="41" t="s">
        <v>26</v>
      </c>
      <c r="Y1" s="41" t="s">
        <v>64</v>
      </c>
      <c r="Z1" s="43" t="s">
        <v>66</v>
      </c>
      <c r="AA1" s="58" t="s">
        <v>69</v>
      </c>
      <c r="AB1" s="30" t="s">
        <v>61</v>
      </c>
      <c r="AC1" s="30" t="s">
        <v>65</v>
      </c>
      <c r="AD1" s="30" t="s">
        <v>67</v>
      </c>
    </row>
    <row r="2" spans="1:30" s="68" customFormat="1" x14ac:dyDescent="0.25">
      <c r="A2" s="68" t="s">
        <v>1976</v>
      </c>
      <c r="B2" s="31" t="s">
        <v>2108</v>
      </c>
      <c r="C2" s="68" t="s">
        <v>1956</v>
      </c>
      <c r="D2" s="59" t="str">
        <f>VLOOKUP(MID(F2,1,2),DATA!$B$2:$C$10,2,FALSE)</f>
        <v>FF10</v>
      </c>
      <c r="E2" s="68" t="str">
        <f>VLOOKUP(MID(F2,13,2),DATA!$M$2:$N$16,2,FALSE)</f>
        <v>Liquid Metal</v>
      </c>
      <c r="F2" s="66" t="s">
        <v>1366</v>
      </c>
      <c r="G2" s="18" cm="1">
        <f t="array" ref="G2">SUMPRODUCT(1*('All Skus'!$C$2:$C$951=$F2),'All Skus'!$D$2:$D$951)</f>
        <v>0</v>
      </c>
      <c r="H2" s="12" t="str">
        <f>VLOOKUP(MID(F2,4,1),DATA!$F$2:$G$16,2,FALSE)</f>
        <v>22"</v>
      </c>
      <c r="I2" s="12" t="str">
        <f>VLOOKUP(MID(F2,5,3),DATA!$H$2:$I$16,2,FALSE)</f>
        <v>10.0"</v>
      </c>
      <c r="J2" s="12" t="str">
        <f t="shared" ref="J2:J13" si="0">MID(F2,8,2)</f>
        <v>45</v>
      </c>
      <c r="K2" s="12" t="str">
        <f>VLOOKUP(MID(F2,10,3),DATA!$J$2:$L$16,2,FALSE)</f>
        <v>5x112</v>
      </c>
      <c r="L2" s="12">
        <f>VLOOKUP(MID(F2,10,3),DATA!$J$2:$L$16,3,FALSE)</f>
        <v>66.56</v>
      </c>
      <c r="M2" s="68" t="str">
        <f>VLOOKUP(MID(F2,3,1),DATA!$D$2:$E$16,2,FALSE)</f>
        <v>Medium Offset</v>
      </c>
      <c r="O2" s="9"/>
      <c r="P2" s="60" t="str">
        <f>VLOOKUP(MID(Q2,1,2),DATA!$B$2:$C$10,2,FALSE)</f>
        <v>FF10</v>
      </c>
      <c r="Q2" s="66" t="s">
        <v>604</v>
      </c>
      <c r="R2" s="18" cm="1">
        <f t="array" ref="R2">SUMPRODUCT(1*('All Skus'!$C$2:$C$951=$Q2),'All Skus'!$D$2:$D$951)</f>
        <v>-4</v>
      </c>
      <c r="S2" s="12" t="str">
        <f>VLOOKUP(MID(Q2,4,1),DATA!$F$2:$G$16,2,FALSE)</f>
        <v>22"</v>
      </c>
      <c r="T2" s="12" t="str">
        <f>VLOOKUP(MID(Q2,5,3),DATA!$H$2:$I$16,2,FALSE)</f>
        <v>11.5"</v>
      </c>
      <c r="U2" s="12" t="str">
        <f t="shared" ref="U2:U13" si="1">MID(Q2,8,2)</f>
        <v>40</v>
      </c>
      <c r="V2" s="12" t="str">
        <f>VLOOKUP(MID(Q2,10,3),DATA!$J$2:$L$16,2,FALSE)</f>
        <v>5x112</v>
      </c>
      <c r="W2" s="12">
        <f>VLOOKUP(MID(Q2,10,3),DATA!$J$2:$L$16,3,FALSE)</f>
        <v>66.56</v>
      </c>
      <c r="X2" s="68" t="str">
        <f>VLOOKUP(MID(Q2,3,1),DATA!$D$2:$E$16,2,FALSE)</f>
        <v>Low Offset</v>
      </c>
      <c r="Z2" s="9"/>
    </row>
    <row r="3" spans="1:30" s="68" customFormat="1" x14ac:dyDescent="0.25">
      <c r="A3" s="68" t="s">
        <v>1976</v>
      </c>
      <c r="B3" s="31" t="s">
        <v>2108</v>
      </c>
      <c r="C3" s="68" t="s">
        <v>1956</v>
      </c>
      <c r="D3" s="59" t="str">
        <f>VLOOKUP(MID(F3,1,2),DATA!$B$2:$C$10,2,FALSE)</f>
        <v>FF10</v>
      </c>
      <c r="E3" s="68" t="str">
        <f>VLOOKUP(MID(F3,13,2),DATA!$M$2:$N$16,2,FALSE)</f>
        <v>Raw</v>
      </c>
      <c r="F3" s="66" t="s">
        <v>1368</v>
      </c>
      <c r="G3" s="18" cm="1">
        <f t="array" ref="G3">SUMPRODUCT(1*('All Skus'!$C$2:$C$951=$F3),'All Skus'!$D$2:$D$951)</f>
        <v>0</v>
      </c>
      <c r="H3" s="12" t="str">
        <f>VLOOKUP(MID(F3,4,1),DATA!$F$2:$G$16,2,FALSE)</f>
        <v>22"</v>
      </c>
      <c r="I3" s="12" t="str">
        <f>VLOOKUP(MID(F3,5,3),DATA!$H$2:$I$16,2,FALSE)</f>
        <v>10.0"</v>
      </c>
      <c r="J3" s="12" t="str">
        <f t="shared" si="0"/>
        <v>45</v>
      </c>
      <c r="K3" s="12" t="str">
        <f>VLOOKUP(MID(F3,10,3),DATA!$J$2:$L$16,2,FALSE)</f>
        <v>5x112</v>
      </c>
      <c r="L3" s="12">
        <f>VLOOKUP(MID(F3,10,3),DATA!$J$2:$L$16,3,FALSE)</f>
        <v>66.56</v>
      </c>
      <c r="M3" s="68" t="str">
        <f>VLOOKUP(MID(F3,3,1),DATA!$D$2:$E$16,2,FALSE)</f>
        <v>Medium Offset</v>
      </c>
      <c r="O3" s="9"/>
      <c r="P3" s="60" t="str">
        <f>VLOOKUP(MID(Q3,1,2),DATA!$B$2:$C$10,2,FALSE)</f>
        <v>FF10</v>
      </c>
      <c r="Q3" s="66" t="s">
        <v>606</v>
      </c>
      <c r="R3" s="18" cm="1">
        <f t="array" ref="R3">SUMPRODUCT(1*('All Skus'!$C$2:$C$951=$Q3),'All Skus'!$D$2:$D$951)</f>
        <v>3</v>
      </c>
      <c r="S3" s="12" t="str">
        <f>VLOOKUP(MID(Q3,4,1),DATA!$F$2:$G$16,2,FALSE)</f>
        <v>22"</v>
      </c>
      <c r="T3" s="12" t="str">
        <f>VLOOKUP(MID(Q3,5,3),DATA!$H$2:$I$16,2,FALSE)</f>
        <v>11.5"</v>
      </c>
      <c r="U3" s="12" t="str">
        <f t="shared" si="1"/>
        <v>40</v>
      </c>
      <c r="V3" s="12" t="str">
        <f>VLOOKUP(MID(Q3,10,3),DATA!$J$2:$L$16,2,FALSE)</f>
        <v>5x112</v>
      </c>
      <c r="W3" s="12">
        <f>VLOOKUP(MID(Q3,10,3),DATA!$J$2:$L$16,3,FALSE)</f>
        <v>66.56</v>
      </c>
      <c r="X3" s="68" t="str">
        <f>VLOOKUP(MID(Q3,3,1),DATA!$D$2:$E$16,2,FALSE)</f>
        <v>Low Offset</v>
      </c>
      <c r="Z3" s="9"/>
    </row>
    <row r="4" spans="1:30" s="68" customFormat="1" x14ac:dyDescent="0.25">
      <c r="A4" s="68" t="s">
        <v>1976</v>
      </c>
      <c r="B4" s="31" t="s">
        <v>2108</v>
      </c>
      <c r="C4" s="68" t="s">
        <v>1956</v>
      </c>
      <c r="D4" s="59" t="str">
        <f>VLOOKUP(MID(F4,1,2),DATA!$B$2:$C$10,2,FALSE)</f>
        <v>FF10</v>
      </c>
      <c r="E4" s="68" t="str">
        <f>VLOOKUP(MID(F4,13,2),DATA!$M$2:$N$16,2,FALSE)</f>
        <v>Tarmac</v>
      </c>
      <c r="F4" s="66" t="s">
        <v>1370</v>
      </c>
      <c r="G4" s="18" cm="1">
        <f t="array" ref="G4">SUMPRODUCT(1*('All Skus'!$C$2:$C$951=$F4),'All Skus'!$D$2:$D$951)</f>
        <v>0</v>
      </c>
      <c r="H4" s="12" t="str">
        <f>VLOOKUP(MID(F4,4,1),DATA!$F$2:$G$16,2,FALSE)</f>
        <v>22"</v>
      </c>
      <c r="I4" s="12" t="str">
        <f>VLOOKUP(MID(F4,5,3),DATA!$H$2:$I$16,2,FALSE)</f>
        <v>10.0"</v>
      </c>
      <c r="J4" s="12" t="str">
        <f t="shared" si="0"/>
        <v>45</v>
      </c>
      <c r="K4" s="12" t="str">
        <f>VLOOKUP(MID(F4,10,3),DATA!$J$2:$L$16,2,FALSE)</f>
        <v>5x112</v>
      </c>
      <c r="L4" s="12">
        <f>VLOOKUP(MID(F4,10,3),DATA!$J$2:$L$16,3,FALSE)</f>
        <v>66.56</v>
      </c>
      <c r="M4" s="68" t="str">
        <f>VLOOKUP(MID(F4,3,1),DATA!$D$2:$E$16,2,FALSE)</f>
        <v>Medium Offset</v>
      </c>
      <c r="O4" s="9"/>
      <c r="P4" s="60" t="str">
        <f>VLOOKUP(MID(Q4,1,2),DATA!$B$2:$C$10,2,FALSE)</f>
        <v>FF10</v>
      </c>
      <c r="Q4" s="66" t="s">
        <v>608</v>
      </c>
      <c r="R4" s="18" cm="1">
        <f t="array" ref="R4">SUMPRODUCT(1*('All Skus'!$C$2:$C$951=$Q4),'All Skus'!$D$2:$D$951)</f>
        <v>-6</v>
      </c>
      <c r="S4" s="12" t="str">
        <f>VLOOKUP(MID(Q4,4,1),DATA!$F$2:$G$16,2,FALSE)</f>
        <v>22"</v>
      </c>
      <c r="T4" s="12" t="str">
        <f>VLOOKUP(MID(Q4,5,3),DATA!$H$2:$I$16,2,FALSE)</f>
        <v>11.5"</v>
      </c>
      <c r="U4" s="12" t="str">
        <f t="shared" si="1"/>
        <v>40</v>
      </c>
      <c r="V4" s="12" t="str">
        <f>VLOOKUP(MID(Q4,10,3),DATA!$J$2:$L$16,2,FALSE)</f>
        <v>5x112</v>
      </c>
      <c r="W4" s="12">
        <f>VLOOKUP(MID(Q4,10,3),DATA!$J$2:$L$16,3,FALSE)</f>
        <v>66.56</v>
      </c>
      <c r="X4" s="68" t="str">
        <f>VLOOKUP(MID(Q4,3,1),DATA!$D$2:$E$16,2,FALSE)</f>
        <v>Low Offset</v>
      </c>
      <c r="Z4" s="9"/>
    </row>
    <row r="5" spans="1:30" s="68" customFormat="1" x14ac:dyDescent="0.25">
      <c r="A5" s="68" t="s">
        <v>1976</v>
      </c>
      <c r="B5" s="31" t="s">
        <v>2109</v>
      </c>
      <c r="C5" s="68" t="s">
        <v>1956</v>
      </c>
      <c r="D5" s="59" t="str">
        <f>VLOOKUP(MID(F5,1,2),DATA!$B$2:$C$10,2,FALSE)</f>
        <v>FF10</v>
      </c>
      <c r="E5" s="68" t="str">
        <f>VLOOKUP(MID(F5,13,2),DATA!$M$2:$N$16,2,FALSE)</f>
        <v>Liquid Metal</v>
      </c>
      <c r="F5" s="66" t="s">
        <v>1366</v>
      </c>
      <c r="G5" s="18" cm="1">
        <f t="array" ref="G5">SUMPRODUCT(1*('All Skus'!$C$2:$C$951=$F5),'All Skus'!$D$2:$D$951)</f>
        <v>0</v>
      </c>
      <c r="H5" s="12" t="str">
        <f>VLOOKUP(MID(F5,4,1),DATA!$F$2:$G$16,2,FALSE)</f>
        <v>22"</v>
      </c>
      <c r="I5" s="12" t="str">
        <f>VLOOKUP(MID(F5,5,3),DATA!$H$2:$I$16,2,FALSE)</f>
        <v>10.0"</v>
      </c>
      <c r="J5" s="12" t="str">
        <f t="shared" si="0"/>
        <v>45</v>
      </c>
      <c r="K5" s="12" t="str">
        <f>VLOOKUP(MID(F5,10,3),DATA!$J$2:$L$16,2,FALSE)</f>
        <v>5x112</v>
      </c>
      <c r="L5" s="12">
        <f>VLOOKUP(MID(F5,10,3),DATA!$J$2:$L$16,3,FALSE)</f>
        <v>66.56</v>
      </c>
      <c r="M5" s="68" t="str">
        <f>VLOOKUP(MID(F5,3,1),DATA!$D$2:$E$16,2,FALSE)</f>
        <v>Medium Offset</v>
      </c>
      <c r="O5" s="9"/>
      <c r="P5" s="60" t="str">
        <f>VLOOKUP(MID(Q5,1,2),DATA!$B$2:$C$10,2,FALSE)</f>
        <v>FF10</v>
      </c>
      <c r="Q5" s="66" t="s">
        <v>1366</v>
      </c>
      <c r="R5" s="18" cm="1">
        <f t="array" ref="R5">SUMPRODUCT(1*('All Skus'!$C$2:$C$951=$Q5),'All Skus'!$D$2:$D$951)</f>
        <v>0</v>
      </c>
      <c r="S5" s="12" t="str">
        <f>VLOOKUP(MID(Q5,4,1),DATA!$F$2:$G$16,2,FALSE)</f>
        <v>22"</v>
      </c>
      <c r="T5" s="12" t="str">
        <f>VLOOKUP(MID(Q5,5,3),DATA!$H$2:$I$16,2,FALSE)</f>
        <v>10.0"</v>
      </c>
      <c r="U5" s="12" t="str">
        <f t="shared" si="1"/>
        <v>45</v>
      </c>
      <c r="V5" s="12" t="str">
        <f>VLOOKUP(MID(Q5,10,3),DATA!$J$2:$L$16,2,FALSE)</f>
        <v>5x112</v>
      </c>
      <c r="W5" s="12">
        <f>VLOOKUP(MID(Q5,10,3),DATA!$J$2:$L$16,3,FALSE)</f>
        <v>66.56</v>
      </c>
      <c r="X5" s="68" t="str">
        <f>VLOOKUP(MID(Q5,3,1),DATA!$D$2:$E$16,2,FALSE)</f>
        <v>Medium Offset</v>
      </c>
      <c r="Z5" s="9"/>
    </row>
    <row r="6" spans="1:30" s="68" customFormat="1" x14ac:dyDescent="0.25">
      <c r="A6" s="68" t="s">
        <v>1976</v>
      </c>
      <c r="B6" s="31" t="s">
        <v>2109</v>
      </c>
      <c r="C6" s="68" t="s">
        <v>1956</v>
      </c>
      <c r="D6" s="59" t="str">
        <f>VLOOKUP(MID(F6,1,2),DATA!$B$2:$C$10,2,FALSE)</f>
        <v>FF10</v>
      </c>
      <c r="E6" s="68" t="str">
        <f>VLOOKUP(MID(F6,13,2),DATA!$M$2:$N$16,2,FALSE)</f>
        <v>Raw</v>
      </c>
      <c r="F6" s="66" t="s">
        <v>1368</v>
      </c>
      <c r="G6" s="18" cm="1">
        <f t="array" ref="G6">SUMPRODUCT(1*('All Skus'!$C$2:$C$951=$F6),'All Skus'!$D$2:$D$951)</f>
        <v>0</v>
      </c>
      <c r="H6" s="12" t="str">
        <f>VLOOKUP(MID(F6,4,1),DATA!$F$2:$G$16,2,FALSE)</f>
        <v>22"</v>
      </c>
      <c r="I6" s="12" t="str">
        <f>VLOOKUP(MID(F6,5,3),DATA!$H$2:$I$16,2,FALSE)</f>
        <v>10.0"</v>
      </c>
      <c r="J6" s="12" t="str">
        <f t="shared" si="0"/>
        <v>45</v>
      </c>
      <c r="K6" s="12" t="str">
        <f>VLOOKUP(MID(F6,10,3),DATA!$J$2:$L$16,2,FALSE)</f>
        <v>5x112</v>
      </c>
      <c r="L6" s="12">
        <f>VLOOKUP(MID(F6,10,3),DATA!$J$2:$L$16,3,FALSE)</f>
        <v>66.56</v>
      </c>
      <c r="M6" s="68" t="str">
        <f>VLOOKUP(MID(F6,3,1),DATA!$D$2:$E$16,2,FALSE)</f>
        <v>Medium Offset</v>
      </c>
      <c r="O6" s="9"/>
      <c r="P6" s="60" t="str">
        <f>VLOOKUP(MID(Q6,1,2),DATA!$B$2:$C$10,2,FALSE)</f>
        <v>FF10</v>
      </c>
      <c r="Q6" s="66" t="s">
        <v>1368</v>
      </c>
      <c r="R6" s="18" cm="1">
        <f t="array" ref="R6">SUMPRODUCT(1*('All Skus'!$C$2:$C$951=$Q6),'All Skus'!$D$2:$D$951)</f>
        <v>0</v>
      </c>
      <c r="S6" s="12" t="str">
        <f>VLOOKUP(MID(Q6,4,1),DATA!$F$2:$G$16,2,FALSE)</f>
        <v>22"</v>
      </c>
      <c r="T6" s="12" t="str">
        <f>VLOOKUP(MID(Q6,5,3),DATA!$H$2:$I$16,2,FALSE)</f>
        <v>10.0"</v>
      </c>
      <c r="U6" s="12" t="str">
        <f t="shared" si="1"/>
        <v>45</v>
      </c>
      <c r="V6" s="12" t="str">
        <f>VLOOKUP(MID(Q6,10,3),DATA!$J$2:$L$16,2,FALSE)</f>
        <v>5x112</v>
      </c>
      <c r="W6" s="12">
        <f>VLOOKUP(MID(Q6,10,3),DATA!$J$2:$L$16,3,FALSE)</f>
        <v>66.56</v>
      </c>
      <c r="X6" s="68" t="str">
        <f>VLOOKUP(MID(Q6,3,1),DATA!$D$2:$E$16,2,FALSE)</f>
        <v>Medium Offset</v>
      </c>
      <c r="Z6" s="9"/>
    </row>
    <row r="7" spans="1:30" s="68" customFormat="1" x14ac:dyDescent="0.25">
      <c r="A7" s="68" t="s">
        <v>1976</v>
      </c>
      <c r="B7" s="31" t="s">
        <v>2109</v>
      </c>
      <c r="C7" s="68" t="s">
        <v>1956</v>
      </c>
      <c r="D7" s="59" t="str">
        <f>VLOOKUP(MID(F7,1,2),DATA!$B$2:$C$10,2,FALSE)</f>
        <v>FF10</v>
      </c>
      <c r="E7" s="68" t="str">
        <f>VLOOKUP(MID(F7,13,2),DATA!$M$2:$N$16,2,FALSE)</f>
        <v>Tarmac</v>
      </c>
      <c r="F7" s="66" t="s">
        <v>1370</v>
      </c>
      <c r="G7" s="18" cm="1">
        <f t="array" ref="G7">SUMPRODUCT(1*('All Skus'!$C$2:$C$951=$F7),'All Skus'!$D$2:$D$951)</f>
        <v>0</v>
      </c>
      <c r="H7" s="12" t="str">
        <f>VLOOKUP(MID(F7,4,1),DATA!$F$2:$G$16,2,FALSE)</f>
        <v>22"</v>
      </c>
      <c r="I7" s="12" t="str">
        <f>VLOOKUP(MID(F7,5,3),DATA!$H$2:$I$16,2,FALSE)</f>
        <v>10.0"</v>
      </c>
      <c r="J7" s="12" t="str">
        <f t="shared" si="0"/>
        <v>45</v>
      </c>
      <c r="K7" s="12" t="str">
        <f>VLOOKUP(MID(F7,10,3),DATA!$J$2:$L$16,2,FALSE)</f>
        <v>5x112</v>
      </c>
      <c r="L7" s="12">
        <f>VLOOKUP(MID(F7,10,3),DATA!$J$2:$L$16,3,FALSE)</f>
        <v>66.56</v>
      </c>
      <c r="M7" s="68" t="str">
        <f>VLOOKUP(MID(F7,3,1),DATA!$D$2:$E$16,2,FALSE)</f>
        <v>Medium Offset</v>
      </c>
      <c r="O7" s="9"/>
      <c r="P7" s="60" t="str">
        <f>VLOOKUP(MID(Q7,1,2),DATA!$B$2:$C$10,2,FALSE)</f>
        <v>FF10</v>
      </c>
      <c r="Q7" s="66" t="s">
        <v>1370</v>
      </c>
      <c r="R7" s="18" cm="1">
        <f t="array" ref="R7">SUMPRODUCT(1*('All Skus'!$C$2:$C$951=$Q7),'All Skus'!$D$2:$D$951)</f>
        <v>0</v>
      </c>
      <c r="S7" s="12" t="str">
        <f>VLOOKUP(MID(Q7,4,1),DATA!$F$2:$G$16,2,FALSE)</f>
        <v>22"</v>
      </c>
      <c r="T7" s="12" t="str">
        <f>VLOOKUP(MID(Q7,5,3),DATA!$H$2:$I$16,2,FALSE)</f>
        <v>10.0"</v>
      </c>
      <c r="U7" s="12" t="str">
        <f t="shared" si="1"/>
        <v>45</v>
      </c>
      <c r="V7" s="12" t="str">
        <f>VLOOKUP(MID(Q7,10,3),DATA!$J$2:$L$16,2,FALSE)</f>
        <v>5x112</v>
      </c>
      <c r="W7" s="12">
        <f>VLOOKUP(MID(Q7,10,3),DATA!$J$2:$L$16,3,FALSE)</f>
        <v>66.56</v>
      </c>
      <c r="X7" s="68" t="str">
        <f>VLOOKUP(MID(Q7,3,1),DATA!$D$2:$E$16,2,FALSE)</f>
        <v>Medium Offset</v>
      </c>
      <c r="Z7" s="9"/>
    </row>
    <row r="8" spans="1:30" s="68" customFormat="1" x14ac:dyDescent="0.25">
      <c r="A8" s="68" t="s">
        <v>1976</v>
      </c>
      <c r="B8" s="31" t="s">
        <v>2108</v>
      </c>
      <c r="C8" s="68" t="s">
        <v>1956</v>
      </c>
      <c r="D8" s="59" t="str">
        <f>VLOOKUP(MID(F8,1,2),DATA!$B$2:$C$10,2,FALSE)</f>
        <v>FF11</v>
      </c>
      <c r="E8" s="68" t="str">
        <f>VLOOKUP(MID(F8,13,2),DATA!$M$2:$N$16,2,FALSE)</f>
        <v>Liquid Metal</v>
      </c>
      <c r="F8" s="66" t="s">
        <v>1486</v>
      </c>
      <c r="G8" s="18" cm="1">
        <f t="array" ref="G8">SUMPRODUCT(1*('All Skus'!$C$2:$C$951=$F8),'All Skus'!$D$2:$D$951)</f>
        <v>0</v>
      </c>
      <c r="H8" s="12" t="str">
        <f>VLOOKUP(MID(F8,4,1),DATA!$F$2:$G$16,2,FALSE)</f>
        <v>22"</v>
      </c>
      <c r="I8" s="12" t="str">
        <f>VLOOKUP(MID(F8,5,3),DATA!$H$2:$I$16,2,FALSE)</f>
        <v>10.0"</v>
      </c>
      <c r="J8" s="12" t="str">
        <f t="shared" si="0"/>
        <v>45</v>
      </c>
      <c r="K8" s="12" t="str">
        <f>VLOOKUP(MID(F8,10,3),DATA!$J$2:$L$16,2,FALSE)</f>
        <v>5x112</v>
      </c>
      <c r="L8" s="12">
        <f>VLOOKUP(MID(F8,10,3),DATA!$J$2:$L$16,3,FALSE)</f>
        <v>66.56</v>
      </c>
      <c r="M8" s="68" t="str">
        <f>VLOOKUP(MID(F8,3,1),DATA!$D$2:$E$16,2,FALSE)</f>
        <v>Medium Offset</v>
      </c>
      <c r="O8" s="9"/>
      <c r="P8" s="60" t="str">
        <f>VLOOKUP(MID(Q8,1,2),DATA!$B$2:$C$10,2,FALSE)</f>
        <v>FF11</v>
      </c>
      <c r="Q8" s="66" t="s">
        <v>610</v>
      </c>
      <c r="R8" s="18" cm="1">
        <f t="array" ref="R8">SUMPRODUCT(1*('All Skus'!$C$2:$C$951=$Q8),'All Skus'!$D$2:$D$951)</f>
        <v>0</v>
      </c>
      <c r="S8" s="12" t="str">
        <f>VLOOKUP(MID(Q8,4,1),DATA!$F$2:$G$16,2,FALSE)</f>
        <v>22"</v>
      </c>
      <c r="T8" s="12" t="str">
        <f>VLOOKUP(MID(Q8,5,3),DATA!$H$2:$I$16,2,FALSE)</f>
        <v>11.5"</v>
      </c>
      <c r="U8" s="12" t="str">
        <f t="shared" si="1"/>
        <v>40</v>
      </c>
      <c r="V8" s="12" t="str">
        <f>VLOOKUP(MID(Q8,10,3),DATA!$J$2:$L$16,2,FALSE)</f>
        <v>5x112</v>
      </c>
      <c r="W8" s="12">
        <f>VLOOKUP(MID(Q8,10,3),DATA!$J$2:$L$16,3,FALSE)</f>
        <v>66.56</v>
      </c>
      <c r="X8" s="68" t="str">
        <f>VLOOKUP(MID(Q8,3,1),DATA!$D$2:$E$16,2,FALSE)</f>
        <v>Low Offset</v>
      </c>
      <c r="Z8" s="9"/>
    </row>
    <row r="9" spans="1:30" s="68" customFormat="1" x14ac:dyDescent="0.25">
      <c r="A9" s="68" t="s">
        <v>1976</v>
      </c>
      <c r="B9" s="31" t="s">
        <v>2108</v>
      </c>
      <c r="C9" s="68" t="s">
        <v>1956</v>
      </c>
      <c r="D9" s="59" t="str">
        <f>VLOOKUP(MID(F9,1,2),DATA!$B$2:$C$10,2,FALSE)</f>
        <v>FF11</v>
      </c>
      <c r="E9" s="68" t="str">
        <f>VLOOKUP(MID(F9,13,2),DATA!$M$2:$N$16,2,FALSE)</f>
        <v>Raw</v>
      </c>
      <c r="F9" s="66" t="s">
        <v>1488</v>
      </c>
      <c r="G9" s="18" cm="1">
        <f t="array" ref="G9">SUMPRODUCT(1*('All Skus'!$C$2:$C$951=$F9),'All Skus'!$D$2:$D$951)</f>
        <v>0</v>
      </c>
      <c r="H9" s="12" t="str">
        <f>VLOOKUP(MID(F9,4,1),DATA!$F$2:$G$16,2,FALSE)</f>
        <v>22"</v>
      </c>
      <c r="I9" s="12" t="str">
        <f>VLOOKUP(MID(F9,5,3),DATA!$H$2:$I$16,2,FALSE)</f>
        <v>10.0"</v>
      </c>
      <c r="J9" s="12" t="str">
        <f t="shared" si="0"/>
        <v>45</v>
      </c>
      <c r="K9" s="12" t="str">
        <f>VLOOKUP(MID(F9,10,3),DATA!$J$2:$L$16,2,FALSE)</f>
        <v>5x112</v>
      </c>
      <c r="L9" s="12">
        <f>VLOOKUP(MID(F9,10,3),DATA!$J$2:$L$16,3,FALSE)</f>
        <v>66.56</v>
      </c>
      <c r="M9" s="68" t="str">
        <f>VLOOKUP(MID(F9,3,1),DATA!$D$2:$E$16,2,FALSE)</f>
        <v>Medium Offset</v>
      </c>
      <c r="O9" s="9"/>
      <c r="P9" s="60" t="str">
        <f>VLOOKUP(MID(Q9,1,2),DATA!$B$2:$C$10,2,FALSE)</f>
        <v>FF11</v>
      </c>
      <c r="Q9" s="66" t="s">
        <v>612</v>
      </c>
      <c r="R9" s="18" cm="1">
        <f t="array" ref="R9">SUMPRODUCT(1*('All Skus'!$C$2:$C$951=$Q9),'All Skus'!$D$2:$D$951)</f>
        <v>8</v>
      </c>
      <c r="S9" s="12" t="str">
        <f>VLOOKUP(MID(Q9,4,1),DATA!$F$2:$G$16,2,FALSE)</f>
        <v>22"</v>
      </c>
      <c r="T9" s="12" t="str">
        <f>VLOOKUP(MID(Q9,5,3),DATA!$H$2:$I$16,2,FALSE)</f>
        <v>11.5"</v>
      </c>
      <c r="U9" s="12" t="str">
        <f t="shared" si="1"/>
        <v>40</v>
      </c>
      <c r="V9" s="12" t="str">
        <f>VLOOKUP(MID(Q9,10,3),DATA!$J$2:$L$16,2,FALSE)</f>
        <v>5x112</v>
      </c>
      <c r="W9" s="12">
        <f>VLOOKUP(MID(Q9,10,3),DATA!$J$2:$L$16,3,FALSE)</f>
        <v>66.56</v>
      </c>
      <c r="X9" s="68" t="str">
        <f>VLOOKUP(MID(Q9,3,1),DATA!$D$2:$E$16,2,FALSE)</f>
        <v>Low Offset</v>
      </c>
      <c r="Z9" s="9"/>
    </row>
    <row r="10" spans="1:30" s="68" customFormat="1" x14ac:dyDescent="0.25">
      <c r="A10" s="68" t="s">
        <v>1976</v>
      </c>
      <c r="B10" s="31" t="s">
        <v>2108</v>
      </c>
      <c r="C10" s="68" t="s">
        <v>1956</v>
      </c>
      <c r="D10" s="59" t="str">
        <f>VLOOKUP(MID(F10,1,2),DATA!$B$2:$C$10,2,FALSE)</f>
        <v>FF11</v>
      </c>
      <c r="E10" s="68" t="str">
        <f>VLOOKUP(MID(F10,13,2),DATA!$M$2:$N$16,2,FALSE)</f>
        <v>Tarmac</v>
      </c>
      <c r="F10" s="66" t="s">
        <v>1490</v>
      </c>
      <c r="G10" s="18" cm="1">
        <f t="array" ref="G10">SUMPRODUCT(1*('All Skus'!$C$2:$C$951=$F10),'All Skus'!$D$2:$D$951)</f>
        <v>0</v>
      </c>
      <c r="H10" s="12" t="str">
        <f>VLOOKUP(MID(F10,4,1),DATA!$F$2:$G$16,2,FALSE)</f>
        <v>22"</v>
      </c>
      <c r="I10" s="12" t="str">
        <f>VLOOKUP(MID(F10,5,3),DATA!$H$2:$I$16,2,FALSE)</f>
        <v>10.0"</v>
      </c>
      <c r="J10" s="12" t="str">
        <f t="shared" si="0"/>
        <v>45</v>
      </c>
      <c r="K10" s="12" t="str">
        <f>VLOOKUP(MID(F10,10,3),DATA!$J$2:$L$16,2,FALSE)</f>
        <v>5x112</v>
      </c>
      <c r="L10" s="12">
        <f>VLOOKUP(MID(F10,10,3),DATA!$J$2:$L$16,3,FALSE)</f>
        <v>66.56</v>
      </c>
      <c r="M10" s="68" t="str">
        <f>VLOOKUP(MID(F10,3,1),DATA!$D$2:$E$16,2,FALSE)</f>
        <v>Medium Offset</v>
      </c>
      <c r="O10" s="9"/>
      <c r="P10" s="60" t="str">
        <f>VLOOKUP(MID(Q10,1,2),DATA!$B$2:$C$10,2,FALSE)</f>
        <v>FF11</v>
      </c>
      <c r="Q10" s="66" t="s">
        <v>614</v>
      </c>
      <c r="R10" s="18" cm="1">
        <f t="array" ref="R10">SUMPRODUCT(1*('All Skus'!$C$2:$C$951=$Q10),'All Skus'!$D$2:$D$951)</f>
        <v>31</v>
      </c>
      <c r="S10" s="12" t="str">
        <f>VLOOKUP(MID(Q10,4,1),DATA!$F$2:$G$16,2,FALSE)</f>
        <v>22"</v>
      </c>
      <c r="T10" s="12" t="str">
        <f>VLOOKUP(MID(Q10,5,3),DATA!$H$2:$I$16,2,FALSE)</f>
        <v>11.5"</v>
      </c>
      <c r="U10" s="12" t="str">
        <f t="shared" si="1"/>
        <v>40</v>
      </c>
      <c r="V10" s="12" t="str">
        <f>VLOOKUP(MID(Q10,10,3),DATA!$J$2:$L$16,2,FALSE)</f>
        <v>5x112</v>
      </c>
      <c r="W10" s="12">
        <f>VLOOKUP(MID(Q10,10,3),DATA!$J$2:$L$16,3,FALSE)</f>
        <v>66.56</v>
      </c>
      <c r="X10" s="68" t="str">
        <f>VLOOKUP(MID(Q10,3,1),DATA!$D$2:$E$16,2,FALSE)</f>
        <v>Low Offset</v>
      </c>
      <c r="Z10" s="9"/>
    </row>
    <row r="11" spans="1:30" s="68" customFormat="1" x14ac:dyDescent="0.25">
      <c r="A11" s="68" t="s">
        <v>1976</v>
      </c>
      <c r="B11" s="31" t="s">
        <v>2109</v>
      </c>
      <c r="C11" s="68" t="s">
        <v>1956</v>
      </c>
      <c r="D11" s="59" t="str">
        <f>VLOOKUP(MID(F11,1,2),DATA!$B$2:$C$10,2,FALSE)</f>
        <v>FF11</v>
      </c>
      <c r="E11" s="68" t="str">
        <f>VLOOKUP(MID(F11,13,2),DATA!$M$2:$N$16,2,FALSE)</f>
        <v>Liquid Metal</v>
      </c>
      <c r="F11" s="66" t="s">
        <v>1486</v>
      </c>
      <c r="G11" s="18" cm="1">
        <f t="array" ref="G11">SUMPRODUCT(1*('All Skus'!$C$2:$C$951=$F11),'All Skus'!$D$2:$D$951)</f>
        <v>0</v>
      </c>
      <c r="H11" s="12" t="str">
        <f>VLOOKUP(MID(F11,4,1),DATA!$F$2:$G$16,2,FALSE)</f>
        <v>22"</v>
      </c>
      <c r="I11" s="12" t="str">
        <f>VLOOKUP(MID(F11,5,3),DATA!$H$2:$I$16,2,FALSE)</f>
        <v>10.0"</v>
      </c>
      <c r="J11" s="12" t="str">
        <f t="shared" si="0"/>
        <v>45</v>
      </c>
      <c r="K11" s="12" t="str">
        <f>VLOOKUP(MID(F11,10,3),DATA!$J$2:$L$16,2,FALSE)</f>
        <v>5x112</v>
      </c>
      <c r="L11" s="12">
        <f>VLOOKUP(MID(F11,10,3),DATA!$J$2:$L$16,3,FALSE)</f>
        <v>66.56</v>
      </c>
      <c r="M11" s="68" t="str">
        <f>VLOOKUP(MID(F11,3,1),DATA!$D$2:$E$16,2,FALSE)</f>
        <v>Medium Offset</v>
      </c>
      <c r="O11" s="9"/>
      <c r="P11" s="60" t="str">
        <f>VLOOKUP(MID(Q11,1,2),DATA!$B$2:$C$10,2,FALSE)</f>
        <v>FF11</v>
      </c>
      <c r="Q11" s="66" t="s">
        <v>1486</v>
      </c>
      <c r="R11" s="18" cm="1">
        <f t="array" ref="R11">SUMPRODUCT(1*('All Skus'!$C$2:$C$951=$Q11),'All Skus'!$D$2:$D$951)</f>
        <v>0</v>
      </c>
      <c r="S11" s="12" t="str">
        <f>VLOOKUP(MID(Q11,4,1),DATA!$F$2:$G$16,2,FALSE)</f>
        <v>22"</v>
      </c>
      <c r="T11" s="12" t="str">
        <f>VLOOKUP(MID(Q11,5,3),DATA!$H$2:$I$16,2,FALSE)</f>
        <v>10.0"</v>
      </c>
      <c r="U11" s="12" t="str">
        <f t="shared" si="1"/>
        <v>45</v>
      </c>
      <c r="V11" s="12" t="str">
        <f>VLOOKUP(MID(Q11,10,3),DATA!$J$2:$L$16,2,FALSE)</f>
        <v>5x112</v>
      </c>
      <c r="W11" s="12">
        <f>VLOOKUP(MID(Q11,10,3),DATA!$J$2:$L$16,3,FALSE)</f>
        <v>66.56</v>
      </c>
      <c r="X11" s="68" t="str">
        <f>VLOOKUP(MID(Q11,3,1),DATA!$D$2:$E$16,2,FALSE)</f>
        <v>Medium Offset</v>
      </c>
      <c r="Z11" s="9"/>
    </row>
    <row r="12" spans="1:30" s="68" customFormat="1" x14ac:dyDescent="0.25">
      <c r="A12" s="68" t="s">
        <v>1976</v>
      </c>
      <c r="B12" s="31" t="s">
        <v>2109</v>
      </c>
      <c r="C12" s="68" t="s">
        <v>1956</v>
      </c>
      <c r="D12" s="59" t="str">
        <f>VLOOKUP(MID(F12,1,2),DATA!$B$2:$C$10,2,FALSE)</f>
        <v>FF11</v>
      </c>
      <c r="E12" s="68" t="str">
        <f>VLOOKUP(MID(F12,13,2),DATA!$M$2:$N$16,2,FALSE)</f>
        <v>Raw</v>
      </c>
      <c r="F12" s="66" t="s">
        <v>1488</v>
      </c>
      <c r="G12" s="18" cm="1">
        <f t="array" ref="G12">SUMPRODUCT(1*('All Skus'!$C$2:$C$951=$F12),'All Skus'!$D$2:$D$951)</f>
        <v>0</v>
      </c>
      <c r="H12" s="12" t="str">
        <f>VLOOKUP(MID(F12,4,1),DATA!$F$2:$G$16,2,FALSE)</f>
        <v>22"</v>
      </c>
      <c r="I12" s="12" t="str">
        <f>VLOOKUP(MID(F12,5,3),DATA!$H$2:$I$16,2,FALSE)</f>
        <v>10.0"</v>
      </c>
      <c r="J12" s="12" t="str">
        <f t="shared" si="0"/>
        <v>45</v>
      </c>
      <c r="K12" s="12" t="str">
        <f>VLOOKUP(MID(F12,10,3),DATA!$J$2:$L$16,2,FALSE)</f>
        <v>5x112</v>
      </c>
      <c r="L12" s="12">
        <f>VLOOKUP(MID(F12,10,3),DATA!$J$2:$L$16,3,FALSE)</f>
        <v>66.56</v>
      </c>
      <c r="M12" s="68" t="str">
        <f>VLOOKUP(MID(F12,3,1),DATA!$D$2:$E$16,2,FALSE)</f>
        <v>Medium Offset</v>
      </c>
      <c r="O12" s="9"/>
      <c r="P12" s="60" t="str">
        <f>VLOOKUP(MID(Q12,1,2),DATA!$B$2:$C$10,2,FALSE)</f>
        <v>FF11</v>
      </c>
      <c r="Q12" s="66" t="s">
        <v>1488</v>
      </c>
      <c r="R12" s="18" cm="1">
        <f t="array" ref="R12">SUMPRODUCT(1*('All Skus'!$C$2:$C$951=$Q12),'All Skus'!$D$2:$D$951)</f>
        <v>0</v>
      </c>
      <c r="S12" s="12" t="str">
        <f>VLOOKUP(MID(Q12,4,1),DATA!$F$2:$G$16,2,FALSE)</f>
        <v>22"</v>
      </c>
      <c r="T12" s="12" t="str">
        <f>VLOOKUP(MID(Q12,5,3),DATA!$H$2:$I$16,2,FALSE)</f>
        <v>10.0"</v>
      </c>
      <c r="U12" s="12" t="str">
        <f t="shared" si="1"/>
        <v>45</v>
      </c>
      <c r="V12" s="12" t="str">
        <f>VLOOKUP(MID(Q12,10,3),DATA!$J$2:$L$16,2,FALSE)</f>
        <v>5x112</v>
      </c>
      <c r="W12" s="12">
        <f>VLOOKUP(MID(Q12,10,3),DATA!$J$2:$L$16,3,FALSE)</f>
        <v>66.56</v>
      </c>
      <c r="X12" s="68" t="str">
        <f>VLOOKUP(MID(Q12,3,1),DATA!$D$2:$E$16,2,FALSE)</f>
        <v>Medium Offset</v>
      </c>
      <c r="Z12" s="9"/>
    </row>
    <row r="13" spans="1:30" s="68" customFormat="1" x14ac:dyDescent="0.25">
      <c r="A13" s="68" t="s">
        <v>1976</v>
      </c>
      <c r="B13" s="31" t="s">
        <v>2109</v>
      </c>
      <c r="C13" s="68" t="s">
        <v>1956</v>
      </c>
      <c r="D13" s="59" t="str">
        <f>VLOOKUP(MID(F13,1,2),DATA!$B$2:$C$10,2,FALSE)</f>
        <v>FF11</v>
      </c>
      <c r="E13" s="68" t="str">
        <f>VLOOKUP(MID(F13,13,2),DATA!$M$2:$N$16,2,FALSE)</f>
        <v>Tarmac</v>
      </c>
      <c r="F13" s="66" t="s">
        <v>1490</v>
      </c>
      <c r="G13" s="18" cm="1">
        <f t="array" ref="G13">SUMPRODUCT(1*('All Skus'!$C$2:$C$951=$F13),'All Skus'!$D$2:$D$951)</f>
        <v>0</v>
      </c>
      <c r="H13" s="12" t="str">
        <f>VLOOKUP(MID(F13,4,1),DATA!$F$2:$G$16,2,FALSE)</f>
        <v>22"</v>
      </c>
      <c r="I13" s="12" t="str">
        <f>VLOOKUP(MID(F13,5,3),DATA!$H$2:$I$16,2,FALSE)</f>
        <v>10.0"</v>
      </c>
      <c r="J13" s="12" t="str">
        <f t="shared" si="0"/>
        <v>45</v>
      </c>
      <c r="K13" s="12" t="str">
        <f>VLOOKUP(MID(F13,10,3),DATA!$J$2:$L$16,2,FALSE)</f>
        <v>5x112</v>
      </c>
      <c r="L13" s="12">
        <f>VLOOKUP(MID(F13,10,3),DATA!$J$2:$L$16,3,FALSE)</f>
        <v>66.56</v>
      </c>
      <c r="M13" s="68" t="str">
        <f>VLOOKUP(MID(F13,3,1),DATA!$D$2:$E$16,2,FALSE)</f>
        <v>Medium Offset</v>
      </c>
      <c r="O13" s="9"/>
      <c r="P13" s="60" t="str">
        <f>VLOOKUP(MID(Q13,1,2),DATA!$B$2:$C$10,2,FALSE)</f>
        <v>FF11</v>
      </c>
      <c r="Q13" s="66" t="s">
        <v>1490</v>
      </c>
      <c r="R13" s="18" cm="1">
        <f t="array" ref="R13">SUMPRODUCT(1*('All Skus'!$C$2:$C$951=$Q13),'All Skus'!$D$2:$D$951)</f>
        <v>0</v>
      </c>
      <c r="S13" s="12" t="str">
        <f>VLOOKUP(MID(Q13,4,1),DATA!$F$2:$G$16,2,FALSE)</f>
        <v>22"</v>
      </c>
      <c r="T13" s="12" t="str">
        <f>VLOOKUP(MID(Q13,5,3),DATA!$H$2:$I$16,2,FALSE)</f>
        <v>10.0"</v>
      </c>
      <c r="U13" s="12" t="str">
        <f t="shared" si="1"/>
        <v>45</v>
      </c>
      <c r="V13" s="12" t="str">
        <f>VLOOKUP(MID(Q13,10,3),DATA!$J$2:$L$16,2,FALSE)</f>
        <v>5x112</v>
      </c>
      <c r="W13" s="12">
        <f>VLOOKUP(MID(Q13,10,3),DATA!$J$2:$L$16,3,FALSE)</f>
        <v>66.56</v>
      </c>
      <c r="X13" s="68" t="str">
        <f>VLOOKUP(MID(Q13,3,1),DATA!$D$2:$E$16,2,FALSE)</f>
        <v>Medium Offset</v>
      </c>
      <c r="Z13" s="9"/>
    </row>
    <row r="14" spans="1:30" s="68" customFormat="1" x14ac:dyDescent="0.25">
      <c r="A14" s="7" t="s">
        <v>2011</v>
      </c>
      <c r="B14" s="31" t="s">
        <v>2013</v>
      </c>
      <c r="C14" s="69" t="s">
        <v>1840</v>
      </c>
      <c r="D14" s="59" t="str">
        <f>VLOOKUP(MID(F14,1,2),DATA!$B$2:$C$10,2,FALSE)</f>
        <v>FF15</v>
      </c>
      <c r="E14" s="68" t="str">
        <f>VLOOKUP(MID(F14,13,2),DATA!$M$2:$N$16,2,FALSE)</f>
        <v>Tarmac</v>
      </c>
      <c r="F14" s="10" t="s">
        <v>242</v>
      </c>
      <c r="G14" s="18" cm="1">
        <f t="array" ref="G14">SUMPRODUCT(1*('All Skus'!$C$2:$C$951=$F14),'All Skus'!$D$2:$D$951)</f>
        <v>0</v>
      </c>
      <c r="H14" s="12" t="str">
        <f>VLOOKUP(MID(F14,4,1),DATA!$F$2:$G$16,2,FALSE)</f>
        <v>18"</v>
      </c>
      <c r="I14" s="12" t="str">
        <f>VLOOKUP(MID(F14,5,3),DATA!$H$2:$I$16,2,FALSE)</f>
        <v>8.5"</v>
      </c>
      <c r="J14" s="12" t="str">
        <f t="shared" ref="J14:J25" si="2">MID(F14,8,2)</f>
        <v>47</v>
      </c>
      <c r="K14" s="12" t="str">
        <f>VLOOKUP(MID(F14,10,3),DATA!$J$2:$L$16,2,FALSE)</f>
        <v>5x112</v>
      </c>
      <c r="L14" s="12">
        <f>VLOOKUP(MID(F14,10,3),DATA!$J$2:$L$16,3,FALSE)</f>
        <v>66.56</v>
      </c>
      <c r="M14" s="68" t="str">
        <f>VLOOKUP(MID(F14,3,1),DATA!$D$2:$E$16,2,FALSE)</f>
        <v>High Offset</v>
      </c>
      <c r="O14" s="69"/>
      <c r="P14" s="60" t="str">
        <f>VLOOKUP(MID(Q14,1,2),DATA!$B$2:$C$10,2,FALSE)</f>
        <v>FF15</v>
      </c>
      <c r="Q14" s="10" t="s">
        <v>242</v>
      </c>
      <c r="R14" s="18" cm="1">
        <f t="array" ref="R14">SUMPRODUCT(1*('All Skus'!$C$2:$C$951=$Q14),'All Skus'!$D$2:$D$951)</f>
        <v>0</v>
      </c>
      <c r="S14" s="12" t="str">
        <f>VLOOKUP(MID(Q14,4,1),DATA!$F$2:$G$16,2,FALSE)</f>
        <v>18"</v>
      </c>
      <c r="T14" s="12" t="str">
        <f>VLOOKUP(MID(Q14,5,3),DATA!$H$2:$I$16,2,FALSE)</f>
        <v>8.5"</v>
      </c>
      <c r="U14" s="12" t="str">
        <f t="shared" ref="U14:U25" si="3">MID(Q14,8,2)</f>
        <v>47</v>
      </c>
      <c r="V14" s="12" t="str">
        <f>VLOOKUP(MID(Q14,10,3),DATA!$J$2:$L$16,2,FALSE)</f>
        <v>5x112</v>
      </c>
      <c r="W14" s="12">
        <f>VLOOKUP(MID(Q14,10,3),DATA!$J$2:$L$16,3,FALSE)</f>
        <v>66.56</v>
      </c>
      <c r="X14" s="68" t="str">
        <f>VLOOKUP(MID(Q14,3,1),DATA!$D$2:$E$16,2,FALSE)</f>
        <v>High Offset</v>
      </c>
      <c r="Z14" s="9"/>
    </row>
    <row r="15" spans="1:30" s="68" customFormat="1" x14ac:dyDescent="0.25">
      <c r="A15" s="7" t="s">
        <v>2011</v>
      </c>
      <c r="B15" s="31" t="s">
        <v>2013</v>
      </c>
      <c r="C15" s="69" t="s">
        <v>1840</v>
      </c>
      <c r="D15" s="59" t="str">
        <f>VLOOKUP(MID(F15,1,2),DATA!$B$2:$C$10,2,FALSE)</f>
        <v>FF15</v>
      </c>
      <c r="E15" s="68" t="str">
        <f>VLOOKUP(MID(F15,13,2),DATA!$M$2:$N$16,2,FALSE)</f>
        <v>Liquid Silver</v>
      </c>
      <c r="F15" s="10" t="s">
        <v>243</v>
      </c>
      <c r="G15" s="18" cm="1">
        <f t="array" ref="G15">SUMPRODUCT(1*('All Skus'!$C$2:$C$951=$F15),'All Skus'!$D$2:$D$951)</f>
        <v>0</v>
      </c>
      <c r="H15" s="12" t="str">
        <f>VLOOKUP(MID(F15,4,1),DATA!$F$2:$G$16,2,FALSE)</f>
        <v>18"</v>
      </c>
      <c r="I15" s="12" t="str">
        <f>VLOOKUP(MID(F15,5,3),DATA!$H$2:$I$16,2,FALSE)</f>
        <v>8.5"</v>
      </c>
      <c r="J15" s="12" t="str">
        <f t="shared" si="2"/>
        <v>47</v>
      </c>
      <c r="K15" s="12" t="str">
        <f>VLOOKUP(MID(F15,10,3),DATA!$J$2:$L$16,2,FALSE)</f>
        <v>5x112</v>
      </c>
      <c r="L15" s="12">
        <f>VLOOKUP(MID(F15,10,3),DATA!$J$2:$L$16,3,FALSE)</f>
        <v>66.56</v>
      </c>
      <c r="M15" s="68" t="str">
        <f>VLOOKUP(MID(F15,3,1),DATA!$D$2:$E$16,2,FALSE)</f>
        <v>High Offset</v>
      </c>
      <c r="O15" s="69"/>
      <c r="P15" s="60" t="str">
        <f>VLOOKUP(MID(Q15,1,2),DATA!$B$2:$C$10,2,FALSE)</f>
        <v>FF15</v>
      </c>
      <c r="Q15" s="10" t="s">
        <v>243</v>
      </c>
      <c r="R15" s="18" cm="1">
        <f t="array" ref="R15">SUMPRODUCT(1*('All Skus'!$C$2:$C$951=$Q15),'All Skus'!$D$2:$D$951)</f>
        <v>0</v>
      </c>
      <c r="S15" s="12" t="str">
        <f>VLOOKUP(MID(Q15,4,1),DATA!$F$2:$G$16,2,FALSE)</f>
        <v>18"</v>
      </c>
      <c r="T15" s="12" t="str">
        <f>VLOOKUP(MID(Q15,5,3),DATA!$H$2:$I$16,2,FALSE)</f>
        <v>8.5"</v>
      </c>
      <c r="U15" s="12" t="str">
        <f t="shared" si="3"/>
        <v>47</v>
      </c>
      <c r="V15" s="12" t="str">
        <f>VLOOKUP(MID(Q15,10,3),DATA!$J$2:$L$16,2,FALSE)</f>
        <v>5x112</v>
      </c>
      <c r="W15" s="12">
        <f>VLOOKUP(MID(Q15,10,3),DATA!$J$2:$L$16,3,FALSE)</f>
        <v>66.56</v>
      </c>
      <c r="X15" s="68" t="str">
        <f>VLOOKUP(MID(Q15,3,1),DATA!$D$2:$E$16,2,FALSE)</f>
        <v>High Offset</v>
      </c>
      <c r="Z15" s="9"/>
    </row>
    <row r="16" spans="1:30" s="68" customFormat="1" x14ac:dyDescent="0.25">
      <c r="A16" s="7" t="s">
        <v>2011</v>
      </c>
      <c r="B16" s="31" t="s">
        <v>2013</v>
      </c>
      <c r="C16" s="69" t="s">
        <v>1840</v>
      </c>
      <c r="D16" s="59" t="str">
        <f>VLOOKUP(MID(F16,1,2),DATA!$B$2:$C$10,2,FALSE)</f>
        <v>FF01</v>
      </c>
      <c r="E16" s="68" t="str">
        <f>VLOOKUP(MID(F16,13,2),DATA!$M$2:$N$16,2,FALSE)</f>
        <v>Liquid Silver</v>
      </c>
      <c r="F16" s="10" t="s">
        <v>152</v>
      </c>
      <c r="G16" s="18" cm="1">
        <f t="array" ref="G16">SUMPRODUCT(1*('All Skus'!$C$2:$C$951=$F16),'All Skus'!$D$2:$D$951)</f>
        <v>1</v>
      </c>
      <c r="H16" s="12" t="str">
        <f>VLOOKUP(MID(F16,4,1),DATA!$F$2:$G$16,2,FALSE)</f>
        <v>19"</v>
      </c>
      <c r="I16" s="12" t="str">
        <f>VLOOKUP(MID(F16,5,3),DATA!$H$2:$I$16,2,FALSE)</f>
        <v>8.5"</v>
      </c>
      <c r="J16" s="12" t="str">
        <f t="shared" si="2"/>
        <v>47</v>
      </c>
      <c r="K16" s="12" t="str">
        <f>VLOOKUP(MID(F16,10,3),DATA!$J$2:$L$16,2,FALSE)</f>
        <v>5x112</v>
      </c>
      <c r="L16" s="12">
        <f>VLOOKUP(MID(F16,10,3),DATA!$J$2:$L$16,3,FALSE)</f>
        <v>66.56</v>
      </c>
      <c r="M16" s="68" t="str">
        <f>VLOOKUP(MID(F16,3,1),DATA!$D$2:$E$16,2,FALSE)</f>
        <v>High Offset</v>
      </c>
      <c r="O16" s="69"/>
      <c r="P16" s="60" t="str">
        <f>VLOOKUP(MID(Q16,1,2),DATA!$B$2:$C$10,2,FALSE)</f>
        <v>FF01</v>
      </c>
      <c r="Q16" s="10" t="s">
        <v>152</v>
      </c>
      <c r="R16" s="18" cm="1">
        <f t="array" ref="R16">SUMPRODUCT(1*('All Skus'!$C$2:$C$951=$Q16),'All Skus'!$D$2:$D$951)</f>
        <v>1</v>
      </c>
      <c r="S16" s="12" t="str">
        <f>VLOOKUP(MID(Q16,4,1),DATA!$F$2:$G$16,2,FALSE)</f>
        <v>19"</v>
      </c>
      <c r="T16" s="12" t="str">
        <f>VLOOKUP(MID(Q16,5,3),DATA!$H$2:$I$16,2,FALSE)</f>
        <v>8.5"</v>
      </c>
      <c r="U16" s="12" t="str">
        <f t="shared" si="3"/>
        <v>47</v>
      </c>
      <c r="V16" s="12" t="str">
        <f>VLOOKUP(MID(Q16,10,3),DATA!$J$2:$L$16,2,FALSE)</f>
        <v>5x112</v>
      </c>
      <c r="W16" s="12">
        <f>VLOOKUP(MID(Q16,10,3),DATA!$J$2:$L$16,3,FALSE)</f>
        <v>66.56</v>
      </c>
      <c r="X16" s="68" t="str">
        <f>VLOOKUP(MID(Q16,3,1),DATA!$D$2:$E$16,2,FALSE)</f>
        <v>High Offset</v>
      </c>
      <c r="Z16" s="9"/>
    </row>
    <row r="17" spans="1:29" s="68" customFormat="1" x14ac:dyDescent="0.25">
      <c r="A17" s="7" t="s">
        <v>2011</v>
      </c>
      <c r="B17" s="31" t="s">
        <v>2013</v>
      </c>
      <c r="C17" s="69" t="s">
        <v>1840</v>
      </c>
      <c r="D17" s="59" t="str">
        <f>VLOOKUP(MID(F17,1,2),DATA!$B$2:$C$10,2,FALSE)</f>
        <v>FF01</v>
      </c>
      <c r="E17" s="68" t="str">
        <f>VLOOKUP(MID(F17,13,2),DATA!$M$2:$N$16,2,FALSE)</f>
        <v>Tarmac</v>
      </c>
      <c r="F17" s="10" t="s">
        <v>151</v>
      </c>
      <c r="G17" s="18" cm="1">
        <f t="array" ref="G17">SUMPRODUCT(1*('All Skus'!$C$2:$C$951=$F17),'All Skus'!$D$2:$D$951)</f>
        <v>10</v>
      </c>
      <c r="H17" s="12" t="str">
        <f>VLOOKUP(MID(F17,4,1),DATA!$F$2:$G$16,2,FALSE)</f>
        <v>19"</v>
      </c>
      <c r="I17" s="12" t="str">
        <f>VLOOKUP(MID(F17,5,3),DATA!$H$2:$I$16,2,FALSE)</f>
        <v>8.5"</v>
      </c>
      <c r="J17" s="12" t="str">
        <f t="shared" si="2"/>
        <v>47</v>
      </c>
      <c r="K17" s="12" t="str">
        <f>VLOOKUP(MID(F17,10,3),DATA!$J$2:$L$16,2,FALSE)</f>
        <v>5x112</v>
      </c>
      <c r="L17" s="12">
        <f>VLOOKUP(MID(F17,10,3),DATA!$J$2:$L$16,3,FALSE)</f>
        <v>66.56</v>
      </c>
      <c r="M17" s="68" t="str">
        <f>VLOOKUP(MID(F17,3,1),DATA!$D$2:$E$16,2,FALSE)</f>
        <v>High Offset</v>
      </c>
      <c r="O17" s="69"/>
      <c r="P17" s="60" t="str">
        <f>VLOOKUP(MID(Q17,1,2),DATA!$B$2:$C$10,2,FALSE)</f>
        <v>FF01</v>
      </c>
      <c r="Q17" s="10" t="s">
        <v>151</v>
      </c>
      <c r="R17" s="18" cm="1">
        <f t="array" ref="R17">SUMPRODUCT(1*('All Skus'!$C$2:$C$951=$Q17),'All Skus'!$D$2:$D$951)</f>
        <v>10</v>
      </c>
      <c r="S17" s="12" t="str">
        <f>VLOOKUP(MID(Q17,4,1),DATA!$F$2:$G$16,2,FALSE)</f>
        <v>19"</v>
      </c>
      <c r="T17" s="12" t="str">
        <f>VLOOKUP(MID(Q17,5,3),DATA!$H$2:$I$16,2,FALSE)</f>
        <v>8.5"</v>
      </c>
      <c r="U17" s="12" t="str">
        <f t="shared" si="3"/>
        <v>47</v>
      </c>
      <c r="V17" s="12" t="str">
        <f>VLOOKUP(MID(Q17,10,3),DATA!$J$2:$L$16,2,FALSE)</f>
        <v>5x112</v>
      </c>
      <c r="W17" s="12">
        <f>VLOOKUP(MID(Q17,10,3),DATA!$J$2:$L$16,3,FALSE)</f>
        <v>66.56</v>
      </c>
      <c r="X17" s="68" t="str">
        <f>VLOOKUP(MID(Q17,3,1),DATA!$D$2:$E$16,2,FALSE)</f>
        <v>High Offset</v>
      </c>
      <c r="Z17" s="9"/>
    </row>
    <row r="18" spans="1:29" s="68" customFormat="1" x14ac:dyDescent="0.25">
      <c r="A18" s="7" t="s">
        <v>2011</v>
      </c>
      <c r="B18" s="31" t="s">
        <v>2013</v>
      </c>
      <c r="C18" s="69" t="s">
        <v>1840</v>
      </c>
      <c r="D18" s="59" t="str">
        <f>VLOOKUP(MID(F18,1,2),DATA!$B$2:$C$10,2,FALSE)</f>
        <v>FF04</v>
      </c>
      <c r="E18" s="68" t="str">
        <f>VLOOKUP(MID(F18,13,2),DATA!$M$2:$N$16,2,FALSE)</f>
        <v>Tarmac</v>
      </c>
      <c r="F18" s="10" t="s">
        <v>297</v>
      </c>
      <c r="G18" s="18" cm="1">
        <f t="array" ref="G18">SUMPRODUCT(1*('All Skus'!$C$2:$C$951=$F18),'All Skus'!$D$2:$D$951)</f>
        <v>17</v>
      </c>
      <c r="H18" s="12" t="str">
        <f>VLOOKUP(MID(F18,4,1),DATA!$F$2:$G$16,2,FALSE)</f>
        <v>19"</v>
      </c>
      <c r="I18" s="12" t="str">
        <f>VLOOKUP(MID(F18,5,3),DATA!$H$2:$I$16,2,FALSE)</f>
        <v>8.5"</v>
      </c>
      <c r="J18" s="12" t="str">
        <f t="shared" si="2"/>
        <v>47</v>
      </c>
      <c r="K18" s="12" t="str">
        <f>VLOOKUP(MID(F18,10,3),DATA!$J$2:$L$16,2,FALSE)</f>
        <v>5x112</v>
      </c>
      <c r="L18" s="12">
        <f>VLOOKUP(MID(F18,10,3),DATA!$J$2:$L$16,3,FALSE)</f>
        <v>66.56</v>
      </c>
      <c r="M18" s="68" t="str">
        <f>VLOOKUP(MID(F18,3,1),DATA!$D$2:$E$16,2,FALSE)</f>
        <v>High Offset</v>
      </c>
      <c r="O18" s="69"/>
      <c r="P18" s="60" t="str">
        <f>VLOOKUP(MID(Q18,1,2),DATA!$B$2:$C$10,2,FALSE)</f>
        <v>FF04</v>
      </c>
      <c r="Q18" s="10" t="s">
        <v>297</v>
      </c>
      <c r="R18" s="18" cm="1">
        <f t="array" ref="R18">SUMPRODUCT(1*('All Skus'!$C$2:$C$951=$Q18),'All Skus'!$D$2:$D$951)</f>
        <v>17</v>
      </c>
      <c r="S18" s="12" t="str">
        <f>VLOOKUP(MID(Q18,4,1),DATA!$F$2:$G$16,2,FALSE)</f>
        <v>19"</v>
      </c>
      <c r="T18" s="12" t="str">
        <f>VLOOKUP(MID(Q18,5,3),DATA!$H$2:$I$16,2,FALSE)</f>
        <v>8.5"</v>
      </c>
      <c r="U18" s="12" t="str">
        <f t="shared" si="3"/>
        <v>47</v>
      </c>
      <c r="V18" s="12" t="str">
        <f>VLOOKUP(MID(Q18,10,3),DATA!$J$2:$L$16,2,FALSE)</f>
        <v>5x112</v>
      </c>
      <c r="W18" s="12">
        <f>VLOOKUP(MID(Q18,10,3),DATA!$J$2:$L$16,3,FALSE)</f>
        <v>66.56</v>
      </c>
      <c r="X18" s="68" t="str">
        <f>VLOOKUP(MID(Q18,3,1),DATA!$D$2:$E$16,2,FALSE)</f>
        <v>High Offset</v>
      </c>
      <c r="Z18" s="9"/>
    </row>
    <row r="19" spans="1:29" s="68" customFormat="1" x14ac:dyDescent="0.25">
      <c r="A19" s="7" t="s">
        <v>2011</v>
      </c>
      <c r="B19" s="31" t="s">
        <v>2013</v>
      </c>
      <c r="C19" s="69" t="s">
        <v>1840</v>
      </c>
      <c r="D19" s="59" t="str">
        <f>VLOOKUP(MID(F19,1,2),DATA!$B$2:$C$10,2,FALSE)</f>
        <v>FF04</v>
      </c>
      <c r="E19" s="68" t="str">
        <f>VLOOKUP(MID(F19,13,2),DATA!$M$2:$N$16,2,FALSE)</f>
        <v>Liquid Metal</v>
      </c>
      <c r="F19" s="10" t="s">
        <v>298</v>
      </c>
      <c r="G19" s="18" cm="1">
        <f t="array" ref="G19">SUMPRODUCT(1*('All Skus'!$C$2:$C$951=$F19),'All Skus'!$D$2:$D$951)</f>
        <v>19</v>
      </c>
      <c r="H19" s="12" t="str">
        <f>VLOOKUP(MID(F19,4,1),DATA!$F$2:$G$16,2,FALSE)</f>
        <v>19"</v>
      </c>
      <c r="I19" s="12" t="str">
        <f>VLOOKUP(MID(F19,5,3),DATA!$H$2:$I$16,2,FALSE)</f>
        <v>8.5"</v>
      </c>
      <c r="J19" s="12" t="str">
        <f t="shared" si="2"/>
        <v>47</v>
      </c>
      <c r="K19" s="12" t="str">
        <f>VLOOKUP(MID(F19,10,3),DATA!$J$2:$L$16,2,FALSE)</f>
        <v>5x112</v>
      </c>
      <c r="L19" s="12">
        <f>VLOOKUP(MID(F19,10,3),DATA!$J$2:$L$16,3,FALSE)</f>
        <v>66.56</v>
      </c>
      <c r="M19" s="68" t="str">
        <f>VLOOKUP(MID(F19,3,1),DATA!$D$2:$E$16,2,FALSE)</f>
        <v>High Offset</v>
      </c>
      <c r="O19" s="69"/>
      <c r="P19" s="60" t="str">
        <f>VLOOKUP(MID(Q19,1,2),DATA!$B$2:$C$10,2,FALSE)</f>
        <v>FF04</v>
      </c>
      <c r="Q19" s="10" t="s">
        <v>298</v>
      </c>
      <c r="R19" s="18" cm="1">
        <f t="array" ref="R19">SUMPRODUCT(1*('All Skus'!$C$2:$C$951=$Q19),'All Skus'!$D$2:$D$951)</f>
        <v>19</v>
      </c>
      <c r="S19" s="12" t="str">
        <f>VLOOKUP(MID(Q19,4,1),DATA!$F$2:$G$16,2,FALSE)</f>
        <v>19"</v>
      </c>
      <c r="T19" s="12" t="str">
        <f>VLOOKUP(MID(Q19,5,3),DATA!$H$2:$I$16,2,FALSE)</f>
        <v>8.5"</v>
      </c>
      <c r="U19" s="12" t="str">
        <f t="shared" si="3"/>
        <v>47</v>
      </c>
      <c r="V19" s="12" t="str">
        <f>VLOOKUP(MID(Q19,10,3),DATA!$J$2:$L$16,2,FALSE)</f>
        <v>5x112</v>
      </c>
      <c r="W19" s="12">
        <f>VLOOKUP(MID(Q19,10,3),DATA!$J$2:$L$16,3,FALSE)</f>
        <v>66.56</v>
      </c>
      <c r="X19" s="68" t="str">
        <f>VLOOKUP(MID(Q19,3,1),DATA!$D$2:$E$16,2,FALSE)</f>
        <v>High Offset</v>
      </c>
      <c r="Z19" s="9"/>
    </row>
    <row r="20" spans="1:29" s="68" customFormat="1" x14ac:dyDescent="0.25">
      <c r="A20" s="7" t="s">
        <v>2011</v>
      </c>
      <c r="B20" s="31" t="s">
        <v>2013</v>
      </c>
      <c r="C20" s="69" t="s">
        <v>1840</v>
      </c>
      <c r="D20" s="59" t="str">
        <f>VLOOKUP(MID(F20,1,2),DATA!$B$2:$C$10,2,FALSE)</f>
        <v>FF10</v>
      </c>
      <c r="E20" s="68" t="str">
        <f>VLOOKUP(MID(F20,13,2),DATA!$M$2:$N$16,2,FALSE)</f>
        <v>Tarmac</v>
      </c>
      <c r="F20" s="10" t="s">
        <v>9</v>
      </c>
      <c r="G20" s="18" cm="1">
        <f t="array" ref="G20">SUMPRODUCT(1*('All Skus'!$C$2:$C$951=$F20),'All Skus'!$D$2:$D$951)</f>
        <v>-3</v>
      </c>
      <c r="H20" s="12" t="str">
        <f>VLOOKUP(MID(F20,4,1),DATA!$F$2:$G$16,2,FALSE)</f>
        <v>19"</v>
      </c>
      <c r="I20" s="12" t="str">
        <f>VLOOKUP(MID(F20,5,3),DATA!$H$2:$I$16,2,FALSE)</f>
        <v>8.5"</v>
      </c>
      <c r="J20" s="12" t="str">
        <f t="shared" si="2"/>
        <v>47</v>
      </c>
      <c r="K20" s="12" t="str">
        <f>VLOOKUP(MID(F20,10,3),DATA!$J$2:$L$16,2,FALSE)</f>
        <v>5x112</v>
      </c>
      <c r="L20" s="12">
        <f>VLOOKUP(MID(F20,10,3),DATA!$J$2:$L$16,3,FALSE)</f>
        <v>66.56</v>
      </c>
      <c r="M20" s="68" t="str">
        <f>VLOOKUP(MID(F20,3,1),DATA!$D$2:$E$16,2,FALSE)</f>
        <v>High Offset</v>
      </c>
      <c r="O20" s="69"/>
      <c r="P20" s="60" t="str">
        <f>VLOOKUP(MID(Q20,1,2),DATA!$B$2:$C$10,2,FALSE)</f>
        <v>FF10</v>
      </c>
      <c r="Q20" s="10" t="s">
        <v>9</v>
      </c>
      <c r="R20" s="18" cm="1">
        <f t="array" ref="R20">SUMPRODUCT(1*('All Skus'!$C$2:$C$951=$Q20),'All Skus'!$D$2:$D$951)</f>
        <v>-3</v>
      </c>
      <c r="S20" s="12" t="str">
        <f>VLOOKUP(MID(Q20,4,1),DATA!$F$2:$G$16,2,FALSE)</f>
        <v>19"</v>
      </c>
      <c r="T20" s="12" t="str">
        <f>VLOOKUP(MID(Q20,5,3),DATA!$H$2:$I$16,2,FALSE)</f>
        <v>8.5"</v>
      </c>
      <c r="U20" s="12" t="str">
        <f t="shared" si="3"/>
        <v>47</v>
      </c>
      <c r="V20" s="12" t="str">
        <f>VLOOKUP(MID(Q20,10,3),DATA!$J$2:$L$16,2,FALSE)</f>
        <v>5x112</v>
      </c>
      <c r="W20" s="12">
        <f>VLOOKUP(MID(Q20,10,3),DATA!$J$2:$L$16,3,FALSE)</f>
        <v>66.56</v>
      </c>
      <c r="X20" s="68" t="str">
        <f>VLOOKUP(MID(Q20,3,1),DATA!$D$2:$E$16,2,FALSE)</f>
        <v>High Offset</v>
      </c>
      <c r="Z20" s="9"/>
    </row>
    <row r="21" spans="1:29" s="68" customFormat="1" x14ac:dyDescent="0.25">
      <c r="A21" s="7" t="s">
        <v>2011</v>
      </c>
      <c r="B21" s="31" t="s">
        <v>2013</v>
      </c>
      <c r="C21" s="69" t="s">
        <v>1840</v>
      </c>
      <c r="D21" s="59" t="str">
        <f>VLOOKUP(MID(F21,1,2),DATA!$B$2:$C$10,2,FALSE)</f>
        <v>FF10</v>
      </c>
      <c r="E21" s="68" t="str">
        <f>VLOOKUP(MID(F21,13,2),DATA!$M$2:$N$16,2,FALSE)</f>
        <v>Liquid Metal</v>
      </c>
      <c r="F21" s="10" t="s">
        <v>10</v>
      </c>
      <c r="G21" s="18" cm="1">
        <f t="array" ref="G21">SUMPRODUCT(1*('All Skus'!$C$2:$C$951=$F21),'All Skus'!$D$2:$D$951)</f>
        <v>-8</v>
      </c>
      <c r="H21" s="12" t="str">
        <f>VLOOKUP(MID(F21,4,1),DATA!$F$2:$G$16,2,FALSE)</f>
        <v>19"</v>
      </c>
      <c r="I21" s="12" t="str">
        <f>VLOOKUP(MID(F21,5,3),DATA!$H$2:$I$16,2,FALSE)</f>
        <v>8.5"</v>
      </c>
      <c r="J21" s="12" t="str">
        <f t="shared" si="2"/>
        <v>47</v>
      </c>
      <c r="K21" s="12" t="str">
        <f>VLOOKUP(MID(F21,10,3),DATA!$J$2:$L$16,2,FALSE)</f>
        <v>5x112</v>
      </c>
      <c r="L21" s="12">
        <f>VLOOKUP(MID(F21,10,3),DATA!$J$2:$L$16,3,FALSE)</f>
        <v>66.56</v>
      </c>
      <c r="M21" s="68" t="str">
        <f>VLOOKUP(MID(F21,3,1),DATA!$D$2:$E$16,2,FALSE)</f>
        <v>High Offset</v>
      </c>
      <c r="O21" s="69"/>
      <c r="P21" s="60" t="str">
        <f>VLOOKUP(MID(Q21,1,2),DATA!$B$2:$C$10,2,FALSE)</f>
        <v>FF10</v>
      </c>
      <c r="Q21" s="10" t="s">
        <v>10</v>
      </c>
      <c r="R21" s="18" cm="1">
        <f t="array" ref="R21">SUMPRODUCT(1*('All Skus'!$C$2:$C$951=$Q21),'All Skus'!$D$2:$D$951)</f>
        <v>-8</v>
      </c>
      <c r="S21" s="12" t="str">
        <f>VLOOKUP(MID(Q21,4,1),DATA!$F$2:$G$16,2,FALSE)</f>
        <v>19"</v>
      </c>
      <c r="T21" s="12" t="str">
        <f>VLOOKUP(MID(Q21,5,3),DATA!$H$2:$I$16,2,FALSE)</f>
        <v>8.5"</v>
      </c>
      <c r="U21" s="12" t="str">
        <f t="shared" si="3"/>
        <v>47</v>
      </c>
      <c r="V21" s="12" t="str">
        <f>VLOOKUP(MID(Q21,10,3),DATA!$J$2:$L$16,2,FALSE)</f>
        <v>5x112</v>
      </c>
      <c r="W21" s="12">
        <f>VLOOKUP(MID(Q21,10,3),DATA!$J$2:$L$16,3,FALSE)</f>
        <v>66.56</v>
      </c>
      <c r="X21" s="68" t="str">
        <f>VLOOKUP(MID(Q21,3,1),DATA!$D$2:$E$16,2,FALSE)</f>
        <v>High Offset</v>
      </c>
      <c r="Z21" s="9"/>
    </row>
    <row r="22" spans="1:29" s="68" customFormat="1" x14ac:dyDescent="0.25">
      <c r="A22" s="7" t="s">
        <v>2011</v>
      </c>
      <c r="B22" s="31" t="s">
        <v>2013</v>
      </c>
      <c r="C22" s="69" t="s">
        <v>1840</v>
      </c>
      <c r="D22" s="59" t="str">
        <f>VLOOKUP(MID(F22,1,2),DATA!$B$2:$C$10,2,FALSE)</f>
        <v>FF11</v>
      </c>
      <c r="E22" s="68" t="str">
        <f>VLOOKUP(MID(F22,13,2),DATA!$M$2:$N$16,2,FALSE)</f>
        <v>Tarmac</v>
      </c>
      <c r="F22" s="10" t="s">
        <v>374</v>
      </c>
      <c r="G22" s="18" cm="1">
        <f t="array" ref="G22">SUMPRODUCT(1*('All Skus'!$C$2:$C$951=$F22),'All Skus'!$D$2:$D$951)</f>
        <v>4</v>
      </c>
      <c r="H22" s="12" t="str">
        <f>VLOOKUP(MID(F22,4,1),DATA!$F$2:$G$16,2,FALSE)</f>
        <v>19"</v>
      </c>
      <c r="I22" s="12" t="str">
        <f>VLOOKUP(MID(F22,5,3),DATA!$H$2:$I$16,2,FALSE)</f>
        <v>8.5"</v>
      </c>
      <c r="J22" s="12" t="str">
        <f t="shared" si="2"/>
        <v>47</v>
      </c>
      <c r="K22" s="12" t="str">
        <f>VLOOKUP(MID(F22,10,3),DATA!$J$2:$L$16,2,FALSE)</f>
        <v>5x112</v>
      </c>
      <c r="L22" s="12">
        <f>VLOOKUP(MID(F22,10,3),DATA!$J$2:$L$16,3,FALSE)</f>
        <v>66.56</v>
      </c>
      <c r="M22" s="68" t="str">
        <f>VLOOKUP(MID(F22,3,1),DATA!$D$2:$E$16,2,FALSE)</f>
        <v>High Offset</v>
      </c>
      <c r="O22" s="69"/>
      <c r="P22" s="60" t="str">
        <f>VLOOKUP(MID(Q22,1,2),DATA!$B$2:$C$10,2,FALSE)</f>
        <v>FF11</v>
      </c>
      <c r="Q22" s="10" t="s">
        <v>374</v>
      </c>
      <c r="R22" s="18" cm="1">
        <f t="array" ref="R22">SUMPRODUCT(1*('All Skus'!$C$2:$C$951=$Q22),'All Skus'!$D$2:$D$951)</f>
        <v>4</v>
      </c>
      <c r="S22" s="12" t="str">
        <f>VLOOKUP(MID(Q22,4,1),DATA!$F$2:$G$16,2,FALSE)</f>
        <v>19"</v>
      </c>
      <c r="T22" s="12" t="str">
        <f>VLOOKUP(MID(Q22,5,3),DATA!$H$2:$I$16,2,FALSE)</f>
        <v>8.5"</v>
      </c>
      <c r="U22" s="12" t="str">
        <f t="shared" si="3"/>
        <v>47</v>
      </c>
      <c r="V22" s="12" t="str">
        <f>VLOOKUP(MID(Q22,10,3),DATA!$J$2:$L$16,2,FALSE)</f>
        <v>5x112</v>
      </c>
      <c r="W22" s="12">
        <f>VLOOKUP(MID(Q22,10,3),DATA!$J$2:$L$16,3,FALSE)</f>
        <v>66.56</v>
      </c>
      <c r="X22" s="68" t="str">
        <f>VLOOKUP(MID(Q22,3,1),DATA!$D$2:$E$16,2,FALSE)</f>
        <v>High Offset</v>
      </c>
      <c r="Z22" s="9"/>
    </row>
    <row r="23" spans="1:29" s="68" customFormat="1" x14ac:dyDescent="0.25">
      <c r="A23" s="7" t="s">
        <v>2011</v>
      </c>
      <c r="B23" s="31" t="s">
        <v>2013</v>
      </c>
      <c r="C23" s="69" t="s">
        <v>1840</v>
      </c>
      <c r="D23" s="59" t="str">
        <f>VLOOKUP(MID(F23,1,2),DATA!$B$2:$C$10,2,FALSE)</f>
        <v>FF11</v>
      </c>
      <c r="E23" s="68" t="str">
        <f>VLOOKUP(MID(F23,13,2),DATA!$M$2:$N$16,2,FALSE)</f>
        <v>Liquid Metal</v>
      </c>
      <c r="F23" s="10" t="s">
        <v>375</v>
      </c>
      <c r="G23" s="18" cm="1">
        <f t="array" ref="G23">SUMPRODUCT(1*('All Skus'!$C$2:$C$951=$F23),'All Skus'!$D$2:$D$951)</f>
        <v>3</v>
      </c>
      <c r="H23" s="12" t="str">
        <f>VLOOKUP(MID(F23,4,1),DATA!$F$2:$G$16,2,FALSE)</f>
        <v>19"</v>
      </c>
      <c r="I23" s="12" t="str">
        <f>VLOOKUP(MID(F23,5,3),DATA!$H$2:$I$16,2,FALSE)</f>
        <v>8.5"</v>
      </c>
      <c r="J23" s="12" t="str">
        <f t="shared" si="2"/>
        <v>47</v>
      </c>
      <c r="K23" s="12" t="str">
        <f>VLOOKUP(MID(F23,10,3),DATA!$J$2:$L$16,2,FALSE)</f>
        <v>5x112</v>
      </c>
      <c r="L23" s="12">
        <f>VLOOKUP(MID(F23,10,3),DATA!$J$2:$L$16,3,FALSE)</f>
        <v>66.56</v>
      </c>
      <c r="M23" s="68" t="str">
        <f>VLOOKUP(MID(F23,3,1),DATA!$D$2:$E$16,2,FALSE)</f>
        <v>High Offset</v>
      </c>
      <c r="O23" s="69"/>
      <c r="P23" s="60" t="str">
        <f>VLOOKUP(MID(Q23,1,2),DATA!$B$2:$C$10,2,FALSE)</f>
        <v>FF11</v>
      </c>
      <c r="Q23" s="10" t="s">
        <v>375</v>
      </c>
      <c r="R23" s="18" cm="1">
        <f t="array" ref="R23">SUMPRODUCT(1*('All Skus'!$C$2:$C$951=$Q23),'All Skus'!$D$2:$D$951)</f>
        <v>3</v>
      </c>
      <c r="S23" s="12" t="str">
        <f>VLOOKUP(MID(Q23,4,1),DATA!$F$2:$G$16,2,FALSE)</f>
        <v>19"</v>
      </c>
      <c r="T23" s="12" t="str">
        <f>VLOOKUP(MID(Q23,5,3),DATA!$H$2:$I$16,2,FALSE)</f>
        <v>8.5"</v>
      </c>
      <c r="U23" s="12" t="str">
        <f t="shared" si="3"/>
        <v>47</v>
      </c>
      <c r="V23" s="12" t="str">
        <f>VLOOKUP(MID(Q23,10,3),DATA!$J$2:$L$16,2,FALSE)</f>
        <v>5x112</v>
      </c>
      <c r="W23" s="12">
        <f>VLOOKUP(MID(Q23,10,3),DATA!$J$2:$L$16,3,FALSE)</f>
        <v>66.56</v>
      </c>
      <c r="X23" s="68" t="str">
        <f>VLOOKUP(MID(Q23,3,1),DATA!$D$2:$E$16,2,FALSE)</f>
        <v>High Offset</v>
      </c>
      <c r="Z23" s="9"/>
    </row>
    <row r="24" spans="1:29" s="68" customFormat="1" x14ac:dyDescent="0.25">
      <c r="A24" s="7" t="s">
        <v>2011</v>
      </c>
      <c r="B24" s="31" t="s">
        <v>2013</v>
      </c>
      <c r="C24" s="69" t="s">
        <v>1840</v>
      </c>
      <c r="D24" s="59" t="str">
        <f>VLOOKUP(MID(F24,1,2),DATA!$B$2:$C$10,2,FALSE)</f>
        <v>FF15</v>
      </c>
      <c r="E24" s="68" t="str">
        <f>VLOOKUP(MID(F24,13,2),DATA!$M$2:$N$16,2,FALSE)</f>
        <v>Tarmac</v>
      </c>
      <c r="F24" s="10" t="s">
        <v>248</v>
      </c>
      <c r="G24" s="18" cm="1">
        <f t="array" ref="G24">SUMPRODUCT(1*('All Skus'!$C$2:$C$951=$F24),'All Skus'!$D$2:$D$951)</f>
        <v>32</v>
      </c>
      <c r="H24" s="12" t="str">
        <f>VLOOKUP(MID(F24,4,1),DATA!$F$2:$G$16,2,FALSE)</f>
        <v>19"</v>
      </c>
      <c r="I24" s="12" t="str">
        <f>VLOOKUP(MID(F24,5,3),DATA!$H$2:$I$16,2,FALSE)</f>
        <v>8.5"</v>
      </c>
      <c r="J24" s="12" t="str">
        <f t="shared" si="2"/>
        <v>47</v>
      </c>
      <c r="K24" s="12" t="str">
        <f>VLOOKUP(MID(F24,10,3),DATA!$J$2:$L$16,2,FALSE)</f>
        <v>5x112</v>
      </c>
      <c r="L24" s="12">
        <f>VLOOKUP(MID(F24,10,3),DATA!$J$2:$L$16,3,FALSE)</f>
        <v>66.56</v>
      </c>
      <c r="M24" s="68" t="str">
        <f>VLOOKUP(MID(F24,3,1),DATA!$D$2:$E$16,2,FALSE)</f>
        <v>High Offset</v>
      </c>
      <c r="O24" s="69"/>
      <c r="P24" s="60" t="str">
        <f>VLOOKUP(MID(Q24,1,2),DATA!$B$2:$C$10,2,FALSE)</f>
        <v>FF15</v>
      </c>
      <c r="Q24" s="10" t="s">
        <v>248</v>
      </c>
      <c r="R24" s="18" cm="1">
        <f t="array" ref="R24">SUMPRODUCT(1*('All Skus'!$C$2:$C$951=$Q24),'All Skus'!$D$2:$D$951)</f>
        <v>32</v>
      </c>
      <c r="S24" s="12" t="str">
        <f>VLOOKUP(MID(Q24,4,1),DATA!$F$2:$G$16,2,FALSE)</f>
        <v>19"</v>
      </c>
      <c r="T24" s="12" t="str">
        <f>VLOOKUP(MID(Q24,5,3),DATA!$H$2:$I$16,2,FALSE)</f>
        <v>8.5"</v>
      </c>
      <c r="U24" s="12" t="str">
        <f t="shared" si="3"/>
        <v>47</v>
      </c>
      <c r="V24" s="12" t="str">
        <f>VLOOKUP(MID(Q24,10,3),DATA!$J$2:$L$16,2,FALSE)</f>
        <v>5x112</v>
      </c>
      <c r="W24" s="12">
        <f>VLOOKUP(MID(Q24,10,3),DATA!$J$2:$L$16,3,FALSE)</f>
        <v>66.56</v>
      </c>
      <c r="X24" s="68" t="str">
        <f>VLOOKUP(MID(Q24,3,1),DATA!$D$2:$E$16,2,FALSE)</f>
        <v>High Offset</v>
      </c>
      <c r="Z24" s="9"/>
    </row>
    <row r="25" spans="1:29" s="68" customFormat="1" x14ac:dyDescent="0.25">
      <c r="A25" s="7" t="s">
        <v>2011</v>
      </c>
      <c r="B25" s="31" t="s">
        <v>2013</v>
      </c>
      <c r="C25" s="69" t="s">
        <v>1840</v>
      </c>
      <c r="D25" s="59" t="str">
        <f>VLOOKUP(MID(F25,1,2),DATA!$B$2:$C$10,2,FALSE)</f>
        <v>FF15</v>
      </c>
      <c r="E25" s="68" t="str">
        <f>VLOOKUP(MID(F25,13,2),DATA!$M$2:$N$16,2,FALSE)</f>
        <v>Liquid Silver</v>
      </c>
      <c r="F25" s="10" t="s">
        <v>249</v>
      </c>
      <c r="G25" s="18" cm="1">
        <f t="array" ref="G25">SUMPRODUCT(1*('All Skus'!$C$2:$C$951=$F25),'All Skus'!$D$2:$D$951)</f>
        <v>8</v>
      </c>
      <c r="H25" s="12" t="str">
        <f>VLOOKUP(MID(F25,4,1),DATA!$F$2:$G$16,2,FALSE)</f>
        <v>19"</v>
      </c>
      <c r="I25" s="12" t="str">
        <f>VLOOKUP(MID(F25,5,3),DATA!$H$2:$I$16,2,FALSE)</f>
        <v>8.5"</v>
      </c>
      <c r="J25" s="12" t="str">
        <f t="shared" si="2"/>
        <v>47</v>
      </c>
      <c r="K25" s="12" t="str">
        <f>VLOOKUP(MID(F25,10,3),DATA!$J$2:$L$16,2,FALSE)</f>
        <v>5x112</v>
      </c>
      <c r="L25" s="12">
        <f>VLOOKUP(MID(F25,10,3),DATA!$J$2:$L$16,3,FALSE)</f>
        <v>66.56</v>
      </c>
      <c r="M25" s="68" t="str">
        <f>VLOOKUP(MID(F25,3,1),DATA!$D$2:$E$16,2,FALSE)</f>
        <v>High Offset</v>
      </c>
      <c r="O25" s="69"/>
      <c r="P25" s="60" t="str">
        <f>VLOOKUP(MID(Q25,1,2),DATA!$B$2:$C$10,2,FALSE)</f>
        <v>FF15</v>
      </c>
      <c r="Q25" s="10" t="s">
        <v>249</v>
      </c>
      <c r="R25" s="18" cm="1">
        <f t="array" ref="R25">SUMPRODUCT(1*('All Skus'!$C$2:$C$951=$Q25),'All Skus'!$D$2:$D$951)</f>
        <v>8</v>
      </c>
      <c r="S25" s="12" t="str">
        <f>VLOOKUP(MID(Q25,4,1),DATA!$F$2:$G$16,2,FALSE)</f>
        <v>19"</v>
      </c>
      <c r="T25" s="12" t="str">
        <f>VLOOKUP(MID(Q25,5,3),DATA!$H$2:$I$16,2,FALSE)</f>
        <v>8.5"</v>
      </c>
      <c r="U25" s="12" t="str">
        <f t="shared" si="3"/>
        <v>47</v>
      </c>
      <c r="V25" s="12" t="str">
        <f>VLOOKUP(MID(Q25,10,3),DATA!$J$2:$L$16,2,FALSE)</f>
        <v>5x112</v>
      </c>
      <c r="W25" s="12">
        <f>VLOOKUP(MID(Q25,10,3),DATA!$J$2:$L$16,3,FALSE)</f>
        <v>66.56</v>
      </c>
      <c r="X25" s="68" t="str">
        <f>VLOOKUP(MID(Q25,3,1),DATA!$D$2:$E$16,2,FALSE)</f>
        <v>High Offset</v>
      </c>
      <c r="Z25" s="9"/>
    </row>
    <row r="26" spans="1:29" s="68" customFormat="1" x14ac:dyDescent="0.25">
      <c r="A26" s="33" t="s">
        <v>1974</v>
      </c>
      <c r="B26" s="68" t="s">
        <v>1876</v>
      </c>
      <c r="C26" s="68" t="s">
        <v>1843</v>
      </c>
      <c r="D26" s="59" t="str">
        <f>VLOOKUP(MID(F26,1,2),DATA!$B$2:$C$10,2,FALSE)</f>
        <v>FF10</v>
      </c>
      <c r="E26" s="68" t="str">
        <f>VLOOKUP(MID(F26,13,2),DATA!$M$2:$N$16,2,FALSE)</f>
        <v>Liquid Metal</v>
      </c>
      <c r="F26" s="66" t="s">
        <v>521</v>
      </c>
      <c r="G26" s="18" cm="1">
        <f t="array" ref="G26">SUMPRODUCT(1*('All Skus'!$C$2:$C$951=$F26),'All Skus'!$D$2:$D$951)</f>
        <v>0</v>
      </c>
      <c r="H26" s="12" t="str">
        <f>VLOOKUP(MID(F26,4,1),DATA!$F$2:$G$16,2,FALSE)</f>
        <v>21"</v>
      </c>
      <c r="I26" s="12" t="str">
        <f>VLOOKUP(MID(F26,5,3),DATA!$H$2:$I$16,2,FALSE)</f>
        <v>10.0"</v>
      </c>
      <c r="J26" s="12" t="str">
        <f t="shared" ref="J26:J31" si="4">MID(F26,8,2)</f>
        <v>20</v>
      </c>
      <c r="K26" s="12" t="str">
        <f>VLOOKUP(MID(F26,10,3),DATA!$J$2:$L$16,2,FALSE)</f>
        <v>5x112</v>
      </c>
      <c r="L26" s="12">
        <f>VLOOKUP(MID(F26,10,3),DATA!$J$2:$L$16,3,FALSE)</f>
        <v>66.56</v>
      </c>
      <c r="M26" s="68" t="str">
        <f>VLOOKUP(MID(F26,3,1),DATA!$D$2:$E$16,2,FALSE)</f>
        <v>Low Offset</v>
      </c>
      <c r="O26" s="9" t="s">
        <v>59</v>
      </c>
      <c r="P26" s="60" t="str">
        <f>VLOOKUP(MID(Q26,1,2),DATA!$B$2:$C$10,2,FALSE)</f>
        <v>FF10</v>
      </c>
      <c r="Q26" s="66" t="s">
        <v>537</v>
      </c>
      <c r="R26" s="18" cm="1">
        <f t="array" ref="R26">SUMPRODUCT(1*('All Skus'!$C$2:$C$951=$Q26),'All Skus'!$D$2:$D$951)</f>
        <v>0</v>
      </c>
      <c r="S26" s="12" t="str">
        <f>VLOOKUP(MID(Q26,4,1),DATA!$F$2:$G$16,2,FALSE)</f>
        <v>21"</v>
      </c>
      <c r="T26" s="12" t="str">
        <f>VLOOKUP(MID(Q26,5,3),DATA!$H$2:$I$16,2,FALSE)</f>
        <v>11.0"</v>
      </c>
      <c r="U26" s="12" t="str">
        <f t="shared" ref="U26:U31" si="5">MID(Q26,8,2)</f>
        <v>29</v>
      </c>
      <c r="V26" s="12" t="str">
        <f>VLOOKUP(MID(Q26,10,3),DATA!$J$2:$L$16,2,FALSE)</f>
        <v>5x112</v>
      </c>
      <c r="W26" s="12">
        <f>VLOOKUP(MID(Q26,10,3),DATA!$J$2:$L$16,3,FALSE)</f>
        <v>66.56</v>
      </c>
      <c r="X26" s="68" t="str">
        <f>VLOOKUP(MID(Q26,3,1),DATA!$D$2:$E$16,2,FALSE)</f>
        <v>Low Offset</v>
      </c>
      <c r="Z26" s="9" t="s">
        <v>111</v>
      </c>
      <c r="AA26" s="68" t="s">
        <v>2046</v>
      </c>
      <c r="AB26" s="68" t="s">
        <v>71</v>
      </c>
      <c r="AC26" s="68" t="s">
        <v>1804</v>
      </c>
    </row>
    <row r="27" spans="1:29" s="68" customFormat="1" x14ac:dyDescent="0.25">
      <c r="A27" s="33" t="s">
        <v>1974</v>
      </c>
      <c r="B27" s="68" t="s">
        <v>1876</v>
      </c>
      <c r="C27" s="68" t="s">
        <v>1843</v>
      </c>
      <c r="D27" s="59" t="str">
        <f>VLOOKUP(MID(F27,1,2),DATA!$B$2:$C$10,2,FALSE)</f>
        <v>FF10</v>
      </c>
      <c r="E27" s="68" t="str">
        <f>VLOOKUP(MID(F27,13,2),DATA!$M$2:$N$16,2,FALSE)</f>
        <v>Raw</v>
      </c>
      <c r="F27" s="66" t="s">
        <v>520</v>
      </c>
      <c r="G27" s="18" cm="1">
        <f t="array" ref="G27">SUMPRODUCT(1*('All Skus'!$C$2:$C$951=$F27),'All Skus'!$D$2:$D$951)</f>
        <v>0</v>
      </c>
      <c r="H27" s="12" t="str">
        <f>VLOOKUP(MID(F27,4,1),DATA!$F$2:$G$16,2,FALSE)</f>
        <v>21"</v>
      </c>
      <c r="I27" s="12" t="str">
        <f>VLOOKUP(MID(F27,5,3),DATA!$H$2:$I$16,2,FALSE)</f>
        <v>10.0"</v>
      </c>
      <c r="J27" s="12" t="str">
        <f t="shared" si="4"/>
        <v>20</v>
      </c>
      <c r="K27" s="12" t="str">
        <f>VLOOKUP(MID(F27,10,3),DATA!$J$2:$L$16,2,FALSE)</f>
        <v>5x112</v>
      </c>
      <c r="L27" s="12">
        <f>VLOOKUP(MID(F27,10,3),DATA!$J$2:$L$16,3,FALSE)</f>
        <v>66.56</v>
      </c>
      <c r="M27" s="68" t="str">
        <f>VLOOKUP(MID(F27,3,1),DATA!$D$2:$E$16,2,FALSE)</f>
        <v>Low Offset</v>
      </c>
      <c r="O27" s="9" t="s">
        <v>59</v>
      </c>
      <c r="P27" s="60" t="str">
        <f>VLOOKUP(MID(Q27,1,2),DATA!$B$2:$C$10,2,FALSE)</f>
        <v>FF10</v>
      </c>
      <c r="Q27" s="66" t="s">
        <v>536</v>
      </c>
      <c r="R27" s="18" cm="1">
        <f t="array" ref="R27">SUMPRODUCT(1*('All Skus'!$C$2:$C$951=$Q27),'All Skus'!$D$2:$D$951)</f>
        <v>0</v>
      </c>
      <c r="S27" s="12" t="str">
        <f>VLOOKUP(MID(Q27,4,1),DATA!$F$2:$G$16,2,FALSE)</f>
        <v>21"</v>
      </c>
      <c r="T27" s="12" t="str">
        <f>VLOOKUP(MID(Q27,5,3),DATA!$H$2:$I$16,2,FALSE)</f>
        <v>11.0"</v>
      </c>
      <c r="U27" s="12" t="str">
        <f t="shared" si="5"/>
        <v>29</v>
      </c>
      <c r="V27" s="12" t="str">
        <f>VLOOKUP(MID(Q27,10,3),DATA!$J$2:$L$16,2,FALSE)</f>
        <v>5x112</v>
      </c>
      <c r="W27" s="12">
        <f>VLOOKUP(MID(Q27,10,3),DATA!$J$2:$L$16,3,FALSE)</f>
        <v>66.56</v>
      </c>
      <c r="X27" s="68" t="str">
        <f>VLOOKUP(MID(Q27,3,1),DATA!$D$2:$E$16,2,FALSE)</f>
        <v>Low Offset</v>
      </c>
      <c r="Z27" s="9" t="s">
        <v>111</v>
      </c>
      <c r="AA27" s="68" t="s">
        <v>2046</v>
      </c>
      <c r="AB27" s="68" t="s">
        <v>71</v>
      </c>
      <c r="AC27" s="68" t="s">
        <v>1804</v>
      </c>
    </row>
    <row r="28" spans="1:29" s="68" customFormat="1" x14ac:dyDescent="0.25">
      <c r="A28" s="33" t="s">
        <v>1974</v>
      </c>
      <c r="B28" s="68" t="s">
        <v>1876</v>
      </c>
      <c r="C28" s="68" t="s">
        <v>1843</v>
      </c>
      <c r="D28" s="59" t="str">
        <f>VLOOKUP(MID(F28,1,2),DATA!$B$2:$C$10,2,FALSE)</f>
        <v>FF10</v>
      </c>
      <c r="E28" s="68" t="str">
        <f>VLOOKUP(MID(F28,13,2),DATA!$M$2:$N$16,2,FALSE)</f>
        <v>Tarmac</v>
      </c>
      <c r="F28" s="66" t="s">
        <v>522</v>
      </c>
      <c r="G28" s="18" cm="1">
        <f t="array" ref="G28">SUMPRODUCT(1*('All Skus'!$C$2:$C$951=$F28),'All Skus'!$D$2:$D$951)</f>
        <v>0</v>
      </c>
      <c r="H28" s="12" t="str">
        <f>VLOOKUP(MID(F28,4,1),DATA!$F$2:$G$16,2,FALSE)</f>
        <v>21"</v>
      </c>
      <c r="I28" s="12" t="str">
        <f>VLOOKUP(MID(F28,5,3),DATA!$H$2:$I$16,2,FALSE)</f>
        <v>10.0"</v>
      </c>
      <c r="J28" s="12" t="str">
        <f t="shared" si="4"/>
        <v>20</v>
      </c>
      <c r="K28" s="12" t="str">
        <f>VLOOKUP(MID(F28,10,3),DATA!$J$2:$L$16,2,FALSE)</f>
        <v>5x112</v>
      </c>
      <c r="L28" s="12">
        <f>VLOOKUP(MID(F28,10,3),DATA!$J$2:$L$16,3,FALSE)</f>
        <v>66.56</v>
      </c>
      <c r="M28" s="68" t="str">
        <f>VLOOKUP(MID(F28,3,1),DATA!$D$2:$E$16,2,FALSE)</f>
        <v>Low Offset</v>
      </c>
      <c r="O28" s="9" t="s">
        <v>59</v>
      </c>
      <c r="P28" s="60" t="str">
        <f>VLOOKUP(MID(Q28,1,2),DATA!$B$2:$C$10,2,FALSE)</f>
        <v>FF10</v>
      </c>
      <c r="Q28" s="66" t="s">
        <v>538</v>
      </c>
      <c r="R28" s="18" cm="1">
        <f t="array" ref="R28">SUMPRODUCT(1*('All Skus'!$C$2:$C$951=$Q28),'All Skus'!$D$2:$D$951)</f>
        <v>0</v>
      </c>
      <c r="S28" s="12" t="str">
        <f>VLOOKUP(MID(Q28,4,1),DATA!$F$2:$G$16,2,FALSE)</f>
        <v>21"</v>
      </c>
      <c r="T28" s="12" t="str">
        <f>VLOOKUP(MID(Q28,5,3),DATA!$H$2:$I$16,2,FALSE)</f>
        <v>11.0"</v>
      </c>
      <c r="U28" s="12" t="str">
        <f t="shared" si="5"/>
        <v>29</v>
      </c>
      <c r="V28" s="12" t="str">
        <f>VLOOKUP(MID(Q28,10,3),DATA!$J$2:$L$16,2,FALSE)</f>
        <v>5x112</v>
      </c>
      <c r="W28" s="12">
        <f>VLOOKUP(MID(Q28,10,3),DATA!$J$2:$L$16,3,FALSE)</f>
        <v>66.56</v>
      </c>
      <c r="X28" s="68" t="str">
        <f>VLOOKUP(MID(Q28,3,1),DATA!$D$2:$E$16,2,FALSE)</f>
        <v>Low Offset</v>
      </c>
      <c r="Z28" s="9" t="s">
        <v>111</v>
      </c>
      <c r="AA28" s="68" t="s">
        <v>2046</v>
      </c>
      <c r="AB28" s="68" t="s">
        <v>71</v>
      </c>
      <c r="AC28" s="68" t="s">
        <v>1804</v>
      </c>
    </row>
    <row r="29" spans="1:29" s="68" customFormat="1" x14ac:dyDescent="0.25">
      <c r="A29" s="33" t="s">
        <v>1974</v>
      </c>
      <c r="B29" s="68" t="s">
        <v>1876</v>
      </c>
      <c r="C29" s="68" t="s">
        <v>1843</v>
      </c>
      <c r="D29" s="59" t="str">
        <f>VLOOKUP(MID(F29,1,2),DATA!$B$2:$C$10,2,FALSE)</f>
        <v>FF11</v>
      </c>
      <c r="E29" s="68" t="str">
        <f>VLOOKUP(MID(F29,13,2),DATA!$M$2:$N$16,2,FALSE)</f>
        <v>Liquid Metal</v>
      </c>
      <c r="F29" s="66" t="s">
        <v>525</v>
      </c>
      <c r="G29" s="18" cm="1">
        <f t="array" ref="G29">SUMPRODUCT(1*('All Skus'!$C$2:$C$951=$F29),'All Skus'!$D$2:$D$951)</f>
        <v>0</v>
      </c>
      <c r="H29" s="12" t="str">
        <f>VLOOKUP(MID(F29,4,1),DATA!$F$2:$G$16,2,FALSE)</f>
        <v>21"</v>
      </c>
      <c r="I29" s="12" t="str">
        <f>VLOOKUP(MID(F29,5,3),DATA!$H$2:$I$16,2,FALSE)</f>
        <v>10.0"</v>
      </c>
      <c r="J29" s="12" t="str">
        <f t="shared" si="4"/>
        <v>20</v>
      </c>
      <c r="K29" s="12" t="str">
        <f>VLOOKUP(MID(F29,10,3),DATA!$J$2:$L$16,2,FALSE)</f>
        <v>5x112</v>
      </c>
      <c r="L29" s="12">
        <f>VLOOKUP(MID(F29,10,3),DATA!$J$2:$L$16,3,FALSE)</f>
        <v>66.56</v>
      </c>
      <c r="M29" s="68" t="str">
        <f>VLOOKUP(MID(F29,3,1),DATA!$D$2:$E$16,2,FALSE)</f>
        <v>Low Offset</v>
      </c>
      <c r="O29" s="9" t="s">
        <v>59</v>
      </c>
      <c r="P29" s="60" t="str">
        <f>VLOOKUP(MID(Q29,1,2),DATA!$B$2:$C$10,2,FALSE)</f>
        <v>FF11</v>
      </c>
      <c r="Q29" s="66" t="s">
        <v>541</v>
      </c>
      <c r="R29" s="18" cm="1">
        <f t="array" ref="R29">SUMPRODUCT(1*('All Skus'!$C$2:$C$951=$Q29),'All Skus'!$D$2:$D$951)</f>
        <v>0</v>
      </c>
      <c r="S29" s="12" t="str">
        <f>VLOOKUP(MID(Q29,4,1),DATA!$F$2:$G$16,2,FALSE)</f>
        <v>21"</v>
      </c>
      <c r="T29" s="12" t="str">
        <f>VLOOKUP(MID(Q29,5,3),DATA!$H$2:$I$16,2,FALSE)</f>
        <v>11.0"</v>
      </c>
      <c r="U29" s="12" t="str">
        <f t="shared" si="5"/>
        <v>29</v>
      </c>
      <c r="V29" s="12" t="str">
        <f>VLOOKUP(MID(Q29,10,3),DATA!$J$2:$L$16,2,FALSE)</f>
        <v>5x112</v>
      </c>
      <c r="W29" s="12">
        <f>VLOOKUP(MID(Q29,10,3),DATA!$J$2:$L$16,3,FALSE)</f>
        <v>66.56</v>
      </c>
      <c r="X29" s="68" t="str">
        <f>VLOOKUP(MID(Q29,3,1),DATA!$D$2:$E$16,2,FALSE)</f>
        <v>Low Offset</v>
      </c>
      <c r="Z29" s="9" t="s">
        <v>111</v>
      </c>
      <c r="AA29" s="68" t="s">
        <v>2046</v>
      </c>
      <c r="AB29" s="68" t="s">
        <v>71</v>
      </c>
      <c r="AC29" s="68" t="s">
        <v>1804</v>
      </c>
    </row>
    <row r="30" spans="1:29" s="68" customFormat="1" x14ac:dyDescent="0.25">
      <c r="A30" s="33" t="s">
        <v>1974</v>
      </c>
      <c r="B30" s="68" t="s">
        <v>1876</v>
      </c>
      <c r="C30" s="68" t="s">
        <v>1843</v>
      </c>
      <c r="D30" s="59" t="str">
        <f>VLOOKUP(MID(F30,1,2),DATA!$B$2:$C$10,2,FALSE)</f>
        <v>FF11</v>
      </c>
      <c r="E30" s="68" t="str">
        <f>VLOOKUP(MID(F30,13,2),DATA!$M$2:$N$16,2,FALSE)</f>
        <v>Raw</v>
      </c>
      <c r="F30" s="66" t="s">
        <v>524</v>
      </c>
      <c r="G30" s="18" cm="1">
        <f t="array" ref="G30">SUMPRODUCT(1*('All Skus'!$C$2:$C$951=$F30),'All Skus'!$D$2:$D$951)</f>
        <v>0</v>
      </c>
      <c r="H30" s="12" t="str">
        <f>VLOOKUP(MID(F30,4,1),DATA!$F$2:$G$16,2,FALSE)</f>
        <v>21"</v>
      </c>
      <c r="I30" s="12" t="str">
        <f>VLOOKUP(MID(F30,5,3),DATA!$H$2:$I$16,2,FALSE)</f>
        <v>10.0"</v>
      </c>
      <c r="J30" s="12" t="str">
        <f t="shared" si="4"/>
        <v>20</v>
      </c>
      <c r="K30" s="12" t="str">
        <f>VLOOKUP(MID(F30,10,3),DATA!$J$2:$L$16,2,FALSE)</f>
        <v>5x112</v>
      </c>
      <c r="L30" s="12">
        <f>VLOOKUP(MID(F30,10,3),DATA!$J$2:$L$16,3,FALSE)</f>
        <v>66.56</v>
      </c>
      <c r="M30" s="68" t="str">
        <f>VLOOKUP(MID(F30,3,1),DATA!$D$2:$E$16,2,FALSE)</f>
        <v>Low Offset</v>
      </c>
      <c r="O30" s="9" t="s">
        <v>59</v>
      </c>
      <c r="P30" s="60" t="str">
        <f>VLOOKUP(MID(Q30,1,2),DATA!$B$2:$C$10,2,FALSE)</f>
        <v>FF11</v>
      </c>
      <c r="Q30" s="66" t="s">
        <v>540</v>
      </c>
      <c r="R30" s="18" cm="1">
        <f t="array" ref="R30">SUMPRODUCT(1*('All Skus'!$C$2:$C$951=$Q30),'All Skus'!$D$2:$D$951)</f>
        <v>0</v>
      </c>
      <c r="S30" s="12" t="str">
        <f>VLOOKUP(MID(Q30,4,1),DATA!$F$2:$G$16,2,FALSE)</f>
        <v>21"</v>
      </c>
      <c r="T30" s="12" t="str">
        <f>VLOOKUP(MID(Q30,5,3),DATA!$H$2:$I$16,2,FALSE)</f>
        <v>11.0"</v>
      </c>
      <c r="U30" s="12" t="str">
        <f t="shared" si="5"/>
        <v>29</v>
      </c>
      <c r="V30" s="12" t="str">
        <f>VLOOKUP(MID(Q30,10,3),DATA!$J$2:$L$16,2,FALSE)</f>
        <v>5x112</v>
      </c>
      <c r="W30" s="12">
        <f>VLOOKUP(MID(Q30,10,3),DATA!$J$2:$L$16,3,FALSE)</f>
        <v>66.56</v>
      </c>
      <c r="X30" s="68" t="str">
        <f>VLOOKUP(MID(Q30,3,1),DATA!$D$2:$E$16,2,FALSE)</f>
        <v>Low Offset</v>
      </c>
      <c r="Z30" s="9" t="s">
        <v>111</v>
      </c>
      <c r="AA30" s="68" t="s">
        <v>2046</v>
      </c>
      <c r="AB30" s="68" t="s">
        <v>71</v>
      </c>
      <c r="AC30" s="68" t="s">
        <v>1804</v>
      </c>
    </row>
    <row r="31" spans="1:29" s="68" customFormat="1" x14ac:dyDescent="0.25">
      <c r="A31" s="33" t="s">
        <v>1974</v>
      </c>
      <c r="B31" s="68" t="s">
        <v>1876</v>
      </c>
      <c r="C31" s="68" t="s">
        <v>1843</v>
      </c>
      <c r="D31" s="59" t="str">
        <f>VLOOKUP(MID(F31,1,2),DATA!$B$2:$C$10,2,FALSE)</f>
        <v>FF11</v>
      </c>
      <c r="E31" s="68" t="str">
        <f>VLOOKUP(MID(F31,13,2),DATA!$M$2:$N$16,2,FALSE)</f>
        <v>Tarmac</v>
      </c>
      <c r="F31" s="66" t="s">
        <v>526</v>
      </c>
      <c r="G31" s="18" cm="1">
        <f t="array" ref="G31">SUMPRODUCT(1*('All Skus'!$C$2:$C$951=$F31),'All Skus'!$D$2:$D$951)</f>
        <v>0</v>
      </c>
      <c r="H31" s="12" t="str">
        <f>VLOOKUP(MID(F31,4,1),DATA!$F$2:$G$16,2,FALSE)</f>
        <v>21"</v>
      </c>
      <c r="I31" s="12" t="str">
        <f>VLOOKUP(MID(F31,5,3),DATA!$H$2:$I$16,2,FALSE)</f>
        <v>10.0"</v>
      </c>
      <c r="J31" s="12" t="str">
        <f t="shared" si="4"/>
        <v>20</v>
      </c>
      <c r="K31" s="12" t="str">
        <f>VLOOKUP(MID(F31,10,3),DATA!$J$2:$L$16,2,FALSE)</f>
        <v>5x112</v>
      </c>
      <c r="L31" s="12">
        <f>VLOOKUP(MID(F31,10,3),DATA!$J$2:$L$16,3,FALSE)</f>
        <v>66.56</v>
      </c>
      <c r="M31" s="68" t="str">
        <f>VLOOKUP(MID(F31,3,1),DATA!$D$2:$E$16,2,FALSE)</f>
        <v>Low Offset</v>
      </c>
      <c r="O31" s="9" t="s">
        <v>59</v>
      </c>
      <c r="P31" s="60" t="str">
        <f>VLOOKUP(MID(Q31,1,2),DATA!$B$2:$C$10,2,FALSE)</f>
        <v>FF11</v>
      </c>
      <c r="Q31" s="66" t="s">
        <v>542</v>
      </c>
      <c r="R31" s="18" cm="1">
        <f t="array" ref="R31">SUMPRODUCT(1*('All Skus'!$C$2:$C$951=$Q31),'All Skus'!$D$2:$D$951)</f>
        <v>0</v>
      </c>
      <c r="S31" s="12" t="str">
        <f>VLOOKUP(MID(Q31,4,1),DATA!$F$2:$G$16,2,FALSE)</f>
        <v>21"</v>
      </c>
      <c r="T31" s="12" t="str">
        <f>VLOOKUP(MID(Q31,5,3),DATA!$H$2:$I$16,2,FALSE)</f>
        <v>11.0"</v>
      </c>
      <c r="U31" s="12" t="str">
        <f t="shared" si="5"/>
        <v>29</v>
      </c>
      <c r="V31" s="12" t="str">
        <f>VLOOKUP(MID(Q31,10,3),DATA!$J$2:$L$16,2,FALSE)</f>
        <v>5x112</v>
      </c>
      <c r="W31" s="12">
        <f>VLOOKUP(MID(Q31,10,3),DATA!$J$2:$L$16,3,FALSE)</f>
        <v>66.56</v>
      </c>
      <c r="X31" s="68" t="str">
        <f>VLOOKUP(MID(Q31,3,1),DATA!$D$2:$E$16,2,FALSE)</f>
        <v>Low Offset</v>
      </c>
      <c r="Z31" s="9" t="s">
        <v>111</v>
      </c>
      <c r="AA31" s="68" t="s">
        <v>2046</v>
      </c>
      <c r="AB31" s="68" t="s">
        <v>71</v>
      </c>
      <c r="AC31" s="68" t="s">
        <v>1804</v>
      </c>
    </row>
  </sheetData>
  <autoFilter ref="A1:AD25" xr:uid="{D21AF94C-E153-4836-97B9-B53672B3188D}"/>
  <conditionalFormatting sqref="G1 R1">
    <cfRule type="cellIs" dxfId="150" priority="16" operator="lessThan">
      <formula>2</formula>
    </cfRule>
  </conditionalFormatting>
  <conditionalFormatting sqref="G2:G13">
    <cfRule type="cellIs" dxfId="149" priority="15" operator="lessThan">
      <formula>2</formula>
    </cfRule>
  </conditionalFormatting>
  <conditionalFormatting sqref="R2:R13">
    <cfRule type="cellIs" dxfId="148" priority="14" operator="lessThan">
      <formula>2</formula>
    </cfRule>
  </conditionalFormatting>
  <conditionalFormatting sqref="Q8:Q10">
    <cfRule type="duplicateValues" dxfId="147" priority="13"/>
  </conditionalFormatting>
  <conditionalFormatting sqref="F8:F10">
    <cfRule type="duplicateValues" dxfId="146" priority="12"/>
  </conditionalFormatting>
  <conditionalFormatting sqref="F11:F13">
    <cfRule type="duplicateValues" dxfId="145" priority="11"/>
  </conditionalFormatting>
  <conditionalFormatting sqref="Q11:Q13">
    <cfRule type="duplicateValues" dxfId="144" priority="10"/>
  </conditionalFormatting>
  <conditionalFormatting sqref="G14:G25 R14:R25">
    <cfRule type="cellIs" dxfId="143" priority="9" operator="lessThan">
      <formula>2</formula>
    </cfRule>
  </conditionalFormatting>
  <conditionalFormatting sqref="F18:F20">
    <cfRule type="duplicateValues" dxfId="142" priority="8"/>
  </conditionalFormatting>
  <conditionalFormatting sqref="Q18:Q20">
    <cfRule type="duplicateValues" dxfId="141" priority="7"/>
  </conditionalFormatting>
  <conditionalFormatting sqref="F21:F23">
    <cfRule type="duplicateValues" dxfId="140" priority="6"/>
  </conditionalFormatting>
  <conditionalFormatting sqref="Q21:Q23">
    <cfRule type="duplicateValues" dxfId="139" priority="5"/>
  </conditionalFormatting>
  <conditionalFormatting sqref="F24:F25">
    <cfRule type="duplicateValues" dxfId="138" priority="4"/>
  </conditionalFormatting>
  <conditionalFormatting sqref="Q24:Q25">
    <cfRule type="duplicateValues" dxfId="137" priority="3"/>
  </conditionalFormatting>
  <conditionalFormatting sqref="R26:R31">
    <cfRule type="cellIs" dxfId="136" priority="1" operator="lessThan">
      <formula>2</formula>
    </cfRule>
  </conditionalFormatting>
  <conditionalFormatting sqref="G26:G31">
    <cfRule type="cellIs" dxfId="135" priority="2" operator="lessThan">
      <formula>2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0AC0-AAD6-4DCA-A60D-9E52DEAC33D1}">
  <sheetPr codeName="Sheet13"/>
  <dimension ref="A1:E968"/>
  <sheetViews>
    <sheetView workbookViewId="0">
      <selection sqref="A1:E1048576"/>
    </sheetView>
  </sheetViews>
  <sheetFormatPr defaultColWidth="9.140625" defaultRowHeight="15" x14ac:dyDescent="0.25"/>
  <cols>
    <col min="1" max="3" width="9.140625" style="66"/>
    <col min="4" max="4" width="44.85546875" style="66" bestFit="1" customWidth="1"/>
    <col min="5" max="16384" width="9.140625" style="66"/>
  </cols>
  <sheetData>
    <row r="1" spans="1:5" x14ac:dyDescent="0.25">
      <c r="A1" s="78" t="s">
        <v>474</v>
      </c>
      <c r="B1" s="78" t="s">
        <v>475</v>
      </c>
      <c r="C1" s="78" t="s">
        <v>476</v>
      </c>
      <c r="D1" s="78" t="s">
        <v>477</v>
      </c>
      <c r="E1" s="78" t="s">
        <v>2240</v>
      </c>
    </row>
    <row r="2" spans="1:5" x14ac:dyDescent="0.25">
      <c r="A2" s="66" t="s">
        <v>478</v>
      </c>
      <c r="B2" s="66" t="s">
        <v>479</v>
      </c>
      <c r="C2" s="66" t="s">
        <v>2529</v>
      </c>
      <c r="D2" s="66" t="s">
        <v>4</v>
      </c>
      <c r="E2" s="66">
        <v>0</v>
      </c>
    </row>
    <row r="3" spans="1:5" x14ac:dyDescent="0.25">
      <c r="A3" s="66" t="s">
        <v>478</v>
      </c>
      <c r="B3" s="66" t="s">
        <v>479</v>
      </c>
      <c r="C3" s="66" t="s">
        <v>2566</v>
      </c>
      <c r="D3" s="66" t="s">
        <v>2649</v>
      </c>
      <c r="E3" s="66">
        <v>4</v>
      </c>
    </row>
    <row r="4" spans="1:5" x14ac:dyDescent="0.25">
      <c r="A4" s="66" t="s">
        <v>478</v>
      </c>
      <c r="B4" s="66" t="s">
        <v>479</v>
      </c>
      <c r="C4" s="66" t="s">
        <v>2567</v>
      </c>
      <c r="D4" s="66" t="s">
        <v>2650</v>
      </c>
      <c r="E4" s="66">
        <v>8</v>
      </c>
    </row>
    <row r="5" spans="1:5" x14ac:dyDescent="0.25">
      <c r="A5" s="66" t="s">
        <v>478</v>
      </c>
      <c r="B5" s="66" t="s">
        <v>479</v>
      </c>
      <c r="C5" s="66" t="s">
        <v>2568</v>
      </c>
      <c r="D5" s="66" t="s">
        <v>2651</v>
      </c>
      <c r="E5" s="66">
        <v>0</v>
      </c>
    </row>
    <row r="6" spans="1:5" x14ac:dyDescent="0.25">
      <c r="A6" s="66" t="s">
        <v>478</v>
      </c>
      <c r="B6" s="66" t="s">
        <v>479</v>
      </c>
      <c r="C6" s="66" t="s">
        <v>2599</v>
      </c>
      <c r="D6" s="66" t="s">
        <v>2652</v>
      </c>
      <c r="E6" s="66">
        <v>4</v>
      </c>
    </row>
    <row r="7" spans="1:5" x14ac:dyDescent="0.25">
      <c r="A7" s="66" t="s">
        <v>478</v>
      </c>
      <c r="B7" s="66" t="s">
        <v>479</v>
      </c>
      <c r="C7" s="66" t="s">
        <v>2600</v>
      </c>
      <c r="D7" s="66" t="s">
        <v>2653</v>
      </c>
      <c r="E7" s="66">
        <v>4</v>
      </c>
    </row>
    <row r="8" spans="1:5" x14ac:dyDescent="0.25">
      <c r="A8" s="66" t="s">
        <v>478</v>
      </c>
      <c r="B8" s="66" t="s">
        <v>479</v>
      </c>
      <c r="C8" s="66" t="s">
        <v>2601</v>
      </c>
      <c r="D8" s="66" t="s">
        <v>2654</v>
      </c>
      <c r="E8" s="66">
        <v>0</v>
      </c>
    </row>
    <row r="9" spans="1:5" x14ac:dyDescent="0.25">
      <c r="A9" s="66" t="s">
        <v>478</v>
      </c>
      <c r="B9" s="66" t="s">
        <v>479</v>
      </c>
      <c r="C9" s="66" t="s">
        <v>2602</v>
      </c>
      <c r="D9" s="66" t="s">
        <v>2655</v>
      </c>
      <c r="E9" s="66">
        <v>11</v>
      </c>
    </row>
    <row r="10" spans="1:5" x14ac:dyDescent="0.25">
      <c r="A10" s="66" t="s">
        <v>478</v>
      </c>
      <c r="B10" s="66" t="s">
        <v>479</v>
      </c>
      <c r="C10" s="66" t="s">
        <v>2569</v>
      </c>
      <c r="D10" s="66" t="s">
        <v>2656</v>
      </c>
      <c r="E10" s="66">
        <v>0</v>
      </c>
    </row>
    <row r="11" spans="1:5" x14ac:dyDescent="0.25">
      <c r="A11" s="66" t="s">
        <v>478</v>
      </c>
      <c r="B11" s="66" t="s">
        <v>479</v>
      </c>
      <c r="C11" s="66" t="s">
        <v>2603</v>
      </c>
      <c r="D11" s="66" t="s">
        <v>2657</v>
      </c>
      <c r="E11" s="66">
        <v>4</v>
      </c>
    </row>
    <row r="12" spans="1:5" x14ac:dyDescent="0.25">
      <c r="A12" s="66" t="s">
        <v>478</v>
      </c>
      <c r="B12" s="66" t="s">
        <v>479</v>
      </c>
      <c r="C12" s="66" t="s">
        <v>2570</v>
      </c>
      <c r="D12" s="66" t="s">
        <v>2658</v>
      </c>
      <c r="E12" s="66">
        <v>4</v>
      </c>
    </row>
    <row r="13" spans="1:5" x14ac:dyDescent="0.25">
      <c r="A13" s="66" t="s">
        <v>478</v>
      </c>
      <c r="B13" s="66" t="s">
        <v>479</v>
      </c>
      <c r="C13" s="66" t="s">
        <v>2604</v>
      </c>
      <c r="D13" s="66" t="s">
        <v>2659</v>
      </c>
      <c r="E13" s="66">
        <v>4</v>
      </c>
    </row>
    <row r="14" spans="1:5" x14ac:dyDescent="0.25">
      <c r="A14" s="66" t="s">
        <v>478</v>
      </c>
      <c r="B14" s="66" t="s">
        <v>479</v>
      </c>
      <c r="C14" s="66" t="s">
        <v>2571</v>
      </c>
      <c r="D14" s="66" t="s">
        <v>2660</v>
      </c>
      <c r="E14" s="66">
        <v>0</v>
      </c>
    </row>
    <row r="15" spans="1:5" x14ac:dyDescent="0.25">
      <c r="A15" s="66" t="s">
        <v>478</v>
      </c>
      <c r="B15" s="66" t="s">
        <v>479</v>
      </c>
      <c r="C15" s="66" t="s">
        <v>2605</v>
      </c>
      <c r="D15" s="66" t="s">
        <v>2661</v>
      </c>
      <c r="E15" s="66">
        <v>0</v>
      </c>
    </row>
    <row r="16" spans="1:5" x14ac:dyDescent="0.25">
      <c r="A16" s="66" t="s">
        <v>478</v>
      </c>
      <c r="B16" s="66" t="s">
        <v>479</v>
      </c>
      <c r="C16" s="66" t="s">
        <v>2572</v>
      </c>
      <c r="D16" s="66" t="s">
        <v>2662</v>
      </c>
      <c r="E16" s="66">
        <v>0</v>
      </c>
    </row>
    <row r="17" spans="1:5" x14ac:dyDescent="0.25">
      <c r="A17" s="66" t="s">
        <v>478</v>
      </c>
      <c r="B17" s="66" t="s">
        <v>479</v>
      </c>
      <c r="C17" s="66" t="s">
        <v>2554</v>
      </c>
      <c r="D17" s="66" t="s">
        <v>2663</v>
      </c>
      <c r="E17" s="66">
        <v>6</v>
      </c>
    </row>
    <row r="18" spans="1:5" x14ac:dyDescent="0.25">
      <c r="A18" s="66" t="s">
        <v>478</v>
      </c>
      <c r="B18" s="66" t="s">
        <v>479</v>
      </c>
      <c r="C18" s="66" t="s">
        <v>2598</v>
      </c>
      <c r="D18" s="66" t="s">
        <v>2664</v>
      </c>
      <c r="E18" s="66">
        <v>0</v>
      </c>
    </row>
    <row r="19" spans="1:5" x14ac:dyDescent="0.25">
      <c r="A19" s="66" t="s">
        <v>478</v>
      </c>
      <c r="B19" s="66" t="s">
        <v>479</v>
      </c>
      <c r="C19" s="66" t="s">
        <v>78</v>
      </c>
      <c r="D19" s="66" t="s">
        <v>1056</v>
      </c>
      <c r="E19" s="66">
        <v>0</v>
      </c>
    </row>
    <row r="20" spans="1:5" x14ac:dyDescent="0.25">
      <c r="A20" s="66" t="s">
        <v>478</v>
      </c>
      <c r="B20" s="66" t="s">
        <v>479</v>
      </c>
      <c r="C20" s="66" t="s">
        <v>79</v>
      </c>
      <c r="D20" s="66" t="s">
        <v>1057</v>
      </c>
      <c r="E20" s="66">
        <v>14</v>
      </c>
    </row>
    <row r="21" spans="1:5" x14ac:dyDescent="0.25">
      <c r="A21" s="66" t="s">
        <v>478</v>
      </c>
      <c r="B21" s="66" t="s">
        <v>479</v>
      </c>
      <c r="C21" s="66" t="s">
        <v>364</v>
      </c>
      <c r="D21" s="66" t="s">
        <v>1073</v>
      </c>
      <c r="E21" s="66">
        <v>30</v>
      </c>
    </row>
    <row r="22" spans="1:5" x14ac:dyDescent="0.25">
      <c r="A22" s="66" t="s">
        <v>478</v>
      </c>
      <c r="B22" s="66" t="s">
        <v>479</v>
      </c>
      <c r="C22" s="66" t="s">
        <v>362</v>
      </c>
      <c r="D22" s="66" t="s">
        <v>1074</v>
      </c>
      <c r="E22" s="66">
        <v>1</v>
      </c>
    </row>
    <row r="23" spans="1:5" x14ac:dyDescent="0.25">
      <c r="A23" s="66" t="s">
        <v>478</v>
      </c>
      <c r="B23" s="66" t="s">
        <v>479</v>
      </c>
      <c r="C23" s="66" t="s">
        <v>352</v>
      </c>
      <c r="D23" s="66" t="s">
        <v>1060</v>
      </c>
      <c r="E23" s="66">
        <v>32</v>
      </c>
    </row>
    <row r="24" spans="1:5" x14ac:dyDescent="0.25">
      <c r="A24" s="66" t="s">
        <v>478</v>
      </c>
      <c r="B24" s="66" t="s">
        <v>479</v>
      </c>
      <c r="C24" s="66" t="s">
        <v>354</v>
      </c>
      <c r="D24" s="66" t="s">
        <v>1061</v>
      </c>
      <c r="E24" s="66">
        <v>39</v>
      </c>
    </row>
    <row r="25" spans="1:5" x14ac:dyDescent="0.25">
      <c r="A25" s="66" t="s">
        <v>478</v>
      </c>
      <c r="B25" s="66" t="s">
        <v>479</v>
      </c>
      <c r="C25" s="66" t="s">
        <v>320</v>
      </c>
      <c r="D25" s="66" t="s">
        <v>1062</v>
      </c>
      <c r="E25" s="66">
        <v>0</v>
      </c>
    </row>
    <row r="26" spans="1:5" x14ac:dyDescent="0.25">
      <c r="A26" s="66" t="s">
        <v>478</v>
      </c>
      <c r="B26" s="66" t="s">
        <v>479</v>
      </c>
      <c r="C26" s="66" t="s">
        <v>322</v>
      </c>
      <c r="D26" s="66" t="s">
        <v>1063</v>
      </c>
      <c r="E26" s="66">
        <v>1</v>
      </c>
    </row>
    <row r="27" spans="1:5" x14ac:dyDescent="0.25">
      <c r="A27" s="66" t="s">
        <v>478</v>
      </c>
      <c r="B27" s="66" t="s">
        <v>479</v>
      </c>
      <c r="C27" s="66" t="s">
        <v>321</v>
      </c>
      <c r="D27" s="66" t="s">
        <v>1064</v>
      </c>
      <c r="E27" s="66">
        <v>1</v>
      </c>
    </row>
    <row r="28" spans="1:5" x14ac:dyDescent="0.25">
      <c r="A28" s="66" t="s">
        <v>478</v>
      </c>
      <c r="B28" s="66" t="s">
        <v>479</v>
      </c>
      <c r="C28" s="66" t="s">
        <v>323</v>
      </c>
      <c r="D28" s="66" t="s">
        <v>1065</v>
      </c>
      <c r="E28" s="66">
        <v>5</v>
      </c>
    </row>
    <row r="29" spans="1:5" x14ac:dyDescent="0.25">
      <c r="A29" s="66" t="s">
        <v>478</v>
      </c>
      <c r="B29" s="66" t="s">
        <v>479</v>
      </c>
      <c r="C29" s="66" t="s">
        <v>358</v>
      </c>
      <c r="D29" s="66" t="s">
        <v>1066</v>
      </c>
      <c r="E29" s="66">
        <v>35</v>
      </c>
    </row>
    <row r="30" spans="1:5" x14ac:dyDescent="0.25">
      <c r="A30" s="66" t="s">
        <v>478</v>
      </c>
      <c r="B30" s="66" t="s">
        <v>479</v>
      </c>
      <c r="C30" s="66" t="s">
        <v>360</v>
      </c>
      <c r="D30" s="66" t="s">
        <v>1067</v>
      </c>
      <c r="E30" s="66">
        <v>32</v>
      </c>
    </row>
    <row r="31" spans="1:5" x14ac:dyDescent="0.25">
      <c r="A31" s="66" t="s">
        <v>478</v>
      </c>
      <c r="B31" s="66" t="s">
        <v>479</v>
      </c>
      <c r="C31" s="66" t="s">
        <v>363</v>
      </c>
      <c r="D31" s="66" t="s">
        <v>1068</v>
      </c>
      <c r="E31" s="66">
        <v>0</v>
      </c>
    </row>
    <row r="32" spans="1:5" x14ac:dyDescent="0.25">
      <c r="A32" s="66" t="s">
        <v>478</v>
      </c>
      <c r="B32" s="66" t="s">
        <v>479</v>
      </c>
      <c r="C32" s="66" t="s">
        <v>365</v>
      </c>
      <c r="D32" s="66" t="s">
        <v>1069</v>
      </c>
      <c r="E32" s="66">
        <v>1</v>
      </c>
    </row>
    <row r="33" spans="1:5" x14ac:dyDescent="0.25">
      <c r="A33" s="66" t="s">
        <v>478</v>
      </c>
      <c r="B33" s="66" t="s">
        <v>479</v>
      </c>
      <c r="C33" s="66" t="s">
        <v>314</v>
      </c>
      <c r="D33" s="66" t="s">
        <v>1058</v>
      </c>
      <c r="E33" s="66">
        <v>1</v>
      </c>
    </row>
    <row r="34" spans="1:5" x14ac:dyDescent="0.25">
      <c r="A34" s="66" t="s">
        <v>478</v>
      </c>
      <c r="B34" s="66" t="s">
        <v>479</v>
      </c>
      <c r="C34" s="66" t="s">
        <v>315</v>
      </c>
      <c r="D34" s="66" t="s">
        <v>1059</v>
      </c>
      <c r="E34" s="66">
        <v>8</v>
      </c>
    </row>
    <row r="35" spans="1:5" x14ac:dyDescent="0.25">
      <c r="A35" s="66" t="s">
        <v>478</v>
      </c>
      <c r="B35" s="66" t="s">
        <v>479</v>
      </c>
      <c r="C35" s="66" t="s">
        <v>316</v>
      </c>
      <c r="D35" s="66" t="s">
        <v>1070</v>
      </c>
      <c r="E35" s="66">
        <v>0</v>
      </c>
    </row>
    <row r="36" spans="1:5" x14ac:dyDescent="0.25">
      <c r="A36" s="66" t="s">
        <v>478</v>
      </c>
      <c r="B36" s="66" t="s">
        <v>479</v>
      </c>
      <c r="C36" s="66" t="s">
        <v>317</v>
      </c>
      <c r="D36" s="66" t="s">
        <v>1071</v>
      </c>
      <c r="E36" s="66">
        <v>1</v>
      </c>
    </row>
    <row r="37" spans="1:5" x14ac:dyDescent="0.25">
      <c r="A37" s="66" t="s">
        <v>478</v>
      </c>
      <c r="B37" s="66" t="s">
        <v>479</v>
      </c>
      <c r="C37" s="66" t="s">
        <v>319</v>
      </c>
      <c r="D37" s="66" t="s">
        <v>1072</v>
      </c>
      <c r="E37" s="66">
        <v>2</v>
      </c>
    </row>
    <row r="38" spans="1:5" x14ac:dyDescent="0.25">
      <c r="A38" s="66" t="s">
        <v>478</v>
      </c>
      <c r="B38" s="66" t="s">
        <v>479</v>
      </c>
      <c r="C38" s="66" t="s">
        <v>1231</v>
      </c>
      <c r="D38" s="66" t="s">
        <v>1232</v>
      </c>
      <c r="E38" s="66">
        <v>0</v>
      </c>
    </row>
    <row r="39" spans="1:5" x14ac:dyDescent="0.25">
      <c r="A39" s="66" t="s">
        <v>478</v>
      </c>
      <c r="B39" s="66" t="s">
        <v>479</v>
      </c>
      <c r="C39" s="66" t="s">
        <v>1235</v>
      </c>
      <c r="D39" s="66" t="s">
        <v>1236</v>
      </c>
      <c r="E39" s="66">
        <v>9</v>
      </c>
    </row>
    <row r="40" spans="1:5" x14ac:dyDescent="0.25">
      <c r="A40" s="66" t="s">
        <v>478</v>
      </c>
      <c r="B40" s="66" t="s">
        <v>479</v>
      </c>
      <c r="C40" s="66" t="s">
        <v>1075</v>
      </c>
      <c r="D40" s="66" t="s">
        <v>1076</v>
      </c>
      <c r="E40" s="66">
        <v>0</v>
      </c>
    </row>
    <row r="41" spans="1:5" x14ac:dyDescent="0.25">
      <c r="A41" s="66" t="s">
        <v>478</v>
      </c>
      <c r="B41" s="66" t="s">
        <v>479</v>
      </c>
      <c r="C41" s="66" t="s">
        <v>1077</v>
      </c>
      <c r="D41" s="66" t="s">
        <v>1078</v>
      </c>
      <c r="E41" s="66">
        <v>0</v>
      </c>
    </row>
    <row r="42" spans="1:5" x14ac:dyDescent="0.25">
      <c r="A42" s="66" t="s">
        <v>478</v>
      </c>
      <c r="B42" s="66" t="s">
        <v>479</v>
      </c>
      <c r="C42" s="66" t="s">
        <v>1079</v>
      </c>
      <c r="D42" s="66" t="s">
        <v>1080</v>
      </c>
      <c r="E42" s="66">
        <v>0</v>
      </c>
    </row>
    <row r="43" spans="1:5" x14ac:dyDescent="0.25">
      <c r="A43" s="66" t="s">
        <v>478</v>
      </c>
      <c r="B43" s="66" t="s">
        <v>479</v>
      </c>
      <c r="C43" s="66" t="s">
        <v>1081</v>
      </c>
      <c r="D43" s="66" t="s">
        <v>1082</v>
      </c>
      <c r="E43" s="66">
        <v>1</v>
      </c>
    </row>
    <row r="44" spans="1:5" x14ac:dyDescent="0.25">
      <c r="A44" s="66" t="s">
        <v>478</v>
      </c>
      <c r="B44" s="66" t="s">
        <v>479</v>
      </c>
      <c r="C44" s="66" t="s">
        <v>1083</v>
      </c>
      <c r="D44" s="66" t="s">
        <v>1084</v>
      </c>
      <c r="E44" s="66">
        <v>0</v>
      </c>
    </row>
    <row r="45" spans="1:5" x14ac:dyDescent="0.25">
      <c r="A45" s="66" t="s">
        <v>478</v>
      </c>
      <c r="B45" s="66" t="s">
        <v>479</v>
      </c>
      <c r="C45" s="66" t="s">
        <v>1085</v>
      </c>
      <c r="D45" s="66" t="s">
        <v>1086</v>
      </c>
      <c r="E45" s="66">
        <v>0</v>
      </c>
    </row>
    <row r="46" spans="1:5" x14ac:dyDescent="0.25">
      <c r="A46" s="66" t="s">
        <v>478</v>
      </c>
      <c r="B46" s="66" t="s">
        <v>479</v>
      </c>
      <c r="C46" s="66" t="s">
        <v>1087</v>
      </c>
      <c r="D46" s="66" t="s">
        <v>1088</v>
      </c>
      <c r="E46" s="66">
        <v>0</v>
      </c>
    </row>
    <row r="47" spans="1:5" x14ac:dyDescent="0.25">
      <c r="A47" s="66" t="s">
        <v>478</v>
      </c>
      <c r="B47" s="66" t="s">
        <v>479</v>
      </c>
      <c r="C47" s="66" t="s">
        <v>1089</v>
      </c>
      <c r="D47" s="66" t="s">
        <v>1090</v>
      </c>
      <c r="E47" s="66">
        <v>0</v>
      </c>
    </row>
    <row r="48" spans="1:5" x14ac:dyDescent="0.25">
      <c r="A48" s="66" t="s">
        <v>478</v>
      </c>
      <c r="B48" s="66" t="s">
        <v>479</v>
      </c>
      <c r="C48" s="66" t="s">
        <v>1091</v>
      </c>
      <c r="D48" s="66" t="s">
        <v>1092</v>
      </c>
      <c r="E48" s="66">
        <v>0</v>
      </c>
    </row>
    <row r="49" spans="1:5" x14ac:dyDescent="0.25">
      <c r="A49" s="66" t="s">
        <v>478</v>
      </c>
      <c r="B49" s="66" t="s">
        <v>479</v>
      </c>
      <c r="C49" s="66" t="s">
        <v>1093</v>
      </c>
      <c r="D49" s="66" t="s">
        <v>1094</v>
      </c>
      <c r="E49" s="66">
        <v>0</v>
      </c>
    </row>
    <row r="50" spans="1:5" x14ac:dyDescent="0.25">
      <c r="A50" s="66" t="s">
        <v>478</v>
      </c>
      <c r="B50" s="66" t="s">
        <v>479</v>
      </c>
      <c r="C50" s="66" t="s">
        <v>1095</v>
      </c>
      <c r="D50" s="66" t="s">
        <v>1096</v>
      </c>
      <c r="E50" s="66">
        <v>1</v>
      </c>
    </row>
    <row r="51" spans="1:5" x14ac:dyDescent="0.25">
      <c r="A51" s="66" t="s">
        <v>478</v>
      </c>
      <c r="B51" s="66" t="s">
        <v>479</v>
      </c>
      <c r="C51" s="66" t="s">
        <v>1097</v>
      </c>
      <c r="D51" s="66" t="s">
        <v>1098</v>
      </c>
      <c r="E51" s="66">
        <v>0</v>
      </c>
    </row>
    <row r="52" spans="1:5" x14ac:dyDescent="0.25">
      <c r="A52" s="66" t="s">
        <v>478</v>
      </c>
      <c r="B52" s="66" t="s">
        <v>479</v>
      </c>
      <c r="C52" s="66" t="s">
        <v>1099</v>
      </c>
      <c r="D52" s="66" t="s">
        <v>1100</v>
      </c>
      <c r="E52" s="66">
        <v>0</v>
      </c>
    </row>
    <row r="53" spans="1:5" x14ac:dyDescent="0.25">
      <c r="A53" s="66" t="s">
        <v>478</v>
      </c>
      <c r="B53" s="66" t="s">
        <v>479</v>
      </c>
      <c r="C53" s="66" t="s">
        <v>1101</v>
      </c>
      <c r="D53" s="66" t="s">
        <v>1102</v>
      </c>
      <c r="E53" s="66">
        <v>0</v>
      </c>
    </row>
    <row r="54" spans="1:5" x14ac:dyDescent="0.25">
      <c r="A54" s="66" t="s">
        <v>478</v>
      </c>
      <c r="B54" s="66" t="s">
        <v>479</v>
      </c>
      <c r="C54" s="66" t="s">
        <v>1103</v>
      </c>
      <c r="D54" s="66" t="s">
        <v>1104</v>
      </c>
      <c r="E54" s="66">
        <v>0</v>
      </c>
    </row>
    <row r="55" spans="1:5" x14ac:dyDescent="0.25">
      <c r="A55" s="66" t="s">
        <v>478</v>
      </c>
      <c r="B55" s="66" t="s">
        <v>479</v>
      </c>
      <c r="C55" s="66" t="s">
        <v>1105</v>
      </c>
      <c r="D55" s="66" t="s">
        <v>1106</v>
      </c>
      <c r="E55" s="66">
        <v>0</v>
      </c>
    </row>
    <row r="56" spans="1:5" x14ac:dyDescent="0.25">
      <c r="A56" s="66" t="s">
        <v>478</v>
      </c>
      <c r="B56" s="66" t="s">
        <v>479</v>
      </c>
      <c r="C56" s="66" t="s">
        <v>1107</v>
      </c>
      <c r="D56" s="66" t="s">
        <v>1108</v>
      </c>
      <c r="E56" s="66">
        <v>0</v>
      </c>
    </row>
    <row r="57" spans="1:5" x14ac:dyDescent="0.25">
      <c r="A57" s="66" t="s">
        <v>478</v>
      </c>
      <c r="B57" s="66" t="s">
        <v>479</v>
      </c>
      <c r="C57" s="66" t="s">
        <v>1109</v>
      </c>
      <c r="D57" s="66" t="s">
        <v>1110</v>
      </c>
      <c r="E57" s="66">
        <v>0</v>
      </c>
    </row>
    <row r="58" spans="1:5" x14ac:dyDescent="0.25">
      <c r="A58" s="66" t="s">
        <v>478</v>
      </c>
      <c r="B58" s="66" t="s">
        <v>479</v>
      </c>
      <c r="C58" s="66" t="s">
        <v>1111</v>
      </c>
      <c r="D58" s="66" t="s">
        <v>1112</v>
      </c>
      <c r="E58" s="66">
        <v>0</v>
      </c>
    </row>
    <row r="59" spans="1:5" x14ac:dyDescent="0.25">
      <c r="A59" s="66" t="s">
        <v>478</v>
      </c>
      <c r="B59" s="66" t="s">
        <v>479</v>
      </c>
      <c r="C59" s="66" t="s">
        <v>1113</v>
      </c>
      <c r="D59" s="66" t="s">
        <v>1114</v>
      </c>
      <c r="E59" s="66">
        <v>0</v>
      </c>
    </row>
    <row r="60" spans="1:5" x14ac:dyDescent="0.25">
      <c r="A60" s="66" t="s">
        <v>478</v>
      </c>
      <c r="B60" s="66" t="s">
        <v>479</v>
      </c>
      <c r="C60" s="66" t="s">
        <v>1115</v>
      </c>
      <c r="D60" s="66" t="s">
        <v>1116</v>
      </c>
      <c r="E60" s="66">
        <v>0</v>
      </c>
    </row>
    <row r="61" spans="1:5" x14ac:dyDescent="0.25">
      <c r="A61" s="66" t="s">
        <v>478</v>
      </c>
      <c r="B61" s="66" t="s">
        <v>479</v>
      </c>
      <c r="C61" s="66" t="s">
        <v>1117</v>
      </c>
      <c r="D61" s="66" t="s">
        <v>1118</v>
      </c>
      <c r="E61" s="66">
        <v>0</v>
      </c>
    </row>
    <row r="62" spans="1:5" x14ac:dyDescent="0.25">
      <c r="A62" s="66" t="s">
        <v>478</v>
      </c>
      <c r="B62" s="66" t="s">
        <v>479</v>
      </c>
      <c r="C62" s="66" t="s">
        <v>1119</v>
      </c>
      <c r="D62" s="66" t="s">
        <v>1120</v>
      </c>
      <c r="E62" s="66">
        <v>1</v>
      </c>
    </row>
    <row r="63" spans="1:5" x14ac:dyDescent="0.25">
      <c r="A63" s="66" t="s">
        <v>478</v>
      </c>
      <c r="B63" s="66" t="s">
        <v>479</v>
      </c>
      <c r="C63" s="66" t="s">
        <v>1121</v>
      </c>
      <c r="D63" s="66" t="s">
        <v>1122</v>
      </c>
      <c r="E63" s="66">
        <v>0</v>
      </c>
    </row>
    <row r="64" spans="1:5" x14ac:dyDescent="0.25">
      <c r="A64" s="66" t="s">
        <v>478</v>
      </c>
      <c r="B64" s="66" t="s">
        <v>479</v>
      </c>
      <c r="C64" s="66" t="s">
        <v>1123</v>
      </c>
      <c r="D64" s="66" t="s">
        <v>1124</v>
      </c>
      <c r="E64" s="66">
        <v>0</v>
      </c>
    </row>
    <row r="65" spans="1:5" x14ac:dyDescent="0.25">
      <c r="A65" s="66" t="s">
        <v>478</v>
      </c>
      <c r="B65" s="66" t="s">
        <v>479</v>
      </c>
      <c r="C65" s="66" t="s">
        <v>1125</v>
      </c>
      <c r="D65" s="66" t="s">
        <v>1126</v>
      </c>
      <c r="E65" s="66">
        <v>0</v>
      </c>
    </row>
    <row r="66" spans="1:5" x14ac:dyDescent="0.25">
      <c r="A66" s="66" t="s">
        <v>478</v>
      </c>
      <c r="B66" s="66" t="s">
        <v>479</v>
      </c>
      <c r="C66" s="66" t="s">
        <v>1127</v>
      </c>
      <c r="D66" s="66" t="s">
        <v>1128</v>
      </c>
      <c r="E66" s="66">
        <v>0</v>
      </c>
    </row>
    <row r="67" spans="1:5" x14ac:dyDescent="0.25">
      <c r="A67" s="66" t="s">
        <v>478</v>
      </c>
      <c r="B67" s="66" t="s">
        <v>479</v>
      </c>
      <c r="C67" s="66" t="s">
        <v>1129</v>
      </c>
      <c r="D67" s="66" t="s">
        <v>1130</v>
      </c>
      <c r="E67" s="66">
        <v>0</v>
      </c>
    </row>
    <row r="68" spans="1:5" x14ac:dyDescent="0.25">
      <c r="A68" s="66" t="s">
        <v>478</v>
      </c>
      <c r="B68" s="66" t="s">
        <v>479</v>
      </c>
      <c r="C68" s="66" t="s">
        <v>1131</v>
      </c>
      <c r="D68" s="66" t="s">
        <v>1132</v>
      </c>
      <c r="E68" s="66">
        <v>0</v>
      </c>
    </row>
    <row r="69" spans="1:5" x14ac:dyDescent="0.25">
      <c r="A69" s="66" t="s">
        <v>478</v>
      </c>
      <c r="B69" s="66" t="s">
        <v>479</v>
      </c>
      <c r="C69" s="66" t="s">
        <v>1133</v>
      </c>
      <c r="D69" s="66" t="s">
        <v>1134</v>
      </c>
      <c r="E69" s="66">
        <v>0</v>
      </c>
    </row>
    <row r="70" spans="1:5" x14ac:dyDescent="0.25">
      <c r="A70" s="66" t="s">
        <v>478</v>
      </c>
      <c r="B70" s="66" t="s">
        <v>479</v>
      </c>
      <c r="C70" s="66" t="s">
        <v>1135</v>
      </c>
      <c r="D70" s="66" t="s">
        <v>1136</v>
      </c>
      <c r="E70" s="66">
        <v>0</v>
      </c>
    </row>
    <row r="71" spans="1:5" x14ac:dyDescent="0.25">
      <c r="A71" s="66" t="s">
        <v>478</v>
      </c>
      <c r="B71" s="66" t="s">
        <v>479</v>
      </c>
      <c r="C71" s="66" t="s">
        <v>1137</v>
      </c>
      <c r="D71" s="66" t="s">
        <v>1138</v>
      </c>
      <c r="E71" s="66">
        <v>0</v>
      </c>
    </row>
    <row r="72" spans="1:5" x14ac:dyDescent="0.25">
      <c r="A72" s="66" t="s">
        <v>478</v>
      </c>
      <c r="B72" s="66" t="s">
        <v>479</v>
      </c>
      <c r="C72" s="66" t="s">
        <v>1139</v>
      </c>
      <c r="D72" s="66" t="s">
        <v>1140</v>
      </c>
      <c r="E72" s="66">
        <v>0</v>
      </c>
    </row>
    <row r="73" spans="1:5" x14ac:dyDescent="0.25">
      <c r="A73" s="66" t="s">
        <v>478</v>
      </c>
      <c r="B73" s="66" t="s">
        <v>479</v>
      </c>
      <c r="C73" s="66" t="s">
        <v>1141</v>
      </c>
      <c r="D73" s="66" t="s">
        <v>1142</v>
      </c>
      <c r="E73" s="66">
        <v>0</v>
      </c>
    </row>
    <row r="74" spans="1:5" x14ac:dyDescent="0.25">
      <c r="A74" s="66" t="s">
        <v>478</v>
      </c>
      <c r="B74" s="66" t="s">
        <v>479</v>
      </c>
      <c r="C74" s="66" t="s">
        <v>1143</v>
      </c>
      <c r="D74" s="66" t="s">
        <v>1144</v>
      </c>
      <c r="E74" s="66">
        <v>1</v>
      </c>
    </row>
    <row r="75" spans="1:5" x14ac:dyDescent="0.25">
      <c r="A75" s="66" t="s">
        <v>478</v>
      </c>
      <c r="B75" s="66" t="s">
        <v>479</v>
      </c>
      <c r="C75" s="66" t="s">
        <v>1145</v>
      </c>
      <c r="D75" s="66" t="s">
        <v>1146</v>
      </c>
      <c r="E75" s="66">
        <v>0</v>
      </c>
    </row>
    <row r="76" spans="1:5" x14ac:dyDescent="0.25">
      <c r="A76" s="66" t="s">
        <v>478</v>
      </c>
      <c r="B76" s="66" t="s">
        <v>479</v>
      </c>
      <c r="C76" s="66" t="s">
        <v>1147</v>
      </c>
      <c r="D76" s="66" t="s">
        <v>1148</v>
      </c>
      <c r="E76" s="66">
        <v>0</v>
      </c>
    </row>
    <row r="77" spans="1:5" x14ac:dyDescent="0.25">
      <c r="A77" s="66" t="s">
        <v>478</v>
      </c>
      <c r="B77" s="66" t="s">
        <v>479</v>
      </c>
      <c r="C77" s="66" t="s">
        <v>1149</v>
      </c>
      <c r="D77" s="66" t="s">
        <v>1150</v>
      </c>
      <c r="E77" s="66">
        <v>0</v>
      </c>
    </row>
    <row r="78" spans="1:5" x14ac:dyDescent="0.25">
      <c r="A78" s="66" t="s">
        <v>478</v>
      </c>
      <c r="B78" s="66" t="s">
        <v>479</v>
      </c>
      <c r="C78" s="66" t="s">
        <v>1151</v>
      </c>
      <c r="D78" s="66" t="s">
        <v>1152</v>
      </c>
      <c r="E78" s="66">
        <v>0</v>
      </c>
    </row>
    <row r="79" spans="1:5" x14ac:dyDescent="0.25">
      <c r="A79" s="66" t="s">
        <v>478</v>
      </c>
      <c r="B79" s="66" t="s">
        <v>479</v>
      </c>
      <c r="C79" s="66" t="s">
        <v>1153</v>
      </c>
      <c r="D79" s="66" t="s">
        <v>1154</v>
      </c>
      <c r="E79" s="66">
        <v>2</v>
      </c>
    </row>
    <row r="80" spans="1:5" x14ac:dyDescent="0.25">
      <c r="A80" s="66" t="s">
        <v>478</v>
      </c>
      <c r="B80" s="66" t="s">
        <v>479</v>
      </c>
      <c r="C80" s="66" t="s">
        <v>1155</v>
      </c>
      <c r="D80" s="66" t="s">
        <v>1156</v>
      </c>
      <c r="E80" s="66">
        <v>0</v>
      </c>
    </row>
    <row r="81" spans="1:5" x14ac:dyDescent="0.25">
      <c r="A81" s="66" t="s">
        <v>478</v>
      </c>
      <c r="B81" s="66" t="s">
        <v>479</v>
      </c>
      <c r="C81" s="66" t="s">
        <v>1157</v>
      </c>
      <c r="D81" s="66" t="s">
        <v>1158</v>
      </c>
      <c r="E81" s="66">
        <v>0</v>
      </c>
    </row>
    <row r="82" spans="1:5" x14ac:dyDescent="0.25">
      <c r="A82" s="66" t="s">
        <v>478</v>
      </c>
      <c r="B82" s="66" t="s">
        <v>479</v>
      </c>
      <c r="C82" s="66" t="s">
        <v>1159</v>
      </c>
      <c r="D82" s="66" t="s">
        <v>1160</v>
      </c>
      <c r="E82" s="66">
        <v>0</v>
      </c>
    </row>
    <row r="83" spans="1:5" x14ac:dyDescent="0.25">
      <c r="A83" s="66" t="s">
        <v>478</v>
      </c>
      <c r="B83" s="66" t="s">
        <v>479</v>
      </c>
      <c r="C83" s="66" t="s">
        <v>1161</v>
      </c>
      <c r="D83" s="66" t="s">
        <v>1162</v>
      </c>
      <c r="E83" s="66">
        <v>0</v>
      </c>
    </row>
    <row r="84" spans="1:5" x14ac:dyDescent="0.25">
      <c r="A84" s="66" t="s">
        <v>478</v>
      </c>
      <c r="B84" s="66" t="s">
        <v>479</v>
      </c>
      <c r="C84" s="66" t="s">
        <v>1163</v>
      </c>
      <c r="D84" s="66" t="s">
        <v>1164</v>
      </c>
      <c r="E84" s="66">
        <v>0</v>
      </c>
    </row>
    <row r="85" spans="1:5" x14ac:dyDescent="0.25">
      <c r="A85" s="66" t="s">
        <v>478</v>
      </c>
      <c r="B85" s="66" t="s">
        <v>479</v>
      </c>
      <c r="C85" s="66" t="s">
        <v>1165</v>
      </c>
      <c r="D85" s="66" t="s">
        <v>1166</v>
      </c>
      <c r="E85" s="66">
        <v>0</v>
      </c>
    </row>
    <row r="86" spans="1:5" x14ac:dyDescent="0.25">
      <c r="A86" s="66" t="s">
        <v>478</v>
      </c>
      <c r="B86" s="66" t="s">
        <v>479</v>
      </c>
      <c r="C86" s="66" t="s">
        <v>1167</v>
      </c>
      <c r="D86" s="66" t="s">
        <v>1168</v>
      </c>
      <c r="E86" s="66">
        <v>0</v>
      </c>
    </row>
    <row r="87" spans="1:5" x14ac:dyDescent="0.25">
      <c r="A87" s="66" t="s">
        <v>478</v>
      </c>
      <c r="B87" s="66" t="s">
        <v>479</v>
      </c>
      <c r="C87" s="66" t="s">
        <v>1169</v>
      </c>
      <c r="D87" s="66" t="s">
        <v>1170</v>
      </c>
      <c r="E87" s="66">
        <v>0</v>
      </c>
    </row>
    <row r="88" spans="1:5" x14ac:dyDescent="0.25">
      <c r="A88" s="66" t="s">
        <v>478</v>
      </c>
      <c r="B88" s="66" t="s">
        <v>479</v>
      </c>
      <c r="C88" s="66" t="s">
        <v>1171</v>
      </c>
      <c r="D88" s="66" t="s">
        <v>1172</v>
      </c>
      <c r="E88" s="66">
        <v>0</v>
      </c>
    </row>
    <row r="89" spans="1:5" x14ac:dyDescent="0.25">
      <c r="A89" s="66" t="s">
        <v>478</v>
      </c>
      <c r="B89" s="66" t="s">
        <v>479</v>
      </c>
      <c r="C89" s="66" t="s">
        <v>1173</v>
      </c>
      <c r="D89" s="66" t="s">
        <v>1174</v>
      </c>
      <c r="E89" s="66">
        <v>0</v>
      </c>
    </row>
    <row r="90" spans="1:5" x14ac:dyDescent="0.25">
      <c r="A90" s="66" t="s">
        <v>478</v>
      </c>
      <c r="B90" s="66" t="s">
        <v>479</v>
      </c>
      <c r="C90" s="66" t="s">
        <v>1175</v>
      </c>
      <c r="D90" s="66" t="s">
        <v>1176</v>
      </c>
      <c r="E90" s="66">
        <v>0</v>
      </c>
    </row>
    <row r="91" spans="1:5" x14ac:dyDescent="0.25">
      <c r="A91" s="66" t="s">
        <v>478</v>
      </c>
      <c r="B91" s="66" t="s">
        <v>479</v>
      </c>
      <c r="C91" s="66" t="s">
        <v>1177</v>
      </c>
      <c r="D91" s="66" t="s">
        <v>1178</v>
      </c>
      <c r="E91" s="66">
        <v>0</v>
      </c>
    </row>
    <row r="92" spans="1:5" x14ac:dyDescent="0.25">
      <c r="A92" s="66" t="s">
        <v>478</v>
      </c>
      <c r="B92" s="66" t="s">
        <v>479</v>
      </c>
      <c r="C92" s="66" t="s">
        <v>1179</v>
      </c>
      <c r="D92" s="66" t="s">
        <v>1180</v>
      </c>
      <c r="E92" s="66">
        <v>0</v>
      </c>
    </row>
    <row r="93" spans="1:5" x14ac:dyDescent="0.25">
      <c r="A93" s="66" t="s">
        <v>478</v>
      </c>
      <c r="B93" s="66" t="s">
        <v>479</v>
      </c>
      <c r="C93" s="66" t="s">
        <v>1181</v>
      </c>
      <c r="D93" s="66" t="s">
        <v>1182</v>
      </c>
      <c r="E93" s="66">
        <v>0</v>
      </c>
    </row>
    <row r="94" spans="1:5" x14ac:dyDescent="0.25">
      <c r="A94" s="66" t="s">
        <v>478</v>
      </c>
      <c r="B94" s="66" t="s">
        <v>479</v>
      </c>
      <c r="C94" s="66" t="s">
        <v>1183</v>
      </c>
      <c r="D94" s="66" t="s">
        <v>1184</v>
      </c>
      <c r="E94" s="66">
        <v>0</v>
      </c>
    </row>
    <row r="95" spans="1:5" x14ac:dyDescent="0.25">
      <c r="A95" s="66" t="s">
        <v>478</v>
      </c>
      <c r="B95" s="66" t="s">
        <v>479</v>
      </c>
      <c r="C95" s="66" t="s">
        <v>1185</v>
      </c>
      <c r="D95" s="66" t="s">
        <v>1186</v>
      </c>
      <c r="E95" s="66">
        <v>1</v>
      </c>
    </row>
    <row r="96" spans="1:5" x14ac:dyDescent="0.25">
      <c r="A96" s="66" t="s">
        <v>478</v>
      </c>
      <c r="B96" s="66" t="s">
        <v>479</v>
      </c>
      <c r="C96" s="66" t="s">
        <v>1187</v>
      </c>
      <c r="D96" s="66" t="s">
        <v>1188</v>
      </c>
      <c r="E96" s="66">
        <v>0</v>
      </c>
    </row>
    <row r="97" spans="1:5" x14ac:dyDescent="0.25">
      <c r="A97" s="66" t="s">
        <v>478</v>
      </c>
      <c r="B97" s="66" t="s">
        <v>479</v>
      </c>
      <c r="C97" s="66" t="s">
        <v>1189</v>
      </c>
      <c r="D97" s="66" t="s">
        <v>1190</v>
      </c>
      <c r="E97" s="66">
        <v>0</v>
      </c>
    </row>
    <row r="98" spans="1:5" x14ac:dyDescent="0.25">
      <c r="A98" s="66" t="s">
        <v>478</v>
      </c>
      <c r="B98" s="66" t="s">
        <v>479</v>
      </c>
      <c r="C98" s="66" t="s">
        <v>1191</v>
      </c>
      <c r="D98" s="66" t="s">
        <v>1192</v>
      </c>
      <c r="E98" s="66">
        <v>0</v>
      </c>
    </row>
    <row r="99" spans="1:5" x14ac:dyDescent="0.25">
      <c r="A99" s="66" t="s">
        <v>478</v>
      </c>
      <c r="B99" s="66" t="s">
        <v>479</v>
      </c>
      <c r="C99" s="66" t="s">
        <v>1193</v>
      </c>
      <c r="D99" s="66" t="s">
        <v>1194</v>
      </c>
      <c r="E99" s="66">
        <v>0</v>
      </c>
    </row>
    <row r="100" spans="1:5" x14ac:dyDescent="0.25">
      <c r="A100" s="66" t="s">
        <v>478</v>
      </c>
      <c r="B100" s="66" t="s">
        <v>479</v>
      </c>
      <c r="C100" s="66" t="s">
        <v>1195</v>
      </c>
      <c r="D100" s="66" t="s">
        <v>1196</v>
      </c>
      <c r="E100" s="66">
        <v>0</v>
      </c>
    </row>
    <row r="101" spans="1:5" x14ac:dyDescent="0.25">
      <c r="A101" s="66" t="s">
        <v>478</v>
      </c>
      <c r="B101" s="66" t="s">
        <v>479</v>
      </c>
      <c r="C101" s="66" t="s">
        <v>1197</v>
      </c>
      <c r="D101" s="66" t="s">
        <v>1198</v>
      </c>
      <c r="E101" s="66">
        <v>0</v>
      </c>
    </row>
    <row r="102" spans="1:5" x14ac:dyDescent="0.25">
      <c r="A102" s="66" t="s">
        <v>478</v>
      </c>
      <c r="B102" s="66" t="s">
        <v>479</v>
      </c>
      <c r="C102" s="66" t="s">
        <v>1199</v>
      </c>
      <c r="D102" s="66" t="s">
        <v>1200</v>
      </c>
      <c r="E102" s="66">
        <v>0</v>
      </c>
    </row>
    <row r="103" spans="1:5" x14ac:dyDescent="0.25">
      <c r="A103" s="66" t="s">
        <v>478</v>
      </c>
      <c r="B103" s="66" t="s">
        <v>479</v>
      </c>
      <c r="C103" s="66" t="s">
        <v>1201</v>
      </c>
      <c r="D103" s="66" t="s">
        <v>1202</v>
      </c>
      <c r="E103" s="66">
        <v>0</v>
      </c>
    </row>
    <row r="104" spans="1:5" x14ac:dyDescent="0.25">
      <c r="A104" s="66" t="s">
        <v>478</v>
      </c>
      <c r="B104" s="66" t="s">
        <v>479</v>
      </c>
      <c r="C104" s="66" t="s">
        <v>1203</v>
      </c>
      <c r="D104" s="66" t="s">
        <v>1204</v>
      </c>
      <c r="E104" s="66">
        <v>1</v>
      </c>
    </row>
    <row r="105" spans="1:5" x14ac:dyDescent="0.25">
      <c r="A105" s="66" t="s">
        <v>478</v>
      </c>
      <c r="B105" s="66" t="s">
        <v>479</v>
      </c>
      <c r="C105" s="66" t="s">
        <v>1205</v>
      </c>
      <c r="D105" s="66" t="s">
        <v>1206</v>
      </c>
      <c r="E105" s="66">
        <v>0</v>
      </c>
    </row>
    <row r="106" spans="1:5" x14ac:dyDescent="0.25">
      <c r="A106" s="66" t="s">
        <v>478</v>
      </c>
      <c r="B106" s="66" t="s">
        <v>479</v>
      </c>
      <c r="C106" s="66" t="s">
        <v>1207</v>
      </c>
      <c r="D106" s="66" t="s">
        <v>1208</v>
      </c>
      <c r="E106" s="66">
        <v>0</v>
      </c>
    </row>
    <row r="107" spans="1:5" x14ac:dyDescent="0.25">
      <c r="A107" s="66" t="s">
        <v>478</v>
      </c>
      <c r="B107" s="66" t="s">
        <v>479</v>
      </c>
      <c r="C107" s="66" t="s">
        <v>1209</v>
      </c>
      <c r="D107" s="66" t="s">
        <v>1210</v>
      </c>
      <c r="E107" s="66">
        <v>0</v>
      </c>
    </row>
    <row r="108" spans="1:5" x14ac:dyDescent="0.25">
      <c r="A108" s="66" t="s">
        <v>478</v>
      </c>
      <c r="B108" s="66" t="s">
        <v>479</v>
      </c>
      <c r="C108" s="66" t="s">
        <v>1211</v>
      </c>
      <c r="D108" s="66" t="s">
        <v>1212</v>
      </c>
      <c r="E108" s="66">
        <v>0</v>
      </c>
    </row>
    <row r="109" spans="1:5" x14ac:dyDescent="0.25">
      <c r="A109" s="66" t="s">
        <v>478</v>
      </c>
      <c r="B109" s="66" t="s">
        <v>479</v>
      </c>
      <c r="C109" s="66" t="s">
        <v>1213</v>
      </c>
      <c r="D109" s="66" t="s">
        <v>1214</v>
      </c>
      <c r="E109" s="66">
        <v>0</v>
      </c>
    </row>
    <row r="110" spans="1:5" x14ac:dyDescent="0.25">
      <c r="A110" s="66" t="s">
        <v>478</v>
      </c>
      <c r="B110" s="66" t="s">
        <v>479</v>
      </c>
      <c r="C110" s="66" t="s">
        <v>1215</v>
      </c>
      <c r="D110" s="66" t="s">
        <v>1216</v>
      </c>
      <c r="E110" s="66">
        <v>0</v>
      </c>
    </row>
    <row r="111" spans="1:5" x14ac:dyDescent="0.25">
      <c r="A111" s="66" t="s">
        <v>478</v>
      </c>
      <c r="B111" s="66" t="s">
        <v>479</v>
      </c>
      <c r="C111" s="66" t="s">
        <v>1217</v>
      </c>
      <c r="D111" s="66" t="s">
        <v>1218</v>
      </c>
      <c r="E111" s="66">
        <v>0</v>
      </c>
    </row>
    <row r="112" spans="1:5" x14ac:dyDescent="0.25">
      <c r="A112" s="66" t="s">
        <v>478</v>
      </c>
      <c r="B112" s="66" t="s">
        <v>479</v>
      </c>
      <c r="C112" s="66" t="s">
        <v>1219</v>
      </c>
      <c r="D112" s="66" t="s">
        <v>1220</v>
      </c>
      <c r="E112" s="66">
        <v>7</v>
      </c>
    </row>
    <row r="113" spans="1:5" x14ac:dyDescent="0.25">
      <c r="A113" s="66" t="s">
        <v>478</v>
      </c>
      <c r="B113" s="66" t="s">
        <v>479</v>
      </c>
      <c r="C113" s="66" t="s">
        <v>1221</v>
      </c>
      <c r="D113" s="66" t="s">
        <v>1222</v>
      </c>
      <c r="E113" s="66">
        <v>0</v>
      </c>
    </row>
    <row r="114" spans="1:5" x14ac:dyDescent="0.25">
      <c r="A114" s="66" t="s">
        <v>478</v>
      </c>
      <c r="B114" s="66" t="s">
        <v>479</v>
      </c>
      <c r="C114" s="66" t="s">
        <v>1223</v>
      </c>
      <c r="D114" s="66" t="s">
        <v>1224</v>
      </c>
      <c r="E114" s="66">
        <v>0</v>
      </c>
    </row>
    <row r="115" spans="1:5" x14ac:dyDescent="0.25">
      <c r="A115" s="66" t="s">
        <v>478</v>
      </c>
      <c r="B115" s="66" t="s">
        <v>479</v>
      </c>
      <c r="C115" s="66" t="s">
        <v>1225</v>
      </c>
      <c r="D115" s="66" t="s">
        <v>1226</v>
      </c>
      <c r="E115" s="66">
        <v>0</v>
      </c>
    </row>
    <row r="116" spans="1:5" x14ac:dyDescent="0.25">
      <c r="A116" s="66" t="s">
        <v>478</v>
      </c>
      <c r="B116" s="66" t="s">
        <v>479</v>
      </c>
      <c r="C116" s="66" t="s">
        <v>1227</v>
      </c>
      <c r="D116" s="66" t="s">
        <v>1228</v>
      </c>
      <c r="E116" s="66">
        <v>0</v>
      </c>
    </row>
    <row r="117" spans="1:5" x14ac:dyDescent="0.25">
      <c r="A117" s="66" t="s">
        <v>478</v>
      </c>
      <c r="B117" s="66" t="s">
        <v>479</v>
      </c>
      <c r="C117" s="66" t="s">
        <v>1229</v>
      </c>
      <c r="D117" s="66" t="s">
        <v>1230</v>
      </c>
      <c r="E117" s="66">
        <v>0</v>
      </c>
    </row>
    <row r="118" spans="1:5" x14ac:dyDescent="0.25">
      <c r="A118" s="66" t="s">
        <v>478</v>
      </c>
      <c r="B118" s="66" t="s">
        <v>479</v>
      </c>
      <c r="C118" s="66" t="s">
        <v>305</v>
      </c>
      <c r="D118" s="66" t="s">
        <v>560</v>
      </c>
      <c r="E118" s="66">
        <v>2</v>
      </c>
    </row>
    <row r="119" spans="1:5" x14ac:dyDescent="0.25">
      <c r="A119" s="66" t="s">
        <v>478</v>
      </c>
      <c r="B119" s="66" t="s">
        <v>479</v>
      </c>
      <c r="C119" s="66" t="s">
        <v>306</v>
      </c>
      <c r="D119" s="66" t="s">
        <v>561</v>
      </c>
      <c r="E119" s="66">
        <v>1</v>
      </c>
    </row>
    <row r="120" spans="1:5" x14ac:dyDescent="0.25">
      <c r="A120" s="66" t="s">
        <v>478</v>
      </c>
      <c r="B120" s="66" t="s">
        <v>479</v>
      </c>
      <c r="C120" s="66" t="s">
        <v>562</v>
      </c>
      <c r="D120" s="66" t="s">
        <v>563</v>
      </c>
      <c r="E120" s="66">
        <v>0</v>
      </c>
    </row>
    <row r="121" spans="1:5" x14ac:dyDescent="0.25">
      <c r="A121" s="66" t="s">
        <v>478</v>
      </c>
      <c r="B121" s="66" t="s">
        <v>479</v>
      </c>
      <c r="C121" s="66" t="s">
        <v>1270</v>
      </c>
      <c r="D121" s="66" t="s">
        <v>1271</v>
      </c>
      <c r="E121" s="66">
        <v>0</v>
      </c>
    </row>
    <row r="122" spans="1:5" x14ac:dyDescent="0.25">
      <c r="A122" s="66" t="s">
        <v>478</v>
      </c>
      <c r="B122" s="66" t="s">
        <v>479</v>
      </c>
      <c r="C122" s="66" t="s">
        <v>1272</v>
      </c>
      <c r="D122" s="66" t="s">
        <v>1273</v>
      </c>
      <c r="E122" s="66">
        <v>0</v>
      </c>
    </row>
    <row r="123" spans="1:5" x14ac:dyDescent="0.25">
      <c r="A123" s="66" t="s">
        <v>478</v>
      </c>
      <c r="B123" s="66" t="s">
        <v>479</v>
      </c>
      <c r="C123" s="66" t="s">
        <v>307</v>
      </c>
      <c r="D123" s="66" t="s">
        <v>1257</v>
      </c>
      <c r="E123" s="66">
        <v>0</v>
      </c>
    </row>
    <row r="124" spans="1:5" x14ac:dyDescent="0.25">
      <c r="A124" s="66" t="s">
        <v>478</v>
      </c>
      <c r="B124" s="66" t="s">
        <v>479</v>
      </c>
      <c r="C124" s="66" t="s">
        <v>308</v>
      </c>
      <c r="D124" s="66" t="s">
        <v>2163</v>
      </c>
      <c r="E124" s="66">
        <v>0</v>
      </c>
    </row>
    <row r="125" spans="1:5" x14ac:dyDescent="0.25">
      <c r="A125" s="66" t="s">
        <v>478</v>
      </c>
      <c r="B125" s="66" t="s">
        <v>479</v>
      </c>
      <c r="C125" s="66" t="s">
        <v>309</v>
      </c>
      <c r="D125" s="66" t="s">
        <v>1258</v>
      </c>
      <c r="E125" s="66">
        <v>0</v>
      </c>
    </row>
    <row r="126" spans="1:5" x14ac:dyDescent="0.25">
      <c r="A126" s="66" t="s">
        <v>478</v>
      </c>
      <c r="B126" s="66" t="s">
        <v>479</v>
      </c>
      <c r="C126" s="66" t="s">
        <v>310</v>
      </c>
      <c r="D126" s="66" t="s">
        <v>1259</v>
      </c>
      <c r="E126" s="66">
        <v>0</v>
      </c>
    </row>
    <row r="127" spans="1:5" x14ac:dyDescent="0.25">
      <c r="A127" s="66" t="s">
        <v>478</v>
      </c>
      <c r="B127" s="66" t="s">
        <v>479</v>
      </c>
      <c r="C127" s="66" t="s">
        <v>311</v>
      </c>
      <c r="D127" s="66" t="s">
        <v>1260</v>
      </c>
      <c r="E127" s="66">
        <v>0</v>
      </c>
    </row>
    <row r="128" spans="1:5" x14ac:dyDescent="0.25">
      <c r="A128" s="66" t="s">
        <v>478</v>
      </c>
      <c r="B128" s="66" t="s">
        <v>479</v>
      </c>
      <c r="C128" s="66" t="s">
        <v>312</v>
      </c>
      <c r="D128" s="66" t="s">
        <v>1261</v>
      </c>
      <c r="E128" s="66">
        <v>0</v>
      </c>
    </row>
    <row r="129" spans="1:5" x14ac:dyDescent="0.25">
      <c r="A129" s="66" t="s">
        <v>478</v>
      </c>
      <c r="B129" s="66" t="s">
        <v>479</v>
      </c>
      <c r="C129" s="66" t="s">
        <v>342</v>
      </c>
      <c r="D129" s="66" t="s">
        <v>1262</v>
      </c>
      <c r="E129" s="66">
        <v>1</v>
      </c>
    </row>
    <row r="130" spans="1:5" x14ac:dyDescent="0.25">
      <c r="A130" s="66" t="s">
        <v>478</v>
      </c>
      <c r="B130" s="66" t="s">
        <v>479</v>
      </c>
      <c r="C130" s="66" t="s">
        <v>344</v>
      </c>
      <c r="D130" s="66" t="s">
        <v>1263</v>
      </c>
      <c r="E130" s="66">
        <v>15</v>
      </c>
    </row>
    <row r="131" spans="1:5" x14ac:dyDescent="0.25">
      <c r="A131" s="66" t="s">
        <v>478</v>
      </c>
      <c r="B131" s="66" t="s">
        <v>479</v>
      </c>
      <c r="C131" s="66" t="s">
        <v>346</v>
      </c>
      <c r="D131" s="66" t="s">
        <v>1264</v>
      </c>
      <c r="E131" s="66">
        <v>11</v>
      </c>
    </row>
    <row r="132" spans="1:5" x14ac:dyDescent="0.25">
      <c r="A132" s="66" t="s">
        <v>478</v>
      </c>
      <c r="B132" s="66" t="s">
        <v>479</v>
      </c>
      <c r="C132" s="66" t="s">
        <v>343</v>
      </c>
      <c r="D132" s="66" t="s">
        <v>1265</v>
      </c>
      <c r="E132" s="66">
        <v>15</v>
      </c>
    </row>
    <row r="133" spans="1:5" x14ac:dyDescent="0.25">
      <c r="A133" s="66" t="s">
        <v>478</v>
      </c>
      <c r="B133" s="66" t="s">
        <v>479</v>
      </c>
      <c r="C133" s="66" t="s">
        <v>345</v>
      </c>
      <c r="D133" s="66" t="s">
        <v>1266</v>
      </c>
      <c r="E133" s="66">
        <v>13</v>
      </c>
    </row>
    <row r="134" spans="1:5" x14ac:dyDescent="0.25">
      <c r="A134" s="66" t="s">
        <v>478</v>
      </c>
      <c r="B134" s="66" t="s">
        <v>479</v>
      </c>
      <c r="C134" s="66" t="s">
        <v>347</v>
      </c>
      <c r="D134" s="66" t="s">
        <v>1267</v>
      </c>
      <c r="E134" s="66">
        <v>14</v>
      </c>
    </row>
    <row r="135" spans="1:5" x14ac:dyDescent="0.25">
      <c r="A135" s="66" t="s">
        <v>478</v>
      </c>
      <c r="B135" s="66" t="s">
        <v>479</v>
      </c>
      <c r="C135" s="66" t="s">
        <v>351</v>
      </c>
      <c r="D135" s="66" t="s">
        <v>1268</v>
      </c>
      <c r="E135" s="66">
        <v>20</v>
      </c>
    </row>
    <row r="136" spans="1:5" x14ac:dyDescent="0.25">
      <c r="A136" s="66" t="s">
        <v>478</v>
      </c>
      <c r="B136" s="66" t="s">
        <v>479</v>
      </c>
      <c r="C136" s="66" t="s">
        <v>353</v>
      </c>
      <c r="D136" s="66" t="s">
        <v>1269</v>
      </c>
      <c r="E136" s="66">
        <v>29</v>
      </c>
    </row>
    <row r="137" spans="1:5" x14ac:dyDescent="0.25">
      <c r="A137" s="66" t="s">
        <v>478</v>
      </c>
      <c r="B137" s="66" t="s">
        <v>479</v>
      </c>
      <c r="C137" s="66" t="s">
        <v>1249</v>
      </c>
      <c r="D137" s="66" t="s">
        <v>1250</v>
      </c>
      <c r="E137" s="66">
        <v>2</v>
      </c>
    </row>
    <row r="138" spans="1:5" x14ac:dyDescent="0.25">
      <c r="A138" s="66" t="s">
        <v>478</v>
      </c>
      <c r="B138" s="66" t="s">
        <v>479</v>
      </c>
      <c r="C138" s="66" t="s">
        <v>1251</v>
      </c>
      <c r="D138" s="66" t="s">
        <v>1252</v>
      </c>
      <c r="E138" s="66">
        <v>2</v>
      </c>
    </row>
    <row r="139" spans="1:5" x14ac:dyDescent="0.25">
      <c r="A139" s="66" t="s">
        <v>478</v>
      </c>
      <c r="B139" s="66" t="s">
        <v>479</v>
      </c>
      <c r="C139" s="66" t="s">
        <v>1253</v>
      </c>
      <c r="D139" s="66" t="s">
        <v>1254</v>
      </c>
      <c r="E139" s="66">
        <v>3</v>
      </c>
    </row>
    <row r="140" spans="1:5" x14ac:dyDescent="0.25">
      <c r="A140" s="66" t="s">
        <v>478</v>
      </c>
      <c r="B140" s="66" t="s">
        <v>479</v>
      </c>
      <c r="C140" s="66" t="s">
        <v>1255</v>
      </c>
      <c r="D140" s="66" t="s">
        <v>1256</v>
      </c>
      <c r="E140" s="66">
        <v>0</v>
      </c>
    </row>
    <row r="141" spans="1:5" x14ac:dyDescent="0.25">
      <c r="A141" s="66" t="s">
        <v>478</v>
      </c>
      <c r="B141" s="66" t="s">
        <v>479</v>
      </c>
      <c r="C141" s="66" t="s">
        <v>1233</v>
      </c>
      <c r="D141" s="66" t="s">
        <v>1234</v>
      </c>
      <c r="E141" s="66">
        <v>3</v>
      </c>
    </row>
    <row r="142" spans="1:5" x14ac:dyDescent="0.25">
      <c r="A142" s="66" t="s">
        <v>478</v>
      </c>
      <c r="B142" s="66" t="s">
        <v>479</v>
      </c>
      <c r="C142" s="66" t="s">
        <v>1237</v>
      </c>
      <c r="D142" s="66" t="s">
        <v>1238</v>
      </c>
      <c r="E142" s="66">
        <v>4</v>
      </c>
    </row>
    <row r="143" spans="1:5" x14ac:dyDescent="0.25">
      <c r="A143" s="66" t="s">
        <v>478</v>
      </c>
      <c r="B143" s="66" t="s">
        <v>479</v>
      </c>
      <c r="C143" s="66" t="s">
        <v>1241</v>
      </c>
      <c r="D143" s="66" t="s">
        <v>1242</v>
      </c>
      <c r="E143" s="66">
        <v>2</v>
      </c>
    </row>
    <row r="144" spans="1:5" x14ac:dyDescent="0.25">
      <c r="A144" s="66" t="s">
        <v>478</v>
      </c>
      <c r="B144" s="66" t="s">
        <v>479</v>
      </c>
      <c r="C144" s="66" t="s">
        <v>1239</v>
      </c>
      <c r="D144" s="66" t="s">
        <v>1240</v>
      </c>
      <c r="E144" s="66">
        <v>1</v>
      </c>
    </row>
    <row r="145" spans="1:5" x14ac:dyDescent="0.25">
      <c r="A145" s="66" t="s">
        <v>478</v>
      </c>
      <c r="B145" s="66" t="s">
        <v>479</v>
      </c>
      <c r="C145" s="66" t="s">
        <v>1243</v>
      </c>
      <c r="D145" s="66" t="s">
        <v>1244</v>
      </c>
      <c r="E145" s="66">
        <v>3</v>
      </c>
    </row>
    <row r="146" spans="1:5" x14ac:dyDescent="0.25">
      <c r="A146" s="66" t="s">
        <v>478</v>
      </c>
      <c r="B146" s="66" t="s">
        <v>479</v>
      </c>
      <c r="C146" s="66" t="s">
        <v>1245</v>
      </c>
      <c r="D146" s="66" t="s">
        <v>1246</v>
      </c>
      <c r="E146" s="66">
        <v>1</v>
      </c>
    </row>
    <row r="147" spans="1:5" x14ac:dyDescent="0.25">
      <c r="A147" s="66" t="s">
        <v>478</v>
      </c>
      <c r="B147" s="66" t="s">
        <v>479</v>
      </c>
      <c r="C147" s="66" t="s">
        <v>1247</v>
      </c>
      <c r="D147" s="66" t="s">
        <v>1248</v>
      </c>
      <c r="E147" s="66">
        <v>2</v>
      </c>
    </row>
    <row r="148" spans="1:5" x14ac:dyDescent="0.25">
      <c r="A148" s="66" t="s">
        <v>478</v>
      </c>
      <c r="B148" s="66" t="s">
        <v>479</v>
      </c>
      <c r="C148" s="66" t="s">
        <v>1274</v>
      </c>
      <c r="D148" s="66" t="s">
        <v>1275</v>
      </c>
      <c r="E148" s="66">
        <v>0</v>
      </c>
    </row>
    <row r="149" spans="1:5" x14ac:dyDescent="0.25">
      <c r="A149" s="66" t="s">
        <v>478</v>
      </c>
      <c r="B149" s="66" t="s">
        <v>479</v>
      </c>
      <c r="C149" s="66" t="s">
        <v>1276</v>
      </c>
      <c r="D149" s="66" t="s">
        <v>1277</v>
      </c>
      <c r="E149" s="66">
        <v>0</v>
      </c>
    </row>
    <row r="150" spans="1:5" x14ac:dyDescent="0.25">
      <c r="A150" s="66" t="s">
        <v>478</v>
      </c>
      <c r="B150" s="66" t="s">
        <v>479</v>
      </c>
      <c r="C150" s="66" t="s">
        <v>1278</v>
      </c>
      <c r="D150" s="66" t="s">
        <v>1279</v>
      </c>
      <c r="E150" s="66">
        <v>0</v>
      </c>
    </row>
    <row r="151" spans="1:5" x14ac:dyDescent="0.25">
      <c r="A151" s="66" t="s">
        <v>478</v>
      </c>
      <c r="B151" s="66" t="s">
        <v>479</v>
      </c>
      <c r="C151" s="66" t="s">
        <v>15</v>
      </c>
      <c r="D151" s="66" t="s">
        <v>1280</v>
      </c>
      <c r="E151" s="66">
        <v>3</v>
      </c>
    </row>
    <row r="152" spans="1:5" x14ac:dyDescent="0.25">
      <c r="A152" s="66" t="s">
        <v>478</v>
      </c>
      <c r="B152" s="66" t="s">
        <v>479</v>
      </c>
      <c r="C152" s="66" t="s">
        <v>1281</v>
      </c>
      <c r="D152" s="66" t="s">
        <v>1282</v>
      </c>
      <c r="E152" s="66">
        <v>2</v>
      </c>
    </row>
    <row r="153" spans="1:5" x14ac:dyDescent="0.25">
      <c r="A153" s="66" t="s">
        <v>478</v>
      </c>
      <c r="B153" s="66" t="s">
        <v>479</v>
      </c>
      <c r="C153" s="66" t="s">
        <v>14</v>
      </c>
      <c r="D153" s="66" t="s">
        <v>1283</v>
      </c>
      <c r="E153" s="66">
        <v>4</v>
      </c>
    </row>
    <row r="154" spans="1:5" x14ac:dyDescent="0.25">
      <c r="A154" s="66" t="s">
        <v>478</v>
      </c>
      <c r="B154" s="66" t="s">
        <v>479</v>
      </c>
      <c r="C154" s="66" t="s">
        <v>7</v>
      </c>
      <c r="D154" s="66" t="s">
        <v>1284</v>
      </c>
      <c r="E154" s="66">
        <v>24</v>
      </c>
    </row>
    <row r="155" spans="1:5" x14ac:dyDescent="0.25">
      <c r="A155" s="66" t="s">
        <v>478</v>
      </c>
      <c r="B155" s="66" t="s">
        <v>479</v>
      </c>
      <c r="C155" s="66" t="s">
        <v>1285</v>
      </c>
      <c r="D155" s="66" t="s">
        <v>1286</v>
      </c>
      <c r="E155" s="66">
        <v>11</v>
      </c>
    </row>
    <row r="156" spans="1:5" x14ac:dyDescent="0.25">
      <c r="A156" s="66" t="s">
        <v>478</v>
      </c>
      <c r="B156" s="66" t="s">
        <v>479</v>
      </c>
      <c r="C156" s="66" t="s">
        <v>3</v>
      </c>
      <c r="D156" s="66" t="s">
        <v>1287</v>
      </c>
      <c r="E156" s="66">
        <v>1</v>
      </c>
    </row>
    <row r="157" spans="1:5" x14ac:dyDescent="0.25">
      <c r="A157" s="66" t="s">
        <v>478</v>
      </c>
      <c r="B157" s="66" t="s">
        <v>479</v>
      </c>
      <c r="C157" s="66" t="s">
        <v>94</v>
      </c>
      <c r="D157" s="66" t="s">
        <v>1288</v>
      </c>
      <c r="E157" s="66">
        <v>25</v>
      </c>
    </row>
    <row r="158" spans="1:5" x14ac:dyDescent="0.25">
      <c r="A158" s="66" t="s">
        <v>478</v>
      </c>
      <c r="B158" s="66" t="s">
        <v>479</v>
      </c>
      <c r="C158" s="66" t="s">
        <v>1289</v>
      </c>
      <c r="D158" s="66" t="s">
        <v>1290</v>
      </c>
      <c r="E158" s="66">
        <v>0</v>
      </c>
    </row>
    <row r="159" spans="1:5" x14ac:dyDescent="0.25">
      <c r="A159" s="66" t="s">
        <v>478</v>
      </c>
      <c r="B159" s="66" t="s">
        <v>479</v>
      </c>
      <c r="C159" s="66" t="s">
        <v>92</v>
      </c>
      <c r="D159" s="66" t="s">
        <v>1291</v>
      </c>
      <c r="E159" s="66">
        <v>24</v>
      </c>
    </row>
    <row r="160" spans="1:5" x14ac:dyDescent="0.25">
      <c r="A160" s="66" t="s">
        <v>478</v>
      </c>
      <c r="B160" s="66" t="s">
        <v>479</v>
      </c>
      <c r="C160" s="66" t="s">
        <v>99</v>
      </c>
      <c r="D160" s="66" t="s">
        <v>1292</v>
      </c>
      <c r="E160" s="66">
        <v>4</v>
      </c>
    </row>
    <row r="161" spans="1:5" x14ac:dyDescent="0.25">
      <c r="A161" s="66" t="s">
        <v>478</v>
      </c>
      <c r="B161" s="66" t="s">
        <v>479</v>
      </c>
      <c r="C161" s="66" t="s">
        <v>1293</v>
      </c>
      <c r="D161" s="66" t="s">
        <v>1294</v>
      </c>
      <c r="E161" s="66">
        <v>0</v>
      </c>
    </row>
    <row r="162" spans="1:5" x14ac:dyDescent="0.25">
      <c r="A162" s="66" t="s">
        <v>478</v>
      </c>
      <c r="B162" s="66" t="s">
        <v>479</v>
      </c>
      <c r="C162" s="66" t="s">
        <v>98</v>
      </c>
      <c r="D162" s="66" t="s">
        <v>1295</v>
      </c>
      <c r="E162" s="66">
        <v>0</v>
      </c>
    </row>
    <row r="163" spans="1:5" x14ac:dyDescent="0.25">
      <c r="A163" s="66" t="s">
        <v>478</v>
      </c>
      <c r="B163" s="66" t="s">
        <v>479</v>
      </c>
      <c r="C163" s="66" t="s">
        <v>95</v>
      </c>
      <c r="D163" s="66" t="s">
        <v>1296</v>
      </c>
      <c r="E163" s="66">
        <v>8</v>
      </c>
    </row>
    <row r="164" spans="1:5" x14ac:dyDescent="0.25">
      <c r="A164" s="66" t="s">
        <v>478</v>
      </c>
      <c r="B164" s="66" t="s">
        <v>479</v>
      </c>
      <c r="C164" s="66" t="s">
        <v>1297</v>
      </c>
      <c r="D164" s="66" t="s">
        <v>1298</v>
      </c>
      <c r="E164" s="66">
        <v>1</v>
      </c>
    </row>
    <row r="165" spans="1:5" x14ac:dyDescent="0.25">
      <c r="A165" s="66" t="s">
        <v>478</v>
      </c>
      <c r="B165" s="66" t="s">
        <v>479</v>
      </c>
      <c r="C165" s="66" t="s">
        <v>93</v>
      </c>
      <c r="D165" s="66" t="s">
        <v>1299</v>
      </c>
      <c r="E165" s="66">
        <v>14</v>
      </c>
    </row>
    <row r="166" spans="1:5" x14ac:dyDescent="0.25">
      <c r="A166" s="66" t="s">
        <v>478</v>
      </c>
      <c r="B166" s="66" t="s">
        <v>479</v>
      </c>
      <c r="C166" s="66" t="s">
        <v>1300</v>
      </c>
      <c r="D166" s="66" t="s">
        <v>1301</v>
      </c>
      <c r="E166" s="66">
        <v>0</v>
      </c>
    </row>
    <row r="167" spans="1:5" x14ac:dyDescent="0.25">
      <c r="A167" s="66" t="s">
        <v>478</v>
      </c>
      <c r="B167" s="66" t="s">
        <v>479</v>
      </c>
      <c r="C167" s="66" t="s">
        <v>1302</v>
      </c>
      <c r="D167" s="66" t="s">
        <v>1303</v>
      </c>
      <c r="E167" s="66">
        <v>0</v>
      </c>
    </row>
    <row r="168" spans="1:5" x14ac:dyDescent="0.25">
      <c r="A168" s="66" t="s">
        <v>478</v>
      </c>
      <c r="B168" s="66" t="s">
        <v>479</v>
      </c>
      <c r="C168" s="66" t="s">
        <v>1304</v>
      </c>
      <c r="D168" s="66" t="s">
        <v>1305</v>
      </c>
      <c r="E168" s="66">
        <v>0</v>
      </c>
    </row>
    <row r="169" spans="1:5" x14ac:dyDescent="0.25">
      <c r="A169" s="66" t="s">
        <v>478</v>
      </c>
      <c r="B169" s="66" t="s">
        <v>479</v>
      </c>
      <c r="C169" s="66" t="s">
        <v>1306</v>
      </c>
      <c r="D169" s="66" t="s">
        <v>1307</v>
      </c>
      <c r="E169" s="66">
        <v>1</v>
      </c>
    </row>
    <row r="170" spans="1:5" x14ac:dyDescent="0.25">
      <c r="A170" s="66" t="s">
        <v>478</v>
      </c>
      <c r="B170" s="66" t="s">
        <v>479</v>
      </c>
      <c r="C170" s="66" t="s">
        <v>1308</v>
      </c>
      <c r="D170" s="66" t="s">
        <v>1309</v>
      </c>
      <c r="E170" s="66">
        <v>16</v>
      </c>
    </row>
    <row r="171" spans="1:5" x14ac:dyDescent="0.25">
      <c r="A171" s="66" t="s">
        <v>478</v>
      </c>
      <c r="B171" s="66" t="s">
        <v>479</v>
      </c>
      <c r="C171" s="66" t="s">
        <v>1310</v>
      </c>
      <c r="D171" s="66" t="s">
        <v>1311</v>
      </c>
      <c r="E171" s="66">
        <v>6</v>
      </c>
    </row>
    <row r="172" spans="1:5" x14ac:dyDescent="0.25">
      <c r="A172" s="66" t="s">
        <v>478</v>
      </c>
      <c r="B172" s="66" t="s">
        <v>479</v>
      </c>
      <c r="C172" s="66" t="s">
        <v>1312</v>
      </c>
      <c r="D172" s="66" t="s">
        <v>1313</v>
      </c>
      <c r="E172" s="66">
        <v>5</v>
      </c>
    </row>
    <row r="173" spans="1:5" x14ac:dyDescent="0.25">
      <c r="A173" s="66" t="s">
        <v>478</v>
      </c>
      <c r="B173" s="66" t="s">
        <v>479</v>
      </c>
      <c r="C173" s="66" t="s">
        <v>1314</v>
      </c>
      <c r="D173" s="66" t="s">
        <v>1315</v>
      </c>
      <c r="E173" s="66">
        <v>13</v>
      </c>
    </row>
    <row r="174" spans="1:5" x14ac:dyDescent="0.25">
      <c r="A174" s="66" t="s">
        <v>478</v>
      </c>
      <c r="B174" s="66" t="s">
        <v>479</v>
      </c>
      <c r="C174" s="66" t="s">
        <v>1316</v>
      </c>
      <c r="D174" s="66" t="s">
        <v>1317</v>
      </c>
      <c r="E174" s="66">
        <v>2</v>
      </c>
    </row>
    <row r="175" spans="1:5" x14ac:dyDescent="0.25">
      <c r="A175" s="66" t="s">
        <v>478</v>
      </c>
      <c r="B175" s="66" t="s">
        <v>479</v>
      </c>
      <c r="C175" s="66" t="s">
        <v>1318</v>
      </c>
      <c r="D175" s="66" t="s">
        <v>1319</v>
      </c>
      <c r="E175" s="66">
        <v>0</v>
      </c>
    </row>
    <row r="176" spans="1:5" x14ac:dyDescent="0.25">
      <c r="A176" s="66" t="s">
        <v>478</v>
      </c>
      <c r="B176" s="66" t="s">
        <v>479</v>
      </c>
      <c r="C176" s="66" t="s">
        <v>1320</v>
      </c>
      <c r="D176" s="66" t="s">
        <v>1321</v>
      </c>
      <c r="E176" s="66">
        <v>0</v>
      </c>
    </row>
    <row r="177" spans="1:5" x14ac:dyDescent="0.25">
      <c r="A177" s="66" t="s">
        <v>478</v>
      </c>
      <c r="B177" s="66" t="s">
        <v>479</v>
      </c>
      <c r="C177" s="66" t="s">
        <v>1322</v>
      </c>
      <c r="D177" s="66" t="s">
        <v>1323</v>
      </c>
      <c r="E177" s="66">
        <v>0</v>
      </c>
    </row>
    <row r="178" spans="1:5" x14ac:dyDescent="0.25">
      <c r="A178" s="66" t="s">
        <v>478</v>
      </c>
      <c r="B178" s="66" t="s">
        <v>479</v>
      </c>
      <c r="C178" s="66" t="s">
        <v>1324</v>
      </c>
      <c r="D178" s="66" t="s">
        <v>1325</v>
      </c>
      <c r="E178" s="66">
        <v>0</v>
      </c>
    </row>
    <row r="179" spans="1:5" x14ac:dyDescent="0.25">
      <c r="A179" s="66" t="s">
        <v>478</v>
      </c>
      <c r="B179" s="66" t="s">
        <v>479</v>
      </c>
      <c r="C179" s="66" t="s">
        <v>1326</v>
      </c>
      <c r="D179" s="66" t="s">
        <v>1327</v>
      </c>
      <c r="E179" s="66">
        <v>0</v>
      </c>
    </row>
    <row r="180" spans="1:5" x14ac:dyDescent="0.25">
      <c r="A180" s="66" t="s">
        <v>478</v>
      </c>
      <c r="B180" s="66" t="s">
        <v>479</v>
      </c>
      <c r="C180" s="66" t="s">
        <v>1328</v>
      </c>
      <c r="D180" s="66" t="s">
        <v>1329</v>
      </c>
      <c r="E180" s="66">
        <v>0</v>
      </c>
    </row>
    <row r="181" spans="1:5" x14ac:dyDescent="0.25">
      <c r="A181" s="66" t="s">
        <v>478</v>
      </c>
      <c r="B181" s="66" t="s">
        <v>479</v>
      </c>
      <c r="C181" s="66" t="s">
        <v>29</v>
      </c>
      <c r="D181" s="66" t="s">
        <v>1330</v>
      </c>
      <c r="E181" s="66">
        <v>10</v>
      </c>
    </row>
    <row r="182" spans="1:5" x14ac:dyDescent="0.25">
      <c r="A182" s="66" t="s">
        <v>478</v>
      </c>
      <c r="B182" s="66" t="s">
        <v>479</v>
      </c>
      <c r="C182" s="66" t="s">
        <v>1331</v>
      </c>
      <c r="D182" s="66" t="s">
        <v>1332</v>
      </c>
      <c r="E182" s="66">
        <v>2</v>
      </c>
    </row>
    <row r="183" spans="1:5" x14ac:dyDescent="0.25">
      <c r="A183" s="66" t="s">
        <v>478</v>
      </c>
      <c r="B183" s="66" t="s">
        <v>479</v>
      </c>
      <c r="C183" s="66" t="s">
        <v>28</v>
      </c>
      <c r="D183" s="66" t="s">
        <v>1333</v>
      </c>
      <c r="E183" s="66">
        <v>24</v>
      </c>
    </row>
    <row r="184" spans="1:5" x14ac:dyDescent="0.25">
      <c r="A184" s="66" t="s">
        <v>478</v>
      </c>
      <c r="B184" s="66" t="s">
        <v>479</v>
      </c>
      <c r="C184" s="66" t="s">
        <v>133</v>
      </c>
      <c r="D184" s="66" t="s">
        <v>1334</v>
      </c>
      <c r="E184" s="66">
        <v>1</v>
      </c>
    </row>
    <row r="185" spans="1:5" x14ac:dyDescent="0.25">
      <c r="A185" s="66" t="s">
        <v>478</v>
      </c>
      <c r="B185" s="66" t="s">
        <v>479</v>
      </c>
      <c r="C185" s="66" t="s">
        <v>1335</v>
      </c>
      <c r="D185" s="66" t="s">
        <v>1336</v>
      </c>
      <c r="E185" s="66">
        <v>3</v>
      </c>
    </row>
    <row r="186" spans="1:5" x14ac:dyDescent="0.25">
      <c r="A186" s="66" t="s">
        <v>478</v>
      </c>
      <c r="B186" s="66" t="s">
        <v>479</v>
      </c>
      <c r="C186" s="66" t="s">
        <v>132</v>
      </c>
      <c r="D186" s="66" t="s">
        <v>1337</v>
      </c>
      <c r="E186" s="66">
        <v>14</v>
      </c>
    </row>
    <row r="187" spans="1:5" x14ac:dyDescent="0.25">
      <c r="A187" s="66" t="s">
        <v>478</v>
      </c>
      <c r="B187" s="66" t="s">
        <v>479</v>
      </c>
      <c r="C187" s="66" t="s">
        <v>1338</v>
      </c>
      <c r="D187" s="66" t="s">
        <v>1339</v>
      </c>
      <c r="E187" s="66">
        <v>0</v>
      </c>
    </row>
    <row r="188" spans="1:5" x14ac:dyDescent="0.25">
      <c r="A188" s="66" t="s">
        <v>478</v>
      </c>
      <c r="B188" s="66" t="s">
        <v>479</v>
      </c>
      <c r="C188" s="66" t="s">
        <v>1340</v>
      </c>
      <c r="D188" s="66" t="s">
        <v>1341</v>
      </c>
      <c r="E188" s="66">
        <v>0</v>
      </c>
    </row>
    <row r="189" spans="1:5" x14ac:dyDescent="0.25">
      <c r="A189" s="66" t="s">
        <v>478</v>
      </c>
      <c r="B189" s="66" t="s">
        <v>479</v>
      </c>
      <c r="C189" s="66" t="s">
        <v>1342</v>
      </c>
      <c r="D189" s="66" t="s">
        <v>1343</v>
      </c>
      <c r="E189" s="66">
        <v>0</v>
      </c>
    </row>
    <row r="190" spans="1:5" x14ac:dyDescent="0.25">
      <c r="A190" s="66" t="s">
        <v>478</v>
      </c>
      <c r="B190" s="66" t="s">
        <v>479</v>
      </c>
      <c r="C190" s="66" t="s">
        <v>32</v>
      </c>
      <c r="D190" s="66" t="s">
        <v>1344</v>
      </c>
      <c r="E190" s="66">
        <v>12</v>
      </c>
    </row>
    <row r="191" spans="1:5" x14ac:dyDescent="0.25">
      <c r="A191" s="66" t="s">
        <v>478</v>
      </c>
      <c r="B191" s="66" t="s">
        <v>479</v>
      </c>
      <c r="C191" s="66" t="s">
        <v>1345</v>
      </c>
      <c r="D191" s="66" t="s">
        <v>1346</v>
      </c>
      <c r="E191" s="66">
        <v>1</v>
      </c>
    </row>
    <row r="192" spans="1:5" x14ac:dyDescent="0.25">
      <c r="A192" s="66" t="s">
        <v>478</v>
      </c>
      <c r="B192" s="66" t="s">
        <v>479</v>
      </c>
      <c r="C192" s="66" t="s">
        <v>31</v>
      </c>
      <c r="D192" s="66" t="s">
        <v>1347</v>
      </c>
      <c r="E192" s="66">
        <v>68</v>
      </c>
    </row>
    <row r="193" spans="1:5" x14ac:dyDescent="0.25">
      <c r="A193" s="66" t="s">
        <v>478</v>
      </c>
      <c r="B193" s="66" t="s">
        <v>479</v>
      </c>
      <c r="C193" s="66" t="s">
        <v>1348</v>
      </c>
      <c r="D193" s="66" t="s">
        <v>1349</v>
      </c>
      <c r="E193" s="66">
        <v>10</v>
      </c>
    </row>
    <row r="194" spans="1:5" x14ac:dyDescent="0.25">
      <c r="A194" s="66" t="s">
        <v>478</v>
      </c>
      <c r="B194" s="66" t="s">
        <v>479</v>
      </c>
      <c r="C194" s="66" t="s">
        <v>1350</v>
      </c>
      <c r="D194" s="66" t="s">
        <v>1351</v>
      </c>
      <c r="E194" s="66">
        <v>0</v>
      </c>
    </row>
    <row r="195" spans="1:5" x14ac:dyDescent="0.25">
      <c r="A195" s="66" t="s">
        <v>478</v>
      </c>
      <c r="B195" s="66" t="s">
        <v>479</v>
      </c>
      <c r="C195" s="66" t="s">
        <v>1352</v>
      </c>
      <c r="D195" s="66" t="s">
        <v>1353</v>
      </c>
      <c r="E195" s="66">
        <v>0</v>
      </c>
    </row>
    <row r="196" spans="1:5" x14ac:dyDescent="0.25">
      <c r="A196" s="66" t="s">
        <v>478</v>
      </c>
      <c r="B196" s="66" t="s">
        <v>479</v>
      </c>
      <c r="C196" s="66" t="s">
        <v>1354</v>
      </c>
      <c r="D196" s="66" t="s">
        <v>1355</v>
      </c>
      <c r="E196" s="66">
        <v>0</v>
      </c>
    </row>
    <row r="197" spans="1:5" x14ac:dyDescent="0.25">
      <c r="A197" s="66" t="s">
        <v>478</v>
      </c>
      <c r="B197" s="66" t="s">
        <v>479</v>
      </c>
      <c r="C197" s="66" t="s">
        <v>1356</v>
      </c>
      <c r="D197" s="66" t="s">
        <v>1357</v>
      </c>
      <c r="E197" s="66">
        <v>0</v>
      </c>
    </row>
    <row r="198" spans="1:5" x14ac:dyDescent="0.25">
      <c r="A198" s="66" t="s">
        <v>478</v>
      </c>
      <c r="B198" s="66" t="s">
        <v>479</v>
      </c>
      <c r="C198" s="66" t="s">
        <v>1358</v>
      </c>
      <c r="D198" s="66" t="s">
        <v>1359</v>
      </c>
      <c r="E198" s="66">
        <v>0</v>
      </c>
    </row>
    <row r="199" spans="1:5" x14ac:dyDescent="0.25">
      <c r="A199" s="66" t="s">
        <v>478</v>
      </c>
      <c r="B199" s="66" t="s">
        <v>479</v>
      </c>
      <c r="C199" s="66" t="s">
        <v>1360</v>
      </c>
      <c r="D199" s="66" t="s">
        <v>1361</v>
      </c>
      <c r="E199" s="66">
        <v>4</v>
      </c>
    </row>
    <row r="200" spans="1:5" x14ac:dyDescent="0.25">
      <c r="A200" s="66" t="s">
        <v>478</v>
      </c>
      <c r="B200" s="66" t="s">
        <v>479</v>
      </c>
      <c r="C200" s="66" t="s">
        <v>1362</v>
      </c>
      <c r="D200" s="66" t="s">
        <v>1363</v>
      </c>
      <c r="E200" s="66">
        <v>10</v>
      </c>
    </row>
    <row r="201" spans="1:5" x14ac:dyDescent="0.25">
      <c r="A201" s="66" t="s">
        <v>478</v>
      </c>
      <c r="B201" s="66" t="s">
        <v>479</v>
      </c>
      <c r="C201" s="66" t="s">
        <v>1364</v>
      </c>
      <c r="D201" s="66" t="s">
        <v>1365</v>
      </c>
      <c r="E201" s="66">
        <v>4</v>
      </c>
    </row>
    <row r="202" spans="1:5" x14ac:dyDescent="0.25">
      <c r="A202" s="66" t="s">
        <v>478</v>
      </c>
      <c r="B202" s="66" t="s">
        <v>479</v>
      </c>
      <c r="C202" s="66" t="s">
        <v>1366</v>
      </c>
      <c r="D202" s="66" t="s">
        <v>1367</v>
      </c>
      <c r="E202" s="66">
        <v>0</v>
      </c>
    </row>
    <row r="203" spans="1:5" x14ac:dyDescent="0.25">
      <c r="A203" s="66" t="s">
        <v>478</v>
      </c>
      <c r="B203" s="66" t="s">
        <v>479</v>
      </c>
      <c r="C203" s="66" t="s">
        <v>1368</v>
      </c>
      <c r="D203" s="66" t="s">
        <v>1369</v>
      </c>
      <c r="E203" s="66">
        <v>0</v>
      </c>
    </row>
    <row r="204" spans="1:5" x14ac:dyDescent="0.25">
      <c r="A204" s="66" t="s">
        <v>478</v>
      </c>
      <c r="B204" s="66" t="s">
        <v>479</v>
      </c>
      <c r="C204" s="66" t="s">
        <v>1370</v>
      </c>
      <c r="D204" s="66" t="s">
        <v>1371</v>
      </c>
      <c r="E204" s="66">
        <v>0</v>
      </c>
    </row>
    <row r="205" spans="1:5" x14ac:dyDescent="0.25">
      <c r="A205" s="66" t="s">
        <v>478</v>
      </c>
      <c r="B205" s="66" t="s">
        <v>479</v>
      </c>
      <c r="C205" s="66" t="s">
        <v>1372</v>
      </c>
      <c r="D205" s="66" t="s">
        <v>1373</v>
      </c>
      <c r="E205" s="66">
        <v>13</v>
      </c>
    </row>
    <row r="206" spans="1:5" x14ac:dyDescent="0.25">
      <c r="A206" s="66" t="s">
        <v>478</v>
      </c>
      <c r="B206" s="66" t="s">
        <v>479</v>
      </c>
      <c r="C206" s="66" t="s">
        <v>1374</v>
      </c>
      <c r="D206" s="66" t="s">
        <v>1375</v>
      </c>
      <c r="E206" s="66">
        <v>12</v>
      </c>
    </row>
    <row r="207" spans="1:5" x14ac:dyDescent="0.25">
      <c r="A207" s="66" t="s">
        <v>478</v>
      </c>
      <c r="B207" s="66" t="s">
        <v>479</v>
      </c>
      <c r="C207" s="66" t="s">
        <v>1376</v>
      </c>
      <c r="D207" s="66" t="s">
        <v>1377</v>
      </c>
      <c r="E207" s="66">
        <v>21</v>
      </c>
    </row>
    <row r="208" spans="1:5" x14ac:dyDescent="0.25">
      <c r="A208" s="66" t="s">
        <v>478</v>
      </c>
      <c r="B208" s="66" t="s">
        <v>479</v>
      </c>
      <c r="C208" s="66" t="s">
        <v>1378</v>
      </c>
      <c r="D208" s="66" t="s">
        <v>1379</v>
      </c>
      <c r="E208" s="66">
        <v>1</v>
      </c>
    </row>
    <row r="209" spans="1:5" x14ac:dyDescent="0.25">
      <c r="A209" s="66" t="s">
        <v>478</v>
      </c>
      <c r="B209" s="66" t="s">
        <v>479</v>
      </c>
      <c r="C209" s="66" t="s">
        <v>1380</v>
      </c>
      <c r="D209" s="66" t="s">
        <v>1381</v>
      </c>
      <c r="E209" s="66">
        <v>0</v>
      </c>
    </row>
    <row r="210" spans="1:5" x14ac:dyDescent="0.25">
      <c r="A210" s="66" t="s">
        <v>478</v>
      </c>
      <c r="B210" s="66" t="s">
        <v>479</v>
      </c>
      <c r="C210" s="66" t="s">
        <v>1382</v>
      </c>
      <c r="D210" s="66" t="s">
        <v>1383</v>
      </c>
      <c r="E210" s="66">
        <v>0</v>
      </c>
    </row>
    <row r="211" spans="1:5" x14ac:dyDescent="0.25">
      <c r="A211" s="66" t="s">
        <v>478</v>
      </c>
      <c r="B211" s="66" t="s">
        <v>479</v>
      </c>
      <c r="C211" s="66" t="s">
        <v>1384</v>
      </c>
      <c r="D211" s="66" t="s">
        <v>1385</v>
      </c>
      <c r="E211" s="66">
        <v>4</v>
      </c>
    </row>
    <row r="212" spans="1:5" x14ac:dyDescent="0.25">
      <c r="A212" s="66" t="s">
        <v>478</v>
      </c>
      <c r="B212" s="66" t="s">
        <v>479</v>
      </c>
      <c r="C212" s="66" t="s">
        <v>1386</v>
      </c>
      <c r="D212" s="66" t="s">
        <v>1387</v>
      </c>
      <c r="E212" s="66">
        <v>0</v>
      </c>
    </row>
    <row r="213" spans="1:5" x14ac:dyDescent="0.25">
      <c r="A213" s="66" t="s">
        <v>478</v>
      </c>
      <c r="B213" s="66" t="s">
        <v>479</v>
      </c>
      <c r="C213" s="66" t="s">
        <v>1388</v>
      </c>
      <c r="D213" s="66" t="s">
        <v>1389</v>
      </c>
      <c r="E213" s="66">
        <v>3</v>
      </c>
    </row>
    <row r="214" spans="1:5" x14ac:dyDescent="0.25">
      <c r="A214" s="66" t="s">
        <v>478</v>
      </c>
      <c r="B214" s="66" t="s">
        <v>479</v>
      </c>
      <c r="C214" s="66" t="s">
        <v>1390</v>
      </c>
      <c r="D214" s="66" t="s">
        <v>1391</v>
      </c>
      <c r="E214" s="66">
        <v>0</v>
      </c>
    </row>
    <row r="215" spans="1:5" x14ac:dyDescent="0.25">
      <c r="A215" s="66" t="s">
        <v>478</v>
      </c>
      <c r="B215" s="66" t="s">
        <v>479</v>
      </c>
      <c r="C215" s="66" t="s">
        <v>1392</v>
      </c>
      <c r="D215" s="66" t="s">
        <v>1393</v>
      </c>
      <c r="E215" s="66">
        <v>0</v>
      </c>
    </row>
    <row r="216" spans="1:5" x14ac:dyDescent="0.25">
      <c r="A216" s="66" t="s">
        <v>478</v>
      </c>
      <c r="B216" s="66" t="s">
        <v>479</v>
      </c>
      <c r="C216" s="66" t="s">
        <v>1394</v>
      </c>
      <c r="D216" s="66" t="s">
        <v>1395</v>
      </c>
      <c r="E216" s="66">
        <v>0</v>
      </c>
    </row>
    <row r="217" spans="1:5" x14ac:dyDescent="0.25">
      <c r="A217" s="66" t="s">
        <v>478</v>
      </c>
      <c r="B217" s="66" t="s">
        <v>479</v>
      </c>
      <c r="C217" s="66" t="s">
        <v>375</v>
      </c>
      <c r="D217" s="66" t="s">
        <v>1396</v>
      </c>
      <c r="E217" s="66">
        <v>3</v>
      </c>
    </row>
    <row r="218" spans="1:5" x14ac:dyDescent="0.25">
      <c r="A218" s="66" t="s">
        <v>478</v>
      </c>
      <c r="B218" s="66" t="s">
        <v>479</v>
      </c>
      <c r="C218" s="66" t="s">
        <v>1397</v>
      </c>
      <c r="D218" s="66" t="s">
        <v>1398</v>
      </c>
      <c r="E218" s="66">
        <v>0</v>
      </c>
    </row>
    <row r="219" spans="1:5" x14ac:dyDescent="0.25">
      <c r="A219" s="66" t="s">
        <v>478</v>
      </c>
      <c r="B219" s="66" t="s">
        <v>479</v>
      </c>
      <c r="C219" s="66" t="s">
        <v>374</v>
      </c>
      <c r="D219" s="66" t="s">
        <v>1399</v>
      </c>
      <c r="E219" s="66">
        <v>4</v>
      </c>
    </row>
    <row r="220" spans="1:5" x14ac:dyDescent="0.25">
      <c r="A220" s="66" t="s">
        <v>478</v>
      </c>
      <c r="B220" s="66" t="s">
        <v>479</v>
      </c>
      <c r="C220" s="66" t="s">
        <v>377</v>
      </c>
      <c r="D220" s="66" t="s">
        <v>1400</v>
      </c>
      <c r="E220" s="66">
        <v>4</v>
      </c>
    </row>
    <row r="221" spans="1:5" x14ac:dyDescent="0.25">
      <c r="A221" s="66" t="s">
        <v>478</v>
      </c>
      <c r="B221" s="66" t="s">
        <v>479</v>
      </c>
      <c r="C221" s="66" t="s">
        <v>1401</v>
      </c>
      <c r="D221" s="66" t="s">
        <v>1402</v>
      </c>
      <c r="E221" s="66">
        <v>11</v>
      </c>
    </row>
    <row r="222" spans="1:5" x14ac:dyDescent="0.25">
      <c r="A222" s="66" t="s">
        <v>478</v>
      </c>
      <c r="B222" s="66" t="s">
        <v>479</v>
      </c>
      <c r="C222" s="66" t="s">
        <v>376</v>
      </c>
      <c r="D222" s="66" t="s">
        <v>1403</v>
      </c>
      <c r="E222" s="66">
        <v>16</v>
      </c>
    </row>
    <row r="223" spans="1:5" x14ac:dyDescent="0.25">
      <c r="A223" s="66" t="s">
        <v>478</v>
      </c>
      <c r="B223" s="66" t="s">
        <v>479</v>
      </c>
      <c r="C223" s="66" t="s">
        <v>373</v>
      </c>
      <c r="D223" s="66" t="s">
        <v>1404</v>
      </c>
      <c r="E223" s="66">
        <v>3</v>
      </c>
    </row>
    <row r="224" spans="1:5" x14ac:dyDescent="0.25">
      <c r="A224" s="66" t="s">
        <v>478</v>
      </c>
      <c r="B224" s="66" t="s">
        <v>479</v>
      </c>
      <c r="C224" s="66" t="s">
        <v>1405</v>
      </c>
      <c r="D224" s="66" t="s">
        <v>1406</v>
      </c>
      <c r="E224" s="66">
        <v>0</v>
      </c>
    </row>
    <row r="225" spans="1:5" x14ac:dyDescent="0.25">
      <c r="A225" s="66" t="s">
        <v>478</v>
      </c>
      <c r="B225" s="66" t="s">
        <v>479</v>
      </c>
      <c r="C225" s="66" t="s">
        <v>372</v>
      </c>
      <c r="D225" s="66" t="s">
        <v>1407</v>
      </c>
      <c r="E225" s="66">
        <v>3</v>
      </c>
    </row>
    <row r="226" spans="1:5" x14ac:dyDescent="0.25">
      <c r="A226" s="66" t="s">
        <v>478</v>
      </c>
      <c r="B226" s="66" t="s">
        <v>479</v>
      </c>
      <c r="C226" s="66" t="s">
        <v>397</v>
      </c>
      <c r="D226" s="66" t="s">
        <v>1408</v>
      </c>
      <c r="E226" s="66">
        <v>29</v>
      </c>
    </row>
    <row r="227" spans="1:5" x14ac:dyDescent="0.25">
      <c r="A227" s="66" t="s">
        <v>478</v>
      </c>
      <c r="B227" s="66" t="s">
        <v>479</v>
      </c>
      <c r="C227" s="66" t="s">
        <v>1409</v>
      </c>
      <c r="D227" s="66" t="s">
        <v>1410</v>
      </c>
      <c r="E227" s="66">
        <v>0</v>
      </c>
    </row>
    <row r="228" spans="1:5" x14ac:dyDescent="0.25">
      <c r="A228" s="66" t="s">
        <v>478</v>
      </c>
      <c r="B228" s="66" t="s">
        <v>479</v>
      </c>
      <c r="C228" s="66" t="s">
        <v>396</v>
      </c>
      <c r="D228" s="66" t="s">
        <v>1411</v>
      </c>
      <c r="E228" s="66">
        <v>20</v>
      </c>
    </row>
    <row r="229" spans="1:5" x14ac:dyDescent="0.25">
      <c r="A229" s="66" t="s">
        <v>478</v>
      </c>
      <c r="B229" s="66" t="s">
        <v>479</v>
      </c>
      <c r="C229" s="66" t="s">
        <v>399</v>
      </c>
      <c r="D229" s="66" t="s">
        <v>1412</v>
      </c>
      <c r="E229" s="66">
        <v>9</v>
      </c>
    </row>
    <row r="230" spans="1:5" x14ac:dyDescent="0.25">
      <c r="A230" s="66" t="s">
        <v>478</v>
      </c>
      <c r="B230" s="66" t="s">
        <v>479</v>
      </c>
      <c r="C230" s="66" t="s">
        <v>1413</v>
      </c>
      <c r="D230" s="66" t="s">
        <v>1414</v>
      </c>
      <c r="E230" s="66">
        <v>1</v>
      </c>
    </row>
    <row r="231" spans="1:5" x14ac:dyDescent="0.25">
      <c r="A231" s="66" t="s">
        <v>478</v>
      </c>
      <c r="B231" s="66" t="s">
        <v>479</v>
      </c>
      <c r="C231" s="66" t="s">
        <v>398</v>
      </c>
      <c r="D231" s="66" t="s">
        <v>1415</v>
      </c>
      <c r="E231" s="66">
        <v>5</v>
      </c>
    </row>
    <row r="232" spans="1:5" x14ac:dyDescent="0.25">
      <c r="A232" s="66" t="s">
        <v>478</v>
      </c>
      <c r="B232" s="66" t="s">
        <v>479</v>
      </c>
      <c r="C232" s="66" t="s">
        <v>405</v>
      </c>
      <c r="D232" s="66" t="s">
        <v>1416</v>
      </c>
      <c r="E232" s="66">
        <v>18</v>
      </c>
    </row>
    <row r="233" spans="1:5" x14ac:dyDescent="0.25">
      <c r="A233" s="66" t="s">
        <v>478</v>
      </c>
      <c r="B233" s="66" t="s">
        <v>479</v>
      </c>
      <c r="C233" s="66" t="s">
        <v>1417</v>
      </c>
      <c r="D233" s="66" t="s">
        <v>1418</v>
      </c>
      <c r="E233" s="66">
        <v>0</v>
      </c>
    </row>
    <row r="234" spans="1:5" x14ac:dyDescent="0.25">
      <c r="A234" s="66" t="s">
        <v>478</v>
      </c>
      <c r="B234" s="66" t="s">
        <v>479</v>
      </c>
      <c r="C234" s="66" t="s">
        <v>404</v>
      </c>
      <c r="D234" s="66" t="s">
        <v>1419</v>
      </c>
      <c r="E234" s="66">
        <v>26</v>
      </c>
    </row>
    <row r="235" spans="1:5" x14ac:dyDescent="0.25">
      <c r="A235" s="66" t="s">
        <v>478</v>
      </c>
      <c r="B235" s="66" t="s">
        <v>479</v>
      </c>
      <c r="C235" s="66" t="s">
        <v>1420</v>
      </c>
      <c r="D235" s="66" t="s">
        <v>1421</v>
      </c>
      <c r="E235" s="66">
        <v>0</v>
      </c>
    </row>
    <row r="236" spans="1:5" x14ac:dyDescent="0.25">
      <c r="A236" s="66" t="s">
        <v>478</v>
      </c>
      <c r="B236" s="66" t="s">
        <v>479</v>
      </c>
      <c r="C236" s="66" t="s">
        <v>1422</v>
      </c>
      <c r="D236" s="66" t="s">
        <v>1423</v>
      </c>
      <c r="E236" s="66">
        <v>0</v>
      </c>
    </row>
    <row r="237" spans="1:5" x14ac:dyDescent="0.25">
      <c r="A237" s="66" t="s">
        <v>478</v>
      </c>
      <c r="B237" s="66" t="s">
        <v>479</v>
      </c>
      <c r="C237" s="66" t="s">
        <v>1424</v>
      </c>
      <c r="D237" s="66" t="s">
        <v>1425</v>
      </c>
      <c r="E237" s="66">
        <v>0</v>
      </c>
    </row>
    <row r="238" spans="1:5" x14ac:dyDescent="0.25">
      <c r="A238" s="66" t="s">
        <v>478</v>
      </c>
      <c r="B238" s="66" t="s">
        <v>479</v>
      </c>
      <c r="C238" s="66" t="s">
        <v>1426</v>
      </c>
      <c r="D238" s="66" t="s">
        <v>1427</v>
      </c>
      <c r="E238" s="66">
        <v>38</v>
      </c>
    </row>
    <row r="239" spans="1:5" x14ac:dyDescent="0.25">
      <c r="A239" s="66" t="s">
        <v>478</v>
      </c>
      <c r="B239" s="66" t="s">
        <v>479</v>
      </c>
      <c r="C239" s="66" t="s">
        <v>1428</v>
      </c>
      <c r="D239" s="66" t="s">
        <v>1429</v>
      </c>
      <c r="E239" s="66">
        <v>11</v>
      </c>
    </row>
    <row r="240" spans="1:5" x14ac:dyDescent="0.25">
      <c r="A240" s="66" t="s">
        <v>478</v>
      </c>
      <c r="B240" s="66" t="s">
        <v>479</v>
      </c>
      <c r="C240" s="66" t="s">
        <v>1430</v>
      </c>
      <c r="D240" s="66" t="s">
        <v>1431</v>
      </c>
      <c r="E240" s="66">
        <v>24</v>
      </c>
    </row>
    <row r="241" spans="1:5" x14ac:dyDescent="0.25">
      <c r="A241" s="66" t="s">
        <v>478</v>
      </c>
      <c r="B241" s="66" t="s">
        <v>479</v>
      </c>
      <c r="C241" s="66" t="s">
        <v>1432</v>
      </c>
      <c r="D241" s="66" t="s">
        <v>1433</v>
      </c>
      <c r="E241" s="66">
        <v>30</v>
      </c>
    </row>
    <row r="242" spans="1:5" x14ac:dyDescent="0.25">
      <c r="A242" s="66" t="s">
        <v>478</v>
      </c>
      <c r="B242" s="66" t="s">
        <v>479</v>
      </c>
      <c r="C242" s="66" t="s">
        <v>1434</v>
      </c>
      <c r="D242" s="66" t="s">
        <v>1435</v>
      </c>
      <c r="E242" s="66">
        <v>12</v>
      </c>
    </row>
    <row r="243" spans="1:5" x14ac:dyDescent="0.25">
      <c r="A243" s="66" t="s">
        <v>478</v>
      </c>
      <c r="B243" s="66" t="s">
        <v>479</v>
      </c>
      <c r="C243" s="66" t="s">
        <v>1436</v>
      </c>
      <c r="D243" s="66" t="s">
        <v>1437</v>
      </c>
      <c r="E243" s="66">
        <v>35</v>
      </c>
    </row>
    <row r="244" spans="1:5" x14ac:dyDescent="0.25">
      <c r="A244" s="66" t="s">
        <v>478</v>
      </c>
      <c r="B244" s="66" t="s">
        <v>479</v>
      </c>
      <c r="C244" s="66" t="s">
        <v>1438</v>
      </c>
      <c r="D244" s="66" t="s">
        <v>1439</v>
      </c>
      <c r="E244" s="66">
        <v>0</v>
      </c>
    </row>
    <row r="245" spans="1:5" x14ac:dyDescent="0.25">
      <c r="A245" s="66" t="s">
        <v>478</v>
      </c>
      <c r="B245" s="66" t="s">
        <v>479</v>
      </c>
      <c r="C245" s="66" t="s">
        <v>1440</v>
      </c>
      <c r="D245" s="66" t="s">
        <v>1441</v>
      </c>
      <c r="E245" s="66">
        <v>0</v>
      </c>
    </row>
    <row r="246" spans="1:5" x14ac:dyDescent="0.25">
      <c r="A246" s="66" t="s">
        <v>478</v>
      </c>
      <c r="B246" s="66" t="s">
        <v>479</v>
      </c>
      <c r="C246" s="66" t="s">
        <v>1442</v>
      </c>
      <c r="D246" s="66" t="s">
        <v>1443</v>
      </c>
      <c r="E246" s="66">
        <v>0</v>
      </c>
    </row>
    <row r="247" spans="1:5" x14ac:dyDescent="0.25">
      <c r="A247" s="66" t="s">
        <v>478</v>
      </c>
      <c r="B247" s="66" t="s">
        <v>479</v>
      </c>
      <c r="C247" s="66" t="s">
        <v>1444</v>
      </c>
      <c r="D247" s="66" t="s">
        <v>1445</v>
      </c>
      <c r="E247" s="66">
        <v>0</v>
      </c>
    </row>
    <row r="248" spans="1:5" x14ac:dyDescent="0.25">
      <c r="A248" s="66" t="s">
        <v>478</v>
      </c>
      <c r="B248" s="66" t="s">
        <v>479</v>
      </c>
      <c r="C248" s="66" t="s">
        <v>1446</v>
      </c>
      <c r="D248" s="66" t="s">
        <v>1447</v>
      </c>
      <c r="E248" s="66">
        <v>0</v>
      </c>
    </row>
    <row r="249" spans="1:5" x14ac:dyDescent="0.25">
      <c r="A249" s="66" t="s">
        <v>478</v>
      </c>
      <c r="B249" s="66" t="s">
        <v>479</v>
      </c>
      <c r="C249" s="66" t="s">
        <v>1448</v>
      </c>
      <c r="D249" s="66" t="s">
        <v>1449</v>
      </c>
      <c r="E249" s="66">
        <v>0</v>
      </c>
    </row>
    <row r="250" spans="1:5" x14ac:dyDescent="0.25">
      <c r="A250" s="66" t="s">
        <v>478</v>
      </c>
      <c r="B250" s="66" t="s">
        <v>479</v>
      </c>
      <c r="C250" s="66" t="s">
        <v>379</v>
      </c>
      <c r="D250" s="66" t="s">
        <v>1450</v>
      </c>
      <c r="E250" s="66">
        <v>5</v>
      </c>
    </row>
    <row r="251" spans="1:5" x14ac:dyDescent="0.25">
      <c r="A251" s="66" t="s">
        <v>478</v>
      </c>
      <c r="B251" s="66" t="s">
        <v>479</v>
      </c>
      <c r="C251" s="66" t="s">
        <v>1451</v>
      </c>
      <c r="D251" s="66" t="s">
        <v>1452</v>
      </c>
      <c r="E251" s="66">
        <v>4</v>
      </c>
    </row>
    <row r="252" spans="1:5" x14ac:dyDescent="0.25">
      <c r="A252" s="66" t="s">
        <v>478</v>
      </c>
      <c r="B252" s="66" t="s">
        <v>479</v>
      </c>
      <c r="C252" s="66" t="s">
        <v>378</v>
      </c>
      <c r="D252" s="66" t="s">
        <v>1453</v>
      </c>
      <c r="E252" s="66">
        <v>22</v>
      </c>
    </row>
    <row r="253" spans="1:5" x14ac:dyDescent="0.25">
      <c r="A253" s="66" t="s">
        <v>478</v>
      </c>
      <c r="B253" s="66" t="s">
        <v>479</v>
      </c>
      <c r="C253" s="66" t="s">
        <v>409</v>
      </c>
      <c r="D253" s="66" t="s">
        <v>1454</v>
      </c>
      <c r="E253" s="66">
        <v>30</v>
      </c>
    </row>
    <row r="254" spans="1:5" x14ac:dyDescent="0.25">
      <c r="A254" s="66" t="s">
        <v>478</v>
      </c>
      <c r="B254" s="66" t="s">
        <v>479</v>
      </c>
      <c r="C254" s="66" t="s">
        <v>1455</v>
      </c>
      <c r="D254" s="66" t="s">
        <v>1456</v>
      </c>
      <c r="E254" s="66">
        <v>11</v>
      </c>
    </row>
    <row r="255" spans="1:5" x14ac:dyDescent="0.25">
      <c r="A255" s="66" t="s">
        <v>478</v>
      </c>
      <c r="B255" s="66" t="s">
        <v>479</v>
      </c>
      <c r="C255" s="66" t="s">
        <v>408</v>
      </c>
      <c r="D255" s="66" t="s">
        <v>1457</v>
      </c>
      <c r="E255" s="66">
        <v>34</v>
      </c>
    </row>
    <row r="256" spans="1:5" x14ac:dyDescent="0.25">
      <c r="A256" s="66" t="s">
        <v>478</v>
      </c>
      <c r="B256" s="66" t="s">
        <v>479</v>
      </c>
      <c r="C256" s="66" t="s">
        <v>1458</v>
      </c>
      <c r="D256" s="66" t="s">
        <v>1459</v>
      </c>
      <c r="E256" s="66">
        <v>0</v>
      </c>
    </row>
    <row r="257" spans="1:5" x14ac:dyDescent="0.25">
      <c r="A257" s="66" t="s">
        <v>478</v>
      </c>
      <c r="B257" s="66" t="s">
        <v>479</v>
      </c>
      <c r="C257" s="66" t="s">
        <v>1460</v>
      </c>
      <c r="D257" s="66" t="s">
        <v>1461</v>
      </c>
      <c r="E257" s="66">
        <v>0</v>
      </c>
    </row>
    <row r="258" spans="1:5" x14ac:dyDescent="0.25">
      <c r="A258" s="66" t="s">
        <v>478</v>
      </c>
      <c r="B258" s="66" t="s">
        <v>479</v>
      </c>
      <c r="C258" s="66" t="s">
        <v>1462</v>
      </c>
      <c r="D258" s="66" t="s">
        <v>1463</v>
      </c>
      <c r="E258" s="66">
        <v>0</v>
      </c>
    </row>
    <row r="259" spans="1:5" x14ac:dyDescent="0.25">
      <c r="A259" s="66" t="s">
        <v>478</v>
      </c>
      <c r="B259" s="66" t="s">
        <v>479</v>
      </c>
      <c r="C259" s="66" t="s">
        <v>381</v>
      </c>
      <c r="D259" s="66" t="s">
        <v>1464</v>
      </c>
      <c r="E259" s="66">
        <v>13</v>
      </c>
    </row>
    <row r="260" spans="1:5" x14ac:dyDescent="0.25">
      <c r="A260" s="66" t="s">
        <v>478</v>
      </c>
      <c r="B260" s="66" t="s">
        <v>479</v>
      </c>
      <c r="C260" s="66" t="s">
        <v>1465</v>
      </c>
      <c r="D260" s="66" t="s">
        <v>1466</v>
      </c>
      <c r="E260" s="66">
        <v>0</v>
      </c>
    </row>
    <row r="261" spans="1:5" x14ac:dyDescent="0.25">
      <c r="A261" s="66" t="s">
        <v>478</v>
      </c>
      <c r="B261" s="66" t="s">
        <v>479</v>
      </c>
      <c r="C261" s="66" t="s">
        <v>380</v>
      </c>
      <c r="D261" s="66" t="s">
        <v>1467</v>
      </c>
      <c r="E261" s="66">
        <v>27</v>
      </c>
    </row>
    <row r="262" spans="1:5" x14ac:dyDescent="0.25">
      <c r="A262" s="66" t="s">
        <v>478</v>
      </c>
      <c r="B262" s="66" t="s">
        <v>479</v>
      </c>
      <c r="C262" s="66" t="s">
        <v>1468</v>
      </c>
      <c r="D262" s="66" t="s">
        <v>1469</v>
      </c>
      <c r="E262" s="66">
        <v>38</v>
      </c>
    </row>
    <row r="263" spans="1:5" x14ac:dyDescent="0.25">
      <c r="A263" s="66" t="s">
        <v>478</v>
      </c>
      <c r="B263" s="66" t="s">
        <v>479</v>
      </c>
      <c r="C263" s="66" t="s">
        <v>1470</v>
      </c>
      <c r="D263" s="66" t="s">
        <v>1471</v>
      </c>
      <c r="E263" s="66">
        <v>17</v>
      </c>
    </row>
    <row r="264" spans="1:5" x14ac:dyDescent="0.25">
      <c r="A264" s="66" t="s">
        <v>478</v>
      </c>
      <c r="B264" s="66" t="s">
        <v>479</v>
      </c>
      <c r="C264" s="66" t="s">
        <v>1472</v>
      </c>
      <c r="D264" s="66" t="s">
        <v>1473</v>
      </c>
      <c r="E264" s="66">
        <v>46</v>
      </c>
    </row>
    <row r="265" spans="1:5" x14ac:dyDescent="0.25">
      <c r="A265" s="66" t="s">
        <v>478</v>
      </c>
      <c r="B265" s="66" t="s">
        <v>479</v>
      </c>
      <c r="C265" s="66" t="s">
        <v>1474</v>
      </c>
      <c r="D265" s="66" t="s">
        <v>1475</v>
      </c>
      <c r="E265" s="66">
        <v>20</v>
      </c>
    </row>
    <row r="266" spans="1:5" x14ac:dyDescent="0.25">
      <c r="A266" s="66" t="s">
        <v>478</v>
      </c>
      <c r="B266" s="66" t="s">
        <v>479</v>
      </c>
      <c r="C266" s="66" t="s">
        <v>1476</v>
      </c>
      <c r="D266" s="66" t="s">
        <v>1477</v>
      </c>
      <c r="E266" s="66">
        <v>14</v>
      </c>
    </row>
    <row r="267" spans="1:5" x14ac:dyDescent="0.25">
      <c r="A267" s="66" t="s">
        <v>478</v>
      </c>
      <c r="B267" s="66" t="s">
        <v>479</v>
      </c>
      <c r="C267" s="66" t="s">
        <v>1478</v>
      </c>
      <c r="D267" s="66" t="s">
        <v>1479</v>
      </c>
      <c r="E267" s="66">
        <v>2</v>
      </c>
    </row>
    <row r="268" spans="1:5" x14ac:dyDescent="0.25">
      <c r="A268" s="66" t="s">
        <v>478</v>
      </c>
      <c r="B268" s="66" t="s">
        <v>479</v>
      </c>
      <c r="C268" s="66" t="s">
        <v>1480</v>
      </c>
      <c r="D268" s="66" t="s">
        <v>1481</v>
      </c>
      <c r="E268" s="66">
        <v>16</v>
      </c>
    </row>
    <row r="269" spans="1:5" x14ac:dyDescent="0.25">
      <c r="A269" s="66" t="s">
        <v>478</v>
      </c>
      <c r="B269" s="66" t="s">
        <v>479</v>
      </c>
      <c r="C269" s="66" t="s">
        <v>1482</v>
      </c>
      <c r="D269" s="66" t="s">
        <v>1483</v>
      </c>
      <c r="E269" s="66">
        <v>12</v>
      </c>
    </row>
    <row r="270" spans="1:5" x14ac:dyDescent="0.25">
      <c r="A270" s="66" t="s">
        <v>478</v>
      </c>
      <c r="B270" s="66" t="s">
        <v>479</v>
      </c>
      <c r="C270" s="66" t="s">
        <v>1484</v>
      </c>
      <c r="D270" s="66" t="s">
        <v>1485</v>
      </c>
      <c r="E270" s="66">
        <v>22</v>
      </c>
    </row>
    <row r="271" spans="1:5" x14ac:dyDescent="0.25">
      <c r="A271" s="66" t="s">
        <v>478</v>
      </c>
      <c r="B271" s="66" t="s">
        <v>479</v>
      </c>
      <c r="C271" s="66" t="s">
        <v>1486</v>
      </c>
      <c r="D271" s="66" t="s">
        <v>1487</v>
      </c>
      <c r="E271" s="66">
        <v>0</v>
      </c>
    </row>
    <row r="272" spans="1:5" x14ac:dyDescent="0.25">
      <c r="A272" s="66" t="s">
        <v>478</v>
      </c>
      <c r="B272" s="66" t="s">
        <v>479</v>
      </c>
      <c r="C272" s="66" t="s">
        <v>1488</v>
      </c>
      <c r="D272" s="66" t="s">
        <v>1489</v>
      </c>
      <c r="E272" s="66">
        <v>0</v>
      </c>
    </row>
    <row r="273" spans="1:5" x14ac:dyDescent="0.25">
      <c r="A273" s="66" t="s">
        <v>478</v>
      </c>
      <c r="B273" s="66" t="s">
        <v>479</v>
      </c>
      <c r="C273" s="66" t="s">
        <v>1490</v>
      </c>
      <c r="D273" s="66" t="s">
        <v>1491</v>
      </c>
      <c r="E273" s="66">
        <v>0</v>
      </c>
    </row>
    <row r="274" spans="1:5" x14ac:dyDescent="0.25">
      <c r="A274" s="66" t="s">
        <v>478</v>
      </c>
      <c r="B274" s="66" t="s">
        <v>479</v>
      </c>
      <c r="C274" s="66" t="s">
        <v>1492</v>
      </c>
      <c r="D274" s="66" t="s">
        <v>1493</v>
      </c>
      <c r="E274" s="66">
        <v>8</v>
      </c>
    </row>
    <row r="275" spans="1:5" x14ac:dyDescent="0.25">
      <c r="A275" s="66" t="s">
        <v>478</v>
      </c>
      <c r="B275" s="66" t="s">
        <v>479</v>
      </c>
      <c r="C275" s="66" t="s">
        <v>1494</v>
      </c>
      <c r="D275" s="66" t="s">
        <v>1495</v>
      </c>
      <c r="E275" s="66">
        <v>24</v>
      </c>
    </row>
    <row r="276" spans="1:5" x14ac:dyDescent="0.25">
      <c r="A276" s="66" t="s">
        <v>478</v>
      </c>
      <c r="B276" s="66" t="s">
        <v>479</v>
      </c>
      <c r="C276" s="66" t="s">
        <v>1496</v>
      </c>
      <c r="D276" s="66" t="s">
        <v>1497</v>
      </c>
      <c r="E276" s="66">
        <v>23</v>
      </c>
    </row>
    <row r="277" spans="1:5" x14ac:dyDescent="0.25">
      <c r="A277" s="66" t="s">
        <v>478</v>
      </c>
      <c r="B277" s="66" t="s">
        <v>479</v>
      </c>
      <c r="C277" s="66" t="s">
        <v>1498</v>
      </c>
      <c r="D277" s="66" t="s">
        <v>1499</v>
      </c>
      <c r="E277" s="66">
        <v>2</v>
      </c>
    </row>
    <row r="278" spans="1:5" x14ac:dyDescent="0.25">
      <c r="A278" s="66" t="s">
        <v>478</v>
      </c>
      <c r="B278" s="66" t="s">
        <v>479</v>
      </c>
      <c r="C278" s="66" t="s">
        <v>1500</v>
      </c>
      <c r="D278" s="66" t="s">
        <v>1501</v>
      </c>
      <c r="E278" s="66">
        <v>11</v>
      </c>
    </row>
    <row r="279" spans="1:5" x14ac:dyDescent="0.25">
      <c r="A279" s="66" t="s">
        <v>478</v>
      </c>
      <c r="B279" s="66" t="s">
        <v>479</v>
      </c>
      <c r="C279" s="66" t="s">
        <v>1502</v>
      </c>
      <c r="D279" s="66" t="s">
        <v>1503</v>
      </c>
      <c r="E279" s="66">
        <v>23</v>
      </c>
    </row>
    <row r="280" spans="1:5" x14ac:dyDescent="0.25">
      <c r="A280" s="66" t="s">
        <v>478</v>
      </c>
      <c r="B280" s="66" t="s">
        <v>479</v>
      </c>
      <c r="C280" s="66" t="s">
        <v>1504</v>
      </c>
      <c r="D280" s="66" t="s">
        <v>1505</v>
      </c>
      <c r="E280" s="66">
        <v>49</v>
      </c>
    </row>
    <row r="281" spans="1:5" x14ac:dyDescent="0.25">
      <c r="A281" s="66" t="s">
        <v>478</v>
      </c>
      <c r="B281" s="66" t="s">
        <v>479</v>
      </c>
      <c r="C281" s="66" t="s">
        <v>1506</v>
      </c>
      <c r="D281" s="66" t="s">
        <v>1507</v>
      </c>
      <c r="E281" s="66">
        <v>9</v>
      </c>
    </row>
    <row r="282" spans="1:5" x14ac:dyDescent="0.25">
      <c r="A282" s="66" t="s">
        <v>478</v>
      </c>
      <c r="B282" s="66" t="s">
        <v>479</v>
      </c>
      <c r="C282" s="66" t="s">
        <v>1508</v>
      </c>
      <c r="D282" s="66" t="s">
        <v>1509</v>
      </c>
      <c r="E282" s="66">
        <v>22</v>
      </c>
    </row>
    <row r="283" spans="1:5" x14ac:dyDescent="0.25">
      <c r="A283" s="66" t="s">
        <v>478</v>
      </c>
      <c r="B283" s="66" t="s">
        <v>479</v>
      </c>
      <c r="C283" s="66" t="s">
        <v>1510</v>
      </c>
      <c r="D283" s="66" t="s">
        <v>1511</v>
      </c>
      <c r="E283" s="66">
        <v>0</v>
      </c>
    </row>
    <row r="284" spans="1:5" x14ac:dyDescent="0.25">
      <c r="A284" s="66" t="s">
        <v>478</v>
      </c>
      <c r="B284" s="66" t="s">
        <v>479</v>
      </c>
      <c r="C284" s="66" t="s">
        <v>1512</v>
      </c>
      <c r="D284" s="66" t="s">
        <v>1513</v>
      </c>
      <c r="E284" s="66">
        <v>0</v>
      </c>
    </row>
    <row r="285" spans="1:5" x14ac:dyDescent="0.25">
      <c r="A285" s="66" t="s">
        <v>478</v>
      </c>
      <c r="B285" s="66" t="s">
        <v>479</v>
      </c>
      <c r="C285" s="66" t="s">
        <v>1514</v>
      </c>
      <c r="D285" s="66" t="s">
        <v>1515</v>
      </c>
      <c r="E285" s="66">
        <v>0</v>
      </c>
    </row>
    <row r="286" spans="1:5" x14ac:dyDescent="0.25">
      <c r="A286" s="66" t="s">
        <v>478</v>
      </c>
      <c r="B286" s="66" t="s">
        <v>479</v>
      </c>
      <c r="C286" s="66" t="s">
        <v>804</v>
      </c>
      <c r="D286" s="66" t="s">
        <v>805</v>
      </c>
      <c r="E286" s="66">
        <v>0</v>
      </c>
    </row>
    <row r="287" spans="1:5" x14ac:dyDescent="0.25">
      <c r="A287" s="66" t="s">
        <v>478</v>
      </c>
      <c r="B287" s="66" t="s">
        <v>479</v>
      </c>
      <c r="C287" s="66" t="s">
        <v>806</v>
      </c>
      <c r="D287" s="66" t="s">
        <v>807</v>
      </c>
      <c r="E287" s="66">
        <v>0</v>
      </c>
    </row>
    <row r="288" spans="1:5" x14ac:dyDescent="0.25">
      <c r="A288" s="66" t="s">
        <v>478</v>
      </c>
      <c r="B288" s="66" t="s">
        <v>479</v>
      </c>
      <c r="C288" s="66" t="s">
        <v>808</v>
      </c>
      <c r="D288" s="66" t="s">
        <v>809</v>
      </c>
      <c r="E288" s="66">
        <v>0</v>
      </c>
    </row>
    <row r="289" spans="1:5" x14ac:dyDescent="0.25">
      <c r="A289" s="66" t="s">
        <v>478</v>
      </c>
      <c r="B289" s="66" t="s">
        <v>479</v>
      </c>
      <c r="C289" s="66" t="s">
        <v>810</v>
      </c>
      <c r="D289" s="66" t="s">
        <v>811</v>
      </c>
      <c r="E289" s="66">
        <v>0</v>
      </c>
    </row>
    <row r="290" spans="1:5" x14ac:dyDescent="0.25">
      <c r="A290" s="66" t="s">
        <v>478</v>
      </c>
      <c r="B290" s="66" t="s">
        <v>479</v>
      </c>
      <c r="C290" s="66" t="s">
        <v>812</v>
      </c>
      <c r="D290" s="66" t="s">
        <v>813</v>
      </c>
      <c r="E290" s="66">
        <v>0</v>
      </c>
    </row>
    <row r="291" spans="1:5" x14ac:dyDescent="0.25">
      <c r="A291" s="66" t="s">
        <v>478</v>
      </c>
      <c r="B291" s="66" t="s">
        <v>479</v>
      </c>
      <c r="C291" s="66" t="s">
        <v>814</v>
      </c>
      <c r="D291" s="66" t="s">
        <v>815</v>
      </c>
      <c r="E291" s="66">
        <v>0</v>
      </c>
    </row>
    <row r="292" spans="1:5" x14ac:dyDescent="0.25">
      <c r="A292" s="66" t="s">
        <v>478</v>
      </c>
      <c r="B292" s="66" t="s">
        <v>479</v>
      </c>
      <c r="C292" s="66" t="s">
        <v>816</v>
      </c>
      <c r="D292" s="66" t="s">
        <v>817</v>
      </c>
      <c r="E292" s="66">
        <v>0</v>
      </c>
    </row>
    <row r="293" spans="1:5" x14ac:dyDescent="0.25">
      <c r="A293" s="66" t="s">
        <v>478</v>
      </c>
      <c r="B293" s="66" t="s">
        <v>479</v>
      </c>
      <c r="C293" s="66" t="s">
        <v>53</v>
      </c>
      <c r="D293" s="66" t="s">
        <v>818</v>
      </c>
      <c r="E293" s="66">
        <v>2</v>
      </c>
    </row>
    <row r="294" spans="1:5" x14ac:dyDescent="0.25">
      <c r="A294" s="66" t="s">
        <v>478</v>
      </c>
      <c r="B294" s="66" t="s">
        <v>479</v>
      </c>
      <c r="C294" s="66" t="s">
        <v>49</v>
      </c>
      <c r="D294" s="66" t="s">
        <v>819</v>
      </c>
      <c r="E294" s="66">
        <v>0</v>
      </c>
    </row>
    <row r="295" spans="1:5" x14ac:dyDescent="0.25">
      <c r="A295" s="66" t="s">
        <v>478</v>
      </c>
      <c r="B295" s="66" t="s">
        <v>479</v>
      </c>
      <c r="C295" s="66" t="s">
        <v>820</v>
      </c>
      <c r="D295" s="66" t="s">
        <v>821</v>
      </c>
      <c r="E295" s="66">
        <v>0</v>
      </c>
    </row>
    <row r="296" spans="1:5" x14ac:dyDescent="0.25">
      <c r="A296" s="66" t="s">
        <v>478</v>
      </c>
      <c r="B296" s="66" t="s">
        <v>479</v>
      </c>
      <c r="C296" s="66" t="s">
        <v>822</v>
      </c>
      <c r="D296" s="66" t="s">
        <v>823</v>
      </c>
      <c r="E296" s="66">
        <v>0</v>
      </c>
    </row>
    <row r="297" spans="1:5" x14ac:dyDescent="0.25">
      <c r="A297" s="66" t="s">
        <v>478</v>
      </c>
      <c r="B297" s="66" t="s">
        <v>479</v>
      </c>
      <c r="C297" s="66" t="s">
        <v>824</v>
      </c>
      <c r="D297" s="66" t="s">
        <v>825</v>
      </c>
      <c r="E297" s="66">
        <v>0</v>
      </c>
    </row>
    <row r="298" spans="1:5" x14ac:dyDescent="0.25">
      <c r="A298" s="66" t="s">
        <v>478</v>
      </c>
      <c r="B298" s="66" t="s">
        <v>479</v>
      </c>
      <c r="C298" s="66" t="s">
        <v>826</v>
      </c>
      <c r="D298" s="66" t="s">
        <v>827</v>
      </c>
      <c r="E298" s="66">
        <v>0</v>
      </c>
    </row>
    <row r="299" spans="1:5" x14ac:dyDescent="0.25">
      <c r="A299" s="66" t="s">
        <v>478</v>
      </c>
      <c r="B299" s="66" t="s">
        <v>479</v>
      </c>
      <c r="C299" s="66" t="s">
        <v>389</v>
      </c>
      <c r="D299" s="66" t="s">
        <v>828</v>
      </c>
      <c r="E299" s="66">
        <v>3</v>
      </c>
    </row>
    <row r="300" spans="1:5" x14ac:dyDescent="0.25">
      <c r="A300" s="66" t="s">
        <v>478</v>
      </c>
      <c r="B300" s="66" t="s">
        <v>479</v>
      </c>
      <c r="C300" s="66" t="s">
        <v>386</v>
      </c>
      <c r="D300" s="66" t="s">
        <v>829</v>
      </c>
      <c r="E300" s="66">
        <v>4</v>
      </c>
    </row>
    <row r="301" spans="1:5" x14ac:dyDescent="0.25">
      <c r="A301" s="66" t="s">
        <v>478</v>
      </c>
      <c r="B301" s="66" t="s">
        <v>479</v>
      </c>
      <c r="C301" s="66" t="s">
        <v>830</v>
      </c>
      <c r="D301" s="66" t="s">
        <v>831</v>
      </c>
      <c r="E301" s="66">
        <v>0</v>
      </c>
    </row>
    <row r="302" spans="1:5" x14ac:dyDescent="0.25">
      <c r="A302" s="66" t="s">
        <v>478</v>
      </c>
      <c r="B302" s="66" t="s">
        <v>479</v>
      </c>
      <c r="C302" s="66" t="s">
        <v>832</v>
      </c>
      <c r="D302" s="66" t="s">
        <v>833</v>
      </c>
      <c r="E302" s="66">
        <v>0</v>
      </c>
    </row>
    <row r="303" spans="1:5" x14ac:dyDescent="0.25">
      <c r="A303" s="66" t="s">
        <v>478</v>
      </c>
      <c r="B303" s="66" t="s">
        <v>479</v>
      </c>
      <c r="C303" s="66" t="s">
        <v>834</v>
      </c>
      <c r="D303" s="66" t="s">
        <v>835</v>
      </c>
      <c r="E303" s="66">
        <v>0</v>
      </c>
    </row>
    <row r="304" spans="1:5" x14ac:dyDescent="0.25">
      <c r="A304" s="66" t="s">
        <v>478</v>
      </c>
      <c r="B304" s="66" t="s">
        <v>479</v>
      </c>
      <c r="C304" s="66" t="s">
        <v>836</v>
      </c>
      <c r="D304" s="66" t="s">
        <v>837</v>
      </c>
      <c r="E304" s="66">
        <v>0</v>
      </c>
    </row>
    <row r="305" spans="1:5" x14ac:dyDescent="0.25">
      <c r="A305" s="66" t="s">
        <v>478</v>
      </c>
      <c r="B305" s="66" t="s">
        <v>479</v>
      </c>
      <c r="C305" s="66" t="s">
        <v>54</v>
      </c>
      <c r="D305" s="66" t="s">
        <v>838</v>
      </c>
      <c r="E305" s="66">
        <v>0</v>
      </c>
    </row>
    <row r="306" spans="1:5" x14ac:dyDescent="0.25">
      <c r="A306" s="66" t="s">
        <v>478</v>
      </c>
      <c r="B306" s="66" t="s">
        <v>479</v>
      </c>
      <c r="C306" s="66" t="s">
        <v>50</v>
      </c>
      <c r="D306" s="66" t="s">
        <v>839</v>
      </c>
      <c r="E306" s="66">
        <v>4</v>
      </c>
    </row>
    <row r="307" spans="1:5" x14ac:dyDescent="0.25">
      <c r="A307" s="66" t="s">
        <v>478</v>
      </c>
      <c r="B307" s="66" t="s">
        <v>479</v>
      </c>
      <c r="C307" s="66" t="s">
        <v>840</v>
      </c>
      <c r="D307" s="66" t="s">
        <v>841</v>
      </c>
      <c r="E307" s="66">
        <v>0</v>
      </c>
    </row>
    <row r="308" spans="1:5" x14ac:dyDescent="0.25">
      <c r="A308" s="66" t="s">
        <v>478</v>
      </c>
      <c r="B308" s="66" t="s">
        <v>479</v>
      </c>
      <c r="C308" s="66" t="s">
        <v>842</v>
      </c>
      <c r="D308" s="66" t="s">
        <v>843</v>
      </c>
      <c r="E308" s="66">
        <v>0</v>
      </c>
    </row>
    <row r="309" spans="1:5" x14ac:dyDescent="0.25">
      <c r="A309" s="66" t="s">
        <v>478</v>
      </c>
      <c r="B309" s="66" t="s">
        <v>479</v>
      </c>
      <c r="C309" s="66" t="s">
        <v>844</v>
      </c>
      <c r="D309" s="66" t="s">
        <v>845</v>
      </c>
      <c r="E309" s="66">
        <v>0</v>
      </c>
    </row>
    <row r="310" spans="1:5" x14ac:dyDescent="0.25">
      <c r="A310" s="66" t="s">
        <v>478</v>
      </c>
      <c r="B310" s="66" t="s">
        <v>479</v>
      </c>
      <c r="C310" s="66" t="s">
        <v>846</v>
      </c>
      <c r="D310" s="66" t="s">
        <v>847</v>
      </c>
      <c r="E310" s="66">
        <v>0</v>
      </c>
    </row>
    <row r="311" spans="1:5" x14ac:dyDescent="0.25">
      <c r="A311" s="66" t="s">
        <v>478</v>
      </c>
      <c r="B311" s="66" t="s">
        <v>479</v>
      </c>
      <c r="C311" s="66" t="s">
        <v>390</v>
      </c>
      <c r="D311" s="66" t="s">
        <v>848</v>
      </c>
      <c r="E311" s="66">
        <v>2</v>
      </c>
    </row>
    <row r="312" spans="1:5" x14ac:dyDescent="0.25">
      <c r="A312" s="66" t="s">
        <v>478</v>
      </c>
      <c r="B312" s="66" t="s">
        <v>479</v>
      </c>
      <c r="C312" s="66" t="s">
        <v>387</v>
      </c>
      <c r="D312" s="66" t="s">
        <v>849</v>
      </c>
      <c r="E312" s="66">
        <v>0</v>
      </c>
    </row>
    <row r="313" spans="1:5" x14ac:dyDescent="0.25">
      <c r="A313" s="66" t="s">
        <v>478</v>
      </c>
      <c r="B313" s="66" t="s">
        <v>479</v>
      </c>
      <c r="C313" s="66" t="s">
        <v>850</v>
      </c>
      <c r="D313" s="66" t="s">
        <v>851</v>
      </c>
      <c r="E313" s="66">
        <v>0</v>
      </c>
    </row>
    <row r="314" spans="1:5" x14ac:dyDescent="0.25">
      <c r="A314" s="66" t="s">
        <v>478</v>
      </c>
      <c r="B314" s="66" t="s">
        <v>479</v>
      </c>
      <c r="C314" s="66" t="s">
        <v>852</v>
      </c>
      <c r="D314" s="66" t="s">
        <v>853</v>
      </c>
      <c r="E314" s="66">
        <v>0</v>
      </c>
    </row>
    <row r="315" spans="1:5" x14ac:dyDescent="0.25">
      <c r="A315" s="66" t="s">
        <v>478</v>
      </c>
      <c r="B315" s="66" t="s">
        <v>479</v>
      </c>
      <c r="C315" s="66" t="s">
        <v>854</v>
      </c>
      <c r="D315" s="66" t="s">
        <v>855</v>
      </c>
      <c r="E315" s="66">
        <v>0</v>
      </c>
    </row>
    <row r="316" spans="1:5" x14ac:dyDescent="0.25">
      <c r="A316" s="66" t="s">
        <v>478</v>
      </c>
      <c r="B316" s="66" t="s">
        <v>479</v>
      </c>
      <c r="C316" s="66" t="s">
        <v>856</v>
      </c>
      <c r="D316" s="66" t="s">
        <v>857</v>
      </c>
      <c r="E316" s="66">
        <v>0</v>
      </c>
    </row>
    <row r="317" spans="1:5" x14ac:dyDescent="0.25">
      <c r="A317" s="66" t="s">
        <v>478</v>
      </c>
      <c r="B317" s="66" t="s">
        <v>479</v>
      </c>
      <c r="C317" s="66" t="s">
        <v>55</v>
      </c>
      <c r="D317" s="66" t="s">
        <v>858</v>
      </c>
      <c r="E317" s="66">
        <v>0</v>
      </c>
    </row>
    <row r="318" spans="1:5" x14ac:dyDescent="0.25">
      <c r="A318" s="66" t="s">
        <v>478</v>
      </c>
      <c r="B318" s="66" t="s">
        <v>479</v>
      </c>
      <c r="C318" s="66" t="s">
        <v>51</v>
      </c>
      <c r="D318" s="66" t="s">
        <v>859</v>
      </c>
      <c r="E318" s="66">
        <v>0</v>
      </c>
    </row>
    <row r="319" spans="1:5" x14ac:dyDescent="0.25">
      <c r="A319" s="66" t="s">
        <v>478</v>
      </c>
      <c r="B319" s="66" t="s">
        <v>479</v>
      </c>
      <c r="C319" s="66" t="s">
        <v>860</v>
      </c>
      <c r="D319" s="66" t="s">
        <v>861</v>
      </c>
      <c r="E319" s="66">
        <v>0</v>
      </c>
    </row>
    <row r="320" spans="1:5" x14ac:dyDescent="0.25">
      <c r="A320" s="66" t="s">
        <v>478</v>
      </c>
      <c r="B320" s="66" t="s">
        <v>479</v>
      </c>
      <c r="C320" s="66" t="s">
        <v>862</v>
      </c>
      <c r="D320" s="66" t="s">
        <v>863</v>
      </c>
      <c r="E320" s="66">
        <v>0</v>
      </c>
    </row>
    <row r="321" spans="1:5" x14ac:dyDescent="0.25">
      <c r="A321" s="66" t="s">
        <v>478</v>
      </c>
      <c r="B321" s="66" t="s">
        <v>479</v>
      </c>
      <c r="C321" s="66" t="s">
        <v>864</v>
      </c>
      <c r="D321" s="66" t="s">
        <v>865</v>
      </c>
      <c r="E321" s="66">
        <v>0</v>
      </c>
    </row>
    <row r="322" spans="1:5" x14ac:dyDescent="0.25">
      <c r="A322" s="66" t="s">
        <v>478</v>
      </c>
      <c r="B322" s="66" t="s">
        <v>479</v>
      </c>
      <c r="C322" s="66" t="s">
        <v>866</v>
      </c>
      <c r="D322" s="66" t="s">
        <v>867</v>
      </c>
      <c r="E322" s="66">
        <v>0</v>
      </c>
    </row>
    <row r="323" spans="1:5" x14ac:dyDescent="0.25">
      <c r="A323" s="66" t="s">
        <v>478</v>
      </c>
      <c r="B323" s="66" t="s">
        <v>479</v>
      </c>
      <c r="C323" s="66" t="s">
        <v>391</v>
      </c>
      <c r="D323" s="66" t="s">
        <v>868</v>
      </c>
      <c r="E323" s="66">
        <v>23</v>
      </c>
    </row>
    <row r="324" spans="1:5" x14ac:dyDescent="0.25">
      <c r="A324" s="66" t="s">
        <v>478</v>
      </c>
      <c r="B324" s="66" t="s">
        <v>479</v>
      </c>
      <c r="C324" s="66" t="s">
        <v>388</v>
      </c>
      <c r="D324" s="66" t="s">
        <v>869</v>
      </c>
      <c r="E324" s="66">
        <v>6</v>
      </c>
    </row>
    <row r="325" spans="1:5" x14ac:dyDescent="0.25">
      <c r="A325" s="66" t="s">
        <v>478</v>
      </c>
      <c r="B325" s="66" t="s">
        <v>479</v>
      </c>
      <c r="C325" s="66" t="s">
        <v>870</v>
      </c>
      <c r="D325" s="66" t="s">
        <v>871</v>
      </c>
      <c r="E325" s="66">
        <v>0</v>
      </c>
    </row>
    <row r="326" spans="1:5" x14ac:dyDescent="0.25">
      <c r="A326" s="66" t="s">
        <v>478</v>
      </c>
      <c r="B326" s="66" t="s">
        <v>479</v>
      </c>
      <c r="C326" s="66" t="s">
        <v>872</v>
      </c>
      <c r="D326" s="66" t="s">
        <v>873</v>
      </c>
      <c r="E326" s="66">
        <v>0</v>
      </c>
    </row>
    <row r="327" spans="1:5" x14ac:dyDescent="0.25">
      <c r="A327" s="66" t="s">
        <v>478</v>
      </c>
      <c r="B327" s="66" t="s">
        <v>479</v>
      </c>
      <c r="C327" s="66" t="s">
        <v>874</v>
      </c>
      <c r="D327" s="66" t="s">
        <v>875</v>
      </c>
      <c r="E327" s="66">
        <v>0</v>
      </c>
    </row>
    <row r="328" spans="1:5" x14ac:dyDescent="0.25">
      <c r="A328" s="66" t="s">
        <v>478</v>
      </c>
      <c r="B328" s="66" t="s">
        <v>479</v>
      </c>
      <c r="C328" s="66" t="s">
        <v>876</v>
      </c>
      <c r="D328" s="66" t="s">
        <v>877</v>
      </c>
      <c r="E328" s="66">
        <v>0</v>
      </c>
    </row>
    <row r="329" spans="1:5" x14ac:dyDescent="0.25">
      <c r="A329" s="66" t="s">
        <v>478</v>
      </c>
      <c r="B329" s="66" t="s">
        <v>479</v>
      </c>
      <c r="C329" s="66" t="s">
        <v>878</v>
      </c>
      <c r="D329" s="66" t="s">
        <v>879</v>
      </c>
      <c r="E329" s="66">
        <v>0</v>
      </c>
    </row>
    <row r="330" spans="1:5" x14ac:dyDescent="0.25">
      <c r="A330" s="66" t="s">
        <v>478</v>
      </c>
      <c r="B330" s="66" t="s">
        <v>479</v>
      </c>
      <c r="C330" s="66" t="s">
        <v>880</v>
      </c>
      <c r="D330" s="66" t="s">
        <v>881</v>
      </c>
      <c r="E330" s="66">
        <v>0</v>
      </c>
    </row>
    <row r="331" spans="1:5" x14ac:dyDescent="0.25">
      <c r="A331" s="66" t="s">
        <v>478</v>
      </c>
      <c r="B331" s="66" t="s">
        <v>479</v>
      </c>
      <c r="C331" s="66" t="s">
        <v>882</v>
      </c>
      <c r="D331" s="66" t="s">
        <v>883</v>
      </c>
      <c r="E331" s="66">
        <v>0</v>
      </c>
    </row>
    <row r="332" spans="1:5" x14ac:dyDescent="0.25">
      <c r="A332" s="66" t="s">
        <v>478</v>
      </c>
      <c r="B332" s="66" t="s">
        <v>479</v>
      </c>
      <c r="C332" s="66" t="s">
        <v>884</v>
      </c>
      <c r="D332" s="66" t="s">
        <v>885</v>
      </c>
      <c r="E332" s="66">
        <v>0</v>
      </c>
    </row>
    <row r="333" spans="1:5" x14ac:dyDescent="0.25">
      <c r="A333" s="66" t="s">
        <v>478</v>
      </c>
      <c r="B333" s="66" t="s">
        <v>479</v>
      </c>
      <c r="C333" s="66" t="s">
        <v>886</v>
      </c>
      <c r="D333" s="66" t="s">
        <v>887</v>
      </c>
      <c r="E333" s="66">
        <v>0</v>
      </c>
    </row>
    <row r="334" spans="1:5" x14ac:dyDescent="0.25">
      <c r="A334" s="66" t="s">
        <v>478</v>
      </c>
      <c r="B334" s="66" t="s">
        <v>479</v>
      </c>
      <c r="C334" s="66" t="s">
        <v>888</v>
      </c>
      <c r="D334" s="66" t="s">
        <v>889</v>
      </c>
      <c r="E334" s="66">
        <v>0</v>
      </c>
    </row>
    <row r="335" spans="1:5" x14ac:dyDescent="0.25">
      <c r="A335" s="66" t="s">
        <v>478</v>
      </c>
      <c r="B335" s="66" t="s">
        <v>479</v>
      </c>
      <c r="C335" s="66" t="s">
        <v>890</v>
      </c>
      <c r="D335" s="66" t="s">
        <v>891</v>
      </c>
      <c r="E335" s="66">
        <v>0</v>
      </c>
    </row>
    <row r="336" spans="1:5" x14ac:dyDescent="0.25">
      <c r="A336" s="66" t="s">
        <v>478</v>
      </c>
      <c r="B336" s="66" t="s">
        <v>479</v>
      </c>
      <c r="C336" s="66" t="s">
        <v>892</v>
      </c>
      <c r="D336" s="66" t="s">
        <v>893</v>
      </c>
      <c r="E336" s="66">
        <v>0</v>
      </c>
    </row>
    <row r="337" spans="1:5" x14ac:dyDescent="0.25">
      <c r="A337" s="66" t="s">
        <v>478</v>
      </c>
      <c r="B337" s="66" t="s">
        <v>479</v>
      </c>
      <c r="C337" s="66" t="s">
        <v>894</v>
      </c>
      <c r="D337" s="66" t="s">
        <v>895</v>
      </c>
      <c r="E337" s="66">
        <v>0</v>
      </c>
    </row>
    <row r="338" spans="1:5" x14ac:dyDescent="0.25">
      <c r="A338" s="66" t="s">
        <v>478</v>
      </c>
      <c r="B338" s="66" t="s">
        <v>479</v>
      </c>
      <c r="C338" s="66" t="s">
        <v>896</v>
      </c>
      <c r="D338" s="66" t="s">
        <v>897</v>
      </c>
      <c r="E338" s="66">
        <v>0</v>
      </c>
    </row>
    <row r="339" spans="1:5" x14ac:dyDescent="0.25">
      <c r="A339" s="66" t="s">
        <v>478</v>
      </c>
      <c r="B339" s="66" t="s">
        <v>479</v>
      </c>
      <c r="C339" s="66" t="s">
        <v>898</v>
      </c>
      <c r="D339" s="66" t="s">
        <v>899</v>
      </c>
      <c r="E339" s="66">
        <v>8</v>
      </c>
    </row>
    <row r="340" spans="1:5" x14ac:dyDescent="0.25">
      <c r="A340" s="66" t="s">
        <v>478</v>
      </c>
      <c r="B340" s="66" t="s">
        <v>479</v>
      </c>
      <c r="C340" s="66" t="s">
        <v>900</v>
      </c>
      <c r="D340" s="66" t="s">
        <v>901</v>
      </c>
      <c r="E340" s="66">
        <v>3</v>
      </c>
    </row>
    <row r="341" spans="1:5" x14ac:dyDescent="0.25">
      <c r="A341" s="66" t="s">
        <v>478</v>
      </c>
      <c r="B341" s="66" t="s">
        <v>479</v>
      </c>
      <c r="C341" s="66" t="s">
        <v>902</v>
      </c>
      <c r="D341" s="66" t="s">
        <v>903</v>
      </c>
      <c r="E341" s="66">
        <v>0</v>
      </c>
    </row>
    <row r="342" spans="1:5" x14ac:dyDescent="0.25">
      <c r="A342" s="66" t="s">
        <v>478</v>
      </c>
      <c r="B342" s="66" t="s">
        <v>479</v>
      </c>
      <c r="C342" s="66" t="s">
        <v>904</v>
      </c>
      <c r="D342" s="66" t="s">
        <v>905</v>
      </c>
      <c r="E342" s="66">
        <v>0</v>
      </c>
    </row>
    <row r="343" spans="1:5" x14ac:dyDescent="0.25">
      <c r="A343" s="66" t="s">
        <v>478</v>
      </c>
      <c r="B343" s="66" t="s">
        <v>479</v>
      </c>
      <c r="C343" s="66" t="s">
        <v>906</v>
      </c>
      <c r="D343" s="66" t="s">
        <v>907</v>
      </c>
      <c r="E343" s="66">
        <v>10</v>
      </c>
    </row>
    <row r="344" spans="1:5" x14ac:dyDescent="0.25">
      <c r="A344" s="66" t="s">
        <v>478</v>
      </c>
      <c r="B344" s="66" t="s">
        <v>479</v>
      </c>
      <c r="C344" s="66" t="s">
        <v>908</v>
      </c>
      <c r="D344" s="66" t="s">
        <v>909</v>
      </c>
      <c r="E344" s="66">
        <v>12</v>
      </c>
    </row>
    <row r="345" spans="1:5" x14ac:dyDescent="0.25">
      <c r="A345" s="66" t="s">
        <v>478</v>
      </c>
      <c r="B345" s="66" t="s">
        <v>479</v>
      </c>
      <c r="C345" s="66" t="s">
        <v>910</v>
      </c>
      <c r="D345" s="66" t="s">
        <v>911</v>
      </c>
      <c r="E345" s="66">
        <v>7</v>
      </c>
    </row>
    <row r="346" spans="1:5" x14ac:dyDescent="0.25">
      <c r="A346" s="66" t="s">
        <v>478</v>
      </c>
      <c r="B346" s="66" t="s">
        <v>479</v>
      </c>
      <c r="C346" s="66" t="s">
        <v>564</v>
      </c>
      <c r="D346" s="66" t="s">
        <v>565</v>
      </c>
      <c r="E346" s="66">
        <v>0</v>
      </c>
    </row>
    <row r="347" spans="1:5" x14ac:dyDescent="0.25">
      <c r="A347" s="66" t="s">
        <v>478</v>
      </c>
      <c r="B347" s="66" t="s">
        <v>479</v>
      </c>
      <c r="C347" s="66" t="s">
        <v>566</v>
      </c>
      <c r="D347" s="66" t="s">
        <v>567</v>
      </c>
      <c r="E347" s="66">
        <v>12</v>
      </c>
    </row>
    <row r="348" spans="1:5" x14ac:dyDescent="0.25">
      <c r="A348" s="66" t="s">
        <v>478</v>
      </c>
      <c r="B348" s="66" t="s">
        <v>479</v>
      </c>
      <c r="C348" s="66" t="s">
        <v>568</v>
      </c>
      <c r="D348" s="66" t="s">
        <v>569</v>
      </c>
      <c r="E348" s="66">
        <v>0</v>
      </c>
    </row>
    <row r="349" spans="1:5" x14ac:dyDescent="0.25">
      <c r="A349" s="66" t="s">
        <v>478</v>
      </c>
      <c r="B349" s="66" t="s">
        <v>479</v>
      </c>
      <c r="C349" s="66" t="s">
        <v>570</v>
      </c>
      <c r="D349" s="66" t="s">
        <v>571</v>
      </c>
      <c r="E349" s="66">
        <v>1</v>
      </c>
    </row>
    <row r="350" spans="1:5" x14ac:dyDescent="0.25">
      <c r="A350" s="66" t="s">
        <v>478</v>
      </c>
      <c r="B350" s="66" t="s">
        <v>479</v>
      </c>
      <c r="C350" s="66" t="s">
        <v>572</v>
      </c>
      <c r="D350" s="66" t="s">
        <v>573</v>
      </c>
      <c r="E350" s="66">
        <v>0</v>
      </c>
    </row>
    <row r="351" spans="1:5" x14ac:dyDescent="0.25">
      <c r="A351" s="66" t="s">
        <v>478</v>
      </c>
      <c r="B351" s="66" t="s">
        <v>479</v>
      </c>
      <c r="C351" s="66" t="s">
        <v>574</v>
      </c>
      <c r="D351" s="66" t="s">
        <v>575</v>
      </c>
      <c r="E351" s="66">
        <v>0</v>
      </c>
    </row>
    <row r="352" spans="1:5" x14ac:dyDescent="0.25">
      <c r="A352" s="66" t="s">
        <v>478</v>
      </c>
      <c r="B352" s="66" t="s">
        <v>479</v>
      </c>
      <c r="C352" s="66" t="s">
        <v>576</v>
      </c>
      <c r="D352" s="66" t="s">
        <v>577</v>
      </c>
      <c r="E352" s="66">
        <v>0</v>
      </c>
    </row>
    <row r="353" spans="1:5" x14ac:dyDescent="0.25">
      <c r="A353" s="66" t="s">
        <v>478</v>
      </c>
      <c r="B353" s="66" t="s">
        <v>479</v>
      </c>
      <c r="C353" s="66" t="s">
        <v>578</v>
      </c>
      <c r="D353" s="66" t="s">
        <v>579</v>
      </c>
      <c r="E353" s="66">
        <v>0</v>
      </c>
    </row>
    <row r="354" spans="1:5" x14ac:dyDescent="0.25">
      <c r="A354" s="66" t="s">
        <v>478</v>
      </c>
      <c r="B354" s="66" t="s">
        <v>479</v>
      </c>
      <c r="C354" s="66" t="s">
        <v>580</v>
      </c>
      <c r="D354" s="66" t="s">
        <v>581</v>
      </c>
      <c r="E354" s="66">
        <v>0</v>
      </c>
    </row>
    <row r="355" spans="1:5" x14ac:dyDescent="0.25">
      <c r="A355" s="66" t="s">
        <v>478</v>
      </c>
      <c r="B355" s="66" t="s">
        <v>479</v>
      </c>
      <c r="C355" s="66" t="s">
        <v>582</v>
      </c>
      <c r="D355" s="66" t="s">
        <v>583</v>
      </c>
      <c r="E355" s="66">
        <v>0</v>
      </c>
    </row>
    <row r="356" spans="1:5" x14ac:dyDescent="0.25">
      <c r="A356" s="66" t="s">
        <v>478</v>
      </c>
      <c r="B356" s="66" t="s">
        <v>479</v>
      </c>
      <c r="C356" s="66" t="s">
        <v>584</v>
      </c>
      <c r="D356" s="66" t="s">
        <v>585</v>
      </c>
      <c r="E356" s="66">
        <v>0</v>
      </c>
    </row>
    <row r="357" spans="1:5" x14ac:dyDescent="0.25">
      <c r="A357" s="66" t="s">
        <v>478</v>
      </c>
      <c r="B357" s="66" t="s">
        <v>479</v>
      </c>
      <c r="C357" s="66" t="s">
        <v>586</v>
      </c>
      <c r="D357" s="66" t="s">
        <v>587</v>
      </c>
      <c r="E357" s="66">
        <v>2</v>
      </c>
    </row>
    <row r="358" spans="1:5" x14ac:dyDescent="0.25">
      <c r="A358" s="66" t="s">
        <v>478</v>
      </c>
      <c r="B358" s="66" t="s">
        <v>479</v>
      </c>
      <c r="C358" s="66" t="s">
        <v>588</v>
      </c>
      <c r="D358" s="66" t="s">
        <v>589</v>
      </c>
      <c r="E358" s="66">
        <v>0</v>
      </c>
    </row>
    <row r="359" spans="1:5" x14ac:dyDescent="0.25">
      <c r="A359" s="66" t="s">
        <v>478</v>
      </c>
      <c r="B359" s="66" t="s">
        <v>479</v>
      </c>
      <c r="C359" s="66" t="s">
        <v>590</v>
      </c>
      <c r="D359" s="66" t="s">
        <v>591</v>
      </c>
      <c r="E359" s="66">
        <v>0</v>
      </c>
    </row>
    <row r="360" spans="1:5" x14ac:dyDescent="0.25">
      <c r="A360" s="66" t="s">
        <v>478</v>
      </c>
      <c r="B360" s="66" t="s">
        <v>479</v>
      </c>
      <c r="C360" s="66" t="s">
        <v>592</v>
      </c>
      <c r="D360" s="66" t="s">
        <v>593</v>
      </c>
      <c r="E360" s="66">
        <v>8</v>
      </c>
    </row>
    <row r="361" spans="1:5" x14ac:dyDescent="0.25">
      <c r="A361" s="66" t="s">
        <v>478</v>
      </c>
      <c r="B361" s="66" t="s">
        <v>479</v>
      </c>
      <c r="C361" s="66" t="s">
        <v>594</v>
      </c>
      <c r="D361" s="66" t="s">
        <v>595</v>
      </c>
      <c r="E361" s="66">
        <v>10</v>
      </c>
    </row>
    <row r="362" spans="1:5" x14ac:dyDescent="0.25">
      <c r="A362" s="66" t="s">
        <v>478</v>
      </c>
      <c r="B362" s="66" t="s">
        <v>479</v>
      </c>
      <c r="C362" s="66" t="s">
        <v>596</v>
      </c>
      <c r="D362" s="66" t="s">
        <v>597</v>
      </c>
      <c r="E362" s="66">
        <v>30</v>
      </c>
    </row>
    <row r="363" spans="1:5" x14ac:dyDescent="0.25">
      <c r="A363" s="66" t="s">
        <v>478</v>
      </c>
      <c r="B363" s="66" t="s">
        <v>479</v>
      </c>
      <c r="C363" s="66" t="s">
        <v>598</v>
      </c>
      <c r="D363" s="66" t="s">
        <v>599</v>
      </c>
      <c r="E363" s="66">
        <v>23</v>
      </c>
    </row>
    <row r="364" spans="1:5" x14ac:dyDescent="0.25">
      <c r="A364" s="66" t="s">
        <v>478</v>
      </c>
      <c r="B364" s="66" t="s">
        <v>479</v>
      </c>
      <c r="C364" s="66" t="s">
        <v>600</v>
      </c>
      <c r="D364" s="66" t="s">
        <v>601</v>
      </c>
      <c r="E364" s="66">
        <v>24</v>
      </c>
    </row>
    <row r="365" spans="1:5" x14ac:dyDescent="0.25">
      <c r="A365" s="66" t="s">
        <v>478</v>
      </c>
      <c r="B365" s="66" t="s">
        <v>479</v>
      </c>
      <c r="C365" s="66" t="s">
        <v>602</v>
      </c>
      <c r="D365" s="66" t="s">
        <v>603</v>
      </c>
      <c r="E365" s="66">
        <v>33</v>
      </c>
    </row>
    <row r="366" spans="1:5" x14ac:dyDescent="0.25">
      <c r="A366" s="66" t="s">
        <v>478</v>
      </c>
      <c r="B366" s="66" t="s">
        <v>479</v>
      </c>
      <c r="C366" s="66" t="s">
        <v>604</v>
      </c>
      <c r="D366" s="66" t="s">
        <v>605</v>
      </c>
      <c r="E366" s="66">
        <v>2</v>
      </c>
    </row>
    <row r="367" spans="1:5" x14ac:dyDescent="0.25">
      <c r="A367" s="66" t="s">
        <v>478</v>
      </c>
      <c r="B367" s="66" t="s">
        <v>479</v>
      </c>
      <c r="C367" s="66" t="s">
        <v>606</v>
      </c>
      <c r="D367" s="66" t="s">
        <v>607</v>
      </c>
      <c r="E367" s="66">
        <v>3</v>
      </c>
    </row>
    <row r="368" spans="1:5" x14ac:dyDescent="0.25">
      <c r="A368" s="66" t="s">
        <v>478</v>
      </c>
      <c r="B368" s="66" t="s">
        <v>479</v>
      </c>
      <c r="C368" s="66" t="s">
        <v>608</v>
      </c>
      <c r="D368" s="66" t="s">
        <v>609</v>
      </c>
      <c r="E368" s="66">
        <v>0</v>
      </c>
    </row>
    <row r="369" spans="1:5" x14ac:dyDescent="0.25">
      <c r="A369" s="66" t="s">
        <v>478</v>
      </c>
      <c r="B369" s="66" t="s">
        <v>479</v>
      </c>
      <c r="C369" s="66" t="s">
        <v>610</v>
      </c>
      <c r="D369" s="66" t="s">
        <v>611</v>
      </c>
      <c r="E369" s="66">
        <v>0</v>
      </c>
    </row>
    <row r="370" spans="1:5" x14ac:dyDescent="0.25">
      <c r="A370" s="66" t="s">
        <v>478</v>
      </c>
      <c r="B370" s="66" t="s">
        <v>479</v>
      </c>
      <c r="C370" s="66" t="s">
        <v>612</v>
      </c>
      <c r="D370" s="66" t="s">
        <v>613</v>
      </c>
      <c r="E370" s="66">
        <v>10</v>
      </c>
    </row>
    <row r="371" spans="1:5" x14ac:dyDescent="0.25">
      <c r="A371" s="66" t="s">
        <v>478</v>
      </c>
      <c r="B371" s="66" t="s">
        <v>479</v>
      </c>
      <c r="C371" s="66" t="s">
        <v>614</v>
      </c>
      <c r="D371" s="66" t="s">
        <v>615</v>
      </c>
      <c r="E371" s="66">
        <v>31</v>
      </c>
    </row>
    <row r="372" spans="1:5" x14ac:dyDescent="0.25">
      <c r="A372" s="66" t="s">
        <v>478</v>
      </c>
      <c r="B372" s="66" t="s">
        <v>479</v>
      </c>
      <c r="C372" s="66" t="s">
        <v>616</v>
      </c>
      <c r="D372" s="66" t="s">
        <v>617</v>
      </c>
      <c r="E372" s="66">
        <v>0</v>
      </c>
    </row>
    <row r="373" spans="1:5" x14ac:dyDescent="0.25">
      <c r="A373" s="66" t="s">
        <v>478</v>
      </c>
      <c r="B373" s="66" t="s">
        <v>479</v>
      </c>
      <c r="C373" s="66" t="s">
        <v>618</v>
      </c>
      <c r="D373" s="66" t="s">
        <v>619</v>
      </c>
      <c r="E373" s="66">
        <v>0</v>
      </c>
    </row>
    <row r="374" spans="1:5" x14ac:dyDescent="0.25">
      <c r="A374" s="66" t="s">
        <v>478</v>
      </c>
      <c r="B374" s="66" t="s">
        <v>479</v>
      </c>
      <c r="C374" s="66" t="s">
        <v>620</v>
      </c>
      <c r="D374" s="66" t="s">
        <v>621</v>
      </c>
      <c r="E374" s="66">
        <v>0</v>
      </c>
    </row>
    <row r="375" spans="1:5" x14ac:dyDescent="0.25">
      <c r="A375" s="66" t="s">
        <v>478</v>
      </c>
      <c r="B375" s="66" t="s">
        <v>479</v>
      </c>
      <c r="C375" s="66" t="s">
        <v>622</v>
      </c>
      <c r="D375" s="66" t="s">
        <v>623</v>
      </c>
      <c r="E375" s="66">
        <v>0</v>
      </c>
    </row>
    <row r="376" spans="1:5" x14ac:dyDescent="0.25">
      <c r="A376" s="66" t="s">
        <v>478</v>
      </c>
      <c r="B376" s="66" t="s">
        <v>479</v>
      </c>
      <c r="C376" s="66" t="s">
        <v>624</v>
      </c>
      <c r="D376" s="66" t="s">
        <v>625</v>
      </c>
      <c r="E376" s="66">
        <v>0</v>
      </c>
    </row>
    <row r="377" spans="1:5" x14ac:dyDescent="0.25">
      <c r="A377" s="66" t="s">
        <v>478</v>
      </c>
      <c r="B377" s="66" t="s">
        <v>479</v>
      </c>
      <c r="C377" s="66" t="s">
        <v>626</v>
      </c>
      <c r="D377" s="66" t="s">
        <v>627</v>
      </c>
      <c r="E377" s="66">
        <v>0</v>
      </c>
    </row>
    <row r="378" spans="1:5" x14ac:dyDescent="0.25">
      <c r="A378" s="66" t="s">
        <v>478</v>
      </c>
      <c r="B378" s="66" t="s">
        <v>479</v>
      </c>
      <c r="C378" s="66" t="s">
        <v>628</v>
      </c>
      <c r="D378" s="66" t="s">
        <v>629</v>
      </c>
      <c r="E378" s="66">
        <v>0</v>
      </c>
    </row>
    <row r="379" spans="1:5" x14ac:dyDescent="0.25">
      <c r="A379" s="66" t="s">
        <v>478</v>
      </c>
      <c r="B379" s="66" t="s">
        <v>479</v>
      </c>
      <c r="C379" s="66" t="s">
        <v>630</v>
      </c>
      <c r="D379" s="66" t="s">
        <v>631</v>
      </c>
      <c r="E379" s="66">
        <v>0</v>
      </c>
    </row>
    <row r="380" spans="1:5" x14ac:dyDescent="0.25">
      <c r="A380" s="66" t="s">
        <v>478</v>
      </c>
      <c r="B380" s="66" t="s">
        <v>479</v>
      </c>
      <c r="C380" s="66" t="s">
        <v>632</v>
      </c>
      <c r="D380" s="66" t="s">
        <v>633</v>
      </c>
      <c r="E380" s="66">
        <v>0</v>
      </c>
    </row>
    <row r="381" spans="1:5" x14ac:dyDescent="0.25">
      <c r="A381" s="66" t="s">
        <v>478</v>
      </c>
      <c r="B381" s="66" t="s">
        <v>479</v>
      </c>
      <c r="C381" s="66" t="s">
        <v>634</v>
      </c>
      <c r="D381" s="66" t="s">
        <v>635</v>
      </c>
      <c r="E381" s="66">
        <v>0</v>
      </c>
    </row>
    <row r="382" spans="1:5" x14ac:dyDescent="0.25">
      <c r="A382" s="66" t="s">
        <v>478</v>
      </c>
      <c r="B382" s="66" t="s">
        <v>479</v>
      </c>
      <c r="C382" s="66" t="s">
        <v>636</v>
      </c>
      <c r="D382" s="66" t="s">
        <v>637</v>
      </c>
      <c r="E382" s="66">
        <v>0</v>
      </c>
    </row>
    <row r="383" spans="1:5" x14ac:dyDescent="0.25">
      <c r="A383" s="66" t="s">
        <v>478</v>
      </c>
      <c r="B383" s="66" t="s">
        <v>479</v>
      </c>
      <c r="C383" s="66" t="s">
        <v>638</v>
      </c>
      <c r="D383" s="66" t="s">
        <v>639</v>
      </c>
      <c r="E383" s="66">
        <v>0</v>
      </c>
    </row>
    <row r="384" spans="1:5" x14ac:dyDescent="0.25">
      <c r="A384" s="66" t="s">
        <v>478</v>
      </c>
      <c r="B384" s="66" t="s">
        <v>479</v>
      </c>
      <c r="C384" s="66" t="s">
        <v>640</v>
      </c>
      <c r="D384" s="66" t="s">
        <v>641</v>
      </c>
      <c r="E384" s="66">
        <v>0</v>
      </c>
    </row>
    <row r="385" spans="1:5" x14ac:dyDescent="0.25">
      <c r="A385" s="66" t="s">
        <v>478</v>
      </c>
      <c r="B385" s="66" t="s">
        <v>479</v>
      </c>
      <c r="C385" s="66" t="s">
        <v>642</v>
      </c>
      <c r="D385" s="66" t="s">
        <v>643</v>
      </c>
      <c r="E385" s="66">
        <v>0</v>
      </c>
    </row>
    <row r="386" spans="1:5" x14ac:dyDescent="0.25">
      <c r="A386" s="66" t="s">
        <v>478</v>
      </c>
      <c r="B386" s="66" t="s">
        <v>479</v>
      </c>
      <c r="C386" s="66" t="s">
        <v>644</v>
      </c>
      <c r="D386" s="66" t="s">
        <v>645</v>
      </c>
      <c r="E386" s="66">
        <v>0</v>
      </c>
    </row>
    <row r="387" spans="1:5" x14ac:dyDescent="0.25">
      <c r="A387" s="66" t="s">
        <v>478</v>
      </c>
      <c r="B387" s="66" t="s">
        <v>479</v>
      </c>
      <c r="C387" s="66" t="s">
        <v>646</v>
      </c>
      <c r="D387" s="66" t="s">
        <v>647</v>
      </c>
      <c r="E387" s="66">
        <v>0</v>
      </c>
    </row>
    <row r="388" spans="1:5" x14ac:dyDescent="0.25">
      <c r="A388" s="66" t="s">
        <v>478</v>
      </c>
      <c r="B388" s="66" t="s">
        <v>479</v>
      </c>
      <c r="C388" s="66" t="s">
        <v>648</v>
      </c>
      <c r="D388" s="66" t="s">
        <v>649</v>
      </c>
      <c r="E388" s="66">
        <v>0</v>
      </c>
    </row>
    <row r="389" spans="1:5" x14ac:dyDescent="0.25">
      <c r="A389" s="66" t="s">
        <v>478</v>
      </c>
      <c r="B389" s="66" t="s">
        <v>479</v>
      </c>
      <c r="C389" s="66" t="s">
        <v>650</v>
      </c>
      <c r="D389" s="66" t="s">
        <v>651</v>
      </c>
      <c r="E389" s="66">
        <v>0</v>
      </c>
    </row>
    <row r="390" spans="1:5" x14ac:dyDescent="0.25">
      <c r="A390" s="66" t="s">
        <v>478</v>
      </c>
      <c r="B390" s="66" t="s">
        <v>479</v>
      </c>
      <c r="C390" s="66" t="s">
        <v>652</v>
      </c>
      <c r="D390" s="66" t="s">
        <v>653</v>
      </c>
      <c r="E390" s="66">
        <v>0</v>
      </c>
    </row>
    <row r="391" spans="1:5" x14ac:dyDescent="0.25">
      <c r="A391" s="66" t="s">
        <v>478</v>
      </c>
      <c r="B391" s="66" t="s">
        <v>479</v>
      </c>
      <c r="C391" s="66" t="s">
        <v>654</v>
      </c>
      <c r="D391" s="66" t="s">
        <v>655</v>
      </c>
      <c r="E391" s="66">
        <v>0</v>
      </c>
    </row>
    <row r="392" spans="1:5" x14ac:dyDescent="0.25">
      <c r="A392" s="66" t="s">
        <v>478</v>
      </c>
      <c r="B392" s="66" t="s">
        <v>479</v>
      </c>
      <c r="C392" s="66" t="s">
        <v>656</v>
      </c>
      <c r="D392" s="66" t="s">
        <v>657</v>
      </c>
      <c r="E392" s="66">
        <v>0</v>
      </c>
    </row>
    <row r="393" spans="1:5" x14ac:dyDescent="0.25">
      <c r="A393" s="66" t="s">
        <v>478</v>
      </c>
      <c r="B393" s="66" t="s">
        <v>479</v>
      </c>
      <c r="C393" s="66" t="s">
        <v>658</v>
      </c>
      <c r="D393" s="66" t="s">
        <v>659</v>
      </c>
      <c r="E393" s="66">
        <v>0</v>
      </c>
    </row>
    <row r="394" spans="1:5" x14ac:dyDescent="0.25">
      <c r="A394" s="66" t="s">
        <v>478</v>
      </c>
      <c r="B394" s="66" t="s">
        <v>479</v>
      </c>
      <c r="C394" s="66" t="s">
        <v>660</v>
      </c>
      <c r="D394" s="66" t="s">
        <v>661</v>
      </c>
      <c r="E394" s="66">
        <v>0</v>
      </c>
    </row>
    <row r="395" spans="1:5" x14ac:dyDescent="0.25">
      <c r="A395" s="66" t="s">
        <v>478</v>
      </c>
      <c r="B395" s="66" t="s">
        <v>479</v>
      </c>
      <c r="C395" s="66" t="s">
        <v>662</v>
      </c>
      <c r="D395" s="66" t="s">
        <v>663</v>
      </c>
      <c r="E395" s="66">
        <v>0</v>
      </c>
    </row>
    <row r="396" spans="1:5" x14ac:dyDescent="0.25">
      <c r="A396" s="66" t="s">
        <v>478</v>
      </c>
      <c r="B396" s="66" t="s">
        <v>479</v>
      </c>
      <c r="C396" s="66" t="s">
        <v>664</v>
      </c>
      <c r="D396" s="66" t="s">
        <v>665</v>
      </c>
      <c r="E396" s="66">
        <v>0</v>
      </c>
    </row>
    <row r="397" spans="1:5" x14ac:dyDescent="0.25">
      <c r="A397" s="66" t="s">
        <v>478</v>
      </c>
      <c r="B397" s="66" t="s">
        <v>479</v>
      </c>
      <c r="C397" s="66" t="s">
        <v>666</v>
      </c>
      <c r="D397" s="66" t="s">
        <v>667</v>
      </c>
      <c r="E397" s="66">
        <v>0</v>
      </c>
    </row>
    <row r="398" spans="1:5" x14ac:dyDescent="0.25">
      <c r="A398" s="66" t="s">
        <v>478</v>
      </c>
      <c r="B398" s="66" t="s">
        <v>479</v>
      </c>
      <c r="C398" s="66" t="s">
        <v>668</v>
      </c>
      <c r="D398" s="66" t="s">
        <v>669</v>
      </c>
      <c r="E398" s="66">
        <v>0</v>
      </c>
    </row>
    <row r="399" spans="1:5" x14ac:dyDescent="0.25">
      <c r="A399" s="66" t="s">
        <v>478</v>
      </c>
      <c r="B399" s="66" t="s">
        <v>479</v>
      </c>
      <c r="C399" s="66" t="s">
        <v>670</v>
      </c>
      <c r="D399" s="66" t="s">
        <v>671</v>
      </c>
      <c r="E399" s="66">
        <v>0</v>
      </c>
    </row>
    <row r="400" spans="1:5" x14ac:dyDescent="0.25">
      <c r="A400" s="66" t="s">
        <v>478</v>
      </c>
      <c r="B400" s="66" t="s">
        <v>479</v>
      </c>
      <c r="C400" s="66" t="s">
        <v>672</v>
      </c>
      <c r="D400" s="66" t="s">
        <v>673</v>
      </c>
      <c r="E400" s="66">
        <v>0</v>
      </c>
    </row>
    <row r="401" spans="1:5" x14ac:dyDescent="0.25">
      <c r="A401" s="66" t="s">
        <v>478</v>
      </c>
      <c r="B401" s="66" t="s">
        <v>479</v>
      </c>
      <c r="C401" s="66" t="s">
        <v>674</v>
      </c>
      <c r="D401" s="66" t="s">
        <v>675</v>
      </c>
      <c r="E401" s="66">
        <v>0</v>
      </c>
    </row>
    <row r="402" spans="1:5" x14ac:dyDescent="0.25">
      <c r="A402" s="66" t="s">
        <v>478</v>
      </c>
      <c r="B402" s="66" t="s">
        <v>479</v>
      </c>
      <c r="C402" s="66" t="s">
        <v>676</v>
      </c>
      <c r="D402" s="66" t="s">
        <v>677</v>
      </c>
      <c r="E402" s="66">
        <v>0</v>
      </c>
    </row>
    <row r="403" spans="1:5" x14ac:dyDescent="0.25">
      <c r="A403" s="66" t="s">
        <v>478</v>
      </c>
      <c r="B403" s="66" t="s">
        <v>479</v>
      </c>
      <c r="C403" s="66" t="s">
        <v>678</v>
      </c>
      <c r="D403" s="66" t="s">
        <v>679</v>
      </c>
      <c r="E403" s="66">
        <v>0</v>
      </c>
    </row>
    <row r="404" spans="1:5" x14ac:dyDescent="0.25">
      <c r="A404" s="66" t="s">
        <v>478</v>
      </c>
      <c r="B404" s="66" t="s">
        <v>479</v>
      </c>
      <c r="C404" s="66" t="s">
        <v>680</v>
      </c>
      <c r="D404" s="66" t="s">
        <v>681</v>
      </c>
      <c r="E404" s="66">
        <v>0</v>
      </c>
    </row>
    <row r="405" spans="1:5" x14ac:dyDescent="0.25">
      <c r="A405" s="66" t="s">
        <v>478</v>
      </c>
      <c r="B405" s="66" t="s">
        <v>479</v>
      </c>
      <c r="C405" s="66" t="s">
        <v>682</v>
      </c>
      <c r="D405" s="66" t="s">
        <v>683</v>
      </c>
      <c r="E405" s="66">
        <v>0</v>
      </c>
    </row>
    <row r="406" spans="1:5" x14ac:dyDescent="0.25">
      <c r="A406" s="66" t="s">
        <v>478</v>
      </c>
      <c r="B406" s="66" t="s">
        <v>479</v>
      </c>
      <c r="C406" s="66" t="s">
        <v>684</v>
      </c>
      <c r="D406" s="66" t="s">
        <v>685</v>
      </c>
      <c r="E406" s="66">
        <v>0</v>
      </c>
    </row>
    <row r="407" spans="1:5" x14ac:dyDescent="0.25">
      <c r="A407" s="66" t="s">
        <v>478</v>
      </c>
      <c r="B407" s="66" t="s">
        <v>479</v>
      </c>
      <c r="C407" s="66" t="s">
        <v>686</v>
      </c>
      <c r="D407" s="66" t="s">
        <v>687</v>
      </c>
      <c r="E407" s="66">
        <v>0</v>
      </c>
    </row>
    <row r="408" spans="1:5" x14ac:dyDescent="0.25">
      <c r="A408" s="66" t="s">
        <v>478</v>
      </c>
      <c r="B408" s="66" t="s">
        <v>479</v>
      </c>
      <c r="C408" s="66" t="s">
        <v>688</v>
      </c>
      <c r="D408" s="66" t="s">
        <v>689</v>
      </c>
      <c r="E408" s="66">
        <v>0</v>
      </c>
    </row>
    <row r="409" spans="1:5" x14ac:dyDescent="0.25">
      <c r="A409" s="66" t="s">
        <v>478</v>
      </c>
      <c r="B409" s="66" t="s">
        <v>479</v>
      </c>
      <c r="C409" s="66" t="s">
        <v>690</v>
      </c>
      <c r="D409" s="66" t="s">
        <v>691</v>
      </c>
      <c r="E409" s="66">
        <v>0</v>
      </c>
    </row>
    <row r="410" spans="1:5" x14ac:dyDescent="0.25">
      <c r="A410" s="66" t="s">
        <v>478</v>
      </c>
      <c r="B410" s="66" t="s">
        <v>479</v>
      </c>
      <c r="C410" s="66" t="s">
        <v>692</v>
      </c>
      <c r="D410" s="66" t="s">
        <v>693</v>
      </c>
      <c r="E410" s="66">
        <v>0</v>
      </c>
    </row>
    <row r="411" spans="1:5" x14ac:dyDescent="0.25">
      <c r="A411" s="66" t="s">
        <v>478</v>
      </c>
      <c r="B411" s="66" t="s">
        <v>479</v>
      </c>
      <c r="C411" s="66" t="s">
        <v>694</v>
      </c>
      <c r="D411" s="66" t="s">
        <v>695</v>
      </c>
      <c r="E411" s="66">
        <v>0</v>
      </c>
    </row>
    <row r="412" spans="1:5" x14ac:dyDescent="0.25">
      <c r="A412" s="66" t="s">
        <v>478</v>
      </c>
      <c r="B412" s="66" t="s">
        <v>479</v>
      </c>
      <c r="C412" s="66" t="s">
        <v>696</v>
      </c>
      <c r="D412" s="66" t="s">
        <v>697</v>
      </c>
      <c r="E412" s="66">
        <v>0</v>
      </c>
    </row>
    <row r="413" spans="1:5" x14ac:dyDescent="0.25">
      <c r="A413" s="66" t="s">
        <v>478</v>
      </c>
      <c r="B413" s="66" t="s">
        <v>479</v>
      </c>
      <c r="C413" s="66" t="s">
        <v>698</v>
      </c>
      <c r="D413" s="66" t="s">
        <v>699</v>
      </c>
      <c r="E413" s="66">
        <v>0</v>
      </c>
    </row>
    <row r="414" spans="1:5" x14ac:dyDescent="0.25">
      <c r="A414" s="66" t="s">
        <v>478</v>
      </c>
      <c r="B414" s="66" t="s">
        <v>479</v>
      </c>
      <c r="C414" s="66" t="s">
        <v>700</v>
      </c>
      <c r="D414" s="66" t="s">
        <v>701</v>
      </c>
      <c r="E414" s="66">
        <v>0</v>
      </c>
    </row>
    <row r="415" spans="1:5" x14ac:dyDescent="0.25">
      <c r="A415" s="66" t="s">
        <v>478</v>
      </c>
      <c r="B415" s="66" t="s">
        <v>479</v>
      </c>
      <c r="C415" s="66" t="s">
        <v>702</v>
      </c>
      <c r="D415" s="66" t="s">
        <v>703</v>
      </c>
      <c r="E415" s="66">
        <v>0</v>
      </c>
    </row>
    <row r="416" spans="1:5" x14ac:dyDescent="0.25">
      <c r="A416" s="66" t="s">
        <v>478</v>
      </c>
      <c r="B416" s="66" t="s">
        <v>479</v>
      </c>
      <c r="C416" s="66" t="s">
        <v>704</v>
      </c>
      <c r="D416" s="66" t="s">
        <v>705</v>
      </c>
      <c r="E416" s="66">
        <v>0</v>
      </c>
    </row>
    <row r="417" spans="1:5" x14ac:dyDescent="0.25">
      <c r="A417" s="66" t="s">
        <v>478</v>
      </c>
      <c r="B417" s="66" t="s">
        <v>479</v>
      </c>
      <c r="C417" s="66" t="s">
        <v>706</v>
      </c>
      <c r="D417" s="66" t="s">
        <v>707</v>
      </c>
      <c r="E417" s="66">
        <v>0</v>
      </c>
    </row>
    <row r="418" spans="1:5" x14ac:dyDescent="0.25">
      <c r="A418" s="66" t="s">
        <v>478</v>
      </c>
      <c r="B418" s="66" t="s">
        <v>479</v>
      </c>
      <c r="C418" s="66" t="s">
        <v>708</v>
      </c>
      <c r="D418" s="66" t="s">
        <v>709</v>
      </c>
      <c r="E418" s="66">
        <v>0</v>
      </c>
    </row>
    <row r="419" spans="1:5" x14ac:dyDescent="0.25">
      <c r="A419" s="66" t="s">
        <v>478</v>
      </c>
      <c r="B419" s="66" t="s">
        <v>479</v>
      </c>
      <c r="C419" s="66" t="s">
        <v>710</v>
      </c>
      <c r="D419" s="66" t="s">
        <v>711</v>
      </c>
      <c r="E419" s="66">
        <v>0</v>
      </c>
    </row>
    <row r="420" spans="1:5" x14ac:dyDescent="0.25">
      <c r="A420" s="66" t="s">
        <v>478</v>
      </c>
      <c r="B420" s="66" t="s">
        <v>479</v>
      </c>
      <c r="C420" s="66" t="s">
        <v>712</v>
      </c>
      <c r="D420" s="66" t="s">
        <v>713</v>
      </c>
      <c r="E420" s="66">
        <v>1</v>
      </c>
    </row>
    <row r="421" spans="1:5" x14ac:dyDescent="0.25">
      <c r="A421" s="66" t="s">
        <v>478</v>
      </c>
      <c r="B421" s="66" t="s">
        <v>479</v>
      </c>
      <c r="C421" s="66" t="s">
        <v>714</v>
      </c>
      <c r="D421" s="66" t="s">
        <v>715</v>
      </c>
      <c r="E421" s="66">
        <v>0</v>
      </c>
    </row>
    <row r="422" spans="1:5" x14ac:dyDescent="0.25">
      <c r="A422" s="66" t="s">
        <v>478</v>
      </c>
      <c r="B422" s="66" t="s">
        <v>479</v>
      </c>
      <c r="C422" s="66" t="s">
        <v>716</v>
      </c>
      <c r="D422" s="66" t="s">
        <v>717</v>
      </c>
      <c r="E422" s="66">
        <v>4</v>
      </c>
    </row>
    <row r="423" spans="1:5" x14ac:dyDescent="0.25">
      <c r="A423" s="66" t="s">
        <v>478</v>
      </c>
      <c r="B423" s="66" t="s">
        <v>479</v>
      </c>
      <c r="C423" s="66" t="s">
        <v>718</v>
      </c>
      <c r="D423" s="66" t="s">
        <v>719</v>
      </c>
      <c r="E423" s="66">
        <v>0</v>
      </c>
    </row>
    <row r="424" spans="1:5" x14ac:dyDescent="0.25">
      <c r="A424" s="66" t="s">
        <v>478</v>
      </c>
      <c r="B424" s="66" t="s">
        <v>479</v>
      </c>
      <c r="C424" s="66" t="s">
        <v>720</v>
      </c>
      <c r="D424" s="66" t="s">
        <v>721</v>
      </c>
      <c r="E424" s="66">
        <v>0</v>
      </c>
    </row>
    <row r="425" spans="1:5" x14ac:dyDescent="0.25">
      <c r="A425" s="66" t="s">
        <v>478</v>
      </c>
      <c r="B425" s="66" t="s">
        <v>479</v>
      </c>
      <c r="C425" s="66" t="s">
        <v>722</v>
      </c>
      <c r="D425" s="66" t="s">
        <v>723</v>
      </c>
      <c r="E425" s="66">
        <v>0</v>
      </c>
    </row>
    <row r="426" spans="1:5" x14ac:dyDescent="0.25">
      <c r="A426" s="66" t="s">
        <v>478</v>
      </c>
      <c r="B426" s="66" t="s">
        <v>479</v>
      </c>
      <c r="C426" s="66" t="s">
        <v>724</v>
      </c>
      <c r="D426" s="66" t="s">
        <v>725</v>
      </c>
      <c r="E426" s="66">
        <v>0</v>
      </c>
    </row>
    <row r="427" spans="1:5" x14ac:dyDescent="0.25">
      <c r="A427" s="66" t="s">
        <v>478</v>
      </c>
      <c r="B427" s="66" t="s">
        <v>479</v>
      </c>
      <c r="C427" s="66" t="s">
        <v>726</v>
      </c>
      <c r="D427" s="66" t="s">
        <v>727</v>
      </c>
      <c r="E427" s="66">
        <v>6</v>
      </c>
    </row>
    <row r="428" spans="1:5" x14ac:dyDescent="0.25">
      <c r="A428" s="66" t="s">
        <v>478</v>
      </c>
      <c r="B428" s="66" t="s">
        <v>479</v>
      </c>
      <c r="C428" s="66" t="s">
        <v>728</v>
      </c>
      <c r="D428" s="66" t="s">
        <v>729</v>
      </c>
      <c r="E428" s="66">
        <v>0</v>
      </c>
    </row>
    <row r="429" spans="1:5" x14ac:dyDescent="0.25">
      <c r="A429" s="66" t="s">
        <v>478</v>
      </c>
      <c r="B429" s="66" t="s">
        <v>479</v>
      </c>
      <c r="C429" s="66" t="s">
        <v>730</v>
      </c>
      <c r="D429" s="66" t="s">
        <v>731</v>
      </c>
      <c r="E429" s="66">
        <v>0</v>
      </c>
    </row>
    <row r="430" spans="1:5" x14ac:dyDescent="0.25">
      <c r="A430" s="66" t="s">
        <v>478</v>
      </c>
      <c r="B430" s="66" t="s">
        <v>479</v>
      </c>
      <c r="C430" s="66" t="s">
        <v>732</v>
      </c>
      <c r="D430" s="66" t="s">
        <v>733</v>
      </c>
      <c r="E430" s="66">
        <v>1</v>
      </c>
    </row>
    <row r="431" spans="1:5" x14ac:dyDescent="0.25">
      <c r="A431" s="66" t="s">
        <v>478</v>
      </c>
      <c r="B431" s="66" t="s">
        <v>479</v>
      </c>
      <c r="C431" s="66" t="s">
        <v>734</v>
      </c>
      <c r="D431" s="66" t="s">
        <v>735</v>
      </c>
      <c r="E431" s="66">
        <v>0</v>
      </c>
    </row>
    <row r="432" spans="1:5" x14ac:dyDescent="0.25">
      <c r="A432" s="66" t="s">
        <v>478</v>
      </c>
      <c r="B432" s="66" t="s">
        <v>479</v>
      </c>
      <c r="C432" s="66" t="s">
        <v>736</v>
      </c>
      <c r="D432" s="66" t="s">
        <v>737</v>
      </c>
      <c r="E432" s="66">
        <v>0</v>
      </c>
    </row>
    <row r="433" spans="1:5" x14ac:dyDescent="0.25">
      <c r="A433" s="66" t="s">
        <v>478</v>
      </c>
      <c r="B433" s="66" t="s">
        <v>479</v>
      </c>
      <c r="C433" s="66" t="s">
        <v>738</v>
      </c>
      <c r="D433" s="66" t="s">
        <v>739</v>
      </c>
      <c r="E433" s="66">
        <v>0</v>
      </c>
    </row>
    <row r="434" spans="1:5" x14ac:dyDescent="0.25">
      <c r="A434" s="66" t="s">
        <v>478</v>
      </c>
      <c r="B434" s="66" t="s">
        <v>479</v>
      </c>
      <c r="C434" s="66" t="s">
        <v>740</v>
      </c>
      <c r="D434" s="66" t="s">
        <v>741</v>
      </c>
      <c r="E434" s="66">
        <v>0</v>
      </c>
    </row>
    <row r="435" spans="1:5" x14ac:dyDescent="0.25">
      <c r="A435" s="66" t="s">
        <v>478</v>
      </c>
      <c r="B435" s="66" t="s">
        <v>479</v>
      </c>
      <c r="C435" s="66" t="s">
        <v>742</v>
      </c>
      <c r="D435" s="66" t="s">
        <v>743</v>
      </c>
      <c r="E435" s="66">
        <v>0</v>
      </c>
    </row>
    <row r="436" spans="1:5" x14ac:dyDescent="0.25">
      <c r="A436" s="66" t="s">
        <v>478</v>
      </c>
      <c r="B436" s="66" t="s">
        <v>479</v>
      </c>
      <c r="C436" s="66" t="s">
        <v>744</v>
      </c>
      <c r="D436" s="66" t="s">
        <v>745</v>
      </c>
      <c r="E436" s="66">
        <v>0</v>
      </c>
    </row>
    <row r="437" spans="1:5" x14ac:dyDescent="0.25">
      <c r="A437" s="66" t="s">
        <v>478</v>
      </c>
      <c r="B437" s="66" t="s">
        <v>479</v>
      </c>
      <c r="C437" s="66" t="s">
        <v>746</v>
      </c>
      <c r="D437" s="66" t="s">
        <v>747</v>
      </c>
      <c r="E437" s="66">
        <v>0</v>
      </c>
    </row>
    <row r="438" spans="1:5" x14ac:dyDescent="0.25">
      <c r="A438" s="66" t="s">
        <v>478</v>
      </c>
      <c r="B438" s="66" t="s">
        <v>479</v>
      </c>
      <c r="C438" s="66" t="s">
        <v>748</v>
      </c>
      <c r="D438" s="66" t="s">
        <v>749</v>
      </c>
      <c r="E438" s="66">
        <v>0</v>
      </c>
    </row>
    <row r="439" spans="1:5" x14ac:dyDescent="0.25">
      <c r="A439" s="66" t="s">
        <v>478</v>
      </c>
      <c r="B439" s="66" t="s">
        <v>479</v>
      </c>
      <c r="C439" s="66" t="s">
        <v>750</v>
      </c>
      <c r="D439" s="66" t="s">
        <v>751</v>
      </c>
      <c r="E439" s="66">
        <v>0</v>
      </c>
    </row>
    <row r="440" spans="1:5" x14ac:dyDescent="0.25">
      <c r="A440" s="66" t="s">
        <v>478</v>
      </c>
      <c r="B440" s="66" t="s">
        <v>479</v>
      </c>
      <c r="C440" s="66" t="s">
        <v>752</v>
      </c>
      <c r="D440" s="66" t="s">
        <v>753</v>
      </c>
      <c r="E440" s="66">
        <v>0</v>
      </c>
    </row>
    <row r="441" spans="1:5" x14ac:dyDescent="0.25">
      <c r="A441" s="66" t="s">
        <v>478</v>
      </c>
      <c r="B441" s="66" t="s">
        <v>479</v>
      </c>
      <c r="C441" s="66" t="s">
        <v>754</v>
      </c>
      <c r="D441" s="66" t="s">
        <v>755</v>
      </c>
      <c r="E441" s="66">
        <v>0</v>
      </c>
    </row>
    <row r="442" spans="1:5" x14ac:dyDescent="0.25">
      <c r="A442" s="66" t="s">
        <v>478</v>
      </c>
      <c r="B442" s="66" t="s">
        <v>479</v>
      </c>
      <c r="C442" s="66" t="s">
        <v>756</v>
      </c>
      <c r="D442" s="66" t="s">
        <v>757</v>
      </c>
      <c r="E442" s="66">
        <v>0</v>
      </c>
    </row>
    <row r="443" spans="1:5" x14ac:dyDescent="0.25">
      <c r="A443" s="66" t="s">
        <v>478</v>
      </c>
      <c r="B443" s="66" t="s">
        <v>479</v>
      </c>
      <c r="C443" s="66" t="s">
        <v>758</v>
      </c>
      <c r="D443" s="66" t="s">
        <v>759</v>
      </c>
      <c r="E443" s="66">
        <v>0</v>
      </c>
    </row>
    <row r="444" spans="1:5" x14ac:dyDescent="0.25">
      <c r="A444" s="66" t="s">
        <v>478</v>
      </c>
      <c r="B444" s="66" t="s">
        <v>479</v>
      </c>
      <c r="C444" s="66" t="s">
        <v>760</v>
      </c>
      <c r="D444" s="66" t="s">
        <v>761</v>
      </c>
      <c r="E444" s="66">
        <v>0</v>
      </c>
    </row>
    <row r="445" spans="1:5" x14ac:dyDescent="0.25">
      <c r="A445" s="66" t="s">
        <v>478</v>
      </c>
      <c r="B445" s="66" t="s">
        <v>479</v>
      </c>
      <c r="C445" s="66" t="s">
        <v>762</v>
      </c>
      <c r="D445" s="66" t="s">
        <v>763</v>
      </c>
      <c r="E445" s="66">
        <v>0</v>
      </c>
    </row>
    <row r="446" spans="1:5" x14ac:dyDescent="0.25">
      <c r="A446" s="66" t="s">
        <v>478</v>
      </c>
      <c r="B446" s="66" t="s">
        <v>479</v>
      </c>
      <c r="C446" s="66" t="s">
        <v>764</v>
      </c>
      <c r="D446" s="66" t="s">
        <v>765</v>
      </c>
      <c r="E446" s="66">
        <v>0</v>
      </c>
    </row>
    <row r="447" spans="1:5" x14ac:dyDescent="0.25">
      <c r="A447" s="66" t="s">
        <v>478</v>
      </c>
      <c r="B447" s="66" t="s">
        <v>479</v>
      </c>
      <c r="C447" s="66" t="s">
        <v>766</v>
      </c>
      <c r="D447" s="66" t="s">
        <v>767</v>
      </c>
      <c r="E447" s="66">
        <v>0</v>
      </c>
    </row>
    <row r="448" spans="1:5" x14ac:dyDescent="0.25">
      <c r="A448" s="66" t="s">
        <v>478</v>
      </c>
      <c r="B448" s="66" t="s">
        <v>479</v>
      </c>
      <c r="C448" s="66" t="s">
        <v>768</v>
      </c>
      <c r="D448" s="66" t="s">
        <v>769</v>
      </c>
      <c r="E448" s="66">
        <v>0</v>
      </c>
    </row>
    <row r="449" spans="1:5" x14ac:dyDescent="0.25">
      <c r="A449" s="66" t="s">
        <v>478</v>
      </c>
      <c r="B449" s="66" t="s">
        <v>479</v>
      </c>
      <c r="C449" s="66" t="s">
        <v>770</v>
      </c>
      <c r="D449" s="66" t="s">
        <v>771</v>
      </c>
      <c r="E449" s="66">
        <v>0</v>
      </c>
    </row>
    <row r="450" spans="1:5" x14ac:dyDescent="0.25">
      <c r="A450" s="66" t="s">
        <v>478</v>
      </c>
      <c r="B450" s="66" t="s">
        <v>479</v>
      </c>
      <c r="C450" s="66" t="s">
        <v>772</v>
      </c>
      <c r="D450" s="66" t="s">
        <v>773</v>
      </c>
      <c r="E450" s="66">
        <v>0</v>
      </c>
    </row>
    <row r="451" spans="1:5" x14ac:dyDescent="0.25">
      <c r="A451" s="66" t="s">
        <v>478</v>
      </c>
      <c r="B451" s="66" t="s">
        <v>479</v>
      </c>
      <c r="C451" s="66" t="s">
        <v>774</v>
      </c>
      <c r="D451" s="66" t="s">
        <v>775</v>
      </c>
      <c r="E451" s="66">
        <v>0</v>
      </c>
    </row>
    <row r="452" spans="1:5" x14ac:dyDescent="0.25">
      <c r="A452" s="66" t="s">
        <v>478</v>
      </c>
      <c r="B452" s="66" t="s">
        <v>479</v>
      </c>
      <c r="C452" s="66" t="s">
        <v>137</v>
      </c>
      <c r="D452" s="66" t="s">
        <v>480</v>
      </c>
      <c r="E452" s="66">
        <v>0</v>
      </c>
    </row>
    <row r="453" spans="1:5" x14ac:dyDescent="0.25">
      <c r="A453" s="66" t="s">
        <v>478</v>
      </c>
      <c r="B453" s="66" t="s">
        <v>479</v>
      </c>
      <c r="C453" s="66" t="s">
        <v>411</v>
      </c>
      <c r="D453" s="66" t="s">
        <v>2228</v>
      </c>
      <c r="E453" s="66">
        <v>29</v>
      </c>
    </row>
    <row r="454" spans="1:5" x14ac:dyDescent="0.25">
      <c r="A454" s="66" t="s">
        <v>478</v>
      </c>
      <c r="B454" s="66" t="s">
        <v>479</v>
      </c>
      <c r="C454" s="66" t="s">
        <v>481</v>
      </c>
      <c r="D454" s="66" t="s">
        <v>482</v>
      </c>
      <c r="E454" s="66">
        <v>0</v>
      </c>
    </row>
    <row r="455" spans="1:5" x14ac:dyDescent="0.25">
      <c r="A455" s="66" t="s">
        <v>478</v>
      </c>
      <c r="B455" s="66" t="s">
        <v>479</v>
      </c>
      <c r="C455" s="66" t="s">
        <v>483</v>
      </c>
      <c r="D455" s="66" t="s">
        <v>484</v>
      </c>
      <c r="E455" s="66">
        <v>36</v>
      </c>
    </row>
    <row r="456" spans="1:5" x14ac:dyDescent="0.25">
      <c r="A456" s="66" t="s">
        <v>478</v>
      </c>
      <c r="B456" s="66" t="s">
        <v>479</v>
      </c>
      <c r="C456" s="66" t="s">
        <v>135</v>
      </c>
      <c r="D456" s="66" t="s">
        <v>485</v>
      </c>
      <c r="E456" s="66">
        <v>0</v>
      </c>
    </row>
    <row r="457" spans="1:5" x14ac:dyDescent="0.25">
      <c r="A457" s="66" t="s">
        <v>478</v>
      </c>
      <c r="B457" s="66" t="s">
        <v>479</v>
      </c>
      <c r="C457" s="66" t="s">
        <v>410</v>
      </c>
      <c r="D457" s="66" t="s">
        <v>2229</v>
      </c>
      <c r="E457" s="66">
        <v>24</v>
      </c>
    </row>
    <row r="458" spans="1:5" x14ac:dyDescent="0.25">
      <c r="A458" s="66" t="s">
        <v>478</v>
      </c>
      <c r="B458" s="66" t="s">
        <v>479</v>
      </c>
      <c r="C458" s="66" t="s">
        <v>486</v>
      </c>
      <c r="D458" s="66" t="s">
        <v>487</v>
      </c>
      <c r="E458" s="66">
        <v>0</v>
      </c>
    </row>
    <row r="459" spans="1:5" x14ac:dyDescent="0.25">
      <c r="A459" s="66" t="s">
        <v>478</v>
      </c>
      <c r="B459" s="66" t="s">
        <v>479</v>
      </c>
      <c r="C459" s="66" t="s">
        <v>488</v>
      </c>
      <c r="D459" s="66" t="s">
        <v>489</v>
      </c>
      <c r="E459" s="66">
        <v>0</v>
      </c>
    </row>
    <row r="460" spans="1:5" x14ac:dyDescent="0.25">
      <c r="A460" s="66" t="s">
        <v>478</v>
      </c>
      <c r="B460" s="66" t="s">
        <v>479</v>
      </c>
      <c r="C460" s="66" t="s">
        <v>38</v>
      </c>
      <c r="D460" s="66" t="s">
        <v>490</v>
      </c>
      <c r="E460" s="66">
        <v>11</v>
      </c>
    </row>
    <row r="461" spans="1:5" x14ac:dyDescent="0.25">
      <c r="A461" s="66" t="s">
        <v>478</v>
      </c>
      <c r="B461" s="66" t="s">
        <v>479</v>
      </c>
      <c r="C461" s="66" t="s">
        <v>383</v>
      </c>
      <c r="D461" s="66" t="s">
        <v>491</v>
      </c>
      <c r="E461" s="66">
        <v>27</v>
      </c>
    </row>
    <row r="462" spans="1:5" x14ac:dyDescent="0.25">
      <c r="A462" s="66" t="s">
        <v>478</v>
      </c>
      <c r="B462" s="66" t="s">
        <v>479</v>
      </c>
      <c r="C462" s="66" t="s">
        <v>492</v>
      </c>
      <c r="D462" s="66" t="s">
        <v>493</v>
      </c>
      <c r="E462" s="66">
        <v>2</v>
      </c>
    </row>
    <row r="463" spans="1:5" x14ac:dyDescent="0.25">
      <c r="A463" s="66" t="s">
        <v>478</v>
      </c>
      <c r="B463" s="66" t="s">
        <v>479</v>
      </c>
      <c r="C463" s="66" t="s">
        <v>494</v>
      </c>
      <c r="D463" s="66" t="s">
        <v>495</v>
      </c>
      <c r="E463" s="66">
        <v>3</v>
      </c>
    </row>
    <row r="464" spans="1:5" x14ac:dyDescent="0.25">
      <c r="A464" s="66" t="s">
        <v>478</v>
      </c>
      <c r="B464" s="66" t="s">
        <v>479</v>
      </c>
      <c r="C464" s="66" t="s">
        <v>37</v>
      </c>
      <c r="D464" s="66" t="s">
        <v>496</v>
      </c>
      <c r="E464" s="66">
        <v>11</v>
      </c>
    </row>
    <row r="465" spans="1:5" x14ac:dyDescent="0.25">
      <c r="A465" s="66" t="s">
        <v>478</v>
      </c>
      <c r="B465" s="66" t="s">
        <v>479</v>
      </c>
      <c r="C465" s="66" t="s">
        <v>382</v>
      </c>
      <c r="D465" s="66" t="s">
        <v>497</v>
      </c>
      <c r="E465" s="66">
        <v>0</v>
      </c>
    </row>
    <row r="466" spans="1:5" x14ac:dyDescent="0.25">
      <c r="A466" s="66" t="s">
        <v>478</v>
      </c>
      <c r="B466" s="66" t="s">
        <v>479</v>
      </c>
      <c r="C466" s="66" t="s">
        <v>498</v>
      </c>
      <c r="D466" s="66" t="s">
        <v>499</v>
      </c>
      <c r="E466" s="66">
        <v>10</v>
      </c>
    </row>
    <row r="467" spans="1:5" x14ac:dyDescent="0.25">
      <c r="A467" s="66" t="s">
        <v>478</v>
      </c>
      <c r="B467" s="66" t="s">
        <v>479</v>
      </c>
      <c r="C467" s="66" t="s">
        <v>500</v>
      </c>
      <c r="D467" s="66" t="s">
        <v>501</v>
      </c>
      <c r="E467" s="66">
        <v>0</v>
      </c>
    </row>
    <row r="468" spans="1:5" x14ac:dyDescent="0.25">
      <c r="A468" s="66" t="s">
        <v>478</v>
      </c>
      <c r="B468" s="66" t="s">
        <v>479</v>
      </c>
      <c r="C468" s="66" t="s">
        <v>502</v>
      </c>
      <c r="D468" s="66" t="s">
        <v>503</v>
      </c>
      <c r="E468" s="66">
        <v>3</v>
      </c>
    </row>
    <row r="469" spans="1:5" x14ac:dyDescent="0.25">
      <c r="A469" s="66" t="s">
        <v>478</v>
      </c>
      <c r="B469" s="66" t="s">
        <v>479</v>
      </c>
      <c r="C469" s="66" t="s">
        <v>504</v>
      </c>
      <c r="D469" s="66" t="s">
        <v>505</v>
      </c>
      <c r="E469" s="66">
        <v>18</v>
      </c>
    </row>
    <row r="470" spans="1:5" x14ac:dyDescent="0.25">
      <c r="A470" s="66" t="s">
        <v>478</v>
      </c>
      <c r="B470" s="66" t="s">
        <v>479</v>
      </c>
      <c r="C470" s="66" t="s">
        <v>506</v>
      </c>
      <c r="D470" s="66" t="s">
        <v>507</v>
      </c>
      <c r="E470" s="66">
        <v>0</v>
      </c>
    </row>
    <row r="471" spans="1:5" x14ac:dyDescent="0.25">
      <c r="A471" s="66" t="s">
        <v>478</v>
      </c>
      <c r="B471" s="66" t="s">
        <v>479</v>
      </c>
      <c r="C471" s="66" t="s">
        <v>508</v>
      </c>
      <c r="D471" s="66" t="s">
        <v>509</v>
      </c>
      <c r="E471" s="66">
        <v>0</v>
      </c>
    </row>
    <row r="472" spans="1:5" x14ac:dyDescent="0.25">
      <c r="A472" s="66" t="s">
        <v>478</v>
      </c>
      <c r="B472" s="66" t="s">
        <v>479</v>
      </c>
      <c r="C472" s="66" t="s">
        <v>520</v>
      </c>
      <c r="D472" s="66" t="s">
        <v>1741</v>
      </c>
      <c r="E472" s="66">
        <v>0</v>
      </c>
    </row>
    <row r="473" spans="1:5" x14ac:dyDescent="0.25">
      <c r="A473" s="66" t="s">
        <v>478</v>
      </c>
      <c r="B473" s="66" t="s">
        <v>479</v>
      </c>
      <c r="C473" s="66" t="s">
        <v>521</v>
      </c>
      <c r="D473" s="66" t="s">
        <v>1742</v>
      </c>
      <c r="E473" s="66">
        <v>0</v>
      </c>
    </row>
    <row r="474" spans="1:5" x14ac:dyDescent="0.25">
      <c r="A474" s="66" t="s">
        <v>478</v>
      </c>
      <c r="B474" s="66" t="s">
        <v>479</v>
      </c>
      <c r="C474" s="66" t="s">
        <v>522</v>
      </c>
      <c r="D474" s="66" t="s">
        <v>1743</v>
      </c>
      <c r="E474" s="66">
        <v>0</v>
      </c>
    </row>
    <row r="475" spans="1:5" x14ac:dyDescent="0.25">
      <c r="A475" s="66" t="s">
        <v>478</v>
      </c>
      <c r="B475" s="66" t="s">
        <v>479</v>
      </c>
      <c r="C475" s="66" t="s">
        <v>523</v>
      </c>
      <c r="D475" s="66" t="s">
        <v>1744</v>
      </c>
      <c r="E475" s="66">
        <v>0</v>
      </c>
    </row>
    <row r="476" spans="1:5" x14ac:dyDescent="0.25">
      <c r="A476" s="66" t="s">
        <v>478</v>
      </c>
      <c r="B476" s="66" t="s">
        <v>479</v>
      </c>
      <c r="C476" s="66" t="s">
        <v>524</v>
      </c>
      <c r="D476" s="66" t="s">
        <v>1745</v>
      </c>
      <c r="E476" s="66">
        <v>0</v>
      </c>
    </row>
    <row r="477" spans="1:5" x14ac:dyDescent="0.25">
      <c r="A477" s="66" t="s">
        <v>478</v>
      </c>
      <c r="B477" s="66" t="s">
        <v>479</v>
      </c>
      <c r="C477" s="66" t="s">
        <v>525</v>
      </c>
      <c r="D477" s="66" t="s">
        <v>1746</v>
      </c>
      <c r="E477" s="66">
        <v>0</v>
      </c>
    </row>
    <row r="478" spans="1:5" x14ac:dyDescent="0.25">
      <c r="A478" s="66" t="s">
        <v>478</v>
      </c>
      <c r="B478" s="66" t="s">
        <v>479</v>
      </c>
      <c r="C478" s="66" t="s">
        <v>526</v>
      </c>
      <c r="D478" s="66" t="s">
        <v>1747</v>
      </c>
      <c r="E478" s="66">
        <v>0</v>
      </c>
    </row>
    <row r="479" spans="1:5" x14ac:dyDescent="0.25">
      <c r="A479" s="66" t="s">
        <v>478</v>
      </c>
      <c r="B479" s="66" t="s">
        <v>479</v>
      </c>
      <c r="C479" s="66" t="s">
        <v>527</v>
      </c>
      <c r="D479" s="66" t="s">
        <v>1748</v>
      </c>
      <c r="E479" s="66">
        <v>0</v>
      </c>
    </row>
    <row r="480" spans="1:5" x14ac:dyDescent="0.25">
      <c r="A480" s="66" t="s">
        <v>478</v>
      </c>
      <c r="B480" s="66" t="s">
        <v>479</v>
      </c>
      <c r="C480" s="66" t="s">
        <v>528</v>
      </c>
      <c r="D480" s="66" t="s">
        <v>1749</v>
      </c>
      <c r="E480" s="66">
        <v>0</v>
      </c>
    </row>
    <row r="481" spans="1:5" x14ac:dyDescent="0.25">
      <c r="A481" s="66" t="s">
        <v>478</v>
      </c>
      <c r="B481" s="66" t="s">
        <v>479</v>
      </c>
      <c r="C481" s="66" t="s">
        <v>529</v>
      </c>
      <c r="D481" s="66" t="s">
        <v>1750</v>
      </c>
      <c r="E481" s="66">
        <v>0</v>
      </c>
    </row>
    <row r="482" spans="1:5" x14ac:dyDescent="0.25">
      <c r="A482" s="66" t="s">
        <v>478</v>
      </c>
      <c r="B482" s="66" t="s">
        <v>479</v>
      </c>
      <c r="C482" s="66" t="s">
        <v>530</v>
      </c>
      <c r="D482" s="66" t="s">
        <v>1751</v>
      </c>
      <c r="E482" s="66">
        <v>0</v>
      </c>
    </row>
    <row r="483" spans="1:5" x14ac:dyDescent="0.25">
      <c r="A483" s="66" t="s">
        <v>478</v>
      </c>
      <c r="B483" s="66" t="s">
        <v>479</v>
      </c>
      <c r="C483" s="66" t="s">
        <v>531</v>
      </c>
      <c r="D483" s="66" t="s">
        <v>1752</v>
      </c>
      <c r="E483" s="66">
        <v>0</v>
      </c>
    </row>
    <row r="484" spans="1:5" x14ac:dyDescent="0.25">
      <c r="A484" s="66" t="s">
        <v>478</v>
      </c>
      <c r="B484" s="66" t="s">
        <v>479</v>
      </c>
      <c r="C484" s="66" t="s">
        <v>532</v>
      </c>
      <c r="D484" s="66" t="s">
        <v>1753</v>
      </c>
      <c r="E484" s="66">
        <v>37</v>
      </c>
    </row>
    <row r="485" spans="1:5" x14ac:dyDescent="0.25">
      <c r="A485" s="66" t="s">
        <v>478</v>
      </c>
      <c r="B485" s="66" t="s">
        <v>479</v>
      </c>
      <c r="C485" s="66" t="s">
        <v>533</v>
      </c>
      <c r="D485" s="66" t="s">
        <v>1754</v>
      </c>
      <c r="E485" s="66">
        <v>0</v>
      </c>
    </row>
    <row r="486" spans="1:5" x14ac:dyDescent="0.25">
      <c r="A486" s="66" t="s">
        <v>478</v>
      </c>
      <c r="B486" s="66" t="s">
        <v>479</v>
      </c>
      <c r="C486" s="66" t="s">
        <v>534</v>
      </c>
      <c r="D486" s="66" t="s">
        <v>1755</v>
      </c>
      <c r="E486" s="66">
        <v>4</v>
      </c>
    </row>
    <row r="487" spans="1:5" x14ac:dyDescent="0.25">
      <c r="A487" s="66" t="s">
        <v>478</v>
      </c>
      <c r="B487" s="66" t="s">
        <v>479</v>
      </c>
      <c r="C487" s="66" t="s">
        <v>535</v>
      </c>
      <c r="D487" s="66" t="s">
        <v>1756</v>
      </c>
      <c r="E487" s="66">
        <v>0</v>
      </c>
    </row>
    <row r="488" spans="1:5" x14ac:dyDescent="0.25">
      <c r="A488" s="66" t="s">
        <v>478</v>
      </c>
      <c r="B488" s="66" t="s">
        <v>479</v>
      </c>
      <c r="C488" s="66" t="s">
        <v>536</v>
      </c>
      <c r="D488" s="66" t="s">
        <v>1757</v>
      </c>
      <c r="E488" s="66">
        <v>0</v>
      </c>
    </row>
    <row r="489" spans="1:5" x14ac:dyDescent="0.25">
      <c r="A489" s="66" t="s">
        <v>478</v>
      </c>
      <c r="B489" s="66" t="s">
        <v>479</v>
      </c>
      <c r="C489" s="66" t="s">
        <v>537</v>
      </c>
      <c r="D489" s="66" t="s">
        <v>1758</v>
      </c>
      <c r="E489" s="66">
        <v>0</v>
      </c>
    </row>
    <row r="490" spans="1:5" x14ac:dyDescent="0.25">
      <c r="A490" s="66" t="s">
        <v>478</v>
      </c>
      <c r="B490" s="66" t="s">
        <v>479</v>
      </c>
      <c r="C490" s="66" t="s">
        <v>538</v>
      </c>
      <c r="D490" s="66" t="s">
        <v>1759</v>
      </c>
      <c r="E490" s="66">
        <v>0</v>
      </c>
    </row>
    <row r="491" spans="1:5" x14ac:dyDescent="0.25">
      <c r="A491" s="66" t="s">
        <v>478</v>
      </c>
      <c r="B491" s="66" t="s">
        <v>479</v>
      </c>
      <c r="C491" s="66" t="s">
        <v>539</v>
      </c>
      <c r="D491" s="66" t="s">
        <v>1760</v>
      </c>
      <c r="E491" s="66">
        <v>0</v>
      </c>
    </row>
    <row r="492" spans="1:5" x14ac:dyDescent="0.25">
      <c r="A492" s="66" t="s">
        <v>478</v>
      </c>
      <c r="B492" s="66" t="s">
        <v>479</v>
      </c>
      <c r="C492" s="66" t="s">
        <v>540</v>
      </c>
      <c r="D492" s="66" t="s">
        <v>1761</v>
      </c>
      <c r="E492" s="66">
        <v>0</v>
      </c>
    </row>
    <row r="493" spans="1:5" x14ac:dyDescent="0.25">
      <c r="A493" s="66" t="s">
        <v>478</v>
      </c>
      <c r="B493" s="66" t="s">
        <v>479</v>
      </c>
      <c r="C493" s="66" t="s">
        <v>541</v>
      </c>
      <c r="D493" s="66" t="s">
        <v>1762</v>
      </c>
      <c r="E493" s="66">
        <v>0</v>
      </c>
    </row>
    <row r="494" spans="1:5" x14ac:dyDescent="0.25">
      <c r="A494" s="66" t="s">
        <v>478</v>
      </c>
      <c r="B494" s="66" t="s">
        <v>479</v>
      </c>
      <c r="C494" s="66" t="s">
        <v>542</v>
      </c>
      <c r="D494" s="66" t="s">
        <v>1763</v>
      </c>
      <c r="E494" s="66">
        <v>0</v>
      </c>
    </row>
    <row r="495" spans="1:5" x14ac:dyDescent="0.25">
      <c r="A495" s="66" t="s">
        <v>478</v>
      </c>
      <c r="B495" s="66" t="s">
        <v>479</v>
      </c>
      <c r="C495" s="66" t="s">
        <v>543</v>
      </c>
      <c r="D495" s="66" t="s">
        <v>1764</v>
      </c>
      <c r="E495" s="66">
        <v>0</v>
      </c>
    </row>
    <row r="496" spans="1:5" x14ac:dyDescent="0.25">
      <c r="A496" s="66" t="s">
        <v>478</v>
      </c>
      <c r="B496" s="66" t="s">
        <v>479</v>
      </c>
      <c r="C496" s="66" t="s">
        <v>776</v>
      </c>
      <c r="D496" s="66" t="s">
        <v>777</v>
      </c>
      <c r="E496" s="66">
        <v>2</v>
      </c>
    </row>
    <row r="497" spans="1:5" x14ac:dyDescent="0.25">
      <c r="A497" s="66" t="s">
        <v>478</v>
      </c>
      <c r="B497" s="66" t="s">
        <v>479</v>
      </c>
      <c r="C497" s="66" t="s">
        <v>778</v>
      </c>
      <c r="D497" s="66" t="s">
        <v>779</v>
      </c>
      <c r="E497" s="66">
        <v>0</v>
      </c>
    </row>
    <row r="498" spans="1:5" x14ac:dyDescent="0.25">
      <c r="A498" s="66" t="s">
        <v>478</v>
      </c>
      <c r="B498" s="66" t="s">
        <v>479</v>
      </c>
      <c r="C498" s="66" t="s">
        <v>780</v>
      </c>
      <c r="D498" s="66" t="s">
        <v>781</v>
      </c>
      <c r="E498" s="66">
        <v>12</v>
      </c>
    </row>
    <row r="499" spans="1:5" x14ac:dyDescent="0.25">
      <c r="A499" s="66" t="s">
        <v>478</v>
      </c>
      <c r="B499" s="66" t="s">
        <v>479</v>
      </c>
      <c r="C499" s="66" t="s">
        <v>782</v>
      </c>
      <c r="D499" s="66" t="s">
        <v>783</v>
      </c>
      <c r="E499" s="66">
        <v>0</v>
      </c>
    </row>
    <row r="500" spans="1:5" x14ac:dyDescent="0.25">
      <c r="A500" s="66" t="s">
        <v>478</v>
      </c>
      <c r="B500" s="66" t="s">
        <v>479</v>
      </c>
      <c r="C500" s="66" t="s">
        <v>784</v>
      </c>
      <c r="D500" s="66" t="s">
        <v>785</v>
      </c>
      <c r="E500" s="66">
        <v>3</v>
      </c>
    </row>
    <row r="501" spans="1:5" x14ac:dyDescent="0.25">
      <c r="A501" s="66" t="s">
        <v>478</v>
      </c>
      <c r="B501" s="66" t="s">
        <v>479</v>
      </c>
      <c r="C501" s="66" t="s">
        <v>786</v>
      </c>
      <c r="D501" s="66" t="s">
        <v>787</v>
      </c>
      <c r="E501" s="66">
        <v>14</v>
      </c>
    </row>
    <row r="502" spans="1:5" x14ac:dyDescent="0.25">
      <c r="A502" s="66" t="s">
        <v>478</v>
      </c>
      <c r="B502" s="66" t="s">
        <v>479</v>
      </c>
      <c r="C502" s="66" t="s">
        <v>788</v>
      </c>
      <c r="D502" s="66" t="s">
        <v>789</v>
      </c>
      <c r="E502" s="66">
        <v>4</v>
      </c>
    </row>
    <row r="503" spans="1:5" x14ac:dyDescent="0.25">
      <c r="A503" s="66" t="s">
        <v>478</v>
      </c>
      <c r="B503" s="66" t="s">
        <v>479</v>
      </c>
      <c r="C503" s="66" t="s">
        <v>790</v>
      </c>
      <c r="D503" s="66" t="s">
        <v>791</v>
      </c>
      <c r="E503" s="66">
        <v>5</v>
      </c>
    </row>
    <row r="504" spans="1:5" x14ac:dyDescent="0.25">
      <c r="A504" s="66" t="s">
        <v>478</v>
      </c>
      <c r="B504" s="66" t="s">
        <v>479</v>
      </c>
      <c r="C504" s="66" t="s">
        <v>792</v>
      </c>
      <c r="D504" s="66" t="s">
        <v>793</v>
      </c>
      <c r="E504" s="66">
        <v>0</v>
      </c>
    </row>
    <row r="505" spans="1:5" x14ac:dyDescent="0.25">
      <c r="A505" s="66" t="s">
        <v>478</v>
      </c>
      <c r="B505" s="66" t="s">
        <v>479</v>
      </c>
      <c r="C505" s="66" t="s">
        <v>794</v>
      </c>
      <c r="D505" s="66" t="s">
        <v>795</v>
      </c>
      <c r="E505" s="66">
        <v>10</v>
      </c>
    </row>
    <row r="506" spans="1:5" x14ac:dyDescent="0.25">
      <c r="A506" s="66" t="s">
        <v>478</v>
      </c>
      <c r="B506" s="66" t="s">
        <v>479</v>
      </c>
      <c r="C506" s="66" t="s">
        <v>796</v>
      </c>
      <c r="D506" s="66" t="s">
        <v>797</v>
      </c>
      <c r="E506" s="66">
        <v>7</v>
      </c>
    </row>
    <row r="507" spans="1:5" x14ac:dyDescent="0.25">
      <c r="A507" s="66" t="s">
        <v>478</v>
      </c>
      <c r="B507" s="66" t="s">
        <v>479</v>
      </c>
      <c r="C507" s="66" t="s">
        <v>798</v>
      </c>
      <c r="D507" s="66" t="s">
        <v>799</v>
      </c>
      <c r="E507" s="66">
        <v>4</v>
      </c>
    </row>
    <row r="508" spans="1:5" x14ac:dyDescent="0.25">
      <c r="A508" s="66" t="s">
        <v>478</v>
      </c>
      <c r="B508" s="66" t="s">
        <v>479</v>
      </c>
      <c r="C508" s="66" t="s">
        <v>800</v>
      </c>
      <c r="D508" s="66" t="s">
        <v>801</v>
      </c>
      <c r="E508" s="66">
        <v>19</v>
      </c>
    </row>
    <row r="509" spans="1:5" x14ac:dyDescent="0.25">
      <c r="A509" s="66" t="s">
        <v>478</v>
      </c>
      <c r="B509" s="66" t="s">
        <v>479</v>
      </c>
      <c r="C509" s="66" t="s">
        <v>10</v>
      </c>
      <c r="D509" s="66" t="s">
        <v>802</v>
      </c>
      <c r="E509" s="66">
        <v>0</v>
      </c>
    </row>
    <row r="510" spans="1:5" x14ac:dyDescent="0.25">
      <c r="A510" s="66" t="s">
        <v>478</v>
      </c>
      <c r="B510" s="66" t="s">
        <v>479</v>
      </c>
      <c r="C510" s="66" t="s">
        <v>9</v>
      </c>
      <c r="D510" s="66" t="s">
        <v>803</v>
      </c>
      <c r="E510" s="66">
        <v>1</v>
      </c>
    </row>
    <row r="511" spans="1:5" x14ac:dyDescent="0.25">
      <c r="A511" s="66" t="s">
        <v>478</v>
      </c>
      <c r="B511" s="66" t="s">
        <v>479</v>
      </c>
      <c r="C511" s="66" t="s">
        <v>510</v>
      </c>
      <c r="D511" s="66" t="s">
        <v>511</v>
      </c>
      <c r="E511" s="66">
        <v>18</v>
      </c>
    </row>
    <row r="512" spans="1:5" x14ac:dyDescent="0.25">
      <c r="A512" s="66" t="s">
        <v>478</v>
      </c>
      <c r="B512" s="66" t="s">
        <v>479</v>
      </c>
      <c r="C512" s="66" t="s">
        <v>512</v>
      </c>
      <c r="D512" s="66" t="s">
        <v>513</v>
      </c>
      <c r="E512" s="66">
        <v>16</v>
      </c>
    </row>
    <row r="513" spans="1:5" x14ac:dyDescent="0.25">
      <c r="A513" s="66" t="s">
        <v>478</v>
      </c>
      <c r="B513" s="66" t="s">
        <v>479</v>
      </c>
      <c r="C513" s="66" t="s">
        <v>104</v>
      </c>
      <c r="D513" s="66" t="s">
        <v>514</v>
      </c>
      <c r="E513" s="66">
        <v>23</v>
      </c>
    </row>
    <row r="514" spans="1:5" x14ac:dyDescent="0.25">
      <c r="A514" s="66" t="s">
        <v>478</v>
      </c>
      <c r="B514" s="66" t="s">
        <v>479</v>
      </c>
      <c r="C514" s="66" t="s">
        <v>103</v>
      </c>
      <c r="D514" s="66" t="s">
        <v>515</v>
      </c>
      <c r="E514" s="66">
        <v>0</v>
      </c>
    </row>
    <row r="515" spans="1:5" x14ac:dyDescent="0.25">
      <c r="A515" s="66" t="s">
        <v>478</v>
      </c>
      <c r="B515" s="66" t="s">
        <v>479</v>
      </c>
      <c r="C515" s="66" t="s">
        <v>106</v>
      </c>
      <c r="D515" s="66" t="s">
        <v>516</v>
      </c>
      <c r="E515" s="66">
        <v>0</v>
      </c>
    </row>
    <row r="516" spans="1:5" x14ac:dyDescent="0.25">
      <c r="A516" s="66" t="s">
        <v>478</v>
      </c>
      <c r="B516" s="66" t="s">
        <v>479</v>
      </c>
      <c r="C516" s="66" t="s">
        <v>105</v>
      </c>
      <c r="D516" s="66" t="s">
        <v>517</v>
      </c>
      <c r="E516" s="66">
        <v>6</v>
      </c>
    </row>
    <row r="517" spans="1:5" x14ac:dyDescent="0.25">
      <c r="A517" s="66" t="s">
        <v>478</v>
      </c>
      <c r="B517" s="66" t="s">
        <v>479</v>
      </c>
      <c r="C517" s="66" t="s">
        <v>518</v>
      </c>
      <c r="D517" s="66" t="s">
        <v>519</v>
      </c>
      <c r="E517" s="66">
        <v>2</v>
      </c>
    </row>
    <row r="518" spans="1:5" x14ac:dyDescent="0.25">
      <c r="A518" s="66" t="s">
        <v>478</v>
      </c>
      <c r="B518" s="66" t="s">
        <v>479</v>
      </c>
      <c r="C518" s="66" t="s">
        <v>912</v>
      </c>
      <c r="D518" s="66" t="s">
        <v>913</v>
      </c>
      <c r="E518" s="66">
        <v>0</v>
      </c>
    </row>
    <row r="519" spans="1:5" x14ac:dyDescent="0.25">
      <c r="A519" s="66" t="s">
        <v>478</v>
      </c>
      <c r="B519" s="66" t="s">
        <v>479</v>
      </c>
      <c r="C519" s="66" t="s">
        <v>914</v>
      </c>
      <c r="D519" s="66" t="s">
        <v>915</v>
      </c>
      <c r="E519" s="66">
        <v>0</v>
      </c>
    </row>
    <row r="520" spans="1:5" x14ac:dyDescent="0.25">
      <c r="A520" s="66" t="s">
        <v>478</v>
      </c>
      <c r="B520" s="66" t="s">
        <v>479</v>
      </c>
      <c r="C520" s="66" t="s">
        <v>82</v>
      </c>
      <c r="D520" s="66" t="s">
        <v>916</v>
      </c>
      <c r="E520" s="66">
        <v>2</v>
      </c>
    </row>
    <row r="521" spans="1:5" x14ac:dyDescent="0.25">
      <c r="A521" s="66" t="s">
        <v>478</v>
      </c>
      <c r="B521" s="66" t="s">
        <v>479</v>
      </c>
      <c r="C521" s="66" t="s">
        <v>917</v>
      </c>
      <c r="D521" s="66" t="s">
        <v>918</v>
      </c>
      <c r="E521" s="66">
        <v>0</v>
      </c>
    </row>
    <row r="522" spans="1:5" x14ac:dyDescent="0.25">
      <c r="A522" s="66" t="s">
        <v>478</v>
      </c>
      <c r="B522" s="66" t="s">
        <v>479</v>
      </c>
      <c r="C522" s="66" t="s">
        <v>81</v>
      </c>
      <c r="D522" s="66" t="s">
        <v>919</v>
      </c>
      <c r="E522" s="66">
        <v>0</v>
      </c>
    </row>
    <row r="523" spans="1:5" x14ac:dyDescent="0.25">
      <c r="A523" s="66" t="s">
        <v>478</v>
      </c>
      <c r="B523" s="66" t="s">
        <v>479</v>
      </c>
      <c r="C523" s="66" t="s">
        <v>920</v>
      </c>
      <c r="D523" s="66" t="s">
        <v>921</v>
      </c>
      <c r="E523" s="66">
        <v>0</v>
      </c>
    </row>
    <row r="524" spans="1:5" x14ac:dyDescent="0.25">
      <c r="A524" s="66" t="s">
        <v>478</v>
      </c>
      <c r="B524" s="66" t="s">
        <v>479</v>
      </c>
      <c r="C524" s="66" t="s">
        <v>922</v>
      </c>
      <c r="D524" s="66" t="s">
        <v>923</v>
      </c>
      <c r="E524" s="66">
        <v>0</v>
      </c>
    </row>
    <row r="525" spans="1:5" x14ac:dyDescent="0.25">
      <c r="A525" s="66" t="s">
        <v>478</v>
      </c>
      <c r="B525" s="66" t="s">
        <v>479</v>
      </c>
      <c r="C525" s="66" t="s">
        <v>87</v>
      </c>
      <c r="D525" s="66" t="s">
        <v>924</v>
      </c>
      <c r="E525" s="66">
        <v>0</v>
      </c>
    </row>
    <row r="526" spans="1:5" x14ac:dyDescent="0.25">
      <c r="A526" s="66" t="s">
        <v>478</v>
      </c>
      <c r="B526" s="66" t="s">
        <v>479</v>
      </c>
      <c r="C526" s="66" t="s">
        <v>925</v>
      </c>
      <c r="D526" s="66" t="s">
        <v>926</v>
      </c>
      <c r="E526" s="66">
        <v>0</v>
      </c>
    </row>
    <row r="527" spans="1:5" x14ac:dyDescent="0.25">
      <c r="A527" s="66" t="s">
        <v>478</v>
      </c>
      <c r="B527" s="66" t="s">
        <v>479</v>
      </c>
      <c r="C527" s="66" t="s">
        <v>86</v>
      </c>
      <c r="D527" s="66" t="s">
        <v>927</v>
      </c>
      <c r="E527" s="66">
        <v>0</v>
      </c>
    </row>
    <row r="528" spans="1:5" x14ac:dyDescent="0.25">
      <c r="A528" s="66" t="s">
        <v>478</v>
      </c>
      <c r="B528" s="66" t="s">
        <v>479</v>
      </c>
      <c r="C528" s="66" t="s">
        <v>928</v>
      </c>
      <c r="D528" s="66" t="s">
        <v>929</v>
      </c>
      <c r="E528" s="66">
        <v>0</v>
      </c>
    </row>
    <row r="529" spans="1:5" x14ac:dyDescent="0.25">
      <c r="A529" s="66" t="s">
        <v>478</v>
      </c>
      <c r="B529" s="66" t="s">
        <v>479</v>
      </c>
      <c r="C529" s="66" t="s">
        <v>930</v>
      </c>
      <c r="D529" s="66" t="s">
        <v>931</v>
      </c>
      <c r="E529" s="66">
        <v>0</v>
      </c>
    </row>
    <row r="530" spans="1:5" x14ac:dyDescent="0.25">
      <c r="A530" s="66" t="s">
        <v>478</v>
      </c>
      <c r="B530" s="66" t="s">
        <v>479</v>
      </c>
      <c r="C530" s="66" t="s">
        <v>395</v>
      </c>
      <c r="D530" s="66" t="s">
        <v>932</v>
      </c>
      <c r="E530" s="66">
        <v>28</v>
      </c>
    </row>
    <row r="531" spans="1:5" x14ac:dyDescent="0.25">
      <c r="A531" s="66" t="s">
        <v>478</v>
      </c>
      <c r="B531" s="66" t="s">
        <v>479</v>
      </c>
      <c r="C531" s="66" t="s">
        <v>933</v>
      </c>
      <c r="D531" s="66" t="s">
        <v>934</v>
      </c>
      <c r="E531" s="66">
        <v>10</v>
      </c>
    </row>
    <row r="532" spans="1:5" x14ac:dyDescent="0.25">
      <c r="A532" s="66" t="s">
        <v>478</v>
      </c>
      <c r="B532" s="66" t="s">
        <v>479</v>
      </c>
      <c r="C532" s="66" t="s">
        <v>394</v>
      </c>
      <c r="D532" s="66" t="s">
        <v>935</v>
      </c>
      <c r="E532" s="66">
        <v>24</v>
      </c>
    </row>
    <row r="533" spans="1:5" x14ac:dyDescent="0.25">
      <c r="A533" s="66" t="s">
        <v>478</v>
      </c>
      <c r="B533" s="66" t="s">
        <v>479</v>
      </c>
      <c r="C533" s="66" t="s">
        <v>936</v>
      </c>
      <c r="D533" s="66" t="s">
        <v>937</v>
      </c>
      <c r="E533" s="66">
        <v>0</v>
      </c>
    </row>
    <row r="534" spans="1:5" x14ac:dyDescent="0.25">
      <c r="A534" s="66" t="s">
        <v>478</v>
      </c>
      <c r="B534" s="66" t="s">
        <v>479</v>
      </c>
      <c r="C534" s="66" t="s">
        <v>938</v>
      </c>
      <c r="D534" s="66" t="s">
        <v>939</v>
      </c>
      <c r="E534" s="66">
        <v>0</v>
      </c>
    </row>
    <row r="535" spans="1:5" x14ac:dyDescent="0.25">
      <c r="A535" s="66" t="s">
        <v>478</v>
      </c>
      <c r="B535" s="66" t="s">
        <v>479</v>
      </c>
      <c r="C535" s="66" t="s">
        <v>403</v>
      </c>
      <c r="D535" s="66" t="s">
        <v>940</v>
      </c>
      <c r="E535" s="66">
        <v>34</v>
      </c>
    </row>
    <row r="536" spans="1:5" x14ac:dyDescent="0.25">
      <c r="A536" s="66" t="s">
        <v>478</v>
      </c>
      <c r="B536" s="66" t="s">
        <v>479</v>
      </c>
      <c r="C536" s="66" t="s">
        <v>941</v>
      </c>
      <c r="D536" s="66" t="s">
        <v>942</v>
      </c>
      <c r="E536" s="66">
        <v>10</v>
      </c>
    </row>
    <row r="537" spans="1:5" x14ac:dyDescent="0.25">
      <c r="A537" s="66" t="s">
        <v>478</v>
      </c>
      <c r="B537" s="66" t="s">
        <v>479</v>
      </c>
      <c r="C537" s="66" t="s">
        <v>402</v>
      </c>
      <c r="D537" s="66" t="s">
        <v>943</v>
      </c>
      <c r="E537" s="66">
        <v>34</v>
      </c>
    </row>
    <row r="538" spans="1:5" x14ac:dyDescent="0.25">
      <c r="A538" s="66" t="s">
        <v>478</v>
      </c>
      <c r="B538" s="66" t="s">
        <v>479</v>
      </c>
      <c r="C538" s="66" t="s">
        <v>944</v>
      </c>
      <c r="D538" s="66" t="s">
        <v>945</v>
      </c>
      <c r="E538" s="66">
        <v>0</v>
      </c>
    </row>
    <row r="539" spans="1:5" x14ac:dyDescent="0.25">
      <c r="A539" s="66" t="s">
        <v>478</v>
      </c>
      <c r="B539" s="66" t="s">
        <v>479</v>
      </c>
      <c r="C539" s="66" t="s">
        <v>946</v>
      </c>
      <c r="D539" s="66" t="s">
        <v>947</v>
      </c>
      <c r="E539" s="66">
        <v>0</v>
      </c>
    </row>
    <row r="540" spans="1:5" x14ac:dyDescent="0.25">
      <c r="A540" s="66" t="s">
        <v>478</v>
      </c>
      <c r="B540" s="66" t="s">
        <v>479</v>
      </c>
      <c r="C540" s="66" t="s">
        <v>948</v>
      </c>
      <c r="D540" s="66" t="s">
        <v>949</v>
      </c>
      <c r="E540" s="66">
        <v>8</v>
      </c>
    </row>
    <row r="541" spans="1:5" x14ac:dyDescent="0.25">
      <c r="A541" s="66" t="s">
        <v>478</v>
      </c>
      <c r="B541" s="66" t="s">
        <v>479</v>
      </c>
      <c r="C541" s="66" t="s">
        <v>950</v>
      </c>
      <c r="D541" s="66" t="s">
        <v>951</v>
      </c>
      <c r="E541" s="66">
        <v>10</v>
      </c>
    </row>
    <row r="542" spans="1:5" x14ac:dyDescent="0.25">
      <c r="A542" s="66" t="s">
        <v>478</v>
      </c>
      <c r="B542" s="66" t="s">
        <v>479</v>
      </c>
      <c r="C542" s="66" t="s">
        <v>952</v>
      </c>
      <c r="D542" s="66" t="s">
        <v>953</v>
      </c>
      <c r="E542" s="66">
        <v>0</v>
      </c>
    </row>
    <row r="543" spans="1:5" x14ac:dyDescent="0.25">
      <c r="A543" s="66" t="s">
        <v>478</v>
      </c>
      <c r="B543" s="66" t="s">
        <v>479</v>
      </c>
      <c r="C543" s="66" t="s">
        <v>954</v>
      </c>
      <c r="D543" s="66" t="s">
        <v>955</v>
      </c>
      <c r="E543" s="66">
        <v>0</v>
      </c>
    </row>
    <row r="544" spans="1:5" x14ac:dyDescent="0.25">
      <c r="A544" s="66" t="s">
        <v>478</v>
      </c>
      <c r="B544" s="66" t="s">
        <v>479</v>
      </c>
      <c r="C544" s="66" t="s">
        <v>956</v>
      </c>
      <c r="D544" s="66" t="s">
        <v>957</v>
      </c>
      <c r="E544" s="66">
        <v>0</v>
      </c>
    </row>
    <row r="545" spans="1:5" x14ac:dyDescent="0.25">
      <c r="A545" s="66" t="s">
        <v>478</v>
      </c>
      <c r="B545" s="66" t="s">
        <v>479</v>
      </c>
      <c r="C545" s="66" t="s">
        <v>958</v>
      </c>
      <c r="D545" s="66" t="s">
        <v>959</v>
      </c>
      <c r="E545" s="66">
        <v>8</v>
      </c>
    </row>
    <row r="546" spans="1:5" x14ac:dyDescent="0.25">
      <c r="A546" s="66" t="s">
        <v>478</v>
      </c>
      <c r="B546" s="66" t="s">
        <v>479</v>
      </c>
      <c r="C546" s="66" t="s">
        <v>960</v>
      </c>
      <c r="D546" s="66" t="s">
        <v>961</v>
      </c>
      <c r="E546" s="66">
        <v>11</v>
      </c>
    </row>
    <row r="547" spans="1:5" x14ac:dyDescent="0.25">
      <c r="A547" s="66" t="s">
        <v>478</v>
      </c>
      <c r="B547" s="66" t="s">
        <v>479</v>
      </c>
      <c r="C547" s="66" t="s">
        <v>962</v>
      </c>
      <c r="D547" s="66" t="s">
        <v>963</v>
      </c>
      <c r="E547" s="66">
        <v>34</v>
      </c>
    </row>
    <row r="548" spans="1:5" x14ac:dyDescent="0.25">
      <c r="A548" s="66" t="s">
        <v>478</v>
      </c>
      <c r="B548" s="66" t="s">
        <v>479</v>
      </c>
      <c r="C548" s="66" t="s">
        <v>964</v>
      </c>
      <c r="D548" s="66" t="s">
        <v>965</v>
      </c>
      <c r="E548" s="66">
        <v>0</v>
      </c>
    </row>
    <row r="549" spans="1:5" x14ac:dyDescent="0.25">
      <c r="A549" s="66" t="s">
        <v>478</v>
      </c>
      <c r="B549" s="66" t="s">
        <v>479</v>
      </c>
      <c r="C549" s="66" t="s">
        <v>966</v>
      </c>
      <c r="D549" s="66" t="s">
        <v>967</v>
      </c>
      <c r="E549" s="66">
        <v>0</v>
      </c>
    </row>
    <row r="550" spans="1:5" x14ac:dyDescent="0.25">
      <c r="A550" s="66" t="s">
        <v>478</v>
      </c>
      <c r="B550" s="66" t="s">
        <v>479</v>
      </c>
      <c r="C550" s="66" t="s">
        <v>968</v>
      </c>
      <c r="D550" s="66" t="s">
        <v>969</v>
      </c>
      <c r="E550" s="66">
        <v>20</v>
      </c>
    </row>
    <row r="551" spans="1:5" x14ac:dyDescent="0.25">
      <c r="A551" s="66" t="s">
        <v>478</v>
      </c>
      <c r="B551" s="66" t="s">
        <v>479</v>
      </c>
      <c r="C551" s="66" t="s">
        <v>970</v>
      </c>
      <c r="D551" s="66" t="s">
        <v>971</v>
      </c>
      <c r="E551" s="66">
        <v>10</v>
      </c>
    </row>
    <row r="552" spans="1:5" x14ac:dyDescent="0.25">
      <c r="A552" s="66" t="s">
        <v>478</v>
      </c>
      <c r="B552" s="66" t="s">
        <v>479</v>
      </c>
      <c r="C552" s="66" t="s">
        <v>972</v>
      </c>
      <c r="D552" s="66" t="s">
        <v>973</v>
      </c>
      <c r="E552" s="66">
        <v>24</v>
      </c>
    </row>
    <row r="553" spans="1:5" x14ac:dyDescent="0.25">
      <c r="A553" s="66" t="s">
        <v>478</v>
      </c>
      <c r="B553" s="66" t="s">
        <v>479</v>
      </c>
      <c r="C553" s="66" t="s">
        <v>974</v>
      </c>
      <c r="D553" s="66" t="s">
        <v>975</v>
      </c>
      <c r="E553" s="66">
        <v>0</v>
      </c>
    </row>
    <row r="554" spans="1:5" x14ac:dyDescent="0.25">
      <c r="A554" s="66" t="s">
        <v>478</v>
      </c>
      <c r="B554" s="66" t="s">
        <v>479</v>
      </c>
      <c r="C554" s="66" t="s">
        <v>976</v>
      </c>
      <c r="D554" s="66" t="s">
        <v>977</v>
      </c>
      <c r="E554" s="66">
        <v>0</v>
      </c>
    </row>
    <row r="555" spans="1:5" x14ac:dyDescent="0.25">
      <c r="A555" s="66" t="s">
        <v>478</v>
      </c>
      <c r="B555" s="66" t="s">
        <v>479</v>
      </c>
      <c r="C555" s="66" t="s">
        <v>978</v>
      </c>
      <c r="D555" s="66" t="s">
        <v>979</v>
      </c>
      <c r="E555" s="66">
        <v>12</v>
      </c>
    </row>
    <row r="556" spans="1:5" x14ac:dyDescent="0.25">
      <c r="A556" s="66" t="s">
        <v>478</v>
      </c>
      <c r="B556" s="66" t="s">
        <v>479</v>
      </c>
      <c r="C556" s="66" t="s">
        <v>980</v>
      </c>
      <c r="D556" s="66" t="s">
        <v>981</v>
      </c>
      <c r="E556" s="66">
        <v>12</v>
      </c>
    </row>
    <row r="557" spans="1:5" x14ac:dyDescent="0.25">
      <c r="A557" s="66" t="s">
        <v>478</v>
      </c>
      <c r="B557" s="66" t="s">
        <v>479</v>
      </c>
      <c r="C557" s="66" t="s">
        <v>982</v>
      </c>
      <c r="D557" s="66" t="s">
        <v>983</v>
      </c>
      <c r="E557" s="66">
        <v>2</v>
      </c>
    </row>
    <row r="558" spans="1:5" x14ac:dyDescent="0.25">
      <c r="A558" s="66" t="s">
        <v>478</v>
      </c>
      <c r="B558" s="66" t="s">
        <v>479</v>
      </c>
      <c r="C558" s="66" t="s">
        <v>984</v>
      </c>
      <c r="D558" s="66" t="s">
        <v>985</v>
      </c>
      <c r="E558" s="66">
        <v>0</v>
      </c>
    </row>
    <row r="559" spans="1:5" x14ac:dyDescent="0.25">
      <c r="A559" s="66" t="s">
        <v>478</v>
      </c>
      <c r="B559" s="66" t="s">
        <v>479</v>
      </c>
      <c r="C559" s="66" t="s">
        <v>986</v>
      </c>
      <c r="D559" s="66" t="s">
        <v>987</v>
      </c>
      <c r="E559" s="66">
        <v>0</v>
      </c>
    </row>
    <row r="560" spans="1:5" x14ac:dyDescent="0.25">
      <c r="A560" s="66" t="s">
        <v>478</v>
      </c>
      <c r="B560" s="66" t="s">
        <v>479</v>
      </c>
      <c r="C560" s="66" t="s">
        <v>988</v>
      </c>
      <c r="D560" s="66" t="s">
        <v>989</v>
      </c>
      <c r="E560" s="66">
        <v>0</v>
      </c>
    </row>
    <row r="561" spans="1:5" x14ac:dyDescent="0.25">
      <c r="A561" s="66" t="s">
        <v>478</v>
      </c>
      <c r="B561" s="66" t="s">
        <v>479</v>
      </c>
      <c r="C561" s="66" t="s">
        <v>990</v>
      </c>
      <c r="D561" s="66" t="s">
        <v>991</v>
      </c>
      <c r="E561" s="66">
        <v>0</v>
      </c>
    </row>
    <row r="562" spans="1:5" x14ac:dyDescent="0.25">
      <c r="A562" s="66" t="s">
        <v>478</v>
      </c>
      <c r="B562" s="66" t="s">
        <v>479</v>
      </c>
      <c r="C562" s="66" t="s">
        <v>992</v>
      </c>
      <c r="D562" s="66" t="s">
        <v>993</v>
      </c>
      <c r="E562" s="66">
        <v>0</v>
      </c>
    </row>
    <row r="563" spans="1:5" x14ac:dyDescent="0.25">
      <c r="A563" s="66" t="s">
        <v>478</v>
      </c>
      <c r="B563" s="66" t="s">
        <v>479</v>
      </c>
      <c r="C563" s="66" t="s">
        <v>994</v>
      </c>
      <c r="D563" s="66" t="s">
        <v>995</v>
      </c>
      <c r="E563" s="66">
        <v>0</v>
      </c>
    </row>
    <row r="564" spans="1:5" x14ac:dyDescent="0.25">
      <c r="A564" s="66" t="s">
        <v>478</v>
      </c>
      <c r="B564" s="66" t="s">
        <v>479</v>
      </c>
      <c r="C564" s="66" t="s">
        <v>996</v>
      </c>
      <c r="D564" s="66" t="s">
        <v>997</v>
      </c>
      <c r="E564" s="66">
        <v>0</v>
      </c>
    </row>
    <row r="565" spans="1:5" x14ac:dyDescent="0.25">
      <c r="A565" s="66" t="s">
        <v>478</v>
      </c>
      <c r="B565" s="66" t="s">
        <v>479</v>
      </c>
      <c r="C565" s="66" t="s">
        <v>998</v>
      </c>
      <c r="D565" s="66" t="s">
        <v>999</v>
      </c>
      <c r="E565" s="66">
        <v>0</v>
      </c>
    </row>
    <row r="566" spans="1:5" x14ac:dyDescent="0.25">
      <c r="A566" s="66" t="s">
        <v>478</v>
      </c>
      <c r="B566" s="66" t="s">
        <v>479</v>
      </c>
      <c r="C566" s="66" t="s">
        <v>1000</v>
      </c>
      <c r="D566" s="66" t="s">
        <v>1001</v>
      </c>
      <c r="E566" s="66">
        <v>0</v>
      </c>
    </row>
    <row r="567" spans="1:5" x14ac:dyDescent="0.25">
      <c r="A567" s="66" t="s">
        <v>478</v>
      </c>
      <c r="B567" s="66" t="s">
        <v>479</v>
      </c>
      <c r="C567" s="66" t="s">
        <v>1002</v>
      </c>
      <c r="D567" s="66" t="s">
        <v>1003</v>
      </c>
      <c r="E567" s="66">
        <v>0</v>
      </c>
    </row>
    <row r="568" spans="1:5" x14ac:dyDescent="0.25">
      <c r="A568" s="66" t="s">
        <v>478</v>
      </c>
      <c r="B568" s="66" t="s">
        <v>479</v>
      </c>
      <c r="C568" s="66" t="s">
        <v>73</v>
      </c>
      <c r="D568" s="66" t="s">
        <v>1004</v>
      </c>
      <c r="E568" s="66">
        <v>0</v>
      </c>
    </row>
    <row r="569" spans="1:5" x14ac:dyDescent="0.25">
      <c r="A569" s="66" t="s">
        <v>478</v>
      </c>
      <c r="B569" s="66" t="s">
        <v>479</v>
      </c>
      <c r="C569" s="66" t="s">
        <v>393</v>
      </c>
      <c r="D569" s="66" t="s">
        <v>1005</v>
      </c>
      <c r="E569" s="66">
        <v>16</v>
      </c>
    </row>
    <row r="570" spans="1:5" x14ac:dyDescent="0.25">
      <c r="A570" s="66" t="s">
        <v>478</v>
      </c>
      <c r="B570" s="66" t="s">
        <v>479</v>
      </c>
      <c r="C570" s="66" t="s">
        <v>76</v>
      </c>
      <c r="D570" s="66" t="s">
        <v>1006</v>
      </c>
      <c r="E570" s="66">
        <v>0</v>
      </c>
    </row>
    <row r="571" spans="1:5" x14ac:dyDescent="0.25">
      <c r="A571" s="66" t="s">
        <v>478</v>
      </c>
      <c r="B571" s="66" t="s">
        <v>479</v>
      </c>
      <c r="C571" s="66" t="s">
        <v>401</v>
      </c>
      <c r="D571" s="66" t="s">
        <v>1007</v>
      </c>
      <c r="E571" s="66">
        <v>0</v>
      </c>
    </row>
    <row r="572" spans="1:5" x14ac:dyDescent="0.25">
      <c r="A572" s="66" t="s">
        <v>478</v>
      </c>
      <c r="B572" s="66" t="s">
        <v>479</v>
      </c>
      <c r="C572" s="66" t="s">
        <v>1008</v>
      </c>
      <c r="D572" s="66" t="s">
        <v>1009</v>
      </c>
      <c r="E572" s="66">
        <v>0</v>
      </c>
    </row>
    <row r="573" spans="1:5" x14ac:dyDescent="0.25">
      <c r="A573" s="66" t="s">
        <v>478</v>
      </c>
      <c r="B573" s="66" t="s">
        <v>479</v>
      </c>
      <c r="C573" s="66" t="s">
        <v>1010</v>
      </c>
      <c r="D573" s="66" t="s">
        <v>1011</v>
      </c>
      <c r="E573" s="66">
        <v>0</v>
      </c>
    </row>
    <row r="574" spans="1:5" x14ac:dyDescent="0.25">
      <c r="A574" s="66" t="s">
        <v>478</v>
      </c>
      <c r="B574" s="66" t="s">
        <v>479</v>
      </c>
      <c r="C574" s="66" t="s">
        <v>1012</v>
      </c>
      <c r="D574" s="66" t="s">
        <v>1013</v>
      </c>
      <c r="E574" s="66">
        <v>0</v>
      </c>
    </row>
    <row r="575" spans="1:5" x14ac:dyDescent="0.25">
      <c r="A575" s="66" t="s">
        <v>478</v>
      </c>
      <c r="B575" s="66" t="s">
        <v>479</v>
      </c>
      <c r="C575" s="66" t="s">
        <v>1014</v>
      </c>
      <c r="D575" s="66" t="s">
        <v>1015</v>
      </c>
      <c r="E575" s="66">
        <v>0</v>
      </c>
    </row>
    <row r="576" spans="1:5" x14ac:dyDescent="0.25">
      <c r="A576" s="66" t="s">
        <v>478</v>
      </c>
      <c r="B576" s="66" t="s">
        <v>479</v>
      </c>
      <c r="C576" s="66" t="s">
        <v>1016</v>
      </c>
      <c r="D576" s="66" t="s">
        <v>1017</v>
      </c>
      <c r="E576" s="66">
        <v>0</v>
      </c>
    </row>
    <row r="577" spans="1:5" x14ac:dyDescent="0.25">
      <c r="A577" s="66" t="s">
        <v>478</v>
      </c>
      <c r="B577" s="66" t="s">
        <v>479</v>
      </c>
      <c r="C577" s="66" t="s">
        <v>1018</v>
      </c>
      <c r="D577" s="66" t="s">
        <v>1019</v>
      </c>
      <c r="E577" s="66">
        <v>0</v>
      </c>
    </row>
    <row r="578" spans="1:5" x14ac:dyDescent="0.25">
      <c r="A578" s="66" t="s">
        <v>478</v>
      </c>
      <c r="B578" s="66" t="s">
        <v>479</v>
      </c>
      <c r="C578" s="66" t="s">
        <v>1020</v>
      </c>
      <c r="D578" s="66" t="s">
        <v>1021</v>
      </c>
      <c r="E578" s="66">
        <v>0</v>
      </c>
    </row>
    <row r="579" spans="1:5" x14ac:dyDescent="0.25">
      <c r="A579" s="66" t="s">
        <v>478</v>
      </c>
      <c r="B579" s="66" t="s">
        <v>479</v>
      </c>
      <c r="C579" s="66" t="s">
        <v>1022</v>
      </c>
      <c r="D579" s="66" t="s">
        <v>1023</v>
      </c>
      <c r="E579" s="66">
        <v>11</v>
      </c>
    </row>
    <row r="580" spans="1:5" x14ac:dyDescent="0.25">
      <c r="A580" s="66" t="s">
        <v>478</v>
      </c>
      <c r="B580" s="66" t="s">
        <v>479</v>
      </c>
      <c r="C580" s="66" t="s">
        <v>1024</v>
      </c>
      <c r="D580" s="66" t="s">
        <v>1025</v>
      </c>
      <c r="E580" s="66">
        <v>0</v>
      </c>
    </row>
    <row r="581" spans="1:5" x14ac:dyDescent="0.25">
      <c r="A581" s="66" t="s">
        <v>478</v>
      </c>
      <c r="B581" s="66" t="s">
        <v>479</v>
      </c>
      <c r="C581" s="66" t="s">
        <v>1026</v>
      </c>
      <c r="D581" s="66" t="s">
        <v>1027</v>
      </c>
      <c r="E581" s="66">
        <v>12</v>
      </c>
    </row>
    <row r="582" spans="1:5" x14ac:dyDescent="0.25">
      <c r="A582" s="66" t="s">
        <v>478</v>
      </c>
      <c r="B582" s="66" t="s">
        <v>479</v>
      </c>
      <c r="C582" s="66" t="s">
        <v>1028</v>
      </c>
      <c r="D582" s="66" t="s">
        <v>1029</v>
      </c>
      <c r="E582" s="66">
        <v>0</v>
      </c>
    </row>
    <row r="583" spans="1:5" x14ac:dyDescent="0.25">
      <c r="A583" s="66" t="s">
        <v>478</v>
      </c>
      <c r="B583" s="66" t="s">
        <v>479</v>
      </c>
      <c r="C583" s="66" t="s">
        <v>1030</v>
      </c>
      <c r="D583" s="66" t="s">
        <v>1031</v>
      </c>
      <c r="E583" s="66">
        <v>0</v>
      </c>
    </row>
    <row r="584" spans="1:5" x14ac:dyDescent="0.25">
      <c r="A584" s="66" t="s">
        <v>478</v>
      </c>
      <c r="B584" s="66" t="s">
        <v>479</v>
      </c>
      <c r="C584" s="66" t="s">
        <v>1032</v>
      </c>
      <c r="D584" s="66" t="s">
        <v>1033</v>
      </c>
      <c r="E584" s="66">
        <v>0</v>
      </c>
    </row>
    <row r="585" spans="1:5" x14ac:dyDescent="0.25">
      <c r="A585" s="66" t="s">
        <v>478</v>
      </c>
      <c r="B585" s="66" t="s">
        <v>479</v>
      </c>
      <c r="C585" s="66" t="s">
        <v>1034</v>
      </c>
      <c r="D585" s="66" t="s">
        <v>1035</v>
      </c>
      <c r="E585" s="66">
        <v>0</v>
      </c>
    </row>
    <row r="586" spans="1:5" x14ac:dyDescent="0.25">
      <c r="A586" s="66" t="s">
        <v>478</v>
      </c>
      <c r="B586" s="66" t="s">
        <v>479</v>
      </c>
      <c r="C586" s="66" t="s">
        <v>1036</v>
      </c>
      <c r="D586" s="66" t="s">
        <v>1037</v>
      </c>
      <c r="E586" s="66">
        <v>0</v>
      </c>
    </row>
    <row r="587" spans="1:5" x14ac:dyDescent="0.25">
      <c r="A587" s="66" t="s">
        <v>478</v>
      </c>
      <c r="B587" s="66" t="s">
        <v>479</v>
      </c>
      <c r="C587" s="66" t="s">
        <v>1038</v>
      </c>
      <c r="D587" s="66" t="s">
        <v>1039</v>
      </c>
      <c r="E587" s="66">
        <v>0</v>
      </c>
    </row>
    <row r="588" spans="1:5" x14ac:dyDescent="0.25">
      <c r="A588" s="66" t="s">
        <v>478</v>
      </c>
      <c r="B588" s="66" t="s">
        <v>479</v>
      </c>
      <c r="C588" s="66" t="s">
        <v>72</v>
      </c>
      <c r="D588" s="66" t="s">
        <v>1040</v>
      </c>
      <c r="E588" s="66">
        <v>0</v>
      </c>
    </row>
    <row r="589" spans="1:5" x14ac:dyDescent="0.25">
      <c r="A589" s="66" t="s">
        <v>478</v>
      </c>
      <c r="B589" s="66" t="s">
        <v>479</v>
      </c>
      <c r="C589" s="66" t="s">
        <v>392</v>
      </c>
      <c r="D589" s="66" t="s">
        <v>1041</v>
      </c>
      <c r="E589" s="66">
        <v>2</v>
      </c>
    </row>
    <row r="590" spans="1:5" x14ac:dyDescent="0.25">
      <c r="A590" s="66" t="s">
        <v>478</v>
      </c>
      <c r="B590" s="66" t="s">
        <v>479</v>
      </c>
      <c r="C590" s="66" t="s">
        <v>75</v>
      </c>
      <c r="D590" s="66" t="s">
        <v>1042</v>
      </c>
      <c r="E590" s="66">
        <v>2</v>
      </c>
    </row>
    <row r="591" spans="1:5" x14ac:dyDescent="0.25">
      <c r="A591" s="66" t="s">
        <v>478</v>
      </c>
      <c r="B591" s="66" t="s">
        <v>479</v>
      </c>
      <c r="C591" s="66" t="s">
        <v>400</v>
      </c>
      <c r="D591" s="66" t="s">
        <v>1043</v>
      </c>
      <c r="E591" s="66">
        <v>2</v>
      </c>
    </row>
    <row r="592" spans="1:5" x14ac:dyDescent="0.25">
      <c r="A592" s="66" t="s">
        <v>478</v>
      </c>
      <c r="B592" s="66" t="s">
        <v>479</v>
      </c>
      <c r="C592" s="66" t="s">
        <v>1044</v>
      </c>
      <c r="D592" s="66" t="s">
        <v>1045</v>
      </c>
      <c r="E592" s="66">
        <v>0</v>
      </c>
    </row>
    <row r="593" spans="1:5" x14ac:dyDescent="0.25">
      <c r="A593" s="66" t="s">
        <v>478</v>
      </c>
      <c r="B593" s="66" t="s">
        <v>479</v>
      </c>
      <c r="C593" s="66" t="s">
        <v>1046</v>
      </c>
      <c r="D593" s="66" t="s">
        <v>1047</v>
      </c>
      <c r="E593" s="66">
        <v>0</v>
      </c>
    </row>
    <row r="594" spans="1:5" x14ac:dyDescent="0.25">
      <c r="A594" s="66" t="s">
        <v>478</v>
      </c>
      <c r="B594" s="66" t="s">
        <v>479</v>
      </c>
      <c r="C594" s="66" t="s">
        <v>1048</v>
      </c>
      <c r="D594" s="66" t="s">
        <v>1049</v>
      </c>
      <c r="E594" s="66">
        <v>0</v>
      </c>
    </row>
    <row r="595" spans="1:5" x14ac:dyDescent="0.25">
      <c r="A595" s="66" t="s">
        <v>478</v>
      </c>
      <c r="B595" s="66" t="s">
        <v>479</v>
      </c>
      <c r="C595" s="66" t="s">
        <v>1050</v>
      </c>
      <c r="D595" s="66" t="s">
        <v>1051</v>
      </c>
      <c r="E595" s="66">
        <v>0</v>
      </c>
    </row>
    <row r="596" spans="1:5" x14ac:dyDescent="0.25">
      <c r="A596" s="66" t="s">
        <v>478</v>
      </c>
      <c r="B596" s="66" t="s">
        <v>479</v>
      </c>
      <c r="C596" s="66" t="s">
        <v>1052</v>
      </c>
      <c r="D596" s="66" t="s">
        <v>1053</v>
      </c>
      <c r="E596" s="66">
        <v>0</v>
      </c>
    </row>
    <row r="597" spans="1:5" x14ac:dyDescent="0.25">
      <c r="A597" s="66" t="s">
        <v>478</v>
      </c>
      <c r="B597" s="66" t="s">
        <v>479</v>
      </c>
      <c r="C597" s="66" t="s">
        <v>1054</v>
      </c>
      <c r="D597" s="66" t="s">
        <v>1055</v>
      </c>
      <c r="E597" s="66">
        <v>0</v>
      </c>
    </row>
    <row r="598" spans="1:5" x14ac:dyDescent="0.25">
      <c r="A598" s="66" t="s">
        <v>478</v>
      </c>
      <c r="B598" s="66" t="s">
        <v>479</v>
      </c>
      <c r="C598" s="66" t="s">
        <v>2191</v>
      </c>
      <c r="D598" s="66" t="s">
        <v>2192</v>
      </c>
      <c r="E598" s="66">
        <v>0</v>
      </c>
    </row>
    <row r="599" spans="1:5" x14ac:dyDescent="0.25">
      <c r="A599" s="66" t="s">
        <v>478</v>
      </c>
      <c r="B599" s="66" t="s">
        <v>479</v>
      </c>
      <c r="C599" s="66" t="s">
        <v>2193</v>
      </c>
      <c r="D599" s="66" t="s">
        <v>2194</v>
      </c>
      <c r="E599" s="66">
        <v>4</v>
      </c>
    </row>
    <row r="600" spans="1:5" x14ac:dyDescent="0.25">
      <c r="A600" s="66" t="s">
        <v>478</v>
      </c>
      <c r="B600" s="66" t="s">
        <v>479</v>
      </c>
      <c r="C600" s="66" t="s">
        <v>2195</v>
      </c>
      <c r="D600" s="66" t="s">
        <v>2196</v>
      </c>
      <c r="E600" s="66">
        <v>0</v>
      </c>
    </row>
    <row r="601" spans="1:5" x14ac:dyDescent="0.25">
      <c r="A601" s="66" t="s">
        <v>478</v>
      </c>
      <c r="B601" s="66" t="s">
        <v>479</v>
      </c>
      <c r="C601" s="66" t="s">
        <v>2197</v>
      </c>
      <c r="D601" s="66" t="s">
        <v>2189</v>
      </c>
      <c r="E601" s="66">
        <v>12</v>
      </c>
    </row>
    <row r="602" spans="1:5" x14ac:dyDescent="0.25">
      <c r="A602" s="66" t="s">
        <v>478</v>
      </c>
      <c r="B602" s="66" t="s">
        <v>479</v>
      </c>
      <c r="C602" s="66" t="s">
        <v>2198</v>
      </c>
      <c r="D602" s="66" t="s">
        <v>2190</v>
      </c>
      <c r="E602" s="66">
        <v>9</v>
      </c>
    </row>
    <row r="603" spans="1:5" x14ac:dyDescent="0.25">
      <c r="A603" s="66" t="s">
        <v>478</v>
      </c>
      <c r="B603" s="66" t="s">
        <v>479</v>
      </c>
      <c r="C603" s="66" t="s">
        <v>2199</v>
      </c>
      <c r="D603" s="66" t="s">
        <v>2200</v>
      </c>
      <c r="E603" s="66">
        <v>0</v>
      </c>
    </row>
    <row r="604" spans="1:5" x14ac:dyDescent="0.25">
      <c r="A604" s="66" t="s">
        <v>478</v>
      </c>
      <c r="B604" s="66" t="s">
        <v>479</v>
      </c>
      <c r="C604" s="66" t="s">
        <v>2201</v>
      </c>
      <c r="D604" s="66" t="s">
        <v>2202</v>
      </c>
      <c r="E604" s="66">
        <v>0</v>
      </c>
    </row>
    <row r="605" spans="1:5" x14ac:dyDescent="0.25">
      <c r="A605" s="66" t="s">
        <v>478</v>
      </c>
      <c r="B605" s="66" t="s">
        <v>479</v>
      </c>
      <c r="C605" s="66" t="s">
        <v>2203</v>
      </c>
      <c r="D605" s="66" t="s">
        <v>2204</v>
      </c>
      <c r="E605" s="66">
        <v>30</v>
      </c>
    </row>
    <row r="606" spans="1:5" x14ac:dyDescent="0.25">
      <c r="A606" s="66" t="s">
        <v>478</v>
      </c>
      <c r="B606" s="66" t="s">
        <v>479</v>
      </c>
      <c r="C606" s="66" t="s">
        <v>2205</v>
      </c>
      <c r="D606" s="66" t="s">
        <v>2206</v>
      </c>
      <c r="E606" s="66">
        <v>0</v>
      </c>
    </row>
    <row r="607" spans="1:5" x14ac:dyDescent="0.25">
      <c r="A607" s="66" t="s">
        <v>478</v>
      </c>
      <c r="B607" s="66" t="s">
        <v>479</v>
      </c>
      <c r="C607" s="66" t="s">
        <v>2207</v>
      </c>
      <c r="D607" s="66" t="s">
        <v>2208</v>
      </c>
      <c r="E607" s="66">
        <v>8</v>
      </c>
    </row>
    <row r="608" spans="1:5" x14ac:dyDescent="0.25">
      <c r="A608" s="66" t="s">
        <v>478</v>
      </c>
      <c r="B608" s="66" t="s">
        <v>479</v>
      </c>
      <c r="C608" s="66" t="s">
        <v>2209</v>
      </c>
      <c r="D608" s="66" t="s">
        <v>2210</v>
      </c>
      <c r="E608" s="66">
        <v>8</v>
      </c>
    </row>
    <row r="609" spans="1:5" x14ac:dyDescent="0.25">
      <c r="A609" s="66" t="s">
        <v>478</v>
      </c>
      <c r="B609" s="66" t="s">
        <v>479</v>
      </c>
      <c r="C609" s="66" t="s">
        <v>2211</v>
      </c>
      <c r="D609" s="66" t="s">
        <v>2212</v>
      </c>
      <c r="E609" s="66">
        <v>0</v>
      </c>
    </row>
    <row r="610" spans="1:5" x14ac:dyDescent="0.25">
      <c r="A610" s="66" t="s">
        <v>478</v>
      </c>
      <c r="B610" s="66" t="s">
        <v>479</v>
      </c>
      <c r="C610" s="66" t="s">
        <v>2069</v>
      </c>
      <c r="D610" s="66" t="s">
        <v>2213</v>
      </c>
      <c r="E610" s="66">
        <v>0</v>
      </c>
    </row>
    <row r="611" spans="1:5" x14ac:dyDescent="0.25">
      <c r="A611" s="66" t="s">
        <v>478</v>
      </c>
      <c r="B611" s="66" t="s">
        <v>479</v>
      </c>
      <c r="C611" s="66" t="s">
        <v>2068</v>
      </c>
      <c r="D611" s="66" t="s">
        <v>2214</v>
      </c>
      <c r="E611" s="66">
        <v>0</v>
      </c>
    </row>
    <row r="612" spans="1:5" x14ac:dyDescent="0.25">
      <c r="A612" s="66" t="s">
        <v>478</v>
      </c>
      <c r="B612" s="66" t="s">
        <v>479</v>
      </c>
      <c r="C612" s="66" t="s">
        <v>2067</v>
      </c>
      <c r="D612" s="66" t="s">
        <v>2215</v>
      </c>
      <c r="E612" s="66">
        <v>0</v>
      </c>
    </row>
    <row r="613" spans="1:5" x14ac:dyDescent="0.25">
      <c r="A613" s="66" t="s">
        <v>478</v>
      </c>
      <c r="B613" s="66" t="s">
        <v>479</v>
      </c>
      <c r="C613" s="66" t="s">
        <v>2216</v>
      </c>
      <c r="D613" s="66" t="s">
        <v>2217</v>
      </c>
      <c r="E613" s="66">
        <v>10</v>
      </c>
    </row>
    <row r="614" spans="1:5" x14ac:dyDescent="0.25">
      <c r="A614" s="66" t="s">
        <v>478</v>
      </c>
      <c r="B614" s="66" t="s">
        <v>479</v>
      </c>
      <c r="C614" s="66" t="s">
        <v>2218</v>
      </c>
      <c r="D614" s="66" t="s">
        <v>2219</v>
      </c>
      <c r="E614" s="66">
        <v>8</v>
      </c>
    </row>
    <row r="615" spans="1:5" x14ac:dyDescent="0.25">
      <c r="A615" s="66" t="s">
        <v>478</v>
      </c>
      <c r="B615" s="66" t="s">
        <v>479</v>
      </c>
      <c r="C615" s="66" t="s">
        <v>2220</v>
      </c>
      <c r="D615" s="66" t="s">
        <v>2221</v>
      </c>
      <c r="E615" s="66">
        <v>2</v>
      </c>
    </row>
    <row r="616" spans="1:5" x14ac:dyDescent="0.25">
      <c r="A616" s="66" t="s">
        <v>478</v>
      </c>
      <c r="B616" s="66" t="s">
        <v>479</v>
      </c>
      <c r="C616" s="66" t="s">
        <v>2222</v>
      </c>
      <c r="D616" s="66" t="s">
        <v>2223</v>
      </c>
      <c r="E616" s="66">
        <v>6</v>
      </c>
    </row>
    <row r="617" spans="1:5" x14ac:dyDescent="0.25">
      <c r="A617" s="66" t="s">
        <v>478</v>
      </c>
      <c r="B617" s="66" t="s">
        <v>479</v>
      </c>
      <c r="C617" s="66" t="s">
        <v>2224</v>
      </c>
      <c r="D617" s="66" t="s">
        <v>2225</v>
      </c>
      <c r="E617" s="66">
        <v>14</v>
      </c>
    </row>
    <row r="618" spans="1:5" x14ac:dyDescent="0.25">
      <c r="A618" s="66" t="s">
        <v>478</v>
      </c>
      <c r="B618" s="66" t="s">
        <v>479</v>
      </c>
      <c r="C618" s="66" t="s">
        <v>2226</v>
      </c>
      <c r="D618" s="66" t="s">
        <v>2227</v>
      </c>
      <c r="E618" s="66">
        <v>16</v>
      </c>
    </row>
    <row r="619" spans="1:5" x14ac:dyDescent="0.25">
      <c r="A619" s="66" t="s">
        <v>478</v>
      </c>
      <c r="B619" s="66" t="s">
        <v>479</v>
      </c>
      <c r="C619" s="66" t="s">
        <v>2255</v>
      </c>
      <c r="D619" s="66" t="s">
        <v>4</v>
      </c>
      <c r="E619" s="66">
        <v>0</v>
      </c>
    </row>
    <row r="620" spans="1:5" x14ac:dyDescent="0.25">
      <c r="A620" s="66" t="s">
        <v>478</v>
      </c>
      <c r="B620" s="66" t="s">
        <v>479</v>
      </c>
      <c r="C620" s="66" t="s">
        <v>2256</v>
      </c>
      <c r="D620" s="66" t="s">
        <v>4</v>
      </c>
      <c r="E620" s="66">
        <v>0</v>
      </c>
    </row>
    <row r="621" spans="1:5" x14ac:dyDescent="0.25">
      <c r="A621" s="66" t="s">
        <v>478</v>
      </c>
      <c r="B621" s="66" t="s">
        <v>479</v>
      </c>
      <c r="C621" s="66" t="s">
        <v>2259</v>
      </c>
      <c r="D621" s="66" t="s">
        <v>2263</v>
      </c>
      <c r="E621" s="66">
        <v>10</v>
      </c>
    </row>
    <row r="622" spans="1:5" x14ac:dyDescent="0.25">
      <c r="A622" s="66" t="s">
        <v>478</v>
      </c>
      <c r="B622" s="66" t="s">
        <v>479</v>
      </c>
      <c r="C622" s="66" t="s">
        <v>2260</v>
      </c>
      <c r="D622" s="66" t="s">
        <v>2264</v>
      </c>
      <c r="E622" s="66">
        <v>0</v>
      </c>
    </row>
    <row r="623" spans="1:5" x14ac:dyDescent="0.25">
      <c r="A623" s="66" t="s">
        <v>478</v>
      </c>
      <c r="B623" s="66" t="s">
        <v>479</v>
      </c>
      <c r="C623" s="66" t="s">
        <v>2265</v>
      </c>
      <c r="D623" s="66" t="s">
        <v>2266</v>
      </c>
      <c r="E623" s="66">
        <v>34</v>
      </c>
    </row>
    <row r="624" spans="1:5" x14ac:dyDescent="0.25">
      <c r="A624" s="66" t="s">
        <v>478</v>
      </c>
      <c r="B624" s="66" t="s">
        <v>479</v>
      </c>
      <c r="C624" s="66" t="s">
        <v>2267</v>
      </c>
      <c r="D624" s="66" t="s">
        <v>2268</v>
      </c>
      <c r="E624" s="66">
        <v>8</v>
      </c>
    </row>
    <row r="625" spans="1:5" x14ac:dyDescent="0.25">
      <c r="A625" s="66" t="s">
        <v>478</v>
      </c>
      <c r="B625" s="66" t="s">
        <v>479</v>
      </c>
      <c r="C625" s="66" t="s">
        <v>2146</v>
      </c>
      <c r="D625" s="66" t="s">
        <v>2147</v>
      </c>
      <c r="E625" s="66">
        <v>0</v>
      </c>
    </row>
    <row r="626" spans="1:5" x14ac:dyDescent="0.25">
      <c r="A626" s="66" t="s">
        <v>478</v>
      </c>
      <c r="B626" s="66" t="s">
        <v>479</v>
      </c>
      <c r="C626" s="66" t="s">
        <v>2148</v>
      </c>
      <c r="D626" s="66" t="s">
        <v>2149</v>
      </c>
      <c r="E626" s="66">
        <v>0</v>
      </c>
    </row>
    <row r="627" spans="1:5" x14ac:dyDescent="0.25">
      <c r="A627" s="66" t="s">
        <v>478</v>
      </c>
      <c r="B627" s="66" t="s">
        <v>479</v>
      </c>
      <c r="C627" s="66" t="s">
        <v>2150</v>
      </c>
      <c r="D627" s="66" t="s">
        <v>2151</v>
      </c>
      <c r="E627" s="66">
        <v>0</v>
      </c>
    </row>
    <row r="628" spans="1:5" x14ac:dyDescent="0.25">
      <c r="A628" s="66" t="s">
        <v>478</v>
      </c>
      <c r="B628" s="66" t="s">
        <v>479</v>
      </c>
      <c r="C628" s="66" t="s">
        <v>2152</v>
      </c>
      <c r="D628" s="66" t="s">
        <v>2153</v>
      </c>
      <c r="E628" s="66">
        <v>10</v>
      </c>
    </row>
    <row r="629" spans="1:5" x14ac:dyDescent="0.25">
      <c r="A629" s="66" t="s">
        <v>478</v>
      </c>
      <c r="B629" s="66" t="s">
        <v>479</v>
      </c>
      <c r="C629" s="66" t="s">
        <v>2154</v>
      </c>
      <c r="D629" s="66" t="s">
        <v>2155</v>
      </c>
      <c r="E629" s="66">
        <v>79</v>
      </c>
    </row>
    <row r="630" spans="1:5" x14ac:dyDescent="0.25">
      <c r="A630" s="66" t="s">
        <v>478</v>
      </c>
      <c r="B630" s="66" t="s">
        <v>479</v>
      </c>
      <c r="C630" s="66" t="s">
        <v>2156</v>
      </c>
      <c r="D630" s="66" t="s">
        <v>2157</v>
      </c>
      <c r="E630" s="66">
        <v>78</v>
      </c>
    </row>
    <row r="631" spans="1:5" x14ac:dyDescent="0.25">
      <c r="A631" s="66" t="s">
        <v>478</v>
      </c>
      <c r="B631" s="66" t="s">
        <v>479</v>
      </c>
      <c r="C631" s="66" t="s">
        <v>2078</v>
      </c>
      <c r="D631" s="66" t="s">
        <v>2079</v>
      </c>
      <c r="E631" s="66">
        <v>0</v>
      </c>
    </row>
    <row r="632" spans="1:5" x14ac:dyDescent="0.25">
      <c r="A632" s="66" t="s">
        <v>478</v>
      </c>
      <c r="B632" s="66" t="s">
        <v>479</v>
      </c>
      <c r="C632" s="66" t="s">
        <v>2080</v>
      </c>
      <c r="D632" s="66" t="s">
        <v>2081</v>
      </c>
      <c r="E632" s="66">
        <v>0</v>
      </c>
    </row>
    <row r="633" spans="1:5" x14ac:dyDescent="0.25">
      <c r="A633" s="66" t="s">
        <v>478</v>
      </c>
      <c r="B633" s="66" t="s">
        <v>479</v>
      </c>
      <c r="C633" s="66" t="s">
        <v>2082</v>
      </c>
      <c r="D633" s="66" t="s">
        <v>2083</v>
      </c>
      <c r="E633" s="66">
        <v>0</v>
      </c>
    </row>
    <row r="634" spans="1:5" x14ac:dyDescent="0.25">
      <c r="A634" s="66" t="s">
        <v>478</v>
      </c>
      <c r="B634" s="66" t="s">
        <v>479</v>
      </c>
      <c r="C634" s="66" t="s">
        <v>2084</v>
      </c>
      <c r="D634" s="66" t="s">
        <v>2087</v>
      </c>
      <c r="E634" s="66">
        <v>1</v>
      </c>
    </row>
    <row r="635" spans="1:5" x14ac:dyDescent="0.25">
      <c r="A635" s="66" t="s">
        <v>478</v>
      </c>
      <c r="B635" s="66" t="s">
        <v>479</v>
      </c>
      <c r="C635" s="66" t="s">
        <v>2086</v>
      </c>
      <c r="D635" s="66" t="s">
        <v>2085</v>
      </c>
      <c r="E635" s="66">
        <v>0</v>
      </c>
    </row>
    <row r="636" spans="1:5" x14ac:dyDescent="0.25">
      <c r="A636" s="66" t="s">
        <v>478</v>
      </c>
      <c r="B636" s="66" t="s">
        <v>479</v>
      </c>
      <c r="C636" s="66" t="s">
        <v>2088</v>
      </c>
      <c r="D636" s="66" t="s">
        <v>2089</v>
      </c>
      <c r="E636" s="66">
        <v>3</v>
      </c>
    </row>
    <row r="637" spans="1:5" x14ac:dyDescent="0.25">
      <c r="A637" s="66" t="s">
        <v>478</v>
      </c>
      <c r="B637" s="66" t="s">
        <v>479</v>
      </c>
      <c r="C637" s="66" t="s">
        <v>2092</v>
      </c>
      <c r="D637" s="66" t="s">
        <v>2141</v>
      </c>
      <c r="E637" s="66">
        <v>40</v>
      </c>
    </row>
    <row r="638" spans="1:5" x14ac:dyDescent="0.25">
      <c r="A638" s="66" t="s">
        <v>478</v>
      </c>
      <c r="B638" s="66" t="s">
        <v>479</v>
      </c>
      <c r="C638" s="66" t="s">
        <v>2091</v>
      </c>
      <c r="D638" s="66" t="s">
        <v>2142</v>
      </c>
      <c r="E638" s="66">
        <v>0</v>
      </c>
    </row>
    <row r="639" spans="1:5" x14ac:dyDescent="0.25">
      <c r="A639" s="66" t="s">
        <v>478</v>
      </c>
      <c r="B639" s="66" t="s">
        <v>479</v>
      </c>
      <c r="C639" s="66" t="s">
        <v>2095</v>
      </c>
      <c r="D639" s="66" t="s">
        <v>2143</v>
      </c>
      <c r="E639" s="66">
        <v>0</v>
      </c>
    </row>
    <row r="640" spans="1:5" x14ac:dyDescent="0.25">
      <c r="A640" s="66" t="s">
        <v>478</v>
      </c>
      <c r="B640" s="66" t="s">
        <v>479</v>
      </c>
      <c r="C640" s="66" t="s">
        <v>2093</v>
      </c>
      <c r="D640" s="66" t="s">
        <v>2144</v>
      </c>
      <c r="E640" s="66">
        <v>17</v>
      </c>
    </row>
    <row r="641" spans="1:5" x14ac:dyDescent="0.25">
      <c r="A641" s="66" t="s">
        <v>478</v>
      </c>
      <c r="B641" s="66" t="s">
        <v>479</v>
      </c>
      <c r="C641" s="66" t="s">
        <v>2094</v>
      </c>
      <c r="D641" s="66" t="s">
        <v>2145</v>
      </c>
      <c r="E641" s="66">
        <v>1</v>
      </c>
    </row>
    <row r="642" spans="1:5" x14ac:dyDescent="0.25">
      <c r="A642" s="66" t="s">
        <v>478</v>
      </c>
      <c r="B642" s="66" t="s">
        <v>479</v>
      </c>
      <c r="C642" s="66" t="s">
        <v>2096</v>
      </c>
      <c r="D642" s="66" t="s">
        <v>2189</v>
      </c>
      <c r="E642" s="66">
        <v>0</v>
      </c>
    </row>
    <row r="643" spans="1:5" x14ac:dyDescent="0.25">
      <c r="A643" s="66" t="s">
        <v>478</v>
      </c>
      <c r="B643" s="66" t="s">
        <v>479</v>
      </c>
      <c r="C643" s="66" t="s">
        <v>2097</v>
      </c>
      <c r="D643" s="66" t="s">
        <v>2190</v>
      </c>
      <c r="E643" s="66">
        <v>0</v>
      </c>
    </row>
    <row r="644" spans="1:5" x14ac:dyDescent="0.25">
      <c r="A644" s="66" t="s">
        <v>478</v>
      </c>
      <c r="B644" s="66" t="s">
        <v>479</v>
      </c>
      <c r="C644" s="66" t="s">
        <v>2098</v>
      </c>
      <c r="D644" s="66" t="s">
        <v>4</v>
      </c>
      <c r="E644" s="66">
        <v>0</v>
      </c>
    </row>
    <row r="645" spans="1:5" x14ac:dyDescent="0.25">
      <c r="A645" s="66" t="s">
        <v>478</v>
      </c>
      <c r="B645" s="66" t="s">
        <v>479</v>
      </c>
      <c r="C645" s="66" t="s">
        <v>2099</v>
      </c>
      <c r="D645" s="66" t="s">
        <v>4</v>
      </c>
      <c r="E645" s="66">
        <v>0</v>
      </c>
    </row>
    <row r="646" spans="1:5" x14ac:dyDescent="0.25">
      <c r="A646" s="66" t="s">
        <v>478</v>
      </c>
      <c r="B646" s="66" t="s">
        <v>479</v>
      </c>
      <c r="C646" s="66" t="s">
        <v>547</v>
      </c>
      <c r="D646" s="66" t="s">
        <v>1765</v>
      </c>
      <c r="E646" s="66">
        <v>0</v>
      </c>
    </row>
    <row r="647" spans="1:5" x14ac:dyDescent="0.25">
      <c r="A647" s="66" t="s">
        <v>478</v>
      </c>
      <c r="B647" s="66" t="s">
        <v>479</v>
      </c>
      <c r="C647" s="66" t="s">
        <v>548</v>
      </c>
      <c r="D647" s="66" t="s">
        <v>1766</v>
      </c>
      <c r="E647" s="66">
        <v>0</v>
      </c>
    </row>
    <row r="648" spans="1:5" x14ac:dyDescent="0.25">
      <c r="A648" s="66" t="s">
        <v>478</v>
      </c>
      <c r="B648" s="66" t="s">
        <v>479</v>
      </c>
      <c r="C648" s="66" t="s">
        <v>549</v>
      </c>
      <c r="D648" s="66" t="s">
        <v>1767</v>
      </c>
      <c r="E648" s="66">
        <v>0</v>
      </c>
    </row>
    <row r="649" spans="1:5" x14ac:dyDescent="0.25">
      <c r="A649" s="66" t="s">
        <v>478</v>
      </c>
      <c r="B649" s="66" t="s">
        <v>479</v>
      </c>
      <c r="C649" s="66" t="s">
        <v>550</v>
      </c>
      <c r="D649" s="66" t="s">
        <v>1768</v>
      </c>
      <c r="E649" s="66">
        <v>0</v>
      </c>
    </row>
    <row r="650" spans="1:5" x14ac:dyDescent="0.25">
      <c r="A650" s="66" t="s">
        <v>478</v>
      </c>
      <c r="B650" s="66" t="s">
        <v>479</v>
      </c>
      <c r="C650" s="66" t="s">
        <v>551</v>
      </c>
      <c r="D650" s="66" t="s">
        <v>1769</v>
      </c>
      <c r="E650" s="66">
        <v>0</v>
      </c>
    </row>
    <row r="651" spans="1:5" x14ac:dyDescent="0.25">
      <c r="A651" s="66" t="s">
        <v>478</v>
      </c>
      <c r="B651" s="66" t="s">
        <v>479</v>
      </c>
      <c r="C651" s="66" t="s">
        <v>552</v>
      </c>
      <c r="D651" s="66" t="s">
        <v>1770</v>
      </c>
      <c r="E651" s="66">
        <v>0</v>
      </c>
    </row>
    <row r="652" spans="1:5" x14ac:dyDescent="0.25">
      <c r="A652" s="66" t="s">
        <v>478</v>
      </c>
      <c r="B652" s="66" t="s">
        <v>479</v>
      </c>
      <c r="C652" s="66" t="s">
        <v>553</v>
      </c>
      <c r="D652" s="66" t="s">
        <v>1771</v>
      </c>
      <c r="E652" s="66">
        <v>0</v>
      </c>
    </row>
    <row r="653" spans="1:5" x14ac:dyDescent="0.25">
      <c r="A653" s="66" t="s">
        <v>478</v>
      </c>
      <c r="B653" s="66" t="s">
        <v>479</v>
      </c>
      <c r="C653" s="66" t="s">
        <v>554</v>
      </c>
      <c r="D653" s="66" t="s">
        <v>1772</v>
      </c>
      <c r="E653" s="66">
        <v>0</v>
      </c>
    </row>
    <row r="654" spans="1:5" x14ac:dyDescent="0.25">
      <c r="A654" s="66" t="s">
        <v>478</v>
      </c>
      <c r="B654" s="66" t="s">
        <v>479</v>
      </c>
      <c r="C654" s="66" t="s">
        <v>555</v>
      </c>
      <c r="D654" s="66" t="s">
        <v>1773</v>
      </c>
      <c r="E654" s="66">
        <v>0</v>
      </c>
    </row>
    <row r="655" spans="1:5" x14ac:dyDescent="0.25">
      <c r="A655" s="66" t="s">
        <v>478</v>
      </c>
      <c r="B655" s="66" t="s">
        <v>479</v>
      </c>
      <c r="C655" s="66" t="s">
        <v>556</v>
      </c>
      <c r="D655" s="66" t="s">
        <v>1774</v>
      </c>
      <c r="E655" s="66">
        <v>0</v>
      </c>
    </row>
    <row r="656" spans="1:5" x14ac:dyDescent="0.25">
      <c r="A656" s="66" t="s">
        <v>478</v>
      </c>
      <c r="B656" s="66" t="s">
        <v>479</v>
      </c>
      <c r="C656" s="66" t="s">
        <v>557</v>
      </c>
      <c r="D656" s="66" t="s">
        <v>1775</v>
      </c>
      <c r="E656" s="66">
        <v>0</v>
      </c>
    </row>
    <row r="657" spans="1:5" x14ac:dyDescent="0.25">
      <c r="A657" s="66" t="s">
        <v>478</v>
      </c>
      <c r="B657" s="66" t="s">
        <v>479</v>
      </c>
      <c r="C657" s="66" t="s">
        <v>558</v>
      </c>
      <c r="D657" s="66" t="s">
        <v>1776</v>
      </c>
      <c r="E657" s="66">
        <v>0</v>
      </c>
    </row>
    <row r="658" spans="1:5" x14ac:dyDescent="0.25">
      <c r="A658" s="66" t="s">
        <v>478</v>
      </c>
      <c r="B658" s="66" t="s">
        <v>479</v>
      </c>
      <c r="C658" s="66" t="s">
        <v>559</v>
      </c>
      <c r="D658" s="66" t="s">
        <v>1777</v>
      </c>
      <c r="E658" s="66">
        <v>0</v>
      </c>
    </row>
    <row r="659" spans="1:5" x14ac:dyDescent="0.25">
      <c r="A659" s="66" t="s">
        <v>478</v>
      </c>
      <c r="B659" s="66" t="s">
        <v>479</v>
      </c>
      <c r="C659" s="66" t="s">
        <v>1778</v>
      </c>
      <c r="D659" s="66" t="s">
        <v>1779</v>
      </c>
      <c r="E659" s="66">
        <v>10</v>
      </c>
    </row>
    <row r="660" spans="1:5" x14ac:dyDescent="0.25">
      <c r="A660" s="66" t="s">
        <v>478</v>
      </c>
      <c r="B660" s="66" t="s">
        <v>479</v>
      </c>
      <c r="C660" s="66" t="s">
        <v>1780</v>
      </c>
      <c r="D660" s="66" t="s">
        <v>1781</v>
      </c>
      <c r="E660" s="66">
        <v>0</v>
      </c>
    </row>
    <row r="661" spans="1:5" x14ac:dyDescent="0.25">
      <c r="A661" s="66" t="s">
        <v>478</v>
      </c>
      <c r="B661" s="66" t="s">
        <v>479</v>
      </c>
      <c r="C661" s="66" t="s">
        <v>1782</v>
      </c>
      <c r="D661" s="66" t="s">
        <v>1783</v>
      </c>
      <c r="E661" s="66">
        <v>4</v>
      </c>
    </row>
    <row r="662" spans="1:5" x14ac:dyDescent="0.25">
      <c r="A662" s="66" t="s">
        <v>478</v>
      </c>
      <c r="B662" s="66" t="s">
        <v>479</v>
      </c>
      <c r="C662" s="66" t="s">
        <v>1784</v>
      </c>
      <c r="D662" s="66" t="s">
        <v>1785</v>
      </c>
      <c r="E662" s="66">
        <v>0</v>
      </c>
    </row>
    <row r="663" spans="1:5" x14ac:dyDescent="0.25">
      <c r="A663" s="66" t="s">
        <v>478</v>
      </c>
      <c r="B663" s="66" t="s">
        <v>479</v>
      </c>
      <c r="C663" s="66" t="s">
        <v>1786</v>
      </c>
      <c r="D663" s="66" t="s">
        <v>1787</v>
      </c>
      <c r="E663" s="66">
        <v>0</v>
      </c>
    </row>
    <row r="664" spans="1:5" x14ac:dyDescent="0.25">
      <c r="A664" s="66" t="s">
        <v>478</v>
      </c>
      <c r="B664" s="66" t="s">
        <v>479</v>
      </c>
      <c r="C664" s="66" t="s">
        <v>1788</v>
      </c>
      <c r="D664" s="66" t="s">
        <v>1789</v>
      </c>
      <c r="E664" s="66">
        <v>0</v>
      </c>
    </row>
    <row r="665" spans="1:5" x14ac:dyDescent="0.25">
      <c r="A665" s="66" t="s">
        <v>478</v>
      </c>
      <c r="B665" s="66" t="s">
        <v>479</v>
      </c>
      <c r="C665" s="66" t="s">
        <v>1790</v>
      </c>
      <c r="D665" s="66" t="s">
        <v>1791</v>
      </c>
      <c r="E665" s="66">
        <v>0</v>
      </c>
    </row>
    <row r="666" spans="1:5" x14ac:dyDescent="0.25">
      <c r="A666" s="66" t="s">
        <v>478</v>
      </c>
      <c r="B666" s="66" t="s">
        <v>479</v>
      </c>
      <c r="C666" s="66" t="s">
        <v>1792</v>
      </c>
      <c r="D666" s="66" t="s">
        <v>1793</v>
      </c>
      <c r="E666" s="66">
        <v>0</v>
      </c>
    </row>
    <row r="667" spans="1:5" x14ac:dyDescent="0.25">
      <c r="A667" s="66" t="s">
        <v>478</v>
      </c>
      <c r="B667" s="66" t="s">
        <v>479</v>
      </c>
      <c r="C667" s="66" t="s">
        <v>1794</v>
      </c>
      <c r="D667" s="66" t="s">
        <v>1795</v>
      </c>
      <c r="E667" s="66">
        <v>0</v>
      </c>
    </row>
    <row r="668" spans="1:5" x14ac:dyDescent="0.25">
      <c r="A668" s="66" t="s">
        <v>478</v>
      </c>
      <c r="B668" s="66" t="s">
        <v>479</v>
      </c>
      <c r="C668" s="66" t="s">
        <v>1796</v>
      </c>
      <c r="D668" s="66" t="s">
        <v>1797</v>
      </c>
      <c r="E668" s="66">
        <v>0</v>
      </c>
    </row>
    <row r="669" spans="1:5" x14ac:dyDescent="0.25">
      <c r="A669" s="66" t="s">
        <v>478</v>
      </c>
      <c r="B669" s="66" t="s">
        <v>479</v>
      </c>
      <c r="C669" s="66" t="s">
        <v>1798</v>
      </c>
      <c r="D669" s="66" t="s">
        <v>1799</v>
      </c>
      <c r="E669" s="66">
        <v>0</v>
      </c>
    </row>
    <row r="670" spans="1:5" x14ac:dyDescent="0.25">
      <c r="A670" s="66" t="s">
        <v>478</v>
      </c>
      <c r="B670" s="66" t="s">
        <v>479</v>
      </c>
      <c r="C670" s="66" t="s">
        <v>1800</v>
      </c>
      <c r="D670" s="66" t="s">
        <v>1801</v>
      </c>
      <c r="E670" s="66">
        <v>0</v>
      </c>
    </row>
    <row r="671" spans="1:5" x14ac:dyDescent="0.25">
      <c r="A671" s="66" t="s">
        <v>478</v>
      </c>
      <c r="B671" s="66" t="s">
        <v>479</v>
      </c>
      <c r="C671" s="66" t="s">
        <v>368</v>
      </c>
      <c r="D671" s="66" t="s">
        <v>1524</v>
      </c>
      <c r="E671" s="66">
        <v>7</v>
      </c>
    </row>
    <row r="672" spans="1:5" x14ac:dyDescent="0.25">
      <c r="A672" s="66" t="s">
        <v>478</v>
      </c>
      <c r="B672" s="66" t="s">
        <v>479</v>
      </c>
      <c r="C672" s="66" t="s">
        <v>100</v>
      </c>
      <c r="D672" s="66" t="s">
        <v>1525</v>
      </c>
      <c r="E672" s="66">
        <v>37</v>
      </c>
    </row>
    <row r="673" spans="1:5" x14ac:dyDescent="0.25">
      <c r="A673" s="66" t="s">
        <v>478</v>
      </c>
      <c r="B673" s="66" t="s">
        <v>479</v>
      </c>
      <c r="C673" s="66" t="s">
        <v>303</v>
      </c>
      <c r="D673" s="66" t="s">
        <v>1527</v>
      </c>
      <c r="E673" s="66">
        <v>7</v>
      </c>
    </row>
    <row r="674" spans="1:5" x14ac:dyDescent="0.25">
      <c r="A674" s="66" t="s">
        <v>478</v>
      </c>
      <c r="B674" s="66" t="s">
        <v>479</v>
      </c>
      <c r="C674" s="66" t="s">
        <v>330</v>
      </c>
      <c r="D674" s="66" t="s">
        <v>1528</v>
      </c>
      <c r="E674" s="66">
        <v>21</v>
      </c>
    </row>
    <row r="675" spans="1:5" x14ac:dyDescent="0.25">
      <c r="A675" s="66" t="s">
        <v>478</v>
      </c>
      <c r="B675" s="66" t="s">
        <v>479</v>
      </c>
      <c r="C675" s="66" t="s">
        <v>340</v>
      </c>
      <c r="D675" s="66" t="s">
        <v>1529</v>
      </c>
      <c r="E675" s="66">
        <v>0</v>
      </c>
    </row>
    <row r="676" spans="1:5" x14ac:dyDescent="0.25">
      <c r="A676" s="66" t="s">
        <v>478</v>
      </c>
      <c r="B676" s="66" t="s">
        <v>479</v>
      </c>
      <c r="C676" s="66" t="s">
        <v>331</v>
      </c>
      <c r="D676" s="66" t="s">
        <v>1530</v>
      </c>
      <c r="E676" s="66">
        <v>0</v>
      </c>
    </row>
    <row r="677" spans="1:5" x14ac:dyDescent="0.25">
      <c r="A677" s="66" t="s">
        <v>478</v>
      </c>
      <c r="B677" s="66" t="s">
        <v>479</v>
      </c>
      <c r="C677" s="66" t="s">
        <v>338</v>
      </c>
      <c r="D677" s="66" t="s">
        <v>1526</v>
      </c>
      <c r="E677" s="66">
        <v>5</v>
      </c>
    </row>
    <row r="678" spans="1:5" x14ac:dyDescent="0.25">
      <c r="A678" s="66" t="s">
        <v>478</v>
      </c>
      <c r="B678" s="66" t="s">
        <v>479</v>
      </c>
      <c r="C678" s="66" t="s">
        <v>301</v>
      </c>
      <c r="D678" s="66" t="s">
        <v>1531</v>
      </c>
      <c r="E678" s="66">
        <v>28</v>
      </c>
    </row>
    <row r="679" spans="1:5" x14ac:dyDescent="0.25">
      <c r="A679" s="66" t="s">
        <v>478</v>
      </c>
      <c r="B679" s="66" t="s">
        <v>479</v>
      </c>
      <c r="C679" s="66" t="s">
        <v>328</v>
      </c>
      <c r="D679" s="66" t="s">
        <v>1539</v>
      </c>
      <c r="E679" s="66">
        <v>71</v>
      </c>
    </row>
    <row r="680" spans="1:5" x14ac:dyDescent="0.25">
      <c r="A680" s="66" t="s">
        <v>478</v>
      </c>
      <c r="B680" s="66" t="s">
        <v>479</v>
      </c>
      <c r="C680" s="66" t="s">
        <v>335</v>
      </c>
      <c r="D680" s="66" t="s">
        <v>1540</v>
      </c>
      <c r="E680" s="66">
        <v>24</v>
      </c>
    </row>
    <row r="681" spans="1:5" x14ac:dyDescent="0.25">
      <c r="A681" s="66" t="s">
        <v>478</v>
      </c>
      <c r="B681" s="66" t="s">
        <v>479</v>
      </c>
      <c r="C681" s="66" t="s">
        <v>325</v>
      </c>
      <c r="D681" s="66" t="s">
        <v>1541</v>
      </c>
      <c r="E681" s="66">
        <v>29</v>
      </c>
    </row>
    <row r="682" spans="1:5" x14ac:dyDescent="0.25">
      <c r="A682" s="66" t="s">
        <v>478</v>
      </c>
      <c r="B682" s="66" t="s">
        <v>479</v>
      </c>
      <c r="C682" s="66" t="s">
        <v>329</v>
      </c>
      <c r="D682" s="66" t="s">
        <v>1542</v>
      </c>
      <c r="E682" s="66">
        <v>48</v>
      </c>
    </row>
    <row r="683" spans="1:5" x14ac:dyDescent="0.25">
      <c r="A683" s="66" t="s">
        <v>478</v>
      </c>
      <c r="B683" s="66" t="s">
        <v>479</v>
      </c>
      <c r="C683" s="66" t="s">
        <v>367</v>
      </c>
      <c r="D683" s="66" t="s">
        <v>1543</v>
      </c>
      <c r="E683" s="66">
        <v>9</v>
      </c>
    </row>
    <row r="684" spans="1:5" x14ac:dyDescent="0.25">
      <c r="A684" s="66" t="s">
        <v>478</v>
      </c>
      <c r="B684" s="66" t="s">
        <v>479</v>
      </c>
      <c r="C684" s="66" t="s">
        <v>361</v>
      </c>
      <c r="D684" s="66" t="s">
        <v>1544</v>
      </c>
      <c r="E684" s="66">
        <v>19</v>
      </c>
    </row>
    <row r="685" spans="1:5" x14ac:dyDescent="0.25">
      <c r="A685" s="66" t="s">
        <v>478</v>
      </c>
      <c r="B685" s="66" t="s">
        <v>479</v>
      </c>
      <c r="C685" s="66" t="s">
        <v>339</v>
      </c>
      <c r="D685" s="66" t="s">
        <v>1545</v>
      </c>
      <c r="E685" s="66">
        <v>2</v>
      </c>
    </row>
    <row r="686" spans="1:5" x14ac:dyDescent="0.25">
      <c r="A686" s="66" t="s">
        <v>478</v>
      </c>
      <c r="B686" s="66" t="s">
        <v>479</v>
      </c>
      <c r="C686" s="66" t="s">
        <v>304</v>
      </c>
      <c r="D686" s="66" t="s">
        <v>1546</v>
      </c>
      <c r="E686" s="66">
        <v>9</v>
      </c>
    </row>
    <row r="687" spans="1:5" x14ac:dyDescent="0.25">
      <c r="A687" s="66" t="s">
        <v>478</v>
      </c>
      <c r="B687" s="66" t="s">
        <v>479</v>
      </c>
      <c r="C687" s="66" t="s">
        <v>324</v>
      </c>
      <c r="D687" s="66" t="s">
        <v>1547</v>
      </c>
      <c r="E687" s="66">
        <v>2</v>
      </c>
    </row>
    <row r="688" spans="1:5" x14ac:dyDescent="0.25">
      <c r="A688" s="66" t="s">
        <v>478</v>
      </c>
      <c r="B688" s="66" t="s">
        <v>479</v>
      </c>
      <c r="C688" s="66" t="s">
        <v>359</v>
      </c>
      <c r="D688" s="66" t="s">
        <v>1533</v>
      </c>
      <c r="E688" s="66">
        <v>29</v>
      </c>
    </row>
    <row r="689" spans="1:5" x14ac:dyDescent="0.25">
      <c r="A689" s="66" t="s">
        <v>478</v>
      </c>
      <c r="B689" s="66" t="s">
        <v>479</v>
      </c>
      <c r="C689" s="66" t="s">
        <v>366</v>
      </c>
      <c r="D689" s="66" t="s">
        <v>1534</v>
      </c>
      <c r="E689" s="66">
        <v>6</v>
      </c>
    </row>
    <row r="690" spans="1:5" x14ac:dyDescent="0.25">
      <c r="A690" s="66" t="s">
        <v>478</v>
      </c>
      <c r="B690" s="66" t="s">
        <v>479</v>
      </c>
      <c r="C690" s="66" t="s">
        <v>327</v>
      </c>
      <c r="D690" s="66" t="s">
        <v>1535</v>
      </c>
      <c r="E690" s="66">
        <v>14</v>
      </c>
    </row>
    <row r="691" spans="1:5" x14ac:dyDescent="0.25">
      <c r="A691" s="66" t="s">
        <v>478</v>
      </c>
      <c r="B691" s="66" t="s">
        <v>479</v>
      </c>
      <c r="C691" s="66" t="s">
        <v>101</v>
      </c>
      <c r="D691" s="66" t="s">
        <v>1536</v>
      </c>
      <c r="E691" s="66">
        <v>13</v>
      </c>
    </row>
    <row r="692" spans="1:5" x14ac:dyDescent="0.25">
      <c r="A692" s="66" t="s">
        <v>478</v>
      </c>
      <c r="B692" s="66" t="s">
        <v>479</v>
      </c>
      <c r="C692" s="66" t="s">
        <v>1537</v>
      </c>
      <c r="D692" s="66" t="s">
        <v>1538</v>
      </c>
      <c r="E692" s="66">
        <v>30</v>
      </c>
    </row>
    <row r="693" spans="1:5" x14ac:dyDescent="0.25">
      <c r="A693" s="66" t="s">
        <v>478</v>
      </c>
      <c r="B693" s="66" t="s">
        <v>479</v>
      </c>
      <c r="C693" s="66" t="s">
        <v>326</v>
      </c>
      <c r="D693" s="66" t="s">
        <v>1532</v>
      </c>
      <c r="E693" s="66">
        <v>15</v>
      </c>
    </row>
    <row r="694" spans="1:5" x14ac:dyDescent="0.25">
      <c r="A694" s="66" t="s">
        <v>478</v>
      </c>
      <c r="B694" s="66" t="s">
        <v>479</v>
      </c>
      <c r="C694" s="66" t="s">
        <v>334</v>
      </c>
      <c r="D694" s="66" t="s">
        <v>2162</v>
      </c>
      <c r="E694" s="66">
        <v>0</v>
      </c>
    </row>
    <row r="695" spans="1:5" x14ac:dyDescent="0.25">
      <c r="A695" s="66" t="s">
        <v>478</v>
      </c>
      <c r="B695" s="66" t="s">
        <v>479</v>
      </c>
      <c r="C695" s="66" t="s">
        <v>341</v>
      </c>
      <c r="D695" s="66" t="s">
        <v>1548</v>
      </c>
      <c r="E695" s="66">
        <v>27</v>
      </c>
    </row>
    <row r="696" spans="1:5" x14ac:dyDescent="0.25">
      <c r="A696" s="66" t="s">
        <v>478</v>
      </c>
      <c r="B696" s="66" t="s">
        <v>479</v>
      </c>
      <c r="C696" s="66" t="s">
        <v>355</v>
      </c>
      <c r="D696" s="66" t="s">
        <v>1522</v>
      </c>
      <c r="E696" s="66">
        <v>0</v>
      </c>
    </row>
    <row r="697" spans="1:5" x14ac:dyDescent="0.25">
      <c r="A697" s="66" t="s">
        <v>478</v>
      </c>
      <c r="B697" s="66" t="s">
        <v>479</v>
      </c>
      <c r="C697" s="66" t="s">
        <v>356</v>
      </c>
      <c r="D697" s="66" t="s">
        <v>1523</v>
      </c>
      <c r="E697" s="66">
        <v>5</v>
      </c>
    </row>
    <row r="698" spans="1:5" x14ac:dyDescent="0.25">
      <c r="A698" s="66" t="s">
        <v>478</v>
      </c>
      <c r="B698" s="66" t="s">
        <v>479</v>
      </c>
      <c r="C698" s="66" t="s">
        <v>332</v>
      </c>
      <c r="D698" s="66" t="s">
        <v>1549</v>
      </c>
      <c r="E698" s="66">
        <v>12</v>
      </c>
    </row>
    <row r="699" spans="1:5" x14ac:dyDescent="0.25">
      <c r="A699" s="66" t="s">
        <v>478</v>
      </c>
      <c r="B699" s="66" t="s">
        <v>479</v>
      </c>
      <c r="C699" s="66" t="s">
        <v>302</v>
      </c>
      <c r="D699" s="66" t="s">
        <v>1550</v>
      </c>
      <c r="E699" s="66">
        <v>1</v>
      </c>
    </row>
    <row r="700" spans="1:5" x14ac:dyDescent="0.25">
      <c r="A700" s="66" t="s">
        <v>478</v>
      </c>
      <c r="B700" s="66" t="s">
        <v>479</v>
      </c>
      <c r="C700" s="66" t="s">
        <v>297</v>
      </c>
      <c r="D700" s="66" t="s">
        <v>1516</v>
      </c>
      <c r="E700" s="66">
        <v>17</v>
      </c>
    </row>
    <row r="701" spans="1:5" x14ac:dyDescent="0.25">
      <c r="A701" s="66" t="s">
        <v>478</v>
      </c>
      <c r="B701" s="66" t="s">
        <v>479</v>
      </c>
      <c r="C701" s="66" t="s">
        <v>298</v>
      </c>
      <c r="D701" s="66" t="s">
        <v>1517</v>
      </c>
      <c r="E701" s="66">
        <v>19</v>
      </c>
    </row>
    <row r="702" spans="1:5" x14ac:dyDescent="0.25">
      <c r="A702" s="66" t="s">
        <v>478</v>
      </c>
      <c r="B702" s="66" t="s">
        <v>479</v>
      </c>
      <c r="C702" s="66" t="s">
        <v>299</v>
      </c>
      <c r="D702" s="66" t="s">
        <v>1518</v>
      </c>
      <c r="E702" s="66">
        <v>23</v>
      </c>
    </row>
    <row r="703" spans="1:5" x14ac:dyDescent="0.25">
      <c r="A703" s="66" t="s">
        <v>478</v>
      </c>
      <c r="B703" s="66" t="s">
        <v>479</v>
      </c>
      <c r="C703" s="66" t="s">
        <v>300</v>
      </c>
      <c r="D703" s="66" t="s">
        <v>1519</v>
      </c>
      <c r="E703" s="66">
        <v>26</v>
      </c>
    </row>
    <row r="704" spans="1:5" x14ac:dyDescent="0.25">
      <c r="A704" s="66" t="s">
        <v>478</v>
      </c>
      <c r="B704" s="66" t="s">
        <v>479</v>
      </c>
      <c r="C704" s="66" t="s">
        <v>295</v>
      </c>
      <c r="D704" s="66" t="s">
        <v>1520</v>
      </c>
      <c r="E704" s="66">
        <v>31</v>
      </c>
    </row>
    <row r="705" spans="1:5" x14ac:dyDescent="0.25">
      <c r="A705" s="66" t="s">
        <v>478</v>
      </c>
      <c r="B705" s="66" t="s">
        <v>479</v>
      </c>
      <c r="C705" s="66" t="s">
        <v>296</v>
      </c>
      <c r="D705" s="66" t="s">
        <v>1521</v>
      </c>
      <c r="E705" s="66">
        <v>15</v>
      </c>
    </row>
    <row r="706" spans="1:5" x14ac:dyDescent="0.25">
      <c r="A706" s="66" t="s">
        <v>478</v>
      </c>
      <c r="B706" s="66" t="s">
        <v>479</v>
      </c>
      <c r="C706" s="66" t="s">
        <v>184</v>
      </c>
      <c r="D706" s="66" t="s">
        <v>1551</v>
      </c>
      <c r="E706" s="66">
        <v>0</v>
      </c>
    </row>
    <row r="707" spans="1:5" x14ac:dyDescent="0.25">
      <c r="A707" s="66" t="s">
        <v>478</v>
      </c>
      <c r="B707" s="66" t="s">
        <v>479</v>
      </c>
      <c r="C707" s="66" t="s">
        <v>206</v>
      </c>
      <c r="D707" s="66" t="s">
        <v>1560</v>
      </c>
      <c r="E707" s="66">
        <v>0</v>
      </c>
    </row>
    <row r="708" spans="1:5" x14ac:dyDescent="0.25">
      <c r="A708" s="66" t="s">
        <v>478</v>
      </c>
      <c r="B708" s="66" t="s">
        <v>479</v>
      </c>
      <c r="C708" s="66" t="s">
        <v>208</v>
      </c>
      <c r="D708" s="66" t="s">
        <v>1561</v>
      </c>
      <c r="E708" s="66">
        <v>0</v>
      </c>
    </row>
    <row r="709" spans="1:5" x14ac:dyDescent="0.25">
      <c r="A709" s="66" t="s">
        <v>478</v>
      </c>
      <c r="B709" s="66" t="s">
        <v>479</v>
      </c>
      <c r="C709" s="66" t="s">
        <v>197</v>
      </c>
      <c r="D709" s="66" t="s">
        <v>1562</v>
      </c>
      <c r="E709" s="66">
        <v>0</v>
      </c>
    </row>
    <row r="710" spans="1:5" x14ac:dyDescent="0.25">
      <c r="A710" s="66" t="s">
        <v>478</v>
      </c>
      <c r="B710" s="66" t="s">
        <v>479</v>
      </c>
      <c r="C710" s="66" t="s">
        <v>1563</v>
      </c>
      <c r="D710" s="66" t="s">
        <v>1564</v>
      </c>
      <c r="E710" s="66">
        <v>0</v>
      </c>
    </row>
    <row r="711" spans="1:5" x14ac:dyDescent="0.25">
      <c r="A711" s="66" t="s">
        <v>478</v>
      </c>
      <c r="B711" s="66" t="s">
        <v>479</v>
      </c>
      <c r="C711" s="66" t="s">
        <v>169</v>
      </c>
      <c r="D711" s="66" t="s">
        <v>2100</v>
      </c>
      <c r="E711" s="66">
        <v>0</v>
      </c>
    </row>
    <row r="712" spans="1:5" x14ac:dyDescent="0.25">
      <c r="A712" s="66" t="s">
        <v>478</v>
      </c>
      <c r="B712" s="66" t="s">
        <v>479</v>
      </c>
      <c r="C712" s="66" t="s">
        <v>170</v>
      </c>
      <c r="D712" s="66" t="s">
        <v>1565</v>
      </c>
      <c r="E712" s="66">
        <v>0</v>
      </c>
    </row>
    <row r="713" spans="1:5" x14ac:dyDescent="0.25">
      <c r="A713" s="66" t="s">
        <v>478</v>
      </c>
      <c r="B713" s="66" t="s">
        <v>479</v>
      </c>
      <c r="C713" s="66" t="s">
        <v>151</v>
      </c>
      <c r="D713" s="66" t="s">
        <v>1568</v>
      </c>
      <c r="E713" s="66">
        <v>10</v>
      </c>
    </row>
    <row r="714" spans="1:5" x14ac:dyDescent="0.25">
      <c r="A714" s="66" t="s">
        <v>478</v>
      </c>
      <c r="B714" s="66" t="s">
        <v>479</v>
      </c>
      <c r="C714" s="66" t="s">
        <v>152</v>
      </c>
      <c r="D714" s="66" t="s">
        <v>1569</v>
      </c>
      <c r="E714" s="66">
        <v>1</v>
      </c>
    </row>
    <row r="715" spans="1:5" x14ac:dyDescent="0.25">
      <c r="A715" s="66" t="s">
        <v>478</v>
      </c>
      <c r="B715" s="66" t="s">
        <v>479</v>
      </c>
      <c r="C715" s="66" t="s">
        <v>210</v>
      </c>
      <c r="D715" s="66" t="s">
        <v>1570</v>
      </c>
      <c r="E715" s="66">
        <v>36</v>
      </c>
    </row>
    <row r="716" spans="1:5" x14ac:dyDescent="0.25">
      <c r="A716" s="66" t="s">
        <v>478</v>
      </c>
      <c r="B716" s="66" t="s">
        <v>479</v>
      </c>
      <c r="C716" s="66" t="s">
        <v>212</v>
      </c>
      <c r="D716" s="66" t="s">
        <v>1571</v>
      </c>
      <c r="E716" s="66">
        <v>11</v>
      </c>
    </row>
    <row r="717" spans="1:5" x14ac:dyDescent="0.25">
      <c r="A717" s="66" t="s">
        <v>478</v>
      </c>
      <c r="B717" s="66" t="s">
        <v>479</v>
      </c>
      <c r="C717" s="66" t="s">
        <v>153</v>
      </c>
      <c r="D717" s="66" t="s">
        <v>1572</v>
      </c>
      <c r="E717" s="66">
        <v>30</v>
      </c>
    </row>
    <row r="718" spans="1:5" x14ac:dyDescent="0.25">
      <c r="A718" s="66" t="s">
        <v>478</v>
      </c>
      <c r="B718" s="66" t="s">
        <v>479</v>
      </c>
      <c r="C718" s="66" t="s">
        <v>154</v>
      </c>
      <c r="D718" s="66" t="s">
        <v>1573</v>
      </c>
      <c r="E718" s="66">
        <v>1</v>
      </c>
    </row>
    <row r="719" spans="1:5" x14ac:dyDescent="0.25">
      <c r="A719" s="66" t="s">
        <v>478</v>
      </c>
      <c r="B719" s="66" t="s">
        <v>479</v>
      </c>
      <c r="C719" s="66" t="s">
        <v>227</v>
      </c>
      <c r="D719" s="66" t="s">
        <v>1553</v>
      </c>
      <c r="E719" s="66">
        <v>32</v>
      </c>
    </row>
    <row r="720" spans="1:5" x14ac:dyDescent="0.25">
      <c r="A720" s="66" t="s">
        <v>478</v>
      </c>
      <c r="B720" s="66" t="s">
        <v>479</v>
      </c>
      <c r="C720" s="66" t="s">
        <v>229</v>
      </c>
      <c r="D720" s="66" t="s">
        <v>1554</v>
      </c>
      <c r="E720" s="66">
        <v>2</v>
      </c>
    </row>
    <row r="721" spans="1:5" x14ac:dyDescent="0.25">
      <c r="A721" s="66" t="s">
        <v>478</v>
      </c>
      <c r="B721" s="66" t="s">
        <v>479</v>
      </c>
      <c r="C721" s="66" t="s">
        <v>1555</v>
      </c>
      <c r="D721" s="66" t="s">
        <v>1556</v>
      </c>
      <c r="E721" s="66">
        <v>0</v>
      </c>
    </row>
    <row r="722" spans="1:5" x14ac:dyDescent="0.25">
      <c r="A722" s="66" t="s">
        <v>478</v>
      </c>
      <c r="B722" s="66" t="s">
        <v>479</v>
      </c>
      <c r="C722" s="66" t="s">
        <v>147</v>
      </c>
      <c r="D722" s="66" t="s">
        <v>1574</v>
      </c>
      <c r="E722" s="66">
        <v>7</v>
      </c>
    </row>
    <row r="723" spans="1:5" x14ac:dyDescent="0.25">
      <c r="A723" s="66" t="s">
        <v>478</v>
      </c>
      <c r="B723" s="66" t="s">
        <v>479</v>
      </c>
      <c r="C723" s="66" t="s">
        <v>149</v>
      </c>
      <c r="D723" s="66" t="s">
        <v>1575</v>
      </c>
      <c r="E723" s="66">
        <v>17</v>
      </c>
    </row>
    <row r="724" spans="1:5" x14ac:dyDescent="0.25">
      <c r="A724" s="66" t="s">
        <v>478</v>
      </c>
      <c r="B724" s="66" t="s">
        <v>479</v>
      </c>
      <c r="C724" s="66" t="s">
        <v>1576</v>
      </c>
      <c r="D724" s="66" t="s">
        <v>1577</v>
      </c>
      <c r="E724" s="66">
        <v>0</v>
      </c>
    </row>
    <row r="725" spans="1:5" x14ac:dyDescent="0.25">
      <c r="A725" s="66" t="s">
        <v>478</v>
      </c>
      <c r="B725" s="66" t="s">
        <v>479</v>
      </c>
      <c r="C725" s="66" t="s">
        <v>159</v>
      </c>
      <c r="D725" s="66" t="s">
        <v>1578</v>
      </c>
      <c r="E725" s="66">
        <v>0</v>
      </c>
    </row>
    <row r="726" spans="1:5" x14ac:dyDescent="0.25">
      <c r="A726" s="66" t="s">
        <v>478</v>
      </c>
      <c r="B726" s="66" t="s">
        <v>479</v>
      </c>
      <c r="C726" s="66" t="s">
        <v>160</v>
      </c>
      <c r="D726" s="66" t="s">
        <v>1579</v>
      </c>
      <c r="E726" s="66">
        <v>34</v>
      </c>
    </row>
    <row r="727" spans="1:5" x14ac:dyDescent="0.25">
      <c r="A727" s="66" t="s">
        <v>478</v>
      </c>
      <c r="B727" s="66" t="s">
        <v>479</v>
      </c>
      <c r="C727" s="66" t="s">
        <v>178</v>
      </c>
      <c r="D727" s="66" t="s">
        <v>1580</v>
      </c>
      <c r="E727" s="66">
        <v>0</v>
      </c>
    </row>
    <row r="728" spans="1:5" x14ac:dyDescent="0.25">
      <c r="A728" s="66" t="s">
        <v>478</v>
      </c>
      <c r="B728" s="66" t="s">
        <v>479</v>
      </c>
      <c r="C728" s="66" t="s">
        <v>180</v>
      </c>
      <c r="D728" s="66" t="s">
        <v>1581</v>
      </c>
      <c r="E728" s="66">
        <v>0</v>
      </c>
    </row>
    <row r="729" spans="1:5" x14ac:dyDescent="0.25">
      <c r="A729" s="66" t="s">
        <v>478</v>
      </c>
      <c r="B729" s="66" t="s">
        <v>479</v>
      </c>
      <c r="C729" s="66" t="s">
        <v>237</v>
      </c>
      <c r="D729" s="66" t="s">
        <v>1582</v>
      </c>
      <c r="E729" s="66">
        <v>0</v>
      </c>
    </row>
    <row r="730" spans="1:5" x14ac:dyDescent="0.25">
      <c r="A730" s="66" t="s">
        <v>478</v>
      </c>
      <c r="B730" s="66" t="s">
        <v>479</v>
      </c>
      <c r="C730" s="66" t="s">
        <v>238</v>
      </c>
      <c r="D730" s="66" t="s">
        <v>1583</v>
      </c>
      <c r="E730" s="66">
        <v>14</v>
      </c>
    </row>
    <row r="731" spans="1:5" x14ac:dyDescent="0.25">
      <c r="A731" s="66" t="s">
        <v>478</v>
      </c>
      <c r="B731" s="66" t="s">
        <v>479</v>
      </c>
      <c r="C731" s="66" t="s">
        <v>182</v>
      </c>
      <c r="D731" s="66" t="s">
        <v>1584</v>
      </c>
      <c r="E731" s="66">
        <v>0</v>
      </c>
    </row>
    <row r="732" spans="1:5" x14ac:dyDescent="0.25">
      <c r="A732" s="66" t="s">
        <v>478</v>
      </c>
      <c r="B732" s="66" t="s">
        <v>479</v>
      </c>
      <c r="C732" s="66" t="s">
        <v>183</v>
      </c>
      <c r="D732" s="66" t="s">
        <v>1585</v>
      </c>
      <c r="E732" s="66">
        <v>0</v>
      </c>
    </row>
    <row r="733" spans="1:5" x14ac:dyDescent="0.25">
      <c r="A733" s="66" t="s">
        <v>478</v>
      </c>
      <c r="B733" s="66" t="s">
        <v>479</v>
      </c>
      <c r="C733" s="66" t="s">
        <v>179</v>
      </c>
      <c r="D733" s="66" t="s">
        <v>1586</v>
      </c>
      <c r="E733" s="66">
        <v>39</v>
      </c>
    </row>
    <row r="734" spans="1:5" x14ac:dyDescent="0.25">
      <c r="A734" s="66" t="s">
        <v>478</v>
      </c>
      <c r="B734" s="66" t="s">
        <v>479</v>
      </c>
      <c r="C734" s="66" t="s">
        <v>181</v>
      </c>
      <c r="D734" s="66" t="s">
        <v>1587</v>
      </c>
      <c r="E734" s="66">
        <v>6</v>
      </c>
    </row>
    <row r="735" spans="1:5" x14ac:dyDescent="0.25">
      <c r="A735" s="66" t="s">
        <v>478</v>
      </c>
      <c r="B735" s="66" t="s">
        <v>479</v>
      </c>
      <c r="C735" s="66" t="s">
        <v>155</v>
      </c>
      <c r="D735" s="66" t="s">
        <v>1588</v>
      </c>
      <c r="E735" s="66">
        <v>1</v>
      </c>
    </row>
    <row r="736" spans="1:5" x14ac:dyDescent="0.25">
      <c r="A736" s="66" t="s">
        <v>478</v>
      </c>
      <c r="B736" s="66" t="s">
        <v>479</v>
      </c>
      <c r="C736" s="66" t="s">
        <v>156</v>
      </c>
      <c r="D736" s="66" t="s">
        <v>1589</v>
      </c>
      <c r="E736" s="66">
        <v>26</v>
      </c>
    </row>
    <row r="737" spans="1:5" x14ac:dyDescent="0.25">
      <c r="A737" s="66" t="s">
        <v>478</v>
      </c>
      <c r="B737" s="66" t="s">
        <v>479</v>
      </c>
      <c r="C737" s="66" t="s">
        <v>195</v>
      </c>
      <c r="D737" s="66" t="s">
        <v>1590</v>
      </c>
      <c r="E737" s="66">
        <v>13</v>
      </c>
    </row>
    <row r="738" spans="1:5" x14ac:dyDescent="0.25">
      <c r="A738" s="66" t="s">
        <v>478</v>
      </c>
      <c r="B738" s="66" t="s">
        <v>479</v>
      </c>
      <c r="C738" s="66" t="s">
        <v>207</v>
      </c>
      <c r="D738" s="66" t="s">
        <v>1591</v>
      </c>
      <c r="E738" s="66">
        <v>0</v>
      </c>
    </row>
    <row r="739" spans="1:5" x14ac:dyDescent="0.25">
      <c r="A739" s="66" t="s">
        <v>478</v>
      </c>
      <c r="B739" s="66" t="s">
        <v>479</v>
      </c>
      <c r="C739" s="66" t="s">
        <v>209</v>
      </c>
      <c r="D739" s="66" t="s">
        <v>1592</v>
      </c>
      <c r="E739" s="66">
        <v>1</v>
      </c>
    </row>
    <row r="740" spans="1:5" x14ac:dyDescent="0.25">
      <c r="A740" s="66" t="s">
        <v>478</v>
      </c>
      <c r="B740" s="66" t="s">
        <v>479</v>
      </c>
      <c r="C740" s="66" t="s">
        <v>232</v>
      </c>
      <c r="D740" s="66" t="s">
        <v>1593</v>
      </c>
      <c r="E740" s="66">
        <v>17</v>
      </c>
    </row>
    <row r="741" spans="1:5" x14ac:dyDescent="0.25">
      <c r="A741" s="66" t="s">
        <v>478</v>
      </c>
      <c r="B741" s="66" t="s">
        <v>479</v>
      </c>
      <c r="C741" s="66" t="s">
        <v>233</v>
      </c>
      <c r="D741" s="66" t="s">
        <v>1594</v>
      </c>
      <c r="E741" s="66">
        <v>11</v>
      </c>
    </row>
    <row r="742" spans="1:5" x14ac:dyDescent="0.25">
      <c r="A742" s="66" t="s">
        <v>478</v>
      </c>
      <c r="B742" s="66" t="s">
        <v>479</v>
      </c>
      <c r="C742" s="66" t="s">
        <v>1595</v>
      </c>
      <c r="D742" s="66" t="s">
        <v>1596</v>
      </c>
      <c r="E742" s="66">
        <v>1</v>
      </c>
    </row>
    <row r="743" spans="1:5" x14ac:dyDescent="0.25">
      <c r="A743" s="66" t="s">
        <v>478</v>
      </c>
      <c r="B743" s="66" t="s">
        <v>479</v>
      </c>
      <c r="C743" s="66" t="s">
        <v>1597</v>
      </c>
      <c r="D743" s="66" t="s">
        <v>1598</v>
      </c>
      <c r="E743" s="66">
        <v>3</v>
      </c>
    </row>
    <row r="744" spans="1:5" x14ac:dyDescent="0.25">
      <c r="A744" s="66" t="s">
        <v>478</v>
      </c>
      <c r="B744" s="66" t="s">
        <v>479</v>
      </c>
      <c r="C744" s="66" t="s">
        <v>228</v>
      </c>
      <c r="D744" s="66" t="s">
        <v>1599</v>
      </c>
      <c r="E744" s="66">
        <v>35</v>
      </c>
    </row>
    <row r="745" spans="1:5" x14ac:dyDescent="0.25">
      <c r="A745" s="66" t="s">
        <v>478</v>
      </c>
      <c r="B745" s="66" t="s">
        <v>479</v>
      </c>
      <c r="C745" s="66" t="s">
        <v>230</v>
      </c>
      <c r="D745" s="66" t="s">
        <v>1600</v>
      </c>
      <c r="E745" s="66">
        <v>1</v>
      </c>
    </row>
    <row r="746" spans="1:5" x14ac:dyDescent="0.25">
      <c r="A746" s="66" t="s">
        <v>478</v>
      </c>
      <c r="B746" s="66" t="s">
        <v>479</v>
      </c>
      <c r="C746" s="66" t="s">
        <v>161</v>
      </c>
      <c r="D746" s="66" t="s">
        <v>1601</v>
      </c>
      <c r="E746" s="66">
        <v>16</v>
      </c>
    </row>
    <row r="747" spans="1:5" x14ac:dyDescent="0.25">
      <c r="A747" s="66" t="s">
        <v>478</v>
      </c>
      <c r="B747" s="66" t="s">
        <v>479</v>
      </c>
      <c r="C747" s="66" t="s">
        <v>224</v>
      </c>
      <c r="D747" s="66" t="s">
        <v>1602</v>
      </c>
      <c r="E747" s="66">
        <v>10</v>
      </c>
    </row>
    <row r="748" spans="1:5" x14ac:dyDescent="0.25">
      <c r="A748" s="66" t="s">
        <v>478</v>
      </c>
      <c r="B748" s="66" t="s">
        <v>479</v>
      </c>
      <c r="C748" s="66" t="s">
        <v>225</v>
      </c>
      <c r="D748" s="66" t="s">
        <v>1603</v>
      </c>
      <c r="E748" s="66">
        <v>0</v>
      </c>
    </row>
    <row r="749" spans="1:5" x14ac:dyDescent="0.25">
      <c r="A749" s="66" t="s">
        <v>478</v>
      </c>
      <c r="B749" s="66" t="s">
        <v>479</v>
      </c>
      <c r="C749" s="66" t="s">
        <v>165</v>
      </c>
      <c r="D749" s="66" t="s">
        <v>1604</v>
      </c>
      <c r="E749" s="66">
        <v>32</v>
      </c>
    </row>
    <row r="750" spans="1:5" x14ac:dyDescent="0.25">
      <c r="A750" s="66" t="s">
        <v>478</v>
      </c>
      <c r="B750" s="66" t="s">
        <v>479</v>
      </c>
      <c r="C750" s="66" t="s">
        <v>166</v>
      </c>
      <c r="D750" s="66" t="s">
        <v>1605</v>
      </c>
      <c r="E750" s="66">
        <v>1</v>
      </c>
    </row>
    <row r="751" spans="1:5" x14ac:dyDescent="0.25">
      <c r="A751" s="66" t="s">
        <v>478</v>
      </c>
      <c r="B751" s="66" t="s">
        <v>479</v>
      </c>
      <c r="C751" s="66" t="s">
        <v>162</v>
      </c>
      <c r="D751" s="66" t="s">
        <v>1606</v>
      </c>
      <c r="E751" s="66">
        <v>0</v>
      </c>
    </row>
    <row r="752" spans="1:5" x14ac:dyDescent="0.25">
      <c r="A752" s="66" t="s">
        <v>478</v>
      </c>
      <c r="B752" s="66" t="s">
        <v>479</v>
      </c>
      <c r="C752" s="66" t="s">
        <v>164</v>
      </c>
      <c r="D752" s="66" t="s">
        <v>1607</v>
      </c>
      <c r="E752" s="66">
        <v>0</v>
      </c>
    </row>
    <row r="753" spans="1:5" x14ac:dyDescent="0.25">
      <c r="A753" s="66" t="s">
        <v>478</v>
      </c>
      <c r="B753" s="66" t="s">
        <v>479</v>
      </c>
      <c r="C753" s="66" t="s">
        <v>215</v>
      </c>
      <c r="D753" s="66" t="s">
        <v>1608</v>
      </c>
      <c r="E753" s="66">
        <v>5</v>
      </c>
    </row>
    <row r="754" spans="1:5" x14ac:dyDescent="0.25">
      <c r="A754" s="66" t="s">
        <v>478</v>
      </c>
      <c r="B754" s="66" t="s">
        <v>479</v>
      </c>
      <c r="C754" s="66" t="s">
        <v>216</v>
      </c>
      <c r="D754" s="66" t="s">
        <v>1609</v>
      </c>
      <c r="E754" s="66">
        <v>8</v>
      </c>
    </row>
    <row r="755" spans="1:5" x14ac:dyDescent="0.25">
      <c r="A755" s="66" t="s">
        <v>478</v>
      </c>
      <c r="B755" s="66" t="s">
        <v>479</v>
      </c>
      <c r="C755" s="66" t="s">
        <v>211</v>
      </c>
      <c r="D755" s="66" t="s">
        <v>1610</v>
      </c>
      <c r="E755" s="66">
        <v>17</v>
      </c>
    </row>
    <row r="756" spans="1:5" x14ac:dyDescent="0.25">
      <c r="A756" s="66" t="s">
        <v>478</v>
      </c>
      <c r="B756" s="66" t="s">
        <v>479</v>
      </c>
      <c r="C756" s="66" t="s">
        <v>213</v>
      </c>
      <c r="D756" s="66" t="s">
        <v>1611</v>
      </c>
      <c r="E756" s="66">
        <v>0</v>
      </c>
    </row>
    <row r="757" spans="1:5" x14ac:dyDescent="0.25">
      <c r="A757" s="66" t="s">
        <v>478</v>
      </c>
      <c r="B757" s="66" t="s">
        <v>479</v>
      </c>
      <c r="C757" s="66" t="s">
        <v>157</v>
      </c>
      <c r="D757" s="66" t="s">
        <v>1558</v>
      </c>
      <c r="E757" s="66">
        <v>19</v>
      </c>
    </row>
    <row r="758" spans="1:5" x14ac:dyDescent="0.25">
      <c r="A758" s="66" t="s">
        <v>478</v>
      </c>
      <c r="B758" s="66" t="s">
        <v>479</v>
      </c>
      <c r="C758" s="66" t="s">
        <v>158</v>
      </c>
      <c r="D758" s="66" t="s">
        <v>1559</v>
      </c>
      <c r="E758" s="66">
        <v>0</v>
      </c>
    </row>
    <row r="759" spans="1:5" x14ac:dyDescent="0.25">
      <c r="A759" s="66" t="s">
        <v>478</v>
      </c>
      <c r="B759" s="66" t="s">
        <v>479</v>
      </c>
      <c r="C759" s="66" t="s">
        <v>1614</v>
      </c>
      <c r="D759" s="66" t="s">
        <v>1615</v>
      </c>
      <c r="E759" s="66">
        <v>16</v>
      </c>
    </row>
    <row r="760" spans="1:5" x14ac:dyDescent="0.25">
      <c r="A760" s="66" t="s">
        <v>478</v>
      </c>
      <c r="B760" s="66" t="s">
        <v>479</v>
      </c>
      <c r="C760" s="66" t="s">
        <v>268</v>
      </c>
      <c r="D760" s="66" t="s">
        <v>1708</v>
      </c>
      <c r="E760" s="66">
        <v>0</v>
      </c>
    </row>
    <row r="761" spans="1:5" x14ac:dyDescent="0.25">
      <c r="A761" s="66" t="s">
        <v>478</v>
      </c>
      <c r="B761" s="66" t="s">
        <v>479</v>
      </c>
      <c r="C761" s="66" t="s">
        <v>1617</v>
      </c>
      <c r="D761" s="66" t="s">
        <v>1618</v>
      </c>
      <c r="E761" s="66">
        <v>4</v>
      </c>
    </row>
    <row r="762" spans="1:5" x14ac:dyDescent="0.25">
      <c r="A762" s="66" t="s">
        <v>478</v>
      </c>
      <c r="B762" s="66" t="s">
        <v>479</v>
      </c>
      <c r="C762" s="66" t="s">
        <v>1619</v>
      </c>
      <c r="D762" s="66" t="s">
        <v>1620</v>
      </c>
      <c r="E762" s="66">
        <v>2</v>
      </c>
    </row>
    <row r="763" spans="1:5" x14ac:dyDescent="0.25">
      <c r="A763" s="66" t="s">
        <v>478</v>
      </c>
      <c r="B763" s="66" t="s">
        <v>479</v>
      </c>
      <c r="C763" s="66" t="s">
        <v>1621</v>
      </c>
      <c r="D763" s="66" t="s">
        <v>1622</v>
      </c>
      <c r="E763" s="66">
        <v>10</v>
      </c>
    </row>
    <row r="764" spans="1:5" x14ac:dyDescent="0.25">
      <c r="A764" s="66" t="s">
        <v>478</v>
      </c>
      <c r="B764" s="66" t="s">
        <v>479</v>
      </c>
      <c r="C764" s="66" t="s">
        <v>1623</v>
      </c>
      <c r="D764" s="66" t="s">
        <v>1624</v>
      </c>
      <c r="E764" s="66">
        <v>26</v>
      </c>
    </row>
    <row r="765" spans="1:5" x14ac:dyDescent="0.25">
      <c r="A765" s="66" t="s">
        <v>478</v>
      </c>
      <c r="B765" s="66" t="s">
        <v>479</v>
      </c>
      <c r="C765" s="66" t="s">
        <v>1625</v>
      </c>
      <c r="D765" s="66" t="s">
        <v>1626</v>
      </c>
      <c r="E765" s="66">
        <v>30</v>
      </c>
    </row>
    <row r="766" spans="1:5" x14ac:dyDescent="0.25">
      <c r="A766" s="66" t="s">
        <v>478</v>
      </c>
      <c r="B766" s="66" t="s">
        <v>479</v>
      </c>
      <c r="C766" s="66" t="s">
        <v>1627</v>
      </c>
      <c r="D766" s="66" t="s">
        <v>1628</v>
      </c>
      <c r="E766" s="66">
        <v>30</v>
      </c>
    </row>
    <row r="767" spans="1:5" x14ac:dyDescent="0.25">
      <c r="A767" s="66" t="s">
        <v>478</v>
      </c>
      <c r="B767" s="66" t="s">
        <v>479</v>
      </c>
      <c r="C767" s="66" t="s">
        <v>271</v>
      </c>
      <c r="D767" s="66" t="s">
        <v>1709</v>
      </c>
      <c r="E767" s="66">
        <v>7</v>
      </c>
    </row>
    <row r="768" spans="1:5" x14ac:dyDescent="0.25">
      <c r="A768" s="66" t="s">
        <v>478</v>
      </c>
      <c r="B768" s="66" t="s">
        <v>479</v>
      </c>
      <c r="C768" s="66" t="s">
        <v>270</v>
      </c>
      <c r="D768" s="66" t="s">
        <v>1710</v>
      </c>
      <c r="E768" s="66">
        <v>6</v>
      </c>
    </row>
    <row r="769" spans="1:5" x14ac:dyDescent="0.25">
      <c r="A769" s="66" t="s">
        <v>478</v>
      </c>
      <c r="B769" s="66" t="s">
        <v>479</v>
      </c>
      <c r="C769" s="66" t="s">
        <v>269</v>
      </c>
      <c r="D769" s="66" t="s">
        <v>1711</v>
      </c>
      <c r="E769" s="66">
        <v>6</v>
      </c>
    </row>
    <row r="770" spans="1:5" x14ac:dyDescent="0.25">
      <c r="A770" s="66" t="s">
        <v>478</v>
      </c>
      <c r="B770" s="66" t="s">
        <v>479</v>
      </c>
      <c r="C770" s="66" t="s">
        <v>267</v>
      </c>
      <c r="D770" s="66" t="s">
        <v>2124</v>
      </c>
      <c r="E770" s="66">
        <v>0</v>
      </c>
    </row>
    <row r="771" spans="1:5" x14ac:dyDescent="0.25">
      <c r="A771" s="66" t="s">
        <v>478</v>
      </c>
      <c r="B771" s="66" t="s">
        <v>479</v>
      </c>
      <c r="C771" s="66" t="s">
        <v>277</v>
      </c>
      <c r="D771" s="66" t="s">
        <v>1712</v>
      </c>
      <c r="E771" s="66">
        <v>9</v>
      </c>
    </row>
    <row r="772" spans="1:5" x14ac:dyDescent="0.25">
      <c r="A772" s="66" t="s">
        <v>478</v>
      </c>
      <c r="B772" s="66" t="s">
        <v>479</v>
      </c>
      <c r="C772" s="66" t="s">
        <v>251</v>
      </c>
      <c r="D772" s="66" t="s">
        <v>1732</v>
      </c>
      <c r="E772" s="66">
        <v>0</v>
      </c>
    </row>
    <row r="773" spans="1:5" x14ac:dyDescent="0.25">
      <c r="A773" s="66" t="s">
        <v>478</v>
      </c>
      <c r="B773" s="66" t="s">
        <v>479</v>
      </c>
      <c r="C773" s="66" t="s">
        <v>253</v>
      </c>
      <c r="D773" s="66" t="s">
        <v>1733</v>
      </c>
      <c r="E773" s="66">
        <v>0</v>
      </c>
    </row>
    <row r="774" spans="1:5" x14ac:dyDescent="0.25">
      <c r="A774" s="66" t="s">
        <v>478</v>
      </c>
      <c r="B774" s="66" t="s">
        <v>479</v>
      </c>
      <c r="C774" s="66" t="s">
        <v>1734</v>
      </c>
      <c r="D774" s="66" t="s">
        <v>1735</v>
      </c>
      <c r="E774" s="66">
        <v>2</v>
      </c>
    </row>
    <row r="775" spans="1:5" x14ac:dyDescent="0.25">
      <c r="A775" s="66" t="s">
        <v>478</v>
      </c>
      <c r="B775" s="66" t="s">
        <v>479</v>
      </c>
      <c r="C775" s="66" t="s">
        <v>1736</v>
      </c>
      <c r="D775" s="66" t="s">
        <v>2126</v>
      </c>
      <c r="E775" s="66">
        <v>0</v>
      </c>
    </row>
    <row r="776" spans="1:5" x14ac:dyDescent="0.25">
      <c r="A776" s="66" t="s">
        <v>478</v>
      </c>
      <c r="B776" s="66" t="s">
        <v>479</v>
      </c>
      <c r="C776" s="66" t="s">
        <v>1634</v>
      </c>
      <c r="D776" s="66" t="s">
        <v>1635</v>
      </c>
      <c r="E776" s="66">
        <v>10</v>
      </c>
    </row>
    <row r="777" spans="1:5" x14ac:dyDescent="0.25">
      <c r="A777" s="66" t="s">
        <v>478</v>
      </c>
      <c r="B777" s="66" t="s">
        <v>479</v>
      </c>
      <c r="C777" s="66" t="s">
        <v>1636</v>
      </c>
      <c r="D777" s="66" t="s">
        <v>1637</v>
      </c>
      <c r="E777" s="66">
        <v>9</v>
      </c>
    </row>
    <row r="778" spans="1:5" x14ac:dyDescent="0.25">
      <c r="A778" s="66" t="s">
        <v>478</v>
      </c>
      <c r="B778" s="66" t="s">
        <v>479</v>
      </c>
      <c r="C778" s="66" t="s">
        <v>265</v>
      </c>
      <c r="D778" s="66" t="s">
        <v>2122</v>
      </c>
      <c r="E778" s="66">
        <v>0</v>
      </c>
    </row>
    <row r="779" spans="1:5" x14ac:dyDescent="0.25">
      <c r="A779" s="66" t="s">
        <v>478</v>
      </c>
      <c r="B779" s="66" t="s">
        <v>479</v>
      </c>
      <c r="C779" s="66" t="s">
        <v>264</v>
      </c>
      <c r="D779" s="66" t="s">
        <v>2123</v>
      </c>
      <c r="E779" s="66">
        <v>0</v>
      </c>
    </row>
    <row r="780" spans="1:5" x14ac:dyDescent="0.25">
      <c r="A780" s="66" t="s">
        <v>478</v>
      </c>
      <c r="B780" s="66" t="s">
        <v>479</v>
      </c>
      <c r="C780" s="66" t="s">
        <v>1645</v>
      </c>
      <c r="D780" s="66" t="s">
        <v>1646</v>
      </c>
      <c r="E780" s="66">
        <v>1</v>
      </c>
    </row>
    <row r="781" spans="1:5" x14ac:dyDescent="0.25">
      <c r="A781" s="66" t="s">
        <v>478</v>
      </c>
      <c r="B781" s="66" t="s">
        <v>479</v>
      </c>
      <c r="C781" s="66" t="s">
        <v>260</v>
      </c>
      <c r="D781" s="66" t="s">
        <v>2121</v>
      </c>
      <c r="E781" s="66">
        <v>0</v>
      </c>
    </row>
    <row r="782" spans="1:5" x14ac:dyDescent="0.25">
      <c r="A782" s="66" t="s">
        <v>478</v>
      </c>
      <c r="B782" s="66" t="s">
        <v>479</v>
      </c>
      <c r="C782" s="66" t="s">
        <v>258</v>
      </c>
      <c r="D782" s="66" t="s">
        <v>1647</v>
      </c>
      <c r="E782" s="66">
        <v>0</v>
      </c>
    </row>
    <row r="783" spans="1:5" x14ac:dyDescent="0.25">
      <c r="A783" s="66" t="s">
        <v>478</v>
      </c>
      <c r="B783" s="66" t="s">
        <v>479</v>
      </c>
      <c r="C783" s="66" t="s">
        <v>1701</v>
      </c>
      <c r="D783" s="66" t="s">
        <v>1702</v>
      </c>
      <c r="E783" s="66">
        <v>24</v>
      </c>
    </row>
    <row r="784" spans="1:5" x14ac:dyDescent="0.25">
      <c r="A784" s="66" t="s">
        <v>478</v>
      </c>
      <c r="B784" s="66" t="s">
        <v>479</v>
      </c>
      <c r="C784" s="66" t="s">
        <v>252</v>
      </c>
      <c r="D784" s="66" t="s">
        <v>1704</v>
      </c>
      <c r="E784" s="66">
        <v>4</v>
      </c>
    </row>
    <row r="785" spans="1:5" x14ac:dyDescent="0.25">
      <c r="A785" s="66" t="s">
        <v>478</v>
      </c>
      <c r="B785" s="66" t="s">
        <v>479</v>
      </c>
      <c r="C785" s="66" t="s">
        <v>250</v>
      </c>
      <c r="D785" s="66" t="s">
        <v>1705</v>
      </c>
      <c r="E785" s="66">
        <v>6</v>
      </c>
    </row>
    <row r="786" spans="1:5" x14ac:dyDescent="0.25">
      <c r="A786" s="66" t="s">
        <v>478</v>
      </c>
      <c r="B786" s="66" t="s">
        <v>479</v>
      </c>
      <c r="C786" s="66" t="s">
        <v>290</v>
      </c>
      <c r="D786" s="66" t="s">
        <v>1706</v>
      </c>
      <c r="E786" s="66">
        <v>0</v>
      </c>
    </row>
    <row r="787" spans="1:5" x14ac:dyDescent="0.25">
      <c r="A787" s="66" t="s">
        <v>478</v>
      </c>
      <c r="B787" s="66" t="s">
        <v>479</v>
      </c>
      <c r="C787" s="66" t="s">
        <v>288</v>
      </c>
      <c r="D787" s="66" t="s">
        <v>1707</v>
      </c>
      <c r="E787" s="66">
        <v>2</v>
      </c>
    </row>
    <row r="788" spans="1:5" x14ac:dyDescent="0.25">
      <c r="A788" s="66" t="s">
        <v>478</v>
      </c>
      <c r="B788" s="66" t="s">
        <v>479</v>
      </c>
      <c r="C788" s="66" t="s">
        <v>276</v>
      </c>
      <c r="D788" s="66" t="s">
        <v>1713</v>
      </c>
      <c r="E788" s="66">
        <v>1</v>
      </c>
    </row>
    <row r="789" spans="1:5" x14ac:dyDescent="0.25">
      <c r="A789" s="66" t="s">
        <v>478</v>
      </c>
      <c r="B789" s="66" t="s">
        <v>479</v>
      </c>
      <c r="C789" s="66" t="s">
        <v>274</v>
      </c>
      <c r="D789" s="66" t="s">
        <v>1714</v>
      </c>
      <c r="E789" s="66">
        <v>0</v>
      </c>
    </row>
    <row r="790" spans="1:5" x14ac:dyDescent="0.25">
      <c r="A790" s="66" t="s">
        <v>478</v>
      </c>
      <c r="B790" s="66" t="s">
        <v>479</v>
      </c>
      <c r="C790" s="66" t="s">
        <v>1715</v>
      </c>
      <c r="D790" s="66" t="s">
        <v>2125</v>
      </c>
      <c r="E790" s="66">
        <v>0</v>
      </c>
    </row>
    <row r="791" spans="1:5" x14ac:dyDescent="0.25">
      <c r="A791" s="66" t="s">
        <v>478</v>
      </c>
      <c r="B791" s="66" t="s">
        <v>479</v>
      </c>
      <c r="C791" s="66" t="s">
        <v>1716</v>
      </c>
      <c r="D791" s="66" t="s">
        <v>1717</v>
      </c>
      <c r="E791" s="66">
        <v>26</v>
      </c>
    </row>
    <row r="792" spans="1:5" x14ac:dyDescent="0.25">
      <c r="A792" s="66" t="s">
        <v>478</v>
      </c>
      <c r="B792" s="66" t="s">
        <v>479</v>
      </c>
      <c r="C792" s="66" t="s">
        <v>1718</v>
      </c>
      <c r="D792" s="66" t="s">
        <v>1719</v>
      </c>
      <c r="E792" s="66">
        <v>4</v>
      </c>
    </row>
    <row r="793" spans="1:5" x14ac:dyDescent="0.25">
      <c r="A793" s="66" t="s">
        <v>478</v>
      </c>
      <c r="B793" s="66" t="s">
        <v>479</v>
      </c>
      <c r="C793" s="66" t="s">
        <v>1720</v>
      </c>
      <c r="D793" s="66" t="s">
        <v>1721</v>
      </c>
      <c r="E793" s="66">
        <v>10</v>
      </c>
    </row>
    <row r="794" spans="1:5" x14ac:dyDescent="0.25">
      <c r="A794" s="66" t="s">
        <v>478</v>
      </c>
      <c r="B794" s="66" t="s">
        <v>479</v>
      </c>
      <c r="C794" s="66" t="s">
        <v>1722</v>
      </c>
      <c r="D794" s="66" t="s">
        <v>1723</v>
      </c>
      <c r="E794" s="66">
        <v>15</v>
      </c>
    </row>
    <row r="795" spans="1:5" x14ac:dyDescent="0.25">
      <c r="A795" s="66" t="s">
        <v>478</v>
      </c>
      <c r="B795" s="66" t="s">
        <v>479</v>
      </c>
      <c r="C795" s="66" t="s">
        <v>1724</v>
      </c>
      <c r="D795" s="66" t="s">
        <v>1725</v>
      </c>
      <c r="E795" s="66">
        <v>27</v>
      </c>
    </row>
    <row r="796" spans="1:5" x14ac:dyDescent="0.25">
      <c r="A796" s="66" t="s">
        <v>478</v>
      </c>
      <c r="B796" s="66" t="s">
        <v>479</v>
      </c>
      <c r="C796" s="66" t="s">
        <v>1726</v>
      </c>
      <c r="D796" s="66" t="s">
        <v>1727</v>
      </c>
      <c r="E796" s="66">
        <v>17</v>
      </c>
    </row>
    <row r="797" spans="1:5" x14ac:dyDescent="0.25">
      <c r="A797" s="66" t="s">
        <v>478</v>
      </c>
      <c r="B797" s="66" t="s">
        <v>479</v>
      </c>
      <c r="C797" s="66" t="s">
        <v>1728</v>
      </c>
      <c r="D797" s="66" t="s">
        <v>1729</v>
      </c>
      <c r="E797" s="66">
        <v>1</v>
      </c>
    </row>
    <row r="798" spans="1:5" x14ac:dyDescent="0.25">
      <c r="A798" s="66" t="s">
        <v>478</v>
      </c>
      <c r="B798" s="66" t="s">
        <v>479</v>
      </c>
      <c r="C798" s="66" t="s">
        <v>1730</v>
      </c>
      <c r="D798" s="66" t="s">
        <v>1731</v>
      </c>
      <c r="E798" s="66">
        <v>1</v>
      </c>
    </row>
    <row r="799" spans="1:5" x14ac:dyDescent="0.25">
      <c r="A799" s="66" t="s">
        <v>478</v>
      </c>
      <c r="B799" s="66" t="s">
        <v>479</v>
      </c>
      <c r="C799" s="66" t="s">
        <v>1650</v>
      </c>
      <c r="D799" s="66" t="s">
        <v>1651</v>
      </c>
      <c r="E799" s="66">
        <v>2</v>
      </c>
    </row>
    <row r="800" spans="1:5" x14ac:dyDescent="0.25">
      <c r="A800" s="66" t="s">
        <v>478</v>
      </c>
      <c r="B800" s="66" t="s">
        <v>479</v>
      </c>
      <c r="C800" s="66" t="s">
        <v>1661</v>
      </c>
      <c r="D800" s="66" t="s">
        <v>2131</v>
      </c>
      <c r="E800" s="66">
        <v>1</v>
      </c>
    </row>
    <row r="801" spans="1:5" x14ac:dyDescent="0.25">
      <c r="A801" s="66" t="s">
        <v>478</v>
      </c>
      <c r="B801" s="66" t="s">
        <v>479</v>
      </c>
      <c r="C801" s="66" t="s">
        <v>280</v>
      </c>
      <c r="D801" s="66" t="s">
        <v>1699</v>
      </c>
      <c r="E801" s="66">
        <v>4</v>
      </c>
    </row>
    <row r="802" spans="1:5" x14ac:dyDescent="0.25">
      <c r="A802" s="66" t="s">
        <v>478</v>
      </c>
      <c r="B802" s="66" t="s">
        <v>479</v>
      </c>
      <c r="C802" s="66" t="s">
        <v>1629</v>
      </c>
      <c r="D802" s="66" t="s">
        <v>1630</v>
      </c>
      <c r="E802" s="66">
        <v>4</v>
      </c>
    </row>
    <row r="803" spans="1:5" x14ac:dyDescent="0.25">
      <c r="A803" s="66" t="s">
        <v>478</v>
      </c>
      <c r="B803" s="66" t="s">
        <v>479</v>
      </c>
      <c r="C803" s="66" t="s">
        <v>1631</v>
      </c>
      <c r="D803" s="66" t="s">
        <v>1632</v>
      </c>
      <c r="E803" s="66">
        <v>18</v>
      </c>
    </row>
    <row r="804" spans="1:5" x14ac:dyDescent="0.25">
      <c r="A804" s="66" t="s">
        <v>478</v>
      </c>
      <c r="B804" s="66" t="s">
        <v>479</v>
      </c>
      <c r="C804" s="66" t="s">
        <v>1641</v>
      </c>
      <c r="D804" s="66" t="s">
        <v>1642</v>
      </c>
      <c r="E804" s="66">
        <v>0</v>
      </c>
    </row>
    <row r="805" spans="1:5" x14ac:dyDescent="0.25">
      <c r="A805" s="66" t="s">
        <v>478</v>
      </c>
      <c r="B805" s="66" t="s">
        <v>479</v>
      </c>
      <c r="C805" s="66" t="s">
        <v>279</v>
      </c>
      <c r="D805" s="66" t="s">
        <v>1653</v>
      </c>
      <c r="E805" s="66">
        <v>8</v>
      </c>
    </row>
    <row r="806" spans="1:5" x14ac:dyDescent="0.25">
      <c r="A806" s="66" t="s">
        <v>478</v>
      </c>
      <c r="B806" s="66" t="s">
        <v>479</v>
      </c>
      <c r="C806" s="66" t="s">
        <v>1654</v>
      </c>
      <c r="D806" s="66" t="s">
        <v>1655</v>
      </c>
      <c r="E806" s="66">
        <v>14</v>
      </c>
    </row>
    <row r="807" spans="1:5" x14ac:dyDescent="0.25">
      <c r="A807" s="66" t="s">
        <v>478</v>
      </c>
      <c r="B807" s="66" t="s">
        <v>479</v>
      </c>
      <c r="C807" s="66" t="s">
        <v>247</v>
      </c>
      <c r="D807" s="66" t="s">
        <v>1656</v>
      </c>
      <c r="E807" s="66">
        <v>0</v>
      </c>
    </row>
    <row r="808" spans="1:5" x14ac:dyDescent="0.25">
      <c r="A808" s="66" t="s">
        <v>478</v>
      </c>
      <c r="B808" s="66" t="s">
        <v>479</v>
      </c>
      <c r="C808" s="66" t="s">
        <v>246</v>
      </c>
      <c r="D808" s="66" t="s">
        <v>1657</v>
      </c>
      <c r="E808" s="66">
        <v>0</v>
      </c>
    </row>
    <row r="809" spans="1:5" x14ac:dyDescent="0.25">
      <c r="A809" s="66" t="s">
        <v>478</v>
      </c>
      <c r="B809" s="66" t="s">
        <v>479</v>
      </c>
      <c r="C809" s="66" t="s">
        <v>1658</v>
      </c>
      <c r="D809" s="66" t="s">
        <v>1659</v>
      </c>
      <c r="E809" s="66">
        <v>0</v>
      </c>
    </row>
    <row r="810" spans="1:5" x14ac:dyDescent="0.25">
      <c r="A810" s="66" t="s">
        <v>478</v>
      </c>
      <c r="B810" s="66" t="s">
        <v>479</v>
      </c>
      <c r="C810" s="66" t="s">
        <v>249</v>
      </c>
      <c r="D810" s="66" t="s">
        <v>1663</v>
      </c>
      <c r="E810" s="66">
        <v>8</v>
      </c>
    </row>
    <row r="811" spans="1:5" x14ac:dyDescent="0.25">
      <c r="A811" s="66" t="s">
        <v>478</v>
      </c>
      <c r="B811" s="66" t="s">
        <v>479</v>
      </c>
      <c r="C811" s="66" t="s">
        <v>248</v>
      </c>
      <c r="D811" s="66" t="s">
        <v>1664</v>
      </c>
      <c r="E811" s="66">
        <v>32</v>
      </c>
    </row>
    <row r="812" spans="1:5" x14ac:dyDescent="0.25">
      <c r="A812" s="66" t="s">
        <v>478</v>
      </c>
      <c r="B812" s="66" t="s">
        <v>479</v>
      </c>
      <c r="C812" s="66" t="s">
        <v>259</v>
      </c>
      <c r="D812" s="66" t="s">
        <v>1665</v>
      </c>
      <c r="E812" s="66">
        <v>0</v>
      </c>
    </row>
    <row r="813" spans="1:5" x14ac:dyDescent="0.25">
      <c r="A813" s="66" t="s">
        <v>478</v>
      </c>
      <c r="B813" s="66" t="s">
        <v>479</v>
      </c>
      <c r="C813" s="66" t="s">
        <v>257</v>
      </c>
      <c r="D813" s="66" t="s">
        <v>1666</v>
      </c>
      <c r="E813" s="66">
        <v>1</v>
      </c>
    </row>
    <row r="814" spans="1:5" x14ac:dyDescent="0.25">
      <c r="A814" s="66" t="s">
        <v>478</v>
      </c>
      <c r="B814" s="66" t="s">
        <v>479</v>
      </c>
      <c r="C814" s="66" t="s">
        <v>1667</v>
      </c>
      <c r="D814" s="66" t="s">
        <v>2127</v>
      </c>
      <c r="E814" s="66">
        <v>0</v>
      </c>
    </row>
    <row r="815" spans="1:5" x14ac:dyDescent="0.25">
      <c r="A815" s="66" t="s">
        <v>478</v>
      </c>
      <c r="B815" s="66" t="s">
        <v>479</v>
      </c>
      <c r="C815" s="66" t="s">
        <v>1671</v>
      </c>
      <c r="D815" s="66" t="s">
        <v>1672</v>
      </c>
      <c r="E815" s="66">
        <v>28</v>
      </c>
    </row>
    <row r="816" spans="1:5" x14ac:dyDescent="0.25">
      <c r="A816" s="66" t="s">
        <v>478</v>
      </c>
      <c r="B816" s="66" t="s">
        <v>479</v>
      </c>
      <c r="C816" s="66" t="s">
        <v>1673</v>
      </c>
      <c r="D816" s="66" t="s">
        <v>1674</v>
      </c>
      <c r="E816" s="66">
        <v>29</v>
      </c>
    </row>
    <row r="817" spans="1:5" x14ac:dyDescent="0.25">
      <c r="A817" s="66" t="s">
        <v>478</v>
      </c>
      <c r="B817" s="66" t="s">
        <v>479</v>
      </c>
      <c r="C817" s="66" t="s">
        <v>1675</v>
      </c>
      <c r="D817" s="66" t="s">
        <v>1676</v>
      </c>
      <c r="E817" s="66">
        <v>22</v>
      </c>
    </row>
    <row r="818" spans="1:5" x14ac:dyDescent="0.25">
      <c r="A818" s="66" t="s">
        <v>478</v>
      </c>
      <c r="B818" s="66" t="s">
        <v>479</v>
      </c>
      <c r="C818" s="66" t="s">
        <v>1677</v>
      </c>
      <c r="D818" s="66" t="s">
        <v>1678</v>
      </c>
      <c r="E818" s="66">
        <v>15</v>
      </c>
    </row>
    <row r="819" spans="1:5" x14ac:dyDescent="0.25">
      <c r="A819" s="66" t="s">
        <v>478</v>
      </c>
      <c r="B819" s="66" t="s">
        <v>479</v>
      </c>
      <c r="C819" s="66" t="s">
        <v>1679</v>
      </c>
      <c r="D819" s="66" t="s">
        <v>1680</v>
      </c>
      <c r="E819" s="66">
        <v>16</v>
      </c>
    </row>
    <row r="820" spans="1:5" x14ac:dyDescent="0.25">
      <c r="A820" s="66" t="s">
        <v>478</v>
      </c>
      <c r="B820" s="66" t="s">
        <v>479</v>
      </c>
      <c r="C820" s="66" t="s">
        <v>1681</v>
      </c>
      <c r="D820" s="66" t="s">
        <v>1682</v>
      </c>
      <c r="E820" s="66">
        <v>2</v>
      </c>
    </row>
    <row r="821" spans="1:5" x14ac:dyDescent="0.25">
      <c r="A821" s="66" t="s">
        <v>478</v>
      </c>
      <c r="B821" s="66" t="s">
        <v>479</v>
      </c>
      <c r="C821" s="66" t="s">
        <v>1683</v>
      </c>
      <c r="D821" s="66" t="s">
        <v>1684</v>
      </c>
      <c r="E821" s="66">
        <v>29</v>
      </c>
    </row>
    <row r="822" spans="1:5" x14ac:dyDescent="0.25">
      <c r="A822" s="66" t="s">
        <v>478</v>
      </c>
      <c r="B822" s="66" t="s">
        <v>479</v>
      </c>
      <c r="C822" s="66" t="s">
        <v>1685</v>
      </c>
      <c r="D822" s="66" t="s">
        <v>1686</v>
      </c>
      <c r="E822" s="66">
        <v>22</v>
      </c>
    </row>
    <row r="823" spans="1:5" x14ac:dyDescent="0.25">
      <c r="A823" s="66" t="s">
        <v>478</v>
      </c>
      <c r="B823" s="66" t="s">
        <v>479</v>
      </c>
      <c r="C823" s="66" t="s">
        <v>1687</v>
      </c>
      <c r="D823" s="66" t="s">
        <v>2128</v>
      </c>
      <c r="E823" s="66">
        <v>0</v>
      </c>
    </row>
    <row r="824" spans="1:5" x14ac:dyDescent="0.25">
      <c r="A824" s="66" t="s">
        <v>478</v>
      </c>
      <c r="B824" s="66" t="s">
        <v>479</v>
      </c>
      <c r="C824" s="66" t="s">
        <v>255</v>
      </c>
      <c r="D824" s="66" t="s">
        <v>2129</v>
      </c>
      <c r="E824" s="66">
        <v>0</v>
      </c>
    </row>
    <row r="825" spans="1:5" x14ac:dyDescent="0.25">
      <c r="A825" s="66" t="s">
        <v>478</v>
      </c>
      <c r="B825" s="66" t="s">
        <v>479</v>
      </c>
      <c r="C825" s="66" t="s">
        <v>1689</v>
      </c>
      <c r="D825" s="66" t="s">
        <v>1690</v>
      </c>
      <c r="E825" s="66">
        <v>1</v>
      </c>
    </row>
    <row r="826" spans="1:5" x14ac:dyDescent="0.25">
      <c r="A826" s="66" t="s">
        <v>478</v>
      </c>
      <c r="B826" s="66" t="s">
        <v>479</v>
      </c>
      <c r="C826" s="66" t="s">
        <v>1691</v>
      </c>
      <c r="D826" s="66" t="s">
        <v>1692</v>
      </c>
      <c r="E826" s="66">
        <v>1</v>
      </c>
    </row>
    <row r="827" spans="1:5" x14ac:dyDescent="0.25">
      <c r="A827" s="66" t="s">
        <v>478</v>
      </c>
      <c r="B827" s="66" t="s">
        <v>479</v>
      </c>
      <c r="C827" s="66" t="s">
        <v>1693</v>
      </c>
      <c r="D827" s="66" t="s">
        <v>1694</v>
      </c>
      <c r="E827" s="66">
        <v>1</v>
      </c>
    </row>
    <row r="828" spans="1:5" x14ac:dyDescent="0.25">
      <c r="A828" s="66" t="s">
        <v>478</v>
      </c>
      <c r="B828" s="66" t="s">
        <v>479</v>
      </c>
      <c r="C828" s="66" t="s">
        <v>1695</v>
      </c>
      <c r="D828" s="66" t="s">
        <v>2130</v>
      </c>
      <c r="E828" s="66">
        <v>0</v>
      </c>
    </row>
    <row r="829" spans="1:5" x14ac:dyDescent="0.25">
      <c r="A829" s="66" t="s">
        <v>478</v>
      </c>
      <c r="B829" s="66" t="s">
        <v>479</v>
      </c>
      <c r="C829" s="66" t="s">
        <v>1696</v>
      </c>
      <c r="D829" s="66" t="s">
        <v>1616</v>
      </c>
      <c r="E829" s="66">
        <v>22</v>
      </c>
    </row>
    <row r="830" spans="1:5" x14ac:dyDescent="0.25">
      <c r="A830" s="66" t="s">
        <v>478</v>
      </c>
      <c r="B830" s="66" t="s">
        <v>479</v>
      </c>
      <c r="C830" s="66" t="s">
        <v>242</v>
      </c>
      <c r="D830" s="66" t="s">
        <v>1697</v>
      </c>
      <c r="E830" s="66">
        <v>0</v>
      </c>
    </row>
    <row r="831" spans="1:5" x14ac:dyDescent="0.25">
      <c r="A831" s="66" t="s">
        <v>478</v>
      </c>
      <c r="B831" s="66" t="s">
        <v>479</v>
      </c>
      <c r="C831" s="66" t="s">
        <v>243</v>
      </c>
      <c r="D831" s="66" t="s">
        <v>1698</v>
      </c>
      <c r="E831" s="66">
        <v>0</v>
      </c>
    </row>
    <row r="832" spans="1:5" x14ac:dyDescent="0.25">
      <c r="A832" s="66" t="s">
        <v>478</v>
      </c>
      <c r="B832" s="66" t="s">
        <v>479</v>
      </c>
      <c r="C832" s="66" t="s">
        <v>289</v>
      </c>
      <c r="D832" s="66" t="s">
        <v>1612</v>
      </c>
      <c r="E832" s="66">
        <v>0</v>
      </c>
    </row>
    <row r="833" spans="1:5" x14ac:dyDescent="0.25">
      <c r="A833" s="66" t="s">
        <v>478</v>
      </c>
      <c r="B833" s="66" t="s">
        <v>479</v>
      </c>
      <c r="C833" s="66" t="s">
        <v>287</v>
      </c>
      <c r="D833" s="66" t="s">
        <v>1613</v>
      </c>
      <c r="E833" s="66">
        <v>3</v>
      </c>
    </row>
    <row r="834" spans="1:5" x14ac:dyDescent="0.25">
      <c r="A834" s="66" t="s">
        <v>478</v>
      </c>
      <c r="B834" s="66" t="s">
        <v>479</v>
      </c>
      <c r="C834" s="66" t="s">
        <v>2404</v>
      </c>
      <c r="D834" s="66" t="s">
        <v>2405</v>
      </c>
      <c r="E834" s="66">
        <v>0</v>
      </c>
    </row>
    <row r="835" spans="1:5" x14ac:dyDescent="0.25">
      <c r="A835" s="66" t="s">
        <v>478</v>
      </c>
      <c r="B835" s="66" t="s">
        <v>479</v>
      </c>
      <c r="C835" s="66" t="s">
        <v>2408</v>
      </c>
      <c r="D835" s="66" t="s">
        <v>2409</v>
      </c>
      <c r="E835" s="66">
        <v>0</v>
      </c>
    </row>
    <row r="836" spans="1:5" x14ac:dyDescent="0.25">
      <c r="A836" s="66" t="s">
        <v>478</v>
      </c>
      <c r="B836" s="66" t="s">
        <v>479</v>
      </c>
      <c r="C836" s="66" t="s">
        <v>2410</v>
      </c>
      <c r="D836" s="66" t="s">
        <v>2411</v>
      </c>
      <c r="E836" s="66">
        <v>0</v>
      </c>
    </row>
    <row r="837" spans="1:5" x14ac:dyDescent="0.25">
      <c r="A837" s="66" t="s">
        <v>478</v>
      </c>
      <c r="B837" s="66" t="s">
        <v>479</v>
      </c>
      <c r="C837" s="66" t="s">
        <v>2412</v>
      </c>
      <c r="D837" s="66" t="s">
        <v>2413</v>
      </c>
      <c r="E837" s="66">
        <v>0</v>
      </c>
    </row>
    <row r="838" spans="1:5" x14ac:dyDescent="0.25">
      <c r="A838" s="66" t="s">
        <v>478</v>
      </c>
      <c r="B838" s="66" t="s">
        <v>479</v>
      </c>
      <c r="C838" s="66" t="s">
        <v>2414</v>
      </c>
      <c r="D838" s="66" t="s">
        <v>2415</v>
      </c>
      <c r="E838" s="66">
        <v>0</v>
      </c>
    </row>
    <row r="839" spans="1:5" x14ac:dyDescent="0.25">
      <c r="A839" s="66" t="s">
        <v>478</v>
      </c>
      <c r="B839" s="66" t="s">
        <v>479</v>
      </c>
      <c r="C839" s="66" t="s">
        <v>2392</v>
      </c>
      <c r="D839" s="66" t="s">
        <v>2393</v>
      </c>
      <c r="E839" s="66">
        <v>0</v>
      </c>
    </row>
    <row r="840" spans="1:5" x14ac:dyDescent="0.25">
      <c r="A840" s="66" t="s">
        <v>478</v>
      </c>
      <c r="B840" s="66" t="s">
        <v>479</v>
      </c>
      <c r="C840" s="66" t="s">
        <v>2394</v>
      </c>
      <c r="D840" s="66" t="s">
        <v>2395</v>
      </c>
      <c r="E840" s="66">
        <v>0</v>
      </c>
    </row>
    <row r="841" spans="1:5" x14ac:dyDescent="0.25">
      <c r="A841" s="66" t="s">
        <v>478</v>
      </c>
      <c r="B841" s="66" t="s">
        <v>479</v>
      </c>
      <c r="C841" s="66" t="s">
        <v>2396</v>
      </c>
      <c r="D841" s="66" t="s">
        <v>2397</v>
      </c>
      <c r="E841" s="66">
        <v>0</v>
      </c>
    </row>
    <row r="842" spans="1:5" x14ac:dyDescent="0.25">
      <c r="A842" s="66" t="s">
        <v>478</v>
      </c>
      <c r="B842" s="66" t="s">
        <v>479</v>
      </c>
      <c r="C842" s="66" t="s">
        <v>2398</v>
      </c>
      <c r="D842" s="66" t="s">
        <v>2399</v>
      </c>
      <c r="E842" s="66">
        <v>0</v>
      </c>
    </row>
    <row r="843" spans="1:5" x14ac:dyDescent="0.25">
      <c r="A843" s="66" t="s">
        <v>478</v>
      </c>
      <c r="B843" s="66" t="s">
        <v>479</v>
      </c>
      <c r="C843" s="66" t="s">
        <v>2400</v>
      </c>
      <c r="D843" s="66" t="s">
        <v>2401</v>
      </c>
      <c r="E843" s="66">
        <v>0</v>
      </c>
    </row>
    <row r="844" spans="1:5" x14ac:dyDescent="0.25">
      <c r="A844" s="66" t="s">
        <v>478</v>
      </c>
      <c r="B844" s="66" t="s">
        <v>479</v>
      </c>
      <c r="C844" s="66" t="s">
        <v>2402</v>
      </c>
      <c r="D844" s="66" t="s">
        <v>2403</v>
      </c>
      <c r="E844" s="66">
        <v>0</v>
      </c>
    </row>
    <row r="845" spans="1:5" x14ac:dyDescent="0.25">
      <c r="A845" s="66" t="s">
        <v>478</v>
      </c>
      <c r="B845" s="66" t="s">
        <v>479</v>
      </c>
      <c r="C845" s="66" t="s">
        <v>2406</v>
      </c>
      <c r="D845" s="66" t="s">
        <v>2407</v>
      </c>
      <c r="E845" s="66">
        <v>0</v>
      </c>
    </row>
    <row r="846" spans="1:5" x14ac:dyDescent="0.25">
      <c r="A846" s="66" t="s">
        <v>478</v>
      </c>
      <c r="B846" s="66" t="s">
        <v>479</v>
      </c>
      <c r="C846" s="66" t="s">
        <v>2289</v>
      </c>
      <c r="D846" s="66" t="s">
        <v>2290</v>
      </c>
      <c r="E846" s="66">
        <v>0</v>
      </c>
    </row>
    <row r="847" spans="1:5" x14ac:dyDescent="0.25">
      <c r="A847" s="66" t="s">
        <v>478</v>
      </c>
      <c r="B847" s="66" t="s">
        <v>479</v>
      </c>
      <c r="C847" s="66" t="s">
        <v>2287</v>
      </c>
      <c r="D847" s="66" t="s">
        <v>2288</v>
      </c>
      <c r="E847" s="66">
        <v>0</v>
      </c>
    </row>
    <row r="848" spans="1:5" x14ac:dyDescent="0.25">
      <c r="A848" s="66" t="s">
        <v>478</v>
      </c>
      <c r="B848" s="66" t="s">
        <v>479</v>
      </c>
      <c r="C848" s="66" t="s">
        <v>2285</v>
      </c>
      <c r="D848" s="66" t="s">
        <v>2286</v>
      </c>
      <c r="E848" s="66">
        <v>0</v>
      </c>
    </row>
    <row r="849" spans="1:5" x14ac:dyDescent="0.25">
      <c r="A849" s="66" t="s">
        <v>478</v>
      </c>
      <c r="B849" s="66" t="s">
        <v>479</v>
      </c>
      <c r="C849" s="66" t="s">
        <v>2291</v>
      </c>
      <c r="D849" s="66" t="s">
        <v>2292</v>
      </c>
      <c r="E849" s="66">
        <v>0</v>
      </c>
    </row>
    <row r="850" spans="1:5" x14ac:dyDescent="0.25">
      <c r="A850" s="66" t="s">
        <v>478</v>
      </c>
      <c r="B850" s="66" t="s">
        <v>479</v>
      </c>
      <c r="C850" s="66" t="s">
        <v>2281</v>
      </c>
      <c r="D850" s="66" t="s">
        <v>2282</v>
      </c>
      <c r="E850" s="66">
        <v>0</v>
      </c>
    </row>
    <row r="851" spans="1:5" x14ac:dyDescent="0.25">
      <c r="A851" s="66" t="s">
        <v>478</v>
      </c>
      <c r="B851" s="66" t="s">
        <v>479</v>
      </c>
      <c r="C851" s="66" t="s">
        <v>2279</v>
      </c>
      <c r="D851" s="66" t="s">
        <v>2280</v>
      </c>
      <c r="E851" s="66">
        <v>0</v>
      </c>
    </row>
    <row r="852" spans="1:5" x14ac:dyDescent="0.25">
      <c r="A852" s="66" t="s">
        <v>478</v>
      </c>
      <c r="B852" s="66" t="s">
        <v>479</v>
      </c>
      <c r="C852" s="66" t="s">
        <v>2283</v>
      </c>
      <c r="D852" s="66" t="s">
        <v>2284</v>
      </c>
      <c r="E852" s="66">
        <v>0</v>
      </c>
    </row>
    <row r="853" spans="1:5" x14ac:dyDescent="0.25">
      <c r="A853" s="66" t="s">
        <v>478</v>
      </c>
      <c r="B853" s="66" t="s">
        <v>479</v>
      </c>
      <c r="C853" s="66" t="s">
        <v>2293</v>
      </c>
      <c r="D853" s="66" t="s">
        <v>2294</v>
      </c>
      <c r="E853" s="66">
        <v>0</v>
      </c>
    </row>
    <row r="854" spans="1:5" x14ac:dyDescent="0.25">
      <c r="A854" s="66" t="s">
        <v>478</v>
      </c>
      <c r="B854" s="66" t="s">
        <v>479</v>
      </c>
      <c r="C854" s="66" t="s">
        <v>2295</v>
      </c>
      <c r="D854" s="66" t="s">
        <v>2296</v>
      </c>
      <c r="E854" s="66">
        <v>0</v>
      </c>
    </row>
    <row r="855" spans="1:5" x14ac:dyDescent="0.25">
      <c r="A855" s="66" t="s">
        <v>478</v>
      </c>
      <c r="B855" s="66" t="s">
        <v>479</v>
      </c>
      <c r="C855" s="66" t="s">
        <v>2298</v>
      </c>
      <c r="D855" s="66" t="s">
        <v>2299</v>
      </c>
      <c r="E855" s="66">
        <v>0</v>
      </c>
    </row>
    <row r="856" spans="1:5" x14ac:dyDescent="0.25">
      <c r="A856" s="66" t="s">
        <v>478</v>
      </c>
      <c r="B856" s="66" t="s">
        <v>479</v>
      </c>
      <c r="C856" s="66" t="s">
        <v>2297</v>
      </c>
      <c r="D856" s="66" t="s">
        <v>1256</v>
      </c>
      <c r="E856" s="66">
        <v>0</v>
      </c>
    </row>
    <row r="857" spans="1:5" x14ac:dyDescent="0.25">
      <c r="A857" s="66" t="s">
        <v>478</v>
      </c>
      <c r="B857" s="66" t="s">
        <v>479</v>
      </c>
      <c r="C857" s="66" t="s">
        <v>2300</v>
      </c>
      <c r="D857" s="66" t="s">
        <v>2301</v>
      </c>
      <c r="E857" s="66">
        <v>0</v>
      </c>
    </row>
    <row r="858" spans="1:5" x14ac:dyDescent="0.25">
      <c r="A858" s="66" t="s">
        <v>478</v>
      </c>
      <c r="B858" s="66" t="s">
        <v>479</v>
      </c>
      <c r="C858" s="66" t="s">
        <v>2302</v>
      </c>
      <c r="D858" s="66" t="s">
        <v>2303</v>
      </c>
      <c r="E858" s="66">
        <v>0</v>
      </c>
    </row>
    <row r="859" spans="1:5" x14ac:dyDescent="0.25">
      <c r="A859" s="66" t="s">
        <v>478</v>
      </c>
      <c r="B859" s="66" t="s">
        <v>479</v>
      </c>
      <c r="C859" s="66" t="s">
        <v>2304</v>
      </c>
      <c r="D859" s="66" t="s">
        <v>2305</v>
      </c>
      <c r="E859" s="66">
        <v>0</v>
      </c>
    </row>
    <row r="860" spans="1:5" x14ac:dyDescent="0.25">
      <c r="A860" s="66" t="s">
        <v>478</v>
      </c>
      <c r="B860" s="66" t="s">
        <v>479</v>
      </c>
      <c r="C860" s="66" t="s">
        <v>2314</v>
      </c>
      <c r="D860" s="66" t="s">
        <v>2315</v>
      </c>
      <c r="E860" s="66">
        <v>0</v>
      </c>
    </row>
    <row r="861" spans="1:5" x14ac:dyDescent="0.25">
      <c r="A861" s="66" t="s">
        <v>478</v>
      </c>
      <c r="B861" s="66" t="s">
        <v>479</v>
      </c>
      <c r="C861" s="66" t="s">
        <v>2316</v>
      </c>
      <c r="D861" s="66" t="s">
        <v>2317</v>
      </c>
      <c r="E861" s="66">
        <v>0</v>
      </c>
    </row>
    <row r="862" spans="1:5" x14ac:dyDescent="0.25">
      <c r="A862" s="66" t="s">
        <v>478</v>
      </c>
      <c r="B862" s="66" t="s">
        <v>479</v>
      </c>
      <c r="C862" s="66" t="s">
        <v>2306</v>
      </c>
      <c r="D862" s="66" t="s">
        <v>2307</v>
      </c>
      <c r="E862" s="66">
        <v>0</v>
      </c>
    </row>
    <row r="863" spans="1:5" x14ac:dyDescent="0.25">
      <c r="A863" s="66" t="s">
        <v>478</v>
      </c>
      <c r="B863" s="66" t="s">
        <v>479</v>
      </c>
      <c r="C863" s="66" t="s">
        <v>2308</v>
      </c>
      <c r="D863" s="66" t="s">
        <v>2309</v>
      </c>
      <c r="E863" s="66">
        <v>0</v>
      </c>
    </row>
    <row r="864" spans="1:5" x14ac:dyDescent="0.25">
      <c r="A864" s="66" t="s">
        <v>478</v>
      </c>
      <c r="B864" s="66" t="s">
        <v>479</v>
      </c>
      <c r="C864" s="66" t="s">
        <v>2310</v>
      </c>
      <c r="D864" s="66" t="s">
        <v>2311</v>
      </c>
      <c r="E864" s="66">
        <v>0</v>
      </c>
    </row>
    <row r="865" spans="1:5" x14ac:dyDescent="0.25">
      <c r="A865" s="66" t="s">
        <v>478</v>
      </c>
      <c r="B865" s="66" t="s">
        <v>479</v>
      </c>
      <c r="C865" s="66" t="s">
        <v>2312</v>
      </c>
      <c r="D865" s="66" t="s">
        <v>2313</v>
      </c>
      <c r="E865" s="66">
        <v>0</v>
      </c>
    </row>
    <row r="866" spans="1:5" x14ac:dyDescent="0.25">
      <c r="A866" s="66" t="s">
        <v>478</v>
      </c>
      <c r="B866" s="66" t="s">
        <v>479</v>
      </c>
      <c r="C866" s="66" t="s">
        <v>2318</v>
      </c>
      <c r="D866" s="66" t="s">
        <v>2319</v>
      </c>
      <c r="E866" s="66">
        <v>0</v>
      </c>
    </row>
    <row r="867" spans="1:5" x14ac:dyDescent="0.25">
      <c r="A867" s="66" t="s">
        <v>478</v>
      </c>
      <c r="B867" s="66" t="s">
        <v>479</v>
      </c>
      <c r="C867" s="66" t="s">
        <v>2332</v>
      </c>
      <c r="D867" s="66" t="s">
        <v>2333</v>
      </c>
      <c r="E867" s="66">
        <v>0</v>
      </c>
    </row>
    <row r="868" spans="1:5" x14ac:dyDescent="0.25">
      <c r="A868" s="66" t="s">
        <v>478</v>
      </c>
      <c r="B868" s="66" t="s">
        <v>479</v>
      </c>
      <c r="C868" s="66" t="s">
        <v>2334</v>
      </c>
      <c r="D868" s="66" t="s">
        <v>2335</v>
      </c>
      <c r="E868" s="66">
        <v>0</v>
      </c>
    </row>
    <row r="869" spans="1:5" x14ac:dyDescent="0.25">
      <c r="A869" s="66" t="s">
        <v>478</v>
      </c>
      <c r="B869" s="66" t="s">
        <v>479</v>
      </c>
      <c r="C869" s="66" t="s">
        <v>2362</v>
      </c>
      <c r="D869" s="66" t="s">
        <v>2363</v>
      </c>
      <c r="E869" s="66">
        <v>0</v>
      </c>
    </row>
    <row r="870" spans="1:5" x14ac:dyDescent="0.25">
      <c r="A870" s="66" t="s">
        <v>478</v>
      </c>
      <c r="B870" s="66" t="s">
        <v>479</v>
      </c>
      <c r="C870" s="66" t="s">
        <v>2364</v>
      </c>
      <c r="D870" s="66" t="s">
        <v>2365</v>
      </c>
      <c r="E870" s="66">
        <v>0</v>
      </c>
    </row>
    <row r="871" spans="1:5" x14ac:dyDescent="0.25">
      <c r="A871" s="66" t="s">
        <v>478</v>
      </c>
      <c r="B871" s="66" t="s">
        <v>479</v>
      </c>
      <c r="C871" s="66" t="s">
        <v>2358</v>
      </c>
      <c r="D871" s="66" t="s">
        <v>2359</v>
      </c>
      <c r="E871" s="66">
        <v>0</v>
      </c>
    </row>
    <row r="872" spans="1:5" x14ac:dyDescent="0.25">
      <c r="A872" s="66" t="s">
        <v>478</v>
      </c>
      <c r="B872" s="66" t="s">
        <v>479</v>
      </c>
      <c r="C872" s="66" t="s">
        <v>2360</v>
      </c>
      <c r="D872" s="66" t="s">
        <v>2361</v>
      </c>
      <c r="E872" s="66">
        <v>0</v>
      </c>
    </row>
    <row r="873" spans="1:5" x14ac:dyDescent="0.25">
      <c r="A873" s="66" t="s">
        <v>478</v>
      </c>
      <c r="B873" s="66" t="s">
        <v>479</v>
      </c>
      <c r="C873" s="66" t="s">
        <v>2355</v>
      </c>
      <c r="D873" s="66" t="s">
        <v>4</v>
      </c>
      <c r="E873" s="66">
        <v>0</v>
      </c>
    </row>
    <row r="874" spans="1:5" x14ac:dyDescent="0.25">
      <c r="A874" s="66" t="s">
        <v>478</v>
      </c>
      <c r="B874" s="66" t="s">
        <v>479</v>
      </c>
      <c r="C874" s="66" t="s">
        <v>2356</v>
      </c>
      <c r="D874" s="66" t="s">
        <v>4</v>
      </c>
      <c r="E874" s="66">
        <v>0</v>
      </c>
    </row>
    <row r="875" spans="1:5" x14ac:dyDescent="0.25">
      <c r="A875" s="66" t="s">
        <v>478</v>
      </c>
      <c r="B875" s="66" t="s">
        <v>479</v>
      </c>
      <c r="C875" s="66" t="s">
        <v>2357</v>
      </c>
      <c r="D875" s="66" t="s">
        <v>4</v>
      </c>
      <c r="E875" s="66">
        <v>0</v>
      </c>
    </row>
    <row r="876" spans="1:5" x14ac:dyDescent="0.25">
      <c r="A876" s="66" t="s">
        <v>478</v>
      </c>
      <c r="B876" s="66" t="s">
        <v>479</v>
      </c>
      <c r="C876" s="66" t="s">
        <v>2354</v>
      </c>
      <c r="D876" s="66" t="s">
        <v>4</v>
      </c>
      <c r="E876" s="66">
        <v>0</v>
      </c>
    </row>
    <row r="877" spans="1:5" x14ac:dyDescent="0.25">
      <c r="A877" s="66" t="s">
        <v>478</v>
      </c>
      <c r="B877" s="66" t="s">
        <v>479</v>
      </c>
      <c r="C877" s="66" t="s">
        <v>2378</v>
      </c>
      <c r="D877" s="66" t="s">
        <v>2379</v>
      </c>
      <c r="E877" s="66">
        <v>0</v>
      </c>
    </row>
    <row r="878" spans="1:5" x14ac:dyDescent="0.25">
      <c r="A878" s="66" t="s">
        <v>478</v>
      </c>
      <c r="B878" s="66" t="s">
        <v>479</v>
      </c>
      <c r="C878" s="66" t="s">
        <v>2380</v>
      </c>
      <c r="D878" s="66" t="s">
        <v>2381</v>
      </c>
      <c r="E878" s="66">
        <v>0</v>
      </c>
    </row>
    <row r="879" spans="1:5" x14ac:dyDescent="0.25">
      <c r="A879" s="66" t="s">
        <v>478</v>
      </c>
      <c r="B879" s="66" t="s">
        <v>479</v>
      </c>
      <c r="C879" s="66" t="s">
        <v>2382</v>
      </c>
      <c r="D879" s="66" t="s">
        <v>2383</v>
      </c>
      <c r="E879" s="66">
        <v>0</v>
      </c>
    </row>
    <row r="880" spans="1:5" x14ac:dyDescent="0.25">
      <c r="A880" s="66" t="s">
        <v>478</v>
      </c>
      <c r="B880" s="66" t="s">
        <v>479</v>
      </c>
      <c r="C880" s="66" t="s">
        <v>2384</v>
      </c>
      <c r="D880" s="66" t="s">
        <v>2385</v>
      </c>
      <c r="E880" s="66">
        <v>0</v>
      </c>
    </row>
    <row r="881" spans="1:5" x14ac:dyDescent="0.25">
      <c r="A881" s="66" t="s">
        <v>478</v>
      </c>
      <c r="B881" s="66" t="s">
        <v>479</v>
      </c>
      <c r="C881" s="66" t="s">
        <v>2386</v>
      </c>
      <c r="D881" s="66" t="s">
        <v>2387</v>
      </c>
      <c r="E881" s="66">
        <v>0</v>
      </c>
    </row>
    <row r="882" spans="1:5" x14ac:dyDescent="0.25">
      <c r="A882" s="66" t="s">
        <v>478</v>
      </c>
      <c r="B882" s="66" t="s">
        <v>479</v>
      </c>
      <c r="C882" s="66" t="s">
        <v>318</v>
      </c>
      <c r="D882" s="66" t="s">
        <v>2416</v>
      </c>
      <c r="E882" s="66">
        <v>0</v>
      </c>
    </row>
    <row r="883" spans="1:5" x14ac:dyDescent="0.25">
      <c r="A883" s="66" t="s">
        <v>478</v>
      </c>
      <c r="B883" s="66" t="s">
        <v>479</v>
      </c>
      <c r="C883" s="66" t="s">
        <v>2366</v>
      </c>
      <c r="D883" s="66" t="s">
        <v>2367</v>
      </c>
      <c r="E883" s="66">
        <v>0</v>
      </c>
    </row>
    <row r="884" spans="1:5" x14ac:dyDescent="0.25">
      <c r="A884" s="66" t="s">
        <v>478</v>
      </c>
      <c r="B884" s="66" t="s">
        <v>479</v>
      </c>
      <c r="C884" s="66" t="s">
        <v>2368</v>
      </c>
      <c r="D884" s="66" t="s">
        <v>2369</v>
      </c>
      <c r="E884" s="66">
        <v>0</v>
      </c>
    </row>
    <row r="885" spans="1:5" x14ac:dyDescent="0.25">
      <c r="A885" s="66" t="s">
        <v>478</v>
      </c>
      <c r="B885" s="66" t="s">
        <v>479</v>
      </c>
      <c r="C885" s="66" t="s">
        <v>2370</v>
      </c>
      <c r="D885" s="66" t="s">
        <v>2371</v>
      </c>
      <c r="E885" s="66">
        <v>0</v>
      </c>
    </row>
    <row r="886" spans="1:5" x14ac:dyDescent="0.25">
      <c r="A886" s="66" t="s">
        <v>478</v>
      </c>
      <c r="B886" s="66" t="s">
        <v>479</v>
      </c>
      <c r="C886" s="66" t="s">
        <v>2372</v>
      </c>
      <c r="D886" s="66" t="s">
        <v>2373</v>
      </c>
      <c r="E886" s="66">
        <v>0</v>
      </c>
    </row>
    <row r="887" spans="1:5" x14ac:dyDescent="0.25">
      <c r="A887" s="66" t="s">
        <v>478</v>
      </c>
      <c r="B887" s="66" t="s">
        <v>479</v>
      </c>
      <c r="C887" s="66" t="s">
        <v>2374</v>
      </c>
      <c r="D887" s="66" t="s">
        <v>2375</v>
      </c>
      <c r="E887" s="66">
        <v>0</v>
      </c>
    </row>
    <row r="888" spans="1:5" x14ac:dyDescent="0.25">
      <c r="A888" s="66" t="s">
        <v>478</v>
      </c>
      <c r="B888" s="66" t="s">
        <v>479</v>
      </c>
      <c r="C888" s="66" t="s">
        <v>2376</v>
      </c>
      <c r="D888" s="66" t="s">
        <v>2377</v>
      </c>
      <c r="E888" s="66">
        <v>0</v>
      </c>
    </row>
    <row r="889" spans="1:5" x14ac:dyDescent="0.25">
      <c r="A889" s="66" t="s">
        <v>478</v>
      </c>
      <c r="B889" s="66" t="s">
        <v>479</v>
      </c>
      <c r="C889" s="66" t="s">
        <v>2388</v>
      </c>
      <c r="D889" s="66" t="s">
        <v>2389</v>
      </c>
      <c r="E889" s="66">
        <v>0</v>
      </c>
    </row>
    <row r="890" spans="1:5" x14ac:dyDescent="0.25">
      <c r="A890" s="66" t="s">
        <v>478</v>
      </c>
      <c r="B890" s="66" t="s">
        <v>479</v>
      </c>
      <c r="C890" s="66" t="s">
        <v>2390</v>
      </c>
      <c r="D890" s="66" t="s">
        <v>2391</v>
      </c>
      <c r="E890" s="66">
        <v>0</v>
      </c>
    </row>
    <row r="891" spans="1:5" x14ac:dyDescent="0.25">
      <c r="A891" s="66" t="s">
        <v>478</v>
      </c>
      <c r="B891" s="66" t="s">
        <v>479</v>
      </c>
      <c r="C891" s="66" t="s">
        <v>2320</v>
      </c>
      <c r="D891" s="66" t="s">
        <v>2321</v>
      </c>
      <c r="E891" s="66">
        <v>0</v>
      </c>
    </row>
    <row r="892" spans="1:5" x14ac:dyDescent="0.25">
      <c r="A892" s="66" t="s">
        <v>478</v>
      </c>
      <c r="B892" s="66" t="s">
        <v>479</v>
      </c>
      <c r="C892" s="66" t="s">
        <v>2322</v>
      </c>
      <c r="D892" s="66" t="s">
        <v>2323</v>
      </c>
      <c r="E892" s="66">
        <v>0</v>
      </c>
    </row>
    <row r="893" spans="1:5" x14ac:dyDescent="0.25">
      <c r="A893" s="66" t="s">
        <v>478</v>
      </c>
      <c r="B893" s="66" t="s">
        <v>479</v>
      </c>
      <c r="C893" s="66" t="s">
        <v>2324</v>
      </c>
      <c r="D893" s="66" t="s">
        <v>2325</v>
      </c>
      <c r="E893" s="66">
        <v>0</v>
      </c>
    </row>
    <row r="894" spans="1:5" x14ac:dyDescent="0.25">
      <c r="A894" s="66" t="s">
        <v>478</v>
      </c>
      <c r="B894" s="66" t="s">
        <v>479</v>
      </c>
      <c r="C894" s="66" t="s">
        <v>2326</v>
      </c>
      <c r="D894" s="66" t="s">
        <v>2327</v>
      </c>
      <c r="E894" s="66">
        <v>0</v>
      </c>
    </row>
    <row r="895" spans="1:5" x14ac:dyDescent="0.25">
      <c r="A895" s="66" t="s">
        <v>478</v>
      </c>
      <c r="B895" s="66" t="s">
        <v>479</v>
      </c>
      <c r="C895" s="66" t="s">
        <v>2328</v>
      </c>
      <c r="D895" s="66" t="s">
        <v>2329</v>
      </c>
      <c r="E895" s="66">
        <v>0</v>
      </c>
    </row>
    <row r="896" spans="1:5" x14ac:dyDescent="0.25">
      <c r="A896" s="66" t="s">
        <v>478</v>
      </c>
      <c r="B896" s="66" t="s">
        <v>479</v>
      </c>
      <c r="C896" s="66" t="s">
        <v>2330</v>
      </c>
      <c r="D896" s="66" t="s">
        <v>2331</v>
      </c>
      <c r="E896" s="66">
        <v>0</v>
      </c>
    </row>
    <row r="897" spans="1:5" x14ac:dyDescent="0.25">
      <c r="A897" s="66" t="s">
        <v>478</v>
      </c>
      <c r="B897" s="66" t="s">
        <v>479</v>
      </c>
      <c r="C897" s="66" t="s">
        <v>2336</v>
      </c>
      <c r="D897" s="66" t="s">
        <v>2337</v>
      </c>
      <c r="E897" s="66">
        <v>0</v>
      </c>
    </row>
    <row r="898" spans="1:5" x14ac:dyDescent="0.25">
      <c r="A898" s="66" t="s">
        <v>478</v>
      </c>
      <c r="B898" s="66" t="s">
        <v>479</v>
      </c>
      <c r="C898" s="66" t="s">
        <v>2338</v>
      </c>
      <c r="D898" s="66" t="s">
        <v>2339</v>
      </c>
      <c r="E898" s="66">
        <v>0</v>
      </c>
    </row>
    <row r="899" spans="1:5" x14ac:dyDescent="0.25">
      <c r="A899" s="66" t="s">
        <v>478</v>
      </c>
      <c r="B899" s="66" t="s">
        <v>479</v>
      </c>
      <c r="C899" s="66" t="s">
        <v>2340</v>
      </c>
      <c r="D899" s="66" t="s">
        <v>2341</v>
      </c>
      <c r="E899" s="66">
        <v>0</v>
      </c>
    </row>
    <row r="900" spans="1:5" x14ac:dyDescent="0.25">
      <c r="A900" s="66" t="s">
        <v>478</v>
      </c>
      <c r="B900" s="66" t="s">
        <v>479</v>
      </c>
      <c r="C900" s="66" t="s">
        <v>2342</v>
      </c>
      <c r="D900" s="66" t="s">
        <v>2343</v>
      </c>
      <c r="E900" s="66">
        <v>0</v>
      </c>
    </row>
    <row r="901" spans="1:5" x14ac:dyDescent="0.25">
      <c r="A901" s="66" t="s">
        <v>478</v>
      </c>
      <c r="B901" s="66" t="s">
        <v>479</v>
      </c>
      <c r="C901" s="66" t="s">
        <v>2344</v>
      </c>
      <c r="D901" s="66" t="s">
        <v>2345</v>
      </c>
      <c r="E901" s="66">
        <v>0</v>
      </c>
    </row>
    <row r="902" spans="1:5" x14ac:dyDescent="0.25">
      <c r="A902" s="66" t="s">
        <v>478</v>
      </c>
      <c r="B902" s="66" t="s">
        <v>479</v>
      </c>
      <c r="C902" s="66" t="s">
        <v>2346</v>
      </c>
      <c r="D902" s="66" t="s">
        <v>2347</v>
      </c>
      <c r="E902" s="66">
        <v>0</v>
      </c>
    </row>
    <row r="903" spans="1:5" x14ac:dyDescent="0.25">
      <c r="A903" s="66" t="s">
        <v>478</v>
      </c>
      <c r="B903" s="66" t="s">
        <v>479</v>
      </c>
      <c r="C903" s="66" t="s">
        <v>2348</v>
      </c>
      <c r="D903" s="66" t="s">
        <v>2349</v>
      </c>
      <c r="E903" s="66">
        <v>0</v>
      </c>
    </row>
    <row r="904" spans="1:5" x14ac:dyDescent="0.25">
      <c r="A904" s="66" t="s">
        <v>478</v>
      </c>
      <c r="B904" s="66" t="s">
        <v>479</v>
      </c>
      <c r="C904" s="66" t="s">
        <v>2350</v>
      </c>
      <c r="D904" s="66" t="s">
        <v>2351</v>
      </c>
      <c r="E904" s="66">
        <v>0</v>
      </c>
    </row>
    <row r="905" spans="1:5" x14ac:dyDescent="0.25">
      <c r="A905" s="66" t="s">
        <v>478</v>
      </c>
      <c r="B905" s="66" t="s">
        <v>479</v>
      </c>
      <c r="C905" s="66" t="s">
        <v>2352</v>
      </c>
      <c r="D905" s="66" t="s">
        <v>2353</v>
      </c>
      <c r="E905" s="66">
        <v>0</v>
      </c>
    </row>
    <row r="906" spans="1:5" x14ac:dyDescent="0.25">
      <c r="A906" s="66" t="s">
        <v>478</v>
      </c>
      <c r="B906" s="66" t="s">
        <v>479</v>
      </c>
      <c r="C906" s="66" t="s">
        <v>2417</v>
      </c>
      <c r="D906" s="66" t="s">
        <v>2418</v>
      </c>
      <c r="E906" s="66">
        <v>0</v>
      </c>
    </row>
    <row r="907" spans="1:5" x14ac:dyDescent="0.25">
      <c r="A907" s="66" t="s">
        <v>478</v>
      </c>
      <c r="B907" s="66" t="s">
        <v>479</v>
      </c>
      <c r="C907" s="66" t="s">
        <v>2419</v>
      </c>
      <c r="D907" s="66" t="s">
        <v>2420</v>
      </c>
      <c r="E907" s="66">
        <v>0</v>
      </c>
    </row>
    <row r="908" spans="1:5" x14ac:dyDescent="0.25">
      <c r="A908" s="66" t="s">
        <v>478</v>
      </c>
      <c r="B908" s="66" t="s">
        <v>479</v>
      </c>
      <c r="C908" s="66" t="s">
        <v>2421</v>
      </c>
      <c r="D908" s="66" t="s">
        <v>2422</v>
      </c>
      <c r="E908" s="66">
        <v>0</v>
      </c>
    </row>
    <row r="909" spans="1:5" x14ac:dyDescent="0.25">
      <c r="A909" s="66" t="s">
        <v>478</v>
      </c>
      <c r="B909" s="66" t="s">
        <v>479</v>
      </c>
      <c r="C909" s="66" t="s">
        <v>2423</v>
      </c>
      <c r="D909" s="66" t="s">
        <v>2424</v>
      </c>
      <c r="E909" s="66">
        <v>0</v>
      </c>
    </row>
    <row r="910" spans="1:5" x14ac:dyDescent="0.25">
      <c r="A910" s="66" t="s">
        <v>478</v>
      </c>
      <c r="B910" s="66" t="s">
        <v>479</v>
      </c>
      <c r="C910" s="66" t="s">
        <v>2425</v>
      </c>
      <c r="D910" s="66" t="s">
        <v>2426</v>
      </c>
      <c r="E910" s="66">
        <v>0</v>
      </c>
    </row>
    <row r="911" spans="1:5" x14ac:dyDescent="0.25">
      <c r="A911" s="66" t="s">
        <v>478</v>
      </c>
      <c r="B911" s="66" t="s">
        <v>479</v>
      </c>
      <c r="C911" s="66" t="s">
        <v>2427</v>
      </c>
      <c r="D911" s="66" t="s">
        <v>2428</v>
      </c>
      <c r="E911" s="66">
        <v>0</v>
      </c>
    </row>
    <row r="912" spans="1:5" x14ac:dyDescent="0.25">
      <c r="A912" s="66" t="s">
        <v>478</v>
      </c>
      <c r="B912" s="66" t="s">
        <v>479</v>
      </c>
      <c r="C912" s="66" t="s">
        <v>2429</v>
      </c>
      <c r="D912" s="66" t="s">
        <v>2430</v>
      </c>
      <c r="E912" s="66">
        <v>0</v>
      </c>
    </row>
    <row r="913" spans="1:5" x14ac:dyDescent="0.25">
      <c r="A913" s="66" t="s">
        <v>478</v>
      </c>
      <c r="B913" s="66" t="s">
        <v>479</v>
      </c>
      <c r="C913" s="66" t="s">
        <v>2431</v>
      </c>
      <c r="D913" s="66" t="s">
        <v>2432</v>
      </c>
      <c r="E913" s="66">
        <v>0</v>
      </c>
    </row>
    <row r="914" spans="1:5" x14ac:dyDescent="0.25">
      <c r="A914" s="66" t="s">
        <v>478</v>
      </c>
      <c r="B914" s="66" t="s">
        <v>479</v>
      </c>
      <c r="C914" s="66" t="s">
        <v>2433</v>
      </c>
      <c r="D914" s="66" t="s">
        <v>2434</v>
      </c>
      <c r="E914" s="66">
        <v>0</v>
      </c>
    </row>
    <row r="915" spans="1:5" x14ac:dyDescent="0.25">
      <c r="A915" s="66" t="s">
        <v>478</v>
      </c>
      <c r="B915" s="66" t="s">
        <v>479</v>
      </c>
      <c r="C915" s="66" t="s">
        <v>2435</v>
      </c>
      <c r="D915" s="66" t="s">
        <v>2436</v>
      </c>
      <c r="E915" s="66">
        <v>0</v>
      </c>
    </row>
    <row r="916" spans="1:5" x14ac:dyDescent="0.25">
      <c r="A916" s="66" t="s">
        <v>478</v>
      </c>
      <c r="B916" s="66" t="s">
        <v>479</v>
      </c>
      <c r="C916" s="66" t="s">
        <v>2437</v>
      </c>
      <c r="D916" s="66" t="s">
        <v>2438</v>
      </c>
      <c r="E916" s="66">
        <v>0</v>
      </c>
    </row>
    <row r="917" spans="1:5" x14ac:dyDescent="0.25">
      <c r="A917" s="66" t="s">
        <v>478</v>
      </c>
      <c r="B917" s="66" t="s">
        <v>479</v>
      </c>
      <c r="C917" s="66" t="s">
        <v>2439</v>
      </c>
      <c r="D917" s="66" t="s">
        <v>2440</v>
      </c>
      <c r="E917" s="66">
        <v>0</v>
      </c>
    </row>
    <row r="918" spans="1:5" x14ac:dyDescent="0.25">
      <c r="A918" s="66" t="s">
        <v>478</v>
      </c>
      <c r="B918" s="66" t="s">
        <v>479</v>
      </c>
      <c r="C918" s="66" t="s">
        <v>2441</v>
      </c>
      <c r="D918" s="66" t="s">
        <v>2442</v>
      </c>
      <c r="E918" s="66">
        <v>0</v>
      </c>
    </row>
    <row r="919" spans="1:5" x14ac:dyDescent="0.25">
      <c r="A919" s="66" t="s">
        <v>478</v>
      </c>
      <c r="B919" s="66" t="s">
        <v>479</v>
      </c>
      <c r="C919" s="66" t="s">
        <v>2443</v>
      </c>
      <c r="D919" s="66" t="s">
        <v>2444</v>
      </c>
      <c r="E919" s="66">
        <v>0</v>
      </c>
    </row>
    <row r="920" spans="1:5" x14ac:dyDescent="0.25">
      <c r="A920" s="66" t="s">
        <v>478</v>
      </c>
      <c r="B920" s="66" t="s">
        <v>479</v>
      </c>
      <c r="C920" s="66" t="s">
        <v>2445</v>
      </c>
      <c r="D920" s="66" t="s">
        <v>2446</v>
      </c>
      <c r="E920" s="66">
        <v>0</v>
      </c>
    </row>
    <row r="921" spans="1:5" x14ac:dyDescent="0.25">
      <c r="A921" s="66" t="s">
        <v>478</v>
      </c>
      <c r="B921" s="66" t="s">
        <v>479</v>
      </c>
      <c r="C921" s="66" t="s">
        <v>544</v>
      </c>
      <c r="D921" s="66" t="s">
        <v>2447</v>
      </c>
      <c r="E921" s="66">
        <v>0</v>
      </c>
    </row>
    <row r="922" spans="1:5" x14ac:dyDescent="0.25">
      <c r="A922" s="66" t="s">
        <v>478</v>
      </c>
      <c r="B922" s="66" t="s">
        <v>479</v>
      </c>
      <c r="C922" s="66" t="s">
        <v>545</v>
      </c>
      <c r="D922" s="66" t="s">
        <v>2448</v>
      </c>
      <c r="E922" s="66">
        <v>0</v>
      </c>
    </row>
    <row r="923" spans="1:5" x14ac:dyDescent="0.25">
      <c r="A923" s="66" t="s">
        <v>478</v>
      </c>
      <c r="B923" s="66" t="s">
        <v>479</v>
      </c>
      <c r="C923" s="66" t="s">
        <v>546</v>
      </c>
      <c r="D923" s="66" t="s">
        <v>2449</v>
      </c>
      <c r="E923" s="66">
        <v>0</v>
      </c>
    </row>
    <row r="924" spans="1:5" x14ac:dyDescent="0.25">
      <c r="A924" s="66" t="s">
        <v>478</v>
      </c>
      <c r="B924" s="66" t="s">
        <v>479</v>
      </c>
      <c r="C924" s="66" t="s">
        <v>1703</v>
      </c>
      <c r="D924" s="66" t="s">
        <v>2450</v>
      </c>
      <c r="E924" s="66">
        <v>0</v>
      </c>
    </row>
    <row r="925" spans="1:5" x14ac:dyDescent="0.25">
      <c r="A925" s="66" t="s">
        <v>478</v>
      </c>
      <c r="B925" s="66" t="s">
        <v>479</v>
      </c>
      <c r="C925" s="66" t="s">
        <v>2451</v>
      </c>
      <c r="D925" s="66" t="s">
        <v>2452</v>
      </c>
      <c r="E925" s="66">
        <v>0</v>
      </c>
    </row>
    <row r="926" spans="1:5" x14ac:dyDescent="0.25">
      <c r="A926" s="66" t="s">
        <v>478</v>
      </c>
      <c r="B926" s="66" t="s">
        <v>479</v>
      </c>
      <c r="C926" s="66" t="s">
        <v>2456</v>
      </c>
      <c r="D926" s="66" t="s">
        <v>2457</v>
      </c>
      <c r="E926" s="66">
        <v>0</v>
      </c>
    </row>
    <row r="927" spans="1:5" x14ac:dyDescent="0.25">
      <c r="A927" s="66" t="s">
        <v>478</v>
      </c>
      <c r="B927" s="66" t="s">
        <v>479</v>
      </c>
      <c r="C927" s="66" t="s">
        <v>2458</v>
      </c>
      <c r="D927" s="66" t="s">
        <v>2459</v>
      </c>
      <c r="E927" s="66">
        <v>0</v>
      </c>
    </row>
    <row r="928" spans="1:5" x14ac:dyDescent="0.25">
      <c r="A928" s="66" t="s">
        <v>478</v>
      </c>
      <c r="B928" s="66" t="s">
        <v>479</v>
      </c>
      <c r="C928" s="66" t="s">
        <v>1648</v>
      </c>
      <c r="D928" s="66" t="s">
        <v>2483</v>
      </c>
      <c r="E928" s="66">
        <v>0</v>
      </c>
    </row>
    <row r="929" spans="1:5" x14ac:dyDescent="0.25">
      <c r="A929" s="66" t="s">
        <v>478</v>
      </c>
      <c r="B929" s="66" t="s">
        <v>479</v>
      </c>
      <c r="C929" s="66" t="s">
        <v>1649</v>
      </c>
      <c r="D929" s="66" t="s">
        <v>2484</v>
      </c>
      <c r="E929" s="66">
        <v>0</v>
      </c>
    </row>
    <row r="930" spans="1:5" x14ac:dyDescent="0.25">
      <c r="A930" s="66" t="s">
        <v>478</v>
      </c>
      <c r="B930" s="66" t="s">
        <v>479</v>
      </c>
      <c r="C930" s="66" t="s">
        <v>2485</v>
      </c>
      <c r="D930" s="66" t="s">
        <v>2486</v>
      </c>
      <c r="E930" s="66">
        <v>0</v>
      </c>
    </row>
    <row r="931" spans="1:5" x14ac:dyDescent="0.25">
      <c r="A931" s="66" t="s">
        <v>478</v>
      </c>
      <c r="B931" s="66" t="s">
        <v>479</v>
      </c>
      <c r="C931" s="66" t="s">
        <v>2487</v>
      </c>
      <c r="D931" s="66" t="s">
        <v>2488</v>
      </c>
      <c r="E931" s="66">
        <v>0</v>
      </c>
    </row>
    <row r="932" spans="1:5" x14ac:dyDescent="0.25">
      <c r="A932" s="66" t="s">
        <v>478</v>
      </c>
      <c r="B932" s="66" t="s">
        <v>479</v>
      </c>
      <c r="C932" s="66" t="s">
        <v>2489</v>
      </c>
      <c r="D932" s="66" t="s">
        <v>2490</v>
      </c>
      <c r="E932" s="66">
        <v>0</v>
      </c>
    </row>
    <row r="933" spans="1:5" x14ac:dyDescent="0.25">
      <c r="A933" s="66" t="s">
        <v>478</v>
      </c>
      <c r="B933" s="66" t="s">
        <v>479</v>
      </c>
      <c r="C933" s="66" t="s">
        <v>262</v>
      </c>
      <c r="D933" s="66" t="s">
        <v>2460</v>
      </c>
      <c r="E933" s="66">
        <v>0</v>
      </c>
    </row>
    <row r="934" spans="1:5" x14ac:dyDescent="0.25">
      <c r="A934" s="66" t="s">
        <v>478</v>
      </c>
      <c r="B934" s="66" t="s">
        <v>479</v>
      </c>
      <c r="C934" s="66" t="s">
        <v>261</v>
      </c>
      <c r="D934" s="66" t="s">
        <v>2461</v>
      </c>
      <c r="E934" s="66">
        <v>0</v>
      </c>
    </row>
    <row r="935" spans="1:5" x14ac:dyDescent="0.25">
      <c r="A935" s="66" t="s">
        <v>478</v>
      </c>
      <c r="B935" s="66" t="s">
        <v>479</v>
      </c>
      <c r="C935" s="66" t="s">
        <v>1638</v>
      </c>
      <c r="D935" s="66" t="s">
        <v>2462</v>
      </c>
      <c r="E935" s="66">
        <v>0</v>
      </c>
    </row>
    <row r="936" spans="1:5" x14ac:dyDescent="0.25">
      <c r="A936" s="66" t="s">
        <v>478</v>
      </c>
      <c r="B936" s="66" t="s">
        <v>479</v>
      </c>
      <c r="C936" s="66" t="s">
        <v>1639</v>
      </c>
      <c r="D936" s="66" t="s">
        <v>2463</v>
      </c>
      <c r="E936" s="66">
        <v>0</v>
      </c>
    </row>
    <row r="937" spans="1:5" x14ac:dyDescent="0.25">
      <c r="A937" s="66" t="s">
        <v>478</v>
      </c>
      <c r="B937" s="66" t="s">
        <v>479</v>
      </c>
      <c r="C937" s="66" t="s">
        <v>1640</v>
      </c>
      <c r="D937" s="66" t="s">
        <v>2464</v>
      </c>
      <c r="E937" s="66">
        <v>0</v>
      </c>
    </row>
    <row r="938" spans="1:5" x14ac:dyDescent="0.25">
      <c r="A938" s="66" t="s">
        <v>478</v>
      </c>
      <c r="B938" s="66" t="s">
        <v>479</v>
      </c>
      <c r="C938" s="66" t="s">
        <v>1737</v>
      </c>
      <c r="D938" s="66" t="s">
        <v>2453</v>
      </c>
      <c r="E938" s="66">
        <v>0</v>
      </c>
    </row>
    <row r="939" spans="1:5" x14ac:dyDescent="0.25">
      <c r="A939" s="66" t="s">
        <v>478</v>
      </c>
      <c r="B939" s="66" t="s">
        <v>479</v>
      </c>
      <c r="C939" s="66" t="s">
        <v>1738</v>
      </c>
      <c r="D939" s="66" t="s">
        <v>2454</v>
      </c>
      <c r="E939" s="66">
        <v>0</v>
      </c>
    </row>
    <row r="940" spans="1:5" x14ac:dyDescent="0.25">
      <c r="A940" s="66" t="s">
        <v>478</v>
      </c>
      <c r="B940" s="66" t="s">
        <v>479</v>
      </c>
      <c r="C940" s="66" t="s">
        <v>275</v>
      </c>
      <c r="D940" s="66" t="s">
        <v>2455</v>
      </c>
      <c r="E940" s="66">
        <v>0</v>
      </c>
    </row>
    <row r="941" spans="1:5" x14ac:dyDescent="0.25">
      <c r="A941" s="66" t="s">
        <v>478</v>
      </c>
      <c r="B941" s="66" t="s">
        <v>479</v>
      </c>
      <c r="C941" s="66" t="s">
        <v>2465</v>
      </c>
      <c r="D941" s="66" t="s">
        <v>2466</v>
      </c>
      <c r="E941" s="66">
        <v>0</v>
      </c>
    </row>
    <row r="942" spans="1:5" x14ac:dyDescent="0.25">
      <c r="A942" s="66" t="s">
        <v>478</v>
      </c>
      <c r="B942" s="66" t="s">
        <v>479</v>
      </c>
      <c r="C942" s="66" t="s">
        <v>266</v>
      </c>
      <c r="D942" s="66" t="s">
        <v>2467</v>
      </c>
      <c r="E942" s="66">
        <v>0</v>
      </c>
    </row>
    <row r="943" spans="1:5" x14ac:dyDescent="0.25">
      <c r="A943" s="66" t="s">
        <v>478</v>
      </c>
      <c r="B943" s="66" t="s">
        <v>479</v>
      </c>
      <c r="C943" s="66" t="s">
        <v>2468</v>
      </c>
      <c r="D943" s="66" t="s">
        <v>1616</v>
      </c>
      <c r="E943" s="66">
        <v>0</v>
      </c>
    </row>
    <row r="944" spans="1:5" x14ac:dyDescent="0.25">
      <c r="A944" s="66" t="s">
        <v>478</v>
      </c>
      <c r="B944" s="66" t="s">
        <v>479</v>
      </c>
      <c r="C944" s="66" t="s">
        <v>1700</v>
      </c>
      <c r="D944" s="66" t="s">
        <v>2471</v>
      </c>
      <c r="E944" s="66">
        <v>0</v>
      </c>
    </row>
    <row r="945" spans="1:5" x14ac:dyDescent="0.25">
      <c r="A945" s="66" t="s">
        <v>478</v>
      </c>
      <c r="B945" s="66" t="s">
        <v>479</v>
      </c>
      <c r="C945" s="66" t="s">
        <v>1662</v>
      </c>
      <c r="D945" s="66" t="s">
        <v>2472</v>
      </c>
      <c r="E945" s="66">
        <v>0</v>
      </c>
    </row>
    <row r="946" spans="1:5" x14ac:dyDescent="0.25">
      <c r="A946" s="66" t="s">
        <v>478</v>
      </c>
      <c r="B946" s="66" t="s">
        <v>479</v>
      </c>
      <c r="C946" s="66" t="s">
        <v>1652</v>
      </c>
      <c r="D946" s="66" t="s">
        <v>2473</v>
      </c>
      <c r="E946" s="66">
        <v>0</v>
      </c>
    </row>
    <row r="947" spans="1:5" x14ac:dyDescent="0.25">
      <c r="A947" s="66" t="s">
        <v>478</v>
      </c>
      <c r="B947" s="66" t="s">
        <v>479</v>
      </c>
      <c r="C947" s="66" t="s">
        <v>2469</v>
      </c>
      <c r="D947" s="66" t="s">
        <v>2470</v>
      </c>
      <c r="E947" s="66">
        <v>0</v>
      </c>
    </row>
    <row r="948" spans="1:5" x14ac:dyDescent="0.25">
      <c r="A948" s="66" t="s">
        <v>478</v>
      </c>
      <c r="B948" s="66" t="s">
        <v>479</v>
      </c>
      <c r="C948" s="66" t="s">
        <v>1688</v>
      </c>
      <c r="D948" s="66" t="s">
        <v>2474</v>
      </c>
      <c r="E948" s="66">
        <v>0</v>
      </c>
    </row>
    <row r="949" spans="1:5" x14ac:dyDescent="0.25">
      <c r="A949" s="66" t="s">
        <v>478</v>
      </c>
      <c r="B949" s="66" t="s">
        <v>479</v>
      </c>
      <c r="C949" s="66" t="s">
        <v>1668</v>
      </c>
      <c r="D949" s="66" t="s">
        <v>2475</v>
      </c>
      <c r="E949" s="66">
        <v>0</v>
      </c>
    </row>
    <row r="950" spans="1:5" x14ac:dyDescent="0.25">
      <c r="A950" s="66" t="s">
        <v>478</v>
      </c>
      <c r="B950" s="66" t="s">
        <v>479</v>
      </c>
      <c r="C950" s="66" t="s">
        <v>1669</v>
      </c>
      <c r="D950" s="66" t="s">
        <v>2476</v>
      </c>
      <c r="E950" s="66">
        <v>0</v>
      </c>
    </row>
    <row r="951" spans="1:5" x14ac:dyDescent="0.25">
      <c r="A951" s="66" t="s">
        <v>478</v>
      </c>
      <c r="B951" s="66" t="s">
        <v>479</v>
      </c>
      <c r="C951" s="66" t="s">
        <v>1670</v>
      </c>
      <c r="D951" s="66" t="s">
        <v>2477</v>
      </c>
      <c r="E951" s="66">
        <v>0</v>
      </c>
    </row>
    <row r="952" spans="1:5" x14ac:dyDescent="0.25">
      <c r="A952" s="66" t="s">
        <v>478</v>
      </c>
      <c r="B952" s="66" t="s">
        <v>479</v>
      </c>
      <c r="C952" s="66" t="s">
        <v>254</v>
      </c>
      <c r="D952" s="66" t="s">
        <v>2478</v>
      </c>
      <c r="E952" s="66">
        <v>0</v>
      </c>
    </row>
    <row r="953" spans="1:5" x14ac:dyDescent="0.25">
      <c r="A953" s="66" t="s">
        <v>478</v>
      </c>
      <c r="B953" s="66" t="s">
        <v>479</v>
      </c>
      <c r="C953" s="66" t="s">
        <v>1660</v>
      </c>
      <c r="D953" s="66" t="s">
        <v>2479</v>
      </c>
      <c r="E953" s="66">
        <v>0</v>
      </c>
    </row>
    <row r="954" spans="1:5" x14ac:dyDescent="0.25">
      <c r="A954" s="66" t="s">
        <v>478</v>
      </c>
      <c r="B954" s="66" t="s">
        <v>479</v>
      </c>
      <c r="C954" s="66" t="s">
        <v>1643</v>
      </c>
      <c r="D954" s="66" t="s">
        <v>2480</v>
      </c>
      <c r="E954" s="66">
        <v>0</v>
      </c>
    </row>
    <row r="955" spans="1:5" x14ac:dyDescent="0.25">
      <c r="A955" s="66" t="s">
        <v>478</v>
      </c>
      <c r="B955" s="66" t="s">
        <v>479</v>
      </c>
      <c r="C955" s="66" t="s">
        <v>1644</v>
      </c>
      <c r="D955" s="66" t="s">
        <v>2481</v>
      </c>
      <c r="E955" s="66">
        <v>0</v>
      </c>
    </row>
    <row r="956" spans="1:5" x14ac:dyDescent="0.25">
      <c r="A956" s="66" t="s">
        <v>478</v>
      </c>
      <c r="B956" s="66" t="s">
        <v>479</v>
      </c>
      <c r="C956" s="66" t="s">
        <v>1633</v>
      </c>
      <c r="D956" s="66" t="s">
        <v>2482</v>
      </c>
      <c r="E956" s="66">
        <v>0</v>
      </c>
    </row>
    <row r="957" spans="1:5" x14ac:dyDescent="0.25">
      <c r="A957" s="66" t="s">
        <v>478</v>
      </c>
      <c r="B957" s="66" t="s">
        <v>479</v>
      </c>
      <c r="C957" s="66" t="s">
        <v>2491</v>
      </c>
      <c r="D957" s="66" t="s">
        <v>2492</v>
      </c>
      <c r="E957" s="66">
        <v>0</v>
      </c>
    </row>
    <row r="958" spans="1:5" x14ac:dyDescent="0.25">
      <c r="A958" s="66" t="s">
        <v>478</v>
      </c>
      <c r="B958" s="66" t="s">
        <v>479</v>
      </c>
      <c r="C958" s="66" t="s">
        <v>163</v>
      </c>
      <c r="D958" s="66" t="s">
        <v>2500</v>
      </c>
      <c r="E958" s="66">
        <v>0</v>
      </c>
    </row>
    <row r="959" spans="1:5" x14ac:dyDescent="0.25">
      <c r="A959" s="66" t="s">
        <v>478</v>
      </c>
      <c r="B959" s="66" t="s">
        <v>479</v>
      </c>
      <c r="C959" s="66" t="s">
        <v>2501</v>
      </c>
      <c r="D959" s="66" t="s">
        <v>2502</v>
      </c>
      <c r="E959" s="66">
        <v>0</v>
      </c>
    </row>
    <row r="960" spans="1:5" x14ac:dyDescent="0.25">
      <c r="A960" s="66" t="s">
        <v>478</v>
      </c>
      <c r="B960" s="66" t="s">
        <v>479</v>
      </c>
      <c r="C960" s="66" t="s">
        <v>2503</v>
      </c>
      <c r="D960" s="66" t="s">
        <v>2504</v>
      </c>
      <c r="E960" s="66">
        <v>0</v>
      </c>
    </row>
    <row r="961" spans="1:5" x14ac:dyDescent="0.25">
      <c r="A961" s="66" t="s">
        <v>478</v>
      </c>
      <c r="B961" s="66" t="s">
        <v>479</v>
      </c>
      <c r="C961" s="66" t="s">
        <v>194</v>
      </c>
      <c r="D961" s="66" t="s">
        <v>2505</v>
      </c>
      <c r="E961" s="66">
        <v>0</v>
      </c>
    </row>
    <row r="962" spans="1:5" x14ac:dyDescent="0.25">
      <c r="A962" s="66" t="s">
        <v>478</v>
      </c>
      <c r="B962" s="66" t="s">
        <v>479</v>
      </c>
      <c r="C962" s="66" t="s">
        <v>1552</v>
      </c>
      <c r="D962" s="66" t="s">
        <v>2493</v>
      </c>
      <c r="E962" s="66">
        <v>0</v>
      </c>
    </row>
    <row r="963" spans="1:5" x14ac:dyDescent="0.25">
      <c r="A963" s="66" t="s">
        <v>478</v>
      </c>
      <c r="B963" s="66" t="s">
        <v>479</v>
      </c>
      <c r="C963" s="66" t="s">
        <v>1566</v>
      </c>
      <c r="D963" s="66" t="s">
        <v>2498</v>
      </c>
      <c r="E963" s="66">
        <v>0</v>
      </c>
    </row>
    <row r="964" spans="1:5" x14ac:dyDescent="0.25">
      <c r="A964" s="66" t="s">
        <v>478</v>
      </c>
      <c r="B964" s="66" t="s">
        <v>479</v>
      </c>
      <c r="C964" s="66" t="s">
        <v>1567</v>
      </c>
      <c r="D964" s="66" t="s">
        <v>2499</v>
      </c>
      <c r="E964" s="66">
        <v>0</v>
      </c>
    </row>
    <row r="965" spans="1:5" x14ac:dyDescent="0.25">
      <c r="A965" s="66" t="s">
        <v>478</v>
      </c>
      <c r="B965" s="66" t="s">
        <v>479</v>
      </c>
      <c r="C965" s="66" t="s">
        <v>196</v>
      </c>
      <c r="D965" s="66" t="s">
        <v>2506</v>
      </c>
      <c r="E965" s="66">
        <v>0</v>
      </c>
    </row>
    <row r="966" spans="1:5" x14ac:dyDescent="0.25">
      <c r="A966" s="66" t="s">
        <v>478</v>
      </c>
      <c r="B966" s="66" t="s">
        <v>479</v>
      </c>
      <c r="C966" s="66" t="s">
        <v>1557</v>
      </c>
      <c r="D966" s="66" t="s">
        <v>2507</v>
      </c>
      <c r="E966" s="66">
        <v>0</v>
      </c>
    </row>
    <row r="967" spans="1:5" x14ac:dyDescent="0.25">
      <c r="A967" s="66" t="s">
        <v>478</v>
      </c>
      <c r="B967" s="66" t="s">
        <v>479</v>
      </c>
      <c r="C967" s="66" t="s">
        <v>2494</v>
      </c>
      <c r="D967" s="66" t="s">
        <v>2495</v>
      </c>
      <c r="E967" s="66">
        <v>0</v>
      </c>
    </row>
    <row r="968" spans="1:5" x14ac:dyDescent="0.25">
      <c r="A968" s="66" t="s">
        <v>478</v>
      </c>
      <c r="B968" s="66" t="s">
        <v>479</v>
      </c>
      <c r="C968" s="66" t="s">
        <v>2496</v>
      </c>
      <c r="D968" s="66" t="s">
        <v>2497</v>
      </c>
      <c r="E968" s="66">
        <v>0</v>
      </c>
    </row>
  </sheetData>
  <autoFilter ref="A1:E952" xr:uid="{C9A59ADE-F09B-476A-A77F-FE0F96BC626D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A092-9784-4622-9569-753D35A25A92}">
  <dimension ref="A1:F365"/>
  <sheetViews>
    <sheetView workbookViewId="0">
      <selection sqref="A1:F1048576"/>
    </sheetView>
  </sheetViews>
  <sheetFormatPr defaultColWidth="8.85546875" defaultRowHeight="15" x14ac:dyDescent="0.25"/>
  <cols>
    <col min="1" max="1" width="16.28515625" style="66" bestFit="1" customWidth="1"/>
    <col min="2" max="2" width="16.85546875" style="66" bestFit="1" customWidth="1"/>
    <col min="3" max="3" width="11.42578125" style="66" bestFit="1" customWidth="1"/>
    <col min="4" max="4" width="42.140625" style="66" bestFit="1" customWidth="1"/>
    <col min="5" max="5" width="11.7109375" style="66" bestFit="1" customWidth="1"/>
    <col min="6" max="6" width="10.7109375" style="66" bestFit="1" customWidth="1"/>
  </cols>
  <sheetData>
    <row r="1" spans="1:6" x14ac:dyDescent="0.25">
      <c r="A1" s="100" t="s">
        <v>2230</v>
      </c>
      <c r="B1" s="100" t="s">
        <v>2231</v>
      </c>
      <c r="C1" s="100" t="s">
        <v>2232</v>
      </c>
      <c r="D1" s="100" t="s">
        <v>2233</v>
      </c>
      <c r="E1" s="100" t="s">
        <v>2234</v>
      </c>
      <c r="F1" s="100" t="s">
        <v>2235</v>
      </c>
    </row>
    <row r="2" spans="1:6" x14ac:dyDescent="0.25">
      <c r="A2" s="99" t="s">
        <v>479</v>
      </c>
      <c r="B2" s="99" t="s">
        <v>212</v>
      </c>
      <c r="C2" s="99" t="s">
        <v>2676</v>
      </c>
      <c r="D2" s="99" t="s">
        <v>2237</v>
      </c>
      <c r="E2" s="99">
        <v>2</v>
      </c>
      <c r="F2" s="101">
        <v>44504</v>
      </c>
    </row>
    <row r="3" spans="1:6" x14ac:dyDescent="0.25">
      <c r="A3" s="99" t="s">
        <v>479</v>
      </c>
      <c r="B3" s="99" t="s">
        <v>212</v>
      </c>
      <c r="C3" s="99" t="s">
        <v>2628</v>
      </c>
      <c r="D3" s="99" t="s">
        <v>2238</v>
      </c>
      <c r="E3" s="99">
        <v>2</v>
      </c>
      <c r="F3" s="101">
        <v>44502</v>
      </c>
    </row>
    <row r="4" spans="1:6" x14ac:dyDescent="0.25">
      <c r="A4" s="99" t="s">
        <v>479</v>
      </c>
      <c r="B4" s="99" t="s">
        <v>210</v>
      </c>
      <c r="C4" s="99" t="s">
        <v>2675</v>
      </c>
      <c r="D4" s="99" t="s">
        <v>2238</v>
      </c>
      <c r="E4" s="99">
        <v>2</v>
      </c>
      <c r="F4" s="101">
        <v>44550</v>
      </c>
    </row>
    <row r="5" spans="1:6" x14ac:dyDescent="0.25">
      <c r="A5" s="99" t="s">
        <v>479</v>
      </c>
      <c r="B5" s="99" t="s">
        <v>224</v>
      </c>
      <c r="C5" s="99" t="s">
        <v>2675</v>
      </c>
      <c r="D5" s="99" t="s">
        <v>2238</v>
      </c>
      <c r="E5" s="99">
        <v>2</v>
      </c>
      <c r="F5" s="101">
        <v>44550</v>
      </c>
    </row>
    <row r="6" spans="1:6" x14ac:dyDescent="0.25">
      <c r="A6" s="99" t="s">
        <v>479</v>
      </c>
      <c r="B6" s="99" t="s">
        <v>216</v>
      </c>
      <c r="C6" s="99" t="s">
        <v>2628</v>
      </c>
      <c r="D6" s="99" t="s">
        <v>2238</v>
      </c>
      <c r="E6" s="99">
        <v>2</v>
      </c>
      <c r="F6" s="101">
        <v>44502</v>
      </c>
    </row>
    <row r="7" spans="1:6" x14ac:dyDescent="0.25">
      <c r="A7" s="99" t="s">
        <v>479</v>
      </c>
      <c r="B7" s="99" t="s">
        <v>215</v>
      </c>
      <c r="C7" s="99" t="s">
        <v>2676</v>
      </c>
      <c r="D7" s="99" t="s">
        <v>2237</v>
      </c>
      <c r="E7" s="99">
        <v>2</v>
      </c>
      <c r="F7" s="101">
        <v>44504</v>
      </c>
    </row>
    <row r="8" spans="1:6" x14ac:dyDescent="0.25">
      <c r="A8" s="99" t="s">
        <v>479</v>
      </c>
      <c r="B8" s="99" t="s">
        <v>295</v>
      </c>
      <c r="C8" s="99" t="s">
        <v>2677</v>
      </c>
      <c r="D8" s="99" t="s">
        <v>2237</v>
      </c>
      <c r="E8" s="99">
        <v>2</v>
      </c>
      <c r="F8" s="101">
        <v>44557</v>
      </c>
    </row>
    <row r="9" spans="1:6" x14ac:dyDescent="0.25">
      <c r="A9" s="99" t="s">
        <v>479</v>
      </c>
      <c r="B9" s="99" t="s">
        <v>295</v>
      </c>
      <c r="C9" s="99" t="s">
        <v>2677</v>
      </c>
      <c r="D9" s="99" t="s">
        <v>2237</v>
      </c>
      <c r="E9" s="99">
        <v>2</v>
      </c>
      <c r="F9" s="101">
        <v>44557</v>
      </c>
    </row>
    <row r="10" spans="1:6" x14ac:dyDescent="0.25">
      <c r="A10" s="99" t="s">
        <v>479</v>
      </c>
      <c r="B10" s="99" t="s">
        <v>2092</v>
      </c>
      <c r="C10" s="99" t="s">
        <v>2678</v>
      </c>
      <c r="D10" s="99" t="s">
        <v>2237</v>
      </c>
      <c r="E10" s="99">
        <v>2</v>
      </c>
      <c r="F10" s="101">
        <v>44552</v>
      </c>
    </row>
    <row r="11" spans="1:6" x14ac:dyDescent="0.25">
      <c r="A11" s="99" t="s">
        <v>479</v>
      </c>
      <c r="B11" s="99" t="s">
        <v>10</v>
      </c>
      <c r="C11" s="99" t="s">
        <v>2622</v>
      </c>
      <c r="D11" s="99" t="s">
        <v>2237</v>
      </c>
      <c r="E11" s="99">
        <v>2</v>
      </c>
      <c r="F11" s="101">
        <v>44497</v>
      </c>
    </row>
    <row r="12" spans="1:6" x14ac:dyDescent="0.25">
      <c r="A12" s="99" t="s">
        <v>479</v>
      </c>
      <c r="B12" s="99" t="s">
        <v>10</v>
      </c>
      <c r="C12" s="99" t="s">
        <v>2622</v>
      </c>
      <c r="D12" s="99" t="s">
        <v>2237</v>
      </c>
      <c r="E12" s="99">
        <v>2</v>
      </c>
      <c r="F12" s="101">
        <v>44497</v>
      </c>
    </row>
    <row r="13" spans="1:6" x14ac:dyDescent="0.25">
      <c r="A13" s="99" t="s">
        <v>479</v>
      </c>
      <c r="B13" s="99" t="s">
        <v>10</v>
      </c>
      <c r="C13" s="99" t="s">
        <v>2631</v>
      </c>
      <c r="D13" s="99" t="s">
        <v>2237</v>
      </c>
      <c r="E13" s="99">
        <v>2</v>
      </c>
      <c r="F13" s="101">
        <v>44511</v>
      </c>
    </row>
    <row r="14" spans="1:6" x14ac:dyDescent="0.25">
      <c r="A14" s="99" t="s">
        <v>479</v>
      </c>
      <c r="B14" s="99" t="s">
        <v>10</v>
      </c>
      <c r="C14" s="99" t="s">
        <v>2631</v>
      </c>
      <c r="D14" s="99" t="s">
        <v>2237</v>
      </c>
      <c r="E14" s="99">
        <v>2</v>
      </c>
      <c r="F14" s="101">
        <v>44511</v>
      </c>
    </row>
    <row r="15" spans="1:6" x14ac:dyDescent="0.25">
      <c r="A15" s="99" t="s">
        <v>479</v>
      </c>
      <c r="B15" s="99" t="s">
        <v>10</v>
      </c>
      <c r="C15" s="99" t="s">
        <v>2646</v>
      </c>
      <c r="D15" s="99" t="s">
        <v>2239</v>
      </c>
      <c r="E15" s="99">
        <v>4</v>
      </c>
      <c r="F15" s="101">
        <v>44493</v>
      </c>
    </row>
    <row r="16" spans="1:6" x14ac:dyDescent="0.25">
      <c r="A16" s="99" t="s">
        <v>479</v>
      </c>
      <c r="B16" s="99" t="s">
        <v>800</v>
      </c>
      <c r="C16" s="99" t="s">
        <v>2623</v>
      </c>
      <c r="D16" s="99" t="s">
        <v>2238</v>
      </c>
      <c r="E16" s="99">
        <v>2</v>
      </c>
      <c r="F16" s="101">
        <v>44496</v>
      </c>
    </row>
    <row r="17" spans="1:6" x14ac:dyDescent="0.25">
      <c r="A17" s="99" t="s">
        <v>479</v>
      </c>
      <c r="B17" s="99" t="s">
        <v>800</v>
      </c>
      <c r="C17" s="99" t="s">
        <v>2623</v>
      </c>
      <c r="D17" s="99" t="s">
        <v>2238</v>
      </c>
      <c r="E17" s="99">
        <v>2</v>
      </c>
      <c r="F17" s="101">
        <v>44496</v>
      </c>
    </row>
    <row r="18" spans="1:6" x14ac:dyDescent="0.25">
      <c r="A18" s="99" t="s">
        <v>479</v>
      </c>
      <c r="B18" s="99" t="s">
        <v>9</v>
      </c>
      <c r="C18" s="99" t="s">
        <v>2669</v>
      </c>
      <c r="D18" s="99" t="s">
        <v>2701</v>
      </c>
      <c r="E18" s="99">
        <v>4</v>
      </c>
      <c r="F18" s="101">
        <v>44545</v>
      </c>
    </row>
    <row r="19" spans="1:6" x14ac:dyDescent="0.25">
      <c r="A19" s="99" t="s">
        <v>479</v>
      </c>
      <c r="B19" s="99" t="s">
        <v>15</v>
      </c>
      <c r="C19" s="99" t="s">
        <v>2679</v>
      </c>
      <c r="D19" s="99" t="s">
        <v>2239</v>
      </c>
      <c r="E19" s="99">
        <v>2</v>
      </c>
      <c r="F19" s="101">
        <v>44383</v>
      </c>
    </row>
    <row r="20" spans="1:6" x14ac:dyDescent="0.25">
      <c r="A20" s="99" t="s">
        <v>479</v>
      </c>
      <c r="B20" s="99" t="s">
        <v>15</v>
      </c>
      <c r="C20" s="99" t="s">
        <v>2636</v>
      </c>
      <c r="D20" s="99" t="s">
        <v>2237</v>
      </c>
      <c r="E20" s="99">
        <v>1</v>
      </c>
      <c r="F20" s="101">
        <v>44515</v>
      </c>
    </row>
    <row r="21" spans="1:6" x14ac:dyDescent="0.25">
      <c r="A21" s="99" t="s">
        <v>479</v>
      </c>
      <c r="B21" s="99" t="s">
        <v>15</v>
      </c>
      <c r="C21" s="99" t="s">
        <v>2588</v>
      </c>
      <c r="D21" s="99" t="s">
        <v>2239</v>
      </c>
      <c r="E21" s="99">
        <v>8</v>
      </c>
      <c r="F21" s="101">
        <v>44442</v>
      </c>
    </row>
    <row r="22" spans="1:6" x14ac:dyDescent="0.25">
      <c r="A22" s="99" t="s">
        <v>479</v>
      </c>
      <c r="B22" s="99" t="s">
        <v>15</v>
      </c>
      <c r="C22" s="99" t="s">
        <v>2573</v>
      </c>
      <c r="D22" s="99" t="s">
        <v>2239</v>
      </c>
      <c r="E22" s="99">
        <v>4</v>
      </c>
      <c r="F22" s="101">
        <v>44449</v>
      </c>
    </row>
    <row r="23" spans="1:6" x14ac:dyDescent="0.25">
      <c r="A23" s="99" t="s">
        <v>479</v>
      </c>
      <c r="B23" s="99" t="s">
        <v>15</v>
      </c>
      <c r="C23" s="99" t="s">
        <v>2612</v>
      </c>
      <c r="D23" s="99" t="s">
        <v>2237</v>
      </c>
      <c r="E23" s="99">
        <v>2</v>
      </c>
      <c r="F23" s="101">
        <v>44488</v>
      </c>
    </row>
    <row r="24" spans="1:6" x14ac:dyDescent="0.25">
      <c r="A24" s="99" t="s">
        <v>479</v>
      </c>
      <c r="B24" s="99" t="s">
        <v>14</v>
      </c>
      <c r="C24" s="99" t="s">
        <v>2680</v>
      </c>
      <c r="D24" s="99" t="s">
        <v>2239</v>
      </c>
      <c r="E24" s="99">
        <v>4</v>
      </c>
      <c r="F24" s="101">
        <v>44503</v>
      </c>
    </row>
    <row r="25" spans="1:6" x14ac:dyDescent="0.25">
      <c r="A25" s="99" t="s">
        <v>479</v>
      </c>
      <c r="B25" s="99" t="s">
        <v>7</v>
      </c>
      <c r="C25" s="99" t="s">
        <v>2612</v>
      </c>
      <c r="D25" s="99" t="s">
        <v>2237</v>
      </c>
      <c r="E25" s="99">
        <v>2</v>
      </c>
      <c r="F25" s="101">
        <v>44488</v>
      </c>
    </row>
    <row r="26" spans="1:6" x14ac:dyDescent="0.25">
      <c r="A26" s="99" t="s">
        <v>479</v>
      </c>
      <c r="B26" s="99" t="s">
        <v>7</v>
      </c>
      <c r="C26" s="99" t="s">
        <v>2646</v>
      </c>
      <c r="D26" s="99" t="s">
        <v>2239</v>
      </c>
      <c r="E26" s="99">
        <v>2</v>
      </c>
      <c r="F26" s="101">
        <v>44493</v>
      </c>
    </row>
    <row r="27" spans="1:6" x14ac:dyDescent="0.25">
      <c r="A27" s="99" t="s">
        <v>479</v>
      </c>
      <c r="B27" s="99" t="s">
        <v>92</v>
      </c>
      <c r="C27" s="99" t="s">
        <v>2681</v>
      </c>
      <c r="D27" s="99" t="s">
        <v>2239</v>
      </c>
      <c r="E27" s="99">
        <v>2</v>
      </c>
      <c r="F27" s="101">
        <v>44543</v>
      </c>
    </row>
    <row r="28" spans="1:6" x14ac:dyDescent="0.25">
      <c r="A28" s="99" t="s">
        <v>479</v>
      </c>
      <c r="B28" s="99" t="s">
        <v>92</v>
      </c>
      <c r="C28" s="99" t="s">
        <v>2682</v>
      </c>
      <c r="D28" s="99" t="s">
        <v>2239</v>
      </c>
      <c r="E28" s="99">
        <v>2</v>
      </c>
      <c r="F28" s="101">
        <v>44441</v>
      </c>
    </row>
    <row r="29" spans="1:6" x14ac:dyDescent="0.25">
      <c r="A29" s="99" t="s">
        <v>479</v>
      </c>
      <c r="B29" s="99" t="s">
        <v>1306</v>
      </c>
      <c r="C29" s="99" t="s">
        <v>2564</v>
      </c>
      <c r="D29" s="99" t="s">
        <v>2237</v>
      </c>
      <c r="E29" s="99">
        <v>2</v>
      </c>
      <c r="F29" s="101">
        <v>44448</v>
      </c>
    </row>
    <row r="30" spans="1:6" x14ac:dyDescent="0.25">
      <c r="A30" s="99" t="s">
        <v>479</v>
      </c>
      <c r="B30" s="99" t="s">
        <v>1306</v>
      </c>
      <c r="C30" s="99" t="s">
        <v>2564</v>
      </c>
      <c r="D30" s="99" t="s">
        <v>2237</v>
      </c>
      <c r="E30" s="99">
        <v>2</v>
      </c>
      <c r="F30" s="101">
        <v>44448</v>
      </c>
    </row>
    <row r="31" spans="1:6" x14ac:dyDescent="0.25">
      <c r="A31" s="99" t="s">
        <v>479</v>
      </c>
      <c r="B31" s="99" t="s">
        <v>1310</v>
      </c>
      <c r="C31" s="99" t="s">
        <v>2608</v>
      </c>
      <c r="D31" s="99" t="s">
        <v>2239</v>
      </c>
      <c r="E31" s="99">
        <v>4</v>
      </c>
      <c r="F31" s="101">
        <v>44389</v>
      </c>
    </row>
    <row r="32" spans="1:6" x14ac:dyDescent="0.25">
      <c r="A32" s="99" t="s">
        <v>479</v>
      </c>
      <c r="B32" s="99" t="s">
        <v>604</v>
      </c>
      <c r="C32" s="99" t="s">
        <v>2617</v>
      </c>
      <c r="D32" s="99" t="s">
        <v>2237</v>
      </c>
      <c r="E32" s="99">
        <v>2</v>
      </c>
      <c r="F32" s="101">
        <v>44488</v>
      </c>
    </row>
    <row r="33" spans="1:6" x14ac:dyDescent="0.25">
      <c r="A33" s="99" t="s">
        <v>479</v>
      </c>
      <c r="B33" s="99" t="s">
        <v>604</v>
      </c>
      <c r="C33" s="99" t="s">
        <v>2577</v>
      </c>
      <c r="D33" s="99" t="s">
        <v>2239</v>
      </c>
      <c r="E33" s="99">
        <v>4</v>
      </c>
      <c r="F33" s="101">
        <v>44400</v>
      </c>
    </row>
    <row r="34" spans="1:6" x14ac:dyDescent="0.25">
      <c r="A34" s="99" t="s">
        <v>479</v>
      </c>
      <c r="B34" s="99" t="s">
        <v>604</v>
      </c>
      <c r="C34" s="99" t="s">
        <v>2560</v>
      </c>
      <c r="D34" s="99" t="s">
        <v>2237</v>
      </c>
      <c r="E34" s="99">
        <v>2</v>
      </c>
      <c r="F34" s="101">
        <v>44439</v>
      </c>
    </row>
    <row r="35" spans="1:6" x14ac:dyDescent="0.25">
      <c r="A35" s="99" t="s">
        <v>479</v>
      </c>
      <c r="B35" s="99" t="s">
        <v>604</v>
      </c>
      <c r="C35" s="99" t="s">
        <v>2667</v>
      </c>
      <c r="D35" s="99" t="s">
        <v>2237</v>
      </c>
      <c r="E35" s="99">
        <v>2</v>
      </c>
      <c r="F35" s="101">
        <v>44543</v>
      </c>
    </row>
    <row r="36" spans="1:6" x14ac:dyDescent="0.25">
      <c r="A36" s="99" t="s">
        <v>479</v>
      </c>
      <c r="B36" s="99" t="s">
        <v>608</v>
      </c>
      <c r="C36" s="99" t="s">
        <v>2671</v>
      </c>
      <c r="D36" s="99" t="s">
        <v>2239</v>
      </c>
      <c r="E36" s="99">
        <v>4</v>
      </c>
      <c r="F36" s="101">
        <v>44396</v>
      </c>
    </row>
    <row r="37" spans="1:6" x14ac:dyDescent="0.25">
      <c r="A37" s="99" t="s">
        <v>479</v>
      </c>
      <c r="B37" s="99" t="s">
        <v>608</v>
      </c>
      <c r="C37" s="99" t="s">
        <v>2682</v>
      </c>
      <c r="D37" s="99" t="s">
        <v>2239</v>
      </c>
      <c r="E37" s="99">
        <v>8</v>
      </c>
      <c r="F37" s="101">
        <v>44441</v>
      </c>
    </row>
    <row r="38" spans="1:6" x14ac:dyDescent="0.25">
      <c r="A38" s="99" t="s">
        <v>479</v>
      </c>
      <c r="B38" s="99" t="s">
        <v>608</v>
      </c>
      <c r="C38" s="99" t="s">
        <v>2683</v>
      </c>
      <c r="D38" s="99" t="s">
        <v>2239</v>
      </c>
      <c r="E38" s="99">
        <v>8</v>
      </c>
      <c r="F38" s="101">
        <v>44476</v>
      </c>
    </row>
    <row r="39" spans="1:6" x14ac:dyDescent="0.25">
      <c r="A39" s="99" t="s">
        <v>479</v>
      </c>
      <c r="B39" s="99" t="s">
        <v>608</v>
      </c>
      <c r="C39" s="99" t="s">
        <v>2680</v>
      </c>
      <c r="D39" s="99" t="s">
        <v>2239</v>
      </c>
      <c r="E39" s="99">
        <v>4</v>
      </c>
      <c r="F39" s="101">
        <v>44503</v>
      </c>
    </row>
    <row r="40" spans="1:6" x14ac:dyDescent="0.25">
      <c r="A40" s="99" t="s">
        <v>479</v>
      </c>
      <c r="B40" s="99" t="s">
        <v>608</v>
      </c>
      <c r="C40" s="99" t="s">
        <v>2684</v>
      </c>
      <c r="D40" s="99" t="s">
        <v>2239</v>
      </c>
      <c r="E40" s="99">
        <v>8</v>
      </c>
      <c r="F40" s="101">
        <v>44496</v>
      </c>
    </row>
    <row r="41" spans="1:6" x14ac:dyDescent="0.25">
      <c r="A41" s="99" t="s">
        <v>479</v>
      </c>
      <c r="B41" s="99" t="s">
        <v>608</v>
      </c>
      <c r="C41" s="99" t="s">
        <v>2685</v>
      </c>
      <c r="D41" s="99" t="s">
        <v>2239</v>
      </c>
      <c r="E41" s="99">
        <v>4</v>
      </c>
      <c r="F41" s="101">
        <v>44545</v>
      </c>
    </row>
    <row r="42" spans="1:6" x14ac:dyDescent="0.25">
      <c r="A42" s="99" t="s">
        <v>479</v>
      </c>
      <c r="B42" s="99" t="s">
        <v>608</v>
      </c>
      <c r="C42" s="99" t="s">
        <v>2546</v>
      </c>
      <c r="D42" s="99" t="s">
        <v>2239</v>
      </c>
      <c r="E42" s="99">
        <v>2</v>
      </c>
      <c r="F42" s="101">
        <v>44341</v>
      </c>
    </row>
    <row r="43" spans="1:6" x14ac:dyDescent="0.25">
      <c r="A43" s="99" t="s">
        <v>479</v>
      </c>
      <c r="B43" s="99" t="s">
        <v>608</v>
      </c>
      <c r="C43" s="99" t="s">
        <v>2545</v>
      </c>
      <c r="D43" s="99" t="s">
        <v>2239</v>
      </c>
      <c r="E43" s="99">
        <v>2</v>
      </c>
      <c r="F43" s="101">
        <v>44349</v>
      </c>
    </row>
    <row r="44" spans="1:6" x14ac:dyDescent="0.25">
      <c r="A44" s="99" t="s">
        <v>479</v>
      </c>
      <c r="B44" s="99" t="s">
        <v>608</v>
      </c>
      <c r="C44" s="99" t="s">
        <v>2613</v>
      </c>
      <c r="D44" s="99" t="s">
        <v>2237</v>
      </c>
      <c r="E44" s="99">
        <v>2</v>
      </c>
      <c r="F44" s="101">
        <v>44487</v>
      </c>
    </row>
    <row r="45" spans="1:6" x14ac:dyDescent="0.25">
      <c r="A45" s="99" t="s">
        <v>479</v>
      </c>
      <c r="B45" s="99" t="s">
        <v>608</v>
      </c>
      <c r="C45" s="99" t="s">
        <v>2609</v>
      </c>
      <c r="D45" s="99" t="s">
        <v>2237</v>
      </c>
      <c r="E45" s="99">
        <v>2</v>
      </c>
      <c r="F45" s="101">
        <v>44483</v>
      </c>
    </row>
    <row r="46" spans="1:6" x14ac:dyDescent="0.25">
      <c r="A46" s="99" t="s">
        <v>479</v>
      </c>
      <c r="B46" s="99" t="s">
        <v>608</v>
      </c>
      <c r="C46" s="99" t="s">
        <v>2665</v>
      </c>
      <c r="D46" s="99" t="s">
        <v>2237</v>
      </c>
      <c r="E46" s="99">
        <v>2</v>
      </c>
      <c r="F46" s="101">
        <v>44532</v>
      </c>
    </row>
    <row r="47" spans="1:6" x14ac:dyDescent="0.25">
      <c r="A47" s="99" t="s">
        <v>479</v>
      </c>
      <c r="B47" s="99" t="s">
        <v>608</v>
      </c>
      <c r="C47" s="99" t="s">
        <v>2624</v>
      </c>
      <c r="D47" s="99" t="s">
        <v>2239</v>
      </c>
      <c r="E47" s="99">
        <v>3</v>
      </c>
      <c r="F47" s="101">
        <v>44433</v>
      </c>
    </row>
    <row r="48" spans="1:6" x14ac:dyDescent="0.25">
      <c r="A48" s="99" t="s">
        <v>479</v>
      </c>
      <c r="B48" s="99" t="s">
        <v>29</v>
      </c>
      <c r="C48" s="99" t="s">
        <v>2619</v>
      </c>
      <c r="D48" s="99" t="s">
        <v>2237</v>
      </c>
      <c r="E48" s="99">
        <v>2</v>
      </c>
      <c r="F48" s="101">
        <v>44494</v>
      </c>
    </row>
    <row r="49" spans="1:6" x14ac:dyDescent="0.25">
      <c r="A49" s="99" t="s">
        <v>479</v>
      </c>
      <c r="B49" s="99" t="s">
        <v>29</v>
      </c>
      <c r="C49" s="99" t="s">
        <v>2646</v>
      </c>
      <c r="D49" s="99" t="s">
        <v>2239</v>
      </c>
      <c r="E49" s="99">
        <v>32</v>
      </c>
      <c r="F49" s="101">
        <v>44493</v>
      </c>
    </row>
    <row r="50" spans="1:6" x14ac:dyDescent="0.25">
      <c r="A50" s="99" t="s">
        <v>479</v>
      </c>
      <c r="B50" s="99" t="s">
        <v>28</v>
      </c>
      <c r="C50" s="99" t="s">
        <v>2668</v>
      </c>
      <c r="D50" s="99" t="s">
        <v>2239</v>
      </c>
      <c r="E50" s="99">
        <v>2</v>
      </c>
      <c r="F50" s="101">
        <v>44543</v>
      </c>
    </row>
    <row r="51" spans="1:6" x14ac:dyDescent="0.25">
      <c r="A51" s="99" t="s">
        <v>479</v>
      </c>
      <c r="B51" s="99" t="s">
        <v>906</v>
      </c>
      <c r="C51" s="99" t="s">
        <v>2672</v>
      </c>
      <c r="D51" s="99" t="s">
        <v>2239</v>
      </c>
      <c r="E51" s="99">
        <v>1</v>
      </c>
      <c r="F51" s="101">
        <v>44414</v>
      </c>
    </row>
    <row r="52" spans="1:6" x14ac:dyDescent="0.25">
      <c r="A52" s="99" t="s">
        <v>479</v>
      </c>
      <c r="B52" s="99" t="s">
        <v>906</v>
      </c>
      <c r="C52" s="99" t="s">
        <v>2686</v>
      </c>
      <c r="D52" s="99" t="s">
        <v>2239</v>
      </c>
      <c r="E52" s="99">
        <v>8</v>
      </c>
      <c r="F52" s="101">
        <v>44517</v>
      </c>
    </row>
    <row r="53" spans="1:6" x14ac:dyDescent="0.25">
      <c r="A53" s="99" t="s">
        <v>479</v>
      </c>
      <c r="B53" s="99" t="s">
        <v>906</v>
      </c>
      <c r="C53" s="99" t="s">
        <v>2646</v>
      </c>
      <c r="D53" s="99" t="s">
        <v>2239</v>
      </c>
      <c r="E53" s="99">
        <v>13</v>
      </c>
      <c r="F53" s="101">
        <v>44493</v>
      </c>
    </row>
    <row r="54" spans="1:6" x14ac:dyDescent="0.25">
      <c r="A54" s="99" t="s">
        <v>479</v>
      </c>
      <c r="B54" s="99" t="s">
        <v>910</v>
      </c>
      <c r="C54" s="99" t="s">
        <v>2646</v>
      </c>
      <c r="D54" s="99" t="s">
        <v>2239</v>
      </c>
      <c r="E54" s="99">
        <v>9</v>
      </c>
      <c r="F54" s="101">
        <v>44493</v>
      </c>
    </row>
    <row r="55" spans="1:6" x14ac:dyDescent="0.25">
      <c r="A55" s="99" t="s">
        <v>479</v>
      </c>
      <c r="B55" s="99" t="s">
        <v>910</v>
      </c>
      <c r="C55" s="99" t="s">
        <v>2681</v>
      </c>
      <c r="D55" s="99" t="s">
        <v>2239</v>
      </c>
      <c r="E55" s="99">
        <v>4</v>
      </c>
      <c r="F55" s="101">
        <v>44543</v>
      </c>
    </row>
    <row r="56" spans="1:6" x14ac:dyDescent="0.25">
      <c r="A56" s="99" t="s">
        <v>479</v>
      </c>
      <c r="B56" s="99" t="s">
        <v>106</v>
      </c>
      <c r="C56" s="99" t="s">
        <v>2574</v>
      </c>
      <c r="D56" s="99" t="s">
        <v>2621</v>
      </c>
      <c r="E56" s="99">
        <v>1</v>
      </c>
      <c r="F56" s="101">
        <v>44344</v>
      </c>
    </row>
    <row r="57" spans="1:6" x14ac:dyDescent="0.25">
      <c r="A57" s="99" t="s">
        <v>479</v>
      </c>
      <c r="B57" s="99" t="s">
        <v>105</v>
      </c>
      <c r="C57" s="99" t="s">
        <v>2625</v>
      </c>
      <c r="D57" s="99" t="s">
        <v>2632</v>
      </c>
      <c r="E57" s="99">
        <v>2</v>
      </c>
      <c r="F57" s="101">
        <v>44503</v>
      </c>
    </row>
    <row r="58" spans="1:6" x14ac:dyDescent="0.25">
      <c r="A58" s="99" t="s">
        <v>479</v>
      </c>
      <c r="B58" s="99" t="s">
        <v>133</v>
      </c>
      <c r="C58" s="99" t="s">
        <v>2637</v>
      </c>
      <c r="D58" s="99" t="s">
        <v>2236</v>
      </c>
      <c r="E58" s="99">
        <v>4</v>
      </c>
      <c r="F58" s="101">
        <v>44515</v>
      </c>
    </row>
    <row r="59" spans="1:6" x14ac:dyDescent="0.25">
      <c r="A59" s="99" t="s">
        <v>479</v>
      </c>
      <c r="B59" s="99" t="s">
        <v>132</v>
      </c>
      <c r="C59" s="99" t="s">
        <v>2687</v>
      </c>
      <c r="D59" s="99" t="s">
        <v>2237</v>
      </c>
      <c r="E59" s="99">
        <v>2</v>
      </c>
      <c r="F59" s="101">
        <v>44557</v>
      </c>
    </row>
    <row r="60" spans="1:6" x14ac:dyDescent="0.25">
      <c r="A60" s="99" t="s">
        <v>479</v>
      </c>
      <c r="B60" s="99" t="s">
        <v>132</v>
      </c>
      <c r="C60" s="99" t="s">
        <v>2687</v>
      </c>
      <c r="D60" s="99" t="s">
        <v>2237</v>
      </c>
      <c r="E60" s="99">
        <v>2</v>
      </c>
      <c r="F60" s="101">
        <v>44557</v>
      </c>
    </row>
    <row r="61" spans="1:6" x14ac:dyDescent="0.25">
      <c r="A61" s="99" t="s">
        <v>479</v>
      </c>
      <c r="B61" s="99" t="s">
        <v>788</v>
      </c>
      <c r="C61" s="99" t="s">
        <v>2678</v>
      </c>
      <c r="D61" s="99" t="s">
        <v>2237</v>
      </c>
      <c r="E61" s="99">
        <v>2</v>
      </c>
      <c r="F61" s="101">
        <v>44552</v>
      </c>
    </row>
    <row r="62" spans="1:6" x14ac:dyDescent="0.25">
      <c r="A62" s="99" t="s">
        <v>479</v>
      </c>
      <c r="B62" s="99" t="s">
        <v>32</v>
      </c>
      <c r="C62" s="99" t="s">
        <v>2646</v>
      </c>
      <c r="D62" s="99" t="s">
        <v>2239</v>
      </c>
      <c r="E62" s="99">
        <v>16</v>
      </c>
      <c r="F62" s="101">
        <v>44493</v>
      </c>
    </row>
    <row r="63" spans="1:6" x14ac:dyDescent="0.25">
      <c r="A63" s="99" t="s">
        <v>479</v>
      </c>
      <c r="B63" s="99" t="s">
        <v>32</v>
      </c>
      <c r="C63" s="99" t="s">
        <v>2619</v>
      </c>
      <c r="D63" s="99" t="s">
        <v>2237</v>
      </c>
      <c r="E63" s="99">
        <v>2</v>
      </c>
      <c r="F63" s="101">
        <v>44494</v>
      </c>
    </row>
    <row r="64" spans="1:6" x14ac:dyDescent="0.25">
      <c r="A64" s="99" t="s">
        <v>479</v>
      </c>
      <c r="B64" s="99" t="s">
        <v>31</v>
      </c>
      <c r="C64" s="99" t="s">
        <v>2527</v>
      </c>
      <c r="D64" s="99" t="s">
        <v>2239</v>
      </c>
      <c r="E64" s="99">
        <v>4</v>
      </c>
      <c r="F64" s="101">
        <v>44242</v>
      </c>
    </row>
    <row r="65" spans="1:6" x14ac:dyDescent="0.25">
      <c r="A65" s="99" t="s">
        <v>479</v>
      </c>
      <c r="B65" s="99" t="s">
        <v>31</v>
      </c>
      <c r="C65" s="99" t="s">
        <v>2668</v>
      </c>
      <c r="D65" s="99" t="s">
        <v>2239</v>
      </c>
      <c r="E65" s="99">
        <v>2</v>
      </c>
      <c r="F65" s="101">
        <v>44543</v>
      </c>
    </row>
    <row r="66" spans="1:6" x14ac:dyDescent="0.25">
      <c r="A66" s="99" t="s">
        <v>479</v>
      </c>
      <c r="B66" s="99" t="s">
        <v>54</v>
      </c>
      <c r="C66" s="99" t="s">
        <v>2685</v>
      </c>
      <c r="D66" s="99" t="s">
        <v>2239</v>
      </c>
      <c r="E66" s="99">
        <v>12</v>
      </c>
      <c r="F66" s="101">
        <v>44545</v>
      </c>
    </row>
    <row r="67" spans="1:6" x14ac:dyDescent="0.25">
      <c r="A67" s="99" t="s">
        <v>479</v>
      </c>
      <c r="B67" s="99" t="s">
        <v>54</v>
      </c>
      <c r="C67" s="99" t="s">
        <v>2626</v>
      </c>
      <c r="D67" s="99" t="s">
        <v>2237</v>
      </c>
      <c r="E67" s="99">
        <v>2</v>
      </c>
      <c r="F67" s="101">
        <v>44496</v>
      </c>
    </row>
    <row r="68" spans="1:6" x14ac:dyDescent="0.25">
      <c r="A68" s="99" t="s">
        <v>479</v>
      </c>
      <c r="B68" s="99" t="s">
        <v>54</v>
      </c>
      <c r="C68" s="99" t="s">
        <v>2626</v>
      </c>
      <c r="D68" s="99" t="s">
        <v>2237</v>
      </c>
      <c r="E68" s="99">
        <v>2</v>
      </c>
      <c r="F68" s="101">
        <v>44496</v>
      </c>
    </row>
    <row r="69" spans="1:6" x14ac:dyDescent="0.25">
      <c r="A69" s="99" t="s">
        <v>479</v>
      </c>
      <c r="B69" s="99" t="s">
        <v>54</v>
      </c>
      <c r="C69" s="99" t="s">
        <v>2646</v>
      </c>
      <c r="D69" s="99" t="s">
        <v>2239</v>
      </c>
      <c r="E69" s="99">
        <v>12</v>
      </c>
      <c r="F69" s="101">
        <v>44493</v>
      </c>
    </row>
    <row r="70" spans="1:6" x14ac:dyDescent="0.25">
      <c r="A70" s="99" t="s">
        <v>479</v>
      </c>
      <c r="B70" s="99" t="s">
        <v>54</v>
      </c>
      <c r="C70" s="99" t="s">
        <v>2633</v>
      </c>
      <c r="D70" s="99" t="s">
        <v>2237</v>
      </c>
      <c r="E70" s="99">
        <v>2</v>
      </c>
      <c r="F70" s="101">
        <v>44511</v>
      </c>
    </row>
    <row r="71" spans="1:6" x14ac:dyDescent="0.25">
      <c r="A71" s="99" t="s">
        <v>479</v>
      </c>
      <c r="B71" s="99" t="s">
        <v>53</v>
      </c>
      <c r="C71" s="99" t="s">
        <v>2646</v>
      </c>
      <c r="D71" s="99" t="s">
        <v>2239</v>
      </c>
      <c r="E71" s="99">
        <v>8</v>
      </c>
      <c r="F71" s="101">
        <v>44493</v>
      </c>
    </row>
    <row r="72" spans="1:6" x14ac:dyDescent="0.25">
      <c r="A72" s="99" t="s">
        <v>479</v>
      </c>
      <c r="B72" s="99" t="s">
        <v>53</v>
      </c>
      <c r="C72" s="99" t="s">
        <v>2555</v>
      </c>
      <c r="D72" s="99" t="s">
        <v>2237</v>
      </c>
      <c r="E72" s="99">
        <v>2</v>
      </c>
      <c r="F72" s="101">
        <v>44426</v>
      </c>
    </row>
    <row r="73" spans="1:6" x14ac:dyDescent="0.25">
      <c r="A73" s="99" t="s">
        <v>479</v>
      </c>
      <c r="B73" s="99" t="s">
        <v>53</v>
      </c>
      <c r="C73" s="99" t="s">
        <v>2685</v>
      </c>
      <c r="D73" s="99" t="s">
        <v>2239</v>
      </c>
      <c r="E73" s="99">
        <v>12</v>
      </c>
      <c r="F73" s="101">
        <v>44545</v>
      </c>
    </row>
    <row r="74" spans="1:6" x14ac:dyDescent="0.25">
      <c r="A74" s="99" t="s">
        <v>479</v>
      </c>
      <c r="B74" s="99" t="s">
        <v>53</v>
      </c>
      <c r="C74" s="99" t="s">
        <v>2680</v>
      </c>
      <c r="D74" s="99" t="s">
        <v>2239</v>
      </c>
      <c r="E74" s="99">
        <v>8</v>
      </c>
      <c r="F74" s="101">
        <v>44503</v>
      </c>
    </row>
    <row r="75" spans="1:6" x14ac:dyDescent="0.25">
      <c r="A75" s="99" t="s">
        <v>479</v>
      </c>
      <c r="B75" s="99" t="s">
        <v>53</v>
      </c>
      <c r="C75" s="99" t="s">
        <v>2688</v>
      </c>
      <c r="D75" s="99" t="s">
        <v>2239</v>
      </c>
      <c r="E75" s="99">
        <v>2</v>
      </c>
      <c r="F75" s="101">
        <v>44493</v>
      </c>
    </row>
    <row r="76" spans="1:6" x14ac:dyDescent="0.25">
      <c r="A76" s="99" t="s">
        <v>479</v>
      </c>
      <c r="B76" s="99" t="s">
        <v>50</v>
      </c>
      <c r="C76" s="99" t="s">
        <v>2673</v>
      </c>
      <c r="D76" s="99" t="s">
        <v>2237</v>
      </c>
      <c r="E76" s="99">
        <v>2</v>
      </c>
      <c r="F76" s="101">
        <v>44550</v>
      </c>
    </row>
    <row r="77" spans="1:6" x14ac:dyDescent="0.25">
      <c r="A77" s="99" t="s">
        <v>479</v>
      </c>
      <c r="B77" s="99" t="s">
        <v>50</v>
      </c>
      <c r="C77" s="99" t="s">
        <v>2673</v>
      </c>
      <c r="D77" s="99" t="s">
        <v>2237</v>
      </c>
      <c r="E77" s="99">
        <v>2</v>
      </c>
      <c r="F77" s="101">
        <v>44550</v>
      </c>
    </row>
    <row r="78" spans="1:6" x14ac:dyDescent="0.25">
      <c r="A78" s="99" t="s">
        <v>479</v>
      </c>
      <c r="B78" s="99" t="s">
        <v>50</v>
      </c>
      <c r="C78" s="99" t="s">
        <v>2646</v>
      </c>
      <c r="D78" s="99" t="s">
        <v>2239</v>
      </c>
      <c r="E78" s="99">
        <v>8</v>
      </c>
      <c r="F78" s="101">
        <v>44493</v>
      </c>
    </row>
    <row r="79" spans="1:6" x14ac:dyDescent="0.25">
      <c r="A79" s="99" t="s">
        <v>479</v>
      </c>
      <c r="B79" s="99" t="s">
        <v>50</v>
      </c>
      <c r="C79" s="99" t="s">
        <v>2633</v>
      </c>
      <c r="D79" s="99" t="s">
        <v>2237</v>
      </c>
      <c r="E79" s="99">
        <v>2</v>
      </c>
      <c r="F79" s="101">
        <v>44511</v>
      </c>
    </row>
    <row r="80" spans="1:6" x14ac:dyDescent="0.25">
      <c r="A80" s="99" t="s">
        <v>479</v>
      </c>
      <c r="B80" s="99" t="s">
        <v>49</v>
      </c>
      <c r="C80" s="99" t="s">
        <v>2646</v>
      </c>
      <c r="D80" s="99" t="s">
        <v>2239</v>
      </c>
      <c r="E80" s="99">
        <v>4</v>
      </c>
      <c r="F80" s="101">
        <v>44493</v>
      </c>
    </row>
    <row r="81" spans="1:6" x14ac:dyDescent="0.25">
      <c r="A81" s="99" t="s">
        <v>479</v>
      </c>
      <c r="B81" s="99" t="s">
        <v>49</v>
      </c>
      <c r="C81" s="99" t="s">
        <v>2555</v>
      </c>
      <c r="D81" s="99" t="s">
        <v>2237</v>
      </c>
      <c r="E81" s="99">
        <v>2</v>
      </c>
      <c r="F81" s="101">
        <v>44426</v>
      </c>
    </row>
    <row r="82" spans="1:6" x14ac:dyDescent="0.25">
      <c r="A82" s="99" t="s">
        <v>479</v>
      </c>
      <c r="B82" s="99" t="s">
        <v>1360</v>
      </c>
      <c r="C82" s="99" t="s">
        <v>2610</v>
      </c>
      <c r="D82" s="99" t="s">
        <v>2239</v>
      </c>
      <c r="E82" s="99">
        <v>4</v>
      </c>
      <c r="F82" s="101">
        <v>44389</v>
      </c>
    </row>
    <row r="83" spans="1:6" x14ac:dyDescent="0.25">
      <c r="A83" s="99" t="s">
        <v>479</v>
      </c>
      <c r="B83" s="99" t="s">
        <v>1360</v>
      </c>
      <c r="C83" s="99" t="s">
        <v>2689</v>
      </c>
      <c r="D83" s="99" t="s">
        <v>2239</v>
      </c>
      <c r="E83" s="99">
        <v>4</v>
      </c>
      <c r="F83" s="101">
        <v>44557</v>
      </c>
    </row>
    <row r="84" spans="1:6" x14ac:dyDescent="0.25">
      <c r="A84" s="99" t="s">
        <v>479</v>
      </c>
      <c r="B84" s="99" t="s">
        <v>1364</v>
      </c>
      <c r="C84" s="99" t="s">
        <v>2689</v>
      </c>
      <c r="D84" s="99" t="s">
        <v>2239</v>
      </c>
      <c r="E84" s="99">
        <v>4</v>
      </c>
      <c r="F84" s="101">
        <v>44557</v>
      </c>
    </row>
    <row r="85" spans="1:6" x14ac:dyDescent="0.25">
      <c r="A85" s="99" t="s">
        <v>479</v>
      </c>
      <c r="B85" s="99" t="s">
        <v>1364</v>
      </c>
      <c r="C85" s="99" t="s">
        <v>2610</v>
      </c>
      <c r="D85" s="99" t="s">
        <v>2239</v>
      </c>
      <c r="E85" s="99">
        <v>4</v>
      </c>
      <c r="F85" s="101">
        <v>44389</v>
      </c>
    </row>
    <row r="86" spans="1:6" x14ac:dyDescent="0.25">
      <c r="A86" s="99" t="s">
        <v>479</v>
      </c>
      <c r="B86" s="99" t="s">
        <v>1372</v>
      </c>
      <c r="C86" s="99" t="s">
        <v>2674</v>
      </c>
      <c r="D86" s="99" t="s">
        <v>2632</v>
      </c>
      <c r="E86" s="99">
        <v>10</v>
      </c>
      <c r="F86" s="101">
        <v>44396</v>
      </c>
    </row>
    <row r="87" spans="1:6" x14ac:dyDescent="0.25">
      <c r="A87" s="99" t="s">
        <v>479</v>
      </c>
      <c r="B87" s="99" t="s">
        <v>1376</v>
      </c>
      <c r="C87" s="99" t="s">
        <v>2674</v>
      </c>
      <c r="D87" s="99" t="s">
        <v>2632</v>
      </c>
      <c r="E87" s="99">
        <v>4</v>
      </c>
      <c r="F87" s="101">
        <v>44396</v>
      </c>
    </row>
    <row r="88" spans="1:6" x14ac:dyDescent="0.25">
      <c r="A88" s="99" t="s">
        <v>479</v>
      </c>
      <c r="B88" s="99" t="s">
        <v>2191</v>
      </c>
      <c r="C88" s="99" t="s">
        <v>2671</v>
      </c>
      <c r="D88" s="99" t="s">
        <v>2239</v>
      </c>
      <c r="E88" s="99">
        <v>4</v>
      </c>
      <c r="F88" s="101">
        <v>44396</v>
      </c>
    </row>
    <row r="89" spans="1:6" x14ac:dyDescent="0.25">
      <c r="A89" s="99" t="s">
        <v>479</v>
      </c>
      <c r="B89" s="99" t="s">
        <v>2195</v>
      </c>
      <c r="C89" s="99" t="s">
        <v>2671</v>
      </c>
      <c r="D89" s="99" t="s">
        <v>2239</v>
      </c>
      <c r="E89" s="99">
        <v>4</v>
      </c>
      <c r="F89" s="101">
        <v>44396</v>
      </c>
    </row>
    <row r="90" spans="1:6" x14ac:dyDescent="0.25">
      <c r="A90" s="99" t="s">
        <v>479</v>
      </c>
      <c r="B90" s="99" t="s">
        <v>2195</v>
      </c>
      <c r="C90" s="99" t="s">
        <v>2629</v>
      </c>
      <c r="D90" s="99" t="s">
        <v>2237</v>
      </c>
      <c r="E90" s="99">
        <v>2</v>
      </c>
      <c r="F90" s="101">
        <v>44502</v>
      </c>
    </row>
    <row r="91" spans="1:6" x14ac:dyDescent="0.25">
      <c r="A91" s="99" t="s">
        <v>479</v>
      </c>
      <c r="B91" s="99" t="s">
        <v>2195</v>
      </c>
      <c r="C91" s="99" t="s">
        <v>2629</v>
      </c>
      <c r="D91" s="99" t="s">
        <v>2237</v>
      </c>
      <c r="E91" s="99">
        <v>2</v>
      </c>
      <c r="F91" s="101">
        <v>44502</v>
      </c>
    </row>
    <row r="92" spans="1:6" x14ac:dyDescent="0.25">
      <c r="A92" s="99" t="s">
        <v>479</v>
      </c>
      <c r="B92" s="99" t="s">
        <v>1378</v>
      </c>
      <c r="C92" s="99" t="s">
        <v>2617</v>
      </c>
      <c r="D92" s="99" t="s">
        <v>2237</v>
      </c>
      <c r="E92" s="99">
        <v>2</v>
      </c>
      <c r="F92" s="101">
        <v>44488</v>
      </c>
    </row>
    <row r="93" spans="1:6" x14ac:dyDescent="0.25">
      <c r="A93" s="99" t="s">
        <v>479</v>
      </c>
      <c r="B93" s="99" t="s">
        <v>1378</v>
      </c>
      <c r="C93" s="99" t="s">
        <v>2560</v>
      </c>
      <c r="D93" s="99" t="s">
        <v>2237</v>
      </c>
      <c r="E93" s="99">
        <v>2</v>
      </c>
      <c r="F93" s="101">
        <v>44439</v>
      </c>
    </row>
    <row r="94" spans="1:6" x14ac:dyDescent="0.25">
      <c r="A94" s="99" t="s">
        <v>479</v>
      </c>
      <c r="B94" s="99" t="s">
        <v>1378</v>
      </c>
      <c r="C94" s="99" t="s">
        <v>2667</v>
      </c>
      <c r="D94" s="99" t="s">
        <v>2237</v>
      </c>
      <c r="E94" s="99">
        <v>2</v>
      </c>
      <c r="F94" s="101">
        <v>44543</v>
      </c>
    </row>
    <row r="95" spans="1:6" x14ac:dyDescent="0.25">
      <c r="A95" s="99" t="s">
        <v>479</v>
      </c>
      <c r="B95" s="99" t="s">
        <v>1378</v>
      </c>
      <c r="C95" s="99" t="s">
        <v>2684</v>
      </c>
      <c r="D95" s="99" t="s">
        <v>2239</v>
      </c>
      <c r="E95" s="99">
        <v>4</v>
      </c>
      <c r="F95" s="101">
        <v>44496</v>
      </c>
    </row>
    <row r="96" spans="1:6" x14ac:dyDescent="0.25">
      <c r="A96" s="99" t="s">
        <v>479</v>
      </c>
      <c r="B96" s="99" t="s">
        <v>1378</v>
      </c>
      <c r="C96" s="99" t="s">
        <v>2680</v>
      </c>
      <c r="D96" s="99" t="s">
        <v>2239</v>
      </c>
      <c r="E96" s="99">
        <v>6</v>
      </c>
      <c r="F96" s="101">
        <v>44503</v>
      </c>
    </row>
    <row r="97" spans="1:6" x14ac:dyDescent="0.25">
      <c r="A97" s="99" t="s">
        <v>479</v>
      </c>
      <c r="B97" s="99" t="s">
        <v>1378</v>
      </c>
      <c r="C97" s="99" t="s">
        <v>2686</v>
      </c>
      <c r="D97" s="99" t="s">
        <v>2239</v>
      </c>
      <c r="E97" s="99">
        <v>4</v>
      </c>
      <c r="F97" s="101">
        <v>44517</v>
      </c>
    </row>
    <row r="98" spans="1:6" x14ac:dyDescent="0.25">
      <c r="A98" s="99" t="s">
        <v>479</v>
      </c>
      <c r="B98" s="99" t="s">
        <v>1382</v>
      </c>
      <c r="C98" s="99" t="s">
        <v>2690</v>
      </c>
      <c r="D98" s="99" t="s">
        <v>2239</v>
      </c>
      <c r="E98" s="99">
        <v>4</v>
      </c>
      <c r="F98" s="101">
        <v>44438</v>
      </c>
    </row>
    <row r="99" spans="1:6" x14ac:dyDescent="0.25">
      <c r="A99" s="99" t="s">
        <v>479</v>
      </c>
      <c r="B99" s="99" t="s">
        <v>1382</v>
      </c>
      <c r="C99" s="99" t="s">
        <v>2690</v>
      </c>
      <c r="D99" s="99" t="s">
        <v>2239</v>
      </c>
      <c r="E99" s="99">
        <v>10</v>
      </c>
      <c r="F99" s="101">
        <v>44438</v>
      </c>
    </row>
    <row r="100" spans="1:6" x14ac:dyDescent="0.25">
      <c r="A100" s="99" t="s">
        <v>479</v>
      </c>
      <c r="B100" s="99" t="s">
        <v>1382</v>
      </c>
      <c r="C100" s="99" t="s">
        <v>2680</v>
      </c>
      <c r="D100" s="99" t="s">
        <v>2239</v>
      </c>
      <c r="E100" s="99">
        <v>4</v>
      </c>
      <c r="F100" s="101">
        <v>44503</v>
      </c>
    </row>
    <row r="101" spans="1:6" x14ac:dyDescent="0.25">
      <c r="A101" s="99" t="s">
        <v>479</v>
      </c>
      <c r="B101" s="99" t="s">
        <v>1382</v>
      </c>
      <c r="C101" s="99" t="s">
        <v>2684</v>
      </c>
      <c r="D101" s="99" t="s">
        <v>2239</v>
      </c>
      <c r="E101" s="99">
        <v>8</v>
      </c>
      <c r="F101" s="101">
        <v>44496</v>
      </c>
    </row>
    <row r="102" spans="1:6" x14ac:dyDescent="0.25">
      <c r="A102" s="99" t="s">
        <v>479</v>
      </c>
      <c r="B102" s="99" t="s">
        <v>1382</v>
      </c>
      <c r="C102" s="99" t="s">
        <v>2668</v>
      </c>
      <c r="D102" s="99" t="s">
        <v>2239</v>
      </c>
      <c r="E102" s="99">
        <v>4</v>
      </c>
      <c r="F102" s="101">
        <v>44543</v>
      </c>
    </row>
    <row r="103" spans="1:6" x14ac:dyDescent="0.25">
      <c r="A103" s="99" t="s">
        <v>479</v>
      </c>
      <c r="B103" s="99" t="s">
        <v>1382</v>
      </c>
      <c r="C103" s="99" t="s">
        <v>2562</v>
      </c>
      <c r="D103" s="99" t="s">
        <v>2239</v>
      </c>
      <c r="E103" s="99">
        <v>2</v>
      </c>
      <c r="F103" s="101">
        <v>44302</v>
      </c>
    </row>
    <row r="104" spans="1:6" x14ac:dyDescent="0.25">
      <c r="A104" s="99" t="s">
        <v>479</v>
      </c>
      <c r="B104" s="99" t="s">
        <v>1382</v>
      </c>
      <c r="C104" s="99" t="s">
        <v>2528</v>
      </c>
      <c r="D104" s="99" t="s">
        <v>2239</v>
      </c>
      <c r="E104" s="99">
        <v>2</v>
      </c>
      <c r="F104" s="101">
        <v>44294</v>
      </c>
    </row>
    <row r="105" spans="1:6" x14ac:dyDescent="0.25">
      <c r="A105" s="99" t="s">
        <v>479</v>
      </c>
      <c r="B105" s="99" t="s">
        <v>1382</v>
      </c>
      <c r="C105" s="99" t="s">
        <v>2528</v>
      </c>
      <c r="D105" s="99" t="s">
        <v>2239</v>
      </c>
      <c r="E105" s="99">
        <v>2</v>
      </c>
      <c r="F105" s="101">
        <v>44294</v>
      </c>
    </row>
    <row r="106" spans="1:6" x14ac:dyDescent="0.25">
      <c r="A106" s="99" t="s">
        <v>479</v>
      </c>
      <c r="B106" s="99" t="s">
        <v>1382</v>
      </c>
      <c r="C106" s="99" t="s">
        <v>2545</v>
      </c>
      <c r="D106" s="99" t="s">
        <v>2239</v>
      </c>
      <c r="E106" s="99">
        <v>2</v>
      </c>
      <c r="F106" s="101">
        <v>44349</v>
      </c>
    </row>
    <row r="107" spans="1:6" x14ac:dyDescent="0.25">
      <c r="A107" s="99" t="s">
        <v>479</v>
      </c>
      <c r="B107" s="99" t="s">
        <v>1382</v>
      </c>
      <c r="C107" s="99" t="s">
        <v>2546</v>
      </c>
      <c r="D107" s="99" t="s">
        <v>2239</v>
      </c>
      <c r="E107" s="99">
        <v>2</v>
      </c>
      <c r="F107" s="101">
        <v>44341</v>
      </c>
    </row>
    <row r="108" spans="1:6" x14ac:dyDescent="0.25">
      <c r="A108" s="99" t="s">
        <v>479</v>
      </c>
      <c r="B108" s="99" t="s">
        <v>1382</v>
      </c>
      <c r="C108" s="99" t="s">
        <v>2609</v>
      </c>
      <c r="D108" s="99" t="s">
        <v>2237</v>
      </c>
      <c r="E108" s="99">
        <v>2</v>
      </c>
      <c r="F108" s="101">
        <v>44483</v>
      </c>
    </row>
    <row r="109" spans="1:6" x14ac:dyDescent="0.25">
      <c r="A109" s="99" t="s">
        <v>479</v>
      </c>
      <c r="B109" s="99" t="s">
        <v>1382</v>
      </c>
      <c r="C109" s="99" t="s">
        <v>2613</v>
      </c>
      <c r="D109" s="99" t="s">
        <v>2237</v>
      </c>
      <c r="E109" s="99">
        <v>2</v>
      </c>
      <c r="F109" s="101">
        <v>44487</v>
      </c>
    </row>
    <row r="110" spans="1:6" x14ac:dyDescent="0.25">
      <c r="A110" s="99" t="s">
        <v>479</v>
      </c>
      <c r="B110" s="99" t="s">
        <v>1382</v>
      </c>
      <c r="C110" s="99" t="s">
        <v>2624</v>
      </c>
      <c r="D110" s="99" t="s">
        <v>2239</v>
      </c>
      <c r="E110" s="99">
        <v>3</v>
      </c>
      <c r="F110" s="101">
        <v>44433</v>
      </c>
    </row>
    <row r="111" spans="1:6" x14ac:dyDescent="0.25">
      <c r="A111" s="99" t="s">
        <v>479</v>
      </c>
      <c r="B111" s="99" t="s">
        <v>1382</v>
      </c>
      <c r="C111" s="99" t="s">
        <v>2665</v>
      </c>
      <c r="D111" s="99" t="s">
        <v>2237</v>
      </c>
      <c r="E111" s="99">
        <v>2</v>
      </c>
      <c r="F111" s="101">
        <v>44532</v>
      </c>
    </row>
    <row r="112" spans="1:6" x14ac:dyDescent="0.25">
      <c r="A112" s="99" t="s">
        <v>479</v>
      </c>
      <c r="B112" s="99" t="s">
        <v>1384</v>
      </c>
      <c r="C112" s="99" t="s">
        <v>2614</v>
      </c>
      <c r="D112" s="99" t="s">
        <v>2238</v>
      </c>
      <c r="E112" s="99">
        <v>2</v>
      </c>
      <c r="F112" s="101">
        <v>44489</v>
      </c>
    </row>
    <row r="113" spans="1:6" x14ac:dyDescent="0.25">
      <c r="A113" s="99" t="s">
        <v>479</v>
      </c>
      <c r="B113" s="99" t="s">
        <v>1384</v>
      </c>
      <c r="C113" s="99" t="s">
        <v>2614</v>
      </c>
      <c r="D113" s="99" t="s">
        <v>2238</v>
      </c>
      <c r="E113" s="99">
        <v>2</v>
      </c>
      <c r="F113" s="101">
        <v>44489</v>
      </c>
    </row>
    <row r="114" spans="1:6" x14ac:dyDescent="0.25">
      <c r="A114" s="99" t="s">
        <v>479</v>
      </c>
      <c r="B114" s="99" t="s">
        <v>1384</v>
      </c>
      <c r="C114" s="99" t="s">
        <v>2689</v>
      </c>
      <c r="D114" s="99" t="s">
        <v>2239</v>
      </c>
      <c r="E114" s="99">
        <v>16</v>
      </c>
      <c r="F114" s="101">
        <v>44557</v>
      </c>
    </row>
    <row r="115" spans="1:6" x14ac:dyDescent="0.25">
      <c r="A115" s="99" t="s">
        <v>479</v>
      </c>
      <c r="B115" s="99" t="s">
        <v>1388</v>
      </c>
      <c r="C115" s="99" t="s">
        <v>2691</v>
      </c>
      <c r="D115" s="99" t="s">
        <v>2632</v>
      </c>
      <c r="E115" s="99">
        <v>16</v>
      </c>
      <c r="F115" s="101">
        <v>44557</v>
      </c>
    </row>
    <row r="116" spans="1:6" x14ac:dyDescent="0.25">
      <c r="A116" s="99" t="s">
        <v>479</v>
      </c>
      <c r="B116" s="99" t="s">
        <v>1388</v>
      </c>
      <c r="C116" s="99" t="s">
        <v>2625</v>
      </c>
      <c r="D116" s="99" t="s">
        <v>2632</v>
      </c>
      <c r="E116" s="99">
        <v>12</v>
      </c>
      <c r="F116" s="101">
        <v>44503</v>
      </c>
    </row>
    <row r="117" spans="1:6" x14ac:dyDescent="0.25">
      <c r="A117" s="99" t="s">
        <v>479</v>
      </c>
      <c r="B117" s="99" t="s">
        <v>592</v>
      </c>
      <c r="C117" s="99" t="s">
        <v>2674</v>
      </c>
      <c r="D117" s="99" t="s">
        <v>2632</v>
      </c>
      <c r="E117" s="99">
        <v>10</v>
      </c>
      <c r="F117" s="101">
        <v>44396</v>
      </c>
    </row>
    <row r="118" spans="1:6" x14ac:dyDescent="0.25">
      <c r="A118" s="99" t="s">
        <v>479</v>
      </c>
      <c r="B118" s="99" t="s">
        <v>596</v>
      </c>
      <c r="C118" s="99" t="s">
        <v>2674</v>
      </c>
      <c r="D118" s="99" t="s">
        <v>2632</v>
      </c>
      <c r="E118" s="99">
        <v>4</v>
      </c>
      <c r="F118" s="101">
        <v>44396</v>
      </c>
    </row>
    <row r="119" spans="1:6" x14ac:dyDescent="0.25">
      <c r="A119" s="99" t="s">
        <v>479</v>
      </c>
      <c r="B119" s="99" t="s">
        <v>1778</v>
      </c>
      <c r="C119" s="99" t="s">
        <v>2680</v>
      </c>
      <c r="D119" s="99" t="s">
        <v>2239</v>
      </c>
      <c r="E119" s="99">
        <v>10</v>
      </c>
      <c r="F119" s="101">
        <v>44503</v>
      </c>
    </row>
    <row r="120" spans="1:6" x14ac:dyDescent="0.25">
      <c r="A120" s="99" t="s">
        <v>479</v>
      </c>
      <c r="B120" s="99" t="s">
        <v>1778</v>
      </c>
      <c r="C120" s="99" t="s">
        <v>2685</v>
      </c>
      <c r="D120" s="99" t="s">
        <v>2239</v>
      </c>
      <c r="E120" s="99">
        <v>12</v>
      </c>
      <c r="F120" s="101">
        <v>44545</v>
      </c>
    </row>
    <row r="121" spans="1:6" x14ac:dyDescent="0.25">
      <c r="A121" s="99" t="s">
        <v>479</v>
      </c>
      <c r="B121" s="99" t="s">
        <v>1782</v>
      </c>
      <c r="C121" s="99" t="s">
        <v>2685</v>
      </c>
      <c r="D121" s="99" t="s">
        <v>2239</v>
      </c>
      <c r="E121" s="99">
        <v>10</v>
      </c>
      <c r="F121" s="101">
        <v>44545</v>
      </c>
    </row>
    <row r="122" spans="1:6" x14ac:dyDescent="0.25">
      <c r="A122" s="99" t="s">
        <v>479</v>
      </c>
      <c r="B122" s="99" t="s">
        <v>1782</v>
      </c>
      <c r="C122" s="99" t="s">
        <v>2692</v>
      </c>
      <c r="D122" s="99" t="s">
        <v>2239</v>
      </c>
      <c r="E122" s="99">
        <v>4</v>
      </c>
      <c r="F122" s="101">
        <v>44488</v>
      </c>
    </row>
    <row r="123" spans="1:6" x14ac:dyDescent="0.25">
      <c r="A123" s="99" t="s">
        <v>479</v>
      </c>
      <c r="B123" s="99" t="s">
        <v>1782</v>
      </c>
      <c r="C123" s="99" t="s">
        <v>2680</v>
      </c>
      <c r="D123" s="99" t="s">
        <v>2239</v>
      </c>
      <c r="E123" s="99">
        <v>8</v>
      </c>
      <c r="F123" s="101">
        <v>44503</v>
      </c>
    </row>
    <row r="124" spans="1:6" x14ac:dyDescent="0.25">
      <c r="A124" s="99" t="s">
        <v>479</v>
      </c>
      <c r="B124" s="99" t="s">
        <v>1782</v>
      </c>
      <c r="C124" s="99" t="s">
        <v>2693</v>
      </c>
      <c r="D124" s="99" t="s">
        <v>2239</v>
      </c>
      <c r="E124" s="99">
        <v>2</v>
      </c>
      <c r="F124" s="101">
        <v>44508</v>
      </c>
    </row>
    <row r="125" spans="1:6" x14ac:dyDescent="0.25">
      <c r="A125" s="99" t="s">
        <v>479</v>
      </c>
      <c r="B125" s="99" t="s">
        <v>82</v>
      </c>
      <c r="C125" s="99" t="s">
        <v>2674</v>
      </c>
      <c r="D125" s="99" t="s">
        <v>2632</v>
      </c>
      <c r="E125" s="99">
        <v>2</v>
      </c>
      <c r="F125" s="101">
        <v>44396</v>
      </c>
    </row>
    <row r="126" spans="1:6" x14ac:dyDescent="0.25">
      <c r="A126" s="99" t="s">
        <v>479</v>
      </c>
      <c r="B126" s="99" t="s">
        <v>81</v>
      </c>
      <c r="C126" s="99" t="s">
        <v>2674</v>
      </c>
      <c r="D126" s="99" t="s">
        <v>2632</v>
      </c>
      <c r="E126" s="99">
        <v>2</v>
      </c>
      <c r="F126" s="101">
        <v>44396</v>
      </c>
    </row>
    <row r="127" spans="1:6" x14ac:dyDescent="0.25">
      <c r="A127" s="99" t="s">
        <v>479</v>
      </c>
      <c r="B127" s="99" t="s">
        <v>948</v>
      </c>
      <c r="C127" s="99" t="s">
        <v>2694</v>
      </c>
      <c r="D127" s="99" t="s">
        <v>2239</v>
      </c>
      <c r="E127" s="99">
        <v>4</v>
      </c>
      <c r="F127" s="101">
        <v>44397</v>
      </c>
    </row>
    <row r="128" spans="1:6" x14ac:dyDescent="0.25">
      <c r="A128" s="99" t="s">
        <v>479</v>
      </c>
      <c r="B128" s="99" t="s">
        <v>952</v>
      </c>
      <c r="C128" s="99" t="s">
        <v>2695</v>
      </c>
      <c r="D128" s="99" t="s">
        <v>2239</v>
      </c>
      <c r="E128" s="99">
        <v>2</v>
      </c>
      <c r="F128" s="101">
        <v>44383</v>
      </c>
    </row>
    <row r="129" spans="1:6" x14ac:dyDescent="0.25">
      <c r="A129" s="99" t="s">
        <v>479</v>
      </c>
      <c r="B129" s="99" t="s">
        <v>952</v>
      </c>
      <c r="C129" s="99" t="s">
        <v>2685</v>
      </c>
      <c r="D129" s="99" t="s">
        <v>2239</v>
      </c>
      <c r="E129" s="99">
        <v>8</v>
      </c>
      <c r="F129" s="101">
        <v>44545</v>
      </c>
    </row>
    <row r="130" spans="1:6" x14ac:dyDescent="0.25">
      <c r="A130" s="99" t="s">
        <v>479</v>
      </c>
      <c r="B130" s="99" t="s">
        <v>2265</v>
      </c>
      <c r="C130" s="99" t="s">
        <v>2635</v>
      </c>
      <c r="D130" s="99" t="s">
        <v>2632</v>
      </c>
      <c r="E130" s="99">
        <v>10</v>
      </c>
      <c r="F130" s="101">
        <v>44503</v>
      </c>
    </row>
    <row r="131" spans="1:6" x14ac:dyDescent="0.25">
      <c r="A131" s="99" t="s">
        <v>479</v>
      </c>
      <c r="B131" s="99" t="s">
        <v>2265</v>
      </c>
      <c r="C131" s="99" t="s">
        <v>2634</v>
      </c>
      <c r="D131" s="99" t="s">
        <v>2632</v>
      </c>
      <c r="E131" s="99">
        <v>10</v>
      </c>
      <c r="F131" s="101">
        <v>44508</v>
      </c>
    </row>
    <row r="132" spans="1:6" x14ac:dyDescent="0.25">
      <c r="A132" s="99" t="s">
        <v>479</v>
      </c>
      <c r="B132" s="99" t="s">
        <v>2265</v>
      </c>
      <c r="C132" s="99" t="s">
        <v>2578</v>
      </c>
      <c r="D132" s="99" t="s">
        <v>2239</v>
      </c>
      <c r="E132" s="99">
        <v>4</v>
      </c>
      <c r="F132" s="101">
        <v>44299</v>
      </c>
    </row>
    <row r="133" spans="1:6" x14ac:dyDescent="0.25">
      <c r="A133" s="99" t="s">
        <v>479</v>
      </c>
      <c r="B133" s="99" t="s">
        <v>2267</v>
      </c>
      <c r="C133" s="99" t="s">
        <v>2578</v>
      </c>
      <c r="D133" s="99" t="s">
        <v>2239</v>
      </c>
      <c r="E133" s="99">
        <v>10</v>
      </c>
      <c r="F133" s="101">
        <v>44299</v>
      </c>
    </row>
    <row r="134" spans="1:6" x14ac:dyDescent="0.25">
      <c r="A134" s="99" t="s">
        <v>479</v>
      </c>
      <c r="B134" s="99" t="s">
        <v>2267</v>
      </c>
      <c r="C134" s="99" t="s">
        <v>2680</v>
      </c>
      <c r="D134" s="99" t="s">
        <v>2239</v>
      </c>
      <c r="E134" s="99">
        <v>8</v>
      </c>
      <c r="F134" s="101">
        <v>44503</v>
      </c>
    </row>
    <row r="135" spans="1:6" x14ac:dyDescent="0.25">
      <c r="A135" s="99" t="s">
        <v>479</v>
      </c>
      <c r="B135" s="99" t="s">
        <v>2267</v>
      </c>
      <c r="C135" s="99" t="s">
        <v>2693</v>
      </c>
      <c r="D135" s="99" t="s">
        <v>2239</v>
      </c>
      <c r="E135" s="99">
        <v>12</v>
      </c>
      <c r="F135" s="101">
        <v>44508</v>
      </c>
    </row>
    <row r="136" spans="1:6" x14ac:dyDescent="0.25">
      <c r="A136" s="99" t="s">
        <v>479</v>
      </c>
      <c r="B136" s="99" t="s">
        <v>87</v>
      </c>
      <c r="C136" s="99" t="s">
        <v>2674</v>
      </c>
      <c r="D136" s="99" t="s">
        <v>2632</v>
      </c>
      <c r="E136" s="99">
        <v>2</v>
      </c>
      <c r="F136" s="101">
        <v>44396</v>
      </c>
    </row>
    <row r="137" spans="1:6" x14ac:dyDescent="0.25">
      <c r="A137" s="99" t="s">
        <v>479</v>
      </c>
      <c r="B137" s="99" t="s">
        <v>86</v>
      </c>
      <c r="C137" s="99" t="s">
        <v>2674</v>
      </c>
      <c r="D137" s="99" t="s">
        <v>2632</v>
      </c>
      <c r="E137" s="99">
        <v>2</v>
      </c>
      <c r="F137" s="101">
        <v>44396</v>
      </c>
    </row>
    <row r="138" spans="1:6" x14ac:dyDescent="0.25">
      <c r="A138" s="99" t="s">
        <v>479</v>
      </c>
      <c r="B138" s="99" t="s">
        <v>382</v>
      </c>
      <c r="C138" s="99" t="s">
        <v>2685</v>
      </c>
      <c r="D138" s="99" t="s">
        <v>2239</v>
      </c>
      <c r="E138" s="99">
        <v>2</v>
      </c>
      <c r="F138" s="101">
        <v>44545</v>
      </c>
    </row>
    <row r="139" spans="1:6" x14ac:dyDescent="0.25">
      <c r="A139" s="99" t="s">
        <v>479</v>
      </c>
      <c r="B139" s="99" t="s">
        <v>411</v>
      </c>
      <c r="C139" s="99" t="s">
        <v>2680</v>
      </c>
      <c r="D139" s="99" t="s">
        <v>2239</v>
      </c>
      <c r="E139" s="99">
        <v>2</v>
      </c>
      <c r="F139" s="101">
        <v>44503</v>
      </c>
    </row>
    <row r="140" spans="1:6" x14ac:dyDescent="0.25">
      <c r="A140" s="99" t="s">
        <v>479</v>
      </c>
      <c r="B140" s="99" t="s">
        <v>411</v>
      </c>
      <c r="C140" s="99" t="s">
        <v>2584</v>
      </c>
      <c r="D140" s="99" t="s">
        <v>2237</v>
      </c>
      <c r="E140" s="99">
        <v>2</v>
      </c>
      <c r="F140" s="101">
        <v>44459</v>
      </c>
    </row>
    <row r="141" spans="1:6" x14ac:dyDescent="0.25">
      <c r="A141" s="99" t="s">
        <v>479</v>
      </c>
      <c r="B141" s="99" t="s">
        <v>411</v>
      </c>
      <c r="C141" s="99" t="s">
        <v>2611</v>
      </c>
      <c r="D141" s="99" t="s">
        <v>2239</v>
      </c>
      <c r="E141" s="99">
        <v>12</v>
      </c>
      <c r="F141" s="101">
        <v>44442</v>
      </c>
    </row>
    <row r="142" spans="1:6" x14ac:dyDescent="0.25">
      <c r="A142" s="99" t="s">
        <v>479</v>
      </c>
      <c r="B142" s="99" t="s">
        <v>483</v>
      </c>
      <c r="C142" s="99" t="s">
        <v>2606</v>
      </c>
      <c r="D142" s="99" t="s">
        <v>2238</v>
      </c>
      <c r="E142" s="99">
        <v>1</v>
      </c>
      <c r="F142" s="101">
        <v>44469</v>
      </c>
    </row>
    <row r="143" spans="1:6" x14ac:dyDescent="0.25">
      <c r="A143" s="99" t="s">
        <v>479</v>
      </c>
      <c r="B143" s="99" t="s">
        <v>410</v>
      </c>
      <c r="C143" s="99" t="s">
        <v>2611</v>
      </c>
      <c r="D143" s="99" t="s">
        <v>2239</v>
      </c>
      <c r="E143" s="99">
        <v>12</v>
      </c>
      <c r="F143" s="101">
        <v>44442</v>
      </c>
    </row>
    <row r="144" spans="1:6" x14ac:dyDescent="0.25">
      <c r="A144" s="99" t="s">
        <v>479</v>
      </c>
      <c r="B144" s="99" t="s">
        <v>410</v>
      </c>
      <c r="C144" s="99" t="s">
        <v>2680</v>
      </c>
      <c r="D144" s="99" t="s">
        <v>2239</v>
      </c>
      <c r="E144" s="99">
        <v>2</v>
      </c>
      <c r="F144" s="101">
        <v>44503</v>
      </c>
    </row>
    <row r="145" spans="1:6" x14ac:dyDescent="0.25">
      <c r="A145" s="99" t="s">
        <v>479</v>
      </c>
      <c r="B145" s="99" t="s">
        <v>410</v>
      </c>
      <c r="C145" s="99" t="s">
        <v>2685</v>
      </c>
      <c r="D145" s="99" t="s">
        <v>2239</v>
      </c>
      <c r="E145" s="99">
        <v>2</v>
      </c>
      <c r="F145" s="101">
        <v>44545</v>
      </c>
    </row>
    <row r="146" spans="1:6" x14ac:dyDescent="0.25">
      <c r="A146" s="99" t="s">
        <v>479</v>
      </c>
      <c r="B146" s="99" t="s">
        <v>410</v>
      </c>
      <c r="C146" s="99" t="s">
        <v>2682</v>
      </c>
      <c r="D146" s="99" t="s">
        <v>2239</v>
      </c>
      <c r="E146" s="99">
        <v>2</v>
      </c>
      <c r="F146" s="101">
        <v>44441</v>
      </c>
    </row>
    <row r="147" spans="1:6" x14ac:dyDescent="0.25">
      <c r="A147" s="99" t="s">
        <v>479</v>
      </c>
      <c r="B147" s="99" t="s">
        <v>377</v>
      </c>
      <c r="C147" s="99" t="s">
        <v>2646</v>
      </c>
      <c r="D147" s="99" t="s">
        <v>2239</v>
      </c>
      <c r="E147" s="99">
        <v>5</v>
      </c>
      <c r="F147" s="101">
        <v>44493</v>
      </c>
    </row>
    <row r="148" spans="1:6" x14ac:dyDescent="0.25">
      <c r="A148" s="99" t="s">
        <v>479</v>
      </c>
      <c r="B148" s="99" t="s">
        <v>2146</v>
      </c>
      <c r="C148" s="99" t="s">
        <v>2627</v>
      </c>
      <c r="D148" s="99" t="s">
        <v>2237</v>
      </c>
      <c r="E148" s="99">
        <v>2</v>
      </c>
      <c r="F148" s="101">
        <v>44502</v>
      </c>
    </row>
    <row r="149" spans="1:6" x14ac:dyDescent="0.25">
      <c r="A149" s="99" t="s">
        <v>479</v>
      </c>
      <c r="B149" s="99" t="s">
        <v>2146</v>
      </c>
      <c r="C149" s="99" t="s">
        <v>2618</v>
      </c>
      <c r="D149" s="99" t="s">
        <v>2237</v>
      </c>
      <c r="E149" s="99">
        <v>2</v>
      </c>
      <c r="F149" s="101">
        <v>44490</v>
      </c>
    </row>
    <row r="150" spans="1:6" x14ac:dyDescent="0.25">
      <c r="A150" s="99" t="s">
        <v>479</v>
      </c>
      <c r="B150" s="99" t="s">
        <v>2146</v>
      </c>
      <c r="C150" s="99" t="s">
        <v>2592</v>
      </c>
      <c r="D150" s="99" t="s">
        <v>2237</v>
      </c>
      <c r="E150" s="99">
        <v>2</v>
      </c>
      <c r="F150" s="101">
        <v>44470</v>
      </c>
    </row>
    <row r="151" spans="1:6" x14ac:dyDescent="0.25">
      <c r="A151" s="99" t="s">
        <v>479</v>
      </c>
      <c r="B151" s="99" t="s">
        <v>2146</v>
      </c>
      <c r="C151" s="99" t="s">
        <v>2593</v>
      </c>
      <c r="D151" s="99" t="s">
        <v>2237</v>
      </c>
      <c r="E151" s="99">
        <v>2</v>
      </c>
      <c r="F151" s="101">
        <v>44470</v>
      </c>
    </row>
    <row r="152" spans="1:6" x14ac:dyDescent="0.25">
      <c r="A152" s="99" t="s">
        <v>479</v>
      </c>
      <c r="B152" s="99" t="s">
        <v>2146</v>
      </c>
      <c r="C152" s="99" t="s">
        <v>2594</v>
      </c>
      <c r="D152" s="99" t="s">
        <v>2237</v>
      </c>
      <c r="E152" s="99">
        <v>2</v>
      </c>
      <c r="F152" s="101">
        <v>44470</v>
      </c>
    </row>
    <row r="153" spans="1:6" x14ac:dyDescent="0.25">
      <c r="A153" s="99" t="s">
        <v>479</v>
      </c>
      <c r="B153" s="99" t="s">
        <v>2146</v>
      </c>
      <c r="C153" s="99" t="s">
        <v>2591</v>
      </c>
      <c r="D153" s="99" t="s">
        <v>2237</v>
      </c>
      <c r="E153" s="99">
        <v>2</v>
      </c>
      <c r="F153" s="101">
        <v>44468</v>
      </c>
    </row>
    <row r="154" spans="1:6" x14ac:dyDescent="0.25">
      <c r="A154" s="99" t="s">
        <v>479</v>
      </c>
      <c r="B154" s="99" t="s">
        <v>2146</v>
      </c>
      <c r="C154" s="99" t="s">
        <v>2580</v>
      </c>
      <c r="D154" s="99" t="s">
        <v>2237</v>
      </c>
      <c r="E154" s="99">
        <v>2</v>
      </c>
      <c r="F154" s="101">
        <v>44456</v>
      </c>
    </row>
    <row r="155" spans="1:6" x14ac:dyDescent="0.25">
      <c r="A155" s="99" t="s">
        <v>479</v>
      </c>
      <c r="B155" s="99" t="s">
        <v>2146</v>
      </c>
      <c r="C155" s="99" t="s">
        <v>2579</v>
      </c>
      <c r="D155" s="99" t="s">
        <v>2237</v>
      </c>
      <c r="E155" s="99">
        <v>2</v>
      </c>
      <c r="F155" s="101">
        <v>44454</v>
      </c>
    </row>
    <row r="156" spans="1:6" x14ac:dyDescent="0.25">
      <c r="A156" s="99" t="s">
        <v>479</v>
      </c>
      <c r="B156" s="99" t="s">
        <v>2146</v>
      </c>
      <c r="C156" s="99" t="s">
        <v>2565</v>
      </c>
      <c r="D156" s="99" t="s">
        <v>2237</v>
      </c>
      <c r="E156" s="99">
        <v>2</v>
      </c>
      <c r="F156" s="101">
        <v>44448</v>
      </c>
    </row>
    <row r="157" spans="1:6" x14ac:dyDescent="0.25">
      <c r="A157" s="99" t="s">
        <v>479</v>
      </c>
      <c r="B157" s="99" t="s">
        <v>2146</v>
      </c>
      <c r="C157" s="99" t="s">
        <v>2551</v>
      </c>
      <c r="D157" s="99" t="s">
        <v>2237</v>
      </c>
      <c r="E157" s="99">
        <v>2</v>
      </c>
      <c r="F157" s="101">
        <v>44377</v>
      </c>
    </row>
    <row r="158" spans="1:6" x14ac:dyDescent="0.25">
      <c r="A158" s="99" t="s">
        <v>479</v>
      </c>
      <c r="B158" s="99" t="s">
        <v>2146</v>
      </c>
      <c r="C158" s="99" t="s">
        <v>2549</v>
      </c>
      <c r="D158" s="99" t="s">
        <v>2237</v>
      </c>
      <c r="E158" s="99">
        <v>2</v>
      </c>
      <c r="F158" s="101">
        <v>44364</v>
      </c>
    </row>
    <row r="159" spans="1:6" x14ac:dyDescent="0.25">
      <c r="A159" s="99" t="s">
        <v>479</v>
      </c>
      <c r="B159" s="99" t="s">
        <v>2146</v>
      </c>
      <c r="C159" s="99" t="s">
        <v>2550</v>
      </c>
      <c r="D159" s="99" t="s">
        <v>2237</v>
      </c>
      <c r="E159" s="99">
        <v>2</v>
      </c>
      <c r="F159" s="101">
        <v>44369</v>
      </c>
    </row>
    <row r="160" spans="1:6" x14ac:dyDescent="0.25">
      <c r="A160" s="99" t="s">
        <v>479</v>
      </c>
      <c r="B160" s="99" t="s">
        <v>2146</v>
      </c>
      <c r="C160" s="99" t="s">
        <v>2556</v>
      </c>
      <c r="D160" s="99" t="s">
        <v>2237</v>
      </c>
      <c r="E160" s="99">
        <v>2</v>
      </c>
      <c r="F160" s="101">
        <v>44426</v>
      </c>
    </row>
    <row r="161" spans="1:6" x14ac:dyDescent="0.25">
      <c r="A161" s="99" t="s">
        <v>479</v>
      </c>
      <c r="B161" s="99" t="s">
        <v>2146</v>
      </c>
      <c r="C161" s="99" t="s">
        <v>2557</v>
      </c>
      <c r="D161" s="99" t="s">
        <v>2237</v>
      </c>
      <c r="E161" s="99">
        <v>2</v>
      </c>
      <c r="F161" s="101">
        <v>44428</v>
      </c>
    </row>
    <row r="162" spans="1:6" x14ac:dyDescent="0.25">
      <c r="A162" s="99" t="s">
        <v>479</v>
      </c>
      <c r="B162" s="99" t="s">
        <v>2146</v>
      </c>
      <c r="C162" s="99" t="s">
        <v>2558</v>
      </c>
      <c r="D162" s="99" t="s">
        <v>2237</v>
      </c>
      <c r="E162" s="99">
        <v>2</v>
      </c>
      <c r="F162" s="101">
        <v>44377</v>
      </c>
    </row>
    <row r="163" spans="1:6" x14ac:dyDescent="0.25">
      <c r="A163" s="99" t="s">
        <v>479</v>
      </c>
      <c r="B163" s="99" t="s">
        <v>2146</v>
      </c>
      <c r="C163" s="99" t="s">
        <v>2670</v>
      </c>
      <c r="D163" s="99" t="s">
        <v>2237</v>
      </c>
      <c r="E163" s="99">
        <v>1</v>
      </c>
      <c r="F163" s="101">
        <v>44390</v>
      </c>
    </row>
    <row r="164" spans="1:6" x14ac:dyDescent="0.25">
      <c r="A164" s="99" t="s">
        <v>479</v>
      </c>
      <c r="B164" s="99" t="s">
        <v>2150</v>
      </c>
      <c r="C164" s="99" t="s">
        <v>2638</v>
      </c>
      <c r="D164" s="99" t="s">
        <v>2237</v>
      </c>
      <c r="E164" s="99">
        <v>2</v>
      </c>
      <c r="F164" s="101">
        <v>44516</v>
      </c>
    </row>
    <row r="165" spans="1:6" x14ac:dyDescent="0.25">
      <c r="A165" s="99" t="s">
        <v>479</v>
      </c>
      <c r="B165" s="99" t="s">
        <v>2148</v>
      </c>
      <c r="C165" s="99" t="s">
        <v>2639</v>
      </c>
      <c r="D165" s="99" t="s">
        <v>2237</v>
      </c>
      <c r="E165" s="99">
        <v>2</v>
      </c>
      <c r="F165" s="101">
        <v>44516</v>
      </c>
    </row>
    <row r="166" spans="1:6" x14ac:dyDescent="0.25">
      <c r="A166" s="99" t="s">
        <v>479</v>
      </c>
      <c r="B166" s="99" t="s">
        <v>2148</v>
      </c>
      <c r="C166" s="99" t="s">
        <v>2643</v>
      </c>
      <c r="D166" s="99" t="s">
        <v>2237</v>
      </c>
      <c r="E166" s="99">
        <v>2</v>
      </c>
      <c r="F166" s="101">
        <v>44519</v>
      </c>
    </row>
    <row r="167" spans="1:6" x14ac:dyDescent="0.25">
      <c r="A167" s="99" t="s">
        <v>479</v>
      </c>
      <c r="B167" s="99" t="s">
        <v>2148</v>
      </c>
      <c r="C167" s="99" t="s">
        <v>2640</v>
      </c>
      <c r="D167" s="99" t="s">
        <v>2237</v>
      </c>
      <c r="E167" s="99">
        <v>2</v>
      </c>
      <c r="F167" s="101">
        <v>44512</v>
      </c>
    </row>
    <row r="168" spans="1:6" x14ac:dyDescent="0.25">
      <c r="A168" s="99" t="s">
        <v>479</v>
      </c>
      <c r="B168" s="99" t="s">
        <v>2148</v>
      </c>
      <c r="C168" s="99" t="s">
        <v>2647</v>
      </c>
      <c r="D168" s="99" t="s">
        <v>2237</v>
      </c>
      <c r="E168" s="99">
        <v>2</v>
      </c>
      <c r="F168" s="101">
        <v>44529</v>
      </c>
    </row>
    <row r="169" spans="1:6" x14ac:dyDescent="0.25">
      <c r="A169" s="99" t="s">
        <v>479</v>
      </c>
      <c r="B169" s="99" t="s">
        <v>2148</v>
      </c>
      <c r="C169" s="99" t="s">
        <v>2644</v>
      </c>
      <c r="D169" s="99" t="s">
        <v>2237</v>
      </c>
      <c r="E169" s="99">
        <v>2</v>
      </c>
      <c r="F169" s="101">
        <v>44523</v>
      </c>
    </row>
    <row r="170" spans="1:6" x14ac:dyDescent="0.25">
      <c r="A170" s="99" t="s">
        <v>479</v>
      </c>
      <c r="B170" s="99" t="s">
        <v>2148</v>
      </c>
      <c r="C170" s="99" t="s">
        <v>2581</v>
      </c>
      <c r="D170" s="99" t="s">
        <v>2237</v>
      </c>
      <c r="E170" s="99">
        <v>2</v>
      </c>
      <c r="F170" s="101">
        <v>44454</v>
      </c>
    </row>
    <row r="171" spans="1:6" x14ac:dyDescent="0.25">
      <c r="A171" s="99" t="s">
        <v>479</v>
      </c>
      <c r="B171" s="99" t="s">
        <v>2148</v>
      </c>
      <c r="C171" s="99" t="s">
        <v>2585</v>
      </c>
      <c r="D171" s="99" t="s">
        <v>2237</v>
      </c>
      <c r="E171" s="99">
        <v>2</v>
      </c>
      <c r="F171" s="101">
        <v>44456</v>
      </c>
    </row>
    <row r="172" spans="1:6" x14ac:dyDescent="0.25">
      <c r="A172" s="99" t="s">
        <v>479</v>
      </c>
      <c r="B172" s="99" t="s">
        <v>2148</v>
      </c>
      <c r="C172" s="99" t="s">
        <v>2596</v>
      </c>
      <c r="D172" s="99" t="s">
        <v>2237</v>
      </c>
      <c r="E172" s="99">
        <v>2</v>
      </c>
      <c r="F172" s="101">
        <v>44470</v>
      </c>
    </row>
    <row r="173" spans="1:6" x14ac:dyDescent="0.25">
      <c r="A173" s="99" t="s">
        <v>479</v>
      </c>
      <c r="B173" s="99" t="s">
        <v>2148</v>
      </c>
      <c r="C173" s="99" t="s">
        <v>2595</v>
      </c>
      <c r="D173" s="99" t="s">
        <v>2237</v>
      </c>
      <c r="E173" s="99">
        <v>2</v>
      </c>
      <c r="F173" s="101">
        <v>44470</v>
      </c>
    </row>
    <row r="174" spans="1:6" x14ac:dyDescent="0.25">
      <c r="A174" s="99" t="s">
        <v>479</v>
      </c>
      <c r="B174" s="99" t="s">
        <v>2148</v>
      </c>
      <c r="C174" s="99" t="s">
        <v>2607</v>
      </c>
      <c r="D174" s="99" t="s">
        <v>2237</v>
      </c>
      <c r="E174" s="99">
        <v>2</v>
      </c>
      <c r="F174" s="101">
        <v>44480</v>
      </c>
    </row>
    <row r="175" spans="1:6" x14ac:dyDescent="0.25">
      <c r="A175" s="99" t="s">
        <v>479</v>
      </c>
      <c r="B175" s="99" t="s">
        <v>399</v>
      </c>
      <c r="C175" s="99" t="s">
        <v>2641</v>
      </c>
      <c r="D175" s="99" t="s">
        <v>2238</v>
      </c>
      <c r="E175" s="99">
        <v>2</v>
      </c>
      <c r="F175" s="101">
        <v>44516</v>
      </c>
    </row>
    <row r="176" spans="1:6" x14ac:dyDescent="0.25">
      <c r="A176" s="99" t="s">
        <v>479</v>
      </c>
      <c r="B176" s="99" t="s">
        <v>405</v>
      </c>
      <c r="C176" s="99" t="s">
        <v>2641</v>
      </c>
      <c r="D176" s="99" t="s">
        <v>2238</v>
      </c>
      <c r="E176" s="99">
        <v>2</v>
      </c>
      <c r="F176" s="101">
        <v>44516</v>
      </c>
    </row>
    <row r="177" spans="1:6" x14ac:dyDescent="0.25">
      <c r="A177" s="99" t="s">
        <v>479</v>
      </c>
      <c r="B177" s="99" t="s">
        <v>2154</v>
      </c>
      <c r="C177" s="99" t="s">
        <v>2627</v>
      </c>
      <c r="D177" s="99" t="s">
        <v>2237</v>
      </c>
      <c r="E177" s="99">
        <v>2</v>
      </c>
      <c r="F177" s="101">
        <v>44502</v>
      </c>
    </row>
    <row r="178" spans="1:6" x14ac:dyDescent="0.25">
      <c r="A178" s="99" t="s">
        <v>479</v>
      </c>
      <c r="B178" s="99" t="s">
        <v>2154</v>
      </c>
      <c r="C178" s="99" t="s">
        <v>2618</v>
      </c>
      <c r="D178" s="99" t="s">
        <v>2237</v>
      </c>
      <c r="E178" s="99">
        <v>2</v>
      </c>
      <c r="F178" s="101">
        <v>44490</v>
      </c>
    </row>
    <row r="179" spans="1:6" x14ac:dyDescent="0.25">
      <c r="A179" s="99" t="s">
        <v>479</v>
      </c>
      <c r="B179" s="99" t="s">
        <v>2154</v>
      </c>
      <c r="C179" s="99" t="s">
        <v>2592</v>
      </c>
      <c r="D179" s="99" t="s">
        <v>2237</v>
      </c>
      <c r="E179" s="99">
        <v>2</v>
      </c>
      <c r="F179" s="101">
        <v>44470</v>
      </c>
    </row>
    <row r="180" spans="1:6" x14ac:dyDescent="0.25">
      <c r="A180" s="99" t="s">
        <v>479</v>
      </c>
      <c r="B180" s="99" t="s">
        <v>2154</v>
      </c>
      <c r="C180" s="99" t="s">
        <v>2594</v>
      </c>
      <c r="D180" s="99" t="s">
        <v>2237</v>
      </c>
      <c r="E180" s="99">
        <v>2</v>
      </c>
      <c r="F180" s="101">
        <v>44470</v>
      </c>
    </row>
    <row r="181" spans="1:6" x14ac:dyDescent="0.25">
      <c r="A181" s="99" t="s">
        <v>479</v>
      </c>
      <c r="B181" s="99" t="s">
        <v>2154</v>
      </c>
      <c r="C181" s="99" t="s">
        <v>2593</v>
      </c>
      <c r="D181" s="99" t="s">
        <v>2237</v>
      </c>
      <c r="E181" s="99">
        <v>2</v>
      </c>
      <c r="F181" s="101">
        <v>44470</v>
      </c>
    </row>
    <row r="182" spans="1:6" x14ac:dyDescent="0.25">
      <c r="A182" s="99" t="s">
        <v>479</v>
      </c>
      <c r="B182" s="99" t="s">
        <v>2154</v>
      </c>
      <c r="C182" s="99" t="s">
        <v>2580</v>
      </c>
      <c r="D182" s="99" t="s">
        <v>2237</v>
      </c>
      <c r="E182" s="99">
        <v>2</v>
      </c>
      <c r="F182" s="101">
        <v>44456</v>
      </c>
    </row>
    <row r="183" spans="1:6" x14ac:dyDescent="0.25">
      <c r="A183" s="99" t="s">
        <v>479</v>
      </c>
      <c r="B183" s="99" t="s">
        <v>2154</v>
      </c>
      <c r="C183" s="99" t="s">
        <v>2579</v>
      </c>
      <c r="D183" s="99" t="s">
        <v>2237</v>
      </c>
      <c r="E183" s="99">
        <v>2</v>
      </c>
      <c r="F183" s="101">
        <v>44454</v>
      </c>
    </row>
    <row r="184" spans="1:6" x14ac:dyDescent="0.25">
      <c r="A184" s="99" t="s">
        <v>479</v>
      </c>
      <c r="B184" s="99" t="s">
        <v>2154</v>
      </c>
      <c r="C184" s="99" t="s">
        <v>2565</v>
      </c>
      <c r="D184" s="99" t="s">
        <v>2237</v>
      </c>
      <c r="E184" s="99">
        <v>2</v>
      </c>
      <c r="F184" s="101">
        <v>44448</v>
      </c>
    </row>
    <row r="185" spans="1:6" x14ac:dyDescent="0.25">
      <c r="A185" s="99" t="s">
        <v>479</v>
      </c>
      <c r="B185" s="99" t="s">
        <v>2154</v>
      </c>
      <c r="C185" s="99" t="s">
        <v>2591</v>
      </c>
      <c r="D185" s="99" t="s">
        <v>2237</v>
      </c>
      <c r="E185" s="99">
        <v>2</v>
      </c>
      <c r="F185" s="101">
        <v>44468</v>
      </c>
    </row>
    <row r="186" spans="1:6" x14ac:dyDescent="0.25">
      <c r="A186" s="99" t="s">
        <v>479</v>
      </c>
      <c r="B186" s="99" t="s">
        <v>2154</v>
      </c>
      <c r="C186" s="99" t="s">
        <v>2558</v>
      </c>
      <c r="D186" s="99" t="s">
        <v>2237</v>
      </c>
      <c r="E186" s="99">
        <v>2</v>
      </c>
      <c r="F186" s="101">
        <v>44377</v>
      </c>
    </row>
    <row r="187" spans="1:6" x14ac:dyDescent="0.25">
      <c r="A187" s="99" t="s">
        <v>479</v>
      </c>
      <c r="B187" s="99" t="s">
        <v>2154</v>
      </c>
      <c r="C187" s="99" t="s">
        <v>2556</v>
      </c>
      <c r="D187" s="99" t="s">
        <v>2237</v>
      </c>
      <c r="E187" s="99">
        <v>2</v>
      </c>
      <c r="F187" s="101">
        <v>44426</v>
      </c>
    </row>
    <row r="188" spans="1:6" x14ac:dyDescent="0.25">
      <c r="A188" s="99" t="s">
        <v>479</v>
      </c>
      <c r="B188" s="99" t="s">
        <v>2154</v>
      </c>
      <c r="C188" s="99" t="s">
        <v>2557</v>
      </c>
      <c r="D188" s="99" t="s">
        <v>2237</v>
      </c>
      <c r="E188" s="99">
        <v>2</v>
      </c>
      <c r="F188" s="101">
        <v>44428</v>
      </c>
    </row>
    <row r="189" spans="1:6" x14ac:dyDescent="0.25">
      <c r="A189" s="99" t="s">
        <v>479</v>
      </c>
      <c r="B189" s="99" t="s">
        <v>2154</v>
      </c>
      <c r="C189" s="99" t="s">
        <v>2550</v>
      </c>
      <c r="D189" s="99" t="s">
        <v>2237</v>
      </c>
      <c r="E189" s="99">
        <v>2</v>
      </c>
      <c r="F189" s="101">
        <v>44369</v>
      </c>
    </row>
    <row r="190" spans="1:6" x14ac:dyDescent="0.25">
      <c r="A190" s="99" t="s">
        <v>479</v>
      </c>
      <c r="B190" s="99" t="s">
        <v>2154</v>
      </c>
      <c r="C190" s="99" t="s">
        <v>2549</v>
      </c>
      <c r="D190" s="99" t="s">
        <v>2237</v>
      </c>
      <c r="E190" s="99">
        <v>2</v>
      </c>
      <c r="F190" s="101">
        <v>44364</v>
      </c>
    </row>
    <row r="191" spans="1:6" x14ac:dyDescent="0.25">
      <c r="A191" s="99" t="s">
        <v>479</v>
      </c>
      <c r="B191" s="99" t="s">
        <v>2154</v>
      </c>
      <c r="C191" s="99" t="s">
        <v>2551</v>
      </c>
      <c r="D191" s="99" t="s">
        <v>2237</v>
      </c>
      <c r="E191" s="99">
        <v>2</v>
      </c>
      <c r="F191" s="101">
        <v>44377</v>
      </c>
    </row>
    <row r="192" spans="1:6" x14ac:dyDescent="0.25">
      <c r="A192" s="99" t="s">
        <v>479</v>
      </c>
      <c r="B192" s="99" t="s">
        <v>2154</v>
      </c>
      <c r="C192" s="99" t="s">
        <v>2670</v>
      </c>
      <c r="D192" s="99" t="s">
        <v>2237</v>
      </c>
      <c r="E192" s="99">
        <v>1</v>
      </c>
      <c r="F192" s="101">
        <v>44390</v>
      </c>
    </row>
    <row r="193" spans="1:6" x14ac:dyDescent="0.25">
      <c r="A193" s="99" t="s">
        <v>479</v>
      </c>
      <c r="B193" s="99" t="s">
        <v>2152</v>
      </c>
      <c r="C193" s="99" t="s">
        <v>2638</v>
      </c>
      <c r="D193" s="99" t="s">
        <v>2237</v>
      </c>
      <c r="E193" s="99">
        <v>2</v>
      </c>
      <c r="F193" s="101">
        <v>44516</v>
      </c>
    </row>
    <row r="194" spans="1:6" x14ac:dyDescent="0.25">
      <c r="A194" s="99" t="s">
        <v>479</v>
      </c>
      <c r="B194" s="99" t="s">
        <v>2156</v>
      </c>
      <c r="C194" s="99" t="s">
        <v>2639</v>
      </c>
      <c r="D194" s="99" t="s">
        <v>2237</v>
      </c>
      <c r="E194" s="99">
        <v>2</v>
      </c>
      <c r="F194" s="101">
        <v>44516</v>
      </c>
    </row>
    <row r="195" spans="1:6" x14ac:dyDescent="0.25">
      <c r="A195" s="99" t="s">
        <v>479</v>
      </c>
      <c r="B195" s="99" t="s">
        <v>2156</v>
      </c>
      <c r="C195" s="99" t="s">
        <v>2643</v>
      </c>
      <c r="D195" s="99" t="s">
        <v>2237</v>
      </c>
      <c r="E195" s="99">
        <v>2</v>
      </c>
      <c r="F195" s="101">
        <v>44519</v>
      </c>
    </row>
    <row r="196" spans="1:6" x14ac:dyDescent="0.25">
      <c r="A196" s="99" t="s">
        <v>479</v>
      </c>
      <c r="B196" s="99" t="s">
        <v>2156</v>
      </c>
      <c r="C196" s="99" t="s">
        <v>2640</v>
      </c>
      <c r="D196" s="99" t="s">
        <v>2237</v>
      </c>
      <c r="E196" s="99">
        <v>2</v>
      </c>
      <c r="F196" s="101">
        <v>44512</v>
      </c>
    </row>
    <row r="197" spans="1:6" x14ac:dyDescent="0.25">
      <c r="A197" s="99" t="s">
        <v>479</v>
      </c>
      <c r="B197" s="99" t="s">
        <v>2156</v>
      </c>
      <c r="C197" s="99" t="s">
        <v>2644</v>
      </c>
      <c r="D197" s="99" t="s">
        <v>2237</v>
      </c>
      <c r="E197" s="99">
        <v>2</v>
      </c>
      <c r="F197" s="101">
        <v>44523</v>
      </c>
    </row>
    <row r="198" spans="1:6" x14ac:dyDescent="0.25">
      <c r="A198" s="99" t="s">
        <v>479</v>
      </c>
      <c r="B198" s="99" t="s">
        <v>2156</v>
      </c>
      <c r="C198" s="99" t="s">
        <v>2647</v>
      </c>
      <c r="D198" s="99" t="s">
        <v>2237</v>
      </c>
      <c r="E198" s="99">
        <v>2</v>
      </c>
      <c r="F198" s="101">
        <v>44529</v>
      </c>
    </row>
    <row r="199" spans="1:6" x14ac:dyDescent="0.25">
      <c r="A199" s="99" t="s">
        <v>479</v>
      </c>
      <c r="B199" s="99" t="s">
        <v>2156</v>
      </c>
      <c r="C199" s="99" t="s">
        <v>2581</v>
      </c>
      <c r="D199" s="99" t="s">
        <v>2237</v>
      </c>
      <c r="E199" s="99">
        <v>2</v>
      </c>
      <c r="F199" s="101">
        <v>44454</v>
      </c>
    </row>
    <row r="200" spans="1:6" x14ac:dyDescent="0.25">
      <c r="A200" s="99" t="s">
        <v>479</v>
      </c>
      <c r="B200" s="99" t="s">
        <v>2156</v>
      </c>
      <c r="C200" s="99" t="s">
        <v>2585</v>
      </c>
      <c r="D200" s="99" t="s">
        <v>2237</v>
      </c>
      <c r="E200" s="99">
        <v>2</v>
      </c>
      <c r="F200" s="101">
        <v>44456</v>
      </c>
    </row>
    <row r="201" spans="1:6" x14ac:dyDescent="0.25">
      <c r="A201" s="99" t="s">
        <v>479</v>
      </c>
      <c r="B201" s="99" t="s">
        <v>2156</v>
      </c>
      <c r="C201" s="99" t="s">
        <v>2596</v>
      </c>
      <c r="D201" s="99" t="s">
        <v>2237</v>
      </c>
      <c r="E201" s="99">
        <v>2</v>
      </c>
      <c r="F201" s="101">
        <v>44470</v>
      </c>
    </row>
    <row r="202" spans="1:6" x14ac:dyDescent="0.25">
      <c r="A202" s="99" t="s">
        <v>479</v>
      </c>
      <c r="B202" s="99" t="s">
        <v>2156</v>
      </c>
      <c r="C202" s="99" t="s">
        <v>2595</v>
      </c>
      <c r="D202" s="99" t="s">
        <v>2237</v>
      </c>
      <c r="E202" s="99">
        <v>2</v>
      </c>
      <c r="F202" s="101">
        <v>44470</v>
      </c>
    </row>
    <row r="203" spans="1:6" x14ac:dyDescent="0.25">
      <c r="A203" s="99" t="s">
        <v>479</v>
      </c>
      <c r="B203" s="99" t="s">
        <v>2156</v>
      </c>
      <c r="C203" s="99" t="s">
        <v>2607</v>
      </c>
      <c r="D203" s="99" t="s">
        <v>2237</v>
      </c>
      <c r="E203" s="99">
        <v>2</v>
      </c>
      <c r="F203" s="101">
        <v>44480</v>
      </c>
    </row>
    <row r="204" spans="1:6" x14ac:dyDescent="0.25">
      <c r="A204" s="99" t="s">
        <v>479</v>
      </c>
      <c r="B204" s="99" t="s">
        <v>532</v>
      </c>
      <c r="C204" s="99" t="s">
        <v>2642</v>
      </c>
      <c r="D204" s="99" t="s">
        <v>2238</v>
      </c>
      <c r="E204" s="99">
        <v>2</v>
      </c>
      <c r="F204" s="101">
        <v>44512</v>
      </c>
    </row>
    <row r="205" spans="1:6" x14ac:dyDescent="0.25">
      <c r="A205" s="99" t="s">
        <v>479</v>
      </c>
      <c r="B205" s="99" t="s">
        <v>532</v>
      </c>
      <c r="C205" s="99" t="s">
        <v>2696</v>
      </c>
      <c r="D205" s="99" t="s">
        <v>2237</v>
      </c>
      <c r="E205" s="99">
        <v>2</v>
      </c>
      <c r="F205" s="101">
        <v>44552</v>
      </c>
    </row>
    <row r="206" spans="1:6" x14ac:dyDescent="0.25">
      <c r="A206" s="99" t="s">
        <v>479</v>
      </c>
      <c r="B206" s="99" t="s">
        <v>610</v>
      </c>
      <c r="C206" s="99" t="s">
        <v>2685</v>
      </c>
      <c r="D206" s="99" t="s">
        <v>2239</v>
      </c>
      <c r="E206" s="99">
        <v>4</v>
      </c>
      <c r="F206" s="101">
        <v>44545</v>
      </c>
    </row>
    <row r="207" spans="1:6" x14ac:dyDescent="0.25">
      <c r="A207" s="99" t="s">
        <v>479</v>
      </c>
      <c r="B207" s="99" t="s">
        <v>610</v>
      </c>
      <c r="C207" s="99" t="s">
        <v>2563</v>
      </c>
      <c r="D207" s="99" t="s">
        <v>2239</v>
      </c>
      <c r="E207" s="99">
        <v>2</v>
      </c>
      <c r="F207" s="101">
        <v>44344</v>
      </c>
    </row>
    <row r="208" spans="1:6" x14ac:dyDescent="0.25">
      <c r="A208" s="99" t="s">
        <v>479</v>
      </c>
      <c r="B208" s="99" t="s">
        <v>612</v>
      </c>
      <c r="C208" s="99" t="s">
        <v>2648</v>
      </c>
      <c r="D208" s="99" t="s">
        <v>2238</v>
      </c>
      <c r="E208" s="99">
        <v>2</v>
      </c>
      <c r="F208" s="101">
        <v>44530</v>
      </c>
    </row>
    <row r="209" spans="1:6" x14ac:dyDescent="0.25">
      <c r="A209" s="99" t="s">
        <v>479</v>
      </c>
      <c r="B209" s="99" t="s">
        <v>614</v>
      </c>
      <c r="C209" s="99" t="s">
        <v>2575</v>
      </c>
      <c r="D209" s="99" t="s">
        <v>2239</v>
      </c>
      <c r="E209" s="99">
        <v>2</v>
      </c>
      <c r="F209" s="101">
        <v>44344</v>
      </c>
    </row>
    <row r="210" spans="1:6" x14ac:dyDescent="0.25">
      <c r="A210" s="99" t="s">
        <v>479</v>
      </c>
      <c r="B210" s="99" t="s">
        <v>614</v>
      </c>
      <c r="C210" s="99" t="s">
        <v>2685</v>
      </c>
      <c r="D210" s="99" t="s">
        <v>2239</v>
      </c>
      <c r="E210" s="99">
        <v>4</v>
      </c>
      <c r="F210" s="101">
        <v>44545</v>
      </c>
    </row>
    <row r="211" spans="1:6" x14ac:dyDescent="0.25">
      <c r="A211" s="99" t="s">
        <v>479</v>
      </c>
      <c r="B211" s="99" t="s">
        <v>379</v>
      </c>
      <c r="C211" s="99" t="s">
        <v>2685</v>
      </c>
      <c r="D211" s="99" t="s">
        <v>2239</v>
      </c>
      <c r="E211" s="99">
        <v>4</v>
      </c>
      <c r="F211" s="101">
        <v>44545</v>
      </c>
    </row>
    <row r="212" spans="1:6" x14ac:dyDescent="0.25">
      <c r="A212" s="99" t="s">
        <v>479</v>
      </c>
      <c r="B212" s="99" t="s">
        <v>379</v>
      </c>
      <c r="C212" s="99" t="s">
        <v>2672</v>
      </c>
      <c r="D212" s="99" t="s">
        <v>2239</v>
      </c>
      <c r="E212" s="99">
        <v>2</v>
      </c>
      <c r="F212" s="101">
        <v>44414</v>
      </c>
    </row>
    <row r="213" spans="1:6" x14ac:dyDescent="0.25">
      <c r="A213" s="99" t="s">
        <v>479</v>
      </c>
      <c r="B213" s="99" t="s">
        <v>794</v>
      </c>
      <c r="C213" s="99" t="s">
        <v>2697</v>
      </c>
      <c r="D213" s="99" t="s">
        <v>2237</v>
      </c>
      <c r="E213" s="99">
        <v>4</v>
      </c>
      <c r="F213" s="101">
        <v>44557</v>
      </c>
    </row>
    <row r="214" spans="1:6" x14ac:dyDescent="0.25">
      <c r="A214" s="99" t="s">
        <v>479</v>
      </c>
      <c r="B214" s="99" t="s">
        <v>408</v>
      </c>
      <c r="C214" s="99" t="s">
        <v>2680</v>
      </c>
      <c r="D214" s="99" t="s">
        <v>2239</v>
      </c>
      <c r="E214" s="99">
        <v>2</v>
      </c>
      <c r="F214" s="101">
        <v>44503</v>
      </c>
    </row>
    <row r="215" spans="1:6" x14ac:dyDescent="0.25">
      <c r="A215" s="99" t="s">
        <v>479</v>
      </c>
      <c r="B215" s="99" t="s">
        <v>898</v>
      </c>
      <c r="C215" s="99" t="s">
        <v>2697</v>
      </c>
      <c r="D215" s="99" t="s">
        <v>2237</v>
      </c>
      <c r="E215" s="99">
        <v>4</v>
      </c>
      <c r="F215" s="101">
        <v>44557</v>
      </c>
    </row>
    <row r="216" spans="1:6" x14ac:dyDescent="0.25">
      <c r="A216" s="99" t="s">
        <v>479</v>
      </c>
      <c r="B216" s="99" t="s">
        <v>902</v>
      </c>
      <c r="C216" s="99" t="s">
        <v>2645</v>
      </c>
      <c r="D216" s="99" t="s">
        <v>2239</v>
      </c>
      <c r="E216" s="99">
        <v>2</v>
      </c>
      <c r="F216" s="101">
        <v>44524</v>
      </c>
    </row>
    <row r="217" spans="1:6" x14ac:dyDescent="0.25">
      <c r="A217" s="99" t="s">
        <v>479</v>
      </c>
      <c r="B217" s="99" t="s">
        <v>902</v>
      </c>
      <c r="C217" s="99" t="s">
        <v>2620</v>
      </c>
      <c r="D217" s="99" t="s">
        <v>2237</v>
      </c>
      <c r="E217" s="99">
        <v>1</v>
      </c>
      <c r="F217" s="101">
        <v>44492</v>
      </c>
    </row>
    <row r="218" spans="1:6" x14ac:dyDescent="0.25">
      <c r="A218" s="99" t="s">
        <v>479</v>
      </c>
      <c r="B218" s="99" t="s">
        <v>381</v>
      </c>
      <c r="C218" s="99" t="s">
        <v>2682</v>
      </c>
      <c r="D218" s="99" t="s">
        <v>2239</v>
      </c>
      <c r="E218" s="99">
        <v>4</v>
      </c>
      <c r="F218" s="101">
        <v>44441</v>
      </c>
    </row>
    <row r="219" spans="1:6" x14ac:dyDescent="0.25">
      <c r="A219" s="99" t="s">
        <v>479</v>
      </c>
      <c r="B219" s="99" t="s">
        <v>380</v>
      </c>
      <c r="C219" s="99" t="s">
        <v>2698</v>
      </c>
      <c r="D219" s="99" t="s">
        <v>2239</v>
      </c>
      <c r="E219" s="99">
        <v>4</v>
      </c>
      <c r="F219" s="101">
        <v>44391</v>
      </c>
    </row>
    <row r="220" spans="1:6" x14ac:dyDescent="0.25">
      <c r="A220" s="99" t="s">
        <v>479</v>
      </c>
      <c r="B220" s="99" t="s">
        <v>380</v>
      </c>
      <c r="C220" s="99" t="s">
        <v>2666</v>
      </c>
      <c r="D220" s="99" t="s">
        <v>2238</v>
      </c>
      <c r="E220" s="99">
        <v>2</v>
      </c>
      <c r="F220" s="101">
        <v>44538</v>
      </c>
    </row>
    <row r="221" spans="1:6" x14ac:dyDescent="0.25">
      <c r="A221" s="99" t="s">
        <v>479</v>
      </c>
      <c r="B221" s="99" t="s">
        <v>380</v>
      </c>
      <c r="C221" s="99" t="s">
        <v>2666</v>
      </c>
      <c r="D221" s="99" t="s">
        <v>2238</v>
      </c>
      <c r="E221" s="99">
        <v>2</v>
      </c>
      <c r="F221" s="101">
        <v>44538</v>
      </c>
    </row>
    <row r="222" spans="1:6" x14ac:dyDescent="0.25">
      <c r="A222" s="99" t="s">
        <v>479</v>
      </c>
      <c r="B222" s="99" t="s">
        <v>1472</v>
      </c>
      <c r="C222" s="99" t="s">
        <v>2680</v>
      </c>
      <c r="D222" s="99" t="s">
        <v>2239</v>
      </c>
      <c r="E222" s="99">
        <v>2</v>
      </c>
      <c r="F222" s="101">
        <v>44503</v>
      </c>
    </row>
    <row r="223" spans="1:6" x14ac:dyDescent="0.25">
      <c r="A223" s="99" t="s">
        <v>479</v>
      </c>
      <c r="B223" s="99" t="s">
        <v>390</v>
      </c>
      <c r="C223" s="99" t="s">
        <v>2615</v>
      </c>
      <c r="D223" s="99" t="s">
        <v>2237</v>
      </c>
      <c r="E223" s="99">
        <v>2</v>
      </c>
      <c r="F223" s="101">
        <v>44488</v>
      </c>
    </row>
    <row r="224" spans="1:6" x14ac:dyDescent="0.25">
      <c r="A224" s="99" t="s">
        <v>479</v>
      </c>
      <c r="B224" s="99" t="s">
        <v>390</v>
      </c>
      <c r="C224" s="99" t="s">
        <v>2615</v>
      </c>
      <c r="D224" s="99" t="s">
        <v>2237</v>
      </c>
      <c r="E224" s="99">
        <v>2</v>
      </c>
      <c r="F224" s="101">
        <v>44488</v>
      </c>
    </row>
    <row r="225" spans="1:6" x14ac:dyDescent="0.25">
      <c r="A225" s="99" t="s">
        <v>479</v>
      </c>
      <c r="B225" s="99" t="s">
        <v>391</v>
      </c>
      <c r="C225" s="99" t="s">
        <v>2642</v>
      </c>
      <c r="D225" s="99" t="s">
        <v>2238</v>
      </c>
      <c r="E225" s="99">
        <v>2</v>
      </c>
      <c r="F225" s="101">
        <v>44512</v>
      </c>
    </row>
    <row r="226" spans="1:6" x14ac:dyDescent="0.25">
      <c r="A226" s="99" t="s">
        <v>479</v>
      </c>
      <c r="B226" s="99" t="s">
        <v>391</v>
      </c>
      <c r="C226" s="99" t="s">
        <v>2696</v>
      </c>
      <c r="D226" s="99" t="s">
        <v>2237</v>
      </c>
      <c r="E226" s="99">
        <v>2</v>
      </c>
      <c r="F226" s="101">
        <v>44552</v>
      </c>
    </row>
    <row r="227" spans="1:6" x14ac:dyDescent="0.25">
      <c r="A227" s="99" t="s">
        <v>479</v>
      </c>
      <c r="B227" s="99" t="s">
        <v>389</v>
      </c>
      <c r="C227" s="99" t="s">
        <v>2630</v>
      </c>
      <c r="D227" s="99" t="s">
        <v>2236</v>
      </c>
      <c r="E227" s="99">
        <v>2</v>
      </c>
      <c r="F227" s="101">
        <v>44508</v>
      </c>
    </row>
    <row r="228" spans="1:6" x14ac:dyDescent="0.25">
      <c r="A228" s="99" t="s">
        <v>479</v>
      </c>
      <c r="B228" s="99" t="s">
        <v>2207</v>
      </c>
      <c r="C228" s="99" t="s">
        <v>2683</v>
      </c>
      <c r="D228" s="99" t="s">
        <v>2239</v>
      </c>
      <c r="E228" s="99">
        <v>2</v>
      </c>
      <c r="F228" s="101">
        <v>44476</v>
      </c>
    </row>
    <row r="229" spans="1:6" x14ac:dyDescent="0.25">
      <c r="A229" s="99" t="s">
        <v>479</v>
      </c>
      <c r="B229" s="99" t="s">
        <v>2207</v>
      </c>
      <c r="C229" s="99" t="s">
        <v>2699</v>
      </c>
      <c r="D229" s="99" t="s">
        <v>2237</v>
      </c>
      <c r="E229" s="99">
        <v>2</v>
      </c>
      <c r="F229" s="101">
        <v>44557</v>
      </c>
    </row>
    <row r="230" spans="1:6" x14ac:dyDescent="0.25">
      <c r="A230" s="99" t="s">
        <v>479</v>
      </c>
      <c r="B230" s="99" t="s">
        <v>386</v>
      </c>
      <c r="C230" s="99" t="s">
        <v>2630</v>
      </c>
      <c r="D230" s="99" t="s">
        <v>2236</v>
      </c>
      <c r="E230" s="99">
        <v>2</v>
      </c>
      <c r="F230" s="101">
        <v>44508</v>
      </c>
    </row>
    <row r="231" spans="1:6" x14ac:dyDescent="0.25">
      <c r="A231" s="99" t="s">
        <v>479</v>
      </c>
      <c r="B231" s="99" t="s">
        <v>2216</v>
      </c>
      <c r="C231" s="99" t="s">
        <v>2699</v>
      </c>
      <c r="D231" s="99" t="s">
        <v>2237</v>
      </c>
      <c r="E231" s="99">
        <v>2</v>
      </c>
      <c r="F231" s="101">
        <v>44557</v>
      </c>
    </row>
    <row r="232" spans="1:6" x14ac:dyDescent="0.25">
      <c r="A232" s="99" t="s">
        <v>479</v>
      </c>
      <c r="B232" s="99" t="s">
        <v>2216</v>
      </c>
      <c r="C232" s="99" t="s">
        <v>2683</v>
      </c>
      <c r="D232" s="99" t="s">
        <v>2239</v>
      </c>
      <c r="E232" s="99">
        <v>2</v>
      </c>
      <c r="F232" s="101">
        <v>44476</v>
      </c>
    </row>
    <row r="233" spans="1:6" x14ac:dyDescent="0.25">
      <c r="A233" s="99" t="s">
        <v>479</v>
      </c>
      <c r="B233" s="99" t="s">
        <v>2220</v>
      </c>
      <c r="C233" s="99" t="s">
        <v>2685</v>
      </c>
      <c r="D233" s="99" t="s">
        <v>2239</v>
      </c>
      <c r="E233" s="99">
        <v>4</v>
      </c>
      <c r="F233" s="101">
        <v>44545</v>
      </c>
    </row>
    <row r="234" spans="1:6" x14ac:dyDescent="0.25">
      <c r="A234" s="99" t="s">
        <v>479</v>
      </c>
      <c r="B234" s="99" t="s">
        <v>2088</v>
      </c>
      <c r="C234" s="99" t="s">
        <v>2606</v>
      </c>
      <c r="D234" s="99" t="s">
        <v>2238</v>
      </c>
      <c r="E234" s="99">
        <v>1</v>
      </c>
      <c r="F234" s="101">
        <v>44469</v>
      </c>
    </row>
    <row r="235" spans="1:6" x14ac:dyDescent="0.25">
      <c r="A235" s="99" t="s">
        <v>479</v>
      </c>
      <c r="B235" s="99" t="s">
        <v>2088</v>
      </c>
      <c r="C235" s="99" t="s">
        <v>2584</v>
      </c>
      <c r="D235" s="99" t="s">
        <v>2237</v>
      </c>
      <c r="E235" s="99">
        <v>2</v>
      </c>
      <c r="F235" s="101">
        <v>44459</v>
      </c>
    </row>
    <row r="236" spans="1:6" x14ac:dyDescent="0.25">
      <c r="A236" s="99" t="s">
        <v>479</v>
      </c>
      <c r="B236" s="99" t="s">
        <v>1492</v>
      </c>
      <c r="C236" s="99" t="s">
        <v>2588</v>
      </c>
      <c r="D236" s="99" t="s">
        <v>2239</v>
      </c>
      <c r="E236" s="99">
        <v>4</v>
      </c>
      <c r="F236" s="101">
        <v>44442</v>
      </c>
    </row>
    <row r="237" spans="1:6" x14ac:dyDescent="0.25">
      <c r="A237" s="99" t="s">
        <v>479</v>
      </c>
      <c r="B237" s="99" t="s">
        <v>1492</v>
      </c>
      <c r="C237" s="99" t="s">
        <v>2611</v>
      </c>
      <c r="D237" s="99" t="s">
        <v>2239</v>
      </c>
      <c r="E237" s="99">
        <v>8</v>
      </c>
      <c r="F237" s="101">
        <v>44442</v>
      </c>
    </row>
    <row r="238" spans="1:6" x14ac:dyDescent="0.25">
      <c r="A238" s="99" t="s">
        <v>479</v>
      </c>
      <c r="B238" s="99" t="s">
        <v>1496</v>
      </c>
      <c r="C238" s="99" t="s">
        <v>2611</v>
      </c>
      <c r="D238" s="99" t="s">
        <v>2239</v>
      </c>
      <c r="E238" s="99">
        <v>8</v>
      </c>
      <c r="F238" s="101">
        <v>44442</v>
      </c>
    </row>
    <row r="239" spans="1:6" x14ac:dyDescent="0.25">
      <c r="A239" s="99" t="s">
        <v>479</v>
      </c>
      <c r="B239" s="99" t="s">
        <v>1496</v>
      </c>
      <c r="C239" s="99" t="s">
        <v>2685</v>
      </c>
      <c r="D239" s="99" t="s">
        <v>2239</v>
      </c>
      <c r="E239" s="99">
        <v>4</v>
      </c>
      <c r="F239" s="101">
        <v>44545</v>
      </c>
    </row>
    <row r="240" spans="1:6" x14ac:dyDescent="0.25">
      <c r="A240" s="99" t="s">
        <v>479</v>
      </c>
      <c r="B240" s="99" t="s">
        <v>1496</v>
      </c>
      <c r="C240" s="99" t="s">
        <v>2692</v>
      </c>
      <c r="D240" s="99" t="s">
        <v>2239</v>
      </c>
      <c r="E240" s="99">
        <v>2</v>
      </c>
      <c r="F240" s="101">
        <v>44488</v>
      </c>
    </row>
    <row r="241" spans="1:6" x14ac:dyDescent="0.25">
      <c r="A241" s="99" t="s">
        <v>479</v>
      </c>
      <c r="B241" s="99" t="s">
        <v>1496</v>
      </c>
      <c r="C241" s="99" t="s">
        <v>2672</v>
      </c>
      <c r="D241" s="99" t="s">
        <v>2239</v>
      </c>
      <c r="E241" s="99">
        <v>2</v>
      </c>
      <c r="F241" s="101">
        <v>44414</v>
      </c>
    </row>
    <row r="242" spans="1:6" x14ac:dyDescent="0.25">
      <c r="A242" s="99" t="s">
        <v>479</v>
      </c>
      <c r="B242" s="99" t="s">
        <v>2222</v>
      </c>
      <c r="C242" s="99" t="s">
        <v>2685</v>
      </c>
      <c r="D242" s="99" t="s">
        <v>2239</v>
      </c>
      <c r="E242" s="99">
        <v>8</v>
      </c>
      <c r="F242" s="101">
        <v>44545</v>
      </c>
    </row>
    <row r="243" spans="1:6" x14ac:dyDescent="0.25">
      <c r="A243" s="99" t="s">
        <v>479</v>
      </c>
      <c r="B243" s="99" t="s">
        <v>1498</v>
      </c>
      <c r="C243" s="99" t="s">
        <v>2685</v>
      </c>
      <c r="D243" s="99" t="s">
        <v>2239</v>
      </c>
      <c r="E243" s="99">
        <v>2</v>
      </c>
      <c r="F243" s="101">
        <v>44545</v>
      </c>
    </row>
    <row r="244" spans="1:6" x14ac:dyDescent="0.25">
      <c r="A244" s="99" t="s">
        <v>479</v>
      </c>
      <c r="B244" s="99" t="s">
        <v>1498</v>
      </c>
      <c r="C244" s="99" t="s">
        <v>2563</v>
      </c>
      <c r="D244" s="99" t="s">
        <v>2239</v>
      </c>
      <c r="E244" s="99">
        <v>2</v>
      </c>
      <c r="F244" s="101">
        <v>44344</v>
      </c>
    </row>
    <row r="245" spans="1:6" x14ac:dyDescent="0.25">
      <c r="A245" s="99" t="s">
        <v>479</v>
      </c>
      <c r="B245" s="99" t="s">
        <v>1500</v>
      </c>
      <c r="C245" s="99" t="s">
        <v>2648</v>
      </c>
      <c r="D245" s="99" t="s">
        <v>2238</v>
      </c>
      <c r="E245" s="99">
        <v>2</v>
      </c>
      <c r="F245" s="101">
        <v>44530</v>
      </c>
    </row>
    <row r="246" spans="1:6" x14ac:dyDescent="0.25">
      <c r="A246" s="99" t="s">
        <v>479</v>
      </c>
      <c r="B246" s="99" t="s">
        <v>1502</v>
      </c>
      <c r="C246" s="99" t="s">
        <v>2575</v>
      </c>
      <c r="D246" s="99" t="s">
        <v>2239</v>
      </c>
      <c r="E246" s="99">
        <v>2</v>
      </c>
      <c r="F246" s="101">
        <v>44344</v>
      </c>
    </row>
    <row r="247" spans="1:6" x14ac:dyDescent="0.25">
      <c r="A247" s="99" t="s">
        <v>479</v>
      </c>
      <c r="B247" s="99" t="s">
        <v>1502</v>
      </c>
      <c r="C247" s="99" t="s">
        <v>2685</v>
      </c>
      <c r="D247" s="99" t="s">
        <v>2239</v>
      </c>
      <c r="E247" s="99">
        <v>4</v>
      </c>
      <c r="F247" s="101">
        <v>44545</v>
      </c>
    </row>
    <row r="248" spans="1:6" x14ac:dyDescent="0.25">
      <c r="A248" s="99" t="s">
        <v>479</v>
      </c>
      <c r="B248" s="99" t="s">
        <v>1504</v>
      </c>
      <c r="C248" s="99" t="s">
        <v>2691</v>
      </c>
      <c r="D248" s="99" t="s">
        <v>2632</v>
      </c>
      <c r="E248" s="99">
        <v>4</v>
      </c>
      <c r="F248" s="101">
        <v>44557</v>
      </c>
    </row>
    <row r="249" spans="1:6" x14ac:dyDescent="0.25">
      <c r="A249" s="99" t="s">
        <v>479</v>
      </c>
      <c r="B249" s="99" t="s">
        <v>1508</v>
      </c>
      <c r="C249" s="99" t="s">
        <v>2691</v>
      </c>
      <c r="D249" s="99" t="s">
        <v>2632</v>
      </c>
      <c r="E249" s="99">
        <v>4</v>
      </c>
      <c r="F249" s="101">
        <v>44557</v>
      </c>
    </row>
    <row r="250" spans="1:6" x14ac:dyDescent="0.25">
      <c r="A250" s="99" t="s">
        <v>479</v>
      </c>
      <c r="B250" s="99" t="s">
        <v>598</v>
      </c>
      <c r="C250" s="99" t="s">
        <v>2685</v>
      </c>
      <c r="D250" s="99" t="s">
        <v>2239</v>
      </c>
      <c r="E250" s="99">
        <v>6</v>
      </c>
      <c r="F250" s="101">
        <v>44545</v>
      </c>
    </row>
    <row r="251" spans="1:6" x14ac:dyDescent="0.25">
      <c r="A251" s="99" t="s">
        <v>479</v>
      </c>
      <c r="B251" s="99" t="s">
        <v>602</v>
      </c>
      <c r="C251" s="99" t="s">
        <v>2672</v>
      </c>
      <c r="D251" s="99" t="s">
        <v>2239</v>
      </c>
      <c r="E251" s="99">
        <v>2</v>
      </c>
      <c r="F251" s="101">
        <v>44414</v>
      </c>
    </row>
    <row r="252" spans="1:6" x14ac:dyDescent="0.25">
      <c r="A252" s="99" t="s">
        <v>479</v>
      </c>
      <c r="B252" s="99" t="s">
        <v>958</v>
      </c>
      <c r="C252" s="99" t="s">
        <v>2685</v>
      </c>
      <c r="D252" s="99" t="s">
        <v>2239</v>
      </c>
      <c r="E252" s="99">
        <v>20</v>
      </c>
      <c r="F252" s="101">
        <v>44545</v>
      </c>
    </row>
    <row r="253" spans="1:6" x14ac:dyDescent="0.25">
      <c r="A253" s="99" t="s">
        <v>479</v>
      </c>
      <c r="B253" s="99" t="s">
        <v>1634</v>
      </c>
      <c r="C253" s="99" t="s">
        <v>2700</v>
      </c>
      <c r="D253" s="99" t="s">
        <v>2237</v>
      </c>
      <c r="E253" s="99">
        <v>2</v>
      </c>
      <c r="F253" s="101">
        <v>44557</v>
      </c>
    </row>
    <row r="254" spans="1:6" x14ac:dyDescent="0.25">
      <c r="A254" s="99" t="s">
        <v>479</v>
      </c>
      <c r="B254" s="99" t="s">
        <v>1634</v>
      </c>
      <c r="C254" s="99" t="s">
        <v>2700</v>
      </c>
      <c r="D254" s="99" t="s">
        <v>2237</v>
      </c>
      <c r="E254" s="99">
        <v>2</v>
      </c>
      <c r="F254" s="101">
        <v>44557</v>
      </c>
    </row>
    <row r="255" spans="1:6" x14ac:dyDescent="0.25">
      <c r="A255" s="99" t="s">
        <v>479</v>
      </c>
      <c r="B255" s="99" t="s">
        <v>2602</v>
      </c>
      <c r="C255" s="99" t="s">
        <v>2582</v>
      </c>
      <c r="D255" s="99" t="s">
        <v>2239</v>
      </c>
      <c r="E255" s="99">
        <v>12</v>
      </c>
      <c r="F255" s="101">
        <v>44449</v>
      </c>
    </row>
    <row r="256" spans="1:6" x14ac:dyDescent="0.25">
      <c r="A256" s="99" t="s">
        <v>479</v>
      </c>
      <c r="B256" s="99" t="s">
        <v>2602</v>
      </c>
      <c r="C256" s="99" t="s">
        <v>2586</v>
      </c>
      <c r="D256" s="99" t="s">
        <v>2239</v>
      </c>
      <c r="E256" s="99">
        <v>4</v>
      </c>
      <c r="F256" s="101">
        <v>44461</v>
      </c>
    </row>
    <row r="257" spans="1:6" x14ac:dyDescent="0.25">
      <c r="A257" s="99" t="s">
        <v>479</v>
      </c>
      <c r="B257" s="99" t="s">
        <v>2569</v>
      </c>
      <c r="C257" s="99" t="s">
        <v>2586</v>
      </c>
      <c r="D257" s="99" t="s">
        <v>2239</v>
      </c>
      <c r="E257" s="99">
        <v>4</v>
      </c>
      <c r="F257" s="101">
        <v>44461</v>
      </c>
    </row>
    <row r="258" spans="1:6" x14ac:dyDescent="0.25">
      <c r="A258" s="99" t="s">
        <v>479</v>
      </c>
      <c r="B258" s="99" t="s">
        <v>2569</v>
      </c>
      <c r="C258" s="99" t="s">
        <v>2582</v>
      </c>
      <c r="D258" s="99" t="s">
        <v>2239</v>
      </c>
      <c r="E258" s="99">
        <v>12</v>
      </c>
      <c r="F258" s="101">
        <v>44449</v>
      </c>
    </row>
    <row r="259" spans="1:6" x14ac:dyDescent="0.25">
      <c r="A259" s="99" t="s">
        <v>479</v>
      </c>
      <c r="B259" s="99" t="s">
        <v>2569</v>
      </c>
      <c r="C259" s="99" t="s">
        <v>2583</v>
      </c>
      <c r="D259" s="99" t="s">
        <v>2236</v>
      </c>
      <c r="E259" s="99">
        <v>4</v>
      </c>
      <c r="F259" s="101">
        <v>44454</v>
      </c>
    </row>
    <row r="260" spans="1:6" x14ac:dyDescent="0.25">
      <c r="A260" s="99" t="s">
        <v>479</v>
      </c>
      <c r="B260" s="99" t="s">
        <v>2603</v>
      </c>
      <c r="C260" s="99" t="s">
        <v>2583</v>
      </c>
      <c r="D260" s="99" t="s">
        <v>2236</v>
      </c>
      <c r="E260" s="99">
        <v>4</v>
      </c>
      <c r="F260" s="101">
        <v>44454</v>
      </c>
    </row>
    <row r="261" spans="1:6" x14ac:dyDescent="0.25">
      <c r="A261" s="99" t="s">
        <v>479</v>
      </c>
      <c r="B261" s="99" t="s">
        <v>2603</v>
      </c>
      <c r="C261" s="99" t="s">
        <v>2586</v>
      </c>
      <c r="D261" s="99" t="s">
        <v>2239</v>
      </c>
      <c r="E261" s="99">
        <v>4</v>
      </c>
      <c r="F261" s="101">
        <v>44461</v>
      </c>
    </row>
    <row r="262" spans="1:6" x14ac:dyDescent="0.25">
      <c r="A262" s="99" t="s">
        <v>479</v>
      </c>
      <c r="B262" s="99" t="s">
        <v>2570</v>
      </c>
      <c r="C262" s="99" t="s">
        <v>2586</v>
      </c>
      <c r="D262" s="99" t="s">
        <v>2239</v>
      </c>
      <c r="E262" s="99">
        <v>4</v>
      </c>
      <c r="F262" s="101">
        <v>44461</v>
      </c>
    </row>
    <row r="263" spans="1:6" x14ac:dyDescent="0.25">
      <c r="A263" s="99" t="s">
        <v>479</v>
      </c>
      <c r="B263" s="99" t="s">
        <v>2604</v>
      </c>
      <c r="C263" s="99" t="s">
        <v>2582</v>
      </c>
      <c r="D263" s="99" t="s">
        <v>2239</v>
      </c>
      <c r="E263" s="99">
        <v>24</v>
      </c>
      <c r="F263" s="101">
        <v>44449</v>
      </c>
    </row>
    <row r="264" spans="1:6" x14ac:dyDescent="0.25">
      <c r="A264" s="99" t="s">
        <v>479</v>
      </c>
      <c r="B264" s="99" t="s">
        <v>2604</v>
      </c>
      <c r="C264" s="99" t="s">
        <v>2616</v>
      </c>
      <c r="D264" s="99" t="s">
        <v>2236</v>
      </c>
      <c r="E264" s="99">
        <v>4</v>
      </c>
      <c r="F264" s="101">
        <v>44488</v>
      </c>
    </row>
    <row r="265" spans="1:6" x14ac:dyDescent="0.25">
      <c r="A265" s="99" t="s">
        <v>479</v>
      </c>
      <c r="B265" s="99" t="s">
        <v>2571</v>
      </c>
      <c r="C265" s="99" t="s">
        <v>2582</v>
      </c>
      <c r="D265" s="99" t="s">
        <v>2239</v>
      </c>
      <c r="E265" s="99">
        <v>24</v>
      </c>
      <c r="F265" s="101">
        <v>44449</v>
      </c>
    </row>
    <row r="266" spans="1:6" x14ac:dyDescent="0.25">
      <c r="A266" s="99" t="s">
        <v>479</v>
      </c>
      <c r="B266" s="99" t="s">
        <v>2571</v>
      </c>
      <c r="C266" s="99" t="s">
        <v>2589</v>
      </c>
      <c r="D266" s="99" t="s">
        <v>2239</v>
      </c>
      <c r="E266" s="99">
        <v>8</v>
      </c>
      <c r="F266" s="101">
        <v>44466</v>
      </c>
    </row>
    <row r="267" spans="1:6" x14ac:dyDescent="0.25">
      <c r="A267" s="99" t="s">
        <v>479</v>
      </c>
      <c r="B267" s="99" t="s">
        <v>2598</v>
      </c>
      <c r="C267" s="99" t="s">
        <v>2582</v>
      </c>
      <c r="D267" s="99" t="s">
        <v>2239</v>
      </c>
      <c r="E267" s="99">
        <v>16</v>
      </c>
      <c r="F267" s="101">
        <v>44449</v>
      </c>
    </row>
    <row r="268" spans="1:6" x14ac:dyDescent="0.25">
      <c r="A268" s="99" t="s">
        <v>479</v>
      </c>
      <c r="B268" s="99" t="s">
        <v>2554</v>
      </c>
      <c r="C268" s="99" t="s">
        <v>2582</v>
      </c>
      <c r="D268" s="99" t="s">
        <v>2239</v>
      </c>
      <c r="E268" s="99">
        <v>16</v>
      </c>
      <c r="F268" s="101">
        <v>44449</v>
      </c>
    </row>
    <row r="269" spans="1:6" x14ac:dyDescent="0.25">
      <c r="A269" s="99" t="s">
        <v>479</v>
      </c>
      <c r="B269" s="99" t="s">
        <v>2600</v>
      </c>
      <c r="C269" s="99" t="s">
        <v>2582</v>
      </c>
      <c r="D269" s="99" t="s">
        <v>2239</v>
      </c>
      <c r="E269" s="99">
        <v>16</v>
      </c>
      <c r="F269" s="101">
        <v>44449</v>
      </c>
    </row>
    <row r="270" spans="1:6" x14ac:dyDescent="0.25">
      <c r="A270" s="99" t="s">
        <v>479</v>
      </c>
      <c r="B270" s="99" t="s">
        <v>2600</v>
      </c>
      <c r="C270" s="99" t="s">
        <v>2583</v>
      </c>
      <c r="D270" s="99" t="s">
        <v>2236</v>
      </c>
      <c r="E270" s="99">
        <v>4</v>
      </c>
      <c r="F270" s="101">
        <v>44454</v>
      </c>
    </row>
    <row r="271" spans="1:6" x14ac:dyDescent="0.25">
      <c r="A271" s="99" t="s">
        <v>479</v>
      </c>
      <c r="B271" s="99" t="s">
        <v>2567</v>
      </c>
      <c r="C271" s="99" t="s">
        <v>2582</v>
      </c>
      <c r="D271" s="99" t="s">
        <v>2239</v>
      </c>
      <c r="E271" s="99">
        <v>16</v>
      </c>
      <c r="F271" s="101">
        <v>44449</v>
      </c>
    </row>
    <row r="272" spans="1:6" x14ac:dyDescent="0.25">
      <c r="A272" s="99" t="s">
        <v>479</v>
      </c>
      <c r="B272" s="99" t="s">
        <v>2567</v>
      </c>
      <c r="C272" s="99" t="s">
        <v>2583</v>
      </c>
      <c r="D272" s="99" t="s">
        <v>2236</v>
      </c>
      <c r="E272" s="99">
        <v>5</v>
      </c>
      <c r="F272" s="101">
        <v>44454</v>
      </c>
    </row>
    <row r="273" spans="1:6" x14ac:dyDescent="0.25">
      <c r="A273" s="99" t="s">
        <v>479</v>
      </c>
      <c r="B273" s="99" t="s">
        <v>2567</v>
      </c>
      <c r="C273" s="99" t="s">
        <v>2583</v>
      </c>
      <c r="D273" s="99" t="s">
        <v>2236</v>
      </c>
      <c r="E273" s="99">
        <v>12</v>
      </c>
      <c r="F273" s="101">
        <v>44454</v>
      </c>
    </row>
    <row r="274" spans="1:6" x14ac:dyDescent="0.25">
      <c r="A274" s="99"/>
      <c r="B274" s="99"/>
      <c r="C274" s="99"/>
      <c r="D274" s="99"/>
      <c r="E274" s="99"/>
      <c r="F274" s="101"/>
    </row>
    <row r="275" spans="1:6" x14ac:dyDescent="0.25">
      <c r="A275" s="99"/>
      <c r="B275" s="99"/>
      <c r="C275" s="99"/>
      <c r="D275" s="99"/>
      <c r="E275" s="99"/>
      <c r="F275" s="101"/>
    </row>
    <row r="276" spans="1:6" x14ac:dyDescent="0.25">
      <c r="A276" s="99"/>
      <c r="B276" s="99"/>
      <c r="C276" s="99"/>
      <c r="D276" s="99"/>
      <c r="E276" s="99"/>
      <c r="F276" s="101"/>
    </row>
    <row r="277" spans="1:6" x14ac:dyDescent="0.25">
      <c r="A277" s="99"/>
      <c r="B277" s="99"/>
      <c r="C277" s="99"/>
      <c r="D277" s="99"/>
      <c r="E277" s="99"/>
      <c r="F277" s="101"/>
    </row>
    <row r="278" spans="1:6" x14ac:dyDescent="0.25">
      <c r="A278" s="99"/>
      <c r="B278" s="99"/>
      <c r="C278" s="99"/>
      <c r="D278" s="99"/>
      <c r="E278" s="99"/>
      <c r="F278" s="101"/>
    </row>
    <row r="279" spans="1:6" x14ac:dyDescent="0.25">
      <c r="A279" s="99"/>
      <c r="B279" s="99"/>
      <c r="C279" s="99"/>
      <c r="D279" s="99"/>
      <c r="E279" s="99"/>
      <c r="F279" s="101"/>
    </row>
    <row r="280" spans="1:6" x14ac:dyDescent="0.25">
      <c r="A280" s="99"/>
      <c r="B280" s="99"/>
      <c r="C280" s="99"/>
      <c r="D280" s="99"/>
      <c r="E280" s="99"/>
      <c r="F280" s="101"/>
    </row>
    <row r="281" spans="1:6" x14ac:dyDescent="0.25">
      <c r="A281" s="99"/>
      <c r="B281" s="99"/>
      <c r="C281" s="99"/>
      <c r="D281" s="99"/>
      <c r="E281" s="99"/>
      <c r="F281" s="101"/>
    </row>
    <row r="282" spans="1:6" x14ac:dyDescent="0.25">
      <c r="A282" s="99"/>
      <c r="B282" s="99"/>
      <c r="C282" s="99"/>
      <c r="D282" s="99"/>
      <c r="E282" s="99"/>
      <c r="F282" s="101"/>
    </row>
    <row r="283" spans="1:6" x14ac:dyDescent="0.25">
      <c r="A283" s="99"/>
      <c r="B283" s="99"/>
      <c r="C283" s="99"/>
      <c r="D283" s="99"/>
      <c r="E283" s="99"/>
      <c r="F283" s="101"/>
    </row>
    <row r="284" spans="1:6" x14ac:dyDescent="0.25">
      <c r="A284" s="99"/>
      <c r="B284" s="99"/>
      <c r="C284" s="99"/>
      <c r="D284" s="99"/>
      <c r="E284" s="99"/>
      <c r="F284" s="101"/>
    </row>
    <row r="285" spans="1:6" x14ac:dyDescent="0.25">
      <c r="A285" s="99"/>
      <c r="B285" s="99"/>
      <c r="C285" s="99"/>
      <c r="D285" s="99"/>
      <c r="E285" s="99"/>
      <c r="F285" s="101"/>
    </row>
    <row r="286" spans="1:6" x14ac:dyDescent="0.25">
      <c r="A286" s="99"/>
      <c r="B286" s="99"/>
      <c r="C286" s="99"/>
      <c r="D286" s="99"/>
      <c r="E286" s="99"/>
      <c r="F286" s="101"/>
    </row>
    <row r="287" spans="1:6" x14ac:dyDescent="0.25">
      <c r="A287" s="99"/>
      <c r="B287" s="99"/>
      <c r="C287" s="99"/>
      <c r="D287" s="99"/>
      <c r="E287" s="99"/>
      <c r="F287" s="101"/>
    </row>
    <row r="288" spans="1:6" x14ac:dyDescent="0.25">
      <c r="A288" s="99"/>
      <c r="B288" s="99"/>
      <c r="C288" s="99"/>
      <c r="D288" s="99"/>
      <c r="E288" s="99"/>
      <c r="F288" s="101"/>
    </row>
    <row r="289" spans="1:6" x14ac:dyDescent="0.25">
      <c r="A289" s="99"/>
      <c r="B289" s="99"/>
      <c r="C289" s="99"/>
      <c r="D289" s="99"/>
      <c r="E289" s="99"/>
      <c r="F289" s="101"/>
    </row>
    <row r="290" spans="1:6" x14ac:dyDescent="0.25">
      <c r="A290" s="99"/>
      <c r="B290" s="99"/>
      <c r="C290" s="99"/>
      <c r="D290" s="99"/>
      <c r="E290" s="99"/>
      <c r="F290" s="101"/>
    </row>
    <row r="291" spans="1:6" x14ac:dyDescent="0.25">
      <c r="A291" s="99"/>
      <c r="B291" s="99"/>
      <c r="C291" s="99"/>
      <c r="D291" s="99"/>
      <c r="E291" s="99"/>
      <c r="F291" s="101"/>
    </row>
    <row r="292" spans="1:6" x14ac:dyDescent="0.25">
      <c r="A292" s="99"/>
      <c r="B292" s="99"/>
      <c r="C292" s="99"/>
      <c r="D292" s="99"/>
      <c r="E292" s="99"/>
      <c r="F292" s="101"/>
    </row>
    <row r="293" spans="1:6" x14ac:dyDescent="0.25">
      <c r="A293" s="99"/>
      <c r="B293" s="99"/>
      <c r="C293" s="99"/>
      <c r="D293" s="99"/>
      <c r="E293" s="99"/>
      <c r="F293" s="101"/>
    </row>
    <row r="294" spans="1:6" x14ac:dyDescent="0.25">
      <c r="A294" s="99"/>
      <c r="B294" s="99"/>
      <c r="C294" s="99"/>
      <c r="D294" s="99"/>
      <c r="E294" s="99"/>
      <c r="F294" s="101"/>
    </row>
    <row r="295" spans="1:6" x14ac:dyDescent="0.25">
      <c r="A295" s="99"/>
      <c r="B295" s="99"/>
      <c r="C295" s="99"/>
      <c r="D295" s="99"/>
      <c r="E295" s="99"/>
      <c r="F295" s="101"/>
    </row>
    <row r="296" spans="1:6" x14ac:dyDescent="0.25">
      <c r="A296" s="99"/>
      <c r="B296" s="99"/>
      <c r="C296" s="99"/>
      <c r="D296" s="99"/>
      <c r="E296" s="99"/>
      <c r="F296" s="101"/>
    </row>
    <row r="297" spans="1:6" x14ac:dyDescent="0.25">
      <c r="A297" s="99"/>
      <c r="B297" s="99"/>
      <c r="C297" s="99"/>
      <c r="D297" s="99"/>
      <c r="E297" s="99"/>
      <c r="F297" s="101"/>
    </row>
    <row r="298" spans="1:6" x14ac:dyDescent="0.25">
      <c r="A298" s="99"/>
      <c r="B298" s="99"/>
      <c r="C298" s="99"/>
      <c r="D298" s="99"/>
      <c r="E298" s="99"/>
      <c r="F298" s="101"/>
    </row>
    <row r="299" spans="1:6" x14ac:dyDescent="0.25">
      <c r="A299" s="99"/>
      <c r="B299" s="99"/>
      <c r="C299" s="99"/>
      <c r="D299" s="99"/>
      <c r="E299" s="99"/>
      <c r="F299" s="101"/>
    </row>
    <row r="300" spans="1:6" x14ac:dyDescent="0.25">
      <c r="A300" s="99"/>
      <c r="B300" s="99"/>
      <c r="C300" s="99"/>
      <c r="D300" s="99"/>
      <c r="E300" s="99"/>
      <c r="F300" s="101"/>
    </row>
    <row r="301" spans="1:6" x14ac:dyDescent="0.25">
      <c r="A301" s="99"/>
      <c r="B301" s="99"/>
      <c r="C301" s="99"/>
      <c r="D301" s="99"/>
      <c r="E301" s="99"/>
      <c r="F301" s="101"/>
    </row>
    <row r="302" spans="1:6" x14ac:dyDescent="0.25">
      <c r="A302" s="99"/>
      <c r="B302" s="99"/>
      <c r="C302" s="99"/>
      <c r="D302" s="99"/>
      <c r="E302" s="99"/>
      <c r="F302" s="101"/>
    </row>
    <row r="303" spans="1:6" x14ac:dyDescent="0.25">
      <c r="A303" s="99"/>
      <c r="B303" s="99"/>
      <c r="C303" s="99"/>
      <c r="D303" s="99"/>
      <c r="E303" s="99"/>
      <c r="F303" s="101"/>
    </row>
    <row r="304" spans="1:6" x14ac:dyDescent="0.25">
      <c r="A304" s="99"/>
      <c r="B304" s="99"/>
      <c r="C304" s="99"/>
      <c r="D304" s="99"/>
      <c r="E304" s="99"/>
      <c r="F304" s="101"/>
    </row>
    <row r="305" spans="1:6" x14ac:dyDescent="0.25">
      <c r="A305" s="99"/>
      <c r="B305" s="99"/>
      <c r="C305" s="99"/>
      <c r="D305" s="99"/>
      <c r="E305" s="99"/>
      <c r="F305" s="101"/>
    </row>
    <row r="306" spans="1:6" x14ac:dyDescent="0.25">
      <c r="A306" s="99"/>
      <c r="B306" s="99"/>
      <c r="C306" s="99"/>
      <c r="D306" s="99"/>
      <c r="E306" s="99"/>
      <c r="F306" s="101"/>
    </row>
    <row r="307" spans="1:6" x14ac:dyDescent="0.25">
      <c r="A307" s="99"/>
      <c r="B307" s="99"/>
      <c r="C307" s="99"/>
      <c r="D307" s="99"/>
      <c r="E307" s="99"/>
      <c r="F307" s="101"/>
    </row>
    <row r="308" spans="1:6" x14ac:dyDescent="0.25">
      <c r="A308" s="99"/>
      <c r="B308" s="99"/>
      <c r="C308" s="99"/>
      <c r="D308" s="99"/>
      <c r="E308" s="99"/>
      <c r="F308" s="101"/>
    </row>
    <row r="309" spans="1:6" x14ac:dyDescent="0.25">
      <c r="A309" s="99"/>
      <c r="B309" s="99"/>
      <c r="C309" s="99"/>
      <c r="D309" s="99"/>
      <c r="E309" s="99"/>
      <c r="F309" s="101"/>
    </row>
    <row r="310" spans="1:6" x14ac:dyDescent="0.25">
      <c r="A310" s="99"/>
      <c r="B310" s="99"/>
      <c r="C310" s="99"/>
      <c r="D310" s="99"/>
      <c r="E310" s="99"/>
      <c r="F310" s="101"/>
    </row>
    <row r="311" spans="1:6" x14ac:dyDescent="0.25">
      <c r="A311" s="99"/>
      <c r="B311" s="99"/>
      <c r="C311" s="99"/>
      <c r="D311" s="99"/>
      <c r="E311" s="99"/>
      <c r="F311" s="101"/>
    </row>
    <row r="312" spans="1:6" x14ac:dyDescent="0.25">
      <c r="A312" s="99"/>
      <c r="B312" s="99"/>
      <c r="C312" s="99"/>
      <c r="D312" s="99"/>
      <c r="E312" s="99"/>
      <c r="F312" s="101"/>
    </row>
    <row r="313" spans="1:6" x14ac:dyDescent="0.25">
      <c r="A313" s="99"/>
      <c r="B313" s="99"/>
      <c r="C313" s="99"/>
      <c r="D313" s="99"/>
      <c r="E313" s="99"/>
      <c r="F313" s="101"/>
    </row>
    <row r="314" spans="1:6" x14ac:dyDescent="0.25">
      <c r="A314" s="99"/>
      <c r="B314" s="99"/>
      <c r="C314" s="99"/>
      <c r="D314" s="99"/>
      <c r="E314" s="99"/>
      <c r="F314" s="101"/>
    </row>
    <row r="315" spans="1:6" x14ac:dyDescent="0.25">
      <c r="A315" s="99"/>
      <c r="B315" s="99"/>
      <c r="C315" s="99"/>
      <c r="D315" s="99"/>
      <c r="E315" s="99"/>
      <c r="F315" s="101"/>
    </row>
    <row r="316" spans="1:6" x14ac:dyDescent="0.25">
      <c r="A316" s="99"/>
      <c r="B316" s="99"/>
      <c r="C316" s="99"/>
      <c r="D316" s="99"/>
      <c r="E316" s="99"/>
      <c r="F316" s="101"/>
    </row>
    <row r="317" spans="1:6" x14ac:dyDescent="0.25">
      <c r="A317" s="99"/>
      <c r="B317" s="99"/>
      <c r="C317" s="99"/>
      <c r="D317" s="99"/>
      <c r="E317" s="99"/>
      <c r="F317" s="101"/>
    </row>
    <row r="318" spans="1:6" x14ac:dyDescent="0.25">
      <c r="A318" s="99"/>
      <c r="B318" s="99"/>
      <c r="C318" s="99"/>
      <c r="D318" s="99"/>
      <c r="E318" s="99"/>
      <c r="F318" s="101"/>
    </row>
    <row r="319" spans="1:6" x14ac:dyDescent="0.25">
      <c r="A319" s="99"/>
      <c r="B319" s="99"/>
      <c r="C319" s="99"/>
      <c r="D319" s="99"/>
      <c r="E319" s="99"/>
      <c r="F319" s="101"/>
    </row>
    <row r="320" spans="1:6" x14ac:dyDescent="0.25">
      <c r="A320" s="99"/>
      <c r="B320" s="99"/>
      <c r="C320" s="99"/>
      <c r="D320" s="99"/>
      <c r="E320" s="99"/>
      <c r="F320" s="101"/>
    </row>
    <row r="321" spans="1:6" x14ac:dyDescent="0.25">
      <c r="A321" s="99"/>
      <c r="B321" s="99"/>
      <c r="C321" s="99"/>
      <c r="D321" s="99"/>
      <c r="E321" s="99"/>
      <c r="F321" s="101"/>
    </row>
    <row r="322" spans="1:6" x14ac:dyDescent="0.25">
      <c r="A322" s="99"/>
      <c r="B322" s="99"/>
      <c r="C322" s="99"/>
      <c r="D322" s="99"/>
      <c r="E322" s="99"/>
      <c r="F322" s="101"/>
    </row>
    <row r="323" spans="1:6" x14ac:dyDescent="0.25">
      <c r="A323" s="99"/>
      <c r="B323" s="99"/>
      <c r="C323" s="99"/>
      <c r="D323" s="99"/>
      <c r="E323" s="99"/>
      <c r="F323" s="101"/>
    </row>
    <row r="324" spans="1:6" x14ac:dyDescent="0.25">
      <c r="A324" s="99"/>
      <c r="B324" s="99"/>
      <c r="C324" s="99"/>
      <c r="D324" s="99"/>
      <c r="E324" s="99"/>
      <c r="F324" s="101"/>
    </row>
    <row r="325" spans="1:6" x14ac:dyDescent="0.25">
      <c r="A325" s="99"/>
      <c r="B325" s="99"/>
      <c r="C325" s="99"/>
      <c r="D325" s="99"/>
      <c r="E325" s="99"/>
      <c r="F325" s="101"/>
    </row>
    <row r="326" spans="1:6" x14ac:dyDescent="0.25">
      <c r="A326" s="99"/>
      <c r="B326" s="99"/>
      <c r="C326" s="99"/>
      <c r="D326" s="99"/>
      <c r="E326" s="99"/>
      <c r="F326" s="101"/>
    </row>
    <row r="327" spans="1:6" x14ac:dyDescent="0.25">
      <c r="A327" s="99"/>
      <c r="B327" s="99"/>
      <c r="C327" s="99"/>
      <c r="D327" s="99"/>
      <c r="E327" s="99"/>
      <c r="F327" s="101"/>
    </row>
    <row r="328" spans="1:6" x14ac:dyDescent="0.25">
      <c r="A328" s="99"/>
      <c r="B328" s="99"/>
      <c r="C328" s="99"/>
      <c r="D328" s="99"/>
      <c r="E328" s="99"/>
      <c r="F328" s="101"/>
    </row>
    <row r="329" spans="1:6" x14ac:dyDescent="0.25">
      <c r="A329" s="99"/>
      <c r="B329" s="99"/>
      <c r="C329" s="99"/>
      <c r="D329" s="99"/>
      <c r="E329" s="99"/>
      <c r="F329" s="101"/>
    </row>
    <row r="330" spans="1:6" x14ac:dyDescent="0.25">
      <c r="A330" s="99"/>
      <c r="B330" s="99"/>
      <c r="C330" s="99"/>
      <c r="D330" s="99"/>
      <c r="E330" s="99"/>
      <c r="F330" s="101"/>
    </row>
    <row r="331" spans="1:6" x14ac:dyDescent="0.25">
      <c r="A331" s="99"/>
      <c r="B331" s="99"/>
      <c r="C331" s="99"/>
      <c r="D331" s="99"/>
      <c r="E331" s="99"/>
      <c r="F331" s="101"/>
    </row>
    <row r="332" spans="1:6" x14ac:dyDescent="0.25">
      <c r="A332" s="99"/>
      <c r="B332" s="99"/>
      <c r="C332" s="99"/>
      <c r="D332" s="99"/>
      <c r="E332" s="99"/>
      <c r="F332" s="101"/>
    </row>
    <row r="333" spans="1:6" x14ac:dyDescent="0.25">
      <c r="A333" s="99"/>
      <c r="B333" s="99"/>
      <c r="C333" s="99"/>
      <c r="D333" s="99"/>
      <c r="E333" s="99"/>
      <c r="F333" s="101"/>
    </row>
    <row r="334" spans="1:6" x14ac:dyDescent="0.25">
      <c r="A334" s="99"/>
      <c r="B334" s="99"/>
      <c r="C334" s="99"/>
      <c r="D334" s="99"/>
      <c r="E334" s="99"/>
      <c r="F334" s="101"/>
    </row>
    <row r="335" spans="1:6" x14ac:dyDescent="0.25">
      <c r="A335" s="99"/>
      <c r="B335" s="99"/>
      <c r="C335" s="99"/>
      <c r="D335" s="99"/>
      <c r="E335" s="99"/>
      <c r="F335" s="101"/>
    </row>
    <row r="336" spans="1:6" x14ac:dyDescent="0.25">
      <c r="A336" s="99"/>
      <c r="B336" s="99"/>
      <c r="C336" s="99"/>
      <c r="D336" s="99"/>
      <c r="E336" s="99"/>
      <c r="F336" s="101"/>
    </row>
    <row r="337" spans="1:6" x14ac:dyDescent="0.25">
      <c r="A337" s="99"/>
      <c r="B337" s="99"/>
      <c r="C337" s="99"/>
      <c r="D337" s="99"/>
      <c r="E337" s="99"/>
      <c r="F337" s="101"/>
    </row>
    <row r="338" spans="1:6" x14ac:dyDescent="0.25">
      <c r="A338" s="99"/>
      <c r="B338" s="99"/>
      <c r="C338" s="99"/>
      <c r="D338" s="99"/>
      <c r="E338" s="99"/>
      <c r="F338" s="101"/>
    </row>
    <row r="339" spans="1:6" x14ac:dyDescent="0.25">
      <c r="A339" s="99"/>
      <c r="B339" s="99"/>
      <c r="C339" s="99"/>
      <c r="D339" s="99"/>
      <c r="E339" s="99"/>
      <c r="F339" s="101"/>
    </row>
    <row r="340" spans="1:6" x14ac:dyDescent="0.25">
      <c r="A340" s="99"/>
      <c r="B340" s="99"/>
      <c r="C340" s="99"/>
      <c r="D340" s="99"/>
      <c r="E340" s="99"/>
      <c r="F340" s="101"/>
    </row>
    <row r="341" spans="1:6" x14ac:dyDescent="0.25">
      <c r="A341" s="99"/>
      <c r="B341" s="99"/>
      <c r="C341" s="99"/>
      <c r="D341" s="99"/>
      <c r="E341" s="99"/>
      <c r="F341" s="101"/>
    </row>
    <row r="342" spans="1:6" x14ac:dyDescent="0.25">
      <c r="A342" s="99"/>
      <c r="B342" s="99"/>
      <c r="C342" s="99"/>
      <c r="D342" s="99"/>
      <c r="E342" s="99"/>
      <c r="F342" s="101"/>
    </row>
    <row r="343" spans="1:6" x14ac:dyDescent="0.25">
      <c r="A343" s="99"/>
      <c r="B343" s="99"/>
      <c r="C343" s="99"/>
      <c r="D343" s="99"/>
      <c r="E343" s="99"/>
      <c r="F343" s="101"/>
    </row>
    <row r="344" spans="1:6" x14ac:dyDescent="0.25">
      <c r="A344" s="99"/>
      <c r="B344" s="99"/>
      <c r="C344" s="99"/>
      <c r="D344" s="99"/>
      <c r="E344" s="99"/>
      <c r="F344" s="101"/>
    </row>
    <row r="345" spans="1:6" x14ac:dyDescent="0.25">
      <c r="A345" s="99"/>
      <c r="B345" s="99"/>
      <c r="C345" s="99"/>
      <c r="D345" s="99"/>
      <c r="E345" s="99"/>
      <c r="F345" s="101"/>
    </row>
    <row r="346" spans="1:6" x14ac:dyDescent="0.25">
      <c r="A346" s="99"/>
      <c r="B346" s="99"/>
      <c r="C346" s="99"/>
      <c r="D346" s="99"/>
      <c r="E346" s="99"/>
      <c r="F346" s="101"/>
    </row>
    <row r="347" spans="1:6" x14ac:dyDescent="0.25">
      <c r="A347" s="99"/>
      <c r="B347" s="99"/>
      <c r="C347" s="99"/>
      <c r="D347" s="99"/>
      <c r="E347" s="99"/>
      <c r="F347" s="101"/>
    </row>
    <row r="348" spans="1:6" x14ac:dyDescent="0.25">
      <c r="A348" s="99"/>
      <c r="B348" s="99"/>
      <c r="C348" s="99"/>
      <c r="D348" s="99"/>
      <c r="E348" s="99"/>
      <c r="F348" s="101"/>
    </row>
    <row r="349" spans="1:6" x14ac:dyDescent="0.25">
      <c r="A349" s="99"/>
      <c r="B349" s="99"/>
      <c r="C349" s="99"/>
      <c r="D349" s="99"/>
      <c r="E349" s="99"/>
      <c r="F349" s="101"/>
    </row>
    <row r="350" spans="1:6" x14ac:dyDescent="0.25">
      <c r="A350" s="99"/>
      <c r="B350" s="99"/>
      <c r="C350" s="99"/>
      <c r="D350" s="99"/>
      <c r="E350" s="99"/>
      <c r="F350" s="101"/>
    </row>
    <row r="351" spans="1:6" x14ac:dyDescent="0.25">
      <c r="A351" s="99"/>
      <c r="B351" s="99"/>
      <c r="C351" s="99"/>
      <c r="D351" s="99"/>
      <c r="E351" s="99"/>
      <c r="F351" s="101"/>
    </row>
    <row r="352" spans="1:6" x14ac:dyDescent="0.25">
      <c r="A352" s="99"/>
      <c r="B352" s="99"/>
      <c r="C352" s="99"/>
      <c r="D352" s="99"/>
      <c r="E352" s="99"/>
      <c r="F352" s="101"/>
    </row>
    <row r="353" spans="1:6" x14ac:dyDescent="0.25">
      <c r="A353" s="99"/>
      <c r="B353" s="99"/>
      <c r="C353" s="99"/>
      <c r="D353" s="99"/>
      <c r="E353" s="99"/>
      <c r="F353" s="101"/>
    </row>
    <row r="354" spans="1:6" x14ac:dyDescent="0.25">
      <c r="A354" s="99"/>
      <c r="B354" s="99"/>
      <c r="C354" s="99"/>
      <c r="D354" s="99"/>
      <c r="E354" s="99"/>
      <c r="F354" s="101"/>
    </row>
    <row r="355" spans="1:6" x14ac:dyDescent="0.25">
      <c r="A355" s="99"/>
      <c r="B355" s="99"/>
      <c r="C355" s="99"/>
      <c r="D355" s="99"/>
      <c r="E355" s="99"/>
      <c r="F355" s="101"/>
    </row>
    <row r="356" spans="1:6" x14ac:dyDescent="0.25">
      <c r="A356" s="99"/>
      <c r="B356" s="99"/>
      <c r="C356" s="99"/>
      <c r="D356" s="99"/>
      <c r="E356" s="99"/>
      <c r="F356" s="101"/>
    </row>
    <row r="357" spans="1:6" x14ac:dyDescent="0.25">
      <c r="A357" s="99"/>
      <c r="B357" s="99"/>
      <c r="C357" s="99"/>
      <c r="D357" s="99"/>
      <c r="E357" s="99"/>
      <c r="F357" s="101"/>
    </row>
    <row r="358" spans="1:6" x14ac:dyDescent="0.25">
      <c r="A358" s="99"/>
      <c r="B358" s="99"/>
      <c r="C358" s="99"/>
      <c r="D358" s="99"/>
      <c r="E358" s="99"/>
      <c r="F358" s="101"/>
    </row>
    <row r="359" spans="1:6" x14ac:dyDescent="0.25">
      <c r="A359" s="99"/>
      <c r="B359" s="99"/>
      <c r="C359" s="99"/>
      <c r="D359" s="99"/>
      <c r="E359" s="99"/>
      <c r="F359" s="101"/>
    </row>
    <row r="360" spans="1:6" x14ac:dyDescent="0.25">
      <c r="A360" s="99"/>
      <c r="B360" s="99"/>
      <c r="C360" s="99"/>
      <c r="D360" s="99"/>
      <c r="E360" s="99"/>
      <c r="F360" s="101"/>
    </row>
    <row r="361" spans="1:6" x14ac:dyDescent="0.25">
      <c r="A361" s="99"/>
      <c r="B361" s="99"/>
      <c r="C361" s="99"/>
      <c r="D361" s="99"/>
      <c r="E361" s="99"/>
      <c r="F361" s="101"/>
    </row>
    <row r="362" spans="1:6" x14ac:dyDescent="0.25">
      <c r="A362" s="99"/>
      <c r="B362" s="99"/>
      <c r="C362" s="99"/>
      <c r="D362" s="99"/>
      <c r="E362" s="99"/>
      <c r="F362" s="101"/>
    </row>
    <row r="363" spans="1:6" x14ac:dyDescent="0.25">
      <c r="A363" s="99"/>
      <c r="B363" s="99"/>
      <c r="C363" s="99"/>
      <c r="D363" s="99"/>
      <c r="E363" s="99"/>
      <c r="F363" s="101"/>
    </row>
    <row r="364" spans="1:6" x14ac:dyDescent="0.25">
      <c r="A364" s="99"/>
      <c r="B364" s="99"/>
      <c r="C364" s="99"/>
      <c r="D364" s="99"/>
      <c r="E364" s="99"/>
      <c r="F364" s="101"/>
    </row>
    <row r="365" spans="1:6" x14ac:dyDescent="0.25">
      <c r="A365" s="99"/>
      <c r="B365" s="99"/>
      <c r="C365" s="99"/>
      <c r="D365" s="99"/>
      <c r="E365" s="99"/>
      <c r="F365" s="101"/>
    </row>
  </sheetData>
  <autoFilter ref="A1:F1" xr:uid="{3F62F6E6-BD68-4496-A1B2-0B200719BFD0}">
    <sortState xmlns:xlrd2="http://schemas.microsoft.com/office/spreadsheetml/2017/richdata2" ref="A2:F138">
      <sortCondition ref="D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13FA-5186-4764-ACED-81DE7260AE70}">
  <dimension ref="A1:AE366"/>
  <sheetViews>
    <sheetView workbookViewId="0">
      <pane ySplit="1" topLeftCell="A336" activePane="bottomLeft" state="frozen"/>
      <selection pane="bottomLeft" activeCell="B366" sqref="B366"/>
    </sheetView>
  </sheetViews>
  <sheetFormatPr defaultRowHeight="15" x14ac:dyDescent="0.25"/>
  <cols>
    <col min="1" max="1" width="9.140625" style="66"/>
  </cols>
  <sheetData>
    <row r="1" spans="1:30" s="50" customFormat="1" ht="15.75" x14ac:dyDescent="0.25">
      <c r="A1" s="50" t="s">
        <v>1972</v>
      </c>
      <c r="B1" s="50" t="s">
        <v>23</v>
      </c>
      <c r="C1" s="50" t="s">
        <v>24</v>
      </c>
      <c r="D1" s="51" t="s">
        <v>471</v>
      </c>
      <c r="E1" s="52" t="s">
        <v>60</v>
      </c>
      <c r="F1" s="52" t="s">
        <v>62</v>
      </c>
      <c r="G1" s="39" t="s">
        <v>1739</v>
      </c>
      <c r="H1" s="52" t="s">
        <v>1740</v>
      </c>
      <c r="I1" s="52" t="s">
        <v>25</v>
      </c>
      <c r="J1" s="52" t="s">
        <v>63</v>
      </c>
      <c r="K1" s="52" t="s">
        <v>472</v>
      </c>
      <c r="L1" s="52" t="s">
        <v>473</v>
      </c>
      <c r="M1" s="52" t="s">
        <v>26</v>
      </c>
      <c r="N1" s="52" t="s">
        <v>64</v>
      </c>
      <c r="O1" s="53" t="s">
        <v>66</v>
      </c>
      <c r="P1" s="54" t="s">
        <v>471</v>
      </c>
      <c r="Q1" s="55" t="s">
        <v>62</v>
      </c>
      <c r="R1" s="45" t="s">
        <v>1739</v>
      </c>
      <c r="S1" s="55" t="s">
        <v>1740</v>
      </c>
      <c r="T1" s="55" t="s">
        <v>25</v>
      </c>
      <c r="U1" s="55" t="s">
        <v>63</v>
      </c>
      <c r="V1" s="55" t="s">
        <v>472</v>
      </c>
      <c r="W1" s="55" t="s">
        <v>473</v>
      </c>
      <c r="X1" s="55" t="s">
        <v>26</v>
      </c>
      <c r="Y1" s="55" t="s">
        <v>64</v>
      </c>
      <c r="Z1" s="56" t="s">
        <v>66</v>
      </c>
      <c r="AA1" s="57" t="s">
        <v>69</v>
      </c>
      <c r="AB1" s="50" t="s">
        <v>61</v>
      </c>
      <c r="AC1" s="50" t="s">
        <v>65</v>
      </c>
      <c r="AD1" s="50" t="s">
        <v>67</v>
      </c>
    </row>
    <row r="2" spans="1:30" s="10" customFormat="1" ht="15.75" x14ac:dyDescent="0.25">
      <c r="B2" s="10" t="s">
        <v>1812</v>
      </c>
      <c r="C2" s="10" t="s">
        <v>1833</v>
      </c>
      <c r="D2" s="62" t="str">
        <f>VLOOKUP(MID(F2,1,2),DATA!$B$2:$C$10,2,FALSE)</f>
        <v>FF15</v>
      </c>
      <c r="E2" s="10" t="str">
        <f>VLOOKUP(MID(F2,13,2),DATA!$M$2:$N$16,2,FALSE)</f>
        <v>Liquid Silver</v>
      </c>
      <c r="F2" s="27" t="s">
        <v>243</v>
      </c>
      <c r="G2" s="18" cm="1">
        <f t="array" ref="G2">SUMPRODUCT(1*('All Skus'!$C$2:$C$951=$F2),'All Skus'!$D$2:$D$951)</f>
        <v>0</v>
      </c>
      <c r="H2" s="13" t="str">
        <f>VLOOKUP(MID(F2,4,1),DATA!$F$2:$G$16,2,FALSE)</f>
        <v>18"</v>
      </c>
      <c r="I2" s="13" t="str">
        <f>VLOOKUP(MID(F2,5,3),DATA!$H$2:$I$16,2,FALSE)</f>
        <v>8.5"</v>
      </c>
      <c r="J2" s="13" t="str">
        <f>MID(F2,8,2)</f>
        <v>47</v>
      </c>
      <c r="K2" s="13" t="str">
        <f>VLOOKUP(MID(F2,10,3),DATA!$J$2:$L$16,2,FALSE)</f>
        <v>5x112</v>
      </c>
      <c r="L2" s="13">
        <f>VLOOKUP(MID(F2,10,3),DATA!$J$2:$L$16,3,FALSE)</f>
        <v>66.56</v>
      </c>
      <c r="M2" s="10" t="str">
        <f>VLOOKUP(MID(F2,3,1),DATA!$D$2:$E$16,2,FALSE)</f>
        <v>High Offset</v>
      </c>
      <c r="N2" s="29"/>
      <c r="O2" s="11" t="s">
        <v>244</v>
      </c>
      <c r="P2" s="61" t="str">
        <f>VLOOKUP(MID(Q2,1,2),DATA!$B$2:$C$10,2,FALSE)</f>
        <v>FF15</v>
      </c>
      <c r="Q2" s="27" t="s">
        <v>243</v>
      </c>
      <c r="R2" s="18" cm="1">
        <f t="array" ref="R2">SUMPRODUCT(1*('All Skus'!$C$2:$C$951=$Q2),'All Skus'!$D$2:$D$951)</f>
        <v>0</v>
      </c>
      <c r="S2" s="13" t="str">
        <f>VLOOKUP(MID(Q2,4,1),DATA!$F$2:$G$16,2,FALSE)</f>
        <v>18"</v>
      </c>
      <c r="T2" s="13" t="str">
        <f>VLOOKUP(MID(Q2,5,3),DATA!$H$2:$I$16,2,FALSE)</f>
        <v>8.5"</v>
      </c>
      <c r="U2" s="13" t="str">
        <f>MID(Q2,8,2)</f>
        <v>47</v>
      </c>
      <c r="V2" s="13" t="str">
        <f>VLOOKUP(MID(Q2,10,3),DATA!$J$2:$L$16,2,FALSE)</f>
        <v>5x112</v>
      </c>
      <c r="W2" s="13">
        <f>VLOOKUP(MID(Q2,10,3),DATA!$J$2:$L$16,3,FALSE)</f>
        <v>66.56</v>
      </c>
      <c r="X2" s="10" t="str">
        <f>VLOOKUP(MID(Q2,3,1),DATA!$D$2:$E$16,2,FALSE)</f>
        <v>High Offset</v>
      </c>
      <c r="Y2" s="29"/>
      <c r="Z2" s="11" t="s">
        <v>244</v>
      </c>
      <c r="AA2" s="29"/>
      <c r="AB2" s="10" t="s">
        <v>2</v>
      </c>
      <c r="AC2" s="10" t="s">
        <v>5</v>
      </c>
      <c r="AD2" s="29"/>
    </row>
    <row r="3" spans="1:30" s="10" customFormat="1" ht="15.75" x14ac:dyDescent="0.25">
      <c r="B3" s="10" t="s">
        <v>1812</v>
      </c>
      <c r="C3" s="10" t="s">
        <v>1833</v>
      </c>
      <c r="D3" s="62" t="str">
        <f>VLOOKUP(MID(F3,1,2),DATA!$B$2:$C$10,2,FALSE)</f>
        <v>FF15</v>
      </c>
      <c r="E3" s="10" t="str">
        <f>VLOOKUP(MID(F3,13,2),DATA!$M$2:$N$16,2,FALSE)</f>
        <v>Tarmac</v>
      </c>
      <c r="F3" s="27" t="s">
        <v>242</v>
      </c>
      <c r="G3" s="18" cm="1">
        <f t="array" ref="G3">SUMPRODUCT(1*('All Skus'!$C$2:$C$951=$F3),'All Skus'!$D$2:$D$951)</f>
        <v>0</v>
      </c>
      <c r="H3" s="13" t="str">
        <f>VLOOKUP(MID(F3,4,1),DATA!$F$2:$G$16,2,FALSE)</f>
        <v>18"</v>
      </c>
      <c r="I3" s="13" t="str">
        <f>VLOOKUP(MID(F3,5,3),DATA!$H$2:$I$16,2,FALSE)</f>
        <v>8.5"</v>
      </c>
      <c r="J3" s="13" t="str">
        <f>MID(F3,8,2)</f>
        <v>47</v>
      </c>
      <c r="K3" s="13" t="str">
        <f>VLOOKUP(MID(F3,10,3),DATA!$J$2:$L$16,2,FALSE)</f>
        <v>5x112</v>
      </c>
      <c r="L3" s="13">
        <f>VLOOKUP(MID(F3,10,3),DATA!$J$2:$L$16,3,FALSE)</f>
        <v>66.56</v>
      </c>
      <c r="M3" s="10" t="str">
        <f>VLOOKUP(MID(F3,3,1),DATA!$D$2:$E$16,2,FALSE)</f>
        <v>High Offset</v>
      </c>
      <c r="N3" s="29"/>
      <c r="O3" s="11" t="s">
        <v>244</v>
      </c>
      <c r="P3" s="61" t="str">
        <f>VLOOKUP(MID(Q3,1,2),DATA!$B$2:$C$10,2,FALSE)</f>
        <v>FF15</v>
      </c>
      <c r="Q3" s="27" t="s">
        <v>242</v>
      </c>
      <c r="R3" s="18" cm="1">
        <f t="array" ref="R3">SUMPRODUCT(1*('All Skus'!$C$2:$C$951=$Q3),'All Skus'!$D$2:$D$951)</f>
        <v>0</v>
      </c>
      <c r="S3" s="13" t="str">
        <f>VLOOKUP(MID(Q3,4,1),DATA!$F$2:$G$16,2,FALSE)</f>
        <v>18"</v>
      </c>
      <c r="T3" s="13" t="str">
        <f>VLOOKUP(MID(Q3,5,3),DATA!$H$2:$I$16,2,FALSE)</f>
        <v>8.5"</v>
      </c>
      <c r="U3" s="13" t="str">
        <f>MID(Q3,8,2)</f>
        <v>47</v>
      </c>
      <c r="V3" s="13" t="str">
        <f>VLOOKUP(MID(Q3,10,3),DATA!$J$2:$L$16,2,FALSE)</f>
        <v>5x112</v>
      </c>
      <c r="W3" s="13">
        <f>VLOOKUP(MID(Q3,10,3),DATA!$J$2:$L$16,3,FALSE)</f>
        <v>66.56</v>
      </c>
      <c r="X3" s="10" t="str">
        <f>VLOOKUP(MID(Q3,3,1),DATA!$D$2:$E$16,2,FALSE)</f>
        <v>High Offset</v>
      </c>
      <c r="Y3" s="29"/>
      <c r="Z3" s="11" t="s">
        <v>244</v>
      </c>
      <c r="AA3" s="29"/>
      <c r="AB3" s="10" t="s">
        <v>2</v>
      </c>
      <c r="AC3" s="10" t="s">
        <v>5</v>
      </c>
      <c r="AD3" s="29"/>
    </row>
    <row r="4" spans="1:30" s="10" customFormat="1" x14ac:dyDescent="0.25">
      <c r="B4" s="10" t="s">
        <v>1818</v>
      </c>
      <c r="C4" s="10" t="s">
        <v>1837</v>
      </c>
      <c r="D4" s="62" t="s">
        <v>435</v>
      </c>
      <c r="E4" s="10" t="s">
        <v>1</v>
      </c>
      <c r="F4" s="10" t="s">
        <v>310</v>
      </c>
      <c r="G4" s="18">
        <v>0</v>
      </c>
      <c r="H4" s="13" t="s">
        <v>447</v>
      </c>
      <c r="I4" s="13" t="s">
        <v>449</v>
      </c>
      <c r="J4" s="13" t="s">
        <v>2530</v>
      </c>
      <c r="K4" s="13" t="s">
        <v>422</v>
      </c>
      <c r="L4" s="13">
        <v>66.56</v>
      </c>
      <c r="M4" s="10" t="s">
        <v>427</v>
      </c>
      <c r="N4" s="10">
        <v>28.6</v>
      </c>
      <c r="O4" s="11" t="s">
        <v>56</v>
      </c>
      <c r="P4" s="61" t="s">
        <v>435</v>
      </c>
      <c r="Q4" s="10" t="s">
        <v>310</v>
      </c>
      <c r="R4" s="18">
        <v>0</v>
      </c>
      <c r="S4" s="13" t="s">
        <v>447</v>
      </c>
      <c r="T4" s="13" t="s">
        <v>449</v>
      </c>
      <c r="U4" s="13" t="s">
        <v>2530</v>
      </c>
      <c r="V4" s="13" t="s">
        <v>422</v>
      </c>
      <c r="W4" s="13">
        <v>66.56</v>
      </c>
      <c r="X4" s="10" t="s">
        <v>427</v>
      </c>
      <c r="Y4" s="10">
        <v>28.6</v>
      </c>
      <c r="Z4" s="11" t="s">
        <v>56</v>
      </c>
      <c r="AB4" s="10" t="s">
        <v>2</v>
      </c>
      <c r="AC4" s="10" t="s">
        <v>5</v>
      </c>
    </row>
    <row r="5" spans="1:30" s="10" customFormat="1" x14ac:dyDescent="0.25">
      <c r="B5" s="10" t="s">
        <v>1818</v>
      </c>
      <c r="C5" s="10" t="s">
        <v>1837</v>
      </c>
      <c r="D5" s="62" t="s">
        <v>435</v>
      </c>
      <c r="E5" s="10" t="s">
        <v>6</v>
      </c>
      <c r="F5" s="10" t="s">
        <v>311</v>
      </c>
      <c r="G5" s="18">
        <v>0</v>
      </c>
      <c r="H5" s="13" t="s">
        <v>447</v>
      </c>
      <c r="I5" s="13" t="s">
        <v>449</v>
      </c>
      <c r="J5" s="13" t="s">
        <v>2530</v>
      </c>
      <c r="K5" s="13" t="s">
        <v>422</v>
      </c>
      <c r="L5" s="13">
        <v>66.56</v>
      </c>
      <c r="M5" s="10" t="s">
        <v>427</v>
      </c>
      <c r="N5" s="10">
        <v>28.6</v>
      </c>
      <c r="O5" s="11" t="s">
        <v>56</v>
      </c>
      <c r="P5" s="61" t="s">
        <v>435</v>
      </c>
      <c r="Q5" s="10" t="s">
        <v>311</v>
      </c>
      <c r="R5" s="18">
        <v>0</v>
      </c>
      <c r="S5" s="13" t="s">
        <v>447</v>
      </c>
      <c r="T5" s="13" t="s">
        <v>449</v>
      </c>
      <c r="U5" s="13" t="s">
        <v>2530</v>
      </c>
      <c r="V5" s="13" t="s">
        <v>422</v>
      </c>
      <c r="W5" s="13">
        <v>66.56</v>
      </c>
      <c r="X5" s="10" t="s">
        <v>427</v>
      </c>
      <c r="Y5" s="10">
        <v>28.6</v>
      </c>
      <c r="Z5" s="11" t="s">
        <v>56</v>
      </c>
      <c r="AB5" s="10" t="s">
        <v>2</v>
      </c>
      <c r="AC5" s="10" t="s">
        <v>5</v>
      </c>
    </row>
    <row r="6" spans="1:30" s="10" customFormat="1" x14ac:dyDescent="0.25">
      <c r="B6" s="10" t="s">
        <v>1818</v>
      </c>
      <c r="C6" s="10" t="s">
        <v>1837</v>
      </c>
      <c r="D6" s="62" t="s">
        <v>435</v>
      </c>
      <c r="E6" s="10" t="s">
        <v>452</v>
      </c>
      <c r="F6" s="10" t="s">
        <v>312</v>
      </c>
      <c r="G6" s="18">
        <v>0</v>
      </c>
      <c r="H6" s="13" t="s">
        <v>447</v>
      </c>
      <c r="I6" s="13" t="s">
        <v>449</v>
      </c>
      <c r="J6" s="13" t="s">
        <v>2530</v>
      </c>
      <c r="K6" s="13" t="s">
        <v>422</v>
      </c>
      <c r="L6" s="13">
        <v>66.56</v>
      </c>
      <c r="M6" s="10" t="s">
        <v>427</v>
      </c>
      <c r="N6" s="10">
        <v>28.6</v>
      </c>
      <c r="O6" s="11" t="s">
        <v>56</v>
      </c>
      <c r="P6" s="61" t="s">
        <v>435</v>
      </c>
      <c r="Q6" s="10" t="s">
        <v>312</v>
      </c>
      <c r="R6" s="18">
        <v>0</v>
      </c>
      <c r="S6" s="13" t="s">
        <v>447</v>
      </c>
      <c r="T6" s="13" t="s">
        <v>449</v>
      </c>
      <c r="U6" s="13" t="s">
        <v>2530</v>
      </c>
      <c r="V6" s="13" t="s">
        <v>422</v>
      </c>
      <c r="W6" s="13">
        <v>66.56</v>
      </c>
      <c r="X6" s="10" t="s">
        <v>427</v>
      </c>
      <c r="Y6" s="10">
        <v>28.6</v>
      </c>
      <c r="Z6" s="11" t="s">
        <v>56</v>
      </c>
      <c r="AB6" s="10" t="s">
        <v>2</v>
      </c>
      <c r="AC6" s="10" t="s">
        <v>5</v>
      </c>
    </row>
    <row r="7" spans="1:30" s="10" customFormat="1" x14ac:dyDescent="0.25">
      <c r="B7" s="10" t="s">
        <v>1821</v>
      </c>
      <c r="C7" s="10" t="s">
        <v>1847</v>
      </c>
      <c r="D7" s="62" t="s">
        <v>435</v>
      </c>
      <c r="E7" s="10" t="s">
        <v>1</v>
      </c>
      <c r="F7" s="10" t="s">
        <v>310</v>
      </c>
      <c r="G7" s="18">
        <v>0</v>
      </c>
      <c r="H7" s="13" t="s">
        <v>447</v>
      </c>
      <c r="I7" s="13" t="s">
        <v>449</v>
      </c>
      <c r="J7" s="13" t="s">
        <v>2530</v>
      </c>
      <c r="K7" s="13" t="s">
        <v>422</v>
      </c>
      <c r="L7" s="13">
        <v>66.56</v>
      </c>
      <c r="M7" s="10" t="s">
        <v>427</v>
      </c>
      <c r="N7" s="10">
        <v>28.6</v>
      </c>
      <c r="O7" s="11" t="s">
        <v>58</v>
      </c>
      <c r="P7" s="61" t="s">
        <v>435</v>
      </c>
      <c r="Q7" s="10" t="s">
        <v>310</v>
      </c>
      <c r="R7" s="18">
        <v>0</v>
      </c>
      <c r="S7" s="13" t="s">
        <v>447</v>
      </c>
      <c r="T7" s="13" t="s">
        <v>449</v>
      </c>
      <c r="U7" s="13" t="s">
        <v>2530</v>
      </c>
      <c r="V7" s="13" t="s">
        <v>422</v>
      </c>
      <c r="W7" s="13">
        <v>66.56</v>
      </c>
      <c r="X7" s="10" t="s">
        <v>427</v>
      </c>
      <c r="Y7" s="10">
        <v>28.6</v>
      </c>
      <c r="Z7" s="11" t="s">
        <v>58</v>
      </c>
      <c r="AB7" s="10" t="s">
        <v>2</v>
      </c>
      <c r="AC7" s="10" t="s">
        <v>5</v>
      </c>
    </row>
    <row r="8" spans="1:30" s="10" customFormat="1" x14ac:dyDescent="0.25">
      <c r="B8" s="10" t="s">
        <v>1821</v>
      </c>
      <c r="C8" s="10" t="s">
        <v>1847</v>
      </c>
      <c r="D8" s="62" t="s">
        <v>435</v>
      </c>
      <c r="E8" s="10" t="s">
        <v>6</v>
      </c>
      <c r="F8" s="10" t="s">
        <v>311</v>
      </c>
      <c r="G8" s="18">
        <v>0</v>
      </c>
      <c r="H8" s="13" t="s">
        <v>447</v>
      </c>
      <c r="I8" s="13" t="s">
        <v>449</v>
      </c>
      <c r="J8" s="13" t="s">
        <v>2530</v>
      </c>
      <c r="K8" s="13" t="s">
        <v>422</v>
      </c>
      <c r="L8" s="13">
        <v>66.56</v>
      </c>
      <c r="M8" s="10" t="s">
        <v>427</v>
      </c>
      <c r="N8" s="10">
        <v>28.6</v>
      </c>
      <c r="O8" s="11" t="s">
        <v>58</v>
      </c>
      <c r="P8" s="61" t="s">
        <v>435</v>
      </c>
      <c r="Q8" s="10" t="s">
        <v>311</v>
      </c>
      <c r="R8" s="18">
        <v>0</v>
      </c>
      <c r="S8" s="13" t="s">
        <v>447</v>
      </c>
      <c r="T8" s="13" t="s">
        <v>449</v>
      </c>
      <c r="U8" s="13" t="s">
        <v>2530</v>
      </c>
      <c r="V8" s="13" t="s">
        <v>422</v>
      </c>
      <c r="W8" s="13">
        <v>66.56</v>
      </c>
      <c r="X8" s="10" t="s">
        <v>427</v>
      </c>
      <c r="Y8" s="10">
        <v>28.6</v>
      </c>
      <c r="Z8" s="11" t="s">
        <v>58</v>
      </c>
      <c r="AB8" s="10" t="s">
        <v>2</v>
      </c>
      <c r="AC8" s="10" t="s">
        <v>5</v>
      </c>
    </row>
    <row r="9" spans="1:30" s="10" customFormat="1" x14ac:dyDescent="0.25">
      <c r="B9" s="10" t="s">
        <v>1821</v>
      </c>
      <c r="C9" s="10" t="s">
        <v>1847</v>
      </c>
      <c r="D9" s="62" t="s">
        <v>435</v>
      </c>
      <c r="E9" s="10" t="s">
        <v>452</v>
      </c>
      <c r="F9" s="10" t="s">
        <v>312</v>
      </c>
      <c r="G9" s="18">
        <v>0</v>
      </c>
      <c r="H9" s="13" t="s">
        <v>447</v>
      </c>
      <c r="I9" s="13" t="s">
        <v>449</v>
      </c>
      <c r="J9" s="13" t="s">
        <v>2530</v>
      </c>
      <c r="K9" s="13" t="s">
        <v>422</v>
      </c>
      <c r="L9" s="13">
        <v>66.56</v>
      </c>
      <c r="M9" s="10" t="s">
        <v>427</v>
      </c>
      <c r="N9" s="10">
        <v>28.6</v>
      </c>
      <c r="O9" s="11" t="s">
        <v>58</v>
      </c>
      <c r="P9" s="61" t="s">
        <v>435</v>
      </c>
      <c r="Q9" s="10" t="s">
        <v>312</v>
      </c>
      <c r="R9" s="18">
        <v>0</v>
      </c>
      <c r="S9" s="13" t="s">
        <v>447</v>
      </c>
      <c r="T9" s="13" t="s">
        <v>449</v>
      </c>
      <c r="U9" s="13" t="s">
        <v>2530</v>
      </c>
      <c r="V9" s="13" t="s">
        <v>422</v>
      </c>
      <c r="W9" s="13">
        <v>66.56</v>
      </c>
      <c r="X9" s="10" t="s">
        <v>427</v>
      </c>
      <c r="Y9" s="10">
        <v>28.6</v>
      </c>
      <c r="Z9" s="11" t="s">
        <v>58</v>
      </c>
      <c r="AB9" s="10" t="s">
        <v>2</v>
      </c>
      <c r="AC9" s="10" t="s">
        <v>5</v>
      </c>
    </row>
    <row r="10" spans="1:30" s="10" customFormat="1" x14ac:dyDescent="0.25">
      <c r="B10" s="10" t="s">
        <v>1824</v>
      </c>
      <c r="C10" s="10" t="s">
        <v>1839</v>
      </c>
      <c r="D10" s="62" t="s">
        <v>435</v>
      </c>
      <c r="E10" s="10" t="s">
        <v>1</v>
      </c>
      <c r="F10" s="10" t="s">
        <v>310</v>
      </c>
      <c r="G10" s="18">
        <v>0</v>
      </c>
      <c r="H10" s="13" t="s">
        <v>447</v>
      </c>
      <c r="I10" s="13" t="s">
        <v>449</v>
      </c>
      <c r="J10" s="13" t="s">
        <v>2530</v>
      </c>
      <c r="K10" s="13" t="s">
        <v>422</v>
      </c>
      <c r="L10" s="13">
        <v>66.56</v>
      </c>
      <c r="M10" s="10" t="s">
        <v>427</v>
      </c>
      <c r="N10" s="10">
        <v>28.6</v>
      </c>
      <c r="O10" s="11" t="s">
        <v>56</v>
      </c>
      <c r="P10" s="61" t="s">
        <v>435</v>
      </c>
      <c r="Q10" s="10" t="s">
        <v>310</v>
      </c>
      <c r="R10" s="18">
        <v>0</v>
      </c>
      <c r="S10" s="13" t="s">
        <v>447</v>
      </c>
      <c r="T10" s="13" t="s">
        <v>449</v>
      </c>
      <c r="U10" s="13" t="s">
        <v>2530</v>
      </c>
      <c r="V10" s="13" t="s">
        <v>422</v>
      </c>
      <c r="W10" s="13">
        <v>66.56</v>
      </c>
      <c r="X10" s="10" t="s">
        <v>427</v>
      </c>
      <c r="Y10" s="10">
        <v>28.6</v>
      </c>
      <c r="Z10" s="11" t="s">
        <v>56</v>
      </c>
      <c r="AA10" s="10" t="s">
        <v>2159</v>
      </c>
      <c r="AB10" s="10" t="s">
        <v>2</v>
      </c>
      <c r="AC10" s="10" t="s">
        <v>5</v>
      </c>
    </row>
    <row r="11" spans="1:30" s="10" customFormat="1" x14ac:dyDescent="0.25">
      <c r="B11" s="10" t="s">
        <v>1824</v>
      </c>
      <c r="C11" s="10" t="s">
        <v>1839</v>
      </c>
      <c r="D11" s="62" t="s">
        <v>435</v>
      </c>
      <c r="E11" s="10" t="s">
        <v>6</v>
      </c>
      <c r="F11" s="10" t="s">
        <v>311</v>
      </c>
      <c r="G11" s="18">
        <v>0</v>
      </c>
      <c r="H11" s="13" t="s">
        <v>447</v>
      </c>
      <c r="I11" s="13" t="s">
        <v>449</v>
      </c>
      <c r="J11" s="13" t="s">
        <v>2530</v>
      </c>
      <c r="K11" s="13" t="s">
        <v>422</v>
      </c>
      <c r="L11" s="13">
        <v>66.56</v>
      </c>
      <c r="M11" s="10" t="s">
        <v>427</v>
      </c>
      <c r="N11" s="10">
        <v>28.6</v>
      </c>
      <c r="O11" s="11" t="s">
        <v>56</v>
      </c>
      <c r="P11" s="61" t="s">
        <v>435</v>
      </c>
      <c r="Q11" s="10" t="s">
        <v>311</v>
      </c>
      <c r="R11" s="18">
        <v>0</v>
      </c>
      <c r="S11" s="13" t="s">
        <v>447</v>
      </c>
      <c r="T11" s="13" t="s">
        <v>449</v>
      </c>
      <c r="U11" s="13" t="s">
        <v>2530</v>
      </c>
      <c r="V11" s="13" t="s">
        <v>422</v>
      </c>
      <c r="W11" s="13">
        <v>66.56</v>
      </c>
      <c r="X11" s="10" t="s">
        <v>427</v>
      </c>
      <c r="Y11" s="10">
        <v>28.6</v>
      </c>
      <c r="Z11" s="11" t="s">
        <v>56</v>
      </c>
      <c r="AA11" s="10" t="s">
        <v>2159</v>
      </c>
      <c r="AB11" s="10" t="s">
        <v>2</v>
      </c>
      <c r="AC11" s="10" t="s">
        <v>5</v>
      </c>
    </row>
    <row r="12" spans="1:30" s="10" customFormat="1" x14ac:dyDescent="0.25">
      <c r="B12" s="10" t="s">
        <v>1824</v>
      </c>
      <c r="C12" s="10" t="s">
        <v>1839</v>
      </c>
      <c r="D12" s="62" t="s">
        <v>435</v>
      </c>
      <c r="E12" s="10" t="s">
        <v>452</v>
      </c>
      <c r="F12" s="10" t="s">
        <v>312</v>
      </c>
      <c r="G12" s="18">
        <v>0</v>
      </c>
      <c r="H12" s="13" t="s">
        <v>447</v>
      </c>
      <c r="I12" s="13" t="s">
        <v>449</v>
      </c>
      <c r="J12" s="13" t="s">
        <v>2530</v>
      </c>
      <c r="K12" s="13" t="s">
        <v>422</v>
      </c>
      <c r="L12" s="13">
        <v>66.56</v>
      </c>
      <c r="M12" s="10" t="s">
        <v>427</v>
      </c>
      <c r="N12" s="10">
        <v>28.6</v>
      </c>
      <c r="O12" s="11" t="s">
        <v>56</v>
      </c>
      <c r="P12" s="61" t="s">
        <v>435</v>
      </c>
      <c r="Q12" s="10" t="s">
        <v>312</v>
      </c>
      <c r="R12" s="18">
        <v>0</v>
      </c>
      <c r="S12" s="13" t="s">
        <v>447</v>
      </c>
      <c r="T12" s="13" t="s">
        <v>449</v>
      </c>
      <c r="U12" s="13" t="s">
        <v>2530</v>
      </c>
      <c r="V12" s="13" t="s">
        <v>422</v>
      </c>
      <c r="W12" s="13">
        <v>66.56</v>
      </c>
      <c r="X12" s="10" t="s">
        <v>427</v>
      </c>
      <c r="Y12" s="10">
        <v>28.6</v>
      </c>
      <c r="Z12" s="11" t="s">
        <v>56</v>
      </c>
      <c r="AA12" s="10" t="s">
        <v>2159</v>
      </c>
      <c r="AB12" s="10" t="s">
        <v>2</v>
      </c>
      <c r="AC12" s="10" t="s">
        <v>5</v>
      </c>
    </row>
    <row r="13" spans="1:30" s="10" customFormat="1" x14ac:dyDescent="0.25">
      <c r="B13" s="10" t="s">
        <v>1826</v>
      </c>
      <c r="C13" s="10" t="s">
        <v>1984</v>
      </c>
      <c r="D13" s="62" t="s">
        <v>435</v>
      </c>
      <c r="E13" s="10" t="s">
        <v>1</v>
      </c>
      <c r="F13" s="10" t="s">
        <v>310</v>
      </c>
      <c r="G13" s="18">
        <v>0</v>
      </c>
      <c r="H13" s="13" t="s">
        <v>447</v>
      </c>
      <c r="I13" s="13" t="s">
        <v>449</v>
      </c>
      <c r="J13" s="13" t="s">
        <v>2530</v>
      </c>
      <c r="K13" s="13" t="s">
        <v>422</v>
      </c>
      <c r="L13" s="13">
        <v>66.56</v>
      </c>
      <c r="M13" s="10" t="s">
        <v>427</v>
      </c>
      <c r="N13" s="10">
        <v>28.6</v>
      </c>
      <c r="O13" s="11" t="s">
        <v>313</v>
      </c>
      <c r="P13" s="61" t="s">
        <v>435</v>
      </c>
      <c r="Q13" s="10" t="s">
        <v>310</v>
      </c>
      <c r="R13" s="18">
        <v>0</v>
      </c>
      <c r="S13" s="13" t="s">
        <v>447</v>
      </c>
      <c r="T13" s="13" t="s">
        <v>449</v>
      </c>
      <c r="U13" s="13" t="s">
        <v>2530</v>
      </c>
      <c r="V13" s="13" t="s">
        <v>422</v>
      </c>
      <c r="W13" s="13">
        <v>66.56</v>
      </c>
      <c r="X13" s="10" t="s">
        <v>427</v>
      </c>
      <c r="Y13" s="10">
        <v>28.6</v>
      </c>
      <c r="Z13" s="11" t="s">
        <v>313</v>
      </c>
      <c r="AB13" s="10" t="s">
        <v>2</v>
      </c>
      <c r="AC13" s="10" t="s">
        <v>5</v>
      </c>
    </row>
    <row r="14" spans="1:30" s="10" customFormat="1" x14ac:dyDescent="0.25">
      <c r="B14" s="10" t="s">
        <v>1826</v>
      </c>
      <c r="C14" s="10" t="s">
        <v>1984</v>
      </c>
      <c r="D14" s="62" t="s">
        <v>435</v>
      </c>
      <c r="E14" s="10" t="s">
        <v>6</v>
      </c>
      <c r="F14" s="10" t="s">
        <v>311</v>
      </c>
      <c r="G14" s="18">
        <v>0</v>
      </c>
      <c r="H14" s="13" t="s">
        <v>447</v>
      </c>
      <c r="I14" s="13" t="s">
        <v>449</v>
      </c>
      <c r="J14" s="13" t="s">
        <v>2530</v>
      </c>
      <c r="K14" s="13" t="s">
        <v>422</v>
      </c>
      <c r="L14" s="13">
        <v>66.56</v>
      </c>
      <c r="M14" s="10" t="s">
        <v>427</v>
      </c>
      <c r="N14" s="10">
        <v>28.6</v>
      </c>
      <c r="O14" s="11" t="s">
        <v>313</v>
      </c>
      <c r="P14" s="61" t="s">
        <v>435</v>
      </c>
      <c r="Q14" s="10" t="s">
        <v>311</v>
      </c>
      <c r="R14" s="18">
        <v>0</v>
      </c>
      <c r="S14" s="13" t="s">
        <v>447</v>
      </c>
      <c r="T14" s="13" t="s">
        <v>449</v>
      </c>
      <c r="U14" s="13" t="s">
        <v>2530</v>
      </c>
      <c r="V14" s="13" t="s">
        <v>422</v>
      </c>
      <c r="W14" s="13">
        <v>66.56</v>
      </c>
      <c r="X14" s="10" t="s">
        <v>427</v>
      </c>
      <c r="Y14" s="10">
        <v>28.6</v>
      </c>
      <c r="Z14" s="11" t="s">
        <v>313</v>
      </c>
      <c r="AB14" s="10" t="s">
        <v>2</v>
      </c>
      <c r="AC14" s="10" t="s">
        <v>5</v>
      </c>
    </row>
    <row r="15" spans="1:30" s="10" customFormat="1" x14ac:dyDescent="0.25">
      <c r="B15" s="10" t="s">
        <v>1826</v>
      </c>
      <c r="C15" s="10" t="s">
        <v>1984</v>
      </c>
      <c r="D15" s="62" t="s">
        <v>435</v>
      </c>
      <c r="E15" s="10" t="s">
        <v>452</v>
      </c>
      <c r="F15" s="10" t="s">
        <v>312</v>
      </c>
      <c r="G15" s="18">
        <v>0</v>
      </c>
      <c r="H15" s="13" t="s">
        <v>447</v>
      </c>
      <c r="I15" s="13" t="s">
        <v>449</v>
      </c>
      <c r="J15" s="13" t="s">
        <v>2530</v>
      </c>
      <c r="K15" s="13" t="s">
        <v>422</v>
      </c>
      <c r="L15" s="13">
        <v>66.56</v>
      </c>
      <c r="M15" s="10" t="s">
        <v>427</v>
      </c>
      <c r="N15" s="10">
        <v>28.6</v>
      </c>
      <c r="O15" s="11" t="s">
        <v>313</v>
      </c>
      <c r="P15" s="61" t="s">
        <v>435</v>
      </c>
      <c r="Q15" s="10" t="s">
        <v>312</v>
      </c>
      <c r="R15" s="18">
        <v>0</v>
      </c>
      <c r="S15" s="13" t="s">
        <v>447</v>
      </c>
      <c r="T15" s="13" t="s">
        <v>449</v>
      </c>
      <c r="U15" s="13" t="s">
        <v>2530</v>
      </c>
      <c r="V15" s="13" t="s">
        <v>422</v>
      </c>
      <c r="W15" s="13">
        <v>66.56</v>
      </c>
      <c r="X15" s="10" t="s">
        <v>427</v>
      </c>
      <c r="Y15" s="10">
        <v>28.6</v>
      </c>
      <c r="Z15" s="11" t="s">
        <v>313</v>
      </c>
      <c r="AB15" s="10" t="s">
        <v>2</v>
      </c>
      <c r="AC15" s="10" t="s">
        <v>5</v>
      </c>
    </row>
    <row r="16" spans="1:30" s="10" customFormat="1" x14ac:dyDescent="0.25">
      <c r="B16" s="10" t="s">
        <v>2059</v>
      </c>
      <c r="C16" s="10" t="s">
        <v>1843</v>
      </c>
      <c r="D16" s="62" t="s">
        <v>435</v>
      </c>
      <c r="E16" s="10" t="s">
        <v>148</v>
      </c>
      <c r="F16" s="10" t="s">
        <v>310</v>
      </c>
      <c r="G16" s="18">
        <v>0</v>
      </c>
      <c r="H16" s="13" t="s">
        <v>447</v>
      </c>
      <c r="I16" s="13" t="s">
        <v>449</v>
      </c>
      <c r="J16" s="13" t="s">
        <v>2530</v>
      </c>
      <c r="K16" s="13" t="s">
        <v>422</v>
      </c>
      <c r="L16" s="13">
        <v>66.56</v>
      </c>
      <c r="M16" s="10" t="s">
        <v>427</v>
      </c>
      <c r="O16" s="11" t="s">
        <v>2060</v>
      </c>
      <c r="P16" s="61" t="s">
        <v>435</v>
      </c>
      <c r="Q16" s="10" t="s">
        <v>310</v>
      </c>
      <c r="R16" s="18">
        <v>0</v>
      </c>
      <c r="S16" s="13" t="s">
        <v>447</v>
      </c>
      <c r="T16" s="13" t="s">
        <v>449</v>
      </c>
      <c r="U16" s="13" t="s">
        <v>2530</v>
      </c>
      <c r="V16" s="13" t="s">
        <v>422</v>
      </c>
      <c r="W16" s="13">
        <v>66.56</v>
      </c>
      <c r="X16" s="10" t="s">
        <v>427</v>
      </c>
      <c r="Z16" s="11" t="s">
        <v>2060</v>
      </c>
      <c r="AB16" s="10" t="s">
        <v>2</v>
      </c>
      <c r="AC16" s="10" t="s">
        <v>5</v>
      </c>
    </row>
    <row r="17" spans="2:29" s="10" customFormat="1" x14ac:dyDescent="0.25">
      <c r="B17" s="10" t="s">
        <v>2059</v>
      </c>
      <c r="C17" s="10" t="s">
        <v>1843</v>
      </c>
      <c r="D17" s="62" t="s">
        <v>435</v>
      </c>
      <c r="E17" s="10" t="s">
        <v>148</v>
      </c>
      <c r="F17" s="10" t="s">
        <v>311</v>
      </c>
      <c r="G17" s="18">
        <v>0</v>
      </c>
      <c r="H17" s="13" t="s">
        <v>447</v>
      </c>
      <c r="I17" s="13" t="s">
        <v>449</v>
      </c>
      <c r="J17" s="13" t="s">
        <v>2530</v>
      </c>
      <c r="K17" s="13" t="s">
        <v>422</v>
      </c>
      <c r="L17" s="13">
        <v>66.56</v>
      </c>
      <c r="M17" s="10" t="s">
        <v>427</v>
      </c>
      <c r="O17" s="11" t="s">
        <v>2060</v>
      </c>
      <c r="P17" s="61" t="s">
        <v>435</v>
      </c>
      <c r="Q17" s="10" t="s">
        <v>311</v>
      </c>
      <c r="R17" s="18">
        <v>0</v>
      </c>
      <c r="S17" s="13" t="s">
        <v>447</v>
      </c>
      <c r="T17" s="13" t="s">
        <v>449</v>
      </c>
      <c r="U17" s="13" t="s">
        <v>2530</v>
      </c>
      <c r="V17" s="13" t="s">
        <v>422</v>
      </c>
      <c r="W17" s="13">
        <v>66.56</v>
      </c>
      <c r="X17" s="10" t="s">
        <v>427</v>
      </c>
      <c r="Z17" s="11" t="s">
        <v>2060</v>
      </c>
      <c r="AB17" s="10" t="s">
        <v>2</v>
      </c>
      <c r="AC17" s="10" t="s">
        <v>5</v>
      </c>
    </row>
    <row r="18" spans="2:29" s="10" customFormat="1" x14ac:dyDescent="0.25">
      <c r="B18" s="10" t="s">
        <v>2059</v>
      </c>
      <c r="C18" s="10" t="s">
        <v>1843</v>
      </c>
      <c r="D18" s="62" t="s">
        <v>435</v>
      </c>
      <c r="E18" s="10" t="s">
        <v>148</v>
      </c>
      <c r="F18" s="10" t="s">
        <v>312</v>
      </c>
      <c r="G18" s="18">
        <v>0</v>
      </c>
      <c r="H18" s="13" t="s">
        <v>447</v>
      </c>
      <c r="I18" s="13" t="s">
        <v>449</v>
      </c>
      <c r="J18" s="13" t="s">
        <v>2530</v>
      </c>
      <c r="K18" s="13" t="s">
        <v>422</v>
      </c>
      <c r="L18" s="13">
        <v>66.56</v>
      </c>
      <c r="M18" s="10" t="s">
        <v>427</v>
      </c>
      <c r="O18" s="11" t="s">
        <v>2060</v>
      </c>
      <c r="P18" s="61" t="s">
        <v>435</v>
      </c>
      <c r="Q18" s="10" t="s">
        <v>312</v>
      </c>
      <c r="R18" s="18">
        <v>0</v>
      </c>
      <c r="S18" s="13" t="s">
        <v>447</v>
      </c>
      <c r="T18" s="13" t="s">
        <v>449</v>
      </c>
      <c r="U18" s="13" t="s">
        <v>2530</v>
      </c>
      <c r="V18" s="13" t="s">
        <v>422</v>
      </c>
      <c r="W18" s="13">
        <v>66.56</v>
      </c>
      <c r="X18" s="10" t="s">
        <v>427</v>
      </c>
      <c r="Z18" s="11" t="s">
        <v>2060</v>
      </c>
      <c r="AB18" s="10" t="s">
        <v>2</v>
      </c>
      <c r="AC18" s="10" t="s">
        <v>5</v>
      </c>
    </row>
    <row r="19" spans="2:29" s="10" customFormat="1" x14ac:dyDescent="0.25">
      <c r="B19" s="10" t="s">
        <v>1828</v>
      </c>
      <c r="C19" s="10" t="s">
        <v>1837</v>
      </c>
      <c r="D19" s="62" t="s">
        <v>435</v>
      </c>
      <c r="E19" s="10" t="s">
        <v>1</v>
      </c>
      <c r="F19" s="10" t="s">
        <v>310</v>
      </c>
      <c r="G19" s="18">
        <v>0</v>
      </c>
      <c r="H19" s="13" t="s">
        <v>447</v>
      </c>
      <c r="I19" s="13" t="s">
        <v>449</v>
      </c>
      <c r="J19" s="13" t="s">
        <v>2530</v>
      </c>
      <c r="K19" s="13" t="s">
        <v>422</v>
      </c>
      <c r="L19" s="13">
        <v>66.56</v>
      </c>
      <c r="M19" s="10" t="s">
        <v>427</v>
      </c>
      <c r="N19" s="10">
        <v>28.6</v>
      </c>
      <c r="O19" s="11" t="s">
        <v>57</v>
      </c>
      <c r="P19" s="61" t="s">
        <v>435</v>
      </c>
      <c r="Q19" s="10" t="s">
        <v>310</v>
      </c>
      <c r="R19" s="18">
        <v>0</v>
      </c>
      <c r="S19" s="13" t="s">
        <v>447</v>
      </c>
      <c r="T19" s="13" t="s">
        <v>449</v>
      </c>
      <c r="U19" s="13" t="s">
        <v>2530</v>
      </c>
      <c r="V19" s="13" t="s">
        <v>422</v>
      </c>
      <c r="W19" s="13">
        <v>66.56</v>
      </c>
      <c r="X19" s="10" t="s">
        <v>427</v>
      </c>
      <c r="Y19" s="10">
        <v>28.6</v>
      </c>
      <c r="Z19" s="11" t="s">
        <v>57</v>
      </c>
      <c r="AB19" s="10" t="s">
        <v>2</v>
      </c>
      <c r="AC19" s="10" t="s">
        <v>5</v>
      </c>
    </row>
    <row r="20" spans="2:29" s="10" customFormat="1" x14ac:dyDescent="0.25">
      <c r="B20" s="10" t="s">
        <v>1828</v>
      </c>
      <c r="C20" s="10" t="s">
        <v>1837</v>
      </c>
      <c r="D20" s="62" t="s">
        <v>435</v>
      </c>
      <c r="E20" s="10" t="s">
        <v>6</v>
      </c>
      <c r="F20" s="10" t="s">
        <v>311</v>
      </c>
      <c r="G20" s="18">
        <v>0</v>
      </c>
      <c r="H20" s="13" t="s">
        <v>447</v>
      </c>
      <c r="I20" s="13" t="s">
        <v>449</v>
      </c>
      <c r="J20" s="13" t="s">
        <v>2530</v>
      </c>
      <c r="K20" s="13" t="s">
        <v>422</v>
      </c>
      <c r="L20" s="13">
        <v>66.56</v>
      </c>
      <c r="M20" s="10" t="s">
        <v>427</v>
      </c>
      <c r="N20" s="10">
        <v>28.6</v>
      </c>
      <c r="O20" s="11" t="s">
        <v>57</v>
      </c>
      <c r="P20" s="61" t="s">
        <v>435</v>
      </c>
      <c r="Q20" s="10" t="s">
        <v>311</v>
      </c>
      <c r="R20" s="18">
        <v>0</v>
      </c>
      <c r="S20" s="13" t="s">
        <v>447</v>
      </c>
      <c r="T20" s="13" t="s">
        <v>449</v>
      </c>
      <c r="U20" s="13" t="s">
        <v>2530</v>
      </c>
      <c r="V20" s="13" t="s">
        <v>422</v>
      </c>
      <c r="W20" s="13">
        <v>66.56</v>
      </c>
      <c r="X20" s="10" t="s">
        <v>427</v>
      </c>
      <c r="Y20" s="10">
        <v>28.6</v>
      </c>
      <c r="Z20" s="11" t="s">
        <v>57</v>
      </c>
      <c r="AB20" s="10" t="s">
        <v>2</v>
      </c>
      <c r="AC20" s="10" t="s">
        <v>5</v>
      </c>
    </row>
    <row r="21" spans="2:29" s="10" customFormat="1" x14ac:dyDescent="0.25">
      <c r="B21" s="10" t="s">
        <v>1828</v>
      </c>
      <c r="C21" s="10" t="s">
        <v>1837</v>
      </c>
      <c r="D21" s="62" t="s">
        <v>435</v>
      </c>
      <c r="E21" s="10" t="s">
        <v>452</v>
      </c>
      <c r="F21" s="10" t="s">
        <v>312</v>
      </c>
      <c r="G21" s="18">
        <v>0</v>
      </c>
      <c r="H21" s="13" t="s">
        <v>447</v>
      </c>
      <c r="I21" s="13" t="s">
        <v>449</v>
      </c>
      <c r="J21" s="13" t="s">
        <v>2530</v>
      </c>
      <c r="K21" s="13" t="s">
        <v>422</v>
      </c>
      <c r="L21" s="13">
        <v>66.56</v>
      </c>
      <c r="M21" s="10" t="s">
        <v>427</v>
      </c>
      <c r="N21" s="10">
        <v>28.6</v>
      </c>
      <c r="O21" s="11" t="s">
        <v>57</v>
      </c>
      <c r="P21" s="61" t="s">
        <v>435</v>
      </c>
      <c r="Q21" s="10" t="s">
        <v>312</v>
      </c>
      <c r="R21" s="18">
        <v>0</v>
      </c>
      <c r="S21" s="13" t="s">
        <v>447</v>
      </c>
      <c r="T21" s="13" t="s">
        <v>449</v>
      </c>
      <c r="U21" s="13" t="s">
        <v>2530</v>
      </c>
      <c r="V21" s="13" t="s">
        <v>422</v>
      </c>
      <c r="W21" s="13">
        <v>66.56</v>
      </c>
      <c r="X21" s="10" t="s">
        <v>427</v>
      </c>
      <c r="Y21" s="10">
        <v>28.6</v>
      </c>
      <c r="Z21" s="11" t="s">
        <v>57</v>
      </c>
      <c r="AB21" s="10" t="s">
        <v>2</v>
      </c>
      <c r="AC21" s="10" t="s">
        <v>5</v>
      </c>
    </row>
    <row r="22" spans="2:29" s="10" customFormat="1" x14ac:dyDescent="0.25">
      <c r="B22" s="10" t="s">
        <v>1819</v>
      </c>
      <c r="C22" s="10" t="s">
        <v>1837</v>
      </c>
      <c r="D22" s="62" t="s">
        <v>435</v>
      </c>
      <c r="E22" s="10" t="s">
        <v>1</v>
      </c>
      <c r="F22" s="10" t="s">
        <v>310</v>
      </c>
      <c r="G22" s="18">
        <v>0</v>
      </c>
      <c r="H22" s="13" t="s">
        <v>447</v>
      </c>
      <c r="I22" s="13" t="s">
        <v>449</v>
      </c>
      <c r="J22" s="13" t="s">
        <v>2530</v>
      </c>
      <c r="K22" s="13" t="s">
        <v>422</v>
      </c>
      <c r="L22" s="13">
        <v>66.56</v>
      </c>
      <c r="M22" s="10" t="s">
        <v>427</v>
      </c>
      <c r="N22" s="10">
        <v>28.6</v>
      </c>
      <c r="O22" s="11" t="s">
        <v>56</v>
      </c>
      <c r="P22" s="61" t="s">
        <v>435</v>
      </c>
      <c r="Q22" s="10" t="s">
        <v>310</v>
      </c>
      <c r="R22" s="18">
        <v>0</v>
      </c>
      <c r="S22" s="13" t="s">
        <v>447</v>
      </c>
      <c r="T22" s="13" t="s">
        <v>449</v>
      </c>
      <c r="U22" s="13" t="s">
        <v>2530</v>
      </c>
      <c r="V22" s="13" t="s">
        <v>422</v>
      </c>
      <c r="W22" s="13">
        <v>66.56</v>
      </c>
      <c r="X22" s="10" t="s">
        <v>427</v>
      </c>
      <c r="Y22" s="10">
        <v>28.6</v>
      </c>
      <c r="Z22" s="11" t="s">
        <v>56</v>
      </c>
      <c r="AB22" s="10" t="s">
        <v>2</v>
      </c>
      <c r="AC22" s="10" t="s">
        <v>5</v>
      </c>
    </row>
    <row r="23" spans="2:29" s="10" customFormat="1" x14ac:dyDescent="0.25">
      <c r="B23" s="10" t="s">
        <v>1819</v>
      </c>
      <c r="C23" s="10" t="s">
        <v>1837</v>
      </c>
      <c r="D23" s="62" t="s">
        <v>435</v>
      </c>
      <c r="E23" s="10" t="s">
        <v>6</v>
      </c>
      <c r="F23" s="10" t="s">
        <v>311</v>
      </c>
      <c r="G23" s="18">
        <v>0</v>
      </c>
      <c r="H23" s="13" t="s">
        <v>447</v>
      </c>
      <c r="I23" s="13" t="s">
        <v>449</v>
      </c>
      <c r="J23" s="13" t="s">
        <v>2530</v>
      </c>
      <c r="K23" s="13" t="s">
        <v>422</v>
      </c>
      <c r="L23" s="13">
        <v>66.56</v>
      </c>
      <c r="M23" s="10" t="s">
        <v>427</v>
      </c>
      <c r="N23" s="10">
        <v>28.6</v>
      </c>
      <c r="O23" s="11" t="s">
        <v>56</v>
      </c>
      <c r="P23" s="61" t="s">
        <v>435</v>
      </c>
      <c r="Q23" s="10" t="s">
        <v>311</v>
      </c>
      <c r="R23" s="18">
        <v>0</v>
      </c>
      <c r="S23" s="13" t="s">
        <v>447</v>
      </c>
      <c r="T23" s="13" t="s">
        <v>449</v>
      </c>
      <c r="U23" s="13" t="s">
        <v>2530</v>
      </c>
      <c r="V23" s="13" t="s">
        <v>422</v>
      </c>
      <c r="W23" s="13">
        <v>66.56</v>
      </c>
      <c r="X23" s="10" t="s">
        <v>427</v>
      </c>
      <c r="Y23" s="10">
        <v>28.6</v>
      </c>
      <c r="Z23" s="11" t="s">
        <v>56</v>
      </c>
      <c r="AB23" s="10" t="s">
        <v>2</v>
      </c>
      <c r="AC23" s="10" t="s">
        <v>5</v>
      </c>
    </row>
    <row r="24" spans="2:29" s="10" customFormat="1" x14ac:dyDescent="0.25">
      <c r="B24" s="10" t="s">
        <v>1819</v>
      </c>
      <c r="C24" s="10" t="s">
        <v>1837</v>
      </c>
      <c r="D24" s="62" t="s">
        <v>435</v>
      </c>
      <c r="E24" s="10" t="s">
        <v>452</v>
      </c>
      <c r="F24" s="10" t="s">
        <v>312</v>
      </c>
      <c r="G24" s="18">
        <v>0</v>
      </c>
      <c r="H24" s="13" t="s">
        <v>447</v>
      </c>
      <c r="I24" s="13" t="s">
        <v>449</v>
      </c>
      <c r="J24" s="13" t="s">
        <v>2530</v>
      </c>
      <c r="K24" s="13" t="s">
        <v>422</v>
      </c>
      <c r="L24" s="13">
        <v>66.56</v>
      </c>
      <c r="M24" s="10" t="s">
        <v>427</v>
      </c>
      <c r="N24" s="10">
        <v>28.6</v>
      </c>
      <c r="O24" s="11" t="s">
        <v>56</v>
      </c>
      <c r="P24" s="61" t="s">
        <v>435</v>
      </c>
      <c r="Q24" s="10" t="s">
        <v>312</v>
      </c>
      <c r="R24" s="18">
        <v>0</v>
      </c>
      <c r="S24" s="13" t="s">
        <v>447</v>
      </c>
      <c r="T24" s="13" t="s">
        <v>449</v>
      </c>
      <c r="U24" s="13" t="s">
        <v>2530</v>
      </c>
      <c r="V24" s="13" t="s">
        <v>422</v>
      </c>
      <c r="W24" s="13">
        <v>66.56</v>
      </c>
      <c r="X24" s="10" t="s">
        <v>427</v>
      </c>
      <c r="Y24" s="10">
        <v>28.6</v>
      </c>
      <c r="Z24" s="11" t="s">
        <v>56</v>
      </c>
      <c r="AB24" s="10" t="s">
        <v>2</v>
      </c>
      <c r="AC24" s="10" t="s">
        <v>5</v>
      </c>
    </row>
    <row r="25" spans="2:29" s="10" customFormat="1" x14ac:dyDescent="0.25">
      <c r="B25" s="10" t="s">
        <v>1822</v>
      </c>
      <c r="C25" s="10" t="s">
        <v>1846</v>
      </c>
      <c r="D25" s="62" t="s">
        <v>435</v>
      </c>
      <c r="E25" s="10" t="s">
        <v>1</v>
      </c>
      <c r="F25" s="10" t="s">
        <v>310</v>
      </c>
      <c r="G25" s="18">
        <v>0</v>
      </c>
      <c r="H25" s="13" t="s">
        <v>447</v>
      </c>
      <c r="I25" s="13" t="s">
        <v>449</v>
      </c>
      <c r="J25" s="13" t="s">
        <v>2530</v>
      </c>
      <c r="K25" s="13" t="s">
        <v>422</v>
      </c>
      <c r="L25" s="13">
        <v>66.56</v>
      </c>
      <c r="M25" s="10" t="s">
        <v>427</v>
      </c>
      <c r="N25" s="10">
        <v>28.6</v>
      </c>
      <c r="O25" s="11" t="s">
        <v>58</v>
      </c>
      <c r="P25" s="61" t="s">
        <v>435</v>
      </c>
      <c r="Q25" s="10" t="s">
        <v>310</v>
      </c>
      <c r="R25" s="18">
        <v>0</v>
      </c>
      <c r="S25" s="13" t="s">
        <v>447</v>
      </c>
      <c r="T25" s="13" t="s">
        <v>449</v>
      </c>
      <c r="U25" s="13" t="s">
        <v>2530</v>
      </c>
      <c r="V25" s="13" t="s">
        <v>422</v>
      </c>
      <c r="W25" s="13">
        <v>66.56</v>
      </c>
      <c r="X25" s="10" t="s">
        <v>427</v>
      </c>
      <c r="Y25" s="10">
        <v>28.6</v>
      </c>
      <c r="Z25" s="11" t="s">
        <v>58</v>
      </c>
      <c r="AB25" s="10" t="s">
        <v>2</v>
      </c>
      <c r="AC25" s="10" t="s">
        <v>5</v>
      </c>
    </row>
    <row r="26" spans="2:29" s="10" customFormat="1" x14ac:dyDescent="0.25">
      <c r="B26" s="10" t="s">
        <v>1822</v>
      </c>
      <c r="C26" s="10" t="s">
        <v>1846</v>
      </c>
      <c r="D26" s="62" t="s">
        <v>435</v>
      </c>
      <c r="E26" s="10" t="s">
        <v>6</v>
      </c>
      <c r="F26" s="10" t="s">
        <v>311</v>
      </c>
      <c r="G26" s="18">
        <v>0</v>
      </c>
      <c r="H26" s="13" t="s">
        <v>447</v>
      </c>
      <c r="I26" s="13" t="s">
        <v>449</v>
      </c>
      <c r="J26" s="13" t="s">
        <v>2530</v>
      </c>
      <c r="K26" s="13" t="s">
        <v>422</v>
      </c>
      <c r="L26" s="13">
        <v>66.56</v>
      </c>
      <c r="M26" s="10" t="s">
        <v>427</v>
      </c>
      <c r="N26" s="10">
        <v>28.6</v>
      </c>
      <c r="O26" s="11" t="s">
        <v>58</v>
      </c>
      <c r="P26" s="61" t="s">
        <v>435</v>
      </c>
      <c r="Q26" s="10" t="s">
        <v>311</v>
      </c>
      <c r="R26" s="18">
        <v>0</v>
      </c>
      <c r="S26" s="13" t="s">
        <v>447</v>
      </c>
      <c r="T26" s="13" t="s">
        <v>449</v>
      </c>
      <c r="U26" s="13" t="s">
        <v>2530</v>
      </c>
      <c r="V26" s="13" t="s">
        <v>422</v>
      </c>
      <c r="W26" s="13">
        <v>66.56</v>
      </c>
      <c r="X26" s="10" t="s">
        <v>427</v>
      </c>
      <c r="Y26" s="10">
        <v>28.6</v>
      </c>
      <c r="Z26" s="11" t="s">
        <v>58</v>
      </c>
      <c r="AB26" s="10" t="s">
        <v>2</v>
      </c>
      <c r="AC26" s="10" t="s">
        <v>5</v>
      </c>
    </row>
    <row r="27" spans="2:29" s="10" customFormat="1" x14ac:dyDescent="0.25">
      <c r="B27" s="10" t="s">
        <v>1822</v>
      </c>
      <c r="C27" s="10" t="s">
        <v>1846</v>
      </c>
      <c r="D27" s="62" t="s">
        <v>435</v>
      </c>
      <c r="E27" s="10" t="s">
        <v>452</v>
      </c>
      <c r="F27" s="10" t="s">
        <v>312</v>
      </c>
      <c r="G27" s="18">
        <v>0</v>
      </c>
      <c r="H27" s="13" t="s">
        <v>447</v>
      </c>
      <c r="I27" s="13" t="s">
        <v>449</v>
      </c>
      <c r="J27" s="13" t="s">
        <v>2530</v>
      </c>
      <c r="K27" s="13" t="s">
        <v>422</v>
      </c>
      <c r="L27" s="13">
        <v>66.56</v>
      </c>
      <c r="M27" s="10" t="s">
        <v>427</v>
      </c>
      <c r="N27" s="10">
        <v>28.6</v>
      </c>
      <c r="O27" s="11" t="s">
        <v>58</v>
      </c>
      <c r="P27" s="61" t="s">
        <v>435</v>
      </c>
      <c r="Q27" s="10" t="s">
        <v>312</v>
      </c>
      <c r="R27" s="18">
        <v>0</v>
      </c>
      <c r="S27" s="13" t="s">
        <v>447</v>
      </c>
      <c r="T27" s="13" t="s">
        <v>449</v>
      </c>
      <c r="U27" s="13" t="s">
        <v>2530</v>
      </c>
      <c r="V27" s="13" t="s">
        <v>422</v>
      </c>
      <c r="W27" s="13">
        <v>66.56</v>
      </c>
      <c r="X27" s="10" t="s">
        <v>427</v>
      </c>
      <c r="Y27" s="10">
        <v>28.6</v>
      </c>
      <c r="Z27" s="11" t="s">
        <v>58</v>
      </c>
      <c r="AB27" s="10" t="s">
        <v>2</v>
      </c>
      <c r="AC27" s="10" t="s">
        <v>5</v>
      </c>
    </row>
    <row r="28" spans="2:29" s="10" customFormat="1" x14ac:dyDescent="0.25">
      <c r="B28" s="10" t="s">
        <v>1823</v>
      </c>
      <c r="C28" s="10" t="s">
        <v>348</v>
      </c>
      <c r="D28" s="62" t="s">
        <v>435</v>
      </c>
      <c r="E28" s="10" t="s">
        <v>1</v>
      </c>
      <c r="F28" s="10" t="s">
        <v>310</v>
      </c>
      <c r="G28" s="18">
        <v>0</v>
      </c>
      <c r="H28" s="13" t="s">
        <v>447</v>
      </c>
      <c r="I28" s="13" t="s">
        <v>449</v>
      </c>
      <c r="J28" s="13" t="s">
        <v>2530</v>
      </c>
      <c r="K28" s="13" t="s">
        <v>422</v>
      </c>
      <c r="L28" s="13">
        <v>66.56</v>
      </c>
      <c r="M28" s="10" t="s">
        <v>427</v>
      </c>
      <c r="N28" s="10">
        <v>28.6</v>
      </c>
      <c r="O28" s="11" t="s">
        <v>56</v>
      </c>
      <c r="P28" s="61" t="s">
        <v>435</v>
      </c>
      <c r="Q28" s="10" t="s">
        <v>310</v>
      </c>
      <c r="R28" s="18">
        <v>0</v>
      </c>
      <c r="S28" s="13" t="s">
        <v>447</v>
      </c>
      <c r="T28" s="13" t="s">
        <v>449</v>
      </c>
      <c r="U28" s="13" t="s">
        <v>2530</v>
      </c>
      <c r="V28" s="13" t="s">
        <v>422</v>
      </c>
      <c r="W28" s="13">
        <v>66.56</v>
      </c>
      <c r="X28" s="10" t="s">
        <v>427</v>
      </c>
      <c r="Y28" s="10">
        <v>28.6</v>
      </c>
      <c r="Z28" s="11" t="s">
        <v>56</v>
      </c>
      <c r="AB28" s="10" t="s">
        <v>2</v>
      </c>
      <c r="AC28" s="10" t="s">
        <v>5</v>
      </c>
    </row>
    <row r="29" spans="2:29" s="10" customFormat="1" x14ac:dyDescent="0.25">
      <c r="B29" s="10" t="s">
        <v>1823</v>
      </c>
      <c r="C29" s="10" t="s">
        <v>348</v>
      </c>
      <c r="D29" s="62" t="s">
        <v>435</v>
      </c>
      <c r="E29" s="10" t="s">
        <v>6</v>
      </c>
      <c r="F29" s="10" t="s">
        <v>311</v>
      </c>
      <c r="G29" s="18">
        <v>0</v>
      </c>
      <c r="H29" s="13" t="s">
        <v>447</v>
      </c>
      <c r="I29" s="13" t="s">
        <v>449</v>
      </c>
      <c r="J29" s="13" t="s">
        <v>2530</v>
      </c>
      <c r="K29" s="13" t="s">
        <v>422</v>
      </c>
      <c r="L29" s="13">
        <v>66.56</v>
      </c>
      <c r="M29" s="10" t="s">
        <v>427</v>
      </c>
      <c r="N29" s="10">
        <v>28.6</v>
      </c>
      <c r="O29" s="11" t="s">
        <v>56</v>
      </c>
      <c r="P29" s="61" t="s">
        <v>435</v>
      </c>
      <c r="Q29" s="10" t="s">
        <v>311</v>
      </c>
      <c r="R29" s="18">
        <v>0</v>
      </c>
      <c r="S29" s="13" t="s">
        <v>447</v>
      </c>
      <c r="T29" s="13" t="s">
        <v>449</v>
      </c>
      <c r="U29" s="13" t="s">
        <v>2530</v>
      </c>
      <c r="V29" s="13" t="s">
        <v>422</v>
      </c>
      <c r="W29" s="13">
        <v>66.56</v>
      </c>
      <c r="X29" s="10" t="s">
        <v>427</v>
      </c>
      <c r="Y29" s="10">
        <v>28.6</v>
      </c>
      <c r="Z29" s="11" t="s">
        <v>56</v>
      </c>
      <c r="AB29" s="10" t="s">
        <v>2</v>
      </c>
      <c r="AC29" s="10" t="s">
        <v>5</v>
      </c>
    </row>
    <row r="30" spans="2:29" s="10" customFormat="1" x14ac:dyDescent="0.25">
      <c r="B30" s="10" t="s">
        <v>1823</v>
      </c>
      <c r="C30" s="10" t="s">
        <v>348</v>
      </c>
      <c r="D30" s="62" t="s">
        <v>435</v>
      </c>
      <c r="E30" s="10" t="s">
        <v>452</v>
      </c>
      <c r="F30" s="10" t="s">
        <v>312</v>
      </c>
      <c r="G30" s="18">
        <v>0</v>
      </c>
      <c r="H30" s="13" t="s">
        <v>447</v>
      </c>
      <c r="I30" s="13" t="s">
        <v>449</v>
      </c>
      <c r="J30" s="13" t="s">
        <v>2530</v>
      </c>
      <c r="K30" s="13" t="s">
        <v>422</v>
      </c>
      <c r="L30" s="13">
        <v>66.56</v>
      </c>
      <c r="M30" s="10" t="s">
        <v>427</v>
      </c>
      <c r="N30" s="10">
        <v>28.6</v>
      </c>
      <c r="O30" s="11" t="s">
        <v>56</v>
      </c>
      <c r="P30" s="61" t="s">
        <v>435</v>
      </c>
      <c r="Q30" s="10" t="s">
        <v>312</v>
      </c>
      <c r="R30" s="18">
        <v>0</v>
      </c>
      <c r="S30" s="13" t="s">
        <v>447</v>
      </c>
      <c r="T30" s="13" t="s">
        <v>449</v>
      </c>
      <c r="U30" s="13" t="s">
        <v>2530</v>
      </c>
      <c r="V30" s="13" t="s">
        <v>422</v>
      </c>
      <c r="W30" s="13">
        <v>66.56</v>
      </c>
      <c r="X30" s="10" t="s">
        <v>427</v>
      </c>
      <c r="Y30" s="10">
        <v>28.6</v>
      </c>
      <c r="Z30" s="11" t="s">
        <v>56</v>
      </c>
      <c r="AB30" s="10" t="s">
        <v>2</v>
      </c>
      <c r="AC30" s="10" t="s">
        <v>5</v>
      </c>
    </row>
    <row r="31" spans="2:29" s="10" customFormat="1" x14ac:dyDescent="0.25">
      <c r="B31" s="10" t="s">
        <v>1827</v>
      </c>
      <c r="C31" s="10" t="s">
        <v>1847</v>
      </c>
      <c r="D31" s="62" t="s">
        <v>435</v>
      </c>
      <c r="E31" s="10" t="s">
        <v>1</v>
      </c>
      <c r="F31" s="10" t="s">
        <v>310</v>
      </c>
      <c r="G31" s="18">
        <v>0</v>
      </c>
      <c r="H31" s="13" t="s">
        <v>447</v>
      </c>
      <c r="I31" s="13" t="s">
        <v>449</v>
      </c>
      <c r="J31" s="13" t="s">
        <v>2530</v>
      </c>
      <c r="K31" s="13" t="s">
        <v>422</v>
      </c>
      <c r="L31" s="13">
        <v>66.56</v>
      </c>
      <c r="M31" s="10" t="s">
        <v>427</v>
      </c>
      <c r="N31" s="10">
        <v>28.6</v>
      </c>
      <c r="O31" s="11" t="s">
        <v>313</v>
      </c>
      <c r="P31" s="61" t="s">
        <v>435</v>
      </c>
      <c r="Q31" s="10" t="s">
        <v>310</v>
      </c>
      <c r="R31" s="18">
        <v>0</v>
      </c>
      <c r="S31" s="13" t="s">
        <v>447</v>
      </c>
      <c r="T31" s="13" t="s">
        <v>449</v>
      </c>
      <c r="U31" s="13" t="s">
        <v>2530</v>
      </c>
      <c r="V31" s="13" t="s">
        <v>422</v>
      </c>
      <c r="W31" s="13">
        <v>66.56</v>
      </c>
      <c r="X31" s="10" t="s">
        <v>427</v>
      </c>
      <c r="Y31" s="10">
        <v>28.6</v>
      </c>
      <c r="Z31" s="11" t="s">
        <v>313</v>
      </c>
      <c r="AA31" s="10" t="s">
        <v>2161</v>
      </c>
      <c r="AB31" s="10" t="s">
        <v>2</v>
      </c>
      <c r="AC31" s="10" t="s">
        <v>5</v>
      </c>
    </row>
    <row r="32" spans="2:29" s="10" customFormat="1" x14ac:dyDescent="0.25">
      <c r="B32" s="10" t="s">
        <v>1827</v>
      </c>
      <c r="C32" s="10" t="s">
        <v>1847</v>
      </c>
      <c r="D32" s="62" t="s">
        <v>435</v>
      </c>
      <c r="E32" s="10" t="s">
        <v>6</v>
      </c>
      <c r="F32" s="10" t="s">
        <v>311</v>
      </c>
      <c r="G32" s="18">
        <v>0</v>
      </c>
      <c r="H32" s="13" t="s">
        <v>447</v>
      </c>
      <c r="I32" s="13" t="s">
        <v>449</v>
      </c>
      <c r="J32" s="13" t="s">
        <v>2530</v>
      </c>
      <c r="K32" s="13" t="s">
        <v>422</v>
      </c>
      <c r="L32" s="13">
        <v>66.56</v>
      </c>
      <c r="M32" s="10" t="s">
        <v>427</v>
      </c>
      <c r="N32" s="10">
        <v>28.6</v>
      </c>
      <c r="O32" s="11" t="s">
        <v>313</v>
      </c>
      <c r="P32" s="61" t="s">
        <v>435</v>
      </c>
      <c r="Q32" s="10" t="s">
        <v>311</v>
      </c>
      <c r="R32" s="18">
        <v>0</v>
      </c>
      <c r="S32" s="13" t="s">
        <v>447</v>
      </c>
      <c r="T32" s="13" t="s">
        <v>449</v>
      </c>
      <c r="U32" s="13" t="s">
        <v>2530</v>
      </c>
      <c r="V32" s="13" t="s">
        <v>422</v>
      </c>
      <c r="W32" s="13">
        <v>66.56</v>
      </c>
      <c r="X32" s="10" t="s">
        <v>427</v>
      </c>
      <c r="Y32" s="10">
        <v>28.6</v>
      </c>
      <c r="Z32" s="11" t="s">
        <v>313</v>
      </c>
      <c r="AA32" s="10" t="s">
        <v>2161</v>
      </c>
      <c r="AB32" s="10" t="s">
        <v>2</v>
      </c>
      <c r="AC32" s="10" t="s">
        <v>5</v>
      </c>
    </row>
    <row r="33" spans="2:29" s="10" customFormat="1" x14ac:dyDescent="0.25">
      <c r="B33" s="10" t="s">
        <v>1827</v>
      </c>
      <c r="C33" s="10" t="s">
        <v>1847</v>
      </c>
      <c r="D33" s="62" t="s">
        <v>435</v>
      </c>
      <c r="E33" s="10" t="s">
        <v>452</v>
      </c>
      <c r="F33" s="10" t="s">
        <v>312</v>
      </c>
      <c r="G33" s="18">
        <v>0</v>
      </c>
      <c r="H33" s="13" t="s">
        <v>447</v>
      </c>
      <c r="I33" s="13" t="s">
        <v>449</v>
      </c>
      <c r="J33" s="13" t="s">
        <v>2530</v>
      </c>
      <c r="K33" s="13" t="s">
        <v>422</v>
      </c>
      <c r="L33" s="13">
        <v>66.56</v>
      </c>
      <c r="M33" s="10" t="s">
        <v>427</v>
      </c>
      <c r="N33" s="10">
        <v>28.6</v>
      </c>
      <c r="O33" s="11" t="s">
        <v>313</v>
      </c>
      <c r="P33" s="61" t="s">
        <v>435</v>
      </c>
      <c r="Q33" s="10" t="s">
        <v>312</v>
      </c>
      <c r="R33" s="18">
        <v>0</v>
      </c>
      <c r="S33" s="13" t="s">
        <v>447</v>
      </c>
      <c r="T33" s="13" t="s">
        <v>449</v>
      </c>
      <c r="U33" s="13" t="s">
        <v>2530</v>
      </c>
      <c r="V33" s="13" t="s">
        <v>422</v>
      </c>
      <c r="W33" s="13">
        <v>66.56</v>
      </c>
      <c r="X33" s="10" t="s">
        <v>427</v>
      </c>
      <c r="Y33" s="10">
        <v>28.6</v>
      </c>
      <c r="Z33" s="11" t="s">
        <v>313</v>
      </c>
      <c r="AA33" s="10" t="s">
        <v>2161</v>
      </c>
      <c r="AB33" s="10" t="s">
        <v>2</v>
      </c>
      <c r="AC33" s="10" t="s">
        <v>5</v>
      </c>
    </row>
    <row r="34" spans="2:29" s="10" customFormat="1" x14ac:dyDescent="0.25">
      <c r="B34" s="10" t="s">
        <v>1829</v>
      </c>
      <c r="C34" s="10" t="s">
        <v>2258</v>
      </c>
      <c r="D34" s="62" t="s">
        <v>435</v>
      </c>
      <c r="E34" s="10" t="s">
        <v>1</v>
      </c>
      <c r="F34" s="10" t="s">
        <v>310</v>
      </c>
      <c r="G34" s="18">
        <v>0</v>
      </c>
      <c r="H34" s="13" t="s">
        <v>447</v>
      </c>
      <c r="I34" s="13" t="s">
        <v>449</v>
      </c>
      <c r="J34" s="13" t="s">
        <v>2530</v>
      </c>
      <c r="K34" s="13" t="s">
        <v>422</v>
      </c>
      <c r="L34" s="13">
        <v>66.56</v>
      </c>
      <c r="M34" s="10" t="s">
        <v>427</v>
      </c>
      <c r="N34" s="10">
        <v>28.6</v>
      </c>
      <c r="O34" s="11" t="s">
        <v>57</v>
      </c>
      <c r="P34" s="61" t="s">
        <v>435</v>
      </c>
      <c r="Q34" s="10" t="s">
        <v>310</v>
      </c>
      <c r="R34" s="18">
        <v>0</v>
      </c>
      <c r="S34" s="13" t="s">
        <v>447</v>
      </c>
      <c r="T34" s="13" t="s">
        <v>449</v>
      </c>
      <c r="U34" s="13" t="s">
        <v>2530</v>
      </c>
      <c r="V34" s="13" t="s">
        <v>422</v>
      </c>
      <c r="W34" s="13">
        <v>66.56</v>
      </c>
      <c r="X34" s="10" t="s">
        <v>427</v>
      </c>
      <c r="Y34" s="10">
        <v>28.6</v>
      </c>
      <c r="Z34" s="11" t="s">
        <v>57</v>
      </c>
      <c r="AA34" s="10" t="s">
        <v>2257</v>
      </c>
      <c r="AB34" s="10" t="s">
        <v>2</v>
      </c>
      <c r="AC34" s="10" t="s">
        <v>5</v>
      </c>
    </row>
    <row r="35" spans="2:29" s="10" customFormat="1" x14ac:dyDescent="0.25">
      <c r="B35" s="10" t="s">
        <v>1829</v>
      </c>
      <c r="C35" s="10" t="s">
        <v>2258</v>
      </c>
      <c r="D35" s="62" t="s">
        <v>435</v>
      </c>
      <c r="E35" s="10" t="s">
        <v>6</v>
      </c>
      <c r="F35" s="10" t="s">
        <v>311</v>
      </c>
      <c r="G35" s="18">
        <v>0</v>
      </c>
      <c r="H35" s="13" t="s">
        <v>447</v>
      </c>
      <c r="I35" s="13" t="s">
        <v>449</v>
      </c>
      <c r="J35" s="13" t="s">
        <v>2530</v>
      </c>
      <c r="K35" s="13" t="s">
        <v>422</v>
      </c>
      <c r="L35" s="13">
        <v>66.56</v>
      </c>
      <c r="M35" s="10" t="s">
        <v>427</v>
      </c>
      <c r="N35" s="10">
        <v>28.6</v>
      </c>
      <c r="O35" s="11" t="s">
        <v>57</v>
      </c>
      <c r="P35" s="61" t="s">
        <v>435</v>
      </c>
      <c r="Q35" s="10" t="s">
        <v>311</v>
      </c>
      <c r="R35" s="18">
        <v>0</v>
      </c>
      <c r="S35" s="13" t="s">
        <v>447</v>
      </c>
      <c r="T35" s="13" t="s">
        <v>449</v>
      </c>
      <c r="U35" s="13" t="s">
        <v>2530</v>
      </c>
      <c r="V35" s="13" t="s">
        <v>422</v>
      </c>
      <c r="W35" s="13">
        <v>66.56</v>
      </c>
      <c r="X35" s="10" t="s">
        <v>427</v>
      </c>
      <c r="Y35" s="10">
        <v>28.6</v>
      </c>
      <c r="Z35" s="11" t="s">
        <v>57</v>
      </c>
      <c r="AA35" s="10" t="s">
        <v>2257</v>
      </c>
      <c r="AB35" s="10" t="s">
        <v>2</v>
      </c>
      <c r="AC35" s="10" t="s">
        <v>5</v>
      </c>
    </row>
    <row r="36" spans="2:29" s="10" customFormat="1" x14ac:dyDescent="0.25">
      <c r="B36" s="10" t="s">
        <v>1829</v>
      </c>
      <c r="C36" s="10" t="s">
        <v>2258</v>
      </c>
      <c r="D36" s="62" t="s">
        <v>435</v>
      </c>
      <c r="E36" s="10" t="s">
        <v>452</v>
      </c>
      <c r="F36" s="10" t="s">
        <v>312</v>
      </c>
      <c r="G36" s="18">
        <v>0</v>
      </c>
      <c r="H36" s="13" t="s">
        <v>447</v>
      </c>
      <c r="I36" s="13" t="s">
        <v>449</v>
      </c>
      <c r="J36" s="13" t="s">
        <v>2530</v>
      </c>
      <c r="K36" s="13" t="s">
        <v>422</v>
      </c>
      <c r="L36" s="13">
        <v>66.56</v>
      </c>
      <c r="M36" s="10" t="s">
        <v>427</v>
      </c>
      <c r="N36" s="10">
        <v>28.6</v>
      </c>
      <c r="O36" s="11" t="s">
        <v>57</v>
      </c>
      <c r="P36" s="61" t="s">
        <v>435</v>
      </c>
      <c r="Q36" s="10" t="s">
        <v>312</v>
      </c>
      <c r="R36" s="18">
        <v>0</v>
      </c>
      <c r="S36" s="13" t="s">
        <v>447</v>
      </c>
      <c r="T36" s="13" t="s">
        <v>449</v>
      </c>
      <c r="U36" s="13" t="s">
        <v>2530</v>
      </c>
      <c r="V36" s="13" t="s">
        <v>422</v>
      </c>
      <c r="W36" s="13">
        <v>66.56</v>
      </c>
      <c r="X36" s="10" t="s">
        <v>427</v>
      </c>
      <c r="Y36" s="10">
        <v>28.6</v>
      </c>
      <c r="Z36" s="11" t="s">
        <v>57</v>
      </c>
      <c r="AA36" s="10" t="s">
        <v>2257</v>
      </c>
      <c r="AB36" s="10" t="s">
        <v>2</v>
      </c>
      <c r="AC36" s="10" t="s">
        <v>5</v>
      </c>
    </row>
    <row r="37" spans="2:29" s="10" customFormat="1" x14ac:dyDescent="0.25">
      <c r="B37" s="10" t="s">
        <v>1829</v>
      </c>
      <c r="C37" s="10" t="s">
        <v>1960</v>
      </c>
      <c r="D37" s="62" t="s">
        <v>435</v>
      </c>
      <c r="E37" s="10" t="s">
        <v>1</v>
      </c>
      <c r="F37" s="10" t="s">
        <v>310</v>
      </c>
      <c r="G37" s="18">
        <v>0</v>
      </c>
      <c r="H37" s="13" t="s">
        <v>447</v>
      </c>
      <c r="I37" s="13" t="s">
        <v>449</v>
      </c>
      <c r="J37" s="13" t="s">
        <v>2530</v>
      </c>
      <c r="K37" s="13" t="s">
        <v>422</v>
      </c>
      <c r="L37" s="13">
        <v>66.56</v>
      </c>
      <c r="M37" s="10" t="s">
        <v>427</v>
      </c>
      <c r="N37" s="10">
        <v>28.6</v>
      </c>
      <c r="O37" s="11" t="s">
        <v>57</v>
      </c>
      <c r="P37" s="61" t="s">
        <v>435</v>
      </c>
      <c r="Q37" s="10" t="s">
        <v>310</v>
      </c>
      <c r="R37" s="18">
        <v>0</v>
      </c>
      <c r="S37" s="13" t="s">
        <v>447</v>
      </c>
      <c r="T37" s="13" t="s">
        <v>449</v>
      </c>
      <c r="U37" s="13" t="s">
        <v>2530</v>
      </c>
      <c r="V37" s="13" t="s">
        <v>422</v>
      </c>
      <c r="W37" s="13">
        <v>66.56</v>
      </c>
      <c r="X37" s="10" t="s">
        <v>427</v>
      </c>
      <c r="Y37" s="10">
        <v>28.6</v>
      </c>
      <c r="Z37" s="11" t="s">
        <v>57</v>
      </c>
      <c r="AB37" s="10" t="s">
        <v>2</v>
      </c>
      <c r="AC37" s="10" t="s">
        <v>5</v>
      </c>
    </row>
    <row r="38" spans="2:29" s="10" customFormat="1" x14ac:dyDescent="0.25">
      <c r="B38" s="10" t="s">
        <v>1829</v>
      </c>
      <c r="C38" s="10" t="s">
        <v>1960</v>
      </c>
      <c r="D38" s="62" t="s">
        <v>435</v>
      </c>
      <c r="E38" s="10" t="s">
        <v>6</v>
      </c>
      <c r="F38" s="10" t="s">
        <v>311</v>
      </c>
      <c r="G38" s="18">
        <v>0</v>
      </c>
      <c r="H38" s="13" t="s">
        <v>447</v>
      </c>
      <c r="I38" s="13" t="s">
        <v>449</v>
      </c>
      <c r="J38" s="13" t="s">
        <v>2530</v>
      </c>
      <c r="K38" s="13" t="s">
        <v>422</v>
      </c>
      <c r="L38" s="13">
        <v>66.56</v>
      </c>
      <c r="M38" s="10" t="s">
        <v>427</v>
      </c>
      <c r="N38" s="10">
        <v>28.6</v>
      </c>
      <c r="O38" s="11" t="s">
        <v>57</v>
      </c>
      <c r="P38" s="61" t="s">
        <v>435</v>
      </c>
      <c r="Q38" s="10" t="s">
        <v>311</v>
      </c>
      <c r="R38" s="18">
        <v>0</v>
      </c>
      <c r="S38" s="13" t="s">
        <v>447</v>
      </c>
      <c r="T38" s="13" t="s">
        <v>449</v>
      </c>
      <c r="U38" s="13" t="s">
        <v>2530</v>
      </c>
      <c r="V38" s="13" t="s">
        <v>422</v>
      </c>
      <c r="W38" s="13">
        <v>66.56</v>
      </c>
      <c r="X38" s="10" t="s">
        <v>427</v>
      </c>
      <c r="Y38" s="10">
        <v>28.6</v>
      </c>
      <c r="Z38" s="11" t="s">
        <v>57</v>
      </c>
      <c r="AB38" s="10" t="s">
        <v>2</v>
      </c>
      <c r="AC38" s="10" t="s">
        <v>5</v>
      </c>
    </row>
    <row r="39" spans="2:29" s="10" customFormat="1" x14ac:dyDescent="0.25">
      <c r="B39" s="10" t="s">
        <v>1829</v>
      </c>
      <c r="C39" s="10" t="s">
        <v>1960</v>
      </c>
      <c r="D39" s="62" t="s">
        <v>435</v>
      </c>
      <c r="E39" s="10" t="s">
        <v>452</v>
      </c>
      <c r="F39" s="10" t="s">
        <v>312</v>
      </c>
      <c r="G39" s="18">
        <v>0</v>
      </c>
      <c r="H39" s="13" t="s">
        <v>447</v>
      </c>
      <c r="I39" s="13" t="s">
        <v>449</v>
      </c>
      <c r="J39" s="13" t="s">
        <v>2530</v>
      </c>
      <c r="K39" s="13" t="s">
        <v>422</v>
      </c>
      <c r="L39" s="13">
        <v>66.56</v>
      </c>
      <c r="M39" s="10" t="s">
        <v>427</v>
      </c>
      <c r="N39" s="10">
        <v>28.6</v>
      </c>
      <c r="O39" s="11" t="s">
        <v>57</v>
      </c>
      <c r="P39" s="61" t="s">
        <v>435</v>
      </c>
      <c r="Q39" s="10" t="s">
        <v>312</v>
      </c>
      <c r="R39" s="18">
        <v>0</v>
      </c>
      <c r="S39" s="13" t="s">
        <v>447</v>
      </c>
      <c r="T39" s="13" t="s">
        <v>449</v>
      </c>
      <c r="U39" s="13" t="s">
        <v>2530</v>
      </c>
      <c r="V39" s="13" t="s">
        <v>422</v>
      </c>
      <c r="W39" s="13">
        <v>66.56</v>
      </c>
      <c r="X39" s="10" t="s">
        <v>427</v>
      </c>
      <c r="Y39" s="10">
        <v>28.6</v>
      </c>
      <c r="Z39" s="11" t="s">
        <v>57</v>
      </c>
      <c r="AB39" s="10" t="s">
        <v>2</v>
      </c>
      <c r="AC39" s="10" t="s">
        <v>5</v>
      </c>
    </row>
    <row r="40" spans="2:29" s="10" customFormat="1" x14ac:dyDescent="0.25">
      <c r="B40" s="10" t="s">
        <v>1824</v>
      </c>
      <c r="C40" s="10" t="s">
        <v>1839</v>
      </c>
      <c r="D40" s="62" t="s">
        <v>435</v>
      </c>
      <c r="E40" s="10" t="s">
        <v>1</v>
      </c>
      <c r="F40" s="10" t="s">
        <v>307</v>
      </c>
      <c r="G40" s="18">
        <v>0</v>
      </c>
      <c r="H40" s="13" t="s">
        <v>447</v>
      </c>
      <c r="I40" s="13" t="s">
        <v>461</v>
      </c>
      <c r="J40" s="13" t="s">
        <v>2531</v>
      </c>
      <c r="K40" s="13" t="s">
        <v>422</v>
      </c>
      <c r="L40" s="13">
        <v>66.56</v>
      </c>
      <c r="M40" s="10" t="s">
        <v>427</v>
      </c>
      <c r="N40" s="10">
        <v>31.2</v>
      </c>
      <c r="O40" s="11" t="s">
        <v>59</v>
      </c>
      <c r="P40" s="61" t="s">
        <v>435</v>
      </c>
      <c r="Q40" s="10" t="s">
        <v>307</v>
      </c>
      <c r="R40" s="18">
        <v>0</v>
      </c>
      <c r="S40" s="13" t="s">
        <v>447</v>
      </c>
      <c r="T40" s="13" t="s">
        <v>461</v>
      </c>
      <c r="U40" s="13" t="s">
        <v>2531</v>
      </c>
      <c r="V40" s="13" t="s">
        <v>422</v>
      </c>
      <c r="W40" s="13">
        <v>66.56</v>
      </c>
      <c r="X40" s="10" t="s">
        <v>427</v>
      </c>
      <c r="Y40" s="10">
        <v>31.2</v>
      </c>
      <c r="Z40" s="11" t="s">
        <v>59</v>
      </c>
      <c r="AA40" s="10" t="s">
        <v>2159</v>
      </c>
      <c r="AB40" s="10" t="s">
        <v>2</v>
      </c>
      <c r="AC40" s="10" t="s">
        <v>5</v>
      </c>
    </row>
    <row r="41" spans="2:29" s="10" customFormat="1" x14ac:dyDescent="0.25">
      <c r="B41" s="10" t="s">
        <v>1824</v>
      </c>
      <c r="C41" s="10" t="s">
        <v>1839</v>
      </c>
      <c r="D41" s="62" t="s">
        <v>435</v>
      </c>
      <c r="E41" s="10" t="s">
        <v>6</v>
      </c>
      <c r="F41" s="10" t="s">
        <v>308</v>
      </c>
      <c r="G41" s="18">
        <v>0</v>
      </c>
      <c r="H41" s="13" t="s">
        <v>447</v>
      </c>
      <c r="I41" s="13" t="s">
        <v>461</v>
      </c>
      <c r="J41" s="13" t="s">
        <v>2531</v>
      </c>
      <c r="K41" s="13" t="s">
        <v>422</v>
      </c>
      <c r="L41" s="13">
        <v>66.56</v>
      </c>
      <c r="M41" s="10" t="s">
        <v>427</v>
      </c>
      <c r="N41" s="10">
        <v>31.2</v>
      </c>
      <c r="O41" s="11" t="s">
        <v>59</v>
      </c>
      <c r="P41" s="61" t="s">
        <v>435</v>
      </c>
      <c r="Q41" s="10" t="s">
        <v>308</v>
      </c>
      <c r="R41" s="18">
        <v>0</v>
      </c>
      <c r="S41" s="13" t="s">
        <v>447</v>
      </c>
      <c r="T41" s="13" t="s">
        <v>461</v>
      </c>
      <c r="U41" s="13" t="s">
        <v>2531</v>
      </c>
      <c r="V41" s="13" t="s">
        <v>422</v>
      </c>
      <c r="W41" s="13">
        <v>66.56</v>
      </c>
      <c r="X41" s="10" t="s">
        <v>427</v>
      </c>
      <c r="Y41" s="10">
        <v>31.2</v>
      </c>
      <c r="Z41" s="11" t="s">
        <v>59</v>
      </c>
      <c r="AA41" s="10" t="s">
        <v>2159</v>
      </c>
      <c r="AB41" s="10" t="s">
        <v>2</v>
      </c>
      <c r="AC41" s="10" t="s">
        <v>5</v>
      </c>
    </row>
    <row r="42" spans="2:29" s="10" customFormat="1" x14ac:dyDescent="0.25">
      <c r="B42" s="10" t="s">
        <v>1824</v>
      </c>
      <c r="C42" s="10" t="s">
        <v>1839</v>
      </c>
      <c r="D42" s="62" t="s">
        <v>435</v>
      </c>
      <c r="E42" s="10" t="s">
        <v>452</v>
      </c>
      <c r="F42" s="10" t="s">
        <v>309</v>
      </c>
      <c r="G42" s="18">
        <v>0</v>
      </c>
      <c r="H42" s="13" t="s">
        <v>447</v>
      </c>
      <c r="I42" s="13" t="s">
        <v>461</v>
      </c>
      <c r="J42" s="13" t="s">
        <v>2531</v>
      </c>
      <c r="K42" s="13" t="s">
        <v>422</v>
      </c>
      <c r="L42" s="13">
        <v>66.56</v>
      </c>
      <c r="M42" s="10" t="s">
        <v>427</v>
      </c>
      <c r="N42" s="10">
        <v>31.2</v>
      </c>
      <c r="O42" s="11" t="s">
        <v>59</v>
      </c>
      <c r="P42" s="61" t="s">
        <v>435</v>
      </c>
      <c r="Q42" s="10" t="s">
        <v>309</v>
      </c>
      <c r="R42" s="18">
        <v>0</v>
      </c>
      <c r="S42" s="13" t="s">
        <v>447</v>
      </c>
      <c r="T42" s="13" t="s">
        <v>461</v>
      </c>
      <c r="U42" s="13" t="s">
        <v>2531</v>
      </c>
      <c r="V42" s="13" t="s">
        <v>422</v>
      </c>
      <c r="W42" s="13">
        <v>66.56</v>
      </c>
      <c r="X42" s="10" t="s">
        <v>427</v>
      </c>
      <c r="Y42" s="10">
        <v>31.2</v>
      </c>
      <c r="Z42" s="11" t="s">
        <v>59</v>
      </c>
      <c r="AA42" s="10" t="s">
        <v>2159</v>
      </c>
      <c r="AB42" s="10" t="s">
        <v>2</v>
      </c>
      <c r="AC42" s="10" t="s">
        <v>5</v>
      </c>
    </row>
    <row r="43" spans="2:29" s="10" customFormat="1" x14ac:dyDescent="0.25">
      <c r="B43" s="10" t="s">
        <v>1820</v>
      </c>
      <c r="C43" s="10" t="s">
        <v>121</v>
      </c>
      <c r="D43" s="62" t="s">
        <v>435</v>
      </c>
      <c r="E43" s="10" t="s">
        <v>1</v>
      </c>
      <c r="F43" s="10" t="s">
        <v>307</v>
      </c>
      <c r="G43" s="18">
        <v>0</v>
      </c>
      <c r="H43" s="13" t="s">
        <v>447</v>
      </c>
      <c r="I43" s="13" t="s">
        <v>461</v>
      </c>
      <c r="J43" s="13" t="s">
        <v>2531</v>
      </c>
      <c r="K43" s="13" t="s">
        <v>422</v>
      </c>
      <c r="L43" s="13">
        <v>66.56</v>
      </c>
      <c r="M43" s="10" t="s">
        <v>427</v>
      </c>
      <c r="N43" s="10">
        <v>31.2</v>
      </c>
      <c r="O43" s="11" t="s">
        <v>52</v>
      </c>
      <c r="P43" s="61" t="s">
        <v>435</v>
      </c>
      <c r="Q43" s="10" t="s">
        <v>307</v>
      </c>
      <c r="R43" s="18">
        <v>0</v>
      </c>
      <c r="S43" s="13" t="s">
        <v>447</v>
      </c>
      <c r="T43" s="13" t="s">
        <v>461</v>
      </c>
      <c r="U43" s="13" t="s">
        <v>2531</v>
      </c>
      <c r="V43" s="13" t="s">
        <v>422</v>
      </c>
      <c r="W43" s="13">
        <v>66.56</v>
      </c>
      <c r="X43" s="10" t="s">
        <v>427</v>
      </c>
      <c r="Y43" s="10">
        <v>31.2</v>
      </c>
      <c r="Z43" s="11" t="s">
        <v>52</v>
      </c>
      <c r="AA43" s="10" t="s">
        <v>2024</v>
      </c>
      <c r="AB43" s="10" t="s">
        <v>2</v>
      </c>
      <c r="AC43" s="10" t="s">
        <v>5</v>
      </c>
    </row>
    <row r="44" spans="2:29" s="10" customFormat="1" x14ac:dyDescent="0.25">
      <c r="B44" s="10" t="s">
        <v>1820</v>
      </c>
      <c r="C44" s="10" t="s">
        <v>121</v>
      </c>
      <c r="D44" s="62" t="s">
        <v>435</v>
      </c>
      <c r="E44" s="10" t="s">
        <v>6</v>
      </c>
      <c r="F44" s="10" t="s">
        <v>308</v>
      </c>
      <c r="G44" s="18">
        <v>0</v>
      </c>
      <c r="H44" s="13" t="s">
        <v>447</v>
      </c>
      <c r="I44" s="13" t="s">
        <v>461</v>
      </c>
      <c r="J44" s="13" t="s">
        <v>2531</v>
      </c>
      <c r="K44" s="13" t="s">
        <v>422</v>
      </c>
      <c r="L44" s="13">
        <v>66.56</v>
      </c>
      <c r="M44" s="10" t="s">
        <v>427</v>
      </c>
      <c r="N44" s="10">
        <v>31.2</v>
      </c>
      <c r="O44" s="11" t="s">
        <v>52</v>
      </c>
      <c r="P44" s="61" t="s">
        <v>435</v>
      </c>
      <c r="Q44" s="10" t="s">
        <v>308</v>
      </c>
      <c r="R44" s="18">
        <v>0</v>
      </c>
      <c r="S44" s="13" t="s">
        <v>447</v>
      </c>
      <c r="T44" s="13" t="s">
        <v>461</v>
      </c>
      <c r="U44" s="13" t="s">
        <v>2531</v>
      </c>
      <c r="V44" s="13" t="s">
        <v>422</v>
      </c>
      <c r="W44" s="13">
        <v>66.56</v>
      </c>
      <c r="X44" s="10" t="s">
        <v>427</v>
      </c>
      <c r="Y44" s="10">
        <v>31.2</v>
      </c>
      <c r="Z44" s="11" t="s">
        <v>52</v>
      </c>
      <c r="AA44" s="10" t="s">
        <v>2024</v>
      </c>
      <c r="AB44" s="10" t="s">
        <v>2</v>
      </c>
      <c r="AC44" s="10" t="s">
        <v>5</v>
      </c>
    </row>
    <row r="45" spans="2:29" s="10" customFormat="1" x14ac:dyDescent="0.25">
      <c r="B45" s="10" t="s">
        <v>1820</v>
      </c>
      <c r="C45" s="10" t="s">
        <v>121</v>
      </c>
      <c r="D45" s="62" t="s">
        <v>435</v>
      </c>
      <c r="E45" s="10" t="s">
        <v>452</v>
      </c>
      <c r="F45" s="10" t="s">
        <v>309</v>
      </c>
      <c r="G45" s="18">
        <v>0</v>
      </c>
      <c r="H45" s="13" t="s">
        <v>447</v>
      </c>
      <c r="I45" s="13" t="s">
        <v>461</v>
      </c>
      <c r="J45" s="13" t="s">
        <v>2531</v>
      </c>
      <c r="K45" s="13" t="s">
        <v>422</v>
      </c>
      <c r="L45" s="13">
        <v>66.56</v>
      </c>
      <c r="M45" s="10" t="s">
        <v>427</v>
      </c>
      <c r="N45" s="10">
        <v>31.2</v>
      </c>
      <c r="O45" s="11" t="s">
        <v>52</v>
      </c>
      <c r="P45" s="61" t="s">
        <v>435</v>
      </c>
      <c r="Q45" s="10" t="s">
        <v>309</v>
      </c>
      <c r="R45" s="18">
        <v>0</v>
      </c>
      <c r="S45" s="13" t="s">
        <v>447</v>
      </c>
      <c r="T45" s="13" t="s">
        <v>461</v>
      </c>
      <c r="U45" s="13" t="s">
        <v>2531</v>
      </c>
      <c r="V45" s="13" t="s">
        <v>422</v>
      </c>
      <c r="W45" s="13">
        <v>66.56</v>
      </c>
      <c r="X45" s="10" t="s">
        <v>427</v>
      </c>
      <c r="Y45" s="10">
        <v>31.2</v>
      </c>
      <c r="Z45" s="11" t="s">
        <v>52</v>
      </c>
      <c r="AA45" s="10" t="s">
        <v>2024</v>
      </c>
      <c r="AB45" s="10" t="s">
        <v>2</v>
      </c>
      <c r="AC45" s="10" t="s">
        <v>5</v>
      </c>
    </row>
    <row r="46" spans="2:29" s="10" customFormat="1" x14ac:dyDescent="0.25">
      <c r="B46" s="10" t="s">
        <v>1825</v>
      </c>
      <c r="C46" s="10" t="s">
        <v>1844</v>
      </c>
      <c r="D46" s="62" t="s">
        <v>435</v>
      </c>
      <c r="E46" s="10" t="s">
        <v>1</v>
      </c>
      <c r="F46" s="10" t="s">
        <v>307</v>
      </c>
      <c r="G46" s="18">
        <v>0</v>
      </c>
      <c r="H46" s="13" t="s">
        <v>447</v>
      </c>
      <c r="I46" s="13" t="s">
        <v>461</v>
      </c>
      <c r="J46" s="13" t="s">
        <v>2531</v>
      </c>
      <c r="K46" s="13" t="s">
        <v>422</v>
      </c>
      <c r="L46" s="13">
        <v>66.56</v>
      </c>
      <c r="M46" s="10" t="s">
        <v>427</v>
      </c>
      <c r="N46" s="10">
        <v>31.2</v>
      </c>
      <c r="O46" s="11" t="s">
        <v>59</v>
      </c>
      <c r="P46" s="61" t="s">
        <v>435</v>
      </c>
      <c r="Q46" s="10" t="s">
        <v>307</v>
      </c>
      <c r="R46" s="18">
        <v>0</v>
      </c>
      <c r="S46" s="13" t="s">
        <v>447</v>
      </c>
      <c r="T46" s="13" t="s">
        <v>461</v>
      </c>
      <c r="U46" s="13" t="s">
        <v>2531</v>
      </c>
      <c r="V46" s="13" t="s">
        <v>422</v>
      </c>
      <c r="W46" s="13">
        <v>66.56</v>
      </c>
      <c r="X46" s="10" t="s">
        <v>427</v>
      </c>
      <c r="Y46" s="10">
        <v>31.2</v>
      </c>
      <c r="Z46" s="11" t="s">
        <v>59</v>
      </c>
      <c r="AB46" s="10" t="s">
        <v>2</v>
      </c>
      <c r="AC46" s="10" t="s">
        <v>5</v>
      </c>
    </row>
    <row r="47" spans="2:29" s="10" customFormat="1" x14ac:dyDescent="0.25">
      <c r="B47" s="10" t="s">
        <v>1825</v>
      </c>
      <c r="C47" s="10" t="s">
        <v>1844</v>
      </c>
      <c r="D47" s="62" t="s">
        <v>435</v>
      </c>
      <c r="E47" s="10" t="s">
        <v>6</v>
      </c>
      <c r="F47" s="10" t="s">
        <v>308</v>
      </c>
      <c r="G47" s="18">
        <v>0</v>
      </c>
      <c r="H47" s="13" t="s">
        <v>447</v>
      </c>
      <c r="I47" s="13" t="s">
        <v>461</v>
      </c>
      <c r="J47" s="13" t="s">
        <v>2531</v>
      </c>
      <c r="K47" s="13" t="s">
        <v>422</v>
      </c>
      <c r="L47" s="13">
        <v>66.56</v>
      </c>
      <c r="M47" s="10" t="s">
        <v>427</v>
      </c>
      <c r="N47" s="10">
        <v>31.2</v>
      </c>
      <c r="O47" s="11" t="s">
        <v>59</v>
      </c>
      <c r="P47" s="61" t="s">
        <v>435</v>
      </c>
      <c r="Q47" s="10" t="s">
        <v>308</v>
      </c>
      <c r="R47" s="18">
        <v>0</v>
      </c>
      <c r="S47" s="13" t="s">
        <v>447</v>
      </c>
      <c r="T47" s="13" t="s">
        <v>461</v>
      </c>
      <c r="U47" s="13" t="s">
        <v>2531</v>
      </c>
      <c r="V47" s="13" t="s">
        <v>422</v>
      </c>
      <c r="W47" s="13">
        <v>66.56</v>
      </c>
      <c r="X47" s="10" t="s">
        <v>427</v>
      </c>
      <c r="Y47" s="10">
        <v>31.2</v>
      </c>
      <c r="Z47" s="11" t="s">
        <v>59</v>
      </c>
      <c r="AB47" s="10" t="s">
        <v>2</v>
      </c>
      <c r="AC47" s="10" t="s">
        <v>5</v>
      </c>
    </row>
    <row r="48" spans="2:29" s="10" customFormat="1" x14ac:dyDescent="0.25">
      <c r="B48" s="10" t="s">
        <v>1825</v>
      </c>
      <c r="C48" s="10" t="s">
        <v>1844</v>
      </c>
      <c r="D48" s="62" t="s">
        <v>435</v>
      </c>
      <c r="E48" s="10" t="s">
        <v>452</v>
      </c>
      <c r="F48" s="10" t="s">
        <v>309</v>
      </c>
      <c r="G48" s="18">
        <v>0</v>
      </c>
      <c r="H48" s="13" t="s">
        <v>447</v>
      </c>
      <c r="I48" s="13" t="s">
        <v>461</v>
      </c>
      <c r="J48" s="13" t="s">
        <v>2531</v>
      </c>
      <c r="K48" s="13" t="s">
        <v>422</v>
      </c>
      <c r="L48" s="13">
        <v>66.56</v>
      </c>
      <c r="M48" s="10" t="s">
        <v>427</v>
      </c>
      <c r="N48" s="10">
        <v>31.2</v>
      </c>
      <c r="O48" s="11" t="s">
        <v>59</v>
      </c>
      <c r="P48" s="61" t="s">
        <v>435</v>
      </c>
      <c r="Q48" s="10" t="s">
        <v>309</v>
      </c>
      <c r="R48" s="18">
        <v>0</v>
      </c>
      <c r="S48" s="13" t="s">
        <v>447</v>
      </c>
      <c r="T48" s="13" t="s">
        <v>461</v>
      </c>
      <c r="U48" s="13" t="s">
        <v>2531</v>
      </c>
      <c r="V48" s="13" t="s">
        <v>422</v>
      </c>
      <c r="W48" s="13">
        <v>66.56</v>
      </c>
      <c r="X48" s="10" t="s">
        <v>427</v>
      </c>
      <c r="Y48" s="10">
        <v>31.2</v>
      </c>
      <c r="Z48" s="11" t="s">
        <v>59</v>
      </c>
      <c r="AB48" s="10" t="s">
        <v>2</v>
      </c>
      <c r="AC48" s="10" t="s">
        <v>5</v>
      </c>
    </row>
    <row r="49" spans="2:30" s="10" customFormat="1" x14ac:dyDescent="0.25">
      <c r="B49" s="10" t="s">
        <v>1823</v>
      </c>
      <c r="C49" s="10" t="s">
        <v>348</v>
      </c>
      <c r="D49" s="62" t="s">
        <v>435</v>
      </c>
      <c r="E49" s="10" t="s">
        <v>1</v>
      </c>
      <c r="F49" s="10" t="s">
        <v>307</v>
      </c>
      <c r="G49" s="18">
        <v>0</v>
      </c>
      <c r="H49" s="13" t="s">
        <v>447</v>
      </c>
      <c r="I49" s="13" t="s">
        <v>461</v>
      </c>
      <c r="J49" s="13" t="s">
        <v>2531</v>
      </c>
      <c r="K49" s="13" t="s">
        <v>422</v>
      </c>
      <c r="L49" s="13">
        <v>66.56</v>
      </c>
      <c r="M49" s="10" t="s">
        <v>427</v>
      </c>
      <c r="N49" s="10">
        <v>31.2</v>
      </c>
      <c r="O49" s="11" t="s">
        <v>59</v>
      </c>
      <c r="P49" s="61" t="s">
        <v>435</v>
      </c>
      <c r="Q49" s="10" t="s">
        <v>307</v>
      </c>
      <c r="R49" s="18">
        <v>0</v>
      </c>
      <c r="S49" s="13" t="s">
        <v>447</v>
      </c>
      <c r="T49" s="13" t="s">
        <v>461</v>
      </c>
      <c r="U49" s="13" t="s">
        <v>2531</v>
      </c>
      <c r="V49" s="13" t="s">
        <v>422</v>
      </c>
      <c r="W49" s="13">
        <v>66.56</v>
      </c>
      <c r="X49" s="10" t="s">
        <v>427</v>
      </c>
      <c r="Y49" s="10">
        <v>31.2</v>
      </c>
      <c r="Z49" s="11" t="s">
        <v>59</v>
      </c>
      <c r="AB49" s="10" t="s">
        <v>2</v>
      </c>
      <c r="AC49" s="10" t="s">
        <v>5</v>
      </c>
    </row>
    <row r="50" spans="2:30" s="10" customFormat="1" x14ac:dyDescent="0.25">
      <c r="B50" s="10" t="s">
        <v>1823</v>
      </c>
      <c r="C50" s="10" t="s">
        <v>348</v>
      </c>
      <c r="D50" s="62" t="s">
        <v>435</v>
      </c>
      <c r="E50" s="10" t="s">
        <v>6</v>
      </c>
      <c r="F50" s="10" t="s">
        <v>308</v>
      </c>
      <c r="G50" s="18">
        <v>0</v>
      </c>
      <c r="H50" s="13" t="s">
        <v>447</v>
      </c>
      <c r="I50" s="13" t="s">
        <v>461</v>
      </c>
      <c r="J50" s="13" t="s">
        <v>2531</v>
      </c>
      <c r="K50" s="13" t="s">
        <v>422</v>
      </c>
      <c r="L50" s="13">
        <v>66.56</v>
      </c>
      <c r="M50" s="10" t="s">
        <v>427</v>
      </c>
      <c r="N50" s="10">
        <v>31.2</v>
      </c>
      <c r="O50" s="11" t="s">
        <v>59</v>
      </c>
      <c r="P50" s="61" t="s">
        <v>435</v>
      </c>
      <c r="Q50" s="10" t="s">
        <v>308</v>
      </c>
      <c r="R50" s="18">
        <v>0</v>
      </c>
      <c r="S50" s="13" t="s">
        <v>447</v>
      </c>
      <c r="T50" s="13" t="s">
        <v>461</v>
      </c>
      <c r="U50" s="13" t="s">
        <v>2531</v>
      </c>
      <c r="V50" s="13" t="s">
        <v>422</v>
      </c>
      <c r="W50" s="13">
        <v>66.56</v>
      </c>
      <c r="X50" s="10" t="s">
        <v>427</v>
      </c>
      <c r="Y50" s="10">
        <v>31.2</v>
      </c>
      <c r="Z50" s="11" t="s">
        <v>59</v>
      </c>
      <c r="AB50" s="10" t="s">
        <v>2</v>
      </c>
      <c r="AC50" s="10" t="s">
        <v>5</v>
      </c>
    </row>
    <row r="51" spans="2:30" s="10" customFormat="1" x14ac:dyDescent="0.25">
      <c r="B51" s="10" t="s">
        <v>1823</v>
      </c>
      <c r="C51" s="10" t="s">
        <v>348</v>
      </c>
      <c r="D51" s="62" t="s">
        <v>435</v>
      </c>
      <c r="E51" s="10" t="s">
        <v>452</v>
      </c>
      <c r="F51" s="10" t="s">
        <v>309</v>
      </c>
      <c r="G51" s="18">
        <v>0</v>
      </c>
      <c r="H51" s="13" t="s">
        <v>447</v>
      </c>
      <c r="I51" s="13" t="s">
        <v>461</v>
      </c>
      <c r="J51" s="13" t="s">
        <v>2531</v>
      </c>
      <c r="K51" s="13" t="s">
        <v>422</v>
      </c>
      <c r="L51" s="13">
        <v>66.56</v>
      </c>
      <c r="M51" s="10" t="s">
        <v>427</v>
      </c>
      <c r="N51" s="10">
        <v>31.2</v>
      </c>
      <c r="O51" s="11" t="s">
        <v>59</v>
      </c>
      <c r="P51" s="61" t="s">
        <v>435</v>
      </c>
      <c r="Q51" s="10" t="s">
        <v>309</v>
      </c>
      <c r="R51" s="18">
        <v>0</v>
      </c>
      <c r="S51" s="13" t="s">
        <v>447</v>
      </c>
      <c r="T51" s="13" t="s">
        <v>461</v>
      </c>
      <c r="U51" s="13" t="s">
        <v>2531</v>
      </c>
      <c r="V51" s="13" t="s">
        <v>422</v>
      </c>
      <c r="W51" s="13">
        <v>66.56</v>
      </c>
      <c r="X51" s="10" t="s">
        <v>427</v>
      </c>
      <c r="Y51" s="10">
        <v>31.2</v>
      </c>
      <c r="Z51" s="11" t="s">
        <v>59</v>
      </c>
      <c r="AB51" s="10" t="s">
        <v>2</v>
      </c>
      <c r="AC51" s="10" t="s">
        <v>5</v>
      </c>
    </row>
    <row r="52" spans="2:30" s="10" customFormat="1" x14ac:dyDescent="0.25">
      <c r="B52" s="10" t="s">
        <v>1818</v>
      </c>
      <c r="C52" s="10" t="s">
        <v>1837</v>
      </c>
      <c r="D52" s="62" t="s">
        <v>445</v>
      </c>
      <c r="E52" s="10" t="s">
        <v>452</v>
      </c>
      <c r="F52" s="10" t="s">
        <v>55</v>
      </c>
      <c r="G52" s="18">
        <v>0</v>
      </c>
      <c r="H52" s="13" t="s">
        <v>447</v>
      </c>
      <c r="I52" s="13" t="s">
        <v>449</v>
      </c>
      <c r="J52" s="13" t="s">
        <v>2530</v>
      </c>
      <c r="K52" s="13" t="s">
        <v>422</v>
      </c>
      <c r="L52" s="13">
        <v>66.56</v>
      </c>
      <c r="M52" s="10" t="s">
        <v>427</v>
      </c>
      <c r="O52" s="11" t="s">
        <v>56</v>
      </c>
      <c r="P52" s="61" t="s">
        <v>445</v>
      </c>
      <c r="Q52" s="10" t="s">
        <v>55</v>
      </c>
      <c r="R52" s="18">
        <v>0</v>
      </c>
      <c r="S52" s="13" t="s">
        <v>447</v>
      </c>
      <c r="T52" s="13" t="s">
        <v>449</v>
      </c>
      <c r="U52" s="13" t="s">
        <v>2530</v>
      </c>
      <c r="V52" s="13" t="s">
        <v>422</v>
      </c>
      <c r="W52" s="13">
        <v>66.56</v>
      </c>
      <c r="X52" s="10" t="s">
        <v>427</v>
      </c>
      <c r="Z52" s="11" t="s">
        <v>56</v>
      </c>
      <c r="AB52" s="10" t="s">
        <v>2</v>
      </c>
      <c r="AC52" s="10" t="s">
        <v>5</v>
      </c>
    </row>
    <row r="53" spans="2:30" s="10" customFormat="1" x14ac:dyDescent="0.25">
      <c r="B53" s="10" t="s">
        <v>1821</v>
      </c>
      <c r="C53" s="10" t="s">
        <v>1847</v>
      </c>
      <c r="D53" s="62" t="s">
        <v>445</v>
      </c>
      <c r="E53" s="10" t="s">
        <v>452</v>
      </c>
      <c r="F53" s="10" t="s">
        <v>55</v>
      </c>
      <c r="G53" s="18">
        <v>0</v>
      </c>
      <c r="H53" s="13" t="s">
        <v>447</v>
      </c>
      <c r="I53" s="13" t="s">
        <v>449</v>
      </c>
      <c r="J53" s="13" t="s">
        <v>2530</v>
      </c>
      <c r="K53" s="13" t="s">
        <v>422</v>
      </c>
      <c r="L53" s="13">
        <v>66.56</v>
      </c>
      <c r="M53" s="10" t="s">
        <v>427</v>
      </c>
      <c r="O53" s="11" t="s">
        <v>58</v>
      </c>
      <c r="P53" s="61" t="s">
        <v>445</v>
      </c>
      <c r="Q53" s="10" t="s">
        <v>55</v>
      </c>
      <c r="R53" s="18">
        <v>0</v>
      </c>
      <c r="S53" s="13" t="s">
        <v>447</v>
      </c>
      <c r="T53" s="13" t="s">
        <v>449</v>
      </c>
      <c r="U53" s="13" t="s">
        <v>2530</v>
      </c>
      <c r="V53" s="13" t="s">
        <v>422</v>
      </c>
      <c r="W53" s="13">
        <v>66.56</v>
      </c>
      <c r="X53" s="10" t="s">
        <v>427</v>
      </c>
      <c r="Z53" s="11" t="s">
        <v>58</v>
      </c>
      <c r="AB53" s="10" t="s">
        <v>2</v>
      </c>
      <c r="AC53" s="10" t="s">
        <v>5</v>
      </c>
    </row>
    <row r="54" spans="2:30" s="10" customFormat="1" x14ac:dyDescent="0.25">
      <c r="B54" s="10" t="s">
        <v>1824</v>
      </c>
      <c r="C54" s="10" t="s">
        <v>1839</v>
      </c>
      <c r="D54" s="62" t="s">
        <v>445</v>
      </c>
      <c r="E54" s="10" t="s">
        <v>452</v>
      </c>
      <c r="F54" s="10" t="s">
        <v>55</v>
      </c>
      <c r="G54" s="18">
        <v>0</v>
      </c>
      <c r="H54" s="13" t="s">
        <v>447</v>
      </c>
      <c r="I54" s="13" t="s">
        <v>449</v>
      </c>
      <c r="J54" s="13" t="s">
        <v>2530</v>
      </c>
      <c r="K54" s="13" t="s">
        <v>422</v>
      </c>
      <c r="L54" s="13">
        <v>66.56</v>
      </c>
      <c r="M54" s="10" t="s">
        <v>427</v>
      </c>
      <c r="O54" s="11" t="s">
        <v>56</v>
      </c>
      <c r="P54" s="61" t="s">
        <v>445</v>
      </c>
      <c r="Q54" s="10" t="s">
        <v>55</v>
      </c>
      <c r="R54" s="18">
        <v>0</v>
      </c>
      <c r="S54" s="13" t="s">
        <v>447</v>
      </c>
      <c r="T54" s="13" t="s">
        <v>449</v>
      </c>
      <c r="U54" s="13" t="s">
        <v>2530</v>
      </c>
      <c r="V54" s="13" t="s">
        <v>422</v>
      </c>
      <c r="W54" s="13">
        <v>66.56</v>
      </c>
      <c r="X54" s="10" t="s">
        <v>427</v>
      </c>
      <c r="Z54" s="11" t="s">
        <v>56</v>
      </c>
      <c r="AA54" s="10" t="s">
        <v>2159</v>
      </c>
      <c r="AB54" s="10" t="s">
        <v>2</v>
      </c>
      <c r="AC54" s="10" t="s">
        <v>5</v>
      </c>
    </row>
    <row r="55" spans="2:30" s="10" customFormat="1" x14ac:dyDescent="0.25">
      <c r="B55" s="10" t="s">
        <v>1826</v>
      </c>
      <c r="C55" s="10" t="s">
        <v>1984</v>
      </c>
      <c r="D55" s="62" t="s">
        <v>445</v>
      </c>
      <c r="E55" s="10" t="s">
        <v>452</v>
      </c>
      <c r="F55" s="10" t="s">
        <v>55</v>
      </c>
      <c r="G55" s="18">
        <v>0</v>
      </c>
      <c r="H55" s="13" t="s">
        <v>447</v>
      </c>
      <c r="I55" s="13" t="s">
        <v>449</v>
      </c>
      <c r="J55" s="13" t="s">
        <v>2530</v>
      </c>
      <c r="K55" s="13" t="s">
        <v>422</v>
      </c>
      <c r="L55" s="13">
        <v>66.56</v>
      </c>
      <c r="M55" s="10" t="s">
        <v>427</v>
      </c>
      <c r="O55" s="11" t="s">
        <v>70</v>
      </c>
      <c r="P55" s="61" t="s">
        <v>445</v>
      </c>
      <c r="Q55" s="10" t="s">
        <v>55</v>
      </c>
      <c r="R55" s="18">
        <v>0</v>
      </c>
      <c r="S55" s="13" t="s">
        <v>447</v>
      </c>
      <c r="T55" s="13" t="s">
        <v>449</v>
      </c>
      <c r="U55" s="13" t="s">
        <v>2530</v>
      </c>
      <c r="V55" s="13" t="s">
        <v>422</v>
      </c>
      <c r="W55" s="13">
        <v>66.56</v>
      </c>
      <c r="X55" s="10" t="s">
        <v>427</v>
      </c>
      <c r="Z55" s="11" t="s">
        <v>70</v>
      </c>
      <c r="AB55" s="10" t="s">
        <v>2</v>
      </c>
      <c r="AC55" s="10" t="s">
        <v>5</v>
      </c>
    </row>
    <row r="56" spans="2:30" s="10" customFormat="1" x14ac:dyDescent="0.25">
      <c r="B56" s="10" t="s">
        <v>1828</v>
      </c>
      <c r="C56" s="10" t="s">
        <v>1837</v>
      </c>
      <c r="D56" s="62" t="s">
        <v>445</v>
      </c>
      <c r="E56" s="10" t="s">
        <v>452</v>
      </c>
      <c r="F56" s="10" t="s">
        <v>55</v>
      </c>
      <c r="G56" s="18">
        <v>0</v>
      </c>
      <c r="H56" s="13" t="s">
        <v>447</v>
      </c>
      <c r="I56" s="13" t="s">
        <v>449</v>
      </c>
      <c r="J56" s="13" t="s">
        <v>2530</v>
      </c>
      <c r="K56" s="13" t="s">
        <v>422</v>
      </c>
      <c r="L56" s="13">
        <v>66.56</v>
      </c>
      <c r="M56" s="10" t="s">
        <v>427</v>
      </c>
      <c r="O56" s="11" t="s">
        <v>57</v>
      </c>
      <c r="P56" s="61" t="s">
        <v>445</v>
      </c>
      <c r="Q56" s="10" t="s">
        <v>55</v>
      </c>
      <c r="R56" s="18">
        <v>0</v>
      </c>
      <c r="S56" s="13" t="s">
        <v>447</v>
      </c>
      <c r="T56" s="13" t="s">
        <v>449</v>
      </c>
      <c r="U56" s="13" t="s">
        <v>2530</v>
      </c>
      <c r="V56" s="13" t="s">
        <v>422</v>
      </c>
      <c r="W56" s="13">
        <v>66.56</v>
      </c>
      <c r="X56" s="10" t="s">
        <v>427</v>
      </c>
      <c r="Z56" s="11" t="s">
        <v>57</v>
      </c>
      <c r="AB56" s="10" t="s">
        <v>2</v>
      </c>
      <c r="AC56" s="10" t="s">
        <v>5</v>
      </c>
      <c r="AD56" s="10" t="s">
        <v>68</v>
      </c>
    </row>
    <row r="57" spans="2:30" s="10" customFormat="1" x14ac:dyDescent="0.25">
      <c r="B57" s="10" t="s">
        <v>1819</v>
      </c>
      <c r="C57" s="10" t="s">
        <v>1837</v>
      </c>
      <c r="D57" s="62" t="s">
        <v>445</v>
      </c>
      <c r="E57" s="10" t="s">
        <v>452</v>
      </c>
      <c r="F57" s="10" t="s">
        <v>55</v>
      </c>
      <c r="G57" s="18">
        <v>0</v>
      </c>
      <c r="H57" s="13" t="s">
        <v>447</v>
      </c>
      <c r="I57" s="13" t="s">
        <v>449</v>
      </c>
      <c r="J57" s="13" t="s">
        <v>2530</v>
      </c>
      <c r="K57" s="13" t="s">
        <v>422</v>
      </c>
      <c r="L57" s="13">
        <v>66.56</v>
      </c>
      <c r="M57" s="10" t="s">
        <v>427</v>
      </c>
      <c r="O57" s="11" t="s">
        <v>56</v>
      </c>
      <c r="P57" s="61" t="s">
        <v>445</v>
      </c>
      <c r="Q57" s="10" t="s">
        <v>55</v>
      </c>
      <c r="R57" s="18">
        <v>0</v>
      </c>
      <c r="S57" s="13" t="s">
        <v>447</v>
      </c>
      <c r="T57" s="13" t="s">
        <v>449</v>
      </c>
      <c r="U57" s="13" t="s">
        <v>2530</v>
      </c>
      <c r="V57" s="13" t="s">
        <v>422</v>
      </c>
      <c r="W57" s="13">
        <v>66.56</v>
      </c>
      <c r="X57" s="10" t="s">
        <v>427</v>
      </c>
      <c r="Z57" s="11" t="s">
        <v>56</v>
      </c>
      <c r="AB57" s="10" t="s">
        <v>2</v>
      </c>
      <c r="AC57" s="10" t="s">
        <v>5</v>
      </c>
    </row>
    <row r="58" spans="2:30" s="10" customFormat="1" x14ac:dyDescent="0.25">
      <c r="B58" s="10" t="s">
        <v>1822</v>
      </c>
      <c r="C58" s="10" t="s">
        <v>1846</v>
      </c>
      <c r="D58" s="62" t="s">
        <v>445</v>
      </c>
      <c r="E58" s="10" t="s">
        <v>452</v>
      </c>
      <c r="F58" s="10" t="s">
        <v>55</v>
      </c>
      <c r="G58" s="18">
        <v>0</v>
      </c>
      <c r="H58" s="13" t="s">
        <v>447</v>
      </c>
      <c r="I58" s="13" t="s">
        <v>449</v>
      </c>
      <c r="J58" s="13" t="s">
        <v>2530</v>
      </c>
      <c r="K58" s="13" t="s">
        <v>422</v>
      </c>
      <c r="L58" s="13">
        <v>66.56</v>
      </c>
      <c r="M58" s="10" t="s">
        <v>427</v>
      </c>
      <c r="O58" s="11" t="s">
        <v>58</v>
      </c>
      <c r="P58" s="61" t="s">
        <v>445</v>
      </c>
      <c r="Q58" s="10" t="s">
        <v>55</v>
      </c>
      <c r="R58" s="18">
        <v>0</v>
      </c>
      <c r="S58" s="13" t="s">
        <v>447</v>
      </c>
      <c r="T58" s="13" t="s">
        <v>449</v>
      </c>
      <c r="U58" s="13" t="s">
        <v>2530</v>
      </c>
      <c r="V58" s="13" t="s">
        <v>422</v>
      </c>
      <c r="W58" s="13">
        <v>66.56</v>
      </c>
      <c r="X58" s="10" t="s">
        <v>427</v>
      </c>
      <c r="Z58" s="11" t="s">
        <v>58</v>
      </c>
      <c r="AB58" s="10" t="s">
        <v>2</v>
      </c>
      <c r="AC58" s="10" t="s">
        <v>5</v>
      </c>
    </row>
    <row r="59" spans="2:30" s="10" customFormat="1" x14ac:dyDescent="0.25">
      <c r="B59" s="10" t="s">
        <v>1823</v>
      </c>
      <c r="C59" s="10" t="s">
        <v>348</v>
      </c>
      <c r="D59" s="62" t="s">
        <v>445</v>
      </c>
      <c r="E59" s="10" t="s">
        <v>452</v>
      </c>
      <c r="F59" s="10" t="s">
        <v>55</v>
      </c>
      <c r="G59" s="18">
        <v>0</v>
      </c>
      <c r="H59" s="13" t="s">
        <v>447</v>
      </c>
      <c r="I59" s="13" t="s">
        <v>449</v>
      </c>
      <c r="J59" s="13" t="s">
        <v>2530</v>
      </c>
      <c r="K59" s="13" t="s">
        <v>422</v>
      </c>
      <c r="L59" s="13">
        <v>66.56</v>
      </c>
      <c r="M59" s="10" t="s">
        <v>427</v>
      </c>
      <c r="O59" s="11" t="s">
        <v>56</v>
      </c>
      <c r="P59" s="61" t="s">
        <v>445</v>
      </c>
      <c r="Q59" s="10" t="s">
        <v>55</v>
      </c>
      <c r="R59" s="18">
        <v>0</v>
      </c>
      <c r="S59" s="13" t="s">
        <v>447</v>
      </c>
      <c r="T59" s="13" t="s">
        <v>449</v>
      </c>
      <c r="U59" s="13" t="s">
        <v>2530</v>
      </c>
      <c r="V59" s="13" t="s">
        <v>422</v>
      </c>
      <c r="W59" s="13">
        <v>66.56</v>
      </c>
      <c r="X59" s="10" t="s">
        <v>427</v>
      </c>
      <c r="Z59" s="11" t="s">
        <v>56</v>
      </c>
      <c r="AB59" s="10" t="s">
        <v>2</v>
      </c>
      <c r="AC59" s="10" t="s">
        <v>5</v>
      </c>
    </row>
    <row r="60" spans="2:30" s="10" customFormat="1" x14ac:dyDescent="0.25">
      <c r="B60" s="10" t="s">
        <v>1827</v>
      </c>
      <c r="C60" s="10" t="s">
        <v>1847</v>
      </c>
      <c r="D60" s="62" t="s">
        <v>445</v>
      </c>
      <c r="E60" s="10" t="s">
        <v>452</v>
      </c>
      <c r="F60" s="10" t="s">
        <v>55</v>
      </c>
      <c r="G60" s="18">
        <v>0</v>
      </c>
      <c r="H60" s="13" t="s">
        <v>447</v>
      </c>
      <c r="I60" s="13" t="s">
        <v>449</v>
      </c>
      <c r="J60" s="13" t="s">
        <v>2530</v>
      </c>
      <c r="K60" s="13" t="s">
        <v>422</v>
      </c>
      <c r="L60" s="13">
        <v>66.56</v>
      </c>
      <c r="M60" s="10" t="s">
        <v>427</v>
      </c>
      <c r="O60" s="11" t="s">
        <v>70</v>
      </c>
      <c r="P60" s="61" t="s">
        <v>445</v>
      </c>
      <c r="Q60" s="10" t="s">
        <v>55</v>
      </c>
      <c r="R60" s="18">
        <v>0</v>
      </c>
      <c r="S60" s="13" t="s">
        <v>447</v>
      </c>
      <c r="T60" s="13" t="s">
        <v>449</v>
      </c>
      <c r="U60" s="13" t="s">
        <v>2530</v>
      </c>
      <c r="V60" s="13" t="s">
        <v>422</v>
      </c>
      <c r="W60" s="13">
        <v>66.56</v>
      </c>
      <c r="X60" s="10" t="s">
        <v>427</v>
      </c>
      <c r="Z60" s="11" t="s">
        <v>70</v>
      </c>
      <c r="AA60" s="10" t="s">
        <v>2161</v>
      </c>
      <c r="AB60" s="10" t="s">
        <v>2</v>
      </c>
      <c r="AC60" s="10" t="s">
        <v>5</v>
      </c>
    </row>
    <row r="61" spans="2:30" s="10" customFormat="1" x14ac:dyDescent="0.25">
      <c r="B61" s="10" t="s">
        <v>1829</v>
      </c>
      <c r="C61" s="10" t="s">
        <v>2258</v>
      </c>
      <c r="D61" s="62" t="s">
        <v>445</v>
      </c>
      <c r="E61" s="10" t="s">
        <v>452</v>
      </c>
      <c r="F61" s="10" t="s">
        <v>55</v>
      </c>
      <c r="G61" s="18">
        <v>0</v>
      </c>
      <c r="H61" s="13" t="s">
        <v>447</v>
      </c>
      <c r="I61" s="13" t="s">
        <v>449</v>
      </c>
      <c r="J61" s="13" t="s">
        <v>2530</v>
      </c>
      <c r="K61" s="13" t="s">
        <v>422</v>
      </c>
      <c r="L61" s="13">
        <v>66.56</v>
      </c>
      <c r="M61" s="10" t="s">
        <v>427</v>
      </c>
      <c r="O61" s="11" t="s">
        <v>57</v>
      </c>
      <c r="P61" s="61" t="s">
        <v>445</v>
      </c>
      <c r="Q61" s="10" t="s">
        <v>55</v>
      </c>
      <c r="R61" s="18">
        <v>0</v>
      </c>
      <c r="S61" s="13" t="s">
        <v>447</v>
      </c>
      <c r="T61" s="13" t="s">
        <v>449</v>
      </c>
      <c r="U61" s="13" t="s">
        <v>2530</v>
      </c>
      <c r="V61" s="13" t="s">
        <v>422</v>
      </c>
      <c r="W61" s="13">
        <v>66.56</v>
      </c>
      <c r="X61" s="10" t="s">
        <v>427</v>
      </c>
      <c r="Z61" s="11" t="s">
        <v>57</v>
      </c>
      <c r="AA61" s="10" t="s">
        <v>2257</v>
      </c>
      <c r="AB61" s="10" t="s">
        <v>2</v>
      </c>
      <c r="AC61" s="10" t="s">
        <v>5</v>
      </c>
      <c r="AD61" s="10" t="s">
        <v>68</v>
      </c>
    </row>
    <row r="62" spans="2:30" s="10" customFormat="1" x14ac:dyDescent="0.25">
      <c r="B62" s="10" t="s">
        <v>1829</v>
      </c>
      <c r="C62" s="10" t="s">
        <v>1960</v>
      </c>
      <c r="D62" s="62" t="s">
        <v>445</v>
      </c>
      <c r="E62" s="10" t="s">
        <v>452</v>
      </c>
      <c r="F62" s="10" t="s">
        <v>55</v>
      </c>
      <c r="G62" s="18">
        <v>0</v>
      </c>
      <c r="H62" s="13" t="s">
        <v>447</v>
      </c>
      <c r="I62" s="13" t="s">
        <v>449</v>
      </c>
      <c r="J62" s="13" t="s">
        <v>2530</v>
      </c>
      <c r="K62" s="13" t="s">
        <v>422</v>
      </c>
      <c r="L62" s="13">
        <v>66.56</v>
      </c>
      <c r="M62" s="10" t="s">
        <v>427</v>
      </c>
      <c r="O62" s="11" t="s">
        <v>57</v>
      </c>
      <c r="P62" s="61" t="s">
        <v>445</v>
      </c>
      <c r="Q62" s="10" t="s">
        <v>55</v>
      </c>
      <c r="R62" s="18">
        <v>0</v>
      </c>
      <c r="S62" s="13" t="s">
        <v>447</v>
      </c>
      <c r="T62" s="13" t="s">
        <v>449</v>
      </c>
      <c r="U62" s="13" t="s">
        <v>2530</v>
      </c>
      <c r="V62" s="13" t="s">
        <v>422</v>
      </c>
      <c r="W62" s="13">
        <v>66.56</v>
      </c>
      <c r="X62" s="10" t="s">
        <v>427</v>
      </c>
      <c r="Z62" s="11" t="s">
        <v>57</v>
      </c>
      <c r="AB62" s="10" t="s">
        <v>2</v>
      </c>
      <c r="AC62" s="10" t="s">
        <v>5</v>
      </c>
      <c r="AD62" s="10" t="s">
        <v>68</v>
      </c>
    </row>
    <row r="63" spans="2:30" s="10" customFormat="1" x14ac:dyDescent="0.25">
      <c r="B63" s="10" t="s">
        <v>1813</v>
      </c>
      <c r="C63" s="10" t="s">
        <v>219</v>
      </c>
      <c r="D63" s="62" t="str">
        <f>VLOOKUP(MID(F63,1,2),DATA!$B$2:$C$10,2,FALSE)</f>
        <v>FF15</v>
      </c>
      <c r="E63" s="10" t="str">
        <f>VLOOKUP(MID(F63,13,2),DATA!$M$2:$N$16,2,FALSE)</f>
        <v>Liquid Silver</v>
      </c>
      <c r="F63" s="27" t="s">
        <v>243</v>
      </c>
      <c r="G63" s="18" cm="1">
        <f t="array" ref="G63">SUMPRODUCT(1*('All Skus'!$C$2:$C$951=$F63),'All Skus'!$D$2:$D$951)</f>
        <v>0</v>
      </c>
      <c r="H63" s="13" t="str">
        <f>VLOOKUP(MID(F63,4,1),DATA!$F$2:$G$16,2,FALSE)</f>
        <v>18"</v>
      </c>
      <c r="I63" s="13" t="str">
        <f>VLOOKUP(MID(F63,5,3),DATA!$H$2:$I$16,2,FALSE)</f>
        <v>8.5"</v>
      </c>
      <c r="J63" s="13" t="str">
        <f>MID(F63,8,2)</f>
        <v>47</v>
      </c>
      <c r="K63" s="13" t="str">
        <f>VLOOKUP(MID(F63,10,3),DATA!$J$2:$L$16,2,FALSE)</f>
        <v>5x112</v>
      </c>
      <c r="L63" s="13">
        <f>VLOOKUP(MID(F63,10,3),DATA!$J$2:$L$16,3,FALSE)</f>
        <v>66.56</v>
      </c>
      <c r="M63" s="10" t="str">
        <f>VLOOKUP(MID(F63,3,1),DATA!$D$2:$E$16,2,FALSE)</f>
        <v>High Offset</v>
      </c>
      <c r="N63" s="10">
        <v>20.6</v>
      </c>
      <c r="O63" s="11" t="s">
        <v>245</v>
      </c>
      <c r="P63" s="61" t="str">
        <f>VLOOKUP(MID(Q63,1,2),DATA!$B$2:$C$10,2,FALSE)</f>
        <v>FF15</v>
      </c>
      <c r="Q63" s="27" t="s">
        <v>243</v>
      </c>
      <c r="R63" s="18" cm="1">
        <f t="array" ref="R63">SUMPRODUCT(1*('All Skus'!$C$2:$C$951=$Q63),'All Skus'!$D$2:$D$951)</f>
        <v>0</v>
      </c>
      <c r="S63" s="13" t="str">
        <f>VLOOKUP(MID(Q63,4,1),DATA!$F$2:$G$16,2,FALSE)</f>
        <v>18"</v>
      </c>
      <c r="T63" s="13" t="str">
        <f>VLOOKUP(MID(Q63,5,3),DATA!$H$2:$I$16,2,FALSE)</f>
        <v>8.5"</v>
      </c>
      <c r="U63" s="13" t="str">
        <f>MID(Q63,8,2)</f>
        <v>47</v>
      </c>
      <c r="V63" s="13" t="str">
        <f>VLOOKUP(MID(Q63,10,3),DATA!$J$2:$L$16,2,FALSE)</f>
        <v>5x112</v>
      </c>
      <c r="W63" s="13">
        <f>VLOOKUP(MID(Q63,10,3),DATA!$J$2:$L$16,3,FALSE)</f>
        <v>66.56</v>
      </c>
      <c r="X63" s="10" t="str">
        <f>VLOOKUP(MID(Q63,3,1),DATA!$D$2:$E$16,2,FALSE)</f>
        <v>High Offset</v>
      </c>
      <c r="Y63" s="10">
        <v>20.6</v>
      </c>
      <c r="Z63" s="11" t="s">
        <v>245</v>
      </c>
      <c r="AB63" s="10" t="s">
        <v>2</v>
      </c>
      <c r="AC63" s="10" t="s">
        <v>5</v>
      </c>
      <c r="AD63" s="10" t="s">
        <v>68</v>
      </c>
    </row>
    <row r="64" spans="2:30" s="10" customFormat="1" x14ac:dyDescent="0.25">
      <c r="B64" s="10" t="s">
        <v>1813</v>
      </c>
      <c r="C64" s="10" t="s">
        <v>219</v>
      </c>
      <c r="D64" s="62" t="str">
        <f>VLOOKUP(MID(F64,1,2),DATA!$B$2:$C$10,2,FALSE)</f>
        <v>FF15</v>
      </c>
      <c r="E64" s="10" t="str">
        <f>VLOOKUP(MID(F64,13,2),DATA!$M$2:$N$16,2,FALSE)</f>
        <v>Tarmac</v>
      </c>
      <c r="F64" s="27" t="s">
        <v>242</v>
      </c>
      <c r="G64" s="18" cm="1">
        <f t="array" ref="G64">SUMPRODUCT(1*('All Skus'!$C$2:$C$951=$F64),'All Skus'!$D$2:$D$951)</f>
        <v>0</v>
      </c>
      <c r="H64" s="13" t="str">
        <f>VLOOKUP(MID(F64,4,1),DATA!$F$2:$G$16,2,FALSE)</f>
        <v>18"</v>
      </c>
      <c r="I64" s="13" t="str">
        <f>VLOOKUP(MID(F64,5,3),DATA!$H$2:$I$16,2,FALSE)</f>
        <v>8.5"</v>
      </c>
      <c r="J64" s="13" t="str">
        <f>MID(F64,8,2)</f>
        <v>47</v>
      </c>
      <c r="K64" s="13" t="str">
        <f>VLOOKUP(MID(F64,10,3),DATA!$J$2:$L$16,2,FALSE)</f>
        <v>5x112</v>
      </c>
      <c r="L64" s="13">
        <f>VLOOKUP(MID(F64,10,3),DATA!$J$2:$L$16,3,FALSE)</f>
        <v>66.56</v>
      </c>
      <c r="M64" s="10" t="str">
        <f>VLOOKUP(MID(F64,3,1),DATA!$D$2:$E$16,2,FALSE)</f>
        <v>High Offset</v>
      </c>
      <c r="N64" s="10">
        <v>20.6</v>
      </c>
      <c r="O64" s="11" t="s">
        <v>245</v>
      </c>
      <c r="P64" s="61" t="str">
        <f>VLOOKUP(MID(Q64,1,2),DATA!$B$2:$C$10,2,FALSE)</f>
        <v>FF15</v>
      </c>
      <c r="Q64" s="27" t="s">
        <v>242</v>
      </c>
      <c r="R64" s="18" cm="1">
        <f t="array" ref="R64">SUMPRODUCT(1*('All Skus'!$C$2:$C$951=$Q64),'All Skus'!$D$2:$D$951)</f>
        <v>0</v>
      </c>
      <c r="S64" s="13" t="str">
        <f>VLOOKUP(MID(Q64,4,1),DATA!$F$2:$G$16,2,FALSE)</f>
        <v>18"</v>
      </c>
      <c r="T64" s="13" t="str">
        <f>VLOOKUP(MID(Q64,5,3),DATA!$H$2:$I$16,2,FALSE)</f>
        <v>8.5"</v>
      </c>
      <c r="U64" s="13" t="str">
        <f>MID(Q64,8,2)</f>
        <v>47</v>
      </c>
      <c r="V64" s="13" t="str">
        <f>VLOOKUP(MID(Q64,10,3),DATA!$J$2:$L$16,2,FALSE)</f>
        <v>5x112</v>
      </c>
      <c r="W64" s="13">
        <f>VLOOKUP(MID(Q64,10,3),DATA!$J$2:$L$16,3,FALSE)</f>
        <v>66.56</v>
      </c>
      <c r="X64" s="10" t="str">
        <f>VLOOKUP(MID(Q64,3,1),DATA!$D$2:$E$16,2,FALSE)</f>
        <v>High Offset</v>
      </c>
      <c r="Y64" s="10">
        <v>20.6</v>
      </c>
      <c r="Z64" s="11" t="s">
        <v>245</v>
      </c>
      <c r="AB64" s="10" t="s">
        <v>2</v>
      </c>
      <c r="AC64" s="10" t="s">
        <v>5</v>
      </c>
      <c r="AD64" s="10" t="s">
        <v>68</v>
      </c>
    </row>
    <row r="65" spans="2:31" s="10" customFormat="1" x14ac:dyDescent="0.25">
      <c r="B65" s="10" t="s">
        <v>1813</v>
      </c>
      <c r="C65" s="10" t="s">
        <v>1845</v>
      </c>
      <c r="D65" s="62" t="str">
        <f>VLOOKUP(MID(F65,1,2),DATA!$B$2:$C$10,2,FALSE)</f>
        <v>FF15</v>
      </c>
      <c r="E65" s="10" t="str">
        <f>VLOOKUP(MID(F65,13,2),DATA!$M$2:$N$16,2,FALSE)</f>
        <v>Liquid Silver</v>
      </c>
      <c r="F65" s="27" t="s">
        <v>243</v>
      </c>
      <c r="G65" s="18" cm="1">
        <f t="array" ref="G65">SUMPRODUCT(1*('All Skus'!$C$2:$C$951=$F65),'All Skus'!$D$2:$D$951)</f>
        <v>0</v>
      </c>
      <c r="H65" s="13" t="str">
        <f>VLOOKUP(MID(F65,4,1),DATA!$F$2:$G$16,2,FALSE)</f>
        <v>18"</v>
      </c>
      <c r="I65" s="13" t="str">
        <f>VLOOKUP(MID(F65,5,3),DATA!$H$2:$I$16,2,FALSE)</f>
        <v>8.5"</v>
      </c>
      <c r="J65" s="13" t="str">
        <f>MID(F65,8,2)</f>
        <v>47</v>
      </c>
      <c r="K65" s="13" t="str">
        <f>VLOOKUP(MID(F65,10,3),DATA!$J$2:$L$16,2,FALSE)</f>
        <v>5x112</v>
      </c>
      <c r="L65" s="13">
        <f>VLOOKUP(MID(F65,10,3),DATA!$J$2:$L$16,3,FALSE)</f>
        <v>66.56</v>
      </c>
      <c r="M65" s="10" t="str">
        <f>VLOOKUP(MID(F65,3,1),DATA!$D$2:$E$16,2,FALSE)</f>
        <v>High Offset</v>
      </c>
      <c r="N65" s="10">
        <v>20.6</v>
      </c>
      <c r="O65" s="11" t="s">
        <v>244</v>
      </c>
      <c r="P65" s="61" t="str">
        <f>VLOOKUP(MID(Q65,1,2),DATA!$B$2:$C$10,2,FALSE)</f>
        <v>FF15</v>
      </c>
      <c r="Q65" s="27" t="s">
        <v>243</v>
      </c>
      <c r="R65" s="18" cm="1">
        <f t="array" ref="R65">SUMPRODUCT(1*('All Skus'!$C$2:$C$951=$Q65),'All Skus'!$D$2:$D$951)</f>
        <v>0</v>
      </c>
      <c r="S65" s="13" t="str">
        <f>VLOOKUP(MID(Q65,4,1),DATA!$F$2:$G$16,2,FALSE)</f>
        <v>18"</v>
      </c>
      <c r="T65" s="13" t="str">
        <f>VLOOKUP(MID(Q65,5,3),DATA!$H$2:$I$16,2,FALSE)</f>
        <v>8.5"</v>
      </c>
      <c r="U65" s="13" t="str">
        <f>MID(Q65,8,2)</f>
        <v>47</v>
      </c>
      <c r="V65" s="13" t="str">
        <f>VLOOKUP(MID(Q65,10,3),DATA!$J$2:$L$16,2,FALSE)</f>
        <v>5x112</v>
      </c>
      <c r="W65" s="13">
        <f>VLOOKUP(MID(Q65,10,3),DATA!$J$2:$L$16,3,FALSE)</f>
        <v>66.56</v>
      </c>
      <c r="X65" s="10" t="str">
        <f>VLOOKUP(MID(Q65,3,1),DATA!$D$2:$E$16,2,FALSE)</f>
        <v>High Offset</v>
      </c>
      <c r="Y65" s="10">
        <v>20.6</v>
      </c>
      <c r="Z65" s="11" t="s">
        <v>244</v>
      </c>
      <c r="AB65" s="10" t="s">
        <v>2</v>
      </c>
      <c r="AC65" s="10" t="s">
        <v>5</v>
      </c>
      <c r="AD65" s="10" t="s">
        <v>68</v>
      </c>
    </row>
    <row r="66" spans="2:31" s="10" customFormat="1" x14ac:dyDescent="0.25">
      <c r="B66" s="10" t="s">
        <v>1813</v>
      </c>
      <c r="C66" s="10" t="s">
        <v>1845</v>
      </c>
      <c r="D66" s="62" t="str">
        <f>VLOOKUP(MID(F66,1,2),DATA!$B$2:$C$10,2,FALSE)</f>
        <v>FF15</v>
      </c>
      <c r="E66" s="10" t="str">
        <f>VLOOKUP(MID(F66,13,2),DATA!$M$2:$N$16,2,FALSE)</f>
        <v>Tarmac</v>
      </c>
      <c r="F66" s="27" t="s">
        <v>242</v>
      </c>
      <c r="G66" s="18" cm="1">
        <f t="array" ref="G66">SUMPRODUCT(1*('All Skus'!$C$2:$C$951=$F66),'All Skus'!$D$2:$D$951)</f>
        <v>0</v>
      </c>
      <c r="H66" s="13" t="str">
        <f>VLOOKUP(MID(F66,4,1),DATA!$F$2:$G$16,2,FALSE)</f>
        <v>18"</v>
      </c>
      <c r="I66" s="13" t="str">
        <f>VLOOKUP(MID(F66,5,3),DATA!$H$2:$I$16,2,FALSE)</f>
        <v>8.5"</v>
      </c>
      <c r="J66" s="13" t="str">
        <f>MID(F66,8,2)</f>
        <v>47</v>
      </c>
      <c r="K66" s="13" t="str">
        <f>VLOOKUP(MID(F66,10,3),DATA!$J$2:$L$16,2,FALSE)</f>
        <v>5x112</v>
      </c>
      <c r="L66" s="13">
        <f>VLOOKUP(MID(F66,10,3),DATA!$J$2:$L$16,3,FALSE)</f>
        <v>66.56</v>
      </c>
      <c r="M66" s="10" t="str">
        <f>VLOOKUP(MID(F66,3,1),DATA!$D$2:$E$16,2,FALSE)</f>
        <v>High Offset</v>
      </c>
      <c r="N66" s="10">
        <v>20.6</v>
      </c>
      <c r="O66" s="11" t="s">
        <v>244</v>
      </c>
      <c r="P66" s="61" t="str">
        <f>VLOOKUP(MID(Q66,1,2),DATA!$B$2:$C$10,2,FALSE)</f>
        <v>FF15</v>
      </c>
      <c r="Q66" s="27" t="s">
        <v>242</v>
      </c>
      <c r="R66" s="18" cm="1">
        <f t="array" ref="R66">SUMPRODUCT(1*('All Skus'!$C$2:$C$951=$Q66),'All Skus'!$D$2:$D$951)</f>
        <v>0</v>
      </c>
      <c r="S66" s="13" t="str">
        <f>VLOOKUP(MID(Q66,4,1),DATA!$F$2:$G$16,2,FALSE)</f>
        <v>18"</v>
      </c>
      <c r="T66" s="13" t="str">
        <f>VLOOKUP(MID(Q66,5,3),DATA!$H$2:$I$16,2,FALSE)</f>
        <v>8.5"</v>
      </c>
      <c r="U66" s="13" t="str">
        <f>MID(Q66,8,2)</f>
        <v>47</v>
      </c>
      <c r="V66" s="13" t="str">
        <f>VLOOKUP(MID(Q66,10,3),DATA!$J$2:$L$16,2,FALSE)</f>
        <v>5x112</v>
      </c>
      <c r="W66" s="13">
        <f>VLOOKUP(MID(Q66,10,3),DATA!$J$2:$L$16,3,FALSE)</f>
        <v>66.56</v>
      </c>
      <c r="X66" s="10" t="str">
        <f>VLOOKUP(MID(Q66,3,1),DATA!$D$2:$E$16,2,FALSE)</f>
        <v>High Offset</v>
      </c>
      <c r="Y66" s="10">
        <v>20.6</v>
      </c>
      <c r="Z66" s="11" t="s">
        <v>244</v>
      </c>
      <c r="AB66" s="10" t="s">
        <v>2</v>
      </c>
      <c r="AC66" s="10" t="s">
        <v>5</v>
      </c>
      <c r="AD66" s="10" t="s">
        <v>68</v>
      </c>
    </row>
    <row r="67" spans="2:31" s="10" customFormat="1" x14ac:dyDescent="0.25">
      <c r="B67" s="10" t="s">
        <v>1821</v>
      </c>
      <c r="C67" s="10" t="s">
        <v>1847</v>
      </c>
      <c r="D67" s="62" t="s">
        <v>425</v>
      </c>
      <c r="E67" s="10" t="s">
        <v>148</v>
      </c>
      <c r="F67" s="10" t="s">
        <v>1658</v>
      </c>
      <c r="G67" s="18">
        <v>0</v>
      </c>
      <c r="H67" s="13" t="s">
        <v>429</v>
      </c>
      <c r="I67" s="13" t="s">
        <v>441</v>
      </c>
      <c r="J67" s="13" t="s">
        <v>2531</v>
      </c>
      <c r="K67" s="13" t="s">
        <v>422</v>
      </c>
      <c r="L67" s="13">
        <v>66.56</v>
      </c>
      <c r="M67" s="10" t="s">
        <v>417</v>
      </c>
      <c r="N67" s="10">
        <v>23.6</v>
      </c>
      <c r="O67" s="11" t="s">
        <v>16</v>
      </c>
      <c r="P67" s="61" t="s">
        <v>425</v>
      </c>
      <c r="Q67" s="10" t="s">
        <v>1658</v>
      </c>
      <c r="R67" s="18">
        <v>0</v>
      </c>
      <c r="S67" s="13" t="s">
        <v>429</v>
      </c>
      <c r="T67" s="13" t="s">
        <v>441</v>
      </c>
      <c r="U67" s="13" t="s">
        <v>2531</v>
      </c>
      <c r="V67" s="13" t="s">
        <v>422</v>
      </c>
      <c r="W67" s="13">
        <v>66.56</v>
      </c>
      <c r="X67" s="10" t="s">
        <v>417</v>
      </c>
      <c r="Y67" s="10">
        <v>23.6</v>
      </c>
      <c r="Z67" s="11" t="s">
        <v>16</v>
      </c>
      <c r="AB67" s="10" t="s">
        <v>2</v>
      </c>
      <c r="AC67" s="10" t="s">
        <v>5</v>
      </c>
    </row>
    <row r="68" spans="2:31" s="10" customFormat="1" x14ac:dyDescent="0.25">
      <c r="B68" s="10" t="s">
        <v>1821</v>
      </c>
      <c r="C68" s="10" t="s">
        <v>1847</v>
      </c>
      <c r="D68" s="62" t="s">
        <v>425</v>
      </c>
      <c r="E68" s="10" t="s">
        <v>1</v>
      </c>
      <c r="F68" s="10" t="s">
        <v>1660</v>
      </c>
      <c r="G68" s="18">
        <v>0</v>
      </c>
      <c r="H68" s="13" t="s">
        <v>429</v>
      </c>
      <c r="I68" s="13" t="s">
        <v>441</v>
      </c>
      <c r="J68" s="13" t="s">
        <v>2531</v>
      </c>
      <c r="K68" s="13" t="s">
        <v>422</v>
      </c>
      <c r="L68" s="13">
        <v>66.56</v>
      </c>
      <c r="M68" s="10" t="s">
        <v>417</v>
      </c>
      <c r="N68" s="10">
        <v>23.6</v>
      </c>
      <c r="O68" s="11" t="s">
        <v>16</v>
      </c>
      <c r="P68" s="61" t="s">
        <v>425</v>
      </c>
      <c r="Q68" s="10" t="s">
        <v>1660</v>
      </c>
      <c r="R68" s="18">
        <v>0</v>
      </c>
      <c r="S68" s="13" t="s">
        <v>429</v>
      </c>
      <c r="T68" s="13" t="s">
        <v>441</v>
      </c>
      <c r="U68" s="13" t="s">
        <v>2531</v>
      </c>
      <c r="V68" s="13" t="s">
        <v>422</v>
      </c>
      <c r="W68" s="13">
        <v>66.56</v>
      </c>
      <c r="X68" s="10" t="s">
        <v>417</v>
      </c>
      <c r="Y68" s="10">
        <v>23.6</v>
      </c>
      <c r="Z68" s="11" t="s">
        <v>16</v>
      </c>
      <c r="AB68" s="10" t="s">
        <v>2</v>
      </c>
      <c r="AC68" s="10" t="s">
        <v>5</v>
      </c>
    </row>
    <row r="69" spans="2:31" s="10" customFormat="1" x14ac:dyDescent="0.25">
      <c r="B69" s="10" t="s">
        <v>13</v>
      </c>
      <c r="C69" s="10" t="s">
        <v>2513</v>
      </c>
      <c r="D69" s="62" t="s">
        <v>425</v>
      </c>
      <c r="E69" s="10" t="s">
        <v>1</v>
      </c>
      <c r="F69" s="10" t="s">
        <v>1660</v>
      </c>
      <c r="G69" s="18">
        <v>0</v>
      </c>
      <c r="H69" s="13" t="s">
        <v>429</v>
      </c>
      <c r="I69" s="13" t="s">
        <v>441</v>
      </c>
      <c r="J69" s="13" t="s">
        <v>2531</v>
      </c>
      <c r="K69" s="13" t="s">
        <v>422</v>
      </c>
      <c r="L69" s="13">
        <v>66.56</v>
      </c>
      <c r="M69" s="10" t="s">
        <v>417</v>
      </c>
      <c r="N69" s="10">
        <v>23.6</v>
      </c>
      <c r="O69" s="11" t="s">
        <v>16</v>
      </c>
      <c r="P69" s="61" t="s">
        <v>425</v>
      </c>
      <c r="Q69" s="10" t="s">
        <v>1660</v>
      </c>
      <c r="R69" s="18">
        <v>0</v>
      </c>
      <c r="S69" s="13" t="s">
        <v>429</v>
      </c>
      <c r="T69" s="13" t="s">
        <v>441</v>
      </c>
      <c r="U69" s="13" t="s">
        <v>2531</v>
      </c>
      <c r="V69" s="13" t="s">
        <v>422</v>
      </c>
      <c r="W69" s="13">
        <v>66.56</v>
      </c>
      <c r="X69" s="10" t="s">
        <v>417</v>
      </c>
      <c r="Y69" s="10">
        <v>23.6</v>
      </c>
      <c r="Z69" s="11" t="s">
        <v>16</v>
      </c>
      <c r="AB69" s="10" t="s">
        <v>2</v>
      </c>
      <c r="AC69" s="10" t="s">
        <v>5</v>
      </c>
      <c r="AD69" s="10" t="s">
        <v>1802</v>
      </c>
    </row>
    <row r="70" spans="2:31" s="10" customFormat="1" x14ac:dyDescent="0.25">
      <c r="B70" s="10" t="s">
        <v>13</v>
      </c>
      <c r="C70" s="10" t="s">
        <v>2513</v>
      </c>
      <c r="D70" s="62" t="s">
        <v>425</v>
      </c>
      <c r="E70" s="10" t="s">
        <v>148</v>
      </c>
      <c r="F70" s="10" t="s">
        <v>1658</v>
      </c>
      <c r="G70" s="18">
        <v>0</v>
      </c>
      <c r="H70" s="13" t="s">
        <v>429</v>
      </c>
      <c r="I70" s="13" t="s">
        <v>441</v>
      </c>
      <c r="J70" s="13" t="s">
        <v>2531</v>
      </c>
      <c r="K70" s="13" t="s">
        <v>422</v>
      </c>
      <c r="L70" s="13">
        <v>66.56</v>
      </c>
      <c r="M70" s="10" t="s">
        <v>417</v>
      </c>
      <c r="N70" s="10">
        <v>23.6</v>
      </c>
      <c r="O70" s="11" t="s">
        <v>16</v>
      </c>
      <c r="P70" s="61" t="s">
        <v>425</v>
      </c>
      <c r="Q70" s="10" t="s">
        <v>1658</v>
      </c>
      <c r="R70" s="18">
        <v>0</v>
      </c>
      <c r="S70" s="13" t="s">
        <v>429</v>
      </c>
      <c r="T70" s="13" t="s">
        <v>441</v>
      </c>
      <c r="U70" s="13" t="s">
        <v>2531</v>
      </c>
      <c r="V70" s="13" t="s">
        <v>422</v>
      </c>
      <c r="W70" s="13">
        <v>66.56</v>
      </c>
      <c r="X70" s="10" t="s">
        <v>417</v>
      </c>
      <c r="Y70" s="10">
        <v>23.6</v>
      </c>
      <c r="Z70" s="11" t="s">
        <v>16</v>
      </c>
      <c r="AB70" s="10" t="s">
        <v>2</v>
      </c>
      <c r="AC70" s="10" t="s">
        <v>5</v>
      </c>
      <c r="AD70" s="10" t="s">
        <v>1802</v>
      </c>
    </row>
    <row r="71" spans="2:31" s="10" customFormat="1" x14ac:dyDescent="0.25">
      <c r="B71" s="10" t="s">
        <v>1822</v>
      </c>
      <c r="C71" s="10" t="s">
        <v>1846</v>
      </c>
      <c r="D71" s="62" t="s">
        <v>425</v>
      </c>
      <c r="E71" s="10" t="s">
        <v>1</v>
      </c>
      <c r="F71" s="10" t="s">
        <v>1660</v>
      </c>
      <c r="G71" s="18">
        <v>0</v>
      </c>
      <c r="H71" s="13" t="s">
        <v>429</v>
      </c>
      <c r="I71" s="13" t="s">
        <v>441</v>
      </c>
      <c r="J71" s="13" t="s">
        <v>2531</v>
      </c>
      <c r="K71" s="13" t="s">
        <v>422</v>
      </c>
      <c r="L71" s="13">
        <v>66.56</v>
      </c>
      <c r="M71" s="10" t="s">
        <v>417</v>
      </c>
      <c r="N71" s="10">
        <v>23.6</v>
      </c>
      <c r="O71" s="11" t="s">
        <v>16</v>
      </c>
      <c r="P71" s="61" t="s">
        <v>425</v>
      </c>
      <c r="Q71" s="10" t="s">
        <v>1660</v>
      </c>
      <c r="R71" s="18">
        <v>0</v>
      </c>
      <c r="S71" s="13" t="s">
        <v>429</v>
      </c>
      <c r="T71" s="13" t="s">
        <v>441</v>
      </c>
      <c r="U71" s="13" t="s">
        <v>2531</v>
      </c>
      <c r="V71" s="13" t="s">
        <v>422</v>
      </c>
      <c r="W71" s="13">
        <v>66.56</v>
      </c>
      <c r="X71" s="10" t="s">
        <v>417</v>
      </c>
      <c r="Y71" s="10">
        <v>23.6</v>
      </c>
      <c r="Z71" s="11" t="s">
        <v>16</v>
      </c>
      <c r="AB71" s="10" t="s">
        <v>2</v>
      </c>
      <c r="AC71" s="10" t="s">
        <v>5</v>
      </c>
    </row>
    <row r="72" spans="2:31" s="10" customFormat="1" x14ac:dyDescent="0.25">
      <c r="B72" s="10" t="s">
        <v>1822</v>
      </c>
      <c r="C72" s="10" t="s">
        <v>1846</v>
      </c>
      <c r="D72" s="62" t="s">
        <v>425</v>
      </c>
      <c r="E72" s="10" t="s">
        <v>148</v>
      </c>
      <c r="F72" s="10" t="s">
        <v>1658</v>
      </c>
      <c r="G72" s="18">
        <v>0</v>
      </c>
      <c r="H72" s="13" t="s">
        <v>429</v>
      </c>
      <c r="I72" s="13" t="s">
        <v>441</v>
      </c>
      <c r="J72" s="13" t="s">
        <v>2531</v>
      </c>
      <c r="K72" s="13" t="s">
        <v>422</v>
      </c>
      <c r="L72" s="13">
        <v>66.56</v>
      </c>
      <c r="M72" s="10" t="s">
        <v>417</v>
      </c>
      <c r="N72" s="10">
        <v>23.6</v>
      </c>
      <c r="O72" s="11" t="s">
        <v>16</v>
      </c>
      <c r="P72" s="61" t="s">
        <v>425</v>
      </c>
      <c r="Q72" s="10" t="s">
        <v>1658</v>
      </c>
      <c r="R72" s="18">
        <v>0</v>
      </c>
      <c r="S72" s="13" t="s">
        <v>429</v>
      </c>
      <c r="T72" s="13" t="s">
        <v>441</v>
      </c>
      <c r="U72" s="13" t="s">
        <v>2531</v>
      </c>
      <c r="V72" s="13" t="s">
        <v>422</v>
      </c>
      <c r="W72" s="13">
        <v>66.56</v>
      </c>
      <c r="X72" s="10" t="s">
        <v>417</v>
      </c>
      <c r="Y72" s="10">
        <v>23.6</v>
      </c>
      <c r="Z72" s="11" t="s">
        <v>16</v>
      </c>
      <c r="AB72" s="10" t="s">
        <v>2</v>
      </c>
      <c r="AC72" s="10" t="s">
        <v>5</v>
      </c>
    </row>
    <row r="73" spans="2:31" s="10" customFormat="1" x14ac:dyDescent="0.25">
      <c r="B73" s="10" t="s">
        <v>1832</v>
      </c>
      <c r="C73" s="10" t="s">
        <v>1855</v>
      </c>
      <c r="D73" s="62" t="s">
        <v>425</v>
      </c>
      <c r="E73" s="10" t="s">
        <v>1</v>
      </c>
      <c r="F73" s="10" t="s">
        <v>1660</v>
      </c>
      <c r="G73" s="18">
        <v>0</v>
      </c>
      <c r="H73" s="13" t="s">
        <v>429</v>
      </c>
      <c r="I73" s="13" t="s">
        <v>441</v>
      </c>
      <c r="J73" s="13" t="s">
        <v>2531</v>
      </c>
      <c r="K73" s="13" t="s">
        <v>422</v>
      </c>
      <c r="L73" s="13">
        <v>66.56</v>
      </c>
      <c r="M73" s="10" t="s">
        <v>417</v>
      </c>
      <c r="N73" s="10">
        <v>23.6</v>
      </c>
      <c r="O73" s="11" t="s">
        <v>77</v>
      </c>
      <c r="P73" s="61" t="s">
        <v>425</v>
      </c>
      <c r="Q73" s="10" t="s">
        <v>1660</v>
      </c>
      <c r="R73" s="18">
        <v>0</v>
      </c>
      <c r="S73" s="13" t="s">
        <v>429</v>
      </c>
      <c r="T73" s="13" t="s">
        <v>441</v>
      </c>
      <c r="U73" s="13" t="s">
        <v>2531</v>
      </c>
      <c r="V73" s="13" t="s">
        <v>422</v>
      </c>
      <c r="W73" s="13">
        <v>66.56</v>
      </c>
      <c r="X73" s="10" t="s">
        <v>417</v>
      </c>
      <c r="Y73" s="10">
        <v>23.6</v>
      </c>
      <c r="Z73" s="11" t="s">
        <v>77</v>
      </c>
      <c r="AA73" s="10" t="s">
        <v>2169</v>
      </c>
      <c r="AB73" s="10" t="s">
        <v>2</v>
      </c>
      <c r="AC73" s="10" t="s">
        <v>5</v>
      </c>
      <c r="AD73" s="10" t="s">
        <v>68</v>
      </c>
    </row>
    <row r="74" spans="2:31" s="10" customFormat="1" x14ac:dyDescent="0.25">
      <c r="B74" s="10" t="s">
        <v>1832</v>
      </c>
      <c r="C74" s="10" t="s">
        <v>1855</v>
      </c>
      <c r="D74" s="62" t="s">
        <v>425</v>
      </c>
      <c r="E74" s="10" t="s">
        <v>148</v>
      </c>
      <c r="F74" s="10" t="s">
        <v>1658</v>
      </c>
      <c r="G74" s="18">
        <v>0</v>
      </c>
      <c r="H74" s="13" t="s">
        <v>429</v>
      </c>
      <c r="I74" s="13" t="s">
        <v>441</v>
      </c>
      <c r="J74" s="13" t="s">
        <v>2531</v>
      </c>
      <c r="K74" s="13" t="s">
        <v>422</v>
      </c>
      <c r="L74" s="13">
        <v>66.56</v>
      </c>
      <c r="M74" s="10" t="s">
        <v>417</v>
      </c>
      <c r="N74" s="10">
        <v>23.6</v>
      </c>
      <c r="O74" s="11" t="s">
        <v>77</v>
      </c>
      <c r="P74" s="61" t="s">
        <v>425</v>
      </c>
      <c r="Q74" s="10" t="s">
        <v>1658</v>
      </c>
      <c r="R74" s="18">
        <v>0</v>
      </c>
      <c r="S74" s="13" t="s">
        <v>429</v>
      </c>
      <c r="T74" s="13" t="s">
        <v>441</v>
      </c>
      <c r="U74" s="13" t="s">
        <v>2531</v>
      </c>
      <c r="V74" s="13" t="s">
        <v>422</v>
      </c>
      <c r="W74" s="13">
        <v>66.56</v>
      </c>
      <c r="X74" s="10" t="s">
        <v>417</v>
      </c>
      <c r="Y74" s="10">
        <v>23.6</v>
      </c>
      <c r="Z74" s="11" t="s">
        <v>77</v>
      </c>
      <c r="AA74" s="10" t="s">
        <v>2169</v>
      </c>
      <c r="AB74" s="10" t="s">
        <v>2</v>
      </c>
      <c r="AC74" s="10" t="s">
        <v>5</v>
      </c>
      <c r="AD74" s="10" t="s">
        <v>68</v>
      </c>
    </row>
    <row r="75" spans="2:31" s="68" customFormat="1" x14ac:dyDescent="0.25">
      <c r="B75" s="68" t="s">
        <v>1862</v>
      </c>
      <c r="C75" s="68" t="s">
        <v>1854</v>
      </c>
      <c r="D75" s="59" t="s">
        <v>415</v>
      </c>
      <c r="E75" s="68" t="s">
        <v>148</v>
      </c>
      <c r="F75" s="66" t="s">
        <v>170</v>
      </c>
      <c r="G75" s="18">
        <v>0</v>
      </c>
      <c r="H75" s="12" t="s">
        <v>429</v>
      </c>
      <c r="I75" s="12" t="s">
        <v>431</v>
      </c>
      <c r="J75" s="12" t="s">
        <v>2530</v>
      </c>
      <c r="K75" s="12" t="s">
        <v>450</v>
      </c>
      <c r="L75" s="12">
        <v>72.599999999999994</v>
      </c>
      <c r="M75" s="68" t="s">
        <v>417</v>
      </c>
      <c r="N75" s="68">
        <v>24.8</v>
      </c>
      <c r="O75" s="9" t="s">
        <v>90</v>
      </c>
      <c r="P75" s="60" t="s">
        <v>415</v>
      </c>
      <c r="Q75" s="66" t="s">
        <v>166</v>
      </c>
      <c r="R75" s="18">
        <v>1</v>
      </c>
      <c r="S75" s="12" t="s">
        <v>429</v>
      </c>
      <c r="T75" s="12" t="s">
        <v>458</v>
      </c>
      <c r="U75" s="12" t="s">
        <v>2532</v>
      </c>
      <c r="V75" s="12" t="s">
        <v>450</v>
      </c>
      <c r="W75" s="12">
        <v>72.599999999999994</v>
      </c>
      <c r="X75" s="68" t="s">
        <v>427</v>
      </c>
      <c r="Y75" s="68">
        <v>24.4</v>
      </c>
      <c r="Z75" s="9" t="s">
        <v>173</v>
      </c>
      <c r="AB75" s="68" t="s">
        <v>71</v>
      </c>
      <c r="AC75" s="68" t="s">
        <v>1803</v>
      </c>
      <c r="AE75" s="68" t="s">
        <v>4</v>
      </c>
    </row>
    <row r="76" spans="2:31" s="68" customFormat="1" x14ac:dyDescent="0.25">
      <c r="B76" s="68" t="s">
        <v>1863</v>
      </c>
      <c r="C76" s="68" t="s">
        <v>1841</v>
      </c>
      <c r="D76" s="59" t="s">
        <v>415</v>
      </c>
      <c r="E76" s="68" t="s">
        <v>148</v>
      </c>
      <c r="F76" s="66" t="s">
        <v>170</v>
      </c>
      <c r="G76" s="18">
        <v>0</v>
      </c>
      <c r="H76" s="12" t="s">
        <v>429</v>
      </c>
      <c r="I76" s="12" t="s">
        <v>431</v>
      </c>
      <c r="J76" s="12" t="s">
        <v>2530</v>
      </c>
      <c r="K76" s="12" t="s">
        <v>450</v>
      </c>
      <c r="L76" s="12">
        <v>72.599999999999994</v>
      </c>
      <c r="M76" s="68" t="s">
        <v>417</v>
      </c>
      <c r="N76" s="68">
        <v>24.8</v>
      </c>
      <c r="O76" s="9" t="s">
        <v>172</v>
      </c>
      <c r="P76" s="60" t="s">
        <v>415</v>
      </c>
      <c r="Q76" s="66" t="s">
        <v>166</v>
      </c>
      <c r="R76" s="18">
        <v>1</v>
      </c>
      <c r="S76" s="12" t="s">
        <v>429</v>
      </c>
      <c r="T76" s="12" t="s">
        <v>458</v>
      </c>
      <c r="U76" s="12" t="s">
        <v>2532</v>
      </c>
      <c r="V76" s="12" t="s">
        <v>450</v>
      </c>
      <c r="W76" s="12">
        <v>72.599999999999994</v>
      </c>
      <c r="X76" s="68" t="s">
        <v>427</v>
      </c>
      <c r="Y76" s="68">
        <v>24.4</v>
      </c>
      <c r="Z76" s="9" t="s">
        <v>17</v>
      </c>
      <c r="AA76" s="68" t="s">
        <v>2025</v>
      </c>
      <c r="AB76" s="68" t="s">
        <v>71</v>
      </c>
      <c r="AC76" s="68" t="s">
        <v>1804</v>
      </c>
      <c r="AE76" s="68" t="s">
        <v>4</v>
      </c>
    </row>
    <row r="77" spans="2:31" s="68" customFormat="1" x14ac:dyDescent="0.25">
      <c r="B77" s="68" t="s">
        <v>1864</v>
      </c>
      <c r="C77" s="68" t="s">
        <v>1855</v>
      </c>
      <c r="D77" s="59" t="s">
        <v>415</v>
      </c>
      <c r="E77" s="68" t="s">
        <v>148</v>
      </c>
      <c r="F77" s="66" t="s">
        <v>170</v>
      </c>
      <c r="G77" s="18">
        <v>0</v>
      </c>
      <c r="H77" s="12" t="s">
        <v>429</v>
      </c>
      <c r="I77" s="12" t="s">
        <v>431</v>
      </c>
      <c r="J77" s="12" t="s">
        <v>2530</v>
      </c>
      <c r="K77" s="12" t="s">
        <v>450</v>
      </c>
      <c r="L77" s="12">
        <v>72.599999999999994</v>
      </c>
      <c r="M77" s="68" t="s">
        <v>417</v>
      </c>
      <c r="N77" s="68">
        <v>24.8</v>
      </c>
      <c r="O77" s="9" t="s">
        <v>171</v>
      </c>
      <c r="P77" s="60" t="s">
        <v>415</v>
      </c>
      <c r="Q77" s="66" t="s">
        <v>166</v>
      </c>
      <c r="R77" s="18">
        <v>1</v>
      </c>
      <c r="S77" s="12" t="s">
        <v>429</v>
      </c>
      <c r="T77" s="12" t="s">
        <v>458</v>
      </c>
      <c r="U77" s="12" t="s">
        <v>2532</v>
      </c>
      <c r="V77" s="12" t="s">
        <v>450</v>
      </c>
      <c r="W77" s="12">
        <v>72.599999999999994</v>
      </c>
      <c r="X77" s="68" t="s">
        <v>427</v>
      </c>
      <c r="Y77" s="68">
        <v>24.4</v>
      </c>
      <c r="Z77" s="9" t="s">
        <v>16</v>
      </c>
      <c r="AB77" s="68" t="s">
        <v>71</v>
      </c>
      <c r="AC77" s="68" t="s">
        <v>1804</v>
      </c>
      <c r="AE77" s="68" t="s">
        <v>4</v>
      </c>
    </row>
    <row r="78" spans="2:31" s="68" customFormat="1" x14ac:dyDescent="0.25">
      <c r="B78" s="68" t="s">
        <v>1865</v>
      </c>
      <c r="C78" s="68" t="s">
        <v>1845</v>
      </c>
      <c r="D78" s="59" t="s">
        <v>415</v>
      </c>
      <c r="E78" s="68" t="s">
        <v>148</v>
      </c>
      <c r="F78" s="66" t="s">
        <v>170</v>
      </c>
      <c r="G78" s="18">
        <v>0</v>
      </c>
      <c r="H78" s="12" t="s">
        <v>429</v>
      </c>
      <c r="I78" s="12" t="s">
        <v>431</v>
      </c>
      <c r="J78" s="12" t="s">
        <v>2530</v>
      </c>
      <c r="K78" s="12" t="s">
        <v>450</v>
      </c>
      <c r="L78" s="12">
        <v>72.599999999999994</v>
      </c>
      <c r="M78" s="68" t="s">
        <v>417</v>
      </c>
      <c r="N78" s="68">
        <v>24.8</v>
      </c>
      <c r="O78" s="9" t="s">
        <v>172</v>
      </c>
      <c r="P78" s="60" t="s">
        <v>415</v>
      </c>
      <c r="Q78" s="66" t="s">
        <v>166</v>
      </c>
      <c r="R78" s="18">
        <v>1</v>
      </c>
      <c r="S78" s="12" t="s">
        <v>429</v>
      </c>
      <c r="T78" s="12" t="s">
        <v>458</v>
      </c>
      <c r="U78" s="12" t="s">
        <v>2532</v>
      </c>
      <c r="V78" s="12" t="s">
        <v>450</v>
      </c>
      <c r="W78" s="12">
        <v>72.599999999999994</v>
      </c>
      <c r="X78" s="68" t="s">
        <v>427</v>
      </c>
      <c r="Y78" s="68">
        <v>24.4</v>
      </c>
      <c r="Z78" s="9" t="s">
        <v>17</v>
      </c>
      <c r="AA78" s="68" t="s">
        <v>2025</v>
      </c>
      <c r="AB78" s="68" t="s">
        <v>71</v>
      </c>
      <c r="AC78" s="68" t="s">
        <v>1804</v>
      </c>
    </row>
    <row r="79" spans="2:31" s="68" customFormat="1" x14ac:dyDescent="0.25">
      <c r="B79" s="68" t="s">
        <v>1858</v>
      </c>
      <c r="C79" s="68" t="s">
        <v>349</v>
      </c>
      <c r="D79" s="59" t="s">
        <v>415</v>
      </c>
      <c r="E79" s="68" t="s">
        <v>148</v>
      </c>
      <c r="F79" s="66" t="s">
        <v>170</v>
      </c>
      <c r="G79" s="18">
        <v>0</v>
      </c>
      <c r="H79" s="12" t="s">
        <v>429</v>
      </c>
      <c r="I79" s="12" t="s">
        <v>431</v>
      </c>
      <c r="J79" s="12" t="s">
        <v>2530</v>
      </c>
      <c r="K79" s="12" t="s">
        <v>450</v>
      </c>
      <c r="L79" s="12">
        <v>72.599999999999994</v>
      </c>
      <c r="M79" s="68" t="s">
        <v>417</v>
      </c>
      <c r="N79" s="68">
        <v>24.8</v>
      </c>
      <c r="O79" s="9" t="s">
        <v>77</v>
      </c>
      <c r="P79" s="60" t="s">
        <v>415</v>
      </c>
      <c r="Q79" s="66" t="s">
        <v>166</v>
      </c>
      <c r="R79" s="18">
        <v>1</v>
      </c>
      <c r="S79" s="12" t="s">
        <v>429</v>
      </c>
      <c r="T79" s="12" t="s">
        <v>458</v>
      </c>
      <c r="U79" s="12" t="s">
        <v>2532</v>
      </c>
      <c r="V79" s="12" t="s">
        <v>450</v>
      </c>
      <c r="W79" s="12">
        <v>72.599999999999994</v>
      </c>
      <c r="X79" s="68" t="s">
        <v>427</v>
      </c>
      <c r="Y79" s="68">
        <v>24.4</v>
      </c>
      <c r="Z79" s="9" t="s">
        <v>84</v>
      </c>
      <c r="AB79" s="68" t="s">
        <v>71</v>
      </c>
      <c r="AC79" s="68" t="s">
        <v>1803</v>
      </c>
    </row>
    <row r="80" spans="2:31" s="68" customFormat="1" x14ac:dyDescent="0.25">
      <c r="B80" s="68" t="s">
        <v>1878</v>
      </c>
      <c r="C80" s="68" t="s">
        <v>1877</v>
      </c>
      <c r="D80" s="59" t="s">
        <v>415</v>
      </c>
      <c r="E80" s="68" t="s">
        <v>148</v>
      </c>
      <c r="F80" s="66" t="s">
        <v>170</v>
      </c>
      <c r="G80" s="18">
        <v>0</v>
      </c>
      <c r="H80" s="12" t="s">
        <v>429</v>
      </c>
      <c r="I80" s="12" t="s">
        <v>431</v>
      </c>
      <c r="J80" s="12" t="s">
        <v>2530</v>
      </c>
      <c r="K80" s="12" t="s">
        <v>450</v>
      </c>
      <c r="L80" s="12">
        <v>72.599999999999994</v>
      </c>
      <c r="M80" s="68" t="s">
        <v>417</v>
      </c>
      <c r="N80" s="68">
        <v>24.8</v>
      </c>
      <c r="O80" s="9" t="s">
        <v>85</v>
      </c>
      <c r="P80" s="60" t="s">
        <v>415</v>
      </c>
      <c r="Q80" s="66" t="s">
        <v>166</v>
      </c>
      <c r="R80" s="18">
        <v>1</v>
      </c>
      <c r="S80" s="12" t="s">
        <v>429</v>
      </c>
      <c r="T80" s="12" t="s">
        <v>458</v>
      </c>
      <c r="U80" s="12" t="s">
        <v>2532</v>
      </c>
      <c r="V80" s="12" t="s">
        <v>450</v>
      </c>
      <c r="W80" s="12">
        <v>72.599999999999994</v>
      </c>
      <c r="X80" s="68" t="s">
        <v>427</v>
      </c>
      <c r="Y80" s="68">
        <v>24.4</v>
      </c>
      <c r="Z80" s="9" t="s">
        <v>174</v>
      </c>
      <c r="AB80" s="68" t="s">
        <v>71</v>
      </c>
      <c r="AC80" s="68" t="s">
        <v>1805</v>
      </c>
    </row>
    <row r="81" spans="2:31" s="68" customFormat="1" x14ac:dyDescent="0.25">
      <c r="B81" s="68" t="s">
        <v>1882</v>
      </c>
      <c r="C81" s="68" t="s">
        <v>36</v>
      </c>
      <c r="D81" s="59" t="s">
        <v>415</v>
      </c>
      <c r="E81" s="68" t="s">
        <v>148</v>
      </c>
      <c r="F81" s="66" t="s">
        <v>170</v>
      </c>
      <c r="G81" s="18">
        <v>0</v>
      </c>
      <c r="H81" s="12" t="s">
        <v>429</v>
      </c>
      <c r="I81" s="12" t="s">
        <v>431</v>
      </c>
      <c r="J81" s="12" t="s">
        <v>2530</v>
      </c>
      <c r="K81" s="12" t="s">
        <v>450</v>
      </c>
      <c r="L81" s="12">
        <v>72.599999999999994</v>
      </c>
      <c r="M81" s="68" t="s">
        <v>417</v>
      </c>
      <c r="N81" s="68">
        <v>24.8</v>
      </c>
      <c r="O81" s="9" t="s">
        <v>12</v>
      </c>
      <c r="P81" s="60" t="s">
        <v>415</v>
      </c>
      <c r="Q81" s="66" t="s">
        <v>166</v>
      </c>
      <c r="R81" s="18">
        <v>1</v>
      </c>
      <c r="S81" s="12" t="s">
        <v>429</v>
      </c>
      <c r="T81" s="12" t="s">
        <v>458</v>
      </c>
      <c r="U81" s="12" t="s">
        <v>2532</v>
      </c>
      <c r="V81" s="12" t="s">
        <v>450</v>
      </c>
      <c r="W81" s="12">
        <v>72.599999999999994</v>
      </c>
      <c r="X81" s="68" t="s">
        <v>427</v>
      </c>
      <c r="Y81" s="68">
        <v>24.4</v>
      </c>
      <c r="Z81" s="9" t="s">
        <v>83</v>
      </c>
      <c r="AB81" s="68" t="s">
        <v>71</v>
      </c>
      <c r="AC81" s="68" t="s">
        <v>1803</v>
      </c>
    </row>
    <row r="82" spans="2:31" s="68" customFormat="1" x14ac:dyDescent="0.25">
      <c r="B82" s="68" t="s">
        <v>1863</v>
      </c>
      <c r="C82" s="68" t="s">
        <v>1841</v>
      </c>
      <c r="D82" s="59" t="s">
        <v>415</v>
      </c>
      <c r="E82" s="68" t="s">
        <v>1</v>
      </c>
      <c r="F82" s="66" t="s">
        <v>184</v>
      </c>
      <c r="G82" s="18">
        <v>0</v>
      </c>
      <c r="H82" s="12" t="s">
        <v>439</v>
      </c>
      <c r="I82" s="12" t="s">
        <v>431</v>
      </c>
      <c r="J82" s="12" t="s">
        <v>2530</v>
      </c>
      <c r="K82" s="12" t="s">
        <v>450</v>
      </c>
      <c r="L82" s="12">
        <v>72.599999999999994</v>
      </c>
      <c r="M82" s="68" t="s">
        <v>417</v>
      </c>
      <c r="N82" s="68">
        <v>26.4</v>
      </c>
      <c r="O82" s="9" t="s">
        <v>187</v>
      </c>
      <c r="P82" s="60" t="s">
        <v>415</v>
      </c>
      <c r="Q82" s="66" t="s">
        <v>182</v>
      </c>
      <c r="R82" s="18">
        <v>0</v>
      </c>
      <c r="S82" s="12" t="s">
        <v>439</v>
      </c>
      <c r="T82" s="12" t="s">
        <v>458</v>
      </c>
      <c r="U82" s="12" t="s">
        <v>2532</v>
      </c>
      <c r="V82" s="12" t="s">
        <v>450</v>
      </c>
      <c r="W82" s="12">
        <v>72.599999999999994</v>
      </c>
      <c r="X82" s="68" t="s">
        <v>427</v>
      </c>
      <c r="Y82" s="68">
        <v>26.2</v>
      </c>
      <c r="Z82" s="9" t="s">
        <v>39</v>
      </c>
      <c r="AA82" s="68" t="s">
        <v>2025</v>
      </c>
      <c r="AB82" s="68" t="s">
        <v>71</v>
      </c>
      <c r="AC82" s="68" t="s">
        <v>1804</v>
      </c>
      <c r="AE82" s="68" t="s">
        <v>4</v>
      </c>
    </row>
    <row r="83" spans="2:31" s="68" customFormat="1" x14ac:dyDescent="0.25">
      <c r="B83" s="68" t="s">
        <v>1864</v>
      </c>
      <c r="C83" s="68" t="s">
        <v>1855</v>
      </c>
      <c r="D83" s="59" t="s">
        <v>415</v>
      </c>
      <c r="E83" s="68" t="s">
        <v>1</v>
      </c>
      <c r="F83" s="66" t="s">
        <v>184</v>
      </c>
      <c r="G83" s="18">
        <v>0</v>
      </c>
      <c r="H83" s="12" t="s">
        <v>439</v>
      </c>
      <c r="I83" s="12" t="s">
        <v>431</v>
      </c>
      <c r="J83" s="12" t="s">
        <v>2530</v>
      </c>
      <c r="K83" s="12" t="s">
        <v>450</v>
      </c>
      <c r="L83" s="12">
        <v>72.599999999999994</v>
      </c>
      <c r="M83" s="68" t="s">
        <v>417</v>
      </c>
      <c r="N83" s="68">
        <v>26.4</v>
      </c>
      <c r="O83" s="9" t="s">
        <v>186</v>
      </c>
      <c r="P83" s="60" t="s">
        <v>415</v>
      </c>
      <c r="Q83" s="66" t="s">
        <v>185</v>
      </c>
      <c r="R83" s="18">
        <v>0</v>
      </c>
      <c r="S83" s="12" t="s">
        <v>439</v>
      </c>
      <c r="T83" s="12" t="s">
        <v>458</v>
      </c>
      <c r="U83" s="12" t="s">
        <v>2532</v>
      </c>
      <c r="V83" s="12" t="s">
        <v>450</v>
      </c>
      <c r="W83" s="12">
        <v>72.599999999999994</v>
      </c>
      <c r="X83" s="68" t="s">
        <v>427</v>
      </c>
      <c r="Y83" s="68">
        <v>26.2</v>
      </c>
      <c r="Z83" s="9" t="s">
        <v>30</v>
      </c>
      <c r="AB83" s="68" t="s">
        <v>71</v>
      </c>
      <c r="AC83" s="68" t="s">
        <v>1804</v>
      </c>
      <c r="AE83" s="68" t="s">
        <v>4</v>
      </c>
    </row>
    <row r="84" spans="2:31" s="68" customFormat="1" x14ac:dyDescent="0.25">
      <c r="B84" s="68" t="s">
        <v>1865</v>
      </c>
      <c r="C84" s="68" t="s">
        <v>1845</v>
      </c>
      <c r="D84" s="59" t="s">
        <v>415</v>
      </c>
      <c r="E84" s="68" t="s">
        <v>1</v>
      </c>
      <c r="F84" s="66" t="s">
        <v>184</v>
      </c>
      <c r="G84" s="18">
        <v>0</v>
      </c>
      <c r="H84" s="12" t="s">
        <v>439</v>
      </c>
      <c r="I84" s="12" t="s">
        <v>431</v>
      </c>
      <c r="J84" s="12" t="s">
        <v>2530</v>
      </c>
      <c r="K84" s="12" t="s">
        <v>450</v>
      </c>
      <c r="L84" s="12">
        <v>72.599999999999994</v>
      </c>
      <c r="M84" s="68" t="s">
        <v>417</v>
      </c>
      <c r="N84" s="68">
        <v>26.4</v>
      </c>
      <c r="O84" s="9" t="s">
        <v>187</v>
      </c>
      <c r="P84" s="60" t="s">
        <v>415</v>
      </c>
      <c r="Q84" s="66" t="s">
        <v>182</v>
      </c>
      <c r="R84" s="18">
        <v>0</v>
      </c>
      <c r="S84" s="12" t="s">
        <v>439</v>
      </c>
      <c r="T84" s="12" t="s">
        <v>458</v>
      </c>
      <c r="U84" s="12" t="s">
        <v>2532</v>
      </c>
      <c r="V84" s="12" t="s">
        <v>450</v>
      </c>
      <c r="W84" s="12">
        <v>72.599999999999994</v>
      </c>
      <c r="X84" s="68" t="s">
        <v>427</v>
      </c>
      <c r="Y84" s="68">
        <v>26.2</v>
      </c>
      <c r="Z84" s="9" t="s">
        <v>39</v>
      </c>
      <c r="AA84" s="68" t="s">
        <v>2025</v>
      </c>
      <c r="AB84" s="68" t="s">
        <v>71</v>
      </c>
      <c r="AC84" s="68" t="s">
        <v>1804</v>
      </c>
    </row>
    <row r="85" spans="2:31" s="68" customFormat="1" x14ac:dyDescent="0.25">
      <c r="B85" s="68" t="s">
        <v>1858</v>
      </c>
      <c r="C85" s="68" t="s">
        <v>349</v>
      </c>
      <c r="D85" s="59" t="s">
        <v>415</v>
      </c>
      <c r="E85" s="68" t="s">
        <v>1</v>
      </c>
      <c r="F85" s="66" t="s">
        <v>184</v>
      </c>
      <c r="G85" s="18">
        <v>0</v>
      </c>
      <c r="H85" s="12" t="s">
        <v>439</v>
      </c>
      <c r="I85" s="12" t="s">
        <v>431</v>
      </c>
      <c r="J85" s="12" t="s">
        <v>2530</v>
      </c>
      <c r="K85" s="12" t="s">
        <v>450</v>
      </c>
      <c r="L85" s="12">
        <v>72.599999999999994</v>
      </c>
      <c r="M85" s="68" t="s">
        <v>417</v>
      </c>
      <c r="N85" s="68">
        <v>26.4</v>
      </c>
      <c r="O85" s="9" t="s">
        <v>39</v>
      </c>
      <c r="P85" s="60" t="s">
        <v>415</v>
      </c>
      <c r="Q85" s="66" t="s">
        <v>184</v>
      </c>
      <c r="R85" s="18">
        <v>0</v>
      </c>
      <c r="S85" s="12" t="s">
        <v>439</v>
      </c>
      <c r="T85" s="12" t="s">
        <v>431</v>
      </c>
      <c r="U85" s="12" t="s">
        <v>2530</v>
      </c>
      <c r="V85" s="12" t="s">
        <v>450</v>
      </c>
      <c r="W85" s="12">
        <v>72.599999999999994</v>
      </c>
      <c r="X85" s="68" t="s">
        <v>417</v>
      </c>
      <c r="Y85" s="68">
        <v>26.4</v>
      </c>
      <c r="Z85" s="9" t="s">
        <v>39</v>
      </c>
      <c r="AB85" s="68" t="s">
        <v>71</v>
      </c>
      <c r="AC85" s="68" t="s">
        <v>1803</v>
      </c>
    </row>
    <row r="86" spans="2:31" s="68" customFormat="1" x14ac:dyDescent="0.25">
      <c r="B86" s="68" t="s">
        <v>1878</v>
      </c>
      <c r="C86" s="68" t="s">
        <v>1877</v>
      </c>
      <c r="D86" s="59" t="s">
        <v>415</v>
      </c>
      <c r="E86" s="68" t="s">
        <v>1</v>
      </c>
      <c r="F86" s="66" t="s">
        <v>184</v>
      </c>
      <c r="G86" s="18">
        <v>0</v>
      </c>
      <c r="H86" s="12" t="s">
        <v>439</v>
      </c>
      <c r="I86" s="12" t="s">
        <v>431</v>
      </c>
      <c r="J86" s="12" t="s">
        <v>2530</v>
      </c>
      <c r="K86" s="12" t="s">
        <v>450</v>
      </c>
      <c r="L86" s="12">
        <v>72.599999999999994</v>
      </c>
      <c r="M86" s="68" t="s">
        <v>417</v>
      </c>
      <c r="N86" s="68">
        <v>26.4</v>
      </c>
      <c r="O86" s="9" t="s">
        <v>188</v>
      </c>
      <c r="P86" s="60" t="s">
        <v>415</v>
      </c>
      <c r="Q86" s="66" t="s">
        <v>182</v>
      </c>
      <c r="R86" s="18">
        <v>0</v>
      </c>
      <c r="S86" s="12" t="s">
        <v>439</v>
      </c>
      <c r="T86" s="12" t="s">
        <v>458</v>
      </c>
      <c r="U86" s="12" t="s">
        <v>2532</v>
      </c>
      <c r="V86" s="12" t="s">
        <v>450</v>
      </c>
      <c r="W86" s="12">
        <v>72.599999999999994</v>
      </c>
      <c r="X86" s="68" t="s">
        <v>427</v>
      </c>
      <c r="Y86" s="68">
        <v>26.2</v>
      </c>
      <c r="Z86" s="9" t="s">
        <v>189</v>
      </c>
      <c r="AB86" s="68" t="s">
        <v>71</v>
      </c>
      <c r="AC86" s="68" t="s">
        <v>1806</v>
      </c>
    </row>
    <row r="87" spans="2:31" s="68" customFormat="1" x14ac:dyDescent="0.25">
      <c r="B87" s="68" t="s">
        <v>1859</v>
      </c>
      <c r="C87" s="68" t="s">
        <v>1852</v>
      </c>
      <c r="D87" s="59" t="s">
        <v>415</v>
      </c>
      <c r="E87" s="68" t="s">
        <v>148</v>
      </c>
      <c r="F87" s="66" t="s">
        <v>180</v>
      </c>
      <c r="G87" s="18">
        <v>0</v>
      </c>
      <c r="H87" s="12" t="s">
        <v>439</v>
      </c>
      <c r="I87" s="12" t="s">
        <v>441</v>
      </c>
      <c r="J87" s="12" t="s">
        <v>2533</v>
      </c>
      <c r="K87" s="12" t="s">
        <v>450</v>
      </c>
      <c r="L87" s="12">
        <v>72.599999999999994</v>
      </c>
      <c r="M87" s="68" t="s">
        <v>427</v>
      </c>
      <c r="N87" s="68">
        <v>25.8</v>
      </c>
      <c r="O87" s="9" t="s">
        <v>39</v>
      </c>
      <c r="P87" s="60" t="s">
        <v>415</v>
      </c>
      <c r="Q87" s="66" t="s">
        <v>181</v>
      </c>
      <c r="R87" s="18">
        <v>6</v>
      </c>
      <c r="S87" s="12" t="s">
        <v>439</v>
      </c>
      <c r="T87" s="12" t="s">
        <v>461</v>
      </c>
      <c r="U87" s="12" t="s">
        <v>2534</v>
      </c>
      <c r="V87" s="12" t="s">
        <v>450</v>
      </c>
      <c r="W87" s="12">
        <v>72.599999999999994</v>
      </c>
      <c r="X87" s="68" t="s">
        <v>427</v>
      </c>
      <c r="Y87" s="68">
        <v>28</v>
      </c>
      <c r="Z87" s="9" t="s">
        <v>44</v>
      </c>
      <c r="AB87" s="68" t="s">
        <v>71</v>
      </c>
      <c r="AC87" s="68" t="s">
        <v>1803</v>
      </c>
      <c r="AE87" s="68" t="s">
        <v>4</v>
      </c>
    </row>
    <row r="88" spans="2:31" s="68" customFormat="1" x14ac:dyDescent="0.25">
      <c r="B88" s="68" t="s">
        <v>2132</v>
      </c>
      <c r="C88" s="31" t="s">
        <v>2107</v>
      </c>
      <c r="D88" s="59" t="s">
        <v>415</v>
      </c>
      <c r="E88" s="68" t="s">
        <v>148</v>
      </c>
      <c r="F88" s="66" t="s">
        <v>160</v>
      </c>
      <c r="G88" s="18">
        <v>0</v>
      </c>
      <c r="H88" s="12" t="s">
        <v>439</v>
      </c>
      <c r="I88" s="12" t="s">
        <v>441</v>
      </c>
      <c r="J88" s="12" t="s">
        <v>2533</v>
      </c>
      <c r="K88" s="12" t="s">
        <v>422</v>
      </c>
      <c r="L88" s="12">
        <v>66.56</v>
      </c>
      <c r="M88" s="68" t="s">
        <v>427</v>
      </c>
      <c r="O88" s="9" t="s">
        <v>35</v>
      </c>
      <c r="P88" s="60" t="s">
        <v>415</v>
      </c>
      <c r="Q88" s="66" t="s">
        <v>160</v>
      </c>
      <c r="R88" s="18">
        <v>0</v>
      </c>
      <c r="S88" s="12" t="s">
        <v>439</v>
      </c>
      <c r="T88" s="12" t="s">
        <v>441</v>
      </c>
      <c r="U88" s="12" t="s">
        <v>2533</v>
      </c>
      <c r="V88" s="12" t="s">
        <v>422</v>
      </c>
      <c r="W88" s="12">
        <v>66.56</v>
      </c>
      <c r="X88" s="68" t="s">
        <v>427</v>
      </c>
      <c r="Z88" s="9" t="s">
        <v>35</v>
      </c>
    </row>
    <row r="89" spans="2:31" s="68" customFormat="1" x14ac:dyDescent="0.25">
      <c r="B89" s="68" t="s">
        <v>1866</v>
      </c>
      <c r="C89" s="68" t="s">
        <v>121</v>
      </c>
      <c r="D89" s="59" t="s">
        <v>415</v>
      </c>
      <c r="E89" s="68" t="s">
        <v>148</v>
      </c>
      <c r="F89" s="66" t="s">
        <v>180</v>
      </c>
      <c r="G89" s="18">
        <v>0</v>
      </c>
      <c r="H89" s="12" t="s">
        <v>439</v>
      </c>
      <c r="I89" s="12" t="s">
        <v>441</v>
      </c>
      <c r="J89" s="12" t="s">
        <v>2533</v>
      </c>
      <c r="K89" s="12" t="s">
        <v>450</v>
      </c>
      <c r="L89" s="12">
        <v>72.599999999999994</v>
      </c>
      <c r="M89" s="68" t="s">
        <v>427</v>
      </c>
      <c r="N89" s="68">
        <v>25.8</v>
      </c>
      <c r="O89" s="9" t="s">
        <v>43</v>
      </c>
      <c r="P89" s="60" t="s">
        <v>415</v>
      </c>
      <c r="Q89" s="66" t="s">
        <v>183</v>
      </c>
      <c r="R89" s="18">
        <v>0</v>
      </c>
      <c r="S89" s="12" t="s">
        <v>439</v>
      </c>
      <c r="T89" s="12" t="s">
        <v>458</v>
      </c>
      <c r="U89" s="12" t="s">
        <v>2532</v>
      </c>
      <c r="V89" s="12" t="s">
        <v>450</v>
      </c>
      <c r="W89" s="12">
        <v>72.599999999999994</v>
      </c>
      <c r="X89" s="68" t="s">
        <v>427</v>
      </c>
      <c r="Y89" s="68">
        <v>26.2</v>
      </c>
      <c r="Z89" s="9" t="s">
        <v>46</v>
      </c>
      <c r="AB89" s="68" t="s">
        <v>71</v>
      </c>
      <c r="AC89" s="68" t="s">
        <v>1804</v>
      </c>
    </row>
    <row r="90" spans="2:31" s="68" customFormat="1" x14ac:dyDescent="0.25">
      <c r="B90" s="68" t="s">
        <v>1867</v>
      </c>
      <c r="C90" s="68" t="s">
        <v>34</v>
      </c>
      <c r="D90" s="59" t="s">
        <v>415</v>
      </c>
      <c r="E90" s="68" t="s">
        <v>148</v>
      </c>
      <c r="F90" s="66" t="s">
        <v>180</v>
      </c>
      <c r="G90" s="18">
        <v>0</v>
      </c>
      <c r="H90" s="12" t="s">
        <v>439</v>
      </c>
      <c r="I90" s="12" t="s">
        <v>441</v>
      </c>
      <c r="J90" s="12" t="s">
        <v>2533</v>
      </c>
      <c r="K90" s="12" t="s">
        <v>450</v>
      </c>
      <c r="L90" s="12">
        <v>72.599999999999994</v>
      </c>
      <c r="M90" s="68" t="s">
        <v>427</v>
      </c>
      <c r="N90" s="68">
        <v>25.8</v>
      </c>
      <c r="O90" s="9" t="s">
        <v>30</v>
      </c>
      <c r="P90" s="60" t="s">
        <v>415</v>
      </c>
      <c r="Q90" s="66" t="s">
        <v>156</v>
      </c>
      <c r="R90" s="18">
        <v>46</v>
      </c>
      <c r="S90" s="12" t="s">
        <v>439</v>
      </c>
      <c r="T90" s="12" t="s">
        <v>461</v>
      </c>
      <c r="U90" s="12" t="s">
        <v>2531</v>
      </c>
      <c r="V90" s="12" t="s">
        <v>422</v>
      </c>
      <c r="W90" s="12">
        <v>66.56</v>
      </c>
      <c r="X90" s="68" t="s">
        <v>427</v>
      </c>
      <c r="Y90" s="68">
        <v>28</v>
      </c>
      <c r="Z90" s="9" t="s">
        <v>44</v>
      </c>
      <c r="AA90" s="68" t="s">
        <v>2029</v>
      </c>
      <c r="AB90" s="68" t="s">
        <v>71</v>
      </c>
      <c r="AC90" s="68" t="s">
        <v>1804</v>
      </c>
    </row>
    <row r="91" spans="2:31" s="68" customFormat="1" x14ac:dyDescent="0.25">
      <c r="B91" s="68" t="s">
        <v>1868</v>
      </c>
      <c r="C91" s="68" t="s">
        <v>348</v>
      </c>
      <c r="D91" s="59" t="s">
        <v>415</v>
      </c>
      <c r="E91" s="68" t="s">
        <v>148</v>
      </c>
      <c r="F91" s="66" t="s">
        <v>180</v>
      </c>
      <c r="G91" s="18">
        <v>0</v>
      </c>
      <c r="H91" s="12" t="s">
        <v>439</v>
      </c>
      <c r="I91" s="12" t="s">
        <v>441</v>
      </c>
      <c r="J91" s="12" t="s">
        <v>2533</v>
      </c>
      <c r="K91" s="12" t="s">
        <v>450</v>
      </c>
      <c r="L91" s="12">
        <v>72.599999999999994</v>
      </c>
      <c r="M91" s="68" t="s">
        <v>427</v>
      </c>
      <c r="N91" s="68">
        <v>25.8</v>
      </c>
      <c r="O91" s="9" t="s">
        <v>43</v>
      </c>
      <c r="P91" s="60" t="s">
        <v>415</v>
      </c>
      <c r="Q91" s="66" t="s">
        <v>183</v>
      </c>
      <c r="R91" s="18">
        <v>0</v>
      </c>
      <c r="S91" s="12" t="s">
        <v>439</v>
      </c>
      <c r="T91" s="12" t="s">
        <v>458</v>
      </c>
      <c r="U91" s="12" t="s">
        <v>2532</v>
      </c>
      <c r="V91" s="12" t="s">
        <v>450</v>
      </c>
      <c r="W91" s="12">
        <v>72.599999999999994</v>
      </c>
      <c r="X91" s="68" t="s">
        <v>427</v>
      </c>
      <c r="Y91" s="68">
        <v>26.2</v>
      </c>
      <c r="Z91" s="9" t="s">
        <v>46</v>
      </c>
      <c r="AB91" s="68" t="s">
        <v>71</v>
      </c>
      <c r="AC91" s="68" t="s">
        <v>1804</v>
      </c>
    </row>
    <row r="92" spans="2:31" s="68" customFormat="1" x14ac:dyDescent="0.25">
      <c r="B92" s="68" t="s">
        <v>1871</v>
      </c>
      <c r="C92" s="68" t="s">
        <v>1856</v>
      </c>
      <c r="D92" s="59" t="s">
        <v>415</v>
      </c>
      <c r="E92" s="68" t="s">
        <v>148</v>
      </c>
      <c r="F92" s="66" t="s">
        <v>180</v>
      </c>
      <c r="G92" s="18">
        <v>0</v>
      </c>
      <c r="H92" s="12" t="s">
        <v>439</v>
      </c>
      <c r="I92" s="12" t="s">
        <v>441</v>
      </c>
      <c r="J92" s="12" t="s">
        <v>2533</v>
      </c>
      <c r="K92" s="12" t="s">
        <v>450</v>
      </c>
      <c r="L92" s="12">
        <v>72.599999999999994</v>
      </c>
      <c r="M92" s="68" t="s">
        <v>427</v>
      </c>
      <c r="N92" s="68">
        <v>25.8</v>
      </c>
      <c r="O92" s="9" t="s">
        <v>35</v>
      </c>
      <c r="P92" s="60" t="s">
        <v>415</v>
      </c>
      <c r="Q92" s="66" t="s">
        <v>183</v>
      </c>
      <c r="R92" s="18">
        <v>0</v>
      </c>
      <c r="S92" s="12" t="s">
        <v>439</v>
      </c>
      <c r="T92" s="12" t="s">
        <v>458</v>
      </c>
      <c r="U92" s="12" t="s">
        <v>2532</v>
      </c>
      <c r="V92" s="12" t="s">
        <v>450</v>
      </c>
      <c r="W92" s="12">
        <v>72.599999999999994</v>
      </c>
      <c r="X92" s="68" t="s">
        <v>427</v>
      </c>
      <c r="Y92" s="68">
        <v>26.2</v>
      </c>
      <c r="Z92" s="9" t="s">
        <v>46</v>
      </c>
      <c r="AB92" s="68" t="s">
        <v>71</v>
      </c>
      <c r="AC92" s="68" t="s">
        <v>1804</v>
      </c>
    </row>
    <row r="93" spans="2:31" s="68" customFormat="1" x14ac:dyDescent="0.25">
      <c r="B93" s="68" t="s">
        <v>1873</v>
      </c>
      <c r="C93" s="68" t="s">
        <v>167</v>
      </c>
      <c r="D93" s="59" t="s">
        <v>415</v>
      </c>
      <c r="E93" s="68" t="s">
        <v>148</v>
      </c>
      <c r="F93" s="66" t="s">
        <v>180</v>
      </c>
      <c r="G93" s="18">
        <v>0</v>
      </c>
      <c r="H93" s="12" t="s">
        <v>439</v>
      </c>
      <c r="I93" s="12" t="s">
        <v>441</v>
      </c>
      <c r="J93" s="12" t="s">
        <v>2533</v>
      </c>
      <c r="K93" s="12" t="s">
        <v>450</v>
      </c>
      <c r="L93" s="12">
        <v>72.599999999999994</v>
      </c>
      <c r="M93" s="68" t="s">
        <v>427</v>
      </c>
      <c r="N93" s="68">
        <v>25.8</v>
      </c>
      <c r="O93" s="9" t="s">
        <v>39</v>
      </c>
      <c r="P93" s="60" t="s">
        <v>415</v>
      </c>
      <c r="Q93" s="66" t="s">
        <v>181</v>
      </c>
      <c r="R93" s="18">
        <v>6</v>
      </c>
      <c r="S93" s="12" t="s">
        <v>439</v>
      </c>
      <c r="T93" s="12" t="s">
        <v>461</v>
      </c>
      <c r="U93" s="12" t="s">
        <v>2534</v>
      </c>
      <c r="V93" s="12" t="s">
        <v>450</v>
      </c>
      <c r="W93" s="12">
        <v>72.599999999999994</v>
      </c>
      <c r="X93" s="68" t="s">
        <v>427</v>
      </c>
      <c r="Y93" s="68">
        <v>28</v>
      </c>
      <c r="Z93" s="9" t="s">
        <v>44</v>
      </c>
      <c r="AB93" s="68" t="s">
        <v>71</v>
      </c>
      <c r="AC93" s="68" t="s">
        <v>1803</v>
      </c>
    </row>
    <row r="94" spans="2:31" s="68" customFormat="1" x14ac:dyDescent="0.25">
      <c r="B94" s="68" t="s">
        <v>1874</v>
      </c>
      <c r="C94" s="68" t="s">
        <v>1840</v>
      </c>
      <c r="D94" s="59" t="s">
        <v>415</v>
      </c>
      <c r="E94" s="68" t="s">
        <v>148</v>
      </c>
      <c r="F94" s="66" t="s">
        <v>180</v>
      </c>
      <c r="G94" s="18">
        <v>0</v>
      </c>
      <c r="H94" s="12" t="s">
        <v>439</v>
      </c>
      <c r="I94" s="12" t="s">
        <v>441</v>
      </c>
      <c r="J94" s="12" t="s">
        <v>2533</v>
      </c>
      <c r="K94" s="12" t="s">
        <v>450</v>
      </c>
      <c r="L94" s="12">
        <v>72.599999999999994</v>
      </c>
      <c r="M94" s="68" t="s">
        <v>427</v>
      </c>
      <c r="N94" s="68">
        <v>25.8</v>
      </c>
      <c r="O94" s="9" t="s">
        <v>96</v>
      </c>
      <c r="P94" s="60" t="s">
        <v>415</v>
      </c>
      <c r="Q94" s="66" t="s">
        <v>183</v>
      </c>
      <c r="R94" s="18">
        <v>0</v>
      </c>
      <c r="S94" s="12" t="s">
        <v>439</v>
      </c>
      <c r="T94" s="12" t="s">
        <v>458</v>
      </c>
      <c r="U94" s="12" t="s">
        <v>2532</v>
      </c>
      <c r="V94" s="12" t="s">
        <v>450</v>
      </c>
      <c r="W94" s="12">
        <v>72.599999999999994</v>
      </c>
      <c r="X94" s="68" t="s">
        <v>427</v>
      </c>
      <c r="Y94" s="68">
        <v>26.2</v>
      </c>
      <c r="Z94" s="9" t="s">
        <v>44</v>
      </c>
      <c r="AA94" s="68" t="s">
        <v>2026</v>
      </c>
      <c r="AB94" s="68" t="s">
        <v>71</v>
      </c>
      <c r="AC94" s="68" t="s">
        <v>1804</v>
      </c>
    </row>
    <row r="95" spans="2:31" s="68" customFormat="1" ht="16.5" customHeight="1" x14ac:dyDescent="0.25">
      <c r="B95" s="68" t="s">
        <v>1875</v>
      </c>
      <c r="C95" s="68" t="s">
        <v>1857</v>
      </c>
      <c r="D95" s="59" t="s">
        <v>415</v>
      </c>
      <c r="E95" s="68" t="s">
        <v>148</v>
      </c>
      <c r="F95" s="66" t="s">
        <v>180</v>
      </c>
      <c r="G95" s="18">
        <v>0</v>
      </c>
      <c r="H95" s="12" t="s">
        <v>439</v>
      </c>
      <c r="I95" s="12" t="s">
        <v>441</v>
      </c>
      <c r="J95" s="12" t="s">
        <v>2533</v>
      </c>
      <c r="K95" s="12" t="s">
        <v>450</v>
      </c>
      <c r="L95" s="12">
        <v>72.599999999999994</v>
      </c>
      <c r="M95" s="68" t="s">
        <v>427</v>
      </c>
      <c r="N95" s="68">
        <v>25.8</v>
      </c>
      <c r="O95" s="9" t="s">
        <v>48</v>
      </c>
      <c r="P95" s="60" t="s">
        <v>415</v>
      </c>
      <c r="Q95" s="66" t="s">
        <v>181</v>
      </c>
      <c r="R95" s="18">
        <v>6</v>
      </c>
      <c r="S95" s="12" t="s">
        <v>439</v>
      </c>
      <c r="T95" s="12" t="s">
        <v>461</v>
      </c>
      <c r="U95" s="12" t="s">
        <v>2534</v>
      </c>
      <c r="V95" s="12" t="s">
        <v>450</v>
      </c>
      <c r="W95" s="12">
        <v>72.599999999999994</v>
      </c>
      <c r="X95" s="68" t="s">
        <v>427</v>
      </c>
      <c r="Y95" s="68">
        <v>28</v>
      </c>
      <c r="Z95" s="9" t="s">
        <v>97</v>
      </c>
      <c r="AA95" s="68" t="s">
        <v>2027</v>
      </c>
      <c r="AB95" s="68" t="s">
        <v>71</v>
      </c>
      <c r="AC95" s="68" t="s">
        <v>1803</v>
      </c>
    </row>
    <row r="96" spans="2:31" s="68" customFormat="1" x14ac:dyDescent="0.25">
      <c r="B96" s="68" t="s">
        <v>1876</v>
      </c>
      <c r="C96" s="68" t="s">
        <v>1843</v>
      </c>
      <c r="D96" s="59" t="s">
        <v>415</v>
      </c>
      <c r="E96" s="68" t="s">
        <v>148</v>
      </c>
      <c r="F96" s="66" t="s">
        <v>160</v>
      </c>
      <c r="G96" s="18">
        <v>0</v>
      </c>
      <c r="H96" s="12" t="s">
        <v>439</v>
      </c>
      <c r="I96" s="12" t="s">
        <v>441</v>
      </c>
      <c r="J96" s="12" t="s">
        <v>2533</v>
      </c>
      <c r="K96" s="12" t="s">
        <v>422</v>
      </c>
      <c r="L96" s="12">
        <v>66.56</v>
      </c>
      <c r="M96" s="68" t="s">
        <v>427</v>
      </c>
      <c r="N96" s="68">
        <v>25.8</v>
      </c>
      <c r="O96" s="9" t="s">
        <v>48</v>
      </c>
      <c r="P96" s="60" t="s">
        <v>415</v>
      </c>
      <c r="Q96" s="66" t="s">
        <v>156</v>
      </c>
      <c r="R96" s="18">
        <v>46</v>
      </c>
      <c r="S96" s="12" t="s">
        <v>439</v>
      </c>
      <c r="T96" s="12" t="s">
        <v>461</v>
      </c>
      <c r="U96" s="12" t="s">
        <v>2531</v>
      </c>
      <c r="V96" s="12" t="s">
        <v>422</v>
      </c>
      <c r="W96" s="12">
        <v>66.56</v>
      </c>
      <c r="X96" s="68" t="s">
        <v>427</v>
      </c>
      <c r="Y96" s="68">
        <v>28</v>
      </c>
      <c r="Z96" s="9" t="s">
        <v>102</v>
      </c>
      <c r="AA96" s="68" t="s">
        <v>2028</v>
      </c>
      <c r="AB96" s="68" t="s">
        <v>71</v>
      </c>
      <c r="AC96" s="68" t="s">
        <v>1804</v>
      </c>
    </row>
    <row r="97" spans="2:31" s="68" customFormat="1" x14ac:dyDescent="0.25">
      <c r="B97" s="68" t="s">
        <v>1880</v>
      </c>
      <c r="C97" s="68" t="s">
        <v>175</v>
      </c>
      <c r="D97" s="59" t="s">
        <v>415</v>
      </c>
      <c r="E97" s="68" t="s">
        <v>148</v>
      </c>
      <c r="F97" s="66" t="s">
        <v>180</v>
      </c>
      <c r="G97" s="18">
        <v>0</v>
      </c>
      <c r="H97" s="12" t="s">
        <v>439</v>
      </c>
      <c r="I97" s="12" t="s">
        <v>441</v>
      </c>
      <c r="J97" s="12" t="s">
        <v>2533</v>
      </c>
      <c r="K97" s="12" t="s">
        <v>450</v>
      </c>
      <c r="L97" s="12">
        <v>72.599999999999994</v>
      </c>
      <c r="M97" s="68" t="s">
        <v>427</v>
      </c>
      <c r="N97" s="68">
        <v>25.8</v>
      </c>
      <c r="O97" s="9" t="s">
        <v>188</v>
      </c>
      <c r="P97" s="60" t="s">
        <v>415</v>
      </c>
      <c r="Q97" s="66" t="s">
        <v>183</v>
      </c>
      <c r="R97" s="18">
        <v>0</v>
      </c>
      <c r="S97" s="12" t="s">
        <v>439</v>
      </c>
      <c r="T97" s="12" t="s">
        <v>458</v>
      </c>
      <c r="U97" s="12" t="s">
        <v>2532</v>
      </c>
      <c r="V97" s="12" t="s">
        <v>450</v>
      </c>
      <c r="W97" s="12">
        <v>72.599999999999994</v>
      </c>
      <c r="X97" s="68" t="s">
        <v>427</v>
      </c>
      <c r="Y97" s="68">
        <v>26.2</v>
      </c>
      <c r="Z97" s="68" t="s">
        <v>33</v>
      </c>
      <c r="AB97" s="68" t="s">
        <v>71</v>
      </c>
      <c r="AC97" s="68" t="s">
        <v>1804</v>
      </c>
    </row>
    <row r="98" spans="2:31" s="68" customFormat="1" x14ac:dyDescent="0.25">
      <c r="B98" s="31" t="s">
        <v>2018</v>
      </c>
      <c r="C98" s="31" t="s">
        <v>1843</v>
      </c>
      <c r="D98" s="59" t="s">
        <v>415</v>
      </c>
      <c r="E98" s="68" t="s">
        <v>148</v>
      </c>
      <c r="F98" s="66" t="s">
        <v>160</v>
      </c>
      <c r="G98" s="18">
        <v>0</v>
      </c>
      <c r="H98" s="12" t="s">
        <v>439</v>
      </c>
      <c r="I98" s="12" t="s">
        <v>441</v>
      </c>
      <c r="J98" s="12" t="s">
        <v>2533</v>
      </c>
      <c r="K98" s="12" t="s">
        <v>422</v>
      </c>
      <c r="L98" s="12">
        <v>66.56</v>
      </c>
      <c r="M98" s="68" t="s">
        <v>427</v>
      </c>
      <c r="O98" s="9"/>
      <c r="P98" s="60" t="s">
        <v>415</v>
      </c>
      <c r="Q98" s="66" t="s">
        <v>156</v>
      </c>
      <c r="R98" s="18">
        <v>46</v>
      </c>
      <c r="S98" s="12" t="s">
        <v>439</v>
      </c>
      <c r="T98" s="12" t="s">
        <v>461</v>
      </c>
      <c r="U98" s="12" t="s">
        <v>2531</v>
      </c>
      <c r="V98" s="12" t="s">
        <v>422</v>
      </c>
      <c r="W98" s="12">
        <v>66.56</v>
      </c>
      <c r="X98" s="68" t="s">
        <v>427</v>
      </c>
      <c r="Y98" s="66"/>
      <c r="Z98" s="9"/>
      <c r="AA98" s="66"/>
      <c r="AB98" s="68" t="s">
        <v>71</v>
      </c>
      <c r="AC98" s="66"/>
      <c r="AD98" s="66"/>
    </row>
    <row r="99" spans="2:31" s="68" customFormat="1" x14ac:dyDescent="0.25">
      <c r="B99" s="68" t="s">
        <v>1860</v>
      </c>
      <c r="C99" s="68" t="s">
        <v>1851</v>
      </c>
      <c r="D99" s="59" t="s">
        <v>435</v>
      </c>
      <c r="E99" s="68" t="s">
        <v>1</v>
      </c>
      <c r="F99" s="66" t="s">
        <v>320</v>
      </c>
      <c r="G99" s="18">
        <v>0</v>
      </c>
      <c r="H99" s="12" t="s">
        <v>429</v>
      </c>
      <c r="I99" s="12" t="s">
        <v>431</v>
      </c>
      <c r="J99" s="12" t="s">
        <v>2532</v>
      </c>
      <c r="K99" s="12" t="s">
        <v>450</v>
      </c>
      <c r="L99" s="12">
        <v>72.599999999999994</v>
      </c>
      <c r="M99" s="68" t="s">
        <v>417</v>
      </c>
      <c r="N99" s="68">
        <v>23.4</v>
      </c>
      <c r="O99" s="9" t="s">
        <v>141</v>
      </c>
      <c r="P99" s="60" t="s">
        <v>435</v>
      </c>
      <c r="Q99" s="66" t="s">
        <v>321</v>
      </c>
      <c r="R99" s="18">
        <v>1</v>
      </c>
      <c r="S99" s="12" t="s">
        <v>429</v>
      </c>
      <c r="T99" s="12" t="s">
        <v>441</v>
      </c>
      <c r="U99" s="12" t="s">
        <v>2535</v>
      </c>
      <c r="V99" s="12" t="s">
        <v>450</v>
      </c>
      <c r="W99" s="12">
        <v>72.599999999999994</v>
      </c>
      <c r="X99" s="68" t="s">
        <v>427</v>
      </c>
      <c r="Y99" s="68">
        <v>21.2</v>
      </c>
      <c r="Z99" s="9" t="s">
        <v>263</v>
      </c>
      <c r="AB99" s="68" t="s">
        <v>71</v>
      </c>
      <c r="AC99" s="68" t="s">
        <v>1803</v>
      </c>
      <c r="AE99" s="68" t="s">
        <v>4</v>
      </c>
    </row>
    <row r="100" spans="2:31" s="68" customFormat="1" x14ac:dyDescent="0.25">
      <c r="B100" s="68" t="s">
        <v>1860</v>
      </c>
      <c r="C100" s="68" t="s">
        <v>1851</v>
      </c>
      <c r="D100" s="59" t="s">
        <v>435</v>
      </c>
      <c r="E100" s="68" t="s">
        <v>1</v>
      </c>
      <c r="F100" s="66" t="s">
        <v>320</v>
      </c>
      <c r="G100" s="18">
        <v>0</v>
      </c>
      <c r="H100" s="12" t="s">
        <v>429</v>
      </c>
      <c r="I100" s="12" t="s">
        <v>431</v>
      </c>
      <c r="J100" s="12" t="s">
        <v>2532</v>
      </c>
      <c r="K100" s="12" t="s">
        <v>450</v>
      </c>
      <c r="L100" s="12">
        <v>72.599999999999994</v>
      </c>
      <c r="M100" s="68" t="s">
        <v>417</v>
      </c>
      <c r="N100" s="68">
        <v>23.4</v>
      </c>
      <c r="O100" s="9" t="s">
        <v>141</v>
      </c>
      <c r="P100" s="60" t="s">
        <v>435</v>
      </c>
      <c r="Q100" s="66" t="s">
        <v>321</v>
      </c>
      <c r="R100" s="18">
        <v>1</v>
      </c>
      <c r="S100" s="12" t="s">
        <v>429</v>
      </c>
      <c r="T100" s="12" t="s">
        <v>441</v>
      </c>
      <c r="U100" s="12" t="s">
        <v>2535</v>
      </c>
      <c r="V100" s="12" t="s">
        <v>450</v>
      </c>
      <c r="W100" s="12">
        <v>72.599999999999994</v>
      </c>
      <c r="X100" s="68" t="s">
        <v>427</v>
      </c>
      <c r="Y100" s="68">
        <v>21.2</v>
      </c>
      <c r="Z100" s="9" t="s">
        <v>263</v>
      </c>
      <c r="AB100" s="68" t="s">
        <v>71</v>
      </c>
      <c r="AC100" s="68" t="s">
        <v>1803</v>
      </c>
      <c r="AE100" s="68" t="s">
        <v>4</v>
      </c>
    </row>
    <row r="101" spans="2:31" s="68" customFormat="1" x14ac:dyDescent="0.25">
      <c r="B101" s="68" t="s">
        <v>1861</v>
      </c>
      <c r="C101" s="68" t="s">
        <v>1853</v>
      </c>
      <c r="D101" s="59" t="s">
        <v>435</v>
      </c>
      <c r="E101" s="68" t="s">
        <v>1</v>
      </c>
      <c r="F101" s="66" t="s">
        <v>320</v>
      </c>
      <c r="G101" s="18">
        <v>0</v>
      </c>
      <c r="H101" s="12" t="s">
        <v>429</v>
      </c>
      <c r="I101" s="12" t="s">
        <v>431</v>
      </c>
      <c r="J101" s="12" t="s">
        <v>2532</v>
      </c>
      <c r="K101" s="12" t="s">
        <v>450</v>
      </c>
      <c r="L101" s="12">
        <v>72.599999999999994</v>
      </c>
      <c r="M101" s="68" t="s">
        <v>417</v>
      </c>
      <c r="N101" s="68">
        <v>23.4</v>
      </c>
      <c r="O101" s="9" t="s">
        <v>141</v>
      </c>
      <c r="P101" s="60" t="s">
        <v>435</v>
      </c>
      <c r="Q101" s="66" t="s">
        <v>321</v>
      </c>
      <c r="R101" s="18">
        <v>1</v>
      </c>
      <c r="S101" s="12" t="s">
        <v>429</v>
      </c>
      <c r="T101" s="12" t="s">
        <v>441</v>
      </c>
      <c r="U101" s="12" t="s">
        <v>2535</v>
      </c>
      <c r="V101" s="12" t="s">
        <v>450</v>
      </c>
      <c r="W101" s="12">
        <v>72.599999999999994</v>
      </c>
      <c r="X101" s="68" t="s">
        <v>427</v>
      </c>
      <c r="Y101" s="68">
        <v>21.2</v>
      </c>
      <c r="Z101" s="9" t="s">
        <v>263</v>
      </c>
      <c r="AB101" s="68" t="s">
        <v>71</v>
      </c>
      <c r="AC101" s="68" t="s">
        <v>1804</v>
      </c>
      <c r="AE101" s="68" t="s">
        <v>4</v>
      </c>
    </row>
    <row r="102" spans="2:31" s="68" customFormat="1" x14ac:dyDescent="0.25">
      <c r="B102" s="68" t="s">
        <v>1867</v>
      </c>
      <c r="C102" s="68" t="s">
        <v>34</v>
      </c>
      <c r="D102" s="59" t="s">
        <v>435</v>
      </c>
      <c r="E102" s="68" t="s">
        <v>6</v>
      </c>
      <c r="F102" s="66" t="s">
        <v>311</v>
      </c>
      <c r="G102" s="18">
        <v>0</v>
      </c>
      <c r="H102" s="12" t="s">
        <v>447</v>
      </c>
      <c r="I102" s="12" t="s">
        <v>449</v>
      </c>
      <c r="J102" s="12" t="s">
        <v>2530</v>
      </c>
      <c r="K102" s="12" t="s">
        <v>422</v>
      </c>
      <c r="L102" s="12">
        <v>66.56</v>
      </c>
      <c r="M102" s="68" t="s">
        <v>427</v>
      </c>
      <c r="N102" s="68">
        <v>28.6</v>
      </c>
      <c r="O102" s="9" t="s">
        <v>58</v>
      </c>
      <c r="P102" s="60" t="s">
        <v>435</v>
      </c>
      <c r="Q102" s="66" t="s">
        <v>308</v>
      </c>
      <c r="R102" s="18">
        <v>0</v>
      </c>
      <c r="S102" s="12" t="s">
        <v>447</v>
      </c>
      <c r="T102" s="12" t="s">
        <v>461</v>
      </c>
      <c r="U102" s="12" t="s">
        <v>2531</v>
      </c>
      <c r="V102" s="12" t="s">
        <v>422</v>
      </c>
      <c r="W102" s="12">
        <v>66.56</v>
      </c>
      <c r="X102" s="68" t="s">
        <v>427</v>
      </c>
      <c r="Y102" s="68">
        <v>31.2</v>
      </c>
      <c r="Z102" s="9" t="s">
        <v>52</v>
      </c>
      <c r="AA102" s="68" t="s">
        <v>2029</v>
      </c>
      <c r="AB102" s="68" t="s">
        <v>71</v>
      </c>
      <c r="AC102" s="68" t="s">
        <v>1804</v>
      </c>
    </row>
    <row r="103" spans="2:31" s="68" customFormat="1" x14ac:dyDescent="0.25">
      <c r="B103" s="68" t="s">
        <v>1867</v>
      </c>
      <c r="C103" s="68" t="s">
        <v>34</v>
      </c>
      <c r="D103" s="59" t="s">
        <v>435</v>
      </c>
      <c r="E103" s="68" t="s">
        <v>452</v>
      </c>
      <c r="F103" s="66" t="s">
        <v>312</v>
      </c>
      <c r="G103" s="18">
        <v>0</v>
      </c>
      <c r="H103" s="12" t="s">
        <v>447</v>
      </c>
      <c r="I103" s="12" t="s">
        <v>449</v>
      </c>
      <c r="J103" s="12" t="s">
        <v>2530</v>
      </c>
      <c r="K103" s="12" t="s">
        <v>422</v>
      </c>
      <c r="L103" s="12">
        <v>66.56</v>
      </c>
      <c r="M103" s="68" t="s">
        <v>427</v>
      </c>
      <c r="N103" s="68">
        <v>28.6</v>
      </c>
      <c r="O103" s="9" t="s">
        <v>58</v>
      </c>
      <c r="P103" s="60" t="s">
        <v>435</v>
      </c>
      <c r="Q103" s="66" t="s">
        <v>309</v>
      </c>
      <c r="R103" s="18">
        <v>0</v>
      </c>
      <c r="S103" s="12" t="s">
        <v>447</v>
      </c>
      <c r="T103" s="12" t="s">
        <v>461</v>
      </c>
      <c r="U103" s="12" t="s">
        <v>2531</v>
      </c>
      <c r="V103" s="12" t="s">
        <v>422</v>
      </c>
      <c r="W103" s="12">
        <v>66.56</v>
      </c>
      <c r="X103" s="68" t="s">
        <v>427</v>
      </c>
      <c r="Y103" s="68">
        <v>31.2</v>
      </c>
      <c r="Z103" s="9" t="s">
        <v>52</v>
      </c>
      <c r="AA103" s="68" t="s">
        <v>2029</v>
      </c>
      <c r="AB103" s="68" t="s">
        <v>71</v>
      </c>
      <c r="AC103" s="68" t="s">
        <v>1804</v>
      </c>
    </row>
    <row r="104" spans="2:31" s="68" customFormat="1" x14ac:dyDescent="0.25">
      <c r="B104" s="68" t="s">
        <v>1867</v>
      </c>
      <c r="C104" s="68" t="s">
        <v>34</v>
      </c>
      <c r="D104" s="59" t="s">
        <v>435</v>
      </c>
      <c r="E104" s="68" t="s">
        <v>1</v>
      </c>
      <c r="F104" s="66" t="s">
        <v>310</v>
      </c>
      <c r="G104" s="18">
        <v>0</v>
      </c>
      <c r="H104" s="12" t="s">
        <v>447</v>
      </c>
      <c r="I104" s="12" t="s">
        <v>449</v>
      </c>
      <c r="J104" s="12" t="s">
        <v>2530</v>
      </c>
      <c r="K104" s="12" t="s">
        <v>422</v>
      </c>
      <c r="L104" s="12">
        <v>66.56</v>
      </c>
      <c r="M104" s="68" t="s">
        <v>427</v>
      </c>
      <c r="N104" s="68">
        <v>28.6</v>
      </c>
      <c r="O104" s="9" t="s">
        <v>58</v>
      </c>
      <c r="P104" s="60" t="s">
        <v>435</v>
      </c>
      <c r="Q104" s="66" t="s">
        <v>307</v>
      </c>
      <c r="R104" s="18">
        <v>0</v>
      </c>
      <c r="S104" s="12" t="s">
        <v>447</v>
      </c>
      <c r="T104" s="12" t="s">
        <v>461</v>
      </c>
      <c r="U104" s="12" t="s">
        <v>2531</v>
      </c>
      <c r="V104" s="12" t="s">
        <v>422</v>
      </c>
      <c r="W104" s="12">
        <v>66.56</v>
      </c>
      <c r="X104" s="68" t="s">
        <v>427</v>
      </c>
      <c r="Y104" s="68">
        <v>31.2</v>
      </c>
      <c r="Z104" s="9" t="s">
        <v>52</v>
      </c>
      <c r="AA104" s="68" t="s">
        <v>2029</v>
      </c>
      <c r="AB104" s="68" t="s">
        <v>71</v>
      </c>
      <c r="AC104" s="68" t="s">
        <v>1804</v>
      </c>
    </row>
    <row r="105" spans="2:31" s="68" customFormat="1" x14ac:dyDescent="0.25">
      <c r="B105" s="68" t="s">
        <v>1870</v>
      </c>
      <c r="C105" s="68" t="s">
        <v>1855</v>
      </c>
      <c r="D105" s="59" t="s">
        <v>435</v>
      </c>
      <c r="E105" s="68" t="s">
        <v>6</v>
      </c>
      <c r="F105" s="66" t="s">
        <v>311</v>
      </c>
      <c r="G105" s="18">
        <v>0</v>
      </c>
      <c r="H105" s="12" t="s">
        <v>447</v>
      </c>
      <c r="I105" s="12" t="s">
        <v>449</v>
      </c>
      <c r="J105" s="12" t="s">
        <v>2530</v>
      </c>
      <c r="K105" s="12" t="s">
        <v>422</v>
      </c>
      <c r="L105" s="12">
        <v>66.56</v>
      </c>
      <c r="M105" s="68" t="s">
        <v>427</v>
      </c>
      <c r="N105" s="68">
        <v>28.6</v>
      </c>
      <c r="O105" s="9" t="s">
        <v>58</v>
      </c>
      <c r="P105" s="60" t="s">
        <v>435</v>
      </c>
      <c r="Q105" s="66" t="s">
        <v>308</v>
      </c>
      <c r="R105" s="18">
        <v>0</v>
      </c>
      <c r="S105" s="12" t="s">
        <v>447</v>
      </c>
      <c r="T105" s="12" t="s">
        <v>461</v>
      </c>
      <c r="U105" s="12" t="s">
        <v>2531</v>
      </c>
      <c r="V105" s="12" t="s">
        <v>422</v>
      </c>
      <c r="W105" s="12">
        <v>66.56</v>
      </c>
      <c r="X105" s="68" t="s">
        <v>427</v>
      </c>
      <c r="Y105" s="68">
        <v>31.2</v>
      </c>
      <c r="Z105" s="9" t="s">
        <v>52</v>
      </c>
      <c r="AB105" s="68" t="s">
        <v>71</v>
      </c>
      <c r="AC105" s="68" t="s">
        <v>1804</v>
      </c>
    </row>
    <row r="106" spans="2:31" s="68" customFormat="1" x14ac:dyDescent="0.25">
      <c r="B106" s="68" t="s">
        <v>1870</v>
      </c>
      <c r="C106" s="68" t="s">
        <v>1855</v>
      </c>
      <c r="D106" s="59" t="s">
        <v>435</v>
      </c>
      <c r="E106" s="68" t="s">
        <v>452</v>
      </c>
      <c r="F106" s="66" t="s">
        <v>312</v>
      </c>
      <c r="G106" s="18">
        <v>0</v>
      </c>
      <c r="H106" s="12" t="s">
        <v>447</v>
      </c>
      <c r="I106" s="12" t="s">
        <v>449</v>
      </c>
      <c r="J106" s="12" t="s">
        <v>2530</v>
      </c>
      <c r="K106" s="12" t="s">
        <v>422</v>
      </c>
      <c r="L106" s="12">
        <v>66.56</v>
      </c>
      <c r="M106" s="68" t="s">
        <v>427</v>
      </c>
      <c r="N106" s="68">
        <v>28.6</v>
      </c>
      <c r="O106" s="9" t="s">
        <v>58</v>
      </c>
      <c r="P106" s="60" t="s">
        <v>435</v>
      </c>
      <c r="Q106" s="66" t="s">
        <v>309</v>
      </c>
      <c r="R106" s="18">
        <v>0</v>
      </c>
      <c r="S106" s="12" t="s">
        <v>447</v>
      </c>
      <c r="T106" s="12" t="s">
        <v>461</v>
      </c>
      <c r="U106" s="12" t="s">
        <v>2531</v>
      </c>
      <c r="V106" s="12" t="s">
        <v>422</v>
      </c>
      <c r="W106" s="12">
        <v>66.56</v>
      </c>
      <c r="X106" s="68" t="s">
        <v>427</v>
      </c>
      <c r="Y106" s="68">
        <v>31.2</v>
      </c>
      <c r="Z106" s="9" t="s">
        <v>52</v>
      </c>
      <c r="AB106" s="68" t="s">
        <v>71</v>
      </c>
      <c r="AC106" s="68" t="s">
        <v>1804</v>
      </c>
    </row>
    <row r="107" spans="2:31" s="68" customFormat="1" x14ac:dyDescent="0.25">
      <c r="B107" s="68" t="s">
        <v>1870</v>
      </c>
      <c r="C107" s="68" t="s">
        <v>1855</v>
      </c>
      <c r="D107" s="59" t="s">
        <v>435</v>
      </c>
      <c r="E107" s="68" t="s">
        <v>1</v>
      </c>
      <c r="F107" s="66" t="s">
        <v>310</v>
      </c>
      <c r="G107" s="18">
        <v>0</v>
      </c>
      <c r="H107" s="12" t="s">
        <v>447</v>
      </c>
      <c r="I107" s="12" t="s">
        <v>449</v>
      </c>
      <c r="J107" s="12" t="s">
        <v>2530</v>
      </c>
      <c r="K107" s="12" t="s">
        <v>422</v>
      </c>
      <c r="L107" s="12">
        <v>66.56</v>
      </c>
      <c r="M107" s="68" t="s">
        <v>427</v>
      </c>
      <c r="N107" s="68">
        <v>28.6</v>
      </c>
      <c r="O107" s="9" t="s">
        <v>58</v>
      </c>
      <c r="P107" s="60" t="s">
        <v>435</v>
      </c>
      <c r="Q107" s="66" t="s">
        <v>307</v>
      </c>
      <c r="R107" s="18">
        <v>0</v>
      </c>
      <c r="S107" s="12" t="s">
        <v>447</v>
      </c>
      <c r="T107" s="12" t="s">
        <v>461</v>
      </c>
      <c r="U107" s="12" t="s">
        <v>2531</v>
      </c>
      <c r="V107" s="12" t="s">
        <v>422</v>
      </c>
      <c r="W107" s="12">
        <v>66.56</v>
      </c>
      <c r="X107" s="68" t="s">
        <v>427</v>
      </c>
      <c r="Y107" s="68">
        <v>31.2</v>
      </c>
      <c r="Z107" s="9" t="s">
        <v>52</v>
      </c>
      <c r="AB107" s="68" t="s">
        <v>71</v>
      </c>
      <c r="AC107" s="68" t="s">
        <v>1804</v>
      </c>
    </row>
    <row r="108" spans="2:31" s="68" customFormat="1" x14ac:dyDescent="0.25">
      <c r="B108" s="68" t="s">
        <v>1876</v>
      </c>
      <c r="C108" s="68" t="s">
        <v>1843</v>
      </c>
      <c r="D108" s="59" t="s">
        <v>435</v>
      </c>
      <c r="E108" s="68" t="s">
        <v>6</v>
      </c>
      <c r="F108" s="66" t="s">
        <v>311</v>
      </c>
      <c r="G108" s="18">
        <v>0</v>
      </c>
      <c r="H108" s="12" t="s">
        <v>447</v>
      </c>
      <c r="I108" s="12" t="s">
        <v>449</v>
      </c>
      <c r="J108" s="12" t="s">
        <v>2530</v>
      </c>
      <c r="K108" s="12" t="s">
        <v>422</v>
      </c>
      <c r="L108" s="12">
        <v>66.56</v>
      </c>
      <c r="M108" s="68" t="s">
        <v>427</v>
      </c>
      <c r="N108" s="68">
        <v>28.6</v>
      </c>
      <c r="O108" s="9" t="s">
        <v>59</v>
      </c>
      <c r="P108" s="60" t="s">
        <v>435</v>
      </c>
      <c r="Q108" s="66" t="s">
        <v>308</v>
      </c>
      <c r="R108" s="18">
        <v>0</v>
      </c>
      <c r="S108" s="12" t="s">
        <v>447</v>
      </c>
      <c r="T108" s="12" t="s">
        <v>461</v>
      </c>
      <c r="U108" s="12" t="s">
        <v>2531</v>
      </c>
      <c r="V108" s="12" t="s">
        <v>422</v>
      </c>
      <c r="W108" s="12">
        <v>66.56</v>
      </c>
      <c r="X108" s="68" t="s">
        <v>427</v>
      </c>
      <c r="Y108" s="68">
        <v>31.2</v>
      </c>
      <c r="Z108" s="9" t="s">
        <v>111</v>
      </c>
      <c r="AA108" s="68" t="s">
        <v>2046</v>
      </c>
      <c r="AB108" s="68" t="s">
        <v>71</v>
      </c>
      <c r="AC108" s="68" t="s">
        <v>1804</v>
      </c>
    </row>
    <row r="109" spans="2:31" s="68" customFormat="1" x14ac:dyDescent="0.25">
      <c r="B109" s="68" t="s">
        <v>1876</v>
      </c>
      <c r="C109" s="68" t="s">
        <v>1843</v>
      </c>
      <c r="D109" s="59" t="s">
        <v>435</v>
      </c>
      <c r="E109" s="68" t="s">
        <v>452</v>
      </c>
      <c r="F109" s="66" t="s">
        <v>312</v>
      </c>
      <c r="G109" s="18">
        <v>0</v>
      </c>
      <c r="H109" s="12" t="s">
        <v>447</v>
      </c>
      <c r="I109" s="12" t="s">
        <v>449</v>
      </c>
      <c r="J109" s="12" t="s">
        <v>2530</v>
      </c>
      <c r="K109" s="12" t="s">
        <v>422</v>
      </c>
      <c r="L109" s="12">
        <v>66.56</v>
      </c>
      <c r="M109" s="68" t="s">
        <v>427</v>
      </c>
      <c r="N109" s="68">
        <v>28.6</v>
      </c>
      <c r="O109" s="9" t="s">
        <v>59</v>
      </c>
      <c r="P109" s="60" t="s">
        <v>435</v>
      </c>
      <c r="Q109" s="66" t="s">
        <v>309</v>
      </c>
      <c r="R109" s="18">
        <v>0</v>
      </c>
      <c r="S109" s="12" t="s">
        <v>447</v>
      </c>
      <c r="T109" s="12" t="s">
        <v>461</v>
      </c>
      <c r="U109" s="12" t="s">
        <v>2531</v>
      </c>
      <c r="V109" s="12" t="s">
        <v>422</v>
      </c>
      <c r="W109" s="12">
        <v>66.56</v>
      </c>
      <c r="X109" s="68" t="s">
        <v>427</v>
      </c>
      <c r="Y109" s="68">
        <v>31.2</v>
      </c>
      <c r="Z109" s="9" t="s">
        <v>111</v>
      </c>
      <c r="AA109" s="68" t="s">
        <v>2046</v>
      </c>
      <c r="AB109" s="68" t="s">
        <v>71</v>
      </c>
      <c r="AC109" s="68" t="s">
        <v>1804</v>
      </c>
    </row>
    <row r="110" spans="2:31" s="68" customFormat="1" x14ac:dyDescent="0.25">
      <c r="B110" s="68" t="s">
        <v>1876</v>
      </c>
      <c r="C110" s="68" t="s">
        <v>1843</v>
      </c>
      <c r="D110" s="59" t="s">
        <v>435</v>
      </c>
      <c r="E110" s="68" t="s">
        <v>1</v>
      </c>
      <c r="F110" s="66" t="s">
        <v>310</v>
      </c>
      <c r="G110" s="18">
        <v>0</v>
      </c>
      <c r="H110" s="12" t="s">
        <v>447</v>
      </c>
      <c r="I110" s="12" t="s">
        <v>449</v>
      </c>
      <c r="J110" s="12" t="s">
        <v>2530</v>
      </c>
      <c r="K110" s="12" t="s">
        <v>422</v>
      </c>
      <c r="L110" s="12">
        <v>66.56</v>
      </c>
      <c r="M110" s="68" t="s">
        <v>427</v>
      </c>
      <c r="N110" s="68">
        <v>28.6</v>
      </c>
      <c r="O110" s="9" t="s">
        <v>59</v>
      </c>
      <c r="P110" s="60" t="s">
        <v>435</v>
      </c>
      <c r="Q110" s="66" t="s">
        <v>307</v>
      </c>
      <c r="R110" s="18">
        <v>0</v>
      </c>
      <c r="S110" s="12" t="s">
        <v>447</v>
      </c>
      <c r="T110" s="12" t="s">
        <v>461</v>
      </c>
      <c r="U110" s="12" t="s">
        <v>2531</v>
      </c>
      <c r="V110" s="12" t="s">
        <v>422</v>
      </c>
      <c r="W110" s="12">
        <v>66.56</v>
      </c>
      <c r="X110" s="68" t="s">
        <v>427</v>
      </c>
      <c r="Y110" s="68">
        <v>31.2</v>
      </c>
      <c r="Z110" s="9" t="s">
        <v>111</v>
      </c>
      <c r="AA110" s="68" t="s">
        <v>2046</v>
      </c>
      <c r="AB110" s="68" t="s">
        <v>71</v>
      </c>
      <c r="AC110" s="68" t="s">
        <v>1804</v>
      </c>
    </row>
    <row r="111" spans="2:31" s="68" customFormat="1" x14ac:dyDescent="0.25">
      <c r="B111" s="92" t="s">
        <v>1876</v>
      </c>
      <c r="C111" s="68" t="s">
        <v>2520</v>
      </c>
      <c r="D111" s="59" t="s">
        <v>435</v>
      </c>
      <c r="E111" s="68" t="s">
        <v>6</v>
      </c>
      <c r="F111" s="92" t="s">
        <v>311</v>
      </c>
      <c r="G111" s="18">
        <v>0</v>
      </c>
      <c r="H111" s="12" t="s">
        <v>447</v>
      </c>
      <c r="I111" s="12" t="s">
        <v>449</v>
      </c>
      <c r="J111" s="12" t="s">
        <v>2530</v>
      </c>
      <c r="K111" s="12" t="s">
        <v>422</v>
      </c>
      <c r="L111" s="12">
        <v>66.56</v>
      </c>
      <c r="M111" s="68" t="s">
        <v>427</v>
      </c>
      <c r="O111" s="9" t="s">
        <v>59</v>
      </c>
      <c r="P111" s="60" t="s">
        <v>435</v>
      </c>
      <c r="Q111" s="92" t="s">
        <v>308</v>
      </c>
      <c r="R111" s="18">
        <v>0</v>
      </c>
      <c r="S111" s="12" t="s">
        <v>447</v>
      </c>
      <c r="T111" s="12" t="s">
        <v>461</v>
      </c>
      <c r="U111" s="12" t="s">
        <v>2531</v>
      </c>
      <c r="V111" s="12" t="s">
        <v>422</v>
      </c>
      <c r="W111" s="12">
        <v>66.56</v>
      </c>
      <c r="X111" s="68" t="s">
        <v>427</v>
      </c>
      <c r="Z111" s="9" t="s">
        <v>111</v>
      </c>
      <c r="AA111" s="68" t="s">
        <v>2521</v>
      </c>
    </row>
    <row r="112" spans="2:31" s="68" customFormat="1" x14ac:dyDescent="0.25">
      <c r="B112" s="92" t="s">
        <v>1876</v>
      </c>
      <c r="C112" s="68" t="s">
        <v>2520</v>
      </c>
      <c r="D112" s="59" t="s">
        <v>435</v>
      </c>
      <c r="E112" s="68" t="s">
        <v>452</v>
      </c>
      <c r="F112" s="92" t="s">
        <v>312</v>
      </c>
      <c r="G112" s="18">
        <v>0</v>
      </c>
      <c r="H112" s="12" t="s">
        <v>447</v>
      </c>
      <c r="I112" s="12" t="s">
        <v>449</v>
      </c>
      <c r="J112" s="12" t="s">
        <v>2530</v>
      </c>
      <c r="K112" s="12" t="s">
        <v>422</v>
      </c>
      <c r="L112" s="12">
        <v>66.56</v>
      </c>
      <c r="M112" s="68" t="s">
        <v>427</v>
      </c>
      <c r="O112" s="9" t="s">
        <v>59</v>
      </c>
      <c r="P112" s="60" t="s">
        <v>435</v>
      </c>
      <c r="Q112" s="92" t="s">
        <v>309</v>
      </c>
      <c r="R112" s="18">
        <v>0</v>
      </c>
      <c r="S112" s="12" t="s">
        <v>447</v>
      </c>
      <c r="T112" s="12" t="s">
        <v>461</v>
      </c>
      <c r="U112" s="12" t="s">
        <v>2531</v>
      </c>
      <c r="V112" s="12" t="s">
        <v>422</v>
      </c>
      <c r="W112" s="12">
        <v>66.56</v>
      </c>
      <c r="X112" s="68" t="s">
        <v>427</v>
      </c>
      <c r="Z112" s="9" t="s">
        <v>111</v>
      </c>
      <c r="AA112" s="68" t="s">
        <v>2521</v>
      </c>
    </row>
    <row r="113" spans="2:31" s="68" customFormat="1" x14ac:dyDescent="0.25">
      <c r="B113" s="92" t="s">
        <v>1876</v>
      </c>
      <c r="C113" s="68" t="s">
        <v>2520</v>
      </c>
      <c r="D113" s="59" t="s">
        <v>435</v>
      </c>
      <c r="E113" s="68" t="s">
        <v>1</v>
      </c>
      <c r="F113" s="92" t="s">
        <v>310</v>
      </c>
      <c r="G113" s="18">
        <v>0</v>
      </c>
      <c r="H113" s="12" t="s">
        <v>447</v>
      </c>
      <c r="I113" s="12" t="s">
        <v>449</v>
      </c>
      <c r="J113" s="12" t="s">
        <v>2530</v>
      </c>
      <c r="K113" s="12" t="s">
        <v>422</v>
      </c>
      <c r="L113" s="12">
        <v>66.56</v>
      </c>
      <c r="M113" s="68" t="s">
        <v>427</v>
      </c>
      <c r="O113" s="9" t="s">
        <v>59</v>
      </c>
      <c r="P113" s="60" t="s">
        <v>435</v>
      </c>
      <c r="Q113" s="92" t="s">
        <v>307</v>
      </c>
      <c r="R113" s="18">
        <v>0</v>
      </c>
      <c r="S113" s="12" t="s">
        <v>447</v>
      </c>
      <c r="T113" s="12" t="s">
        <v>461</v>
      </c>
      <c r="U113" s="12" t="s">
        <v>2531</v>
      </c>
      <c r="V113" s="12" t="s">
        <v>422</v>
      </c>
      <c r="W113" s="12">
        <v>66.56</v>
      </c>
      <c r="X113" s="68" t="s">
        <v>427</v>
      </c>
      <c r="Z113" s="9" t="s">
        <v>111</v>
      </c>
      <c r="AA113" s="68" t="s">
        <v>2521</v>
      </c>
    </row>
    <row r="114" spans="2:31" s="68" customFormat="1" x14ac:dyDescent="0.25">
      <c r="B114" s="68" t="s">
        <v>1862</v>
      </c>
      <c r="C114" s="68" t="s">
        <v>1854</v>
      </c>
      <c r="D114" s="59" t="s">
        <v>445</v>
      </c>
      <c r="E114" s="68" t="s">
        <v>6</v>
      </c>
      <c r="F114" s="66" t="s">
        <v>82</v>
      </c>
      <c r="G114" s="18">
        <v>0</v>
      </c>
      <c r="H114" s="12" t="s">
        <v>429</v>
      </c>
      <c r="I114" s="12" t="s">
        <v>431</v>
      </c>
      <c r="J114" s="12" t="s">
        <v>2530</v>
      </c>
      <c r="K114" s="12" t="s">
        <v>450</v>
      </c>
      <c r="L114" s="12">
        <v>72.599999999999994</v>
      </c>
      <c r="M114" s="68" t="s">
        <v>427</v>
      </c>
      <c r="O114" s="9" t="s">
        <v>90</v>
      </c>
      <c r="P114" s="60" t="s">
        <v>445</v>
      </c>
      <c r="Q114" s="66" t="s">
        <v>87</v>
      </c>
      <c r="R114" s="18">
        <v>0</v>
      </c>
      <c r="S114" s="12" t="s">
        <v>429</v>
      </c>
      <c r="T114" s="12" t="s">
        <v>449</v>
      </c>
      <c r="U114" s="12" t="s">
        <v>2536</v>
      </c>
      <c r="V114" s="12" t="s">
        <v>450</v>
      </c>
      <c r="W114" s="12">
        <v>72.599999999999994</v>
      </c>
      <c r="X114" s="68" t="s">
        <v>427</v>
      </c>
      <c r="Z114" s="9" t="s">
        <v>91</v>
      </c>
      <c r="AB114" s="68" t="s">
        <v>71</v>
      </c>
      <c r="AC114" s="68" t="s">
        <v>1803</v>
      </c>
      <c r="AE114" s="68" t="s">
        <v>4</v>
      </c>
    </row>
    <row r="115" spans="2:31" s="68" customFormat="1" x14ac:dyDescent="0.25">
      <c r="B115" s="68" t="s">
        <v>1862</v>
      </c>
      <c r="C115" s="68" t="s">
        <v>1854</v>
      </c>
      <c r="D115" s="59" t="s">
        <v>445</v>
      </c>
      <c r="E115" s="68" t="s">
        <v>1</v>
      </c>
      <c r="F115" s="66" t="s">
        <v>81</v>
      </c>
      <c r="G115" s="18">
        <v>0</v>
      </c>
      <c r="H115" s="12" t="s">
        <v>429</v>
      </c>
      <c r="I115" s="12" t="s">
        <v>431</v>
      </c>
      <c r="J115" s="12" t="s">
        <v>2530</v>
      </c>
      <c r="K115" s="12" t="s">
        <v>450</v>
      </c>
      <c r="L115" s="12">
        <v>72.599999999999994</v>
      </c>
      <c r="M115" s="68" t="s">
        <v>427</v>
      </c>
      <c r="O115" s="9" t="s">
        <v>90</v>
      </c>
      <c r="P115" s="60" t="s">
        <v>445</v>
      </c>
      <c r="Q115" s="66" t="s">
        <v>86</v>
      </c>
      <c r="R115" s="18">
        <v>0</v>
      </c>
      <c r="S115" s="12" t="s">
        <v>429</v>
      </c>
      <c r="T115" s="12" t="s">
        <v>449</v>
      </c>
      <c r="U115" s="12" t="s">
        <v>2536</v>
      </c>
      <c r="V115" s="12" t="s">
        <v>450</v>
      </c>
      <c r="W115" s="12">
        <v>72.599999999999994</v>
      </c>
      <c r="X115" s="68" t="s">
        <v>427</v>
      </c>
      <c r="Z115" s="9" t="s">
        <v>91</v>
      </c>
      <c r="AB115" s="68" t="s">
        <v>71</v>
      </c>
      <c r="AC115" s="68" t="s">
        <v>1803</v>
      </c>
      <c r="AE115" s="68" t="s">
        <v>4</v>
      </c>
    </row>
    <row r="116" spans="2:31" s="68" customFormat="1" x14ac:dyDescent="0.25">
      <c r="B116" s="68" t="s">
        <v>1863</v>
      </c>
      <c r="C116" s="68" t="s">
        <v>1841</v>
      </c>
      <c r="D116" s="59" t="s">
        <v>445</v>
      </c>
      <c r="E116" s="68" t="s">
        <v>6</v>
      </c>
      <c r="F116" s="66" t="s">
        <v>82</v>
      </c>
      <c r="G116" s="18">
        <v>0</v>
      </c>
      <c r="H116" s="12" t="s">
        <v>429</v>
      </c>
      <c r="I116" s="12" t="s">
        <v>431</v>
      </c>
      <c r="J116" s="12" t="s">
        <v>2530</v>
      </c>
      <c r="K116" s="12" t="s">
        <v>450</v>
      </c>
      <c r="L116" s="12">
        <v>72.599999999999994</v>
      </c>
      <c r="M116" s="68" t="s">
        <v>427</v>
      </c>
      <c r="O116" s="9" t="s">
        <v>89</v>
      </c>
      <c r="P116" s="60" t="s">
        <v>445</v>
      </c>
      <c r="Q116" s="66" t="s">
        <v>87</v>
      </c>
      <c r="R116" s="18">
        <v>0</v>
      </c>
      <c r="S116" s="12" t="s">
        <v>429</v>
      </c>
      <c r="T116" s="12" t="s">
        <v>449</v>
      </c>
      <c r="U116" s="12" t="s">
        <v>2536</v>
      </c>
      <c r="V116" s="12" t="s">
        <v>450</v>
      </c>
      <c r="W116" s="12">
        <v>72.599999999999994</v>
      </c>
      <c r="X116" s="68" t="s">
        <v>427</v>
      </c>
      <c r="Z116" s="9" t="s">
        <v>18</v>
      </c>
      <c r="AB116" s="68" t="s">
        <v>71</v>
      </c>
      <c r="AC116" s="68" t="s">
        <v>1804</v>
      </c>
      <c r="AE116" s="68" t="s">
        <v>4</v>
      </c>
    </row>
    <row r="117" spans="2:31" s="68" customFormat="1" x14ac:dyDescent="0.25">
      <c r="B117" s="68" t="s">
        <v>1863</v>
      </c>
      <c r="C117" s="68" t="s">
        <v>1841</v>
      </c>
      <c r="D117" s="59" t="s">
        <v>445</v>
      </c>
      <c r="E117" s="68" t="s">
        <v>1</v>
      </c>
      <c r="F117" s="66" t="s">
        <v>81</v>
      </c>
      <c r="G117" s="18">
        <v>0</v>
      </c>
      <c r="H117" s="12" t="s">
        <v>429</v>
      </c>
      <c r="I117" s="12" t="s">
        <v>431</v>
      </c>
      <c r="J117" s="12" t="s">
        <v>2530</v>
      </c>
      <c r="K117" s="12" t="s">
        <v>450</v>
      </c>
      <c r="L117" s="12">
        <v>72.599999999999994</v>
      </c>
      <c r="M117" s="68" t="s">
        <v>427</v>
      </c>
      <c r="O117" s="9" t="s">
        <v>89</v>
      </c>
      <c r="P117" s="60" t="s">
        <v>445</v>
      </c>
      <c r="Q117" s="66" t="s">
        <v>86</v>
      </c>
      <c r="R117" s="18">
        <v>0</v>
      </c>
      <c r="S117" s="12" t="s">
        <v>429</v>
      </c>
      <c r="T117" s="12" t="s">
        <v>449</v>
      </c>
      <c r="U117" s="12" t="s">
        <v>2536</v>
      </c>
      <c r="V117" s="12" t="s">
        <v>450</v>
      </c>
      <c r="W117" s="12">
        <v>72.599999999999994</v>
      </c>
      <c r="X117" s="68" t="s">
        <v>427</v>
      </c>
      <c r="Z117" s="9" t="s">
        <v>18</v>
      </c>
      <c r="AB117" s="68" t="s">
        <v>71</v>
      </c>
      <c r="AC117" s="68" t="s">
        <v>1804</v>
      </c>
      <c r="AE117" s="68" t="s">
        <v>4</v>
      </c>
    </row>
    <row r="118" spans="2:31" s="68" customFormat="1" x14ac:dyDescent="0.25">
      <c r="B118" s="68" t="s">
        <v>1864</v>
      </c>
      <c r="C118" s="68" t="s">
        <v>1855</v>
      </c>
      <c r="D118" s="59" t="s">
        <v>445</v>
      </c>
      <c r="E118" s="68" t="s">
        <v>6</v>
      </c>
      <c r="F118" s="66" t="s">
        <v>82</v>
      </c>
      <c r="G118" s="18">
        <v>0</v>
      </c>
      <c r="H118" s="12" t="s">
        <v>429</v>
      </c>
      <c r="I118" s="12" t="s">
        <v>431</v>
      </c>
      <c r="J118" s="12" t="s">
        <v>2530</v>
      </c>
      <c r="K118" s="12" t="s">
        <v>450</v>
      </c>
      <c r="L118" s="12">
        <v>72.599999999999994</v>
      </c>
      <c r="M118" s="68" t="s">
        <v>427</v>
      </c>
      <c r="O118" s="9" t="s">
        <v>88</v>
      </c>
      <c r="P118" s="60" t="s">
        <v>445</v>
      </c>
      <c r="Q118" s="66" t="s">
        <v>87</v>
      </c>
      <c r="R118" s="18">
        <v>0</v>
      </c>
      <c r="S118" s="12" t="s">
        <v>429</v>
      </c>
      <c r="T118" s="12" t="s">
        <v>449</v>
      </c>
      <c r="U118" s="12" t="s">
        <v>2536</v>
      </c>
      <c r="V118" s="12" t="s">
        <v>450</v>
      </c>
      <c r="W118" s="12">
        <v>72.599999999999994</v>
      </c>
      <c r="X118" s="68" t="s">
        <v>427</v>
      </c>
      <c r="Z118" s="9" t="s">
        <v>19</v>
      </c>
      <c r="AB118" s="68" t="s">
        <v>71</v>
      </c>
      <c r="AC118" s="68" t="s">
        <v>1804</v>
      </c>
    </row>
    <row r="119" spans="2:31" s="68" customFormat="1" x14ac:dyDescent="0.25">
      <c r="B119" s="68" t="s">
        <v>1864</v>
      </c>
      <c r="C119" s="68" t="s">
        <v>1855</v>
      </c>
      <c r="D119" s="59" t="s">
        <v>445</v>
      </c>
      <c r="E119" s="68" t="s">
        <v>1</v>
      </c>
      <c r="F119" s="66" t="s">
        <v>81</v>
      </c>
      <c r="G119" s="18">
        <v>0</v>
      </c>
      <c r="H119" s="12" t="s">
        <v>429</v>
      </c>
      <c r="I119" s="12" t="s">
        <v>431</v>
      </c>
      <c r="J119" s="12" t="s">
        <v>2530</v>
      </c>
      <c r="K119" s="12" t="s">
        <v>450</v>
      </c>
      <c r="L119" s="12">
        <v>72.599999999999994</v>
      </c>
      <c r="M119" s="68" t="s">
        <v>427</v>
      </c>
      <c r="O119" s="9" t="s">
        <v>88</v>
      </c>
      <c r="P119" s="60" t="s">
        <v>445</v>
      </c>
      <c r="Q119" s="66" t="s">
        <v>86</v>
      </c>
      <c r="R119" s="18">
        <v>0</v>
      </c>
      <c r="S119" s="12" t="s">
        <v>429</v>
      </c>
      <c r="T119" s="12" t="s">
        <v>449</v>
      </c>
      <c r="U119" s="12" t="s">
        <v>2536</v>
      </c>
      <c r="V119" s="12" t="s">
        <v>450</v>
      </c>
      <c r="W119" s="12">
        <v>72.599999999999994</v>
      </c>
      <c r="X119" s="68" t="s">
        <v>427</v>
      </c>
      <c r="Z119" s="9" t="s">
        <v>19</v>
      </c>
      <c r="AB119" s="68" t="s">
        <v>71</v>
      </c>
      <c r="AC119" s="68" t="s">
        <v>1804</v>
      </c>
      <c r="AE119" s="68" t="s">
        <v>4</v>
      </c>
    </row>
    <row r="120" spans="2:31" s="68" customFormat="1" x14ac:dyDescent="0.25">
      <c r="B120" s="68" t="s">
        <v>1865</v>
      </c>
      <c r="C120" s="68" t="s">
        <v>1845</v>
      </c>
      <c r="D120" s="59" t="s">
        <v>445</v>
      </c>
      <c r="E120" s="68" t="s">
        <v>6</v>
      </c>
      <c r="F120" s="66" t="s">
        <v>82</v>
      </c>
      <c r="G120" s="18">
        <v>0</v>
      </c>
      <c r="H120" s="12" t="s">
        <v>429</v>
      </c>
      <c r="I120" s="12" t="s">
        <v>431</v>
      </c>
      <c r="J120" s="12" t="s">
        <v>2530</v>
      </c>
      <c r="K120" s="12" t="s">
        <v>450</v>
      </c>
      <c r="L120" s="12">
        <v>72.599999999999994</v>
      </c>
      <c r="M120" s="68" t="s">
        <v>427</v>
      </c>
      <c r="O120" s="9" t="s">
        <v>88</v>
      </c>
      <c r="P120" s="60" t="s">
        <v>445</v>
      </c>
      <c r="Q120" s="66" t="s">
        <v>87</v>
      </c>
      <c r="R120" s="18">
        <v>0</v>
      </c>
      <c r="S120" s="12" t="s">
        <v>429</v>
      </c>
      <c r="T120" s="12" t="s">
        <v>449</v>
      </c>
      <c r="U120" s="12" t="s">
        <v>2536</v>
      </c>
      <c r="V120" s="12" t="s">
        <v>450</v>
      </c>
      <c r="W120" s="12">
        <v>72.599999999999994</v>
      </c>
      <c r="X120" s="68" t="s">
        <v>427</v>
      </c>
      <c r="Z120" s="9" t="s">
        <v>19</v>
      </c>
      <c r="AB120" s="68" t="s">
        <v>71</v>
      </c>
      <c r="AC120" s="68" t="s">
        <v>1804</v>
      </c>
    </row>
    <row r="121" spans="2:31" s="68" customFormat="1" x14ac:dyDescent="0.25">
      <c r="B121" s="68" t="s">
        <v>1865</v>
      </c>
      <c r="C121" s="68" t="s">
        <v>1845</v>
      </c>
      <c r="D121" s="59" t="s">
        <v>445</v>
      </c>
      <c r="E121" s="68" t="s">
        <v>1</v>
      </c>
      <c r="F121" s="66" t="s">
        <v>81</v>
      </c>
      <c r="G121" s="18">
        <v>0</v>
      </c>
      <c r="H121" s="12" t="s">
        <v>429</v>
      </c>
      <c r="I121" s="12" t="s">
        <v>431</v>
      </c>
      <c r="J121" s="12" t="s">
        <v>2530</v>
      </c>
      <c r="K121" s="12" t="s">
        <v>450</v>
      </c>
      <c r="L121" s="12">
        <v>72.599999999999994</v>
      </c>
      <c r="M121" s="68" t="s">
        <v>427</v>
      </c>
      <c r="O121" s="9" t="s">
        <v>88</v>
      </c>
      <c r="P121" s="60" t="s">
        <v>445</v>
      </c>
      <c r="Q121" s="66" t="s">
        <v>86</v>
      </c>
      <c r="R121" s="18">
        <v>0</v>
      </c>
      <c r="S121" s="12" t="s">
        <v>429</v>
      </c>
      <c r="T121" s="12" t="s">
        <v>449</v>
      </c>
      <c r="U121" s="12" t="s">
        <v>2536</v>
      </c>
      <c r="V121" s="12" t="s">
        <v>450</v>
      </c>
      <c r="W121" s="12">
        <v>72.599999999999994</v>
      </c>
      <c r="X121" s="68" t="s">
        <v>427</v>
      </c>
      <c r="Z121" s="9" t="s">
        <v>19</v>
      </c>
      <c r="AB121" s="68" t="s">
        <v>71</v>
      </c>
      <c r="AC121" s="68" t="s">
        <v>1804</v>
      </c>
    </row>
    <row r="122" spans="2:31" s="68" customFormat="1" x14ac:dyDescent="0.25">
      <c r="B122" s="68" t="s">
        <v>1871</v>
      </c>
      <c r="C122" s="68" t="s">
        <v>1856</v>
      </c>
      <c r="D122" s="59" t="s">
        <v>445</v>
      </c>
      <c r="E122" s="68" t="s">
        <v>1</v>
      </c>
      <c r="F122" s="66" t="s">
        <v>72</v>
      </c>
      <c r="G122" s="18">
        <v>0</v>
      </c>
      <c r="H122" s="12" t="s">
        <v>429</v>
      </c>
      <c r="I122" s="12" t="s">
        <v>441</v>
      </c>
      <c r="J122" s="12" t="s">
        <v>2537</v>
      </c>
      <c r="K122" s="12" t="s">
        <v>450</v>
      </c>
      <c r="L122" s="12">
        <v>72.599999999999994</v>
      </c>
      <c r="M122" s="68" t="s">
        <v>427</v>
      </c>
      <c r="O122" s="9" t="s">
        <v>77</v>
      </c>
      <c r="P122" s="60" t="s">
        <v>445</v>
      </c>
      <c r="Q122" s="66" t="s">
        <v>75</v>
      </c>
      <c r="R122" s="18">
        <v>0</v>
      </c>
      <c r="S122" s="12" t="s">
        <v>429</v>
      </c>
      <c r="T122" s="12" t="s">
        <v>458</v>
      </c>
      <c r="U122" s="12" t="s">
        <v>2531</v>
      </c>
      <c r="V122" s="12" t="s">
        <v>450</v>
      </c>
      <c r="W122" s="12">
        <v>72.599999999999994</v>
      </c>
      <c r="X122" s="68" t="s">
        <v>427</v>
      </c>
      <c r="Z122" s="9" t="s">
        <v>18</v>
      </c>
      <c r="AB122" s="68" t="s">
        <v>71</v>
      </c>
      <c r="AC122" s="68" t="s">
        <v>1804</v>
      </c>
    </row>
    <row r="123" spans="2:31" s="68" customFormat="1" x14ac:dyDescent="0.25">
      <c r="B123" s="68" t="s">
        <v>1871</v>
      </c>
      <c r="C123" s="68" t="s">
        <v>1856</v>
      </c>
      <c r="D123" s="59" t="s">
        <v>445</v>
      </c>
      <c r="E123" s="68" t="s">
        <v>6</v>
      </c>
      <c r="F123" s="66" t="s">
        <v>73</v>
      </c>
      <c r="G123" s="18">
        <v>0</v>
      </c>
      <c r="H123" s="12" t="s">
        <v>429</v>
      </c>
      <c r="I123" s="12" t="s">
        <v>441</v>
      </c>
      <c r="J123" s="12" t="s">
        <v>2537</v>
      </c>
      <c r="K123" s="12" t="s">
        <v>450</v>
      </c>
      <c r="L123" s="12">
        <v>72.599999999999994</v>
      </c>
      <c r="M123" s="68" t="s">
        <v>427</v>
      </c>
      <c r="O123" s="9" t="s">
        <v>77</v>
      </c>
      <c r="P123" s="60" t="s">
        <v>445</v>
      </c>
      <c r="Q123" s="66" t="s">
        <v>76</v>
      </c>
      <c r="R123" s="18">
        <v>0</v>
      </c>
      <c r="S123" s="12" t="s">
        <v>429</v>
      </c>
      <c r="T123" s="12" t="s">
        <v>458</v>
      </c>
      <c r="U123" s="12" t="s">
        <v>2531</v>
      </c>
      <c r="V123" s="12" t="s">
        <v>450</v>
      </c>
      <c r="W123" s="12">
        <v>72.599999999999994</v>
      </c>
      <c r="X123" s="68" t="s">
        <v>427</v>
      </c>
      <c r="Z123" s="9" t="s">
        <v>18</v>
      </c>
    </row>
    <row r="124" spans="2:31" s="68" customFormat="1" x14ac:dyDescent="0.25">
      <c r="B124" s="68" t="s">
        <v>1874</v>
      </c>
      <c r="C124" s="68" t="s">
        <v>1840</v>
      </c>
      <c r="D124" s="59" t="s">
        <v>445</v>
      </c>
      <c r="E124" s="68" t="s">
        <v>6</v>
      </c>
      <c r="F124" s="66" t="s">
        <v>73</v>
      </c>
      <c r="G124" s="18">
        <v>0</v>
      </c>
      <c r="H124" s="12" t="s">
        <v>429</v>
      </c>
      <c r="I124" s="12" t="s">
        <v>441</v>
      </c>
      <c r="J124" s="12" t="s">
        <v>2537</v>
      </c>
      <c r="K124" s="12" t="s">
        <v>450</v>
      </c>
      <c r="L124" s="12">
        <v>72.599999999999994</v>
      </c>
      <c r="M124" s="68" t="s">
        <v>427</v>
      </c>
      <c r="O124" s="9" t="s">
        <v>77</v>
      </c>
      <c r="P124" s="60" t="s">
        <v>445</v>
      </c>
      <c r="Q124" s="66" t="s">
        <v>76</v>
      </c>
      <c r="R124" s="18">
        <v>0</v>
      </c>
      <c r="S124" s="12" t="s">
        <v>429</v>
      </c>
      <c r="T124" s="12" t="s">
        <v>458</v>
      </c>
      <c r="U124" s="12" t="s">
        <v>2531</v>
      </c>
      <c r="V124" s="12" t="s">
        <v>450</v>
      </c>
      <c r="W124" s="12">
        <v>72.599999999999994</v>
      </c>
      <c r="X124" s="68" t="s">
        <v>427</v>
      </c>
      <c r="Z124" s="9" t="s">
        <v>18</v>
      </c>
      <c r="AB124" s="68" t="s">
        <v>71</v>
      </c>
      <c r="AC124" s="68" t="s">
        <v>1804</v>
      </c>
    </row>
    <row r="125" spans="2:31" s="68" customFormat="1" x14ac:dyDescent="0.25">
      <c r="B125" s="68" t="s">
        <v>1863</v>
      </c>
      <c r="C125" s="68" t="s">
        <v>1841</v>
      </c>
      <c r="D125" s="59" t="s">
        <v>445</v>
      </c>
      <c r="E125" s="68" t="s">
        <v>1</v>
      </c>
      <c r="F125" s="66" t="s">
        <v>103</v>
      </c>
      <c r="G125" s="18">
        <v>0</v>
      </c>
      <c r="H125" s="12" t="s">
        <v>439</v>
      </c>
      <c r="I125" s="12" t="s">
        <v>431</v>
      </c>
      <c r="J125" s="12" t="s">
        <v>2530</v>
      </c>
      <c r="K125" s="12" t="s">
        <v>450</v>
      </c>
      <c r="L125" s="12">
        <v>72.599999999999994</v>
      </c>
      <c r="M125" s="68" t="s">
        <v>427</v>
      </c>
      <c r="O125" s="9" t="s">
        <v>108</v>
      </c>
      <c r="P125" s="60" t="s">
        <v>445</v>
      </c>
      <c r="Q125" s="66" t="s">
        <v>105</v>
      </c>
      <c r="R125" s="18">
        <v>10</v>
      </c>
      <c r="S125" s="12" t="s">
        <v>439</v>
      </c>
      <c r="T125" s="12" t="s">
        <v>449</v>
      </c>
      <c r="U125" s="12" t="s">
        <v>2536</v>
      </c>
      <c r="V125" s="12" t="s">
        <v>450</v>
      </c>
      <c r="W125" s="12">
        <v>72.599999999999994</v>
      </c>
      <c r="X125" s="68" t="s">
        <v>427</v>
      </c>
      <c r="Z125" s="9" t="s">
        <v>96</v>
      </c>
      <c r="AB125" s="68" t="s">
        <v>71</v>
      </c>
      <c r="AC125" s="68" t="s">
        <v>1804</v>
      </c>
      <c r="AE125" s="68" t="s">
        <v>4</v>
      </c>
    </row>
    <row r="126" spans="2:31" s="68" customFormat="1" x14ac:dyDescent="0.25">
      <c r="B126" s="68" t="s">
        <v>1864</v>
      </c>
      <c r="C126" s="68" t="s">
        <v>1855</v>
      </c>
      <c r="D126" s="59" t="s">
        <v>445</v>
      </c>
      <c r="E126" s="68" t="s">
        <v>1</v>
      </c>
      <c r="F126" s="66" t="s">
        <v>103</v>
      </c>
      <c r="G126" s="18">
        <v>0</v>
      </c>
      <c r="H126" s="12" t="s">
        <v>439</v>
      </c>
      <c r="I126" s="12" t="s">
        <v>431</v>
      </c>
      <c r="J126" s="12" t="s">
        <v>2530</v>
      </c>
      <c r="K126" s="12" t="s">
        <v>450</v>
      </c>
      <c r="L126" s="12">
        <v>72.599999999999994</v>
      </c>
      <c r="M126" s="68" t="s">
        <v>427</v>
      </c>
      <c r="O126" s="9" t="s">
        <v>107</v>
      </c>
      <c r="P126" s="60" t="s">
        <v>445</v>
      </c>
      <c r="Q126" s="66" t="s">
        <v>105</v>
      </c>
      <c r="R126" s="18">
        <v>10</v>
      </c>
      <c r="S126" s="12" t="s">
        <v>439</v>
      </c>
      <c r="T126" s="12" t="s">
        <v>449</v>
      </c>
      <c r="U126" s="12" t="s">
        <v>2536</v>
      </c>
      <c r="V126" s="12" t="s">
        <v>450</v>
      </c>
      <c r="W126" s="12">
        <v>72.599999999999994</v>
      </c>
      <c r="X126" s="68" t="s">
        <v>427</v>
      </c>
      <c r="Z126" s="9" t="s">
        <v>48</v>
      </c>
      <c r="AB126" s="68" t="s">
        <v>71</v>
      </c>
      <c r="AC126" s="68" t="s">
        <v>1804</v>
      </c>
    </row>
    <row r="127" spans="2:31" s="68" customFormat="1" x14ac:dyDescent="0.25">
      <c r="B127" s="68" t="s">
        <v>1865</v>
      </c>
      <c r="C127" s="68" t="s">
        <v>1845</v>
      </c>
      <c r="D127" s="59" t="s">
        <v>445</v>
      </c>
      <c r="E127" s="68" t="s">
        <v>1</v>
      </c>
      <c r="F127" s="66" t="s">
        <v>103</v>
      </c>
      <c r="G127" s="18">
        <v>0</v>
      </c>
      <c r="H127" s="12" t="s">
        <v>439</v>
      </c>
      <c r="I127" s="12" t="s">
        <v>431</v>
      </c>
      <c r="J127" s="12" t="s">
        <v>2530</v>
      </c>
      <c r="K127" s="12" t="s">
        <v>450</v>
      </c>
      <c r="L127" s="12">
        <v>72.599999999999994</v>
      </c>
      <c r="M127" s="68" t="s">
        <v>427</v>
      </c>
      <c r="O127" s="9" t="s">
        <v>108</v>
      </c>
      <c r="P127" s="60" t="s">
        <v>445</v>
      </c>
      <c r="Q127" s="66" t="s">
        <v>105</v>
      </c>
      <c r="R127" s="18">
        <v>10</v>
      </c>
      <c r="S127" s="12" t="s">
        <v>439</v>
      </c>
      <c r="T127" s="12" t="s">
        <v>449</v>
      </c>
      <c r="U127" s="12" t="s">
        <v>2536</v>
      </c>
      <c r="V127" s="12" t="s">
        <v>450</v>
      </c>
      <c r="W127" s="12">
        <v>72.599999999999994</v>
      </c>
      <c r="X127" s="68" t="s">
        <v>427</v>
      </c>
      <c r="Z127" s="9" t="s">
        <v>96</v>
      </c>
      <c r="AB127" s="68" t="s">
        <v>71</v>
      </c>
      <c r="AC127" s="68" t="s">
        <v>1804</v>
      </c>
    </row>
    <row r="128" spans="2:31" s="68" customFormat="1" x14ac:dyDescent="0.25">
      <c r="B128" s="68" t="s">
        <v>1858</v>
      </c>
      <c r="C128" s="68" t="s">
        <v>349</v>
      </c>
      <c r="D128" s="59" t="s">
        <v>445</v>
      </c>
      <c r="E128" s="68" t="s">
        <v>1</v>
      </c>
      <c r="F128" s="66" t="s">
        <v>103</v>
      </c>
      <c r="G128" s="18">
        <v>0</v>
      </c>
      <c r="H128" s="12" t="s">
        <v>439</v>
      </c>
      <c r="I128" s="12" t="s">
        <v>431</v>
      </c>
      <c r="J128" s="12" t="s">
        <v>2530</v>
      </c>
      <c r="K128" s="12" t="s">
        <v>450</v>
      </c>
      <c r="L128" s="12">
        <v>72.599999999999994</v>
      </c>
      <c r="M128" s="68" t="s">
        <v>427</v>
      </c>
      <c r="O128" s="9" t="s">
        <v>39</v>
      </c>
      <c r="P128" s="60" t="s">
        <v>445</v>
      </c>
      <c r="Q128" s="66" t="s">
        <v>103</v>
      </c>
      <c r="R128" s="18">
        <v>0</v>
      </c>
      <c r="S128" s="12" t="s">
        <v>439</v>
      </c>
      <c r="T128" s="12" t="s">
        <v>431</v>
      </c>
      <c r="U128" s="12" t="s">
        <v>2530</v>
      </c>
      <c r="V128" s="12" t="s">
        <v>450</v>
      </c>
      <c r="W128" s="12">
        <v>72.599999999999994</v>
      </c>
      <c r="X128" s="68" t="s">
        <v>427</v>
      </c>
      <c r="Z128" s="9" t="s">
        <v>39</v>
      </c>
      <c r="AB128" s="68" t="s">
        <v>71</v>
      </c>
      <c r="AC128" s="68" t="s">
        <v>1803</v>
      </c>
    </row>
    <row r="129" spans="2:31" s="68" customFormat="1" x14ac:dyDescent="0.25">
      <c r="B129" s="68" t="s">
        <v>1862</v>
      </c>
      <c r="C129" s="68" t="s">
        <v>1854</v>
      </c>
      <c r="D129" s="59" t="s">
        <v>454</v>
      </c>
      <c r="E129" s="68" t="s">
        <v>1</v>
      </c>
      <c r="F129" s="66" t="s">
        <v>394</v>
      </c>
      <c r="G129" s="18">
        <v>0</v>
      </c>
      <c r="H129" s="12" t="s">
        <v>429</v>
      </c>
      <c r="I129" s="12" t="s">
        <v>431</v>
      </c>
      <c r="J129" s="12" t="s">
        <v>2530</v>
      </c>
      <c r="K129" s="12" t="s">
        <v>450</v>
      </c>
      <c r="L129" s="12">
        <v>72.599999999999994</v>
      </c>
      <c r="M129" s="68" t="s">
        <v>427</v>
      </c>
      <c r="O129" s="9" t="s">
        <v>90</v>
      </c>
      <c r="P129" s="60" t="s">
        <v>454</v>
      </c>
      <c r="Q129" s="66" t="s">
        <v>402</v>
      </c>
      <c r="R129" s="18">
        <v>6</v>
      </c>
      <c r="S129" s="12" t="s">
        <v>429</v>
      </c>
      <c r="T129" s="12" t="s">
        <v>449</v>
      </c>
      <c r="U129" s="12" t="s">
        <v>2536</v>
      </c>
      <c r="V129" s="12" t="s">
        <v>450</v>
      </c>
      <c r="W129" s="12">
        <v>72.599999999999994</v>
      </c>
      <c r="X129" s="68" t="s">
        <v>427</v>
      </c>
      <c r="Z129" s="9" t="s">
        <v>91</v>
      </c>
      <c r="AB129" s="68" t="s">
        <v>71</v>
      </c>
      <c r="AC129" s="68" t="s">
        <v>1803</v>
      </c>
      <c r="AE129" s="68" t="s">
        <v>4</v>
      </c>
    </row>
    <row r="130" spans="2:31" s="68" customFormat="1" x14ac:dyDescent="0.25">
      <c r="B130" s="68" t="s">
        <v>1863</v>
      </c>
      <c r="C130" s="68" t="s">
        <v>1841</v>
      </c>
      <c r="D130" s="59" t="s">
        <v>454</v>
      </c>
      <c r="E130" s="68" t="s">
        <v>1</v>
      </c>
      <c r="F130" s="66" t="s">
        <v>394</v>
      </c>
      <c r="G130" s="18">
        <v>0</v>
      </c>
      <c r="H130" s="12" t="s">
        <v>429</v>
      </c>
      <c r="I130" s="12" t="s">
        <v>431</v>
      </c>
      <c r="J130" s="12" t="s">
        <v>2530</v>
      </c>
      <c r="K130" s="12" t="s">
        <v>450</v>
      </c>
      <c r="L130" s="12">
        <v>72.599999999999994</v>
      </c>
      <c r="M130" s="68" t="s">
        <v>427</v>
      </c>
      <c r="O130" s="9" t="s">
        <v>89</v>
      </c>
      <c r="P130" s="60" t="s">
        <v>454</v>
      </c>
      <c r="Q130" s="66" t="s">
        <v>402</v>
      </c>
      <c r="R130" s="18">
        <v>6</v>
      </c>
      <c r="S130" s="12" t="s">
        <v>429</v>
      </c>
      <c r="T130" s="12" t="s">
        <v>449</v>
      </c>
      <c r="U130" s="12" t="s">
        <v>2536</v>
      </c>
      <c r="V130" s="12" t="s">
        <v>450</v>
      </c>
      <c r="W130" s="12">
        <v>72.599999999999994</v>
      </c>
      <c r="X130" s="68" t="s">
        <v>427</v>
      </c>
      <c r="Z130" s="9" t="s">
        <v>18</v>
      </c>
      <c r="AB130" s="68" t="s">
        <v>71</v>
      </c>
      <c r="AC130" s="68" t="s">
        <v>1804</v>
      </c>
      <c r="AE130" s="68" t="s">
        <v>4</v>
      </c>
    </row>
    <row r="131" spans="2:31" s="68" customFormat="1" x14ac:dyDescent="0.25">
      <c r="B131" s="68" t="s">
        <v>1864</v>
      </c>
      <c r="C131" s="68" t="s">
        <v>1855</v>
      </c>
      <c r="D131" s="59" t="s">
        <v>454</v>
      </c>
      <c r="E131" s="68" t="s">
        <v>1</v>
      </c>
      <c r="F131" s="66" t="s">
        <v>394</v>
      </c>
      <c r="G131" s="18">
        <v>0</v>
      </c>
      <c r="H131" s="12" t="s">
        <v>429</v>
      </c>
      <c r="I131" s="12" t="s">
        <v>431</v>
      </c>
      <c r="J131" s="12" t="s">
        <v>2530</v>
      </c>
      <c r="K131" s="12" t="s">
        <v>450</v>
      </c>
      <c r="L131" s="12">
        <v>72.599999999999994</v>
      </c>
      <c r="M131" s="68" t="s">
        <v>427</v>
      </c>
      <c r="O131" s="9" t="s">
        <v>88</v>
      </c>
      <c r="P131" s="60" t="s">
        <v>454</v>
      </c>
      <c r="Q131" s="66" t="s">
        <v>402</v>
      </c>
      <c r="R131" s="18">
        <v>6</v>
      </c>
      <c r="S131" s="12" t="s">
        <v>429</v>
      </c>
      <c r="T131" s="12" t="s">
        <v>449</v>
      </c>
      <c r="U131" s="12" t="s">
        <v>2536</v>
      </c>
      <c r="V131" s="12" t="s">
        <v>450</v>
      </c>
      <c r="W131" s="12">
        <v>72.599999999999994</v>
      </c>
      <c r="X131" s="68" t="s">
        <v>427</v>
      </c>
      <c r="Z131" s="9" t="s">
        <v>19</v>
      </c>
      <c r="AB131" s="68" t="s">
        <v>71</v>
      </c>
      <c r="AC131" s="68" t="s">
        <v>1804</v>
      </c>
    </row>
    <row r="132" spans="2:31" s="68" customFormat="1" x14ac:dyDescent="0.25">
      <c r="B132" s="68" t="s">
        <v>1865</v>
      </c>
      <c r="C132" s="68" t="s">
        <v>1845</v>
      </c>
      <c r="D132" s="59" t="s">
        <v>454</v>
      </c>
      <c r="E132" s="68" t="s">
        <v>1</v>
      </c>
      <c r="F132" s="66" t="s">
        <v>394</v>
      </c>
      <c r="G132" s="18">
        <v>0</v>
      </c>
      <c r="H132" s="12" t="s">
        <v>429</v>
      </c>
      <c r="I132" s="12" t="s">
        <v>431</v>
      </c>
      <c r="J132" s="12" t="s">
        <v>2530</v>
      </c>
      <c r="K132" s="12" t="s">
        <v>450</v>
      </c>
      <c r="L132" s="12">
        <v>72.599999999999994</v>
      </c>
      <c r="M132" s="68" t="s">
        <v>427</v>
      </c>
      <c r="O132" s="9" t="s">
        <v>88</v>
      </c>
      <c r="P132" s="60" t="s">
        <v>454</v>
      </c>
      <c r="Q132" s="66" t="s">
        <v>402</v>
      </c>
      <c r="R132" s="18">
        <v>6</v>
      </c>
      <c r="S132" s="12" t="s">
        <v>429</v>
      </c>
      <c r="T132" s="12" t="s">
        <v>449</v>
      </c>
      <c r="U132" s="12" t="s">
        <v>2536</v>
      </c>
      <c r="V132" s="12" t="s">
        <v>450</v>
      </c>
      <c r="W132" s="12">
        <v>72.599999999999994</v>
      </c>
      <c r="X132" s="68" t="s">
        <v>427</v>
      </c>
      <c r="Z132" s="9" t="s">
        <v>19</v>
      </c>
      <c r="AB132" s="68" t="s">
        <v>71</v>
      </c>
      <c r="AC132" s="68" t="s">
        <v>1804</v>
      </c>
    </row>
    <row r="133" spans="2:31" s="68" customFormat="1" x14ac:dyDescent="0.25">
      <c r="B133" s="31" t="s">
        <v>2119</v>
      </c>
      <c r="C133" s="31" t="s">
        <v>2107</v>
      </c>
      <c r="D133" s="59" t="s">
        <v>454</v>
      </c>
      <c r="E133" s="68" t="s">
        <v>6</v>
      </c>
      <c r="F133" s="66" t="s">
        <v>1498</v>
      </c>
      <c r="G133" s="18">
        <v>0</v>
      </c>
      <c r="H133" s="12" t="s">
        <v>456</v>
      </c>
      <c r="I133" s="12" t="s">
        <v>461</v>
      </c>
      <c r="J133" s="12" t="s">
        <v>2531</v>
      </c>
      <c r="K133" s="12" t="s">
        <v>422</v>
      </c>
      <c r="L133" s="12">
        <v>66.56</v>
      </c>
      <c r="M133" s="68" t="s">
        <v>427</v>
      </c>
      <c r="O133" s="9" t="s">
        <v>2511</v>
      </c>
      <c r="P133" s="60" t="s">
        <v>454</v>
      </c>
      <c r="Q133" s="66" t="s">
        <v>610</v>
      </c>
      <c r="R133" s="18">
        <v>0</v>
      </c>
      <c r="S133" s="12" t="s">
        <v>456</v>
      </c>
      <c r="T133" s="12" t="s">
        <v>466</v>
      </c>
      <c r="U133" s="12" t="s">
        <v>2532</v>
      </c>
      <c r="V133" s="12" t="s">
        <v>422</v>
      </c>
      <c r="W133" s="12">
        <v>66.56</v>
      </c>
      <c r="X133" s="68" t="s">
        <v>437</v>
      </c>
      <c r="Z133" s="9" t="s">
        <v>2512</v>
      </c>
    </row>
    <row r="134" spans="2:31" s="31" customFormat="1" x14ac:dyDescent="0.25">
      <c r="B134" s="31" t="s">
        <v>2245</v>
      </c>
      <c r="C134" s="31" t="s">
        <v>1843</v>
      </c>
      <c r="D134" s="59" t="s">
        <v>454</v>
      </c>
      <c r="E134" s="31" t="s">
        <v>6</v>
      </c>
      <c r="F134" s="26" t="s">
        <v>1498</v>
      </c>
      <c r="G134" s="18">
        <v>0</v>
      </c>
      <c r="H134" s="82" t="s">
        <v>456</v>
      </c>
      <c r="I134" s="82" t="s">
        <v>461</v>
      </c>
      <c r="J134" s="82" t="s">
        <v>2531</v>
      </c>
      <c r="K134" s="82" t="s">
        <v>422</v>
      </c>
      <c r="L134" s="82">
        <v>66.56</v>
      </c>
      <c r="M134" s="31" t="s">
        <v>427</v>
      </c>
      <c r="O134" s="83" t="s">
        <v>2247</v>
      </c>
      <c r="P134" s="60" t="s">
        <v>454</v>
      </c>
      <c r="Q134" s="26" t="s">
        <v>610</v>
      </c>
      <c r="R134" s="18">
        <v>0</v>
      </c>
      <c r="S134" s="82" t="s">
        <v>456</v>
      </c>
      <c r="T134" s="82" t="s">
        <v>466</v>
      </c>
      <c r="U134" s="82" t="s">
        <v>2532</v>
      </c>
      <c r="V134" s="82" t="s">
        <v>422</v>
      </c>
      <c r="W134" s="82">
        <v>66.56</v>
      </c>
      <c r="X134" s="31" t="s">
        <v>437</v>
      </c>
      <c r="Z134" s="83" t="s">
        <v>2246</v>
      </c>
    </row>
    <row r="135" spans="2:31" s="68" customFormat="1" x14ac:dyDescent="0.25">
      <c r="B135" s="92" t="s">
        <v>2515</v>
      </c>
      <c r="C135" s="31" t="s">
        <v>2107</v>
      </c>
      <c r="D135" s="59" t="s">
        <v>454</v>
      </c>
      <c r="E135" s="68" t="s">
        <v>6</v>
      </c>
      <c r="F135" s="93" t="s">
        <v>1498</v>
      </c>
      <c r="G135" s="18">
        <v>0</v>
      </c>
      <c r="H135" s="12" t="s">
        <v>456</v>
      </c>
      <c r="I135" s="12" t="s">
        <v>461</v>
      </c>
      <c r="J135" s="12" t="s">
        <v>2531</v>
      </c>
      <c r="K135" s="12" t="s">
        <v>422</v>
      </c>
      <c r="L135" s="12">
        <v>66.56</v>
      </c>
      <c r="M135" s="68" t="s">
        <v>427</v>
      </c>
      <c r="O135" s="9" t="s">
        <v>2516</v>
      </c>
      <c r="P135" s="60" t="s">
        <v>454</v>
      </c>
      <c r="Q135" s="93" t="s">
        <v>610</v>
      </c>
      <c r="R135" s="18">
        <v>0</v>
      </c>
      <c r="S135" s="12" t="s">
        <v>456</v>
      </c>
      <c r="T135" s="12" t="s">
        <v>466</v>
      </c>
      <c r="U135" s="12" t="s">
        <v>2532</v>
      </c>
      <c r="V135" s="12" t="s">
        <v>422</v>
      </c>
      <c r="W135" s="12">
        <v>66.56</v>
      </c>
      <c r="X135" s="68" t="s">
        <v>437</v>
      </c>
      <c r="Z135" s="9" t="s">
        <v>2173</v>
      </c>
      <c r="AA135" s="68" t="s">
        <v>2517</v>
      </c>
    </row>
    <row r="136" spans="2:31" s="68" customFormat="1" x14ac:dyDescent="0.25">
      <c r="B136" s="92" t="s">
        <v>2526</v>
      </c>
      <c r="C136" s="31" t="s">
        <v>2107</v>
      </c>
      <c r="D136" s="59" t="s">
        <v>454</v>
      </c>
      <c r="E136" s="68" t="s">
        <v>6</v>
      </c>
      <c r="F136" s="93" t="s">
        <v>1498</v>
      </c>
      <c r="G136" s="18">
        <v>0</v>
      </c>
      <c r="H136" s="12" t="s">
        <v>456</v>
      </c>
      <c r="I136" s="12" t="s">
        <v>461</v>
      </c>
      <c r="J136" s="12" t="s">
        <v>2531</v>
      </c>
      <c r="K136" s="12" t="s">
        <v>422</v>
      </c>
      <c r="L136" s="12">
        <v>66.56</v>
      </c>
      <c r="M136" s="68" t="s">
        <v>427</v>
      </c>
      <c r="O136" s="9" t="s">
        <v>2516</v>
      </c>
      <c r="P136" s="60" t="s">
        <v>454</v>
      </c>
      <c r="Q136" s="93" t="s">
        <v>610</v>
      </c>
      <c r="R136" s="18">
        <v>0</v>
      </c>
      <c r="S136" s="12" t="s">
        <v>456</v>
      </c>
      <c r="T136" s="12" t="s">
        <v>466</v>
      </c>
      <c r="U136" s="12" t="s">
        <v>2532</v>
      </c>
      <c r="V136" s="12" t="s">
        <v>422</v>
      </c>
      <c r="W136" s="12">
        <v>66.56</v>
      </c>
      <c r="X136" s="68" t="s">
        <v>437</v>
      </c>
      <c r="Z136" s="9" t="s">
        <v>2173</v>
      </c>
      <c r="AA136" s="68" t="s">
        <v>2517</v>
      </c>
    </row>
    <row r="137" spans="2:31" s="68" customFormat="1" x14ac:dyDescent="0.25">
      <c r="B137" s="68" t="s">
        <v>1859</v>
      </c>
      <c r="C137" s="68" t="s">
        <v>1852</v>
      </c>
      <c r="D137" s="59" t="s">
        <v>425</v>
      </c>
      <c r="E137" s="68" t="s">
        <v>148</v>
      </c>
      <c r="F137" s="66" t="s">
        <v>268</v>
      </c>
      <c r="G137" s="18">
        <v>0</v>
      </c>
      <c r="H137" s="12" t="s">
        <v>439</v>
      </c>
      <c r="I137" s="12" t="s">
        <v>441</v>
      </c>
      <c r="J137" s="12" t="s">
        <v>2533</v>
      </c>
      <c r="K137" s="12" t="s">
        <v>450</v>
      </c>
      <c r="L137" s="12">
        <v>72.599999999999994</v>
      </c>
      <c r="M137" s="68" t="s">
        <v>427</v>
      </c>
      <c r="N137" s="68">
        <v>23.2</v>
      </c>
      <c r="O137" s="9" t="s">
        <v>39</v>
      </c>
      <c r="P137" s="60" t="s">
        <v>425</v>
      </c>
      <c r="Q137" s="66" t="s">
        <v>269</v>
      </c>
      <c r="R137" s="18">
        <v>8</v>
      </c>
      <c r="S137" s="12" t="s">
        <v>439</v>
      </c>
      <c r="T137" s="12" t="s">
        <v>461</v>
      </c>
      <c r="U137" s="12" t="s">
        <v>2534</v>
      </c>
      <c r="V137" s="12" t="s">
        <v>450</v>
      </c>
      <c r="W137" s="12">
        <v>72.599999999999994</v>
      </c>
      <c r="X137" s="68" t="s">
        <v>427</v>
      </c>
      <c r="Y137" s="68">
        <v>25.8</v>
      </c>
      <c r="Z137" s="9" t="s">
        <v>44</v>
      </c>
      <c r="AB137" s="68" t="s">
        <v>71</v>
      </c>
      <c r="AC137" s="68" t="s">
        <v>1803</v>
      </c>
      <c r="AE137" s="68" t="s">
        <v>4</v>
      </c>
    </row>
    <row r="138" spans="2:31" s="68" customFormat="1" x14ac:dyDescent="0.25">
      <c r="B138" s="68" t="s">
        <v>2132</v>
      </c>
      <c r="C138" s="31" t="s">
        <v>2107</v>
      </c>
      <c r="D138" s="59" t="s">
        <v>425</v>
      </c>
      <c r="E138" s="68" t="s">
        <v>1</v>
      </c>
      <c r="F138" s="66" t="s">
        <v>1701</v>
      </c>
      <c r="G138" s="18">
        <v>-2</v>
      </c>
      <c r="H138" s="12" t="s">
        <v>439</v>
      </c>
      <c r="I138" s="12" t="s">
        <v>441</v>
      </c>
      <c r="J138" s="12" t="s">
        <v>2533</v>
      </c>
      <c r="K138" s="12" t="s">
        <v>422</v>
      </c>
      <c r="L138" s="12">
        <v>66.56</v>
      </c>
      <c r="M138" s="68" t="s">
        <v>427</v>
      </c>
      <c r="O138" s="9" t="s">
        <v>35</v>
      </c>
      <c r="P138" s="60" t="s">
        <v>425</v>
      </c>
      <c r="Q138" s="66" t="s">
        <v>1701</v>
      </c>
      <c r="R138" s="18">
        <v>-2</v>
      </c>
      <c r="S138" s="12" t="s">
        <v>439</v>
      </c>
      <c r="T138" s="12" t="s">
        <v>441</v>
      </c>
      <c r="U138" s="12" t="s">
        <v>2533</v>
      </c>
      <c r="V138" s="12" t="s">
        <v>422</v>
      </c>
      <c r="W138" s="12">
        <v>66.56</v>
      </c>
      <c r="X138" s="68" t="s">
        <v>427</v>
      </c>
      <c r="Z138" s="9" t="s">
        <v>35</v>
      </c>
    </row>
    <row r="139" spans="2:31" s="68" customFormat="1" x14ac:dyDescent="0.25">
      <c r="B139" s="68" t="s">
        <v>1866</v>
      </c>
      <c r="C139" s="68" t="s">
        <v>121</v>
      </c>
      <c r="D139" s="59" t="s">
        <v>425</v>
      </c>
      <c r="E139" s="68" t="s">
        <v>148</v>
      </c>
      <c r="F139" s="66" t="s">
        <v>268</v>
      </c>
      <c r="G139" s="18">
        <v>0</v>
      </c>
      <c r="H139" s="12" t="s">
        <v>439</v>
      </c>
      <c r="I139" s="12" t="s">
        <v>441</v>
      </c>
      <c r="J139" s="12" t="s">
        <v>2533</v>
      </c>
      <c r="K139" s="12" t="s">
        <v>450</v>
      </c>
      <c r="L139" s="12">
        <v>72.599999999999994</v>
      </c>
      <c r="M139" s="68" t="s">
        <v>427</v>
      </c>
      <c r="N139" s="68">
        <v>23.2</v>
      </c>
      <c r="O139" s="9" t="s">
        <v>43</v>
      </c>
      <c r="P139" s="60" t="s">
        <v>425</v>
      </c>
      <c r="Q139" s="66" t="s">
        <v>271</v>
      </c>
      <c r="R139" s="18">
        <v>7</v>
      </c>
      <c r="S139" s="12" t="s">
        <v>439</v>
      </c>
      <c r="T139" s="12" t="s">
        <v>458</v>
      </c>
      <c r="U139" s="12" t="s">
        <v>2532</v>
      </c>
      <c r="V139" s="12" t="s">
        <v>450</v>
      </c>
      <c r="W139" s="12">
        <v>72.599999999999994</v>
      </c>
      <c r="X139" s="68" t="s">
        <v>427</v>
      </c>
      <c r="Y139" s="68">
        <v>24.2</v>
      </c>
      <c r="Z139" s="9" t="s">
        <v>46</v>
      </c>
      <c r="AB139" s="68" t="s">
        <v>71</v>
      </c>
      <c r="AC139" s="68" t="s">
        <v>1804</v>
      </c>
    </row>
    <row r="140" spans="2:31" s="68" customFormat="1" x14ac:dyDescent="0.25">
      <c r="B140" s="68" t="s">
        <v>1866</v>
      </c>
      <c r="C140" s="68" t="s">
        <v>121</v>
      </c>
      <c r="D140" s="59" t="s">
        <v>425</v>
      </c>
      <c r="E140" s="68" t="s">
        <v>1</v>
      </c>
      <c r="F140" s="66" t="s">
        <v>266</v>
      </c>
      <c r="G140" s="18">
        <v>0</v>
      </c>
      <c r="H140" s="12" t="s">
        <v>439</v>
      </c>
      <c r="I140" s="12" t="s">
        <v>441</v>
      </c>
      <c r="J140" s="12" t="s">
        <v>2533</v>
      </c>
      <c r="K140" s="12" t="s">
        <v>450</v>
      </c>
      <c r="L140" s="12">
        <v>72.599999999999994</v>
      </c>
      <c r="M140" s="68" t="s">
        <v>427</v>
      </c>
      <c r="N140" s="68">
        <v>23.2</v>
      </c>
      <c r="O140" s="9" t="s">
        <v>43</v>
      </c>
      <c r="P140" s="60" t="s">
        <v>425</v>
      </c>
      <c r="Q140" s="66" t="s">
        <v>270</v>
      </c>
      <c r="R140" s="18">
        <v>6</v>
      </c>
      <c r="S140" s="12" t="s">
        <v>439</v>
      </c>
      <c r="T140" s="12" t="s">
        <v>458</v>
      </c>
      <c r="U140" s="12" t="s">
        <v>2532</v>
      </c>
      <c r="V140" s="12" t="s">
        <v>450</v>
      </c>
      <c r="W140" s="12">
        <v>72.599999999999994</v>
      </c>
      <c r="X140" s="68" t="s">
        <v>427</v>
      </c>
      <c r="Y140" s="68">
        <v>24.2</v>
      </c>
      <c r="Z140" s="9" t="s">
        <v>46</v>
      </c>
      <c r="AB140" s="68" t="s">
        <v>71</v>
      </c>
      <c r="AC140" s="68" t="s">
        <v>1804</v>
      </c>
    </row>
    <row r="141" spans="2:31" s="68" customFormat="1" x14ac:dyDescent="0.25">
      <c r="B141" s="68" t="s">
        <v>1867</v>
      </c>
      <c r="C141" s="68" t="s">
        <v>34</v>
      </c>
      <c r="D141" s="59" t="s">
        <v>425</v>
      </c>
      <c r="E141" s="68" t="s">
        <v>1</v>
      </c>
      <c r="F141" s="66" t="s">
        <v>1701</v>
      </c>
      <c r="G141" s="18">
        <v>-2</v>
      </c>
      <c r="H141" s="12" t="s">
        <v>439</v>
      </c>
      <c r="I141" s="12" t="s">
        <v>441</v>
      </c>
      <c r="J141" s="12" t="s">
        <v>2533</v>
      </c>
      <c r="K141" s="12" t="s">
        <v>422</v>
      </c>
      <c r="L141" s="12">
        <v>66.56</v>
      </c>
      <c r="M141" s="68" t="s">
        <v>427</v>
      </c>
      <c r="N141" s="68">
        <v>23.4</v>
      </c>
      <c r="O141" s="9" t="s">
        <v>30</v>
      </c>
      <c r="P141" s="60" t="s">
        <v>425</v>
      </c>
      <c r="Q141" s="66" t="s">
        <v>250</v>
      </c>
      <c r="R141" s="18">
        <v>10</v>
      </c>
      <c r="S141" s="12" t="s">
        <v>439</v>
      </c>
      <c r="T141" s="12" t="s">
        <v>461</v>
      </c>
      <c r="U141" s="12" t="s">
        <v>2531</v>
      </c>
      <c r="V141" s="12" t="s">
        <v>422</v>
      </c>
      <c r="W141" s="12">
        <v>66.56</v>
      </c>
      <c r="X141" s="68" t="s">
        <v>427</v>
      </c>
      <c r="Y141" s="68">
        <v>25.6</v>
      </c>
      <c r="Z141" s="9" t="s">
        <v>44</v>
      </c>
      <c r="AA141" s="68" t="s">
        <v>2029</v>
      </c>
      <c r="AB141" s="68" t="s">
        <v>71</v>
      </c>
      <c r="AC141" s="68" t="s">
        <v>1804</v>
      </c>
    </row>
    <row r="142" spans="2:31" s="68" customFormat="1" x14ac:dyDescent="0.25">
      <c r="B142" s="68" t="s">
        <v>1867</v>
      </c>
      <c r="C142" s="68" t="s">
        <v>34</v>
      </c>
      <c r="D142" s="59" t="s">
        <v>425</v>
      </c>
      <c r="E142" s="68" t="s">
        <v>1</v>
      </c>
      <c r="F142" s="66" t="s">
        <v>1701</v>
      </c>
      <c r="G142" s="18">
        <v>-2</v>
      </c>
      <c r="H142" s="12" t="s">
        <v>439</v>
      </c>
      <c r="I142" s="12" t="s">
        <v>441</v>
      </c>
      <c r="J142" s="12" t="s">
        <v>2533</v>
      </c>
      <c r="K142" s="12" t="s">
        <v>422</v>
      </c>
      <c r="L142" s="12">
        <v>66.56</v>
      </c>
      <c r="M142" s="68" t="s">
        <v>427</v>
      </c>
      <c r="N142" s="68">
        <v>23.4</v>
      </c>
      <c r="O142" s="9" t="s">
        <v>30</v>
      </c>
      <c r="P142" s="60" t="s">
        <v>425</v>
      </c>
      <c r="Q142" s="66" t="s">
        <v>250</v>
      </c>
      <c r="R142" s="18">
        <v>10</v>
      </c>
      <c r="S142" s="12" t="s">
        <v>439</v>
      </c>
      <c r="T142" s="12" t="s">
        <v>461</v>
      </c>
      <c r="U142" s="12" t="s">
        <v>2531</v>
      </c>
      <c r="V142" s="12" t="s">
        <v>422</v>
      </c>
      <c r="W142" s="12">
        <v>66.56</v>
      </c>
      <c r="X142" s="68" t="s">
        <v>427</v>
      </c>
      <c r="Y142" s="68">
        <v>25.6</v>
      </c>
      <c r="Z142" s="9" t="s">
        <v>44</v>
      </c>
      <c r="AA142" s="68" t="s">
        <v>2029</v>
      </c>
      <c r="AB142" s="68" t="s">
        <v>71</v>
      </c>
      <c r="AC142" s="68" t="s">
        <v>1804</v>
      </c>
    </row>
    <row r="143" spans="2:31" s="68" customFormat="1" x14ac:dyDescent="0.25">
      <c r="B143" s="68" t="s">
        <v>1868</v>
      </c>
      <c r="C143" s="68" t="s">
        <v>348</v>
      </c>
      <c r="D143" s="59" t="s">
        <v>425</v>
      </c>
      <c r="E143" s="68" t="s">
        <v>148</v>
      </c>
      <c r="F143" s="66" t="s">
        <v>268</v>
      </c>
      <c r="G143" s="18">
        <v>0</v>
      </c>
      <c r="H143" s="12" t="s">
        <v>439</v>
      </c>
      <c r="I143" s="12" t="s">
        <v>441</v>
      </c>
      <c r="J143" s="12" t="s">
        <v>2533</v>
      </c>
      <c r="K143" s="12" t="s">
        <v>450</v>
      </c>
      <c r="L143" s="12">
        <v>72.599999999999994</v>
      </c>
      <c r="M143" s="68" t="s">
        <v>427</v>
      </c>
      <c r="N143" s="68">
        <v>23.2</v>
      </c>
      <c r="O143" s="9" t="s">
        <v>43</v>
      </c>
      <c r="P143" s="60" t="s">
        <v>425</v>
      </c>
      <c r="Q143" s="66" t="s">
        <v>271</v>
      </c>
      <c r="R143" s="18">
        <v>7</v>
      </c>
      <c r="S143" s="12" t="s">
        <v>439</v>
      </c>
      <c r="T143" s="12" t="s">
        <v>458</v>
      </c>
      <c r="U143" s="12" t="s">
        <v>2532</v>
      </c>
      <c r="V143" s="12" t="s">
        <v>450</v>
      </c>
      <c r="W143" s="12">
        <v>72.599999999999994</v>
      </c>
      <c r="X143" s="68" t="s">
        <v>427</v>
      </c>
      <c r="Y143" s="68">
        <v>24.2</v>
      </c>
      <c r="Z143" s="9" t="s">
        <v>46</v>
      </c>
      <c r="AB143" s="68" t="s">
        <v>71</v>
      </c>
      <c r="AC143" s="68" t="s">
        <v>1804</v>
      </c>
    </row>
    <row r="144" spans="2:31" s="68" customFormat="1" x14ac:dyDescent="0.25">
      <c r="B144" s="68" t="s">
        <v>1868</v>
      </c>
      <c r="C144" s="68" t="s">
        <v>348</v>
      </c>
      <c r="D144" s="59" t="s">
        <v>425</v>
      </c>
      <c r="E144" s="68" t="s">
        <v>1</v>
      </c>
      <c r="F144" s="66" t="s">
        <v>266</v>
      </c>
      <c r="G144" s="18">
        <v>0</v>
      </c>
      <c r="H144" s="12" t="s">
        <v>439</v>
      </c>
      <c r="I144" s="12" t="s">
        <v>441</v>
      </c>
      <c r="J144" s="12" t="s">
        <v>2533</v>
      </c>
      <c r="K144" s="12" t="s">
        <v>450</v>
      </c>
      <c r="L144" s="12">
        <v>72.599999999999994</v>
      </c>
      <c r="M144" s="68" t="s">
        <v>427</v>
      </c>
      <c r="N144" s="68">
        <v>23.2</v>
      </c>
      <c r="O144" s="9" t="s">
        <v>43</v>
      </c>
      <c r="P144" s="60" t="s">
        <v>425</v>
      </c>
      <c r="Q144" s="66" t="s">
        <v>270</v>
      </c>
      <c r="R144" s="18">
        <v>6</v>
      </c>
      <c r="S144" s="12" t="s">
        <v>439</v>
      </c>
      <c r="T144" s="12" t="s">
        <v>458</v>
      </c>
      <c r="U144" s="12" t="s">
        <v>2532</v>
      </c>
      <c r="V144" s="12" t="s">
        <v>450</v>
      </c>
      <c r="W144" s="12">
        <v>72.599999999999994</v>
      </c>
      <c r="X144" s="68" t="s">
        <v>427</v>
      </c>
      <c r="Y144" s="68">
        <v>24.2</v>
      </c>
      <c r="Z144" s="9" t="s">
        <v>46</v>
      </c>
      <c r="AB144" s="68" t="s">
        <v>71</v>
      </c>
      <c r="AC144" s="68" t="s">
        <v>1804</v>
      </c>
    </row>
    <row r="145" spans="2:31" s="68" customFormat="1" x14ac:dyDescent="0.25">
      <c r="B145" s="68" t="s">
        <v>1871</v>
      </c>
      <c r="C145" s="68" t="s">
        <v>1856</v>
      </c>
      <c r="D145" s="59" t="s">
        <v>425</v>
      </c>
      <c r="E145" s="68" t="s">
        <v>148</v>
      </c>
      <c r="F145" s="66" t="s">
        <v>268</v>
      </c>
      <c r="G145" s="18">
        <v>0</v>
      </c>
      <c r="H145" s="12" t="s">
        <v>439</v>
      </c>
      <c r="I145" s="12" t="s">
        <v>441</v>
      </c>
      <c r="J145" s="12" t="s">
        <v>2533</v>
      </c>
      <c r="K145" s="12" t="s">
        <v>450</v>
      </c>
      <c r="L145" s="12">
        <v>72.599999999999994</v>
      </c>
      <c r="M145" s="68" t="s">
        <v>427</v>
      </c>
      <c r="N145" s="68">
        <v>23.2</v>
      </c>
      <c r="O145" s="9" t="s">
        <v>35</v>
      </c>
      <c r="P145" s="60" t="s">
        <v>425</v>
      </c>
      <c r="Q145" s="66" t="s">
        <v>271</v>
      </c>
      <c r="R145" s="18">
        <v>7</v>
      </c>
      <c r="S145" s="12" t="s">
        <v>439</v>
      </c>
      <c r="T145" s="12" t="s">
        <v>458</v>
      </c>
      <c r="U145" s="12" t="s">
        <v>2532</v>
      </c>
      <c r="V145" s="12" t="s">
        <v>450</v>
      </c>
      <c r="W145" s="12">
        <v>72.599999999999994</v>
      </c>
      <c r="X145" s="68" t="s">
        <v>427</v>
      </c>
      <c r="Y145" s="68">
        <v>24.2</v>
      </c>
      <c r="Z145" s="9" t="s">
        <v>46</v>
      </c>
      <c r="AB145" s="68" t="s">
        <v>71</v>
      </c>
      <c r="AC145" s="68" t="s">
        <v>1804</v>
      </c>
    </row>
    <row r="146" spans="2:31" s="68" customFormat="1" x14ac:dyDescent="0.25">
      <c r="B146" s="68" t="s">
        <v>1871</v>
      </c>
      <c r="C146" s="68" t="s">
        <v>1856</v>
      </c>
      <c r="D146" s="59" t="s">
        <v>425</v>
      </c>
      <c r="E146" s="68" t="s">
        <v>1</v>
      </c>
      <c r="F146" s="66" t="s">
        <v>266</v>
      </c>
      <c r="G146" s="18">
        <v>0</v>
      </c>
      <c r="H146" s="12" t="s">
        <v>439</v>
      </c>
      <c r="I146" s="12" t="s">
        <v>441</v>
      </c>
      <c r="J146" s="12" t="s">
        <v>2533</v>
      </c>
      <c r="K146" s="12" t="s">
        <v>450</v>
      </c>
      <c r="L146" s="12">
        <v>72.599999999999994</v>
      </c>
      <c r="M146" s="68" t="s">
        <v>427</v>
      </c>
      <c r="N146" s="68">
        <v>23.2</v>
      </c>
      <c r="O146" s="9" t="s">
        <v>35</v>
      </c>
      <c r="P146" s="60" t="s">
        <v>425</v>
      </c>
      <c r="Q146" s="66" t="s">
        <v>270</v>
      </c>
      <c r="R146" s="18">
        <v>6</v>
      </c>
      <c r="S146" s="12" t="s">
        <v>439</v>
      </c>
      <c r="T146" s="12" t="s">
        <v>458</v>
      </c>
      <c r="U146" s="12" t="s">
        <v>2532</v>
      </c>
      <c r="V146" s="12" t="s">
        <v>450</v>
      </c>
      <c r="W146" s="12">
        <v>72.599999999999994</v>
      </c>
      <c r="X146" s="68" t="s">
        <v>427</v>
      </c>
      <c r="Y146" s="68">
        <v>24.2</v>
      </c>
      <c r="Z146" s="9" t="s">
        <v>46</v>
      </c>
      <c r="AB146" s="68" t="s">
        <v>71</v>
      </c>
      <c r="AC146" s="68" t="s">
        <v>1804</v>
      </c>
    </row>
    <row r="147" spans="2:31" s="68" customFormat="1" x14ac:dyDescent="0.25">
      <c r="B147" s="68" t="s">
        <v>1873</v>
      </c>
      <c r="C147" s="68" t="s">
        <v>167</v>
      </c>
      <c r="D147" s="59" t="s">
        <v>425</v>
      </c>
      <c r="E147" s="68" t="s">
        <v>148</v>
      </c>
      <c r="F147" s="66" t="s">
        <v>268</v>
      </c>
      <c r="G147" s="18">
        <v>0</v>
      </c>
      <c r="H147" s="12" t="s">
        <v>439</v>
      </c>
      <c r="I147" s="12" t="s">
        <v>441</v>
      </c>
      <c r="J147" s="12" t="s">
        <v>2533</v>
      </c>
      <c r="K147" s="12" t="s">
        <v>450</v>
      </c>
      <c r="L147" s="12">
        <v>72.599999999999994</v>
      </c>
      <c r="M147" s="68" t="s">
        <v>427</v>
      </c>
      <c r="N147" s="68">
        <v>23.2</v>
      </c>
      <c r="O147" s="9" t="s">
        <v>39</v>
      </c>
      <c r="P147" s="60" t="s">
        <v>425</v>
      </c>
      <c r="Q147" s="66" t="s">
        <v>269</v>
      </c>
      <c r="R147" s="18">
        <v>8</v>
      </c>
      <c r="S147" s="12" t="s">
        <v>439</v>
      </c>
      <c r="T147" s="12" t="s">
        <v>461</v>
      </c>
      <c r="U147" s="12" t="s">
        <v>2534</v>
      </c>
      <c r="V147" s="12" t="s">
        <v>450</v>
      </c>
      <c r="W147" s="12">
        <v>72.599999999999994</v>
      </c>
      <c r="X147" s="68" t="s">
        <v>427</v>
      </c>
      <c r="Y147" s="68">
        <v>25.8</v>
      </c>
      <c r="Z147" s="9" t="s">
        <v>44</v>
      </c>
      <c r="AB147" s="68" t="s">
        <v>71</v>
      </c>
      <c r="AC147" s="68" t="s">
        <v>1803</v>
      </c>
    </row>
    <row r="148" spans="2:31" s="68" customFormat="1" x14ac:dyDescent="0.25">
      <c r="B148" s="68" t="s">
        <v>1874</v>
      </c>
      <c r="C148" s="68" t="s">
        <v>1840</v>
      </c>
      <c r="D148" s="59" t="s">
        <v>425</v>
      </c>
      <c r="E148" s="68" t="s">
        <v>148</v>
      </c>
      <c r="F148" s="66" t="s">
        <v>268</v>
      </c>
      <c r="G148" s="18">
        <v>0</v>
      </c>
      <c r="H148" s="12" t="s">
        <v>439</v>
      </c>
      <c r="I148" s="12" t="s">
        <v>441</v>
      </c>
      <c r="J148" s="12" t="s">
        <v>2533</v>
      </c>
      <c r="K148" s="12" t="s">
        <v>450</v>
      </c>
      <c r="L148" s="12">
        <v>72.599999999999994</v>
      </c>
      <c r="M148" s="68" t="s">
        <v>427</v>
      </c>
      <c r="N148" s="68">
        <v>23.2</v>
      </c>
      <c r="O148" s="9" t="s">
        <v>96</v>
      </c>
      <c r="P148" s="60" t="s">
        <v>425</v>
      </c>
      <c r="Q148" s="66" t="s">
        <v>271</v>
      </c>
      <c r="R148" s="18">
        <v>7</v>
      </c>
      <c r="S148" s="12" t="s">
        <v>439</v>
      </c>
      <c r="T148" s="12" t="s">
        <v>458</v>
      </c>
      <c r="U148" s="12" t="s">
        <v>2532</v>
      </c>
      <c r="V148" s="12" t="s">
        <v>450</v>
      </c>
      <c r="W148" s="12">
        <v>72.599999999999994</v>
      </c>
      <c r="X148" s="68" t="s">
        <v>427</v>
      </c>
      <c r="Y148" s="68">
        <v>24.2</v>
      </c>
      <c r="Z148" s="9" t="s">
        <v>44</v>
      </c>
      <c r="AA148" s="68" t="s">
        <v>2026</v>
      </c>
      <c r="AB148" s="68" t="s">
        <v>71</v>
      </c>
      <c r="AC148" s="68" t="s">
        <v>1804</v>
      </c>
    </row>
    <row r="149" spans="2:31" s="68" customFormat="1" x14ac:dyDescent="0.25">
      <c r="B149" s="68" t="s">
        <v>1874</v>
      </c>
      <c r="C149" s="68" t="s">
        <v>1840</v>
      </c>
      <c r="D149" s="59" t="s">
        <v>425</v>
      </c>
      <c r="E149" s="68" t="s">
        <v>1</v>
      </c>
      <c r="F149" s="66" t="s">
        <v>266</v>
      </c>
      <c r="G149" s="18">
        <v>0</v>
      </c>
      <c r="H149" s="12" t="s">
        <v>439</v>
      </c>
      <c r="I149" s="12" t="s">
        <v>441</v>
      </c>
      <c r="J149" s="12" t="s">
        <v>2533</v>
      </c>
      <c r="K149" s="12" t="s">
        <v>450</v>
      </c>
      <c r="L149" s="12">
        <v>72.599999999999994</v>
      </c>
      <c r="M149" s="68" t="s">
        <v>427</v>
      </c>
      <c r="N149" s="68">
        <v>23.2</v>
      </c>
      <c r="O149" s="9" t="s">
        <v>96</v>
      </c>
      <c r="P149" s="60" t="s">
        <v>425</v>
      </c>
      <c r="Q149" s="66" t="s">
        <v>270</v>
      </c>
      <c r="R149" s="18">
        <v>6</v>
      </c>
      <c r="S149" s="12" t="s">
        <v>439</v>
      </c>
      <c r="T149" s="12" t="s">
        <v>458</v>
      </c>
      <c r="U149" s="12" t="s">
        <v>2532</v>
      </c>
      <c r="V149" s="12" t="s">
        <v>450</v>
      </c>
      <c r="W149" s="12">
        <v>72.599999999999994</v>
      </c>
      <c r="X149" s="68" t="s">
        <v>427</v>
      </c>
      <c r="Y149" s="68">
        <v>24.2</v>
      </c>
      <c r="Z149" s="9" t="s">
        <v>44</v>
      </c>
      <c r="AA149" s="68" t="s">
        <v>2026</v>
      </c>
      <c r="AB149" s="68" t="s">
        <v>71</v>
      </c>
      <c r="AC149" s="68" t="s">
        <v>1804</v>
      </c>
    </row>
    <row r="150" spans="2:31" s="68" customFormat="1" x14ac:dyDescent="0.25">
      <c r="B150" s="68" t="s">
        <v>1875</v>
      </c>
      <c r="C150" s="68" t="s">
        <v>1857</v>
      </c>
      <c r="D150" s="59" t="s">
        <v>425</v>
      </c>
      <c r="E150" s="68" t="s">
        <v>148</v>
      </c>
      <c r="F150" s="66" t="s">
        <v>268</v>
      </c>
      <c r="G150" s="18">
        <v>0</v>
      </c>
      <c r="H150" s="12" t="s">
        <v>439</v>
      </c>
      <c r="I150" s="12" t="s">
        <v>441</v>
      </c>
      <c r="J150" s="12" t="s">
        <v>2533</v>
      </c>
      <c r="K150" s="12" t="s">
        <v>450</v>
      </c>
      <c r="L150" s="12">
        <v>72.599999999999994</v>
      </c>
      <c r="M150" s="68" t="s">
        <v>427</v>
      </c>
      <c r="N150" s="68">
        <v>23.2</v>
      </c>
      <c r="O150" s="9" t="s">
        <v>48</v>
      </c>
      <c r="P150" s="60" t="s">
        <v>425</v>
      </c>
      <c r="Q150" s="66" t="s">
        <v>269</v>
      </c>
      <c r="R150" s="18">
        <v>8</v>
      </c>
      <c r="S150" s="12" t="s">
        <v>439</v>
      </c>
      <c r="T150" s="12" t="s">
        <v>461</v>
      </c>
      <c r="U150" s="12" t="s">
        <v>2534</v>
      </c>
      <c r="V150" s="12" t="s">
        <v>450</v>
      </c>
      <c r="W150" s="12">
        <v>72.599999999999994</v>
      </c>
      <c r="X150" s="68" t="s">
        <v>427</v>
      </c>
      <c r="Y150" s="68">
        <v>25.8</v>
      </c>
      <c r="Z150" s="9" t="s">
        <v>97</v>
      </c>
      <c r="AA150" s="68" t="s">
        <v>2027</v>
      </c>
      <c r="AB150" s="68" t="s">
        <v>71</v>
      </c>
      <c r="AC150" s="68" t="s">
        <v>1803</v>
      </c>
    </row>
    <row r="151" spans="2:31" s="68" customFormat="1" x14ac:dyDescent="0.25">
      <c r="B151" s="68" t="s">
        <v>1880</v>
      </c>
      <c r="C151" s="68" t="s">
        <v>175</v>
      </c>
      <c r="D151" s="59" t="s">
        <v>425</v>
      </c>
      <c r="E151" s="68" t="s">
        <v>148</v>
      </c>
      <c r="F151" s="66" t="s">
        <v>268</v>
      </c>
      <c r="G151" s="18">
        <v>0</v>
      </c>
      <c r="H151" s="12" t="s">
        <v>439</v>
      </c>
      <c r="I151" s="12" t="s">
        <v>441</v>
      </c>
      <c r="J151" s="12" t="s">
        <v>2533</v>
      </c>
      <c r="K151" s="12" t="s">
        <v>450</v>
      </c>
      <c r="L151" s="12">
        <v>72.599999999999994</v>
      </c>
      <c r="M151" s="68" t="s">
        <v>427</v>
      </c>
      <c r="N151" s="68">
        <v>23.2</v>
      </c>
      <c r="O151" s="9" t="s">
        <v>272</v>
      </c>
      <c r="P151" s="60" t="s">
        <v>425</v>
      </c>
      <c r="Q151" s="66" t="s">
        <v>268</v>
      </c>
      <c r="R151" s="18">
        <v>0</v>
      </c>
      <c r="S151" s="12" t="s">
        <v>439</v>
      </c>
      <c r="T151" s="12" t="s">
        <v>441</v>
      </c>
      <c r="U151" s="12" t="s">
        <v>2533</v>
      </c>
      <c r="V151" s="12" t="s">
        <v>450</v>
      </c>
      <c r="W151" s="12">
        <v>72.599999999999994</v>
      </c>
      <c r="X151" s="68" t="s">
        <v>427</v>
      </c>
      <c r="Y151" s="68">
        <v>23.2</v>
      </c>
      <c r="Z151" s="68" t="s">
        <v>272</v>
      </c>
      <c r="AB151" s="68" t="s">
        <v>71</v>
      </c>
      <c r="AC151" s="68" t="s">
        <v>1804</v>
      </c>
    </row>
    <row r="152" spans="2:31" s="68" customFormat="1" x14ac:dyDescent="0.25">
      <c r="B152" s="68" t="s">
        <v>1880</v>
      </c>
      <c r="C152" s="68" t="s">
        <v>175</v>
      </c>
      <c r="D152" s="59" t="s">
        <v>425</v>
      </c>
      <c r="E152" s="68" t="s">
        <v>148</v>
      </c>
      <c r="F152" s="66" t="s">
        <v>268</v>
      </c>
      <c r="G152" s="18">
        <v>0</v>
      </c>
      <c r="H152" s="12" t="s">
        <v>439</v>
      </c>
      <c r="I152" s="12" t="s">
        <v>441</v>
      </c>
      <c r="J152" s="12" t="s">
        <v>2533</v>
      </c>
      <c r="K152" s="12" t="s">
        <v>450</v>
      </c>
      <c r="L152" s="12">
        <v>72.599999999999994</v>
      </c>
      <c r="M152" s="68" t="s">
        <v>427</v>
      </c>
      <c r="N152" s="68">
        <v>23.2</v>
      </c>
      <c r="O152" s="9" t="s">
        <v>272</v>
      </c>
      <c r="P152" s="60" t="s">
        <v>425</v>
      </c>
      <c r="Q152" s="66" t="s">
        <v>271</v>
      </c>
      <c r="R152" s="18">
        <v>7</v>
      </c>
      <c r="S152" s="12" t="s">
        <v>439</v>
      </c>
      <c r="T152" s="12" t="s">
        <v>458</v>
      </c>
      <c r="U152" s="12" t="s">
        <v>2532</v>
      </c>
      <c r="V152" s="12" t="s">
        <v>450</v>
      </c>
      <c r="W152" s="12">
        <v>72.599999999999994</v>
      </c>
      <c r="X152" s="68" t="s">
        <v>427</v>
      </c>
      <c r="Y152" s="68">
        <v>24.2</v>
      </c>
      <c r="Z152" s="68" t="s">
        <v>273</v>
      </c>
      <c r="AB152" s="68" t="s">
        <v>71</v>
      </c>
      <c r="AC152" s="68" t="s">
        <v>1804</v>
      </c>
    </row>
    <row r="153" spans="2:31" s="68" customFormat="1" x14ac:dyDescent="0.25">
      <c r="B153" s="68" t="s">
        <v>1880</v>
      </c>
      <c r="C153" s="68" t="s">
        <v>175</v>
      </c>
      <c r="D153" s="59" t="s">
        <v>425</v>
      </c>
      <c r="E153" s="68" t="s">
        <v>1</v>
      </c>
      <c r="F153" s="66" t="s">
        <v>266</v>
      </c>
      <c r="G153" s="18">
        <v>0</v>
      </c>
      <c r="H153" s="12" t="s">
        <v>439</v>
      </c>
      <c r="I153" s="12" t="s">
        <v>441</v>
      </c>
      <c r="J153" s="12" t="s">
        <v>2533</v>
      </c>
      <c r="K153" s="12" t="s">
        <v>450</v>
      </c>
      <c r="L153" s="12">
        <v>72.599999999999994</v>
      </c>
      <c r="M153" s="68" t="s">
        <v>427</v>
      </c>
      <c r="N153" s="68">
        <v>23.2</v>
      </c>
      <c r="O153" s="9" t="s">
        <v>272</v>
      </c>
      <c r="P153" s="60" t="s">
        <v>425</v>
      </c>
      <c r="Q153" s="66" t="s">
        <v>266</v>
      </c>
      <c r="R153" s="18">
        <v>0</v>
      </c>
      <c r="S153" s="12" t="s">
        <v>439</v>
      </c>
      <c r="T153" s="12" t="s">
        <v>441</v>
      </c>
      <c r="U153" s="12" t="s">
        <v>2533</v>
      </c>
      <c r="V153" s="12" t="s">
        <v>450</v>
      </c>
      <c r="W153" s="12">
        <v>72.599999999999994</v>
      </c>
      <c r="X153" s="68" t="s">
        <v>427</v>
      </c>
      <c r="Y153" s="68">
        <v>23.2</v>
      </c>
      <c r="Z153" s="68" t="s">
        <v>272</v>
      </c>
      <c r="AB153" s="68" t="s">
        <v>71</v>
      </c>
      <c r="AC153" s="68" t="s">
        <v>1804</v>
      </c>
    </row>
    <row r="154" spans="2:31" s="68" customFormat="1" x14ac:dyDescent="0.25">
      <c r="B154" s="68" t="s">
        <v>1880</v>
      </c>
      <c r="C154" s="68" t="s">
        <v>175</v>
      </c>
      <c r="D154" s="59" t="s">
        <v>425</v>
      </c>
      <c r="E154" s="68" t="s">
        <v>1</v>
      </c>
      <c r="F154" s="66" t="s">
        <v>266</v>
      </c>
      <c r="G154" s="18">
        <v>0</v>
      </c>
      <c r="H154" s="12" t="s">
        <v>439</v>
      </c>
      <c r="I154" s="12" t="s">
        <v>441</v>
      </c>
      <c r="J154" s="12" t="s">
        <v>2533</v>
      </c>
      <c r="K154" s="12" t="s">
        <v>450</v>
      </c>
      <c r="L154" s="12">
        <v>72.599999999999994</v>
      </c>
      <c r="M154" s="68" t="s">
        <v>427</v>
      </c>
      <c r="N154" s="68">
        <v>23.2</v>
      </c>
      <c r="O154" s="9" t="s">
        <v>272</v>
      </c>
      <c r="P154" s="60" t="s">
        <v>425</v>
      </c>
      <c r="Q154" s="66" t="s">
        <v>270</v>
      </c>
      <c r="R154" s="18">
        <v>6</v>
      </c>
      <c r="S154" s="12" t="s">
        <v>439</v>
      </c>
      <c r="T154" s="12" t="s">
        <v>458</v>
      </c>
      <c r="U154" s="12" t="s">
        <v>2532</v>
      </c>
      <c r="V154" s="12" t="s">
        <v>450</v>
      </c>
      <c r="W154" s="12">
        <v>72.599999999999994</v>
      </c>
      <c r="X154" s="68" t="s">
        <v>427</v>
      </c>
      <c r="Y154" s="68">
        <v>24.2</v>
      </c>
      <c r="Z154" s="68" t="s">
        <v>273</v>
      </c>
      <c r="AB154" s="68" t="s">
        <v>71</v>
      </c>
      <c r="AC154" s="68" t="s">
        <v>1804</v>
      </c>
    </row>
    <row r="155" spans="2:31" s="68" customFormat="1" x14ac:dyDescent="0.25">
      <c r="B155" s="68" t="s">
        <v>1859</v>
      </c>
      <c r="C155" s="68" t="s">
        <v>1852</v>
      </c>
      <c r="D155" s="59" t="s">
        <v>415</v>
      </c>
      <c r="E155" s="68" t="s">
        <v>1</v>
      </c>
      <c r="F155" s="66" t="s">
        <v>161</v>
      </c>
      <c r="G155" s="18">
        <v>15</v>
      </c>
      <c r="H155" s="12" t="s">
        <v>429</v>
      </c>
      <c r="I155" s="12" t="s">
        <v>441</v>
      </c>
      <c r="J155" s="12" t="s">
        <v>2533</v>
      </c>
      <c r="K155" s="12" t="s">
        <v>450</v>
      </c>
      <c r="L155" s="12">
        <v>72.599999999999994</v>
      </c>
      <c r="M155" s="68" t="s">
        <v>427</v>
      </c>
      <c r="N155" s="68">
        <v>23.8</v>
      </c>
      <c r="O155" s="9" t="s">
        <v>17</v>
      </c>
      <c r="P155" s="60" t="s">
        <v>415</v>
      </c>
      <c r="Q155" s="66" t="s">
        <v>162</v>
      </c>
      <c r="R155" s="18">
        <v>0</v>
      </c>
      <c r="S155" s="12" t="s">
        <v>429</v>
      </c>
      <c r="T155" s="12" t="s">
        <v>461</v>
      </c>
      <c r="U155" s="12" t="s">
        <v>2534</v>
      </c>
      <c r="V155" s="12" t="s">
        <v>450</v>
      </c>
      <c r="W155" s="12">
        <v>72.599999999999994</v>
      </c>
      <c r="X155" s="68" t="s">
        <v>427</v>
      </c>
      <c r="Y155" s="68">
        <v>26.6</v>
      </c>
      <c r="Z155" s="9" t="s">
        <v>74</v>
      </c>
      <c r="AB155" s="68" t="s">
        <v>71</v>
      </c>
      <c r="AC155" s="68" t="s">
        <v>1803</v>
      </c>
      <c r="AE155" s="68" t="s">
        <v>4</v>
      </c>
    </row>
    <row r="156" spans="2:31" s="68" customFormat="1" x14ac:dyDescent="0.25">
      <c r="B156" s="68" t="s">
        <v>1859</v>
      </c>
      <c r="C156" s="68" t="s">
        <v>1852</v>
      </c>
      <c r="D156" s="59" t="s">
        <v>435</v>
      </c>
      <c r="E156" s="68" t="s">
        <v>1</v>
      </c>
      <c r="F156" s="66" t="s">
        <v>314</v>
      </c>
      <c r="G156" s="18">
        <v>1</v>
      </c>
      <c r="H156" s="12" t="s">
        <v>429</v>
      </c>
      <c r="I156" s="12" t="s">
        <v>441</v>
      </c>
      <c r="J156" s="12" t="s">
        <v>2537</v>
      </c>
      <c r="K156" s="12" t="s">
        <v>450</v>
      </c>
      <c r="L156" s="12">
        <v>72.599999999999994</v>
      </c>
      <c r="M156" s="68" t="s">
        <v>437</v>
      </c>
      <c r="O156" s="9" t="s">
        <v>17</v>
      </c>
      <c r="P156" s="60" t="s">
        <v>415</v>
      </c>
      <c r="Q156" s="66" t="s">
        <v>162</v>
      </c>
      <c r="R156" s="18">
        <v>0</v>
      </c>
      <c r="S156" s="12" t="s">
        <v>429</v>
      </c>
      <c r="T156" s="12" t="s">
        <v>461</v>
      </c>
      <c r="U156" s="12" t="s">
        <v>2534</v>
      </c>
      <c r="V156" s="12" t="s">
        <v>450</v>
      </c>
      <c r="W156" s="12">
        <v>72.599999999999994</v>
      </c>
      <c r="X156" s="68" t="s">
        <v>427</v>
      </c>
      <c r="Z156" s="9" t="s">
        <v>74</v>
      </c>
      <c r="AB156" s="68" t="s">
        <v>71</v>
      </c>
      <c r="AC156" s="68" t="s">
        <v>1803</v>
      </c>
    </row>
    <row r="157" spans="2:31" s="68" customFormat="1" x14ac:dyDescent="0.25">
      <c r="B157" s="68" t="s">
        <v>1872</v>
      </c>
      <c r="C157" s="68" t="s">
        <v>168</v>
      </c>
      <c r="D157" s="59" t="s">
        <v>415</v>
      </c>
      <c r="E157" s="68" t="s">
        <v>1</v>
      </c>
      <c r="F157" s="66" t="s">
        <v>161</v>
      </c>
      <c r="G157" s="18">
        <v>15</v>
      </c>
      <c r="H157" s="12" t="s">
        <v>429</v>
      </c>
      <c r="I157" s="12" t="s">
        <v>441</v>
      </c>
      <c r="J157" s="12" t="s">
        <v>2533</v>
      </c>
      <c r="K157" s="12" t="s">
        <v>450</v>
      </c>
      <c r="L157" s="12">
        <v>72.599999999999994</v>
      </c>
      <c r="M157" s="68" t="s">
        <v>427</v>
      </c>
      <c r="N157" s="68">
        <v>23.8</v>
      </c>
      <c r="O157" s="9" t="s">
        <v>77</v>
      </c>
      <c r="P157" s="60" t="s">
        <v>415</v>
      </c>
      <c r="Q157" s="66" t="s">
        <v>162</v>
      </c>
      <c r="R157" s="18">
        <v>0</v>
      </c>
      <c r="S157" s="12" t="s">
        <v>429</v>
      </c>
      <c r="T157" s="12" t="s">
        <v>461</v>
      </c>
      <c r="U157" s="12" t="s">
        <v>2534</v>
      </c>
      <c r="V157" s="12" t="s">
        <v>450</v>
      </c>
      <c r="W157" s="12">
        <v>72.599999999999994</v>
      </c>
      <c r="X157" s="68" t="s">
        <v>427</v>
      </c>
      <c r="Y157" s="68">
        <v>26.6</v>
      </c>
      <c r="Z157" s="9" t="s">
        <v>83</v>
      </c>
      <c r="AB157" s="68" t="s">
        <v>71</v>
      </c>
      <c r="AC157" s="68" t="s">
        <v>1803</v>
      </c>
    </row>
    <row r="158" spans="2:31" s="68" customFormat="1" x14ac:dyDescent="0.25">
      <c r="B158" s="68" t="s">
        <v>1873</v>
      </c>
      <c r="C158" s="68" t="s">
        <v>167</v>
      </c>
      <c r="D158" s="59" t="s">
        <v>415</v>
      </c>
      <c r="E158" s="68" t="s">
        <v>1</v>
      </c>
      <c r="F158" s="66" t="s">
        <v>161</v>
      </c>
      <c r="G158" s="18">
        <v>15</v>
      </c>
      <c r="H158" s="12" t="s">
        <v>429</v>
      </c>
      <c r="I158" s="12" t="s">
        <v>441</v>
      </c>
      <c r="J158" s="12" t="s">
        <v>2533</v>
      </c>
      <c r="K158" s="12" t="s">
        <v>450</v>
      </c>
      <c r="L158" s="12">
        <v>72.599999999999994</v>
      </c>
      <c r="M158" s="68" t="s">
        <v>427</v>
      </c>
      <c r="N158" s="68">
        <v>23.8</v>
      </c>
      <c r="O158" s="9" t="s">
        <v>17</v>
      </c>
      <c r="P158" s="60" t="s">
        <v>415</v>
      </c>
      <c r="Q158" s="66" t="s">
        <v>162</v>
      </c>
      <c r="R158" s="18">
        <v>0</v>
      </c>
      <c r="S158" s="12" t="s">
        <v>429</v>
      </c>
      <c r="T158" s="12" t="s">
        <v>461</v>
      </c>
      <c r="U158" s="12" t="s">
        <v>2534</v>
      </c>
      <c r="V158" s="12" t="s">
        <v>450</v>
      </c>
      <c r="W158" s="12">
        <v>72.599999999999994</v>
      </c>
      <c r="X158" s="68" t="s">
        <v>427</v>
      </c>
      <c r="Y158" s="68">
        <v>26.6</v>
      </c>
      <c r="Z158" s="9" t="s">
        <v>74</v>
      </c>
      <c r="AB158" s="68" t="s">
        <v>71</v>
      </c>
      <c r="AC158" s="68" t="s">
        <v>1803</v>
      </c>
    </row>
    <row r="159" spans="2:31" s="68" customFormat="1" x14ac:dyDescent="0.25">
      <c r="B159" s="68" t="s">
        <v>1871</v>
      </c>
      <c r="C159" s="68" t="s">
        <v>1856</v>
      </c>
      <c r="D159" s="59" t="s">
        <v>435</v>
      </c>
      <c r="E159" s="68" t="s">
        <v>1</v>
      </c>
      <c r="F159" s="66" t="s">
        <v>314</v>
      </c>
      <c r="G159" s="18">
        <v>1</v>
      </c>
      <c r="H159" s="12" t="s">
        <v>429</v>
      </c>
      <c r="I159" s="12" t="s">
        <v>441</v>
      </c>
      <c r="J159" s="12" t="s">
        <v>2537</v>
      </c>
      <c r="K159" s="12" t="s">
        <v>450</v>
      </c>
      <c r="L159" s="12">
        <v>72.599999999999994</v>
      </c>
      <c r="M159" s="68" t="s">
        <v>437</v>
      </c>
      <c r="N159" s="68">
        <v>22.4</v>
      </c>
      <c r="O159" s="9" t="s">
        <v>77</v>
      </c>
      <c r="P159" s="60" t="s">
        <v>435</v>
      </c>
      <c r="Q159" s="66" t="s">
        <v>78</v>
      </c>
      <c r="R159" s="18">
        <v>0</v>
      </c>
      <c r="S159" s="12" t="s">
        <v>429</v>
      </c>
      <c r="T159" s="12" t="s">
        <v>458</v>
      </c>
      <c r="U159" s="12" t="s">
        <v>2531</v>
      </c>
      <c r="V159" s="12" t="s">
        <v>450</v>
      </c>
      <c r="W159" s="12">
        <v>72.599999999999994</v>
      </c>
      <c r="X159" s="68" t="s">
        <v>437</v>
      </c>
      <c r="Y159" s="68">
        <v>22.6</v>
      </c>
      <c r="Z159" s="9" t="s">
        <v>18</v>
      </c>
      <c r="AB159" s="68" t="s">
        <v>71</v>
      </c>
      <c r="AC159" s="68" t="s">
        <v>1804</v>
      </c>
    </row>
    <row r="160" spans="2:31" s="68" customFormat="1" x14ac:dyDescent="0.25">
      <c r="B160" s="68" t="s">
        <v>1874</v>
      </c>
      <c r="C160" s="68" t="s">
        <v>1840</v>
      </c>
      <c r="D160" s="59" t="s">
        <v>435</v>
      </c>
      <c r="E160" s="68" t="s">
        <v>1</v>
      </c>
      <c r="F160" s="66" t="s">
        <v>314</v>
      </c>
      <c r="G160" s="18">
        <v>1</v>
      </c>
      <c r="H160" s="12" t="s">
        <v>429</v>
      </c>
      <c r="I160" s="12" t="s">
        <v>441</v>
      </c>
      <c r="J160" s="12" t="s">
        <v>2537</v>
      </c>
      <c r="K160" s="12" t="s">
        <v>450</v>
      </c>
      <c r="L160" s="12">
        <v>72.599999999999994</v>
      </c>
      <c r="M160" s="68" t="s">
        <v>437</v>
      </c>
      <c r="N160" s="68">
        <v>22.4</v>
      </c>
      <c r="O160" s="9" t="s">
        <v>17</v>
      </c>
      <c r="P160" s="60" t="s">
        <v>435</v>
      </c>
      <c r="Q160" s="66" t="s">
        <v>78</v>
      </c>
      <c r="R160" s="18">
        <v>0</v>
      </c>
      <c r="S160" s="12" t="s">
        <v>429</v>
      </c>
      <c r="T160" s="12" t="s">
        <v>458</v>
      </c>
      <c r="U160" s="12" t="s">
        <v>2531</v>
      </c>
      <c r="V160" s="12" t="s">
        <v>450</v>
      </c>
      <c r="W160" s="12">
        <v>72.599999999999994</v>
      </c>
      <c r="X160" s="68" t="s">
        <v>437</v>
      </c>
      <c r="Y160" s="68">
        <v>22.6</v>
      </c>
      <c r="Z160" s="9" t="s">
        <v>80</v>
      </c>
      <c r="AA160" s="68" t="s">
        <v>2026</v>
      </c>
      <c r="AB160" s="68" t="s">
        <v>71</v>
      </c>
      <c r="AC160" s="68" t="s">
        <v>1804</v>
      </c>
    </row>
    <row r="161" spans="2:31" s="68" customFormat="1" x14ac:dyDescent="0.25">
      <c r="B161" s="68" t="s">
        <v>1863</v>
      </c>
      <c r="C161" s="68" t="s">
        <v>1841</v>
      </c>
      <c r="D161" s="59" t="s">
        <v>435</v>
      </c>
      <c r="E161" s="68" t="s">
        <v>1</v>
      </c>
      <c r="F161" s="66" t="s">
        <v>338</v>
      </c>
      <c r="G161" s="18">
        <v>7</v>
      </c>
      <c r="H161" s="12" t="s">
        <v>439</v>
      </c>
      <c r="I161" s="12" t="s">
        <v>431</v>
      </c>
      <c r="J161" s="12" t="s">
        <v>2530</v>
      </c>
      <c r="K161" s="12" t="s">
        <v>450</v>
      </c>
      <c r="L161" s="12">
        <v>72.599999999999994</v>
      </c>
      <c r="M161" s="68" t="s">
        <v>427</v>
      </c>
      <c r="N161" s="68">
        <v>23</v>
      </c>
      <c r="O161" s="9" t="s">
        <v>108</v>
      </c>
      <c r="P161" s="60" t="s">
        <v>435</v>
      </c>
      <c r="Q161" s="66" t="s">
        <v>340</v>
      </c>
      <c r="R161" s="18">
        <v>0</v>
      </c>
      <c r="S161" s="12" t="s">
        <v>439</v>
      </c>
      <c r="T161" s="12" t="s">
        <v>449</v>
      </c>
      <c r="U161" s="12" t="s">
        <v>2536</v>
      </c>
      <c r="V161" s="12" t="s">
        <v>450</v>
      </c>
      <c r="W161" s="12">
        <v>72.599999999999994</v>
      </c>
      <c r="X161" s="68" t="s">
        <v>427</v>
      </c>
      <c r="Y161" s="68">
        <v>24</v>
      </c>
      <c r="Z161" s="9" t="s">
        <v>96</v>
      </c>
      <c r="AB161" s="68" t="s">
        <v>71</v>
      </c>
      <c r="AC161" s="68" t="s">
        <v>1804</v>
      </c>
      <c r="AE161" s="68" t="s">
        <v>4</v>
      </c>
    </row>
    <row r="162" spans="2:31" s="68" customFormat="1" x14ac:dyDescent="0.25">
      <c r="B162" s="68" t="s">
        <v>1864</v>
      </c>
      <c r="C162" s="68" t="s">
        <v>1855</v>
      </c>
      <c r="D162" s="59" t="s">
        <v>435</v>
      </c>
      <c r="E162" s="68" t="s">
        <v>1</v>
      </c>
      <c r="F162" s="66" t="s">
        <v>338</v>
      </c>
      <c r="G162" s="18">
        <v>7</v>
      </c>
      <c r="H162" s="12" t="s">
        <v>439</v>
      </c>
      <c r="I162" s="12" t="s">
        <v>431</v>
      </c>
      <c r="J162" s="12" t="s">
        <v>2530</v>
      </c>
      <c r="K162" s="12" t="s">
        <v>450</v>
      </c>
      <c r="L162" s="12">
        <v>72.599999999999994</v>
      </c>
      <c r="M162" s="68" t="s">
        <v>427</v>
      </c>
      <c r="N162" s="68">
        <v>23</v>
      </c>
      <c r="O162" s="9" t="s">
        <v>107</v>
      </c>
      <c r="P162" s="60" t="s">
        <v>435</v>
      </c>
      <c r="Q162" s="66" t="s">
        <v>340</v>
      </c>
      <c r="R162" s="18">
        <v>0</v>
      </c>
      <c r="S162" s="12" t="s">
        <v>439</v>
      </c>
      <c r="T162" s="12" t="s">
        <v>449</v>
      </c>
      <c r="U162" s="12" t="s">
        <v>2536</v>
      </c>
      <c r="V162" s="12" t="s">
        <v>450</v>
      </c>
      <c r="W162" s="12">
        <v>72.599999999999994</v>
      </c>
      <c r="X162" s="68" t="s">
        <v>427</v>
      </c>
      <c r="Y162" s="68">
        <v>24</v>
      </c>
      <c r="Z162" s="9" t="s">
        <v>48</v>
      </c>
      <c r="AB162" s="68" t="s">
        <v>71</v>
      </c>
      <c r="AC162" s="68" t="s">
        <v>1804</v>
      </c>
      <c r="AE162" s="68" t="s">
        <v>4</v>
      </c>
    </row>
    <row r="163" spans="2:31" s="68" customFormat="1" x14ac:dyDescent="0.25">
      <c r="B163" s="68" t="s">
        <v>1865</v>
      </c>
      <c r="C163" s="68" t="s">
        <v>1845</v>
      </c>
      <c r="D163" s="59" t="s">
        <v>435</v>
      </c>
      <c r="E163" s="68" t="s">
        <v>1</v>
      </c>
      <c r="F163" s="66" t="s">
        <v>338</v>
      </c>
      <c r="G163" s="18">
        <v>7</v>
      </c>
      <c r="H163" s="12" t="s">
        <v>439</v>
      </c>
      <c r="I163" s="12" t="s">
        <v>431</v>
      </c>
      <c r="J163" s="12" t="s">
        <v>2530</v>
      </c>
      <c r="K163" s="12" t="s">
        <v>450</v>
      </c>
      <c r="L163" s="12">
        <v>72.599999999999994</v>
      </c>
      <c r="M163" s="68" t="s">
        <v>427</v>
      </c>
      <c r="N163" s="68">
        <v>23</v>
      </c>
      <c r="O163" s="9" t="s">
        <v>108</v>
      </c>
      <c r="P163" s="60" t="s">
        <v>435</v>
      </c>
      <c r="Q163" s="66" t="s">
        <v>340</v>
      </c>
      <c r="R163" s="18">
        <v>0</v>
      </c>
      <c r="S163" s="12" t="s">
        <v>439</v>
      </c>
      <c r="T163" s="12" t="s">
        <v>449</v>
      </c>
      <c r="U163" s="12" t="s">
        <v>2536</v>
      </c>
      <c r="V163" s="12" t="s">
        <v>450</v>
      </c>
      <c r="W163" s="12">
        <v>72.599999999999994</v>
      </c>
      <c r="X163" s="68" t="s">
        <v>427</v>
      </c>
      <c r="Y163" s="68">
        <v>24</v>
      </c>
      <c r="Z163" s="9" t="s">
        <v>96</v>
      </c>
      <c r="AB163" s="68" t="s">
        <v>71</v>
      </c>
      <c r="AC163" s="68" t="s">
        <v>1804</v>
      </c>
    </row>
    <row r="164" spans="2:31" s="68" customFormat="1" x14ac:dyDescent="0.25">
      <c r="B164" s="68" t="s">
        <v>1862</v>
      </c>
      <c r="C164" s="68" t="s">
        <v>1854</v>
      </c>
      <c r="D164" s="59" t="s">
        <v>425</v>
      </c>
      <c r="E164" s="68" t="s">
        <v>1</v>
      </c>
      <c r="F164" s="66" t="s">
        <v>257</v>
      </c>
      <c r="G164" s="18">
        <v>1</v>
      </c>
      <c r="H164" s="12" t="s">
        <v>429</v>
      </c>
      <c r="I164" s="12" t="s">
        <v>431</v>
      </c>
      <c r="J164" s="12" t="s">
        <v>2530</v>
      </c>
      <c r="K164" s="12" t="s">
        <v>450</v>
      </c>
      <c r="L164" s="12">
        <v>72.599999999999994</v>
      </c>
      <c r="M164" s="68" t="s">
        <v>417</v>
      </c>
      <c r="N164" s="68">
        <v>23</v>
      </c>
      <c r="O164" s="9" t="s">
        <v>263</v>
      </c>
      <c r="P164" s="60" t="s">
        <v>425</v>
      </c>
      <c r="Q164" s="66" t="s">
        <v>261</v>
      </c>
      <c r="R164" s="18">
        <v>0</v>
      </c>
      <c r="S164" s="12" t="s">
        <v>429</v>
      </c>
      <c r="T164" s="12" t="s">
        <v>449</v>
      </c>
      <c r="U164" s="12" t="s">
        <v>2536</v>
      </c>
      <c r="V164" s="12" t="s">
        <v>450</v>
      </c>
      <c r="W164" s="12">
        <v>72.599999999999994</v>
      </c>
      <c r="X164" s="68" t="s">
        <v>427</v>
      </c>
      <c r="Y164" s="68">
        <v>21.8</v>
      </c>
      <c r="Z164" s="9" t="s">
        <v>122</v>
      </c>
      <c r="AB164" s="68" t="s">
        <v>71</v>
      </c>
      <c r="AC164" s="68" t="s">
        <v>1803</v>
      </c>
      <c r="AE164" s="68" t="s">
        <v>4</v>
      </c>
    </row>
    <row r="165" spans="2:31" s="68" customFormat="1" x14ac:dyDescent="0.25">
      <c r="B165" s="68" t="s">
        <v>1863</v>
      </c>
      <c r="C165" s="68" t="s">
        <v>1841</v>
      </c>
      <c r="D165" s="59" t="s">
        <v>425</v>
      </c>
      <c r="E165" s="68" t="s">
        <v>1</v>
      </c>
      <c r="F165" s="66" t="s">
        <v>257</v>
      </c>
      <c r="G165" s="18">
        <v>1</v>
      </c>
      <c r="H165" s="12" t="s">
        <v>429</v>
      </c>
      <c r="I165" s="12" t="s">
        <v>431</v>
      </c>
      <c r="J165" s="12" t="s">
        <v>2530</v>
      </c>
      <c r="K165" s="12" t="s">
        <v>450</v>
      </c>
      <c r="L165" s="12">
        <v>72.599999999999994</v>
      </c>
      <c r="M165" s="68" t="s">
        <v>417</v>
      </c>
      <c r="N165" s="68">
        <v>23</v>
      </c>
      <c r="O165" s="9" t="s">
        <v>89</v>
      </c>
      <c r="P165" s="60" t="s">
        <v>425</v>
      </c>
      <c r="Q165" s="66" t="s">
        <v>261</v>
      </c>
      <c r="R165" s="18">
        <v>0</v>
      </c>
      <c r="S165" s="12" t="s">
        <v>429</v>
      </c>
      <c r="T165" s="12" t="s">
        <v>449</v>
      </c>
      <c r="U165" s="12" t="s">
        <v>2536</v>
      </c>
      <c r="V165" s="12" t="s">
        <v>450</v>
      </c>
      <c r="W165" s="12">
        <v>72.599999999999994</v>
      </c>
      <c r="X165" s="68" t="s">
        <v>427</v>
      </c>
      <c r="Y165" s="68">
        <v>21.8</v>
      </c>
      <c r="Z165" s="9" t="s">
        <v>18</v>
      </c>
      <c r="AB165" s="68" t="s">
        <v>71</v>
      </c>
      <c r="AC165" s="68" t="s">
        <v>1804</v>
      </c>
      <c r="AE165" s="68" t="s">
        <v>4</v>
      </c>
    </row>
    <row r="166" spans="2:31" s="68" customFormat="1" x14ac:dyDescent="0.25">
      <c r="B166" s="68" t="s">
        <v>1864</v>
      </c>
      <c r="C166" s="68" t="s">
        <v>1855</v>
      </c>
      <c r="D166" s="59" t="s">
        <v>425</v>
      </c>
      <c r="E166" s="68" t="s">
        <v>1</v>
      </c>
      <c r="F166" s="66" t="s">
        <v>257</v>
      </c>
      <c r="G166" s="18">
        <v>1</v>
      </c>
      <c r="H166" s="12" t="s">
        <v>429</v>
      </c>
      <c r="I166" s="12" t="s">
        <v>431</v>
      </c>
      <c r="J166" s="12" t="s">
        <v>2530</v>
      </c>
      <c r="K166" s="12" t="s">
        <v>450</v>
      </c>
      <c r="L166" s="12">
        <v>72.599999999999994</v>
      </c>
      <c r="M166" s="68" t="s">
        <v>417</v>
      </c>
      <c r="N166" s="68">
        <v>23</v>
      </c>
      <c r="O166" s="9" t="s">
        <v>88</v>
      </c>
      <c r="P166" s="60" t="s">
        <v>425</v>
      </c>
      <c r="Q166" s="66" t="s">
        <v>261</v>
      </c>
      <c r="R166" s="18">
        <v>0</v>
      </c>
      <c r="S166" s="12" t="s">
        <v>429</v>
      </c>
      <c r="T166" s="12" t="s">
        <v>449</v>
      </c>
      <c r="U166" s="12" t="s">
        <v>2536</v>
      </c>
      <c r="V166" s="12" t="s">
        <v>450</v>
      </c>
      <c r="W166" s="12">
        <v>72.599999999999994</v>
      </c>
      <c r="X166" s="68" t="s">
        <v>427</v>
      </c>
      <c r="Y166" s="68">
        <v>21.8</v>
      </c>
      <c r="Z166" s="9" t="s">
        <v>19</v>
      </c>
      <c r="AB166" s="68" t="s">
        <v>71</v>
      </c>
      <c r="AC166" s="68" t="s">
        <v>1804</v>
      </c>
    </row>
    <row r="167" spans="2:31" s="68" customFormat="1" x14ac:dyDescent="0.25">
      <c r="B167" s="68" t="s">
        <v>1865</v>
      </c>
      <c r="C167" s="68" t="s">
        <v>1845</v>
      </c>
      <c r="D167" s="59" t="s">
        <v>425</v>
      </c>
      <c r="E167" s="68" t="s">
        <v>1</v>
      </c>
      <c r="F167" s="66" t="s">
        <v>257</v>
      </c>
      <c r="G167" s="18">
        <v>1</v>
      </c>
      <c r="H167" s="12" t="s">
        <v>429</v>
      </c>
      <c r="I167" s="12" t="s">
        <v>431</v>
      </c>
      <c r="J167" s="12" t="s">
        <v>2530</v>
      </c>
      <c r="K167" s="12" t="s">
        <v>450</v>
      </c>
      <c r="L167" s="12">
        <v>72.599999999999994</v>
      </c>
      <c r="M167" s="68" t="s">
        <v>417</v>
      </c>
      <c r="N167" s="68">
        <v>23</v>
      </c>
      <c r="O167" s="9" t="s">
        <v>89</v>
      </c>
      <c r="P167" s="60" t="s">
        <v>425</v>
      </c>
      <c r="Q167" s="66" t="s">
        <v>261</v>
      </c>
      <c r="R167" s="18">
        <v>0</v>
      </c>
      <c r="S167" s="12" t="s">
        <v>429</v>
      </c>
      <c r="T167" s="12" t="s">
        <v>449</v>
      </c>
      <c r="U167" s="12" t="s">
        <v>2536</v>
      </c>
      <c r="V167" s="12" t="s">
        <v>450</v>
      </c>
      <c r="W167" s="12">
        <v>72.599999999999994</v>
      </c>
      <c r="X167" s="68" t="s">
        <v>427</v>
      </c>
      <c r="Y167" s="68">
        <v>21.8</v>
      </c>
      <c r="Z167" s="9" t="s">
        <v>80</v>
      </c>
      <c r="AB167" s="68" t="s">
        <v>71</v>
      </c>
      <c r="AC167" s="68" t="s">
        <v>1804</v>
      </c>
    </row>
    <row r="168" spans="2:31" s="66" customFormat="1" x14ac:dyDescent="0.25">
      <c r="B168" s="68" t="s">
        <v>1986</v>
      </c>
      <c r="C168" s="68" t="s">
        <v>1990</v>
      </c>
      <c r="D168" s="59" t="s">
        <v>445</v>
      </c>
      <c r="E168" s="68" t="s">
        <v>1</v>
      </c>
      <c r="F168" s="68" t="s">
        <v>778</v>
      </c>
      <c r="G168" s="18">
        <v>0</v>
      </c>
      <c r="H168" s="12" t="s">
        <v>439</v>
      </c>
      <c r="I168" s="12" t="s">
        <v>458</v>
      </c>
      <c r="J168" s="12" t="s">
        <v>2537</v>
      </c>
      <c r="K168" s="12" t="s">
        <v>459</v>
      </c>
      <c r="L168" s="12">
        <v>71.599999999999994</v>
      </c>
      <c r="M168" s="68" t="s">
        <v>437</v>
      </c>
      <c r="N168" s="68"/>
      <c r="O168" s="9"/>
      <c r="P168" s="60" t="s">
        <v>445</v>
      </c>
      <c r="Q168" s="68" t="s">
        <v>778</v>
      </c>
      <c r="R168" s="18">
        <v>0</v>
      </c>
      <c r="S168" s="12" t="s">
        <v>439</v>
      </c>
      <c r="T168" s="12" t="s">
        <v>458</v>
      </c>
      <c r="U168" s="12" t="s">
        <v>2537</v>
      </c>
      <c r="V168" s="12" t="s">
        <v>459</v>
      </c>
      <c r="W168" s="12">
        <v>71.599999999999994</v>
      </c>
      <c r="X168" s="68" t="s">
        <v>437</v>
      </c>
      <c r="Y168" s="68"/>
      <c r="Z168" s="9"/>
      <c r="AA168" s="68" t="s">
        <v>2047</v>
      </c>
      <c r="AB168" s="68"/>
      <c r="AC168" s="68"/>
      <c r="AD168" s="68"/>
    </row>
    <row r="169" spans="2:31" s="66" customFormat="1" x14ac:dyDescent="0.25">
      <c r="B169" s="68" t="s">
        <v>1988</v>
      </c>
      <c r="C169" s="68" t="s">
        <v>1956</v>
      </c>
      <c r="D169" s="59" t="s">
        <v>445</v>
      </c>
      <c r="E169" s="68" t="s">
        <v>1</v>
      </c>
      <c r="F169" s="68" t="s">
        <v>778</v>
      </c>
      <c r="G169" s="18">
        <v>0</v>
      </c>
      <c r="H169" s="12" t="s">
        <v>439</v>
      </c>
      <c r="I169" s="12" t="s">
        <v>458</v>
      </c>
      <c r="J169" s="12" t="s">
        <v>2537</v>
      </c>
      <c r="K169" s="12" t="s">
        <v>459</v>
      </c>
      <c r="L169" s="12">
        <v>71.599999999999994</v>
      </c>
      <c r="M169" s="68" t="s">
        <v>437</v>
      </c>
      <c r="N169" s="68"/>
      <c r="O169" s="9"/>
      <c r="P169" s="60" t="s">
        <v>445</v>
      </c>
      <c r="Q169" s="68" t="s">
        <v>778</v>
      </c>
      <c r="R169" s="18">
        <v>0</v>
      </c>
      <c r="S169" s="12" t="s">
        <v>439</v>
      </c>
      <c r="T169" s="12" t="s">
        <v>458</v>
      </c>
      <c r="U169" s="12" t="s">
        <v>2537</v>
      </c>
      <c r="V169" s="12" t="s">
        <v>459</v>
      </c>
      <c r="W169" s="12">
        <v>71.599999999999994</v>
      </c>
      <c r="X169" s="68" t="s">
        <v>437</v>
      </c>
      <c r="Y169" s="68"/>
      <c r="Z169" s="9"/>
      <c r="AA169" s="68" t="s">
        <v>2047</v>
      </c>
      <c r="AB169" s="68"/>
      <c r="AC169" s="68"/>
      <c r="AD169" s="68"/>
    </row>
    <row r="170" spans="2:31" s="66" customFormat="1" x14ac:dyDescent="0.25">
      <c r="B170" s="68" t="s">
        <v>1987</v>
      </c>
      <c r="C170" s="68" t="s">
        <v>1990</v>
      </c>
      <c r="D170" s="59" t="s">
        <v>445</v>
      </c>
      <c r="E170" s="68" t="s">
        <v>1</v>
      </c>
      <c r="F170" s="68" t="s">
        <v>778</v>
      </c>
      <c r="G170" s="18">
        <v>0</v>
      </c>
      <c r="H170" s="12" t="s">
        <v>439</v>
      </c>
      <c r="I170" s="12" t="s">
        <v>458</v>
      </c>
      <c r="J170" s="12" t="s">
        <v>2537</v>
      </c>
      <c r="K170" s="12" t="s">
        <v>459</v>
      </c>
      <c r="L170" s="12">
        <v>71.599999999999994</v>
      </c>
      <c r="M170" s="68" t="s">
        <v>437</v>
      </c>
      <c r="N170" s="68"/>
      <c r="O170" s="9"/>
      <c r="P170" s="60" t="s">
        <v>445</v>
      </c>
      <c r="Q170" s="68" t="s">
        <v>778</v>
      </c>
      <c r="R170" s="18">
        <v>0</v>
      </c>
      <c r="S170" s="12" t="s">
        <v>439</v>
      </c>
      <c r="T170" s="12" t="s">
        <v>458</v>
      </c>
      <c r="U170" s="12" t="s">
        <v>2537</v>
      </c>
      <c r="V170" s="12" t="s">
        <v>459</v>
      </c>
      <c r="W170" s="12">
        <v>71.599999999999994</v>
      </c>
      <c r="X170" s="68" t="s">
        <v>437</v>
      </c>
      <c r="Y170" s="68"/>
      <c r="Z170" s="9"/>
      <c r="AA170" s="68" t="s">
        <v>2047</v>
      </c>
      <c r="AB170" s="68"/>
      <c r="AC170" s="68"/>
      <c r="AD170" s="68"/>
    </row>
    <row r="171" spans="2:31" s="66" customFormat="1" x14ac:dyDescent="0.25">
      <c r="B171" s="68" t="s">
        <v>1989</v>
      </c>
      <c r="C171" s="68" t="s">
        <v>1956</v>
      </c>
      <c r="D171" s="59" t="s">
        <v>445</v>
      </c>
      <c r="E171" s="68" t="s">
        <v>1</v>
      </c>
      <c r="F171" s="68" t="s">
        <v>778</v>
      </c>
      <c r="G171" s="18">
        <v>0</v>
      </c>
      <c r="H171" s="12" t="s">
        <v>439</v>
      </c>
      <c r="I171" s="12" t="s">
        <v>458</v>
      </c>
      <c r="J171" s="12" t="s">
        <v>2537</v>
      </c>
      <c r="K171" s="12" t="s">
        <v>459</v>
      </c>
      <c r="L171" s="12">
        <v>71.599999999999994</v>
      </c>
      <c r="M171" s="68" t="s">
        <v>437</v>
      </c>
      <c r="N171" s="68"/>
      <c r="O171" s="9"/>
      <c r="P171" s="60" t="s">
        <v>445</v>
      </c>
      <c r="Q171" s="68" t="s">
        <v>778</v>
      </c>
      <c r="R171" s="18">
        <v>0</v>
      </c>
      <c r="S171" s="12" t="s">
        <v>439</v>
      </c>
      <c r="T171" s="12" t="s">
        <v>458</v>
      </c>
      <c r="U171" s="12" t="s">
        <v>2537</v>
      </c>
      <c r="V171" s="12" t="s">
        <v>459</v>
      </c>
      <c r="W171" s="12">
        <v>71.599999999999994</v>
      </c>
      <c r="X171" s="68" t="s">
        <v>437</v>
      </c>
      <c r="Y171" s="68"/>
      <c r="Z171" s="9"/>
      <c r="AA171" s="68" t="s">
        <v>2047</v>
      </c>
      <c r="AB171" s="68"/>
      <c r="AC171" s="68"/>
      <c r="AD171" s="68"/>
    </row>
    <row r="172" spans="2:31" s="68" customFormat="1" x14ac:dyDescent="0.25">
      <c r="B172" s="68" t="s">
        <v>1955</v>
      </c>
      <c r="C172" s="68" t="s">
        <v>134</v>
      </c>
      <c r="D172" s="59" t="str">
        <f>VLOOKUP(MID(F172,1,2),DATA!$B$2:$C$10,2,FALSE)</f>
        <v>FF15</v>
      </c>
      <c r="E172" s="68" t="str">
        <f>VLOOKUP(MID(F172,13,2),DATA!$M$2:$N$16,2,FALSE)</f>
        <v>Tarmac</v>
      </c>
      <c r="F172" s="28" t="s">
        <v>289</v>
      </c>
      <c r="G172" s="18" cm="1">
        <f t="array" ref="G172">SUMPRODUCT(1*('All Skus'!$C$2:$C$951=$F172),'All Skus'!$D$2:$D$951)</f>
        <v>0</v>
      </c>
      <c r="H172" s="12" t="str">
        <f>VLOOKUP(MID(F172,4,1),DATA!$F$2:$G$16,2,FALSE)</f>
        <v>20"</v>
      </c>
      <c r="I172" s="12" t="str">
        <f>VLOOKUP(MID(F172,5,3),DATA!$H$2:$I$16,2,FALSE)</f>
        <v>10.0"</v>
      </c>
      <c r="J172" s="12" t="str">
        <f t="shared" ref="J172:J180" si="0">MID(F172,8,2)</f>
        <v>40</v>
      </c>
      <c r="K172" s="12" t="str">
        <f>VLOOKUP(MID(F172,10,3),DATA!$J$2:$L$16,2,FALSE)</f>
        <v>5x114.3</v>
      </c>
      <c r="L172" s="12">
        <f>VLOOKUP(MID(F172,10,3),DATA!$J$2:$L$16,3,FALSE)</f>
        <v>70.599999999999994</v>
      </c>
      <c r="M172" s="68" t="str">
        <f>VLOOKUP(MID(F172,3,1),DATA!$D$2:$E$16,2,FALSE)</f>
        <v>Medium Offset</v>
      </c>
      <c r="N172" s="68">
        <v>24.2</v>
      </c>
      <c r="O172" s="9" t="s">
        <v>44</v>
      </c>
      <c r="P172" s="60" t="str">
        <f>VLOOKUP(MID(Q172,1,2),DATA!$B$2:$C$10,2,FALSE)</f>
        <v>FF15</v>
      </c>
      <c r="Q172" s="28" t="s">
        <v>289</v>
      </c>
      <c r="R172" s="18" cm="1">
        <f t="array" ref="R172">SUMPRODUCT(1*('All Skus'!$C$2:$C$951=$Q172),'All Skus'!$D$2:$D$951)</f>
        <v>0</v>
      </c>
      <c r="S172" s="12" t="str">
        <f>VLOOKUP(MID(Q172,4,1),DATA!$F$2:$G$16,2,FALSE)</f>
        <v>20"</v>
      </c>
      <c r="T172" s="12" t="str">
        <f>VLOOKUP(MID(Q172,5,3),DATA!$H$2:$I$16,2,FALSE)</f>
        <v>10.0"</v>
      </c>
      <c r="U172" s="12" t="str">
        <f t="shared" ref="U172:U180" si="1">MID(Q172,8,2)</f>
        <v>40</v>
      </c>
      <c r="V172" s="12" t="str">
        <f>VLOOKUP(MID(Q172,10,3),DATA!$J$2:$L$16,2,FALSE)</f>
        <v>5x114.3</v>
      </c>
      <c r="W172" s="12">
        <f>VLOOKUP(MID(Q172,10,3),DATA!$J$2:$L$16,3,FALSE)</f>
        <v>70.599999999999994</v>
      </c>
      <c r="X172" s="68" t="str">
        <f>VLOOKUP(MID(Q172,3,1),DATA!$D$2:$E$16,2,FALSE)</f>
        <v>Medium Offset</v>
      </c>
      <c r="Y172" s="68">
        <v>24.2</v>
      </c>
      <c r="Z172" s="9" t="s">
        <v>44</v>
      </c>
      <c r="AA172" s="68" t="s">
        <v>4</v>
      </c>
      <c r="AB172" s="68" t="s">
        <v>2</v>
      </c>
      <c r="AC172" s="68" t="s">
        <v>1810</v>
      </c>
    </row>
    <row r="173" spans="2:31" s="68" customFormat="1" x14ac:dyDescent="0.25">
      <c r="B173" s="68" t="s">
        <v>1955</v>
      </c>
      <c r="C173" s="68" t="s">
        <v>134</v>
      </c>
      <c r="D173" s="59" t="str">
        <f>VLOOKUP(MID(F173,1,2),DATA!$B$2:$C$10,2,FALSE)</f>
        <v>FF15</v>
      </c>
      <c r="E173" s="68" t="str">
        <f>VLOOKUP(MID(F173,13,2),DATA!$M$2:$N$16,2,FALSE)</f>
        <v>Liquid Silver</v>
      </c>
      <c r="F173" s="28" t="s">
        <v>290</v>
      </c>
      <c r="G173" s="18" cm="1">
        <f t="array" ref="G173">SUMPRODUCT(1*('All Skus'!$C$2:$C$951=$F173),'All Skus'!$D$2:$D$951)</f>
        <v>0</v>
      </c>
      <c r="H173" s="12" t="str">
        <f>VLOOKUP(MID(F173,4,1),DATA!$F$2:$G$16,2,FALSE)</f>
        <v>20"</v>
      </c>
      <c r="I173" s="12" t="str">
        <f>VLOOKUP(MID(F173,5,3),DATA!$H$2:$I$16,2,FALSE)</f>
        <v>10.0"</v>
      </c>
      <c r="J173" s="12" t="str">
        <f t="shared" si="0"/>
        <v>40</v>
      </c>
      <c r="K173" s="12" t="str">
        <f>VLOOKUP(MID(F173,10,3),DATA!$J$2:$L$16,2,FALSE)</f>
        <v>5x114.3</v>
      </c>
      <c r="L173" s="12">
        <f>VLOOKUP(MID(F173,10,3),DATA!$J$2:$L$16,3,FALSE)</f>
        <v>70.599999999999994</v>
      </c>
      <c r="M173" s="68" t="str">
        <f>VLOOKUP(MID(F173,3,1),DATA!$D$2:$E$16,2,FALSE)</f>
        <v>Medium Offset</v>
      </c>
      <c r="N173" s="68">
        <v>24.2</v>
      </c>
      <c r="O173" s="9" t="s">
        <v>44</v>
      </c>
      <c r="P173" s="60" t="str">
        <f>VLOOKUP(MID(Q173,1,2),DATA!$B$2:$C$10,2,FALSE)</f>
        <v>FF15</v>
      </c>
      <c r="Q173" s="28" t="s">
        <v>290</v>
      </c>
      <c r="R173" s="18" cm="1">
        <f t="array" ref="R173">SUMPRODUCT(1*('All Skus'!$C$2:$C$951=$Q173),'All Skus'!$D$2:$D$951)</f>
        <v>0</v>
      </c>
      <c r="S173" s="12" t="str">
        <f>VLOOKUP(MID(Q173,4,1),DATA!$F$2:$G$16,2,FALSE)</f>
        <v>20"</v>
      </c>
      <c r="T173" s="12" t="str">
        <f>VLOOKUP(MID(Q173,5,3),DATA!$H$2:$I$16,2,FALSE)</f>
        <v>10.0"</v>
      </c>
      <c r="U173" s="12" t="str">
        <f t="shared" si="1"/>
        <v>40</v>
      </c>
      <c r="V173" s="12" t="str">
        <f>VLOOKUP(MID(Q173,10,3),DATA!$J$2:$L$16,2,FALSE)</f>
        <v>5x114.3</v>
      </c>
      <c r="W173" s="12">
        <f>VLOOKUP(MID(Q173,10,3),DATA!$J$2:$L$16,3,FALSE)</f>
        <v>70.599999999999994</v>
      </c>
      <c r="X173" s="68" t="str">
        <f>VLOOKUP(MID(Q173,3,1),DATA!$D$2:$E$16,2,FALSE)</f>
        <v>Medium Offset</v>
      </c>
      <c r="Y173" s="68">
        <v>24.2</v>
      </c>
      <c r="Z173" s="9" t="s">
        <v>44</v>
      </c>
      <c r="AA173" s="68" t="s">
        <v>4</v>
      </c>
      <c r="AC173" s="68" t="s">
        <v>1810</v>
      </c>
    </row>
    <row r="174" spans="2:31" s="68" customFormat="1" x14ac:dyDescent="0.25">
      <c r="B174" s="68" t="s">
        <v>1955</v>
      </c>
      <c r="C174" s="68" t="s">
        <v>134</v>
      </c>
      <c r="D174" s="59" t="str">
        <f>VLOOKUP(MID(F174,1,2),DATA!$B$2:$C$10,2,FALSE)</f>
        <v>FF15</v>
      </c>
      <c r="E174" s="68" t="str">
        <f>VLOOKUP(MID(F174,13,2),DATA!$M$2:$N$16,2,FALSE)</f>
        <v>Tarmac</v>
      </c>
      <c r="F174" s="28" t="s">
        <v>289</v>
      </c>
      <c r="G174" s="18" cm="1">
        <f t="array" ref="G174">SUMPRODUCT(1*('All Skus'!$C$2:$C$951=$F174),'All Skus'!$D$2:$D$951)</f>
        <v>0</v>
      </c>
      <c r="H174" s="12" t="str">
        <f>VLOOKUP(MID(F174,4,1),DATA!$F$2:$G$16,2,FALSE)</f>
        <v>20"</v>
      </c>
      <c r="I174" s="12" t="str">
        <f>VLOOKUP(MID(F174,5,3),DATA!$H$2:$I$16,2,FALSE)</f>
        <v>10.0"</v>
      </c>
      <c r="J174" s="12" t="str">
        <f t="shared" si="0"/>
        <v>40</v>
      </c>
      <c r="K174" s="12" t="str">
        <f>VLOOKUP(MID(F174,10,3),DATA!$J$2:$L$16,2,FALSE)</f>
        <v>5x114.3</v>
      </c>
      <c r="L174" s="12">
        <f>VLOOKUP(MID(F174,10,3),DATA!$J$2:$L$16,3,FALSE)</f>
        <v>70.599999999999994</v>
      </c>
      <c r="M174" s="68" t="str">
        <f>VLOOKUP(MID(F174,3,1),DATA!$D$2:$E$16,2,FALSE)</f>
        <v>Medium Offset</v>
      </c>
      <c r="N174" s="68">
        <v>24.2</v>
      </c>
      <c r="O174" s="9" t="s">
        <v>44</v>
      </c>
      <c r="P174" s="60" t="str">
        <f>VLOOKUP(MID(Q174,1,2),DATA!$B$2:$C$10,2,FALSE)</f>
        <v>FF15</v>
      </c>
      <c r="Q174" s="28" t="s">
        <v>287</v>
      </c>
      <c r="R174" s="18" cm="1">
        <f t="array" ref="R174">SUMPRODUCT(1*('All Skus'!$C$2:$C$951=$Q174),'All Skus'!$D$2:$D$951)</f>
        <v>3</v>
      </c>
      <c r="S174" s="12" t="str">
        <f>VLOOKUP(MID(Q174,4,1),DATA!$F$2:$G$16,2,FALSE)</f>
        <v>20"</v>
      </c>
      <c r="T174" s="12" t="str">
        <f>VLOOKUP(MID(Q174,5,3),DATA!$H$2:$I$16,2,FALSE)</f>
        <v>11.0"</v>
      </c>
      <c r="U174" s="12" t="str">
        <f t="shared" si="1"/>
        <v>55</v>
      </c>
      <c r="V174" s="12" t="str">
        <f>VLOOKUP(MID(Q174,10,3),DATA!$J$2:$L$16,2,FALSE)</f>
        <v>5x114.3</v>
      </c>
      <c r="W174" s="12">
        <f>VLOOKUP(MID(Q174,10,3),DATA!$J$2:$L$16,3,FALSE)</f>
        <v>70.599999999999994</v>
      </c>
      <c r="X174" s="68" t="str">
        <f>VLOOKUP(MID(Q174,3,1),DATA!$D$2:$E$16,2,FALSE)</f>
        <v>Medium Offset</v>
      </c>
      <c r="Y174" s="68">
        <v>24.6</v>
      </c>
      <c r="Z174" s="9" t="s">
        <v>117</v>
      </c>
      <c r="AB174" s="68" t="s">
        <v>71</v>
      </c>
      <c r="AC174" s="68" t="s">
        <v>1810</v>
      </c>
    </row>
    <row r="175" spans="2:31" s="68" customFormat="1" x14ac:dyDescent="0.25">
      <c r="B175" s="68" t="s">
        <v>1955</v>
      </c>
      <c r="C175" s="68" t="s">
        <v>134</v>
      </c>
      <c r="D175" s="59" t="str">
        <f>VLOOKUP(MID(F175,1,2),DATA!$B$2:$C$10,2,FALSE)</f>
        <v>FF15</v>
      </c>
      <c r="E175" s="68" t="str">
        <f>VLOOKUP(MID(F175,13,2),DATA!$M$2:$N$16,2,FALSE)</f>
        <v>Liquid Silver</v>
      </c>
      <c r="F175" s="28" t="s">
        <v>290</v>
      </c>
      <c r="G175" s="18" cm="1">
        <f t="array" ref="G175">SUMPRODUCT(1*('All Skus'!$C$2:$C$951=$F175),'All Skus'!$D$2:$D$951)</f>
        <v>0</v>
      </c>
      <c r="H175" s="12" t="str">
        <f>VLOOKUP(MID(F175,4,1),DATA!$F$2:$G$16,2,FALSE)</f>
        <v>20"</v>
      </c>
      <c r="I175" s="12" t="str">
        <f>VLOOKUP(MID(F175,5,3),DATA!$H$2:$I$16,2,FALSE)</f>
        <v>10.0"</v>
      </c>
      <c r="J175" s="12" t="str">
        <f t="shared" si="0"/>
        <v>40</v>
      </c>
      <c r="K175" s="12" t="str">
        <f>VLOOKUP(MID(F175,10,3),DATA!$J$2:$L$16,2,FALSE)</f>
        <v>5x114.3</v>
      </c>
      <c r="L175" s="12">
        <f>VLOOKUP(MID(F175,10,3),DATA!$J$2:$L$16,3,FALSE)</f>
        <v>70.599999999999994</v>
      </c>
      <c r="M175" s="68" t="str">
        <f>VLOOKUP(MID(F175,3,1),DATA!$D$2:$E$16,2,FALSE)</f>
        <v>Medium Offset</v>
      </c>
      <c r="N175" s="68">
        <v>24.2</v>
      </c>
      <c r="O175" s="9" t="s">
        <v>44</v>
      </c>
      <c r="P175" s="60" t="str">
        <f>VLOOKUP(MID(Q175,1,2),DATA!$B$2:$C$10,2,FALSE)</f>
        <v>FF15</v>
      </c>
      <c r="Q175" s="28" t="s">
        <v>288</v>
      </c>
      <c r="R175" s="18" cm="1">
        <f t="array" ref="R175">SUMPRODUCT(1*('All Skus'!$C$2:$C$951=$Q175),'All Skus'!$D$2:$D$951)</f>
        <v>2</v>
      </c>
      <c r="S175" s="12" t="str">
        <f>VLOOKUP(MID(Q175,4,1),DATA!$F$2:$G$16,2,FALSE)</f>
        <v>20"</v>
      </c>
      <c r="T175" s="12" t="str">
        <f>VLOOKUP(MID(Q175,5,3),DATA!$H$2:$I$16,2,FALSE)</f>
        <v>11.0"</v>
      </c>
      <c r="U175" s="12" t="str">
        <f t="shared" si="1"/>
        <v>55</v>
      </c>
      <c r="V175" s="12" t="str">
        <f>VLOOKUP(MID(Q175,10,3),DATA!$J$2:$L$16,2,FALSE)</f>
        <v>5x114.3</v>
      </c>
      <c r="W175" s="12">
        <f>VLOOKUP(MID(Q175,10,3),DATA!$J$2:$L$16,3,FALSE)</f>
        <v>70.599999999999994</v>
      </c>
      <c r="X175" s="68" t="str">
        <f>VLOOKUP(MID(Q175,3,1),DATA!$D$2:$E$16,2,FALSE)</f>
        <v>Medium Offset</v>
      </c>
      <c r="Y175" s="68">
        <v>24.6</v>
      </c>
      <c r="Z175" s="9" t="s">
        <v>117</v>
      </c>
      <c r="AC175" s="68" t="s">
        <v>1810</v>
      </c>
    </row>
    <row r="176" spans="2:31" s="68" customFormat="1" x14ac:dyDescent="0.25">
      <c r="B176" s="68" t="s">
        <v>1955</v>
      </c>
      <c r="C176" s="68" t="s">
        <v>1956</v>
      </c>
      <c r="D176" s="59" t="str">
        <f>VLOOKUP(MID(F176,1,2),DATA!$B$2:$C$10,2,FALSE)</f>
        <v>FF15</v>
      </c>
      <c r="E176" s="68" t="str">
        <f>VLOOKUP(MID(F176,13,2),DATA!$M$2:$N$16,2,FALSE)</f>
        <v>Tarmac</v>
      </c>
      <c r="F176" s="28" t="s">
        <v>289</v>
      </c>
      <c r="G176" s="18" cm="1">
        <f t="array" ref="G176">SUMPRODUCT(1*('All Skus'!$C$2:$C$951=$F176),'All Skus'!$D$2:$D$951)</f>
        <v>0</v>
      </c>
      <c r="H176" s="12" t="str">
        <f>VLOOKUP(MID(F176,4,1),DATA!$F$2:$G$16,2,FALSE)</f>
        <v>20"</v>
      </c>
      <c r="I176" s="12" t="str">
        <f>VLOOKUP(MID(F176,5,3),DATA!$H$2:$I$16,2,FALSE)</f>
        <v>10.0"</v>
      </c>
      <c r="J176" s="12" t="str">
        <f t="shared" si="0"/>
        <v>40</v>
      </c>
      <c r="K176" s="12" t="str">
        <f>VLOOKUP(MID(F176,10,3),DATA!$J$2:$L$16,2,FALSE)</f>
        <v>5x114.3</v>
      </c>
      <c r="L176" s="12">
        <f>VLOOKUP(MID(F176,10,3),DATA!$J$2:$L$16,3,FALSE)</f>
        <v>70.599999999999994</v>
      </c>
      <c r="M176" s="68" t="str">
        <f>VLOOKUP(MID(F176,3,1),DATA!$D$2:$E$16,2,FALSE)</f>
        <v>Medium Offset</v>
      </c>
      <c r="N176" s="68">
        <v>24.2</v>
      </c>
      <c r="O176" s="9" t="s">
        <v>189</v>
      </c>
      <c r="P176" s="60" t="str">
        <f>VLOOKUP(MID(Q176,1,2),DATA!$B$2:$C$10,2,FALSE)</f>
        <v>FF15</v>
      </c>
      <c r="Q176" s="28" t="s">
        <v>289</v>
      </c>
      <c r="R176" s="18" cm="1">
        <f t="array" ref="R176">SUMPRODUCT(1*('All Skus'!$C$2:$C$951=$Q176),'All Skus'!$D$2:$D$951)</f>
        <v>0</v>
      </c>
      <c r="S176" s="12" t="str">
        <f>VLOOKUP(MID(Q176,4,1),DATA!$F$2:$G$16,2,FALSE)</f>
        <v>20"</v>
      </c>
      <c r="T176" s="12" t="str">
        <f>VLOOKUP(MID(Q176,5,3),DATA!$H$2:$I$16,2,FALSE)</f>
        <v>10.0"</v>
      </c>
      <c r="U176" s="12" t="str">
        <f t="shared" si="1"/>
        <v>40</v>
      </c>
      <c r="V176" s="12" t="str">
        <f>VLOOKUP(MID(Q176,10,3),DATA!$J$2:$L$16,2,FALSE)</f>
        <v>5x114.3</v>
      </c>
      <c r="W176" s="12">
        <f>VLOOKUP(MID(Q176,10,3),DATA!$J$2:$L$16,3,FALSE)</f>
        <v>70.599999999999994</v>
      </c>
      <c r="X176" s="68" t="str">
        <f>VLOOKUP(MID(Q176,3,1),DATA!$D$2:$E$16,2,FALSE)</f>
        <v>Medium Offset</v>
      </c>
      <c r="Y176" s="68">
        <v>24.2</v>
      </c>
      <c r="Z176" s="9" t="s">
        <v>189</v>
      </c>
      <c r="AA176" s="68" t="s">
        <v>2105</v>
      </c>
      <c r="AB176" s="68" t="s">
        <v>2</v>
      </c>
      <c r="AC176" s="68" t="s">
        <v>115</v>
      </c>
    </row>
    <row r="177" spans="2:30" s="68" customFormat="1" x14ac:dyDescent="0.25">
      <c r="B177" s="68" t="s">
        <v>1955</v>
      </c>
      <c r="C177" s="68" t="s">
        <v>1956</v>
      </c>
      <c r="D177" s="59" t="str">
        <f>VLOOKUP(MID(F177,1,2),DATA!$B$2:$C$10,2,FALSE)</f>
        <v>FF15</v>
      </c>
      <c r="E177" s="68" t="str">
        <f>VLOOKUP(MID(F177,13,2),DATA!$M$2:$N$16,2,FALSE)</f>
        <v>Liquid Silver</v>
      </c>
      <c r="F177" s="28" t="s">
        <v>290</v>
      </c>
      <c r="G177" s="18" cm="1">
        <f t="array" ref="G177">SUMPRODUCT(1*('All Skus'!$C$2:$C$951=$F177),'All Skus'!$D$2:$D$951)</f>
        <v>0</v>
      </c>
      <c r="H177" s="12" t="str">
        <f>VLOOKUP(MID(F177,4,1),DATA!$F$2:$G$16,2,FALSE)</f>
        <v>20"</v>
      </c>
      <c r="I177" s="12" t="str">
        <f>VLOOKUP(MID(F177,5,3),DATA!$H$2:$I$16,2,FALSE)</f>
        <v>10.0"</v>
      </c>
      <c r="J177" s="12" t="str">
        <f t="shared" si="0"/>
        <v>40</v>
      </c>
      <c r="K177" s="12" t="str">
        <f>VLOOKUP(MID(F177,10,3),DATA!$J$2:$L$16,2,FALSE)</f>
        <v>5x114.3</v>
      </c>
      <c r="L177" s="12">
        <f>VLOOKUP(MID(F177,10,3),DATA!$J$2:$L$16,3,FALSE)</f>
        <v>70.599999999999994</v>
      </c>
      <c r="M177" s="68" t="str">
        <f>VLOOKUP(MID(F177,3,1),DATA!$D$2:$E$16,2,FALSE)</f>
        <v>Medium Offset</v>
      </c>
      <c r="N177" s="68">
        <v>24.2</v>
      </c>
      <c r="O177" s="9" t="s">
        <v>189</v>
      </c>
      <c r="P177" s="60" t="str">
        <f>VLOOKUP(MID(Q177,1,2),DATA!$B$2:$C$10,2,FALSE)</f>
        <v>FF15</v>
      </c>
      <c r="Q177" s="28" t="s">
        <v>290</v>
      </c>
      <c r="R177" s="18" cm="1">
        <f t="array" ref="R177">SUMPRODUCT(1*('All Skus'!$C$2:$C$951=$Q177),'All Skus'!$D$2:$D$951)</f>
        <v>0</v>
      </c>
      <c r="S177" s="12" t="str">
        <f>VLOOKUP(MID(Q177,4,1),DATA!$F$2:$G$16,2,FALSE)</f>
        <v>20"</v>
      </c>
      <c r="T177" s="12" t="str">
        <f>VLOOKUP(MID(Q177,5,3),DATA!$H$2:$I$16,2,FALSE)</f>
        <v>10.0"</v>
      </c>
      <c r="U177" s="12" t="str">
        <f t="shared" si="1"/>
        <v>40</v>
      </c>
      <c r="V177" s="12" t="str">
        <f>VLOOKUP(MID(Q177,10,3),DATA!$J$2:$L$16,2,FALSE)</f>
        <v>5x114.3</v>
      </c>
      <c r="W177" s="12">
        <f>VLOOKUP(MID(Q177,10,3),DATA!$J$2:$L$16,3,FALSE)</f>
        <v>70.599999999999994</v>
      </c>
      <c r="X177" s="68" t="str">
        <f>VLOOKUP(MID(Q177,3,1),DATA!$D$2:$E$16,2,FALSE)</f>
        <v>Medium Offset</v>
      </c>
      <c r="Y177" s="68">
        <v>24.2</v>
      </c>
      <c r="Z177" s="9" t="s">
        <v>189</v>
      </c>
      <c r="AA177" s="68" t="s">
        <v>2105</v>
      </c>
      <c r="AC177" s="68" t="s">
        <v>115</v>
      </c>
    </row>
    <row r="178" spans="2:30" s="68" customFormat="1" x14ac:dyDescent="0.25">
      <c r="B178" s="68" t="s">
        <v>1955</v>
      </c>
      <c r="C178" s="68" t="s">
        <v>1956</v>
      </c>
      <c r="D178" s="59" t="str">
        <f>VLOOKUP(MID(F178,1,2),DATA!$B$2:$C$10,2,FALSE)</f>
        <v>FF15</v>
      </c>
      <c r="E178" s="68" t="str">
        <f>VLOOKUP(MID(F178,13,2),DATA!$M$2:$N$16,2,FALSE)</f>
        <v>Tarmac</v>
      </c>
      <c r="F178" s="28" t="s">
        <v>289</v>
      </c>
      <c r="G178" s="18" cm="1">
        <f t="array" ref="G178">SUMPRODUCT(1*('All Skus'!$C$2:$C$951=$F178),'All Skus'!$D$2:$D$951)</f>
        <v>0</v>
      </c>
      <c r="H178" s="12" t="str">
        <f>VLOOKUP(MID(F178,4,1),DATA!$F$2:$G$16,2,FALSE)</f>
        <v>20"</v>
      </c>
      <c r="I178" s="12" t="str">
        <f>VLOOKUP(MID(F178,5,3),DATA!$H$2:$I$16,2,FALSE)</f>
        <v>10.0"</v>
      </c>
      <c r="J178" s="12" t="str">
        <f t="shared" si="0"/>
        <v>40</v>
      </c>
      <c r="K178" s="12" t="str">
        <f>VLOOKUP(MID(F178,10,3),DATA!$J$2:$L$16,2,FALSE)</f>
        <v>5x114.3</v>
      </c>
      <c r="L178" s="12">
        <f>VLOOKUP(MID(F178,10,3),DATA!$J$2:$L$16,3,FALSE)</f>
        <v>70.599999999999994</v>
      </c>
      <c r="M178" s="68" t="str">
        <f>VLOOKUP(MID(F178,3,1),DATA!$D$2:$E$16,2,FALSE)</f>
        <v>Medium Offset</v>
      </c>
      <c r="N178" s="68">
        <v>24.2</v>
      </c>
      <c r="O178" s="9" t="s">
        <v>44</v>
      </c>
      <c r="P178" s="60" t="str">
        <f>VLOOKUP(MID(Q178,1,2),DATA!$B$2:$C$10,2,FALSE)</f>
        <v>FF15</v>
      </c>
      <c r="Q178" s="28" t="s">
        <v>287</v>
      </c>
      <c r="R178" s="18" cm="1">
        <f t="array" ref="R178">SUMPRODUCT(1*('All Skus'!$C$2:$C$951=$Q178),'All Skus'!$D$2:$D$951)</f>
        <v>3</v>
      </c>
      <c r="S178" s="12" t="str">
        <f>VLOOKUP(MID(Q178,4,1),DATA!$F$2:$G$16,2,FALSE)</f>
        <v>20"</v>
      </c>
      <c r="T178" s="12" t="str">
        <f>VLOOKUP(MID(Q178,5,3),DATA!$H$2:$I$16,2,FALSE)</f>
        <v>11.0"</v>
      </c>
      <c r="U178" s="12" t="str">
        <f t="shared" si="1"/>
        <v>55</v>
      </c>
      <c r="V178" s="12" t="str">
        <f>VLOOKUP(MID(Q178,10,3),DATA!$J$2:$L$16,2,FALSE)</f>
        <v>5x114.3</v>
      </c>
      <c r="W178" s="12">
        <f>VLOOKUP(MID(Q178,10,3),DATA!$J$2:$L$16,3,FALSE)</f>
        <v>70.599999999999994</v>
      </c>
      <c r="X178" s="68" t="str">
        <f>VLOOKUP(MID(Q178,3,1),DATA!$D$2:$E$16,2,FALSE)</f>
        <v>Medium Offset</v>
      </c>
      <c r="Y178" s="68">
        <v>24.6</v>
      </c>
      <c r="Z178" s="9" t="s">
        <v>117</v>
      </c>
      <c r="AA178" s="68" t="s">
        <v>2105</v>
      </c>
      <c r="AB178" s="68" t="s">
        <v>2</v>
      </c>
      <c r="AC178" s="68" t="s">
        <v>115</v>
      </c>
    </row>
    <row r="179" spans="2:30" s="68" customFormat="1" x14ac:dyDescent="0.25">
      <c r="B179" s="68" t="s">
        <v>1955</v>
      </c>
      <c r="C179" s="68" t="s">
        <v>1956</v>
      </c>
      <c r="D179" s="59" t="str">
        <f>VLOOKUP(MID(F179,1,2),DATA!$B$2:$C$10,2,FALSE)</f>
        <v>FF15</v>
      </c>
      <c r="E179" s="68" t="str">
        <f>VLOOKUP(MID(F179,13,2),DATA!$M$2:$N$16,2,FALSE)</f>
        <v>Liquid Silver</v>
      </c>
      <c r="F179" s="28" t="s">
        <v>290</v>
      </c>
      <c r="G179" s="18" cm="1">
        <f t="array" ref="G179">SUMPRODUCT(1*('All Skus'!$C$2:$C$951=$F179),'All Skus'!$D$2:$D$951)</f>
        <v>0</v>
      </c>
      <c r="H179" s="12" t="str">
        <f>VLOOKUP(MID(F179,4,1),DATA!$F$2:$G$16,2,FALSE)</f>
        <v>20"</v>
      </c>
      <c r="I179" s="12" t="str">
        <f>VLOOKUP(MID(F179,5,3),DATA!$H$2:$I$16,2,FALSE)</f>
        <v>10.0"</v>
      </c>
      <c r="J179" s="12" t="str">
        <f t="shared" si="0"/>
        <v>40</v>
      </c>
      <c r="K179" s="12" t="str">
        <f>VLOOKUP(MID(F179,10,3),DATA!$J$2:$L$16,2,FALSE)</f>
        <v>5x114.3</v>
      </c>
      <c r="L179" s="12">
        <f>VLOOKUP(MID(F179,10,3),DATA!$J$2:$L$16,3,FALSE)</f>
        <v>70.599999999999994</v>
      </c>
      <c r="M179" s="68" t="str">
        <f>VLOOKUP(MID(F179,3,1),DATA!$D$2:$E$16,2,FALSE)</f>
        <v>Medium Offset</v>
      </c>
      <c r="N179" s="68">
        <v>24.2</v>
      </c>
      <c r="O179" s="9" t="s">
        <v>44</v>
      </c>
      <c r="P179" s="60" t="str">
        <f>VLOOKUP(MID(Q179,1,2),DATA!$B$2:$C$10,2,FALSE)</f>
        <v>FF15</v>
      </c>
      <c r="Q179" s="28" t="s">
        <v>288</v>
      </c>
      <c r="R179" s="18" cm="1">
        <f t="array" ref="R179">SUMPRODUCT(1*('All Skus'!$C$2:$C$951=$Q179),'All Skus'!$D$2:$D$951)</f>
        <v>2</v>
      </c>
      <c r="S179" s="12" t="str">
        <f>VLOOKUP(MID(Q179,4,1),DATA!$F$2:$G$16,2,FALSE)</f>
        <v>20"</v>
      </c>
      <c r="T179" s="12" t="str">
        <f>VLOOKUP(MID(Q179,5,3),DATA!$H$2:$I$16,2,FALSE)</f>
        <v>11.0"</v>
      </c>
      <c r="U179" s="12" t="str">
        <f t="shared" si="1"/>
        <v>55</v>
      </c>
      <c r="V179" s="12" t="str">
        <f>VLOOKUP(MID(Q179,10,3),DATA!$J$2:$L$16,2,FALSE)</f>
        <v>5x114.3</v>
      </c>
      <c r="W179" s="12">
        <f>VLOOKUP(MID(Q179,10,3),DATA!$J$2:$L$16,3,FALSE)</f>
        <v>70.599999999999994</v>
      </c>
      <c r="X179" s="68" t="str">
        <f>VLOOKUP(MID(Q179,3,1),DATA!$D$2:$E$16,2,FALSE)</f>
        <v>Medium Offset</v>
      </c>
      <c r="Y179" s="68">
        <v>24.6</v>
      </c>
      <c r="Z179" s="9" t="s">
        <v>117</v>
      </c>
      <c r="AA179" s="68" t="s">
        <v>2105</v>
      </c>
      <c r="AC179" s="68" t="s">
        <v>115</v>
      </c>
    </row>
    <row r="180" spans="2:30" s="68" customFormat="1" x14ac:dyDescent="0.25">
      <c r="B180" s="68" t="s">
        <v>193</v>
      </c>
      <c r="C180" s="68" t="s">
        <v>175</v>
      </c>
      <c r="D180" s="59" t="str">
        <f>VLOOKUP(MID(F180,1,2),DATA!$B$2:$C$10,2,FALSE)</f>
        <v>FF01</v>
      </c>
      <c r="E180" s="68" t="str">
        <f>VLOOKUP(MID(F180,13,2),DATA!$M$2:$N$16,2,FALSE)</f>
        <v>Liquid Silver</v>
      </c>
      <c r="F180" s="68" t="s">
        <v>170</v>
      </c>
      <c r="G180" s="18" cm="1">
        <f t="array" ref="G180">SUMPRODUCT(1*('All Skus'!$C$2:$C$951=$F180),'All Skus'!$D$2:$D$951)</f>
        <v>0</v>
      </c>
      <c r="H180" s="12" t="str">
        <f>VLOOKUP(MID(F180,4,1),DATA!$F$2:$G$16,2,FALSE)</f>
        <v>19"</v>
      </c>
      <c r="I180" s="12" t="str">
        <f>VLOOKUP(MID(F180,5,3),DATA!$H$2:$I$16,2,FALSE)</f>
        <v>8.5"</v>
      </c>
      <c r="J180" s="12" t="str">
        <f t="shared" si="0"/>
        <v>30</v>
      </c>
      <c r="K180" s="12" t="str">
        <f>VLOOKUP(MID(F180,10,3),DATA!$J$2:$L$16,2,FALSE)</f>
        <v>5x120</v>
      </c>
      <c r="L180" s="12">
        <f>VLOOKUP(MID(F180,10,3),DATA!$J$2:$L$16,3,FALSE)</f>
        <v>72.599999999999994</v>
      </c>
      <c r="M180" s="68" t="str">
        <f>VLOOKUP(MID(F180,3,1),DATA!$D$2:$E$16,2,FALSE)</f>
        <v>High Offset</v>
      </c>
      <c r="N180" s="68">
        <v>24.8</v>
      </c>
      <c r="O180" s="9" t="s">
        <v>89</v>
      </c>
      <c r="P180" s="60" t="str">
        <f>VLOOKUP(MID(Q180,1,2),DATA!$B$2:$C$10,2,FALSE)</f>
        <v>FF01</v>
      </c>
      <c r="Q180" s="68" t="s">
        <v>166</v>
      </c>
      <c r="R180" s="18" cm="1">
        <f t="array" ref="R180">SUMPRODUCT(1*('All Skus'!$C$2:$C$951=$Q180),'All Skus'!$D$2:$D$951)</f>
        <v>1</v>
      </c>
      <c r="S180" s="12" t="str">
        <f>VLOOKUP(MID(Q180,4,1),DATA!$F$2:$G$16,2,FALSE)</f>
        <v>19"</v>
      </c>
      <c r="T180" s="12" t="str">
        <f>VLOOKUP(MID(Q180,5,3),DATA!$H$2:$I$16,2,FALSE)</f>
        <v>10.0"</v>
      </c>
      <c r="U180" s="12" t="str">
        <f t="shared" si="1"/>
        <v>40</v>
      </c>
      <c r="V180" s="12" t="str">
        <f>VLOOKUP(MID(Q180,10,3),DATA!$J$2:$L$16,2,FALSE)</f>
        <v>5x120</v>
      </c>
      <c r="W180" s="12">
        <f>VLOOKUP(MID(Q180,10,3),DATA!$J$2:$L$16,3,FALSE)</f>
        <v>72.599999999999994</v>
      </c>
      <c r="X180" s="68" t="str">
        <f>VLOOKUP(MID(Q180,3,1),DATA!$D$2:$E$16,2,FALSE)</f>
        <v>Medium Offset</v>
      </c>
      <c r="Y180" s="68">
        <v>24.4</v>
      </c>
      <c r="Z180" s="9" t="s">
        <v>18</v>
      </c>
      <c r="AD180" s="68" t="s">
        <v>1808</v>
      </c>
    </row>
    <row r="181" spans="2:30" s="68" customFormat="1" x14ac:dyDescent="0.25">
      <c r="B181" s="68" t="s">
        <v>2063</v>
      </c>
      <c r="C181" s="68" t="s">
        <v>199</v>
      </c>
      <c r="D181" s="59" t="s">
        <v>415</v>
      </c>
      <c r="E181" s="68" t="s">
        <v>1</v>
      </c>
      <c r="F181" s="28" t="s">
        <v>1576</v>
      </c>
      <c r="G181" s="18">
        <v>0</v>
      </c>
      <c r="H181" s="12" t="s">
        <v>429</v>
      </c>
      <c r="I181" s="12" t="s">
        <v>449</v>
      </c>
      <c r="J181" s="12" t="s">
        <v>2538</v>
      </c>
      <c r="K181" s="12" t="s">
        <v>462</v>
      </c>
      <c r="L181" s="12">
        <v>70.3</v>
      </c>
      <c r="M181" s="68" t="s">
        <v>417</v>
      </c>
      <c r="N181" s="68">
        <v>23.8</v>
      </c>
      <c r="O181" s="9" t="s">
        <v>17</v>
      </c>
      <c r="P181" s="60" t="s">
        <v>415</v>
      </c>
      <c r="Q181" s="28" t="s">
        <v>197</v>
      </c>
      <c r="R181" s="18">
        <v>0</v>
      </c>
      <c r="S181" s="12" t="s">
        <v>439</v>
      </c>
      <c r="T181" s="12" t="s">
        <v>464</v>
      </c>
      <c r="U181" s="12" t="s">
        <v>2539</v>
      </c>
      <c r="V181" s="12" t="s">
        <v>462</v>
      </c>
      <c r="W181" s="12">
        <v>70.3</v>
      </c>
      <c r="X181" s="68" t="s">
        <v>417</v>
      </c>
      <c r="Y181" s="68">
        <v>25.6</v>
      </c>
      <c r="Z181" s="9" t="s">
        <v>117</v>
      </c>
      <c r="AA181" s="68" t="s">
        <v>2030</v>
      </c>
      <c r="AB181" s="68" t="s">
        <v>71</v>
      </c>
    </row>
    <row r="182" spans="2:30" s="68" customFormat="1" x14ac:dyDescent="0.25">
      <c r="B182" s="68" t="s">
        <v>2063</v>
      </c>
      <c r="C182" s="68" t="s">
        <v>199</v>
      </c>
      <c r="D182" s="59" t="s">
        <v>415</v>
      </c>
      <c r="E182" s="68" t="s">
        <v>148</v>
      </c>
      <c r="F182" s="28" t="s">
        <v>196</v>
      </c>
      <c r="G182" s="18">
        <v>0</v>
      </c>
      <c r="H182" s="12" t="s">
        <v>429</v>
      </c>
      <c r="I182" s="12" t="s">
        <v>449</v>
      </c>
      <c r="J182" s="12" t="s">
        <v>2538</v>
      </c>
      <c r="K182" s="12" t="s">
        <v>462</v>
      </c>
      <c r="L182" s="12">
        <v>70.3</v>
      </c>
      <c r="M182" s="68" t="s">
        <v>417</v>
      </c>
      <c r="N182" s="68">
        <v>23.8</v>
      </c>
      <c r="O182" s="9" t="s">
        <v>17</v>
      </c>
      <c r="P182" s="60" t="s">
        <v>415</v>
      </c>
      <c r="Q182" s="28" t="s">
        <v>1563</v>
      </c>
      <c r="R182" s="18">
        <v>0</v>
      </c>
      <c r="S182" s="12" t="s">
        <v>439</v>
      </c>
      <c r="T182" s="12" t="s">
        <v>464</v>
      </c>
      <c r="U182" s="12" t="s">
        <v>2539</v>
      </c>
      <c r="V182" s="12" t="s">
        <v>462</v>
      </c>
      <c r="W182" s="12">
        <v>70.3</v>
      </c>
      <c r="X182" s="68" t="s">
        <v>417</v>
      </c>
      <c r="Y182" s="68">
        <v>25.6</v>
      </c>
      <c r="Z182" s="9" t="s">
        <v>117</v>
      </c>
      <c r="AA182" s="68" t="s">
        <v>2030</v>
      </c>
      <c r="AB182" s="68" t="s">
        <v>71</v>
      </c>
    </row>
    <row r="183" spans="2:30" s="68" customFormat="1" x14ac:dyDescent="0.25">
      <c r="B183" s="68" t="s">
        <v>2064</v>
      </c>
      <c r="C183" s="68" t="s">
        <v>198</v>
      </c>
      <c r="D183" s="59" t="s">
        <v>415</v>
      </c>
      <c r="E183" s="68" t="s">
        <v>1</v>
      </c>
      <c r="F183" s="28" t="s">
        <v>1576</v>
      </c>
      <c r="G183" s="18">
        <v>0</v>
      </c>
      <c r="H183" s="12" t="s">
        <v>429</v>
      </c>
      <c r="I183" s="12" t="s">
        <v>449</v>
      </c>
      <c r="J183" s="12" t="s">
        <v>2538</v>
      </c>
      <c r="K183" s="12" t="s">
        <v>462</v>
      </c>
      <c r="L183" s="12">
        <v>70.3</v>
      </c>
      <c r="M183" s="68" t="s">
        <v>417</v>
      </c>
      <c r="N183" s="68">
        <v>23.8</v>
      </c>
      <c r="O183" s="9" t="s">
        <v>17</v>
      </c>
      <c r="P183" s="60" t="s">
        <v>415</v>
      </c>
      <c r="Q183" s="28" t="s">
        <v>197</v>
      </c>
      <c r="R183" s="18">
        <v>0</v>
      </c>
      <c r="S183" s="12" t="s">
        <v>439</v>
      </c>
      <c r="T183" s="12" t="s">
        <v>464</v>
      </c>
      <c r="U183" s="12" t="s">
        <v>2539</v>
      </c>
      <c r="V183" s="12" t="s">
        <v>462</v>
      </c>
      <c r="W183" s="12">
        <v>70.3</v>
      </c>
      <c r="X183" s="68" t="s">
        <v>417</v>
      </c>
      <c r="Y183" s="68">
        <v>25.6</v>
      </c>
      <c r="Z183" s="9" t="s">
        <v>117</v>
      </c>
      <c r="AA183" s="68" t="s">
        <v>2032</v>
      </c>
      <c r="AB183" s="68" t="s">
        <v>71</v>
      </c>
    </row>
    <row r="184" spans="2:30" s="68" customFormat="1" x14ac:dyDescent="0.25">
      <c r="B184" s="68" t="s">
        <v>2064</v>
      </c>
      <c r="C184" s="68" t="s">
        <v>198</v>
      </c>
      <c r="D184" s="59" t="s">
        <v>415</v>
      </c>
      <c r="E184" s="68" t="s">
        <v>148</v>
      </c>
      <c r="F184" s="28" t="s">
        <v>196</v>
      </c>
      <c r="G184" s="18">
        <v>0</v>
      </c>
      <c r="H184" s="12" t="s">
        <v>429</v>
      </c>
      <c r="I184" s="12" t="s">
        <v>449</v>
      </c>
      <c r="J184" s="12" t="s">
        <v>2538</v>
      </c>
      <c r="K184" s="12" t="s">
        <v>462</v>
      </c>
      <c r="L184" s="12">
        <v>70.3</v>
      </c>
      <c r="M184" s="68" t="s">
        <v>417</v>
      </c>
      <c r="N184" s="68">
        <v>23.8</v>
      </c>
      <c r="O184" s="9" t="s">
        <v>17</v>
      </c>
      <c r="P184" s="60" t="s">
        <v>415</v>
      </c>
      <c r="Q184" s="28" t="s">
        <v>1563</v>
      </c>
      <c r="R184" s="18">
        <v>0</v>
      </c>
      <c r="S184" s="12" t="s">
        <v>439</v>
      </c>
      <c r="T184" s="12" t="s">
        <v>464</v>
      </c>
      <c r="U184" s="12" t="s">
        <v>2539</v>
      </c>
      <c r="V184" s="12" t="s">
        <v>462</v>
      </c>
      <c r="W184" s="12">
        <v>70.3</v>
      </c>
      <c r="X184" s="68" t="s">
        <v>417</v>
      </c>
      <c r="Y184" s="68">
        <v>25.6</v>
      </c>
      <c r="Z184" s="9" t="s">
        <v>117</v>
      </c>
      <c r="AA184" s="68" t="s">
        <v>2032</v>
      </c>
      <c r="AB184" s="68" t="s">
        <v>71</v>
      </c>
    </row>
    <row r="185" spans="2:30" s="68" customFormat="1" x14ac:dyDescent="0.25">
      <c r="B185" s="68" t="s">
        <v>2065</v>
      </c>
      <c r="C185" s="68" t="s">
        <v>1853</v>
      </c>
      <c r="D185" s="59" t="s">
        <v>415</v>
      </c>
      <c r="E185" s="68" t="s">
        <v>1</v>
      </c>
      <c r="F185" s="28" t="s">
        <v>1576</v>
      </c>
      <c r="G185" s="18">
        <v>0</v>
      </c>
      <c r="H185" s="12" t="s">
        <v>429</v>
      </c>
      <c r="I185" s="12" t="s">
        <v>449</v>
      </c>
      <c r="J185" s="12" t="s">
        <v>2538</v>
      </c>
      <c r="K185" s="12" t="s">
        <v>462</v>
      </c>
      <c r="L185" s="12">
        <v>70.3</v>
      </c>
      <c r="M185" s="68" t="s">
        <v>417</v>
      </c>
      <c r="N185" s="68">
        <v>23.8</v>
      </c>
      <c r="O185" s="9" t="s">
        <v>204</v>
      </c>
      <c r="P185" s="60" t="s">
        <v>415</v>
      </c>
      <c r="Q185" s="28" t="s">
        <v>197</v>
      </c>
      <c r="R185" s="18">
        <v>0</v>
      </c>
      <c r="S185" s="12" t="s">
        <v>439</v>
      </c>
      <c r="T185" s="12" t="s">
        <v>464</v>
      </c>
      <c r="U185" s="12" t="s">
        <v>2539</v>
      </c>
      <c r="V185" s="12" t="s">
        <v>462</v>
      </c>
      <c r="W185" s="12">
        <v>70.3</v>
      </c>
      <c r="X185" s="68" t="s">
        <v>417</v>
      </c>
      <c r="Y185" s="68">
        <v>25.6</v>
      </c>
      <c r="Z185" s="9" t="s">
        <v>205</v>
      </c>
      <c r="AA185" s="68" t="s">
        <v>2031</v>
      </c>
      <c r="AB185" s="68" t="s">
        <v>71</v>
      </c>
    </row>
    <row r="186" spans="2:30" s="68" customFormat="1" x14ac:dyDescent="0.25">
      <c r="B186" s="68" t="s">
        <v>2065</v>
      </c>
      <c r="C186" s="68" t="s">
        <v>1853</v>
      </c>
      <c r="D186" s="59" t="s">
        <v>415</v>
      </c>
      <c r="E186" s="68" t="s">
        <v>148</v>
      </c>
      <c r="F186" s="28" t="s">
        <v>196</v>
      </c>
      <c r="G186" s="18">
        <v>0</v>
      </c>
      <c r="H186" s="12" t="s">
        <v>429</v>
      </c>
      <c r="I186" s="12" t="s">
        <v>449</v>
      </c>
      <c r="J186" s="12" t="s">
        <v>2538</v>
      </c>
      <c r="K186" s="12" t="s">
        <v>462</v>
      </c>
      <c r="L186" s="12">
        <v>70.3</v>
      </c>
      <c r="M186" s="68" t="s">
        <v>417</v>
      </c>
      <c r="N186" s="68">
        <v>23.8</v>
      </c>
      <c r="O186" s="9" t="s">
        <v>204</v>
      </c>
      <c r="P186" s="60" t="s">
        <v>415</v>
      </c>
      <c r="Q186" s="28" t="s">
        <v>1563</v>
      </c>
      <c r="R186" s="18">
        <v>0</v>
      </c>
      <c r="S186" s="12" t="s">
        <v>439</v>
      </c>
      <c r="T186" s="12" t="s">
        <v>464</v>
      </c>
      <c r="U186" s="12" t="s">
        <v>2539</v>
      </c>
      <c r="V186" s="12" t="s">
        <v>462</v>
      </c>
      <c r="W186" s="12">
        <v>70.3</v>
      </c>
      <c r="X186" s="68" t="s">
        <v>417</v>
      </c>
      <c r="Y186" s="68">
        <v>25.6</v>
      </c>
      <c r="Z186" s="9" t="s">
        <v>205</v>
      </c>
      <c r="AA186" s="68" t="s">
        <v>2031</v>
      </c>
      <c r="AB186" s="68" t="s">
        <v>71</v>
      </c>
    </row>
    <row r="187" spans="2:30" s="68" customFormat="1" x14ac:dyDescent="0.25">
      <c r="B187" s="68" t="s">
        <v>193</v>
      </c>
      <c r="C187" s="68" t="s">
        <v>175</v>
      </c>
      <c r="D187" s="59" t="str">
        <f>VLOOKUP(MID(F187,1,2),DATA!$B$2:$C$10,2,FALSE)</f>
        <v>FF01</v>
      </c>
      <c r="E187" s="68" t="str">
        <f>VLOOKUP(MID(F187,13,2),DATA!$M$2:$N$16,2,FALSE)</f>
        <v>Tarmac</v>
      </c>
      <c r="F187" s="68" t="s">
        <v>184</v>
      </c>
      <c r="G187" s="18" cm="1">
        <f t="array" ref="G187">SUMPRODUCT(1*('All Skus'!$C$2:$C$951=$F187),'All Skus'!$D$2:$D$951)</f>
        <v>0</v>
      </c>
      <c r="H187" s="12" t="str">
        <f>VLOOKUP(MID(F187,4,1),DATA!$F$2:$G$16,2,FALSE)</f>
        <v>20"</v>
      </c>
      <c r="I187" s="12" t="str">
        <f>VLOOKUP(MID(F187,5,3),DATA!$H$2:$I$16,2,FALSE)</f>
        <v>8.5"</v>
      </c>
      <c r="J187" s="12" t="str">
        <f t="shared" ref="J187" si="2">MID(F187,8,2)</f>
        <v>30</v>
      </c>
      <c r="K187" s="12" t="str">
        <f>VLOOKUP(MID(F187,10,3),DATA!$J$2:$L$16,2,FALSE)</f>
        <v>5x120</v>
      </c>
      <c r="L187" s="12">
        <f>VLOOKUP(MID(F187,10,3),DATA!$J$2:$L$16,3,FALSE)</f>
        <v>72.599999999999994</v>
      </c>
      <c r="M187" s="68" t="str">
        <f>VLOOKUP(MID(F187,3,1),DATA!$D$2:$E$16,2,FALSE)</f>
        <v>High Offset</v>
      </c>
      <c r="N187" s="68">
        <v>26.4</v>
      </c>
      <c r="O187" s="9" t="s">
        <v>108</v>
      </c>
      <c r="P187" s="60" t="str">
        <f>VLOOKUP(MID(Q187,1,2),DATA!$B$2:$C$10,2,FALSE)</f>
        <v>FF01</v>
      </c>
      <c r="Q187" s="68" t="s">
        <v>182</v>
      </c>
      <c r="R187" s="18" cm="1">
        <f t="array" ref="R187">SUMPRODUCT(1*('All Skus'!$C$2:$C$951=$Q187),'All Skus'!$D$2:$D$951)</f>
        <v>0</v>
      </c>
      <c r="S187" s="12" t="str">
        <f>VLOOKUP(MID(Q187,4,1),DATA!$F$2:$G$16,2,FALSE)</f>
        <v>20"</v>
      </c>
      <c r="T187" s="12" t="str">
        <f>VLOOKUP(MID(Q187,5,3),DATA!$H$2:$I$16,2,FALSE)</f>
        <v>10.0"</v>
      </c>
      <c r="U187" s="12" t="str">
        <f t="shared" ref="U187" si="3">MID(Q187,8,2)</f>
        <v>40</v>
      </c>
      <c r="V187" s="12" t="str">
        <f>VLOOKUP(MID(Q187,10,3),DATA!$J$2:$L$16,2,FALSE)</f>
        <v>5x120</v>
      </c>
      <c r="W187" s="12">
        <f>VLOOKUP(MID(Q187,10,3),DATA!$J$2:$L$16,3,FALSE)</f>
        <v>72.599999999999994</v>
      </c>
      <c r="X187" s="68" t="str">
        <f>VLOOKUP(MID(Q187,3,1),DATA!$D$2:$E$16,2,FALSE)</f>
        <v>Medium Offset</v>
      </c>
      <c r="Y187" s="68">
        <v>26.2</v>
      </c>
      <c r="Z187" s="9" t="s">
        <v>96</v>
      </c>
      <c r="AB187" s="68" t="s">
        <v>2</v>
      </c>
      <c r="AD187" s="68" t="s">
        <v>1808</v>
      </c>
    </row>
    <row r="188" spans="2:30" s="68" customFormat="1" x14ac:dyDescent="0.25">
      <c r="B188" s="68" t="s">
        <v>1886</v>
      </c>
      <c r="C188" s="68" t="s">
        <v>1848</v>
      </c>
      <c r="D188" s="59" t="s">
        <v>415</v>
      </c>
      <c r="E188" s="68" t="s">
        <v>148</v>
      </c>
      <c r="F188" s="68" t="s">
        <v>180</v>
      </c>
      <c r="G188" s="18">
        <v>0</v>
      </c>
      <c r="H188" s="12" t="s">
        <v>439</v>
      </c>
      <c r="I188" s="12" t="s">
        <v>441</v>
      </c>
      <c r="J188" s="12" t="s">
        <v>2533</v>
      </c>
      <c r="K188" s="12" t="s">
        <v>450</v>
      </c>
      <c r="L188" s="12">
        <v>72.599999999999994</v>
      </c>
      <c r="M188" s="68" t="s">
        <v>427</v>
      </c>
      <c r="N188" s="68">
        <v>25.8</v>
      </c>
      <c r="O188" s="9" t="s">
        <v>200</v>
      </c>
      <c r="P188" s="60" t="s">
        <v>415</v>
      </c>
      <c r="Q188" s="68" t="s">
        <v>195</v>
      </c>
      <c r="R188" s="18">
        <v>13</v>
      </c>
      <c r="S188" s="12" t="s">
        <v>439</v>
      </c>
      <c r="T188" s="12" t="s">
        <v>461</v>
      </c>
      <c r="U188" s="12" t="s">
        <v>2531</v>
      </c>
      <c r="V188" s="12" t="s">
        <v>450</v>
      </c>
      <c r="W188" s="12">
        <v>73.099999999999994</v>
      </c>
      <c r="X188" s="68" t="s">
        <v>427</v>
      </c>
      <c r="Y188" s="68">
        <v>27.8</v>
      </c>
      <c r="Z188" s="9" t="s">
        <v>201</v>
      </c>
      <c r="AA188" s="68" t="s">
        <v>2033</v>
      </c>
      <c r="AB188" s="68" t="s">
        <v>2</v>
      </c>
      <c r="AD188" s="68" t="s">
        <v>281</v>
      </c>
    </row>
    <row r="189" spans="2:30" s="68" customFormat="1" x14ac:dyDescent="0.25">
      <c r="B189" s="68" t="s">
        <v>1886</v>
      </c>
      <c r="C189" s="68" t="s">
        <v>1848</v>
      </c>
      <c r="D189" s="59" t="s">
        <v>415</v>
      </c>
      <c r="E189" s="68" t="s">
        <v>148</v>
      </c>
      <c r="F189" s="68" t="s">
        <v>180</v>
      </c>
      <c r="G189" s="18">
        <v>0</v>
      </c>
      <c r="H189" s="12" t="s">
        <v>439</v>
      </c>
      <c r="I189" s="12" t="s">
        <v>441</v>
      </c>
      <c r="J189" s="12" t="s">
        <v>2533</v>
      </c>
      <c r="K189" s="12" t="s">
        <v>450</v>
      </c>
      <c r="L189" s="12">
        <v>72.599999999999994</v>
      </c>
      <c r="M189" s="68" t="s">
        <v>427</v>
      </c>
      <c r="N189" s="68">
        <v>25.8</v>
      </c>
      <c r="O189" s="9" t="s">
        <v>202</v>
      </c>
      <c r="P189" s="60" t="s">
        <v>415</v>
      </c>
      <c r="Q189" s="68" t="s">
        <v>195</v>
      </c>
      <c r="R189" s="18">
        <v>13</v>
      </c>
      <c r="S189" s="12" t="s">
        <v>439</v>
      </c>
      <c r="T189" s="12" t="s">
        <v>461</v>
      </c>
      <c r="U189" s="12" t="s">
        <v>2531</v>
      </c>
      <c r="V189" s="12" t="s">
        <v>450</v>
      </c>
      <c r="W189" s="12">
        <v>73.099999999999994</v>
      </c>
      <c r="X189" s="68" t="s">
        <v>427</v>
      </c>
      <c r="Y189" s="68">
        <v>27.8</v>
      </c>
      <c r="Z189" s="9" t="s">
        <v>203</v>
      </c>
      <c r="AA189" s="68" t="s">
        <v>2033</v>
      </c>
      <c r="AB189" s="68" t="s">
        <v>2</v>
      </c>
      <c r="AD189" s="68" t="s">
        <v>281</v>
      </c>
    </row>
    <row r="190" spans="2:30" s="68" customFormat="1" x14ac:dyDescent="0.25">
      <c r="B190" s="68" t="s">
        <v>191</v>
      </c>
      <c r="C190" s="68" t="s">
        <v>175</v>
      </c>
      <c r="D190" s="59" t="s">
        <v>415</v>
      </c>
      <c r="E190" s="68" t="s">
        <v>148</v>
      </c>
      <c r="F190" s="68" t="s">
        <v>180</v>
      </c>
      <c r="G190" s="18">
        <v>0</v>
      </c>
      <c r="H190" s="12" t="s">
        <v>439</v>
      </c>
      <c r="I190" s="12" t="s">
        <v>441</v>
      </c>
      <c r="J190" s="12" t="s">
        <v>2533</v>
      </c>
      <c r="K190" s="12" t="s">
        <v>450</v>
      </c>
      <c r="L190" s="12">
        <v>72.599999999999994</v>
      </c>
      <c r="M190" s="68" t="s">
        <v>427</v>
      </c>
      <c r="N190" s="68">
        <v>25.8</v>
      </c>
      <c r="O190" s="9" t="s">
        <v>39</v>
      </c>
      <c r="P190" s="60" t="s">
        <v>415</v>
      </c>
      <c r="Q190" s="28" t="s">
        <v>183</v>
      </c>
      <c r="R190" s="18">
        <v>0</v>
      </c>
      <c r="S190" s="12" t="s">
        <v>439</v>
      </c>
      <c r="T190" s="12" t="s">
        <v>458</v>
      </c>
      <c r="U190" s="12" t="s">
        <v>2532</v>
      </c>
      <c r="V190" s="12" t="s">
        <v>450</v>
      </c>
      <c r="W190" s="12">
        <v>72.599999999999994</v>
      </c>
      <c r="X190" s="68" t="s">
        <v>427</v>
      </c>
      <c r="Y190" s="68">
        <v>26.2</v>
      </c>
      <c r="Z190" s="9" t="s">
        <v>192</v>
      </c>
      <c r="AC190" s="68" t="s">
        <v>115</v>
      </c>
      <c r="AD190" s="68" t="s">
        <v>118</v>
      </c>
    </row>
    <row r="191" spans="2:30" s="68" customFormat="1" x14ac:dyDescent="0.25">
      <c r="B191" s="68" t="s">
        <v>1886</v>
      </c>
      <c r="C191" s="68" t="s">
        <v>1848</v>
      </c>
      <c r="D191" s="59" t="s">
        <v>425</v>
      </c>
      <c r="E191" s="68" t="s">
        <v>1</v>
      </c>
      <c r="F191" s="68" t="s">
        <v>266</v>
      </c>
      <c r="G191" s="18">
        <v>0</v>
      </c>
      <c r="H191" s="12" t="s">
        <v>439</v>
      </c>
      <c r="I191" s="12" t="s">
        <v>441</v>
      </c>
      <c r="J191" s="12" t="s">
        <v>2533</v>
      </c>
      <c r="K191" s="12" t="s">
        <v>450</v>
      </c>
      <c r="L191" s="12">
        <v>72.599999999999994</v>
      </c>
      <c r="M191" s="68" t="s">
        <v>427</v>
      </c>
      <c r="N191" s="68">
        <v>23.2</v>
      </c>
      <c r="O191" s="9" t="s">
        <v>282</v>
      </c>
      <c r="P191" s="60" t="s">
        <v>425</v>
      </c>
      <c r="Q191" s="68" t="s">
        <v>274</v>
      </c>
      <c r="R191" s="18">
        <v>2</v>
      </c>
      <c r="S191" s="12" t="s">
        <v>439</v>
      </c>
      <c r="T191" s="12" t="s">
        <v>458</v>
      </c>
      <c r="U191" s="12" t="s">
        <v>2540</v>
      </c>
      <c r="V191" s="12" t="s">
        <v>450</v>
      </c>
      <c r="W191" s="12">
        <v>73.099999999999994</v>
      </c>
      <c r="X191" s="68" t="s">
        <v>427</v>
      </c>
      <c r="Y191" s="68">
        <v>24.4</v>
      </c>
      <c r="Z191" s="9" t="s">
        <v>283</v>
      </c>
      <c r="AA191" s="68" t="s">
        <v>2033</v>
      </c>
      <c r="AB191" s="68" t="s">
        <v>2</v>
      </c>
      <c r="AD191" s="68" t="s">
        <v>281</v>
      </c>
    </row>
    <row r="192" spans="2:30" s="68" customFormat="1" x14ac:dyDescent="0.25">
      <c r="B192" s="68" t="s">
        <v>1886</v>
      </c>
      <c r="C192" s="68" t="s">
        <v>1848</v>
      </c>
      <c r="D192" s="59" t="s">
        <v>425</v>
      </c>
      <c r="E192" s="68" t="s">
        <v>148</v>
      </c>
      <c r="F192" s="28" t="s">
        <v>268</v>
      </c>
      <c r="G192" s="18">
        <v>0</v>
      </c>
      <c r="H192" s="12" t="s">
        <v>439</v>
      </c>
      <c r="I192" s="12" t="s">
        <v>441</v>
      </c>
      <c r="J192" s="12" t="s">
        <v>2533</v>
      </c>
      <c r="K192" s="12" t="s">
        <v>450</v>
      </c>
      <c r="L192" s="12">
        <v>72.599999999999994</v>
      </c>
      <c r="M192" s="68" t="s">
        <v>427</v>
      </c>
      <c r="N192" s="68">
        <v>23.2</v>
      </c>
      <c r="O192" s="9" t="s">
        <v>278</v>
      </c>
      <c r="P192" s="60" t="s">
        <v>425</v>
      </c>
      <c r="Q192" s="28" t="s">
        <v>277</v>
      </c>
      <c r="R192" s="18">
        <v>9</v>
      </c>
      <c r="S192" s="12" t="s">
        <v>439</v>
      </c>
      <c r="T192" s="12" t="s">
        <v>464</v>
      </c>
      <c r="U192" s="12" t="s">
        <v>2541</v>
      </c>
      <c r="V192" s="12" t="s">
        <v>450</v>
      </c>
      <c r="W192" s="12">
        <v>73.099999999999994</v>
      </c>
      <c r="X192" s="68" t="s">
        <v>427</v>
      </c>
      <c r="Y192" s="68">
        <v>25.2</v>
      </c>
      <c r="Z192" s="9" t="s">
        <v>117</v>
      </c>
      <c r="AA192" s="68" t="s">
        <v>2033</v>
      </c>
      <c r="AD192" s="68" t="s">
        <v>281</v>
      </c>
    </row>
    <row r="193" spans="2:30" s="68" customFormat="1" x14ac:dyDescent="0.25">
      <c r="B193" s="68" t="s">
        <v>191</v>
      </c>
      <c r="C193" s="68" t="s">
        <v>175</v>
      </c>
      <c r="D193" s="59" t="s">
        <v>425</v>
      </c>
      <c r="E193" s="68" t="s">
        <v>1</v>
      </c>
      <c r="F193" s="28" t="s">
        <v>266</v>
      </c>
      <c r="G193" s="18">
        <v>0</v>
      </c>
      <c r="H193" s="12" t="s">
        <v>439</v>
      </c>
      <c r="I193" s="12" t="s">
        <v>441</v>
      </c>
      <c r="J193" s="12" t="s">
        <v>2533</v>
      </c>
      <c r="K193" s="12" t="s">
        <v>450</v>
      </c>
      <c r="L193" s="12">
        <v>72.599999999999994</v>
      </c>
      <c r="M193" s="68" t="s">
        <v>427</v>
      </c>
      <c r="N193" s="68">
        <v>23.2</v>
      </c>
      <c r="O193" s="9" t="s">
        <v>39</v>
      </c>
      <c r="P193" s="60" t="s">
        <v>425</v>
      </c>
      <c r="Q193" s="28" t="s">
        <v>270</v>
      </c>
      <c r="R193" s="18">
        <v>6</v>
      </c>
      <c r="S193" s="12" t="s">
        <v>439</v>
      </c>
      <c r="T193" s="12" t="s">
        <v>458</v>
      </c>
      <c r="U193" s="12" t="s">
        <v>2532</v>
      </c>
      <c r="V193" s="12" t="s">
        <v>450</v>
      </c>
      <c r="W193" s="12">
        <v>72.599999999999994</v>
      </c>
      <c r="X193" s="68" t="s">
        <v>427</v>
      </c>
      <c r="Y193" s="68">
        <v>24.2</v>
      </c>
      <c r="Z193" s="9" t="s">
        <v>192</v>
      </c>
      <c r="AB193" s="68" t="s">
        <v>2</v>
      </c>
      <c r="AC193" s="68" t="s">
        <v>115</v>
      </c>
      <c r="AD193" s="68" t="s">
        <v>118</v>
      </c>
    </row>
    <row r="194" spans="2:30" s="68" customFormat="1" x14ac:dyDescent="0.25">
      <c r="B194" s="68" t="s">
        <v>191</v>
      </c>
      <c r="C194" s="68" t="s">
        <v>175</v>
      </c>
      <c r="D194" s="59" t="s">
        <v>425</v>
      </c>
      <c r="E194" s="68" t="s">
        <v>148</v>
      </c>
      <c r="F194" s="28" t="s">
        <v>268</v>
      </c>
      <c r="G194" s="18">
        <v>0</v>
      </c>
      <c r="H194" s="12" t="s">
        <v>439</v>
      </c>
      <c r="I194" s="12" t="s">
        <v>441</v>
      </c>
      <c r="J194" s="12" t="s">
        <v>2533</v>
      </c>
      <c r="K194" s="12" t="s">
        <v>450</v>
      </c>
      <c r="L194" s="12">
        <v>72.599999999999994</v>
      </c>
      <c r="M194" s="68" t="s">
        <v>427</v>
      </c>
      <c r="N194" s="68">
        <v>23.2</v>
      </c>
      <c r="O194" s="9" t="s">
        <v>39</v>
      </c>
      <c r="P194" s="60" t="s">
        <v>425</v>
      </c>
      <c r="Q194" s="28" t="s">
        <v>271</v>
      </c>
      <c r="R194" s="18">
        <v>7</v>
      </c>
      <c r="S194" s="12" t="s">
        <v>439</v>
      </c>
      <c r="T194" s="12" t="s">
        <v>458</v>
      </c>
      <c r="U194" s="12" t="s">
        <v>2532</v>
      </c>
      <c r="V194" s="12" t="s">
        <v>450</v>
      </c>
      <c r="W194" s="12">
        <v>72.599999999999994</v>
      </c>
      <c r="X194" s="68" t="s">
        <v>427</v>
      </c>
      <c r="Y194" s="68">
        <v>24.2</v>
      </c>
      <c r="Z194" s="9" t="s">
        <v>192</v>
      </c>
      <c r="AC194" s="68" t="s">
        <v>115</v>
      </c>
      <c r="AD194" s="68" t="s">
        <v>118</v>
      </c>
    </row>
    <row r="195" spans="2:30" s="68" customFormat="1" x14ac:dyDescent="0.25">
      <c r="B195" s="68" t="s">
        <v>190</v>
      </c>
      <c r="C195" s="68" t="s">
        <v>1883</v>
      </c>
      <c r="D195" s="59" t="s">
        <v>435</v>
      </c>
      <c r="E195" s="68" t="s">
        <v>1</v>
      </c>
      <c r="F195" s="68" t="s">
        <v>314</v>
      </c>
      <c r="G195" s="18">
        <v>1</v>
      </c>
      <c r="H195" s="12" t="s">
        <v>429</v>
      </c>
      <c r="I195" s="12" t="s">
        <v>441</v>
      </c>
      <c r="J195" s="12" t="s">
        <v>2537</v>
      </c>
      <c r="K195" s="12" t="s">
        <v>450</v>
      </c>
      <c r="L195" s="12">
        <v>72.599999999999994</v>
      </c>
      <c r="M195" s="68" t="s">
        <v>437</v>
      </c>
      <c r="N195" s="68">
        <v>22.4</v>
      </c>
      <c r="O195" s="9" t="s">
        <v>8</v>
      </c>
      <c r="P195" s="60" t="s">
        <v>435</v>
      </c>
      <c r="Q195" s="68" t="s">
        <v>78</v>
      </c>
      <c r="R195" s="18">
        <v>0</v>
      </c>
      <c r="S195" s="12" t="s">
        <v>429</v>
      </c>
      <c r="T195" s="12" t="s">
        <v>458</v>
      </c>
      <c r="U195" s="12" t="s">
        <v>2531</v>
      </c>
      <c r="V195" s="12" t="s">
        <v>450</v>
      </c>
      <c r="W195" s="12">
        <v>72.599999999999994</v>
      </c>
      <c r="X195" s="68" t="s">
        <v>437</v>
      </c>
      <c r="Y195" s="68">
        <v>22.6</v>
      </c>
      <c r="Z195" s="9" t="s">
        <v>84</v>
      </c>
      <c r="AB195" s="68" t="s">
        <v>2</v>
      </c>
      <c r="AC195" s="68" t="s">
        <v>1807</v>
      </c>
      <c r="AD195" s="68" t="s">
        <v>1808</v>
      </c>
    </row>
    <row r="196" spans="2:30" s="68" customFormat="1" x14ac:dyDescent="0.25">
      <c r="B196" s="68" t="s">
        <v>191</v>
      </c>
      <c r="C196" s="68" t="s">
        <v>175</v>
      </c>
      <c r="D196" s="59" t="s">
        <v>435</v>
      </c>
      <c r="E196" s="68" t="s">
        <v>1</v>
      </c>
      <c r="F196" s="68" t="s">
        <v>314</v>
      </c>
      <c r="G196" s="18">
        <v>1</v>
      </c>
      <c r="H196" s="12" t="s">
        <v>429</v>
      </c>
      <c r="I196" s="12" t="s">
        <v>441</v>
      </c>
      <c r="J196" s="12" t="s">
        <v>2537</v>
      </c>
      <c r="K196" s="12" t="s">
        <v>450</v>
      </c>
      <c r="L196" s="12">
        <v>72.599999999999994</v>
      </c>
      <c r="M196" s="68" t="s">
        <v>437</v>
      </c>
      <c r="N196" s="68">
        <v>22.4</v>
      </c>
      <c r="O196" s="9" t="s">
        <v>17</v>
      </c>
      <c r="P196" s="60" t="s">
        <v>435</v>
      </c>
      <c r="Q196" s="68" t="s">
        <v>78</v>
      </c>
      <c r="R196" s="18">
        <v>0</v>
      </c>
      <c r="S196" s="12" t="s">
        <v>429</v>
      </c>
      <c r="T196" s="12" t="s">
        <v>458</v>
      </c>
      <c r="U196" s="12" t="s">
        <v>2531</v>
      </c>
      <c r="V196" s="12" t="s">
        <v>450</v>
      </c>
      <c r="W196" s="12">
        <v>72.599999999999994</v>
      </c>
      <c r="X196" s="68" t="s">
        <v>437</v>
      </c>
      <c r="Y196" s="68">
        <v>22.6</v>
      </c>
      <c r="Z196" s="9" t="s">
        <v>84</v>
      </c>
      <c r="AA196" s="68" t="s">
        <v>350</v>
      </c>
      <c r="AB196" s="68" t="s">
        <v>2</v>
      </c>
      <c r="AC196" s="68" t="s">
        <v>115</v>
      </c>
      <c r="AD196" s="68" t="s">
        <v>118</v>
      </c>
    </row>
    <row r="197" spans="2:30" s="68" customFormat="1" x14ac:dyDescent="0.25">
      <c r="B197" s="68" t="s">
        <v>193</v>
      </c>
      <c r="C197" s="68" t="s">
        <v>175</v>
      </c>
      <c r="D197" s="59" t="str">
        <f>VLOOKUP(MID(F197,1,2),DATA!$B$2:$C$10,2,FALSE)</f>
        <v>FF04</v>
      </c>
      <c r="E197" s="68" t="str">
        <f>VLOOKUP(MID(F197,13,2),DATA!$M$2:$N$16,2,FALSE)</f>
        <v>Tarmac</v>
      </c>
      <c r="F197" s="68" t="s">
        <v>330</v>
      </c>
      <c r="G197" s="18" cm="1">
        <f t="array" ref="G197">SUMPRODUCT(1*('All Skus'!$C$2:$C$951=$F197),'All Skus'!$D$2:$D$951)</f>
        <v>21</v>
      </c>
      <c r="H197" s="12" t="str">
        <f>VLOOKUP(MID(F197,4,1),DATA!$F$2:$G$16,2,FALSE)</f>
        <v>20"</v>
      </c>
      <c r="I197" s="12" t="str">
        <f>VLOOKUP(MID(F197,5,3),DATA!$H$2:$I$16,2,FALSE)</f>
        <v>9.0"</v>
      </c>
      <c r="J197" s="12" t="str">
        <f t="shared" ref="J197" si="4">MID(F197,8,2)</f>
        <v>25</v>
      </c>
      <c r="K197" s="12" t="str">
        <f>VLOOKUP(MID(F197,10,3),DATA!$J$2:$L$16,2,FALSE)</f>
        <v>5x120</v>
      </c>
      <c r="L197" s="12">
        <f>VLOOKUP(MID(F197,10,3),DATA!$J$2:$L$16,3,FALSE)</f>
        <v>72.599999999999994</v>
      </c>
      <c r="M197" s="68" t="str">
        <f>VLOOKUP(MID(F197,3,1),DATA!$D$2:$E$16,2,FALSE)</f>
        <v>Medium Offset</v>
      </c>
      <c r="N197" s="68">
        <v>24.2</v>
      </c>
      <c r="O197" s="9" t="s">
        <v>43</v>
      </c>
      <c r="P197" s="60" t="str">
        <f>VLOOKUP(MID(Q197,1,2),DATA!$B$2:$C$10,2,FALSE)</f>
        <v>FF04</v>
      </c>
      <c r="Q197" s="68" t="s">
        <v>340</v>
      </c>
      <c r="R197" s="18" cm="1">
        <f t="array" ref="R197">SUMPRODUCT(1*('All Skus'!$C$2:$C$951=$Q197),'All Skus'!$D$2:$D$951)</f>
        <v>0</v>
      </c>
      <c r="S197" s="12" t="str">
        <f>VLOOKUP(MID(Q197,4,1),DATA!$F$2:$G$16,2,FALSE)</f>
        <v>20"</v>
      </c>
      <c r="T197" s="12" t="str">
        <f>VLOOKUP(MID(Q197,5,3),DATA!$H$2:$I$16,2,FALSE)</f>
        <v>9.5"</v>
      </c>
      <c r="U197" s="12" t="str">
        <f t="shared" ref="U197" si="5">MID(Q197,8,2)</f>
        <v>42</v>
      </c>
      <c r="V197" s="12" t="str">
        <f>VLOOKUP(MID(Q197,10,3),DATA!$J$2:$L$16,2,FALSE)</f>
        <v>5x120</v>
      </c>
      <c r="W197" s="12">
        <f>VLOOKUP(MID(Q197,10,3),DATA!$J$2:$L$16,3,FALSE)</f>
        <v>72.599999999999994</v>
      </c>
      <c r="X197" s="68" t="str">
        <f>VLOOKUP(MID(Q197,3,1),DATA!$D$2:$E$16,2,FALSE)</f>
        <v>Medium Offset</v>
      </c>
      <c r="Y197" s="68">
        <v>24</v>
      </c>
      <c r="Z197" s="9" t="s">
        <v>46</v>
      </c>
      <c r="AA197" s="68" t="s">
        <v>2042</v>
      </c>
      <c r="AB197" s="68" t="s">
        <v>2</v>
      </c>
      <c r="AD197" s="68" t="s">
        <v>1808</v>
      </c>
    </row>
    <row r="198" spans="2:30" s="66" customFormat="1" x14ac:dyDescent="0.25">
      <c r="B198" s="68" t="s">
        <v>2110</v>
      </c>
      <c r="C198" s="68" t="s">
        <v>2000</v>
      </c>
      <c r="D198" s="59" t="s">
        <v>445</v>
      </c>
      <c r="E198" s="68" t="s">
        <v>452</v>
      </c>
      <c r="F198" s="66" t="s">
        <v>1386</v>
      </c>
      <c r="G198" s="18">
        <v>0</v>
      </c>
      <c r="H198" s="12" t="s">
        <v>456</v>
      </c>
      <c r="I198" s="12" t="s">
        <v>461</v>
      </c>
      <c r="J198" s="12" t="s">
        <v>2531</v>
      </c>
      <c r="K198" s="12" t="s">
        <v>450</v>
      </c>
      <c r="L198" s="12">
        <v>74.099999999999994</v>
      </c>
      <c r="M198" s="68" t="s">
        <v>427</v>
      </c>
      <c r="O198" s="9" t="s">
        <v>2133</v>
      </c>
      <c r="P198" s="60" t="s">
        <v>445</v>
      </c>
      <c r="Q198" s="66" t="s">
        <v>1386</v>
      </c>
      <c r="R198" s="18">
        <v>0</v>
      </c>
      <c r="S198" s="12" t="s">
        <v>456</v>
      </c>
      <c r="T198" s="12" t="s">
        <v>461</v>
      </c>
      <c r="U198" s="12" t="s">
        <v>2531</v>
      </c>
      <c r="V198" s="12" t="s">
        <v>450</v>
      </c>
      <c r="W198" s="12">
        <v>74.099999999999994</v>
      </c>
      <c r="X198" s="68" t="s">
        <v>427</v>
      </c>
      <c r="Z198" s="9" t="s">
        <v>2133</v>
      </c>
    </row>
    <row r="199" spans="2:30" s="66" customFormat="1" x14ac:dyDescent="0.25">
      <c r="B199" s="31" t="s">
        <v>2118</v>
      </c>
      <c r="C199" s="68" t="s">
        <v>2000</v>
      </c>
      <c r="D199" s="59" t="s">
        <v>445</v>
      </c>
      <c r="E199" s="68" t="s">
        <v>452</v>
      </c>
      <c r="F199" s="66" t="s">
        <v>1386</v>
      </c>
      <c r="G199" s="18">
        <v>0</v>
      </c>
      <c r="H199" s="12" t="s">
        <v>456</v>
      </c>
      <c r="I199" s="12" t="s">
        <v>461</v>
      </c>
      <c r="J199" s="12" t="s">
        <v>2531</v>
      </c>
      <c r="K199" s="12" t="s">
        <v>450</v>
      </c>
      <c r="L199" s="12">
        <v>74.099999999999994</v>
      </c>
      <c r="M199" s="68" t="s">
        <v>427</v>
      </c>
      <c r="O199" s="9" t="s">
        <v>2133</v>
      </c>
      <c r="P199" s="60" t="s">
        <v>445</v>
      </c>
      <c r="Q199" s="66" t="s">
        <v>1386</v>
      </c>
      <c r="R199" s="18">
        <v>0</v>
      </c>
      <c r="S199" s="12" t="s">
        <v>456</v>
      </c>
      <c r="T199" s="12" t="s">
        <v>461</v>
      </c>
      <c r="U199" s="12" t="s">
        <v>2531</v>
      </c>
      <c r="V199" s="12" t="s">
        <v>450</v>
      </c>
      <c r="W199" s="12">
        <v>74.099999999999994</v>
      </c>
      <c r="X199" s="68" t="s">
        <v>427</v>
      </c>
      <c r="Z199" s="9" t="s">
        <v>2133</v>
      </c>
    </row>
    <row r="200" spans="2:30" s="68" customFormat="1" x14ac:dyDescent="0.25">
      <c r="B200" s="68" t="s">
        <v>2066</v>
      </c>
      <c r="C200" s="68" t="s">
        <v>1855</v>
      </c>
      <c r="D200" s="59" t="s">
        <v>435</v>
      </c>
      <c r="E200" s="68" t="s">
        <v>1</v>
      </c>
      <c r="F200" s="68" t="s">
        <v>310</v>
      </c>
      <c r="G200" s="18">
        <v>0</v>
      </c>
      <c r="H200" s="12" t="s">
        <v>447</v>
      </c>
      <c r="I200" s="12" t="s">
        <v>449</v>
      </c>
      <c r="J200" s="12" t="s">
        <v>2530</v>
      </c>
      <c r="K200" s="12" t="s">
        <v>422</v>
      </c>
      <c r="L200" s="12">
        <v>66.56</v>
      </c>
      <c r="M200" s="68" t="s">
        <v>427</v>
      </c>
      <c r="N200" s="68">
        <v>28.6</v>
      </c>
      <c r="O200" s="9" t="s">
        <v>57</v>
      </c>
      <c r="P200" s="60" t="s">
        <v>435</v>
      </c>
      <c r="Q200" s="68" t="s">
        <v>307</v>
      </c>
      <c r="R200" s="18">
        <v>0</v>
      </c>
      <c r="S200" s="12" t="s">
        <v>447</v>
      </c>
      <c r="T200" s="12" t="s">
        <v>461</v>
      </c>
      <c r="U200" s="12" t="s">
        <v>2531</v>
      </c>
      <c r="V200" s="12" t="s">
        <v>422</v>
      </c>
      <c r="W200" s="12">
        <v>66.56</v>
      </c>
      <c r="X200" s="68" t="s">
        <v>427</v>
      </c>
      <c r="Y200" s="68">
        <v>31.2</v>
      </c>
      <c r="Z200" s="9" t="s">
        <v>2262</v>
      </c>
      <c r="AA200" s="68" t="s">
        <v>2051</v>
      </c>
      <c r="AB200" s="68" t="s">
        <v>2</v>
      </c>
      <c r="AC200" s="68" t="s">
        <v>5</v>
      </c>
    </row>
    <row r="201" spans="2:30" s="68" customFormat="1" x14ac:dyDescent="0.25">
      <c r="B201" s="68" t="s">
        <v>2066</v>
      </c>
      <c r="C201" s="68" t="s">
        <v>1855</v>
      </c>
      <c r="D201" s="59" t="s">
        <v>435</v>
      </c>
      <c r="E201" s="68" t="s">
        <v>452</v>
      </c>
      <c r="F201" s="68" t="s">
        <v>312</v>
      </c>
      <c r="G201" s="18">
        <v>0</v>
      </c>
      <c r="H201" s="12" t="s">
        <v>447</v>
      </c>
      <c r="I201" s="12" t="s">
        <v>449</v>
      </c>
      <c r="J201" s="12" t="s">
        <v>2530</v>
      </c>
      <c r="K201" s="12" t="s">
        <v>422</v>
      </c>
      <c r="L201" s="12">
        <v>66.56</v>
      </c>
      <c r="M201" s="68" t="s">
        <v>427</v>
      </c>
      <c r="N201" s="68">
        <v>28.6</v>
      </c>
      <c r="O201" s="9" t="s">
        <v>57</v>
      </c>
      <c r="P201" s="60" t="s">
        <v>435</v>
      </c>
      <c r="Q201" s="68" t="s">
        <v>309</v>
      </c>
      <c r="R201" s="18">
        <v>0</v>
      </c>
      <c r="S201" s="12" t="s">
        <v>447</v>
      </c>
      <c r="T201" s="12" t="s">
        <v>461</v>
      </c>
      <c r="U201" s="12" t="s">
        <v>2531</v>
      </c>
      <c r="V201" s="12" t="s">
        <v>422</v>
      </c>
      <c r="W201" s="12">
        <v>66.56</v>
      </c>
      <c r="X201" s="68" t="s">
        <v>427</v>
      </c>
      <c r="Y201" s="68">
        <v>31.2</v>
      </c>
      <c r="Z201" s="9" t="s">
        <v>2262</v>
      </c>
      <c r="AA201" s="68" t="s">
        <v>2051</v>
      </c>
      <c r="AC201" s="68" t="s">
        <v>5</v>
      </c>
    </row>
    <row r="202" spans="2:30" s="68" customFormat="1" x14ac:dyDescent="0.25">
      <c r="B202" s="68" t="s">
        <v>2066</v>
      </c>
      <c r="C202" s="68" t="s">
        <v>1855</v>
      </c>
      <c r="D202" s="59" t="s">
        <v>435</v>
      </c>
      <c r="E202" s="68" t="s">
        <v>6</v>
      </c>
      <c r="F202" s="68" t="s">
        <v>311</v>
      </c>
      <c r="G202" s="18">
        <v>0</v>
      </c>
      <c r="H202" s="12" t="s">
        <v>447</v>
      </c>
      <c r="I202" s="12" t="s">
        <v>449</v>
      </c>
      <c r="J202" s="12" t="s">
        <v>2530</v>
      </c>
      <c r="K202" s="12" t="s">
        <v>422</v>
      </c>
      <c r="L202" s="12">
        <v>66.56</v>
      </c>
      <c r="M202" s="68" t="s">
        <v>427</v>
      </c>
      <c r="N202" s="68">
        <v>28.6</v>
      </c>
      <c r="O202" s="9" t="s">
        <v>57</v>
      </c>
      <c r="P202" s="60" t="s">
        <v>435</v>
      </c>
      <c r="Q202" s="68" t="s">
        <v>308</v>
      </c>
      <c r="R202" s="18">
        <v>0</v>
      </c>
      <c r="S202" s="12" t="s">
        <v>447</v>
      </c>
      <c r="T202" s="12" t="s">
        <v>461</v>
      </c>
      <c r="U202" s="12" t="s">
        <v>2531</v>
      </c>
      <c r="V202" s="12" t="s">
        <v>422</v>
      </c>
      <c r="W202" s="12">
        <v>66.56</v>
      </c>
      <c r="X202" s="68" t="s">
        <v>427</v>
      </c>
      <c r="Y202" s="68">
        <v>31.2</v>
      </c>
      <c r="Z202" s="9" t="s">
        <v>2262</v>
      </c>
      <c r="AA202" s="68" t="s">
        <v>2051</v>
      </c>
      <c r="AC202" s="68" t="s">
        <v>5</v>
      </c>
    </row>
    <row r="203" spans="2:30" s="68" customFormat="1" x14ac:dyDescent="0.25">
      <c r="B203" s="68" t="s">
        <v>1910</v>
      </c>
      <c r="C203" s="68" t="s">
        <v>1845</v>
      </c>
      <c r="D203" s="59" t="s">
        <v>435</v>
      </c>
      <c r="E203" s="68" t="s">
        <v>1</v>
      </c>
      <c r="F203" s="68" t="s">
        <v>310</v>
      </c>
      <c r="G203" s="18">
        <v>0</v>
      </c>
      <c r="H203" s="12" t="s">
        <v>447</v>
      </c>
      <c r="I203" s="12" t="s">
        <v>449</v>
      </c>
      <c r="J203" s="12" t="s">
        <v>2530</v>
      </c>
      <c r="K203" s="12" t="s">
        <v>422</v>
      </c>
      <c r="L203" s="12">
        <v>66.56</v>
      </c>
      <c r="M203" s="68" t="s">
        <v>427</v>
      </c>
      <c r="N203" s="68">
        <v>28.6</v>
      </c>
      <c r="O203" s="9" t="s">
        <v>112</v>
      </c>
      <c r="P203" s="60" t="s">
        <v>435</v>
      </c>
      <c r="Q203" s="68" t="s">
        <v>307</v>
      </c>
      <c r="R203" s="18">
        <v>0</v>
      </c>
      <c r="S203" s="12" t="s">
        <v>447</v>
      </c>
      <c r="T203" s="12" t="s">
        <v>461</v>
      </c>
      <c r="U203" s="12" t="s">
        <v>2531</v>
      </c>
      <c r="V203" s="12" t="s">
        <v>422</v>
      </c>
      <c r="W203" s="12">
        <v>66.56</v>
      </c>
      <c r="X203" s="68" t="s">
        <v>427</v>
      </c>
      <c r="Y203" s="68">
        <v>31.2</v>
      </c>
      <c r="Z203" s="9" t="s">
        <v>111</v>
      </c>
      <c r="AB203" s="68" t="s">
        <v>2</v>
      </c>
      <c r="AC203" s="68" t="s">
        <v>5</v>
      </c>
    </row>
    <row r="204" spans="2:30" s="68" customFormat="1" x14ac:dyDescent="0.25">
      <c r="B204" s="68" t="s">
        <v>1910</v>
      </c>
      <c r="C204" s="68" t="s">
        <v>1845</v>
      </c>
      <c r="D204" s="59" t="s">
        <v>435</v>
      </c>
      <c r="E204" s="68" t="s">
        <v>452</v>
      </c>
      <c r="F204" s="68" t="s">
        <v>312</v>
      </c>
      <c r="G204" s="18">
        <v>0</v>
      </c>
      <c r="H204" s="12" t="s">
        <v>447</v>
      </c>
      <c r="I204" s="12" t="s">
        <v>449</v>
      </c>
      <c r="J204" s="12" t="s">
        <v>2530</v>
      </c>
      <c r="K204" s="12" t="s">
        <v>422</v>
      </c>
      <c r="L204" s="12">
        <v>66.56</v>
      </c>
      <c r="M204" s="68" t="s">
        <v>427</v>
      </c>
      <c r="N204" s="68">
        <v>28.6</v>
      </c>
      <c r="O204" s="9" t="s">
        <v>112</v>
      </c>
      <c r="P204" s="60" t="s">
        <v>435</v>
      </c>
      <c r="Q204" s="68" t="s">
        <v>309</v>
      </c>
      <c r="R204" s="18">
        <v>0</v>
      </c>
      <c r="S204" s="12" t="s">
        <v>447</v>
      </c>
      <c r="T204" s="12" t="s">
        <v>461</v>
      </c>
      <c r="U204" s="12" t="s">
        <v>2531</v>
      </c>
      <c r="V204" s="12" t="s">
        <v>422</v>
      </c>
      <c r="W204" s="12">
        <v>66.56</v>
      </c>
      <c r="X204" s="68" t="s">
        <v>427</v>
      </c>
      <c r="Y204" s="68">
        <v>31.2</v>
      </c>
      <c r="Z204" s="9" t="s">
        <v>111</v>
      </c>
      <c r="AC204" s="68" t="s">
        <v>5</v>
      </c>
    </row>
    <row r="205" spans="2:30" s="68" customFormat="1" x14ac:dyDescent="0.25">
      <c r="B205" s="68" t="s">
        <v>1910</v>
      </c>
      <c r="C205" s="68" t="s">
        <v>1845</v>
      </c>
      <c r="D205" s="59" t="s">
        <v>435</v>
      </c>
      <c r="E205" s="68" t="s">
        <v>6</v>
      </c>
      <c r="F205" s="68" t="s">
        <v>311</v>
      </c>
      <c r="G205" s="18">
        <v>0</v>
      </c>
      <c r="H205" s="12" t="s">
        <v>447</v>
      </c>
      <c r="I205" s="12" t="s">
        <v>449</v>
      </c>
      <c r="J205" s="12" t="s">
        <v>2530</v>
      </c>
      <c r="K205" s="12" t="s">
        <v>422</v>
      </c>
      <c r="L205" s="12">
        <v>66.56</v>
      </c>
      <c r="M205" s="68" t="s">
        <v>427</v>
      </c>
      <c r="N205" s="68">
        <v>28.6</v>
      </c>
      <c r="O205" s="9" t="s">
        <v>112</v>
      </c>
      <c r="P205" s="60" t="s">
        <v>435</v>
      </c>
      <c r="Q205" s="68" t="s">
        <v>308</v>
      </c>
      <c r="R205" s="18">
        <v>0</v>
      </c>
      <c r="S205" s="12" t="s">
        <v>447</v>
      </c>
      <c r="T205" s="12" t="s">
        <v>461</v>
      </c>
      <c r="U205" s="12" t="s">
        <v>2531</v>
      </c>
      <c r="V205" s="12" t="s">
        <v>422</v>
      </c>
      <c r="W205" s="12">
        <v>66.56</v>
      </c>
      <c r="X205" s="68" t="s">
        <v>427</v>
      </c>
      <c r="Y205" s="68">
        <v>31.2</v>
      </c>
      <c r="Z205" s="9" t="s">
        <v>111</v>
      </c>
      <c r="AC205" s="68" t="s">
        <v>5</v>
      </c>
    </row>
    <row r="206" spans="2:30" s="68" customFormat="1" x14ac:dyDescent="0.25">
      <c r="B206" s="68" t="s">
        <v>2066</v>
      </c>
      <c r="C206" s="68" t="s">
        <v>1855</v>
      </c>
      <c r="D206" s="59" t="str">
        <f>VLOOKUP(MID(F206,1,2),DATA!$B$2:$C$10,2,FALSE)</f>
        <v>FF10</v>
      </c>
      <c r="E206" s="68" t="str">
        <f>VLOOKUP(MID(F206,13,2),DATA!$M$2:$N$16,2,FALSE)</f>
        <v>Raw</v>
      </c>
      <c r="F206" s="68" t="s">
        <v>55</v>
      </c>
      <c r="G206" s="18" cm="1">
        <f t="array" ref="G206">SUMPRODUCT(1*('All Skus'!$C$2:$C$951=$F206),'All Skus'!$D$2:$D$951)</f>
        <v>0</v>
      </c>
      <c r="H206" s="12" t="str">
        <f>VLOOKUP(MID(F206,4,1),DATA!$F$2:$G$16,2,FALSE)</f>
        <v>21"</v>
      </c>
      <c r="I206" s="12" t="str">
        <f>VLOOKUP(MID(F206,5,3),DATA!$H$2:$I$16,2,FALSE)</f>
        <v>9.5"</v>
      </c>
      <c r="J206" s="12" t="str">
        <f t="shared" ref="J206:J207" si="6">MID(F206,8,2)</f>
        <v>30</v>
      </c>
      <c r="K206" s="12" t="str">
        <f>VLOOKUP(MID(F206,10,3),DATA!$J$2:$L$16,2,FALSE)</f>
        <v>5x112</v>
      </c>
      <c r="L206" s="12">
        <f>VLOOKUP(MID(F206,10,3),DATA!$J$2:$L$16,3,FALSE)</f>
        <v>66.56</v>
      </c>
      <c r="M206" s="68" t="str">
        <f>VLOOKUP(MID(F206,3,1),DATA!$D$2:$E$16,2,FALSE)</f>
        <v>Medium Offset</v>
      </c>
      <c r="O206" s="9" t="s">
        <v>57</v>
      </c>
      <c r="P206" s="60" t="str">
        <f>VLOOKUP(MID(Q206,1,2),DATA!$B$2:$C$10,2,FALSE)</f>
        <v>FF10</v>
      </c>
      <c r="Q206" s="68" t="s">
        <v>51</v>
      </c>
      <c r="R206" s="18" cm="1">
        <f t="array" ref="R206">SUMPRODUCT(1*('All Skus'!$C$2:$C$951=$Q206),'All Skus'!$D$2:$D$951)</f>
        <v>0</v>
      </c>
      <c r="S206" s="12" t="str">
        <f>VLOOKUP(MID(Q206,4,1),DATA!$F$2:$G$16,2,FALSE)</f>
        <v>21"</v>
      </c>
      <c r="T206" s="12" t="str">
        <f>VLOOKUP(MID(Q206,5,3),DATA!$H$2:$I$16,2,FALSE)</f>
        <v>10.5"</v>
      </c>
      <c r="U206" s="12" t="str">
        <f t="shared" ref="U206:U207" si="7">MID(Q206,8,2)</f>
        <v>35</v>
      </c>
      <c r="V206" s="12" t="str">
        <f>VLOOKUP(MID(Q206,10,3),DATA!$J$2:$L$16,2,FALSE)</f>
        <v>5x112</v>
      </c>
      <c r="W206" s="12">
        <f>VLOOKUP(MID(Q206,10,3),DATA!$J$2:$L$16,3,FALSE)</f>
        <v>66.56</v>
      </c>
      <c r="X206" s="68" t="str">
        <f>VLOOKUP(MID(Q206,3,1),DATA!$D$2:$E$16,2,FALSE)</f>
        <v>Medium Offset</v>
      </c>
      <c r="Z206" s="9" t="s">
        <v>2262</v>
      </c>
      <c r="AA206" s="68" t="s">
        <v>2051</v>
      </c>
      <c r="AB206" s="68" t="s">
        <v>2</v>
      </c>
      <c r="AC206" s="68" t="s">
        <v>5</v>
      </c>
    </row>
    <row r="207" spans="2:30" s="68" customFormat="1" x14ac:dyDescent="0.25">
      <c r="B207" s="68" t="s">
        <v>1910</v>
      </c>
      <c r="C207" s="68" t="s">
        <v>1845</v>
      </c>
      <c r="D207" s="59" t="str">
        <f>VLOOKUP(MID(F207,1,2),DATA!$B$2:$C$10,2,FALSE)</f>
        <v>FF10</v>
      </c>
      <c r="E207" s="68" t="str">
        <f>VLOOKUP(MID(F207,13,2),DATA!$M$2:$N$16,2,FALSE)</f>
        <v>Raw</v>
      </c>
      <c r="F207" s="68" t="s">
        <v>55</v>
      </c>
      <c r="G207" s="18" cm="1">
        <f t="array" ref="G207">SUMPRODUCT(1*('All Skus'!$C$2:$C$951=$F207),'All Skus'!$D$2:$D$951)</f>
        <v>0</v>
      </c>
      <c r="H207" s="12" t="str">
        <f>VLOOKUP(MID(F207,4,1),DATA!$F$2:$G$16,2,FALSE)</f>
        <v>21"</v>
      </c>
      <c r="I207" s="12" t="str">
        <f>VLOOKUP(MID(F207,5,3),DATA!$H$2:$I$16,2,FALSE)</f>
        <v>9.5"</v>
      </c>
      <c r="J207" s="12" t="str">
        <f t="shared" si="6"/>
        <v>30</v>
      </c>
      <c r="K207" s="12" t="str">
        <f>VLOOKUP(MID(F207,10,3),DATA!$J$2:$L$16,2,FALSE)</f>
        <v>5x112</v>
      </c>
      <c r="L207" s="12">
        <f>VLOOKUP(MID(F207,10,3),DATA!$J$2:$L$16,3,FALSE)</f>
        <v>66.56</v>
      </c>
      <c r="M207" s="68" t="str">
        <f>VLOOKUP(MID(F207,3,1),DATA!$D$2:$E$16,2,FALSE)</f>
        <v>Medium Offset</v>
      </c>
      <c r="O207" s="9" t="s">
        <v>112</v>
      </c>
      <c r="P207" s="60" t="str">
        <f>VLOOKUP(MID(Q207,1,2),DATA!$B$2:$C$10,2,FALSE)</f>
        <v>FF10</v>
      </c>
      <c r="Q207" s="68" t="s">
        <v>51</v>
      </c>
      <c r="R207" s="18" cm="1">
        <f t="array" ref="R207">SUMPRODUCT(1*('All Skus'!$C$2:$C$951=$Q207),'All Skus'!$D$2:$D$951)</f>
        <v>0</v>
      </c>
      <c r="S207" s="12" t="str">
        <f>VLOOKUP(MID(Q207,4,1),DATA!$F$2:$G$16,2,FALSE)</f>
        <v>21"</v>
      </c>
      <c r="T207" s="12" t="str">
        <f>VLOOKUP(MID(Q207,5,3),DATA!$H$2:$I$16,2,FALSE)</f>
        <v>10.5"</v>
      </c>
      <c r="U207" s="12" t="str">
        <f t="shared" si="7"/>
        <v>35</v>
      </c>
      <c r="V207" s="12" t="str">
        <f>VLOOKUP(MID(Q207,10,3),DATA!$J$2:$L$16,2,FALSE)</f>
        <v>5x112</v>
      </c>
      <c r="W207" s="12">
        <f>VLOOKUP(MID(Q207,10,3),DATA!$J$2:$L$16,3,FALSE)</f>
        <v>66.56</v>
      </c>
      <c r="X207" s="68" t="str">
        <f>VLOOKUP(MID(Q207,3,1),DATA!$D$2:$E$16,2,FALSE)</f>
        <v>Medium Offset</v>
      </c>
      <c r="Z207" s="9" t="s">
        <v>111</v>
      </c>
      <c r="AB207" s="68" t="s">
        <v>2</v>
      </c>
      <c r="AC207" s="68" t="s">
        <v>5</v>
      </c>
    </row>
    <row r="208" spans="2:30" s="68" customFormat="1" x14ac:dyDescent="0.25">
      <c r="B208" s="68" t="s">
        <v>1895</v>
      </c>
      <c r="C208" s="68" t="s">
        <v>1844</v>
      </c>
      <c r="D208" s="59" t="s">
        <v>425</v>
      </c>
      <c r="E208" s="68" t="s">
        <v>1</v>
      </c>
      <c r="F208" s="28" t="s">
        <v>242</v>
      </c>
      <c r="G208" s="18">
        <v>0</v>
      </c>
      <c r="H208" s="12" t="s">
        <v>419</v>
      </c>
      <c r="I208" s="12" t="s">
        <v>431</v>
      </c>
      <c r="J208" s="12" t="s">
        <v>2542</v>
      </c>
      <c r="K208" s="12" t="s">
        <v>422</v>
      </c>
      <c r="L208" s="12">
        <v>66.56</v>
      </c>
      <c r="M208" s="68" t="s">
        <v>417</v>
      </c>
      <c r="N208" s="68">
        <v>20.6</v>
      </c>
      <c r="O208" s="9" t="s">
        <v>245</v>
      </c>
      <c r="P208" s="60" t="s">
        <v>425</v>
      </c>
      <c r="Q208" s="28" t="s">
        <v>242</v>
      </c>
      <c r="R208" s="18">
        <v>0</v>
      </c>
      <c r="S208" s="12" t="s">
        <v>419</v>
      </c>
      <c r="T208" s="12" t="s">
        <v>431</v>
      </c>
      <c r="U208" s="12" t="s">
        <v>2542</v>
      </c>
      <c r="V208" s="12" t="s">
        <v>422</v>
      </c>
      <c r="W208" s="12">
        <v>66.56</v>
      </c>
      <c r="X208" s="68" t="s">
        <v>417</v>
      </c>
      <c r="Y208" s="68">
        <v>20.6</v>
      </c>
      <c r="Z208" s="9" t="s">
        <v>245</v>
      </c>
      <c r="AA208" s="68" t="s">
        <v>4</v>
      </c>
      <c r="AB208" s="68" t="s">
        <v>2</v>
      </c>
      <c r="AC208" s="68" t="s">
        <v>5</v>
      </c>
    </row>
    <row r="209" spans="2:29" s="68" customFormat="1" x14ac:dyDescent="0.25">
      <c r="B209" s="68" t="s">
        <v>1895</v>
      </c>
      <c r="C209" s="68" t="s">
        <v>1844</v>
      </c>
      <c r="D209" s="59" t="s">
        <v>425</v>
      </c>
      <c r="E209" s="68" t="s">
        <v>148</v>
      </c>
      <c r="F209" s="28" t="s">
        <v>243</v>
      </c>
      <c r="G209" s="18">
        <v>0</v>
      </c>
      <c r="H209" s="12" t="s">
        <v>419</v>
      </c>
      <c r="I209" s="12" t="s">
        <v>431</v>
      </c>
      <c r="J209" s="12" t="s">
        <v>2542</v>
      </c>
      <c r="K209" s="12" t="s">
        <v>422</v>
      </c>
      <c r="L209" s="12">
        <v>66.56</v>
      </c>
      <c r="M209" s="68" t="s">
        <v>417</v>
      </c>
      <c r="N209" s="68">
        <v>20.6</v>
      </c>
      <c r="O209" s="9" t="s">
        <v>245</v>
      </c>
      <c r="P209" s="60" t="s">
        <v>425</v>
      </c>
      <c r="Q209" s="28" t="s">
        <v>243</v>
      </c>
      <c r="R209" s="18">
        <v>0</v>
      </c>
      <c r="S209" s="12" t="s">
        <v>419</v>
      </c>
      <c r="T209" s="12" t="s">
        <v>431</v>
      </c>
      <c r="U209" s="12" t="s">
        <v>2542</v>
      </c>
      <c r="V209" s="12" t="s">
        <v>422</v>
      </c>
      <c r="W209" s="12">
        <v>66.56</v>
      </c>
      <c r="X209" s="68" t="s">
        <v>417</v>
      </c>
      <c r="Y209" s="68">
        <v>20.6</v>
      </c>
      <c r="Z209" s="9" t="s">
        <v>245</v>
      </c>
      <c r="AA209" s="68" t="s">
        <v>4</v>
      </c>
      <c r="AC209" s="68" t="s">
        <v>5</v>
      </c>
    </row>
    <row r="210" spans="2:29" s="68" customFormat="1" x14ac:dyDescent="0.25">
      <c r="B210" s="68" t="s">
        <v>1903</v>
      </c>
      <c r="C210" s="68" t="s">
        <v>1896</v>
      </c>
      <c r="D210" s="59" t="s">
        <v>425</v>
      </c>
      <c r="E210" s="68" t="s">
        <v>1</v>
      </c>
      <c r="F210" s="28" t="s">
        <v>242</v>
      </c>
      <c r="G210" s="18">
        <v>0</v>
      </c>
      <c r="H210" s="12" t="s">
        <v>419</v>
      </c>
      <c r="I210" s="12" t="s">
        <v>431</v>
      </c>
      <c r="J210" s="12" t="s">
        <v>2542</v>
      </c>
      <c r="K210" s="12" t="s">
        <v>422</v>
      </c>
      <c r="L210" s="12">
        <v>66.56</v>
      </c>
      <c r="M210" s="68" t="s">
        <v>417</v>
      </c>
      <c r="N210" s="68">
        <v>20.6</v>
      </c>
      <c r="O210" s="9" t="s">
        <v>245</v>
      </c>
      <c r="P210" s="60" t="s">
        <v>425</v>
      </c>
      <c r="Q210" s="28" t="s">
        <v>242</v>
      </c>
      <c r="R210" s="18">
        <v>0</v>
      </c>
      <c r="S210" s="12" t="s">
        <v>419</v>
      </c>
      <c r="T210" s="12" t="s">
        <v>431</v>
      </c>
      <c r="U210" s="12" t="s">
        <v>2542</v>
      </c>
      <c r="V210" s="12" t="s">
        <v>422</v>
      </c>
      <c r="W210" s="12">
        <v>66.56</v>
      </c>
      <c r="X210" s="68" t="s">
        <v>417</v>
      </c>
      <c r="Y210" s="68">
        <v>20.6</v>
      </c>
      <c r="Z210" s="9" t="s">
        <v>245</v>
      </c>
      <c r="AA210" s="68" t="s">
        <v>4</v>
      </c>
      <c r="AB210" s="68" t="s">
        <v>2</v>
      </c>
      <c r="AC210" s="68" t="s">
        <v>5</v>
      </c>
    </row>
    <row r="211" spans="2:29" s="68" customFormat="1" x14ac:dyDescent="0.25">
      <c r="B211" s="68" t="s">
        <v>1903</v>
      </c>
      <c r="C211" s="68" t="s">
        <v>1896</v>
      </c>
      <c r="D211" s="59" t="s">
        <v>425</v>
      </c>
      <c r="E211" s="68" t="s">
        <v>148</v>
      </c>
      <c r="F211" s="28" t="s">
        <v>243</v>
      </c>
      <c r="G211" s="18">
        <v>0</v>
      </c>
      <c r="H211" s="12" t="s">
        <v>419</v>
      </c>
      <c r="I211" s="12" t="s">
        <v>431</v>
      </c>
      <c r="J211" s="12" t="s">
        <v>2542</v>
      </c>
      <c r="K211" s="12" t="s">
        <v>422</v>
      </c>
      <c r="L211" s="12">
        <v>66.56</v>
      </c>
      <c r="M211" s="68" t="s">
        <v>417</v>
      </c>
      <c r="N211" s="68">
        <v>20.6</v>
      </c>
      <c r="O211" s="9" t="s">
        <v>245</v>
      </c>
      <c r="P211" s="60" t="s">
        <v>425</v>
      </c>
      <c r="Q211" s="28" t="s">
        <v>243</v>
      </c>
      <c r="R211" s="18">
        <v>0</v>
      </c>
      <c r="S211" s="12" t="s">
        <v>419</v>
      </c>
      <c r="T211" s="12" t="s">
        <v>431</v>
      </c>
      <c r="U211" s="12" t="s">
        <v>2542</v>
      </c>
      <c r="V211" s="12" t="s">
        <v>422</v>
      </c>
      <c r="W211" s="12">
        <v>66.56</v>
      </c>
      <c r="X211" s="68" t="s">
        <v>417</v>
      </c>
      <c r="Y211" s="68">
        <v>20.6</v>
      </c>
      <c r="Z211" s="9" t="s">
        <v>245</v>
      </c>
      <c r="AA211" s="68" t="s">
        <v>4</v>
      </c>
      <c r="AC211" s="68" t="s">
        <v>5</v>
      </c>
    </row>
    <row r="212" spans="2:29" s="68" customFormat="1" x14ac:dyDescent="0.25">
      <c r="B212" s="68" t="s">
        <v>1899</v>
      </c>
      <c r="C212" s="68" t="s">
        <v>1844</v>
      </c>
      <c r="D212" s="59" t="s">
        <v>425</v>
      </c>
      <c r="E212" s="68" t="s">
        <v>1</v>
      </c>
      <c r="F212" s="28" t="s">
        <v>242</v>
      </c>
      <c r="G212" s="18">
        <v>0</v>
      </c>
      <c r="H212" s="12" t="s">
        <v>419</v>
      </c>
      <c r="I212" s="12" t="s">
        <v>431</v>
      </c>
      <c r="J212" s="12" t="s">
        <v>2542</v>
      </c>
      <c r="K212" s="12" t="s">
        <v>422</v>
      </c>
      <c r="L212" s="12">
        <v>66.56</v>
      </c>
      <c r="M212" s="68" t="s">
        <v>417</v>
      </c>
      <c r="N212" s="68">
        <v>20.6</v>
      </c>
      <c r="O212" s="9" t="s">
        <v>245</v>
      </c>
      <c r="P212" s="60" t="s">
        <v>425</v>
      </c>
      <c r="Q212" s="28" t="s">
        <v>242</v>
      </c>
      <c r="R212" s="18">
        <v>0</v>
      </c>
      <c r="S212" s="12" t="s">
        <v>419</v>
      </c>
      <c r="T212" s="12" t="s">
        <v>431</v>
      </c>
      <c r="U212" s="12" t="s">
        <v>2542</v>
      </c>
      <c r="V212" s="12" t="s">
        <v>422</v>
      </c>
      <c r="W212" s="12">
        <v>66.56</v>
      </c>
      <c r="X212" s="68" t="s">
        <v>417</v>
      </c>
      <c r="Y212" s="68">
        <v>20.6</v>
      </c>
      <c r="Z212" s="9" t="s">
        <v>245</v>
      </c>
      <c r="AA212" s="68" t="s">
        <v>4</v>
      </c>
      <c r="AB212" s="68" t="s">
        <v>2</v>
      </c>
      <c r="AC212" s="68" t="s">
        <v>5</v>
      </c>
    </row>
    <row r="213" spans="2:29" s="68" customFormat="1" x14ac:dyDescent="0.25">
      <c r="B213" s="68" t="s">
        <v>1899</v>
      </c>
      <c r="C213" s="68" t="s">
        <v>1844</v>
      </c>
      <c r="D213" s="59" t="s">
        <v>425</v>
      </c>
      <c r="E213" s="68" t="s">
        <v>148</v>
      </c>
      <c r="F213" s="28" t="s">
        <v>243</v>
      </c>
      <c r="G213" s="18">
        <v>0</v>
      </c>
      <c r="H213" s="12" t="s">
        <v>419</v>
      </c>
      <c r="I213" s="12" t="s">
        <v>431</v>
      </c>
      <c r="J213" s="12" t="s">
        <v>2542</v>
      </c>
      <c r="K213" s="12" t="s">
        <v>422</v>
      </c>
      <c r="L213" s="12">
        <v>66.56</v>
      </c>
      <c r="M213" s="68" t="s">
        <v>417</v>
      </c>
      <c r="N213" s="68">
        <v>20.6</v>
      </c>
      <c r="O213" s="9" t="s">
        <v>245</v>
      </c>
      <c r="P213" s="60" t="s">
        <v>425</v>
      </c>
      <c r="Q213" s="28" t="s">
        <v>243</v>
      </c>
      <c r="R213" s="18">
        <v>0</v>
      </c>
      <c r="S213" s="12" t="s">
        <v>419</v>
      </c>
      <c r="T213" s="12" t="s">
        <v>431</v>
      </c>
      <c r="U213" s="12" t="s">
        <v>2542</v>
      </c>
      <c r="V213" s="12" t="s">
        <v>422</v>
      </c>
      <c r="W213" s="12">
        <v>66.56</v>
      </c>
      <c r="X213" s="68" t="s">
        <v>417</v>
      </c>
      <c r="Y213" s="68">
        <v>20.6</v>
      </c>
      <c r="Z213" s="9" t="s">
        <v>245</v>
      </c>
      <c r="AA213" s="68" t="s">
        <v>4</v>
      </c>
      <c r="AC213" s="68" t="s">
        <v>5</v>
      </c>
    </row>
    <row r="214" spans="2:29" s="68" customFormat="1" x14ac:dyDescent="0.25">
      <c r="B214" s="68" t="s">
        <v>1893</v>
      </c>
      <c r="C214" s="68" t="s">
        <v>1853</v>
      </c>
      <c r="D214" s="59" t="s">
        <v>425</v>
      </c>
      <c r="E214" s="68" t="s">
        <v>1</v>
      </c>
      <c r="F214" s="28" t="s">
        <v>242</v>
      </c>
      <c r="G214" s="18">
        <v>0</v>
      </c>
      <c r="H214" s="12" t="s">
        <v>419</v>
      </c>
      <c r="I214" s="12" t="s">
        <v>431</v>
      </c>
      <c r="J214" s="12" t="s">
        <v>2542</v>
      </c>
      <c r="K214" s="12" t="s">
        <v>422</v>
      </c>
      <c r="L214" s="12">
        <v>66.56</v>
      </c>
      <c r="M214" s="68" t="s">
        <v>417</v>
      </c>
      <c r="N214" s="68">
        <v>20.6</v>
      </c>
      <c r="O214" s="9" t="s">
        <v>286</v>
      </c>
      <c r="P214" s="60" t="s">
        <v>425</v>
      </c>
      <c r="Q214" s="28" t="s">
        <v>242</v>
      </c>
      <c r="R214" s="18">
        <v>0</v>
      </c>
      <c r="S214" s="12" t="s">
        <v>419</v>
      </c>
      <c r="T214" s="12" t="s">
        <v>431</v>
      </c>
      <c r="U214" s="12" t="s">
        <v>2542</v>
      </c>
      <c r="V214" s="12" t="s">
        <v>422</v>
      </c>
      <c r="W214" s="12">
        <v>66.56</v>
      </c>
      <c r="X214" s="68" t="s">
        <v>417</v>
      </c>
      <c r="Y214" s="68">
        <v>20.6</v>
      </c>
      <c r="Z214" s="9" t="s">
        <v>286</v>
      </c>
      <c r="AA214" s="68" t="s">
        <v>4</v>
      </c>
      <c r="AB214" s="68" t="s">
        <v>2</v>
      </c>
      <c r="AC214" s="68" t="s">
        <v>5</v>
      </c>
    </row>
    <row r="215" spans="2:29" s="68" customFormat="1" x14ac:dyDescent="0.25">
      <c r="B215" s="68" t="s">
        <v>1893</v>
      </c>
      <c r="C215" s="68" t="s">
        <v>1853</v>
      </c>
      <c r="D215" s="59" t="s">
        <v>425</v>
      </c>
      <c r="E215" s="68" t="s">
        <v>148</v>
      </c>
      <c r="F215" s="28" t="s">
        <v>243</v>
      </c>
      <c r="G215" s="18">
        <v>0</v>
      </c>
      <c r="H215" s="12" t="s">
        <v>419</v>
      </c>
      <c r="I215" s="12" t="s">
        <v>431</v>
      </c>
      <c r="J215" s="12" t="s">
        <v>2542</v>
      </c>
      <c r="K215" s="12" t="s">
        <v>422</v>
      </c>
      <c r="L215" s="12">
        <v>66.56</v>
      </c>
      <c r="M215" s="68" t="s">
        <v>417</v>
      </c>
      <c r="N215" s="68">
        <v>20.6</v>
      </c>
      <c r="O215" s="9" t="s">
        <v>286</v>
      </c>
      <c r="P215" s="60" t="s">
        <v>425</v>
      </c>
      <c r="Q215" s="28" t="s">
        <v>243</v>
      </c>
      <c r="R215" s="18">
        <v>0</v>
      </c>
      <c r="S215" s="12" t="s">
        <v>419</v>
      </c>
      <c r="T215" s="12" t="s">
        <v>431</v>
      </c>
      <c r="U215" s="12" t="s">
        <v>2542</v>
      </c>
      <c r="V215" s="12" t="s">
        <v>422</v>
      </c>
      <c r="W215" s="12">
        <v>66.56</v>
      </c>
      <c r="X215" s="68" t="s">
        <v>417</v>
      </c>
      <c r="Y215" s="68">
        <v>20.6</v>
      </c>
      <c r="Z215" s="9" t="s">
        <v>286</v>
      </c>
      <c r="AA215" s="68" t="s">
        <v>4</v>
      </c>
      <c r="AC215" s="68" t="s">
        <v>5</v>
      </c>
    </row>
    <row r="216" spans="2:29" s="68" customFormat="1" x14ac:dyDescent="0.25">
      <c r="B216" s="68" t="s">
        <v>1908</v>
      </c>
      <c r="C216" s="68" t="s">
        <v>1853</v>
      </c>
      <c r="D216" s="59" t="s">
        <v>425</v>
      </c>
      <c r="E216" s="68" t="s">
        <v>1</v>
      </c>
      <c r="F216" s="28" t="s">
        <v>242</v>
      </c>
      <c r="G216" s="18">
        <v>0</v>
      </c>
      <c r="H216" s="12" t="s">
        <v>419</v>
      </c>
      <c r="I216" s="12" t="s">
        <v>431</v>
      </c>
      <c r="J216" s="12" t="s">
        <v>2542</v>
      </c>
      <c r="K216" s="12" t="s">
        <v>422</v>
      </c>
      <c r="L216" s="12">
        <v>66.56</v>
      </c>
      <c r="M216" s="68" t="s">
        <v>417</v>
      </c>
      <c r="N216" s="68">
        <v>20.6</v>
      </c>
      <c r="O216" s="9" t="s">
        <v>286</v>
      </c>
      <c r="P216" s="60" t="s">
        <v>425</v>
      </c>
      <c r="Q216" s="28" t="s">
        <v>242</v>
      </c>
      <c r="R216" s="18">
        <v>0</v>
      </c>
      <c r="S216" s="12" t="s">
        <v>419</v>
      </c>
      <c r="T216" s="12" t="s">
        <v>431</v>
      </c>
      <c r="U216" s="12" t="s">
        <v>2542</v>
      </c>
      <c r="V216" s="12" t="s">
        <v>422</v>
      </c>
      <c r="W216" s="12">
        <v>66.56</v>
      </c>
      <c r="X216" s="68" t="s">
        <v>417</v>
      </c>
      <c r="Y216" s="68">
        <v>20.6</v>
      </c>
      <c r="Z216" s="9" t="s">
        <v>286</v>
      </c>
      <c r="AA216" s="68" t="s">
        <v>4</v>
      </c>
      <c r="AB216" s="68" t="s">
        <v>2</v>
      </c>
      <c r="AC216" s="68" t="s">
        <v>5</v>
      </c>
    </row>
    <row r="217" spans="2:29" s="68" customFormat="1" x14ac:dyDescent="0.25">
      <c r="B217" s="68" t="s">
        <v>1908</v>
      </c>
      <c r="C217" s="68" t="s">
        <v>1853</v>
      </c>
      <c r="D217" s="59" t="s">
        <v>425</v>
      </c>
      <c r="E217" s="68" t="s">
        <v>148</v>
      </c>
      <c r="F217" s="28" t="s">
        <v>243</v>
      </c>
      <c r="G217" s="18">
        <v>0</v>
      </c>
      <c r="H217" s="12" t="s">
        <v>419</v>
      </c>
      <c r="I217" s="12" t="s">
        <v>431</v>
      </c>
      <c r="J217" s="12" t="s">
        <v>2542</v>
      </c>
      <c r="K217" s="12" t="s">
        <v>422</v>
      </c>
      <c r="L217" s="12">
        <v>66.56</v>
      </c>
      <c r="M217" s="68" t="s">
        <v>417</v>
      </c>
      <c r="N217" s="68">
        <v>20.6</v>
      </c>
      <c r="O217" s="9" t="s">
        <v>286</v>
      </c>
      <c r="P217" s="60" t="s">
        <v>425</v>
      </c>
      <c r="Q217" s="28" t="s">
        <v>243</v>
      </c>
      <c r="R217" s="18">
        <v>0</v>
      </c>
      <c r="S217" s="12" t="s">
        <v>419</v>
      </c>
      <c r="T217" s="12" t="s">
        <v>431</v>
      </c>
      <c r="U217" s="12" t="s">
        <v>2542</v>
      </c>
      <c r="V217" s="12" t="s">
        <v>422</v>
      </c>
      <c r="W217" s="12">
        <v>66.56</v>
      </c>
      <c r="X217" s="68" t="s">
        <v>417</v>
      </c>
      <c r="Y217" s="68">
        <v>20.6</v>
      </c>
      <c r="Z217" s="9" t="s">
        <v>286</v>
      </c>
      <c r="AA217" s="68" t="s">
        <v>4</v>
      </c>
      <c r="AC217" s="68" t="s">
        <v>5</v>
      </c>
    </row>
    <row r="218" spans="2:29" s="68" customFormat="1" x14ac:dyDescent="0.25">
      <c r="B218" s="68" t="s">
        <v>1905</v>
      </c>
      <c r="C218" s="68" t="s">
        <v>121</v>
      </c>
      <c r="D218" s="59" t="s">
        <v>425</v>
      </c>
      <c r="E218" s="68" t="s">
        <v>1</v>
      </c>
      <c r="F218" s="68" t="s">
        <v>1660</v>
      </c>
      <c r="G218" s="18">
        <v>0</v>
      </c>
      <c r="H218" s="12" t="s">
        <v>429</v>
      </c>
      <c r="I218" s="12" t="s">
        <v>441</v>
      </c>
      <c r="J218" s="12" t="s">
        <v>2531</v>
      </c>
      <c r="K218" s="12" t="s">
        <v>422</v>
      </c>
      <c r="L218" s="12">
        <v>66.56</v>
      </c>
      <c r="M218" s="68" t="s">
        <v>417</v>
      </c>
      <c r="N218" s="68">
        <v>23.6</v>
      </c>
      <c r="O218" s="9"/>
      <c r="P218" s="60" t="s">
        <v>425</v>
      </c>
      <c r="Q218" s="68" t="s">
        <v>246</v>
      </c>
      <c r="R218" s="18">
        <v>12</v>
      </c>
      <c r="S218" s="12" t="s">
        <v>429</v>
      </c>
      <c r="T218" s="12" t="s">
        <v>449</v>
      </c>
      <c r="U218" s="12" t="s">
        <v>2541</v>
      </c>
      <c r="V218" s="12" t="s">
        <v>422</v>
      </c>
      <c r="W218" s="12">
        <v>66.56</v>
      </c>
      <c r="X218" s="68" t="s">
        <v>417</v>
      </c>
      <c r="Y218" s="68">
        <v>24</v>
      </c>
      <c r="Z218" s="9"/>
      <c r="AA218" s="68" t="s">
        <v>2035</v>
      </c>
      <c r="AB218" s="68" t="s">
        <v>2</v>
      </c>
      <c r="AC218" s="68" t="s">
        <v>5</v>
      </c>
    </row>
    <row r="219" spans="2:29" s="68" customFormat="1" x14ac:dyDescent="0.25">
      <c r="B219" s="68" t="s">
        <v>1905</v>
      </c>
      <c r="C219" s="68" t="s">
        <v>121</v>
      </c>
      <c r="D219" s="59" t="s">
        <v>425</v>
      </c>
      <c r="E219" s="68" t="s">
        <v>148</v>
      </c>
      <c r="F219" s="68" t="s">
        <v>1658</v>
      </c>
      <c r="G219" s="18">
        <v>0</v>
      </c>
      <c r="H219" s="12" t="s">
        <v>429</v>
      </c>
      <c r="I219" s="12" t="s">
        <v>441</v>
      </c>
      <c r="J219" s="12" t="s">
        <v>2531</v>
      </c>
      <c r="K219" s="12" t="s">
        <v>422</v>
      </c>
      <c r="L219" s="12">
        <v>66.56</v>
      </c>
      <c r="M219" s="68" t="s">
        <v>417</v>
      </c>
      <c r="N219" s="68">
        <v>23.6</v>
      </c>
      <c r="O219" s="9"/>
      <c r="P219" s="60" t="s">
        <v>425</v>
      </c>
      <c r="Q219" s="68" t="s">
        <v>247</v>
      </c>
      <c r="R219" s="18">
        <v>0</v>
      </c>
      <c r="S219" s="12" t="s">
        <v>429</v>
      </c>
      <c r="T219" s="12" t="s">
        <v>449</v>
      </c>
      <c r="U219" s="12" t="s">
        <v>2541</v>
      </c>
      <c r="V219" s="12" t="s">
        <v>422</v>
      </c>
      <c r="W219" s="12">
        <v>66.56</v>
      </c>
      <c r="X219" s="68" t="s">
        <v>417</v>
      </c>
      <c r="Y219" s="68">
        <v>24</v>
      </c>
      <c r="Z219" s="9"/>
      <c r="AA219" s="68" t="s">
        <v>2035</v>
      </c>
      <c r="AC219" s="68" t="s">
        <v>5</v>
      </c>
    </row>
    <row r="220" spans="2:29" s="68" customFormat="1" x14ac:dyDescent="0.25">
      <c r="B220" s="68" t="s">
        <v>1892</v>
      </c>
      <c r="C220" s="68" t="s">
        <v>36</v>
      </c>
      <c r="D220" s="59" t="s">
        <v>425</v>
      </c>
      <c r="E220" s="68" t="s">
        <v>1</v>
      </c>
      <c r="F220" s="68" t="s">
        <v>1660</v>
      </c>
      <c r="G220" s="18">
        <v>0</v>
      </c>
      <c r="H220" s="12" t="s">
        <v>429</v>
      </c>
      <c r="I220" s="12" t="s">
        <v>441</v>
      </c>
      <c r="J220" s="12" t="s">
        <v>2531</v>
      </c>
      <c r="K220" s="12" t="s">
        <v>422</v>
      </c>
      <c r="L220" s="12">
        <v>66.56</v>
      </c>
      <c r="M220" s="68" t="s">
        <v>417</v>
      </c>
      <c r="N220" s="68">
        <v>23.6</v>
      </c>
      <c r="O220" s="9"/>
      <c r="P220" s="60" t="s">
        <v>425</v>
      </c>
      <c r="Q220" s="68" t="s">
        <v>246</v>
      </c>
      <c r="R220" s="18">
        <v>12</v>
      </c>
      <c r="S220" s="12" t="s">
        <v>429</v>
      </c>
      <c r="T220" s="12" t="s">
        <v>449</v>
      </c>
      <c r="U220" s="12" t="s">
        <v>2541</v>
      </c>
      <c r="V220" s="12" t="s">
        <v>422</v>
      </c>
      <c r="W220" s="12">
        <v>66.56</v>
      </c>
      <c r="X220" s="68" t="s">
        <v>417</v>
      </c>
      <c r="Y220" s="68">
        <v>24</v>
      </c>
      <c r="Z220" s="9"/>
      <c r="AB220" s="68" t="s">
        <v>2</v>
      </c>
      <c r="AC220" s="68" t="s">
        <v>5</v>
      </c>
    </row>
    <row r="221" spans="2:29" s="68" customFormat="1" x14ac:dyDescent="0.25">
      <c r="B221" s="68" t="s">
        <v>1892</v>
      </c>
      <c r="C221" s="68" t="s">
        <v>36</v>
      </c>
      <c r="D221" s="59" t="s">
        <v>425</v>
      </c>
      <c r="E221" s="68" t="s">
        <v>148</v>
      </c>
      <c r="F221" s="68" t="s">
        <v>1658</v>
      </c>
      <c r="G221" s="18">
        <v>0</v>
      </c>
      <c r="H221" s="12" t="s">
        <v>429</v>
      </c>
      <c r="I221" s="12" t="s">
        <v>441</v>
      </c>
      <c r="J221" s="12" t="s">
        <v>2531</v>
      </c>
      <c r="K221" s="12" t="s">
        <v>422</v>
      </c>
      <c r="L221" s="12">
        <v>66.56</v>
      </c>
      <c r="M221" s="68" t="s">
        <v>417</v>
      </c>
      <c r="N221" s="68">
        <v>23.6</v>
      </c>
      <c r="O221" s="9"/>
      <c r="P221" s="60" t="s">
        <v>425</v>
      </c>
      <c r="Q221" s="68" t="s">
        <v>247</v>
      </c>
      <c r="R221" s="18">
        <v>0</v>
      </c>
      <c r="S221" s="12" t="s">
        <v>429</v>
      </c>
      <c r="T221" s="12" t="s">
        <v>449</v>
      </c>
      <c r="U221" s="12" t="s">
        <v>2541</v>
      </c>
      <c r="V221" s="12" t="s">
        <v>422</v>
      </c>
      <c r="W221" s="12">
        <v>66.56</v>
      </c>
      <c r="X221" s="68" t="s">
        <v>417</v>
      </c>
      <c r="Y221" s="68">
        <v>24</v>
      </c>
      <c r="Z221" s="9"/>
      <c r="AC221" s="68" t="s">
        <v>5</v>
      </c>
    </row>
    <row r="222" spans="2:29" s="68" customFormat="1" x14ac:dyDescent="0.25">
      <c r="B222" s="68" t="s">
        <v>1893</v>
      </c>
      <c r="C222" s="68" t="s">
        <v>1853</v>
      </c>
      <c r="D222" s="59" t="s">
        <v>425</v>
      </c>
      <c r="E222" s="68" t="s">
        <v>1</v>
      </c>
      <c r="F222" s="68" t="s">
        <v>1660</v>
      </c>
      <c r="G222" s="18">
        <v>0</v>
      </c>
      <c r="H222" s="12" t="s">
        <v>429</v>
      </c>
      <c r="I222" s="12" t="s">
        <v>441</v>
      </c>
      <c r="J222" s="12" t="s">
        <v>2531</v>
      </c>
      <c r="K222" s="12" t="s">
        <v>422</v>
      </c>
      <c r="L222" s="12">
        <v>66.56</v>
      </c>
      <c r="M222" s="68" t="s">
        <v>417</v>
      </c>
      <c r="N222" s="68">
        <v>23.6</v>
      </c>
      <c r="O222" s="9" t="s">
        <v>85</v>
      </c>
      <c r="P222" s="60" t="s">
        <v>425</v>
      </c>
      <c r="Q222" s="68" t="s">
        <v>1660</v>
      </c>
      <c r="R222" s="18">
        <v>0</v>
      </c>
      <c r="S222" s="12" t="s">
        <v>429</v>
      </c>
      <c r="T222" s="12" t="s">
        <v>441</v>
      </c>
      <c r="U222" s="12" t="s">
        <v>2531</v>
      </c>
      <c r="V222" s="12" t="s">
        <v>422</v>
      </c>
      <c r="W222" s="12">
        <v>66.56</v>
      </c>
      <c r="X222" s="68" t="s">
        <v>417</v>
      </c>
      <c r="Y222" s="68">
        <v>23.6</v>
      </c>
      <c r="Z222" s="9" t="s">
        <v>85</v>
      </c>
      <c r="AA222" s="68" t="s">
        <v>4</v>
      </c>
      <c r="AB222" s="68" t="s">
        <v>2</v>
      </c>
      <c r="AC222" s="68" t="s">
        <v>5</v>
      </c>
    </row>
    <row r="223" spans="2:29" s="68" customFormat="1" x14ac:dyDescent="0.25">
      <c r="B223" s="68" t="s">
        <v>1893</v>
      </c>
      <c r="C223" s="68" t="s">
        <v>1853</v>
      </c>
      <c r="D223" s="59" t="s">
        <v>425</v>
      </c>
      <c r="E223" s="68" t="s">
        <v>148</v>
      </c>
      <c r="F223" s="68" t="s">
        <v>1658</v>
      </c>
      <c r="G223" s="18">
        <v>0</v>
      </c>
      <c r="H223" s="12" t="s">
        <v>429</v>
      </c>
      <c r="I223" s="12" t="s">
        <v>441</v>
      </c>
      <c r="J223" s="12" t="s">
        <v>2531</v>
      </c>
      <c r="K223" s="12" t="s">
        <v>422</v>
      </c>
      <c r="L223" s="12">
        <v>66.56</v>
      </c>
      <c r="M223" s="68" t="s">
        <v>417</v>
      </c>
      <c r="N223" s="68">
        <v>23.6</v>
      </c>
      <c r="O223" s="9" t="s">
        <v>85</v>
      </c>
      <c r="P223" s="60" t="s">
        <v>425</v>
      </c>
      <c r="Q223" s="68" t="s">
        <v>1658</v>
      </c>
      <c r="R223" s="18">
        <v>0</v>
      </c>
      <c r="S223" s="12" t="s">
        <v>429</v>
      </c>
      <c r="T223" s="12" t="s">
        <v>441</v>
      </c>
      <c r="U223" s="12" t="s">
        <v>2531</v>
      </c>
      <c r="V223" s="12" t="s">
        <v>422</v>
      </c>
      <c r="W223" s="12">
        <v>66.56</v>
      </c>
      <c r="X223" s="68" t="s">
        <v>417</v>
      </c>
      <c r="Y223" s="68">
        <v>23.6</v>
      </c>
      <c r="Z223" s="9" t="s">
        <v>85</v>
      </c>
      <c r="AA223" s="68" t="s">
        <v>4</v>
      </c>
      <c r="AC223" s="68" t="s">
        <v>5</v>
      </c>
    </row>
    <row r="224" spans="2:29" s="68" customFormat="1" x14ac:dyDescent="0.25">
      <c r="B224" s="68" t="s">
        <v>1908</v>
      </c>
      <c r="C224" s="68" t="s">
        <v>1853</v>
      </c>
      <c r="D224" s="59" t="s">
        <v>425</v>
      </c>
      <c r="E224" s="68" t="s">
        <v>1</v>
      </c>
      <c r="F224" s="68" t="s">
        <v>1660</v>
      </c>
      <c r="G224" s="18">
        <v>0</v>
      </c>
      <c r="H224" s="12" t="s">
        <v>429</v>
      </c>
      <c r="I224" s="12" t="s">
        <v>441</v>
      </c>
      <c r="J224" s="12" t="s">
        <v>2531</v>
      </c>
      <c r="K224" s="12" t="s">
        <v>422</v>
      </c>
      <c r="L224" s="12">
        <v>66.56</v>
      </c>
      <c r="M224" s="68" t="s">
        <v>417</v>
      </c>
      <c r="N224" s="68">
        <v>23.6</v>
      </c>
      <c r="O224" s="9" t="s">
        <v>85</v>
      </c>
      <c r="P224" s="60" t="s">
        <v>425</v>
      </c>
      <c r="Q224" s="68" t="s">
        <v>1660</v>
      </c>
      <c r="R224" s="18">
        <v>0</v>
      </c>
      <c r="S224" s="12" t="s">
        <v>429</v>
      </c>
      <c r="T224" s="12" t="s">
        <v>441</v>
      </c>
      <c r="U224" s="12" t="s">
        <v>2531</v>
      </c>
      <c r="V224" s="12" t="s">
        <v>422</v>
      </c>
      <c r="W224" s="12">
        <v>66.56</v>
      </c>
      <c r="X224" s="68" t="s">
        <v>417</v>
      </c>
      <c r="Y224" s="68">
        <v>23.6</v>
      </c>
      <c r="Z224" s="9" t="s">
        <v>85</v>
      </c>
      <c r="AA224" s="68" t="s">
        <v>4</v>
      </c>
      <c r="AB224" s="68" t="s">
        <v>2</v>
      </c>
      <c r="AC224" s="68" t="s">
        <v>5</v>
      </c>
    </row>
    <row r="225" spans="2:30" s="68" customFormat="1" x14ac:dyDescent="0.25">
      <c r="B225" s="68" t="s">
        <v>1908</v>
      </c>
      <c r="C225" s="68" t="s">
        <v>1853</v>
      </c>
      <c r="D225" s="59" t="s">
        <v>425</v>
      </c>
      <c r="E225" s="68" t="s">
        <v>148</v>
      </c>
      <c r="F225" s="68" t="s">
        <v>1658</v>
      </c>
      <c r="G225" s="18">
        <v>0</v>
      </c>
      <c r="H225" s="12" t="s">
        <v>429</v>
      </c>
      <c r="I225" s="12" t="s">
        <v>441</v>
      </c>
      <c r="J225" s="12" t="s">
        <v>2531</v>
      </c>
      <c r="K225" s="12" t="s">
        <v>422</v>
      </c>
      <c r="L225" s="12">
        <v>66.56</v>
      </c>
      <c r="M225" s="68" t="s">
        <v>417</v>
      </c>
      <c r="N225" s="68">
        <v>23.6</v>
      </c>
      <c r="O225" s="9" t="s">
        <v>85</v>
      </c>
      <c r="P225" s="60" t="s">
        <v>425</v>
      </c>
      <c r="Q225" s="68" t="s">
        <v>1658</v>
      </c>
      <c r="R225" s="18">
        <v>0</v>
      </c>
      <c r="S225" s="12" t="s">
        <v>429</v>
      </c>
      <c r="T225" s="12" t="s">
        <v>441</v>
      </c>
      <c r="U225" s="12" t="s">
        <v>2531</v>
      </c>
      <c r="V225" s="12" t="s">
        <v>422</v>
      </c>
      <c r="W225" s="12">
        <v>66.56</v>
      </c>
      <c r="X225" s="68" t="s">
        <v>417</v>
      </c>
      <c r="Y225" s="68">
        <v>23.6</v>
      </c>
      <c r="Z225" s="9" t="s">
        <v>85</v>
      </c>
      <c r="AA225" s="68" t="s">
        <v>4</v>
      </c>
      <c r="AC225" s="68" t="s">
        <v>5</v>
      </c>
    </row>
    <row r="226" spans="2:30" s="68" customFormat="1" x14ac:dyDescent="0.25">
      <c r="B226" s="68" t="s">
        <v>1901</v>
      </c>
      <c r="C226" s="68" t="s">
        <v>113</v>
      </c>
      <c r="D226" s="59" t="s">
        <v>425</v>
      </c>
      <c r="E226" s="68" t="s">
        <v>148</v>
      </c>
      <c r="F226" s="68" t="s">
        <v>249</v>
      </c>
      <c r="G226" s="18">
        <v>19</v>
      </c>
      <c r="H226" s="12" t="s">
        <v>429</v>
      </c>
      <c r="I226" s="12" t="s">
        <v>431</v>
      </c>
      <c r="J226" s="12" t="s">
        <v>2542</v>
      </c>
      <c r="K226" s="12" t="s">
        <v>422</v>
      </c>
      <c r="L226" s="12">
        <v>66.56</v>
      </c>
      <c r="M226" s="68" t="s">
        <v>417</v>
      </c>
      <c r="N226" s="68">
        <v>22.2</v>
      </c>
      <c r="O226" s="9" t="s">
        <v>12</v>
      </c>
      <c r="P226" s="60" t="s">
        <v>425</v>
      </c>
      <c r="Q226" s="28" t="s">
        <v>247</v>
      </c>
      <c r="R226" s="18">
        <v>0</v>
      </c>
      <c r="S226" s="12" t="s">
        <v>429</v>
      </c>
      <c r="T226" s="12" t="s">
        <v>449</v>
      </c>
      <c r="U226" s="12" t="s">
        <v>2541</v>
      </c>
      <c r="V226" s="12" t="s">
        <v>422</v>
      </c>
      <c r="W226" s="12">
        <v>66.56</v>
      </c>
      <c r="X226" s="68" t="s">
        <v>417</v>
      </c>
      <c r="Y226" s="68">
        <v>24</v>
      </c>
      <c r="Z226" s="9" t="s">
        <v>8</v>
      </c>
      <c r="AA226" s="68" t="s">
        <v>2034</v>
      </c>
    </row>
    <row r="227" spans="2:30" s="68" customFormat="1" x14ac:dyDescent="0.25">
      <c r="B227" s="68" t="s">
        <v>1889</v>
      </c>
      <c r="C227" s="68" t="s">
        <v>113</v>
      </c>
      <c r="D227" s="59" t="s">
        <v>425</v>
      </c>
      <c r="E227" s="68" t="s">
        <v>148</v>
      </c>
      <c r="F227" s="68" t="s">
        <v>249</v>
      </c>
      <c r="G227" s="18">
        <v>19</v>
      </c>
      <c r="H227" s="12" t="s">
        <v>429</v>
      </c>
      <c r="I227" s="12" t="s">
        <v>431</v>
      </c>
      <c r="J227" s="12" t="s">
        <v>2542</v>
      </c>
      <c r="K227" s="12" t="s">
        <v>422</v>
      </c>
      <c r="L227" s="12">
        <v>66.56</v>
      </c>
      <c r="M227" s="68" t="s">
        <v>417</v>
      </c>
      <c r="N227" s="68">
        <v>22.2</v>
      </c>
      <c r="O227" s="9" t="s">
        <v>12</v>
      </c>
      <c r="P227" s="60" t="s">
        <v>425</v>
      </c>
      <c r="Q227" s="28" t="s">
        <v>247</v>
      </c>
      <c r="R227" s="18">
        <v>0</v>
      </c>
      <c r="S227" s="12" t="s">
        <v>429</v>
      </c>
      <c r="T227" s="12" t="s">
        <v>449</v>
      </c>
      <c r="U227" s="12" t="s">
        <v>2541</v>
      </c>
      <c r="V227" s="12" t="s">
        <v>422</v>
      </c>
      <c r="W227" s="12">
        <v>66.56</v>
      </c>
      <c r="X227" s="68" t="s">
        <v>417</v>
      </c>
      <c r="Y227" s="68">
        <v>24</v>
      </c>
      <c r="Z227" s="9" t="s">
        <v>8</v>
      </c>
      <c r="AA227" s="68" t="s">
        <v>2034</v>
      </c>
    </row>
    <row r="228" spans="2:30" s="68" customFormat="1" x14ac:dyDescent="0.25">
      <c r="B228" s="68" t="s">
        <v>2075</v>
      </c>
      <c r="C228" s="68" t="s">
        <v>1840</v>
      </c>
      <c r="D228" s="59" t="s">
        <v>425</v>
      </c>
      <c r="E228" s="68" t="s">
        <v>148</v>
      </c>
      <c r="F228" s="68" t="s">
        <v>249</v>
      </c>
      <c r="G228" s="18">
        <v>19</v>
      </c>
      <c r="H228" s="12" t="s">
        <v>429</v>
      </c>
      <c r="I228" s="12" t="s">
        <v>431</v>
      </c>
      <c r="J228" s="12" t="s">
        <v>2542</v>
      </c>
      <c r="K228" s="12" t="s">
        <v>422</v>
      </c>
      <c r="L228" s="12">
        <v>66.56</v>
      </c>
      <c r="M228" s="68" t="s">
        <v>417</v>
      </c>
      <c r="N228" s="68">
        <v>22.2</v>
      </c>
      <c r="O228" s="9" t="s">
        <v>292</v>
      </c>
      <c r="P228" s="60" t="s">
        <v>425</v>
      </c>
      <c r="Q228" s="28" t="s">
        <v>247</v>
      </c>
      <c r="R228" s="18">
        <v>0</v>
      </c>
      <c r="S228" s="12" t="s">
        <v>429</v>
      </c>
      <c r="T228" s="12" t="s">
        <v>449</v>
      </c>
      <c r="U228" s="12" t="s">
        <v>2541</v>
      </c>
      <c r="V228" s="12" t="s">
        <v>422</v>
      </c>
      <c r="W228" s="12">
        <v>66.56</v>
      </c>
      <c r="X228" s="68" t="s">
        <v>417</v>
      </c>
      <c r="Y228" s="68">
        <v>24</v>
      </c>
      <c r="Z228" s="9" t="s">
        <v>293</v>
      </c>
      <c r="AA228" s="68" t="s">
        <v>2077</v>
      </c>
      <c r="AC228" s="68" t="s">
        <v>5</v>
      </c>
    </row>
    <row r="229" spans="2:30" s="68" customFormat="1" x14ac:dyDescent="0.25">
      <c r="B229" s="68" t="s">
        <v>1888</v>
      </c>
      <c r="C229" s="68" t="s">
        <v>1840</v>
      </c>
      <c r="D229" s="59" t="s">
        <v>425</v>
      </c>
      <c r="E229" s="68" t="s">
        <v>148</v>
      </c>
      <c r="F229" s="68" t="s">
        <v>249</v>
      </c>
      <c r="G229" s="18">
        <v>19</v>
      </c>
      <c r="H229" s="12" t="s">
        <v>429</v>
      </c>
      <c r="I229" s="12" t="s">
        <v>431</v>
      </c>
      <c r="J229" s="12" t="s">
        <v>2542</v>
      </c>
      <c r="K229" s="12" t="s">
        <v>422</v>
      </c>
      <c r="L229" s="12">
        <v>66.56</v>
      </c>
      <c r="M229" s="68" t="s">
        <v>417</v>
      </c>
      <c r="N229" s="68">
        <v>22.2</v>
      </c>
      <c r="O229" s="9" t="s">
        <v>292</v>
      </c>
      <c r="P229" s="60" t="s">
        <v>425</v>
      </c>
      <c r="Q229" s="28" t="s">
        <v>247</v>
      </c>
      <c r="R229" s="18">
        <v>0</v>
      </c>
      <c r="S229" s="12" t="s">
        <v>429</v>
      </c>
      <c r="T229" s="12" t="s">
        <v>449</v>
      </c>
      <c r="U229" s="12" t="s">
        <v>2541</v>
      </c>
      <c r="V229" s="12" t="s">
        <v>422</v>
      </c>
      <c r="W229" s="12">
        <v>66.56</v>
      </c>
      <c r="X229" s="68" t="s">
        <v>417</v>
      </c>
      <c r="Y229" s="68">
        <v>24</v>
      </c>
      <c r="Z229" s="9" t="s">
        <v>293</v>
      </c>
      <c r="AA229" s="68" t="s">
        <v>2076</v>
      </c>
      <c r="AC229" s="68" t="s">
        <v>5</v>
      </c>
    </row>
    <row r="230" spans="2:30" s="68" customFormat="1" x14ac:dyDescent="0.25">
      <c r="B230" s="68" t="s">
        <v>1906</v>
      </c>
      <c r="C230" s="68" t="s">
        <v>1907</v>
      </c>
      <c r="D230" s="59" t="s">
        <v>425</v>
      </c>
      <c r="E230" s="68" t="s">
        <v>148</v>
      </c>
      <c r="F230" s="68" t="s">
        <v>249</v>
      </c>
      <c r="G230" s="18">
        <v>19</v>
      </c>
      <c r="H230" s="12" t="s">
        <v>429</v>
      </c>
      <c r="I230" s="12" t="s">
        <v>431</v>
      </c>
      <c r="J230" s="12" t="s">
        <v>2542</v>
      </c>
      <c r="K230" s="12" t="s">
        <v>422</v>
      </c>
      <c r="L230" s="12">
        <v>66.56</v>
      </c>
      <c r="M230" s="68" t="s">
        <v>417</v>
      </c>
      <c r="N230" s="68">
        <v>22.2</v>
      </c>
      <c r="O230" s="9"/>
      <c r="P230" s="60" t="s">
        <v>425</v>
      </c>
      <c r="Q230" s="28" t="s">
        <v>247</v>
      </c>
      <c r="R230" s="18">
        <v>0</v>
      </c>
      <c r="S230" s="12" t="s">
        <v>429</v>
      </c>
      <c r="T230" s="12" t="s">
        <v>449</v>
      </c>
      <c r="U230" s="12" t="s">
        <v>2541</v>
      </c>
      <c r="V230" s="12" t="s">
        <v>422</v>
      </c>
      <c r="W230" s="12">
        <v>66.56</v>
      </c>
      <c r="X230" s="68" t="s">
        <v>417</v>
      </c>
      <c r="Y230" s="68">
        <v>24</v>
      </c>
      <c r="Z230" s="9"/>
      <c r="AA230" s="68" t="s">
        <v>4</v>
      </c>
    </row>
    <row r="231" spans="2:30" s="31" customFormat="1" x14ac:dyDescent="0.25">
      <c r="B231" s="68" t="s">
        <v>1947</v>
      </c>
      <c r="C231" s="68" t="s">
        <v>1883</v>
      </c>
      <c r="D231" s="59" t="str">
        <f>VLOOKUP(MID(F231,1,2),DATA!$B$2:$C$10,2,FALSE)</f>
        <v>FF04</v>
      </c>
      <c r="E231" s="68" t="str">
        <f>VLOOKUP(MID(F231,13,2),DATA!$M$2:$N$16,2,FALSE)</f>
        <v>Liquid Metal</v>
      </c>
      <c r="F231" s="68" t="s">
        <v>1933</v>
      </c>
      <c r="G231" s="18" cm="1">
        <f t="array" ref="G231">SUMPRODUCT(1*('All Skus'!$C$2:$C$951=$F231),'All Skus'!$D$2:$D$951)</f>
        <v>0</v>
      </c>
      <c r="H231" s="12" t="str">
        <f>VLOOKUP(MID(F231,4,1),DATA!$F$2:$G$16,2,FALSE)</f>
        <v>20"</v>
      </c>
      <c r="I231" s="12" t="str">
        <f>VLOOKUP(MID(F231,5,3),DATA!$H$2:$I$16,2,FALSE)</f>
        <v>9.0"</v>
      </c>
      <c r="J231" s="12" t="str">
        <f t="shared" ref="J231:J235" si="8">MID(F231,8,2)</f>
        <v>45</v>
      </c>
      <c r="K231" s="12" t="str">
        <f>VLOOKUP(MID(F231,10,3),DATA!$J$2:$L$16,2,FALSE)</f>
        <v>5x130</v>
      </c>
      <c r="L231" s="12">
        <f>VLOOKUP(MID(F231,10,3),DATA!$J$2:$L$16,3,FALSE)</f>
        <v>71.599999999999994</v>
      </c>
      <c r="M231" s="68" t="str">
        <f>VLOOKUP(MID(F231,3,1),DATA!$D$2:$E$16,2,FALSE)</f>
        <v>High Offset</v>
      </c>
      <c r="N231" s="68">
        <v>23.8</v>
      </c>
      <c r="O231" s="9" t="s">
        <v>43</v>
      </c>
      <c r="P231" s="60" t="str">
        <f>VLOOKUP(MID(Q231,1,2),DATA!$B$2:$C$10,2,FALSE)</f>
        <v>FF04</v>
      </c>
      <c r="Q231" s="68" t="s">
        <v>1932</v>
      </c>
      <c r="R231" s="18" cm="1">
        <f t="array" ref="R231">SUMPRODUCT(1*('All Skus'!$C$2:$C$951=$Q231),'All Skus'!$D$2:$D$951)</f>
        <v>0</v>
      </c>
      <c r="S231" s="12" t="str">
        <f>VLOOKUP(MID(Q231,4,1),DATA!$F$2:$G$16,2,FALSE)</f>
        <v>20"</v>
      </c>
      <c r="T231" s="12" t="str">
        <f>VLOOKUP(MID(Q231,5,3),DATA!$H$2:$I$16,2,FALSE)</f>
        <v>11.0"</v>
      </c>
      <c r="U231" s="82" t="str">
        <f t="shared" ref="U231:U235" si="9">MID(Q231,8,2)</f>
        <v>45</v>
      </c>
      <c r="V231" s="82" t="str">
        <f>VLOOKUP(MID(Q231,10,3),DATA!$J$2:$L$16,2,FALSE)</f>
        <v>5x130</v>
      </c>
      <c r="W231" s="82">
        <f>VLOOKUP(MID(Q231,10,3),DATA!$J$2:$L$16,3,FALSE)</f>
        <v>71.599999999999994</v>
      </c>
      <c r="X231" s="31" t="str">
        <f>VLOOKUP(MID(Q231,3,1),DATA!$D$2:$E$16,2,FALSE)</f>
        <v>Medium Offset</v>
      </c>
      <c r="Y231" s="31">
        <v>24.6</v>
      </c>
      <c r="Z231" s="83" t="s">
        <v>117</v>
      </c>
      <c r="AB231" s="31" t="s">
        <v>2057</v>
      </c>
      <c r="AC231" s="31" t="s">
        <v>71</v>
      </c>
      <c r="AD231" s="31" t="s">
        <v>2058</v>
      </c>
    </row>
    <row r="232" spans="2:30" s="31" customFormat="1" x14ac:dyDescent="0.25">
      <c r="B232" s="68" t="s">
        <v>1947</v>
      </c>
      <c r="C232" s="68" t="s">
        <v>1883</v>
      </c>
      <c r="D232" s="59" t="str">
        <f>VLOOKUP(MID(F232,1,2),DATA!$B$2:$C$10,2,FALSE)</f>
        <v>FF04</v>
      </c>
      <c r="E232" s="68" t="str">
        <f>VLOOKUP(MID(F232,13,2),DATA!$M$2:$N$16,2,FALSE)</f>
        <v>Tarmac</v>
      </c>
      <c r="F232" s="68" t="s">
        <v>1930</v>
      </c>
      <c r="G232" s="18" cm="1">
        <f t="array" ref="G232">SUMPRODUCT(1*('All Skus'!$C$2:$C$951=$F232),'All Skus'!$D$2:$D$951)</f>
        <v>0</v>
      </c>
      <c r="H232" s="12" t="str">
        <f>VLOOKUP(MID(F232,4,1),DATA!$F$2:$G$16,2,FALSE)</f>
        <v>20"</v>
      </c>
      <c r="I232" s="12" t="str">
        <f>VLOOKUP(MID(F232,5,3),DATA!$H$2:$I$16,2,FALSE)</f>
        <v>9.0"</v>
      </c>
      <c r="J232" s="12" t="str">
        <f t="shared" si="8"/>
        <v>45</v>
      </c>
      <c r="K232" s="12" t="str">
        <f>VLOOKUP(MID(F232,10,3),DATA!$J$2:$L$16,2,FALSE)</f>
        <v>5x130</v>
      </c>
      <c r="L232" s="12">
        <f>VLOOKUP(MID(F232,10,3),DATA!$J$2:$L$16,3,FALSE)</f>
        <v>71.599999999999994</v>
      </c>
      <c r="M232" s="68" t="str">
        <f>VLOOKUP(MID(F232,3,1),DATA!$D$2:$E$16,2,FALSE)</f>
        <v>High Offset</v>
      </c>
      <c r="N232" s="68">
        <v>23.8</v>
      </c>
      <c r="O232" s="9" t="s">
        <v>43</v>
      </c>
      <c r="P232" s="60" t="str">
        <f>VLOOKUP(MID(Q232,1,2),DATA!$B$2:$C$10,2,FALSE)</f>
        <v>FF04</v>
      </c>
      <c r="Q232" s="68" t="s">
        <v>1931</v>
      </c>
      <c r="R232" s="18" cm="1">
        <f t="array" ref="R232">SUMPRODUCT(1*('All Skus'!$C$2:$C$951=$Q232),'All Skus'!$D$2:$D$951)</f>
        <v>0</v>
      </c>
      <c r="S232" s="12" t="str">
        <f>VLOOKUP(MID(Q232,4,1),DATA!$F$2:$G$16,2,FALSE)</f>
        <v>20"</v>
      </c>
      <c r="T232" s="12" t="str">
        <f>VLOOKUP(MID(Q232,5,3),DATA!$H$2:$I$16,2,FALSE)</f>
        <v>11.0"</v>
      </c>
      <c r="U232" s="82" t="str">
        <f t="shared" si="9"/>
        <v>45</v>
      </c>
      <c r="V232" s="82" t="str">
        <f>VLOOKUP(MID(Q232,10,3),DATA!$J$2:$L$16,2,FALSE)</f>
        <v>5x130</v>
      </c>
      <c r="W232" s="82">
        <f>VLOOKUP(MID(Q232,10,3),DATA!$J$2:$L$16,3,FALSE)</f>
        <v>71.599999999999994</v>
      </c>
      <c r="X232" s="31" t="str">
        <f>VLOOKUP(MID(Q232,3,1),DATA!$D$2:$E$16,2,FALSE)</f>
        <v>Medium Offset</v>
      </c>
      <c r="Y232" s="31">
        <v>24.6</v>
      </c>
      <c r="Z232" s="83" t="s">
        <v>117</v>
      </c>
      <c r="AB232" s="31" t="s">
        <v>2057</v>
      </c>
      <c r="AC232" s="31" t="s">
        <v>71</v>
      </c>
      <c r="AD232" s="31" t="s">
        <v>2058</v>
      </c>
    </row>
    <row r="233" spans="2:30" s="68" customFormat="1" x14ac:dyDescent="0.25">
      <c r="B233" s="68" t="s">
        <v>1918</v>
      </c>
      <c r="C233" s="68" t="s">
        <v>1853</v>
      </c>
      <c r="D233" s="59" t="str">
        <f>VLOOKUP(MID(F233,1,2),DATA!$B$2:$C$10,2,FALSE)</f>
        <v>FF04</v>
      </c>
      <c r="E233" s="68" t="str">
        <f>VLOOKUP(MID(F233,13,2),DATA!$M$2:$N$16,2,FALSE)</f>
        <v>Liquid Metal</v>
      </c>
      <c r="F233" s="68" t="s">
        <v>311</v>
      </c>
      <c r="G233" s="18" cm="1">
        <f t="array" ref="G233">SUMPRODUCT(1*('All Skus'!$C$2:$C$951=$F233),'All Skus'!$D$2:$D$951)</f>
        <v>0</v>
      </c>
      <c r="H233" s="12" t="str">
        <f>VLOOKUP(MID(F233,4,1),DATA!$F$2:$G$16,2,FALSE)</f>
        <v>21"</v>
      </c>
      <c r="I233" s="12" t="str">
        <f>VLOOKUP(MID(F233,5,3),DATA!$H$2:$I$16,2,FALSE)</f>
        <v>9.5"</v>
      </c>
      <c r="J233" s="12" t="str">
        <f t="shared" si="8"/>
        <v>30</v>
      </c>
      <c r="K233" s="12" t="str">
        <f>VLOOKUP(MID(F233,10,3),DATA!$J$2:$L$16,2,FALSE)</f>
        <v>5x112</v>
      </c>
      <c r="L233" s="12">
        <f>VLOOKUP(MID(F233,10,3),DATA!$J$2:$L$16,3,FALSE)</f>
        <v>66.56</v>
      </c>
      <c r="M233" s="68" t="str">
        <f>VLOOKUP(MID(F233,3,1),DATA!$D$2:$E$16,2,FALSE)</f>
        <v>Medium Offset</v>
      </c>
      <c r="N233" s="68">
        <v>28.6</v>
      </c>
      <c r="O233" s="9" t="s">
        <v>128</v>
      </c>
      <c r="P233" s="60" t="str">
        <f>VLOOKUP(MID(Q233,1,2),DATA!$B$2:$C$10,2,FALSE)</f>
        <v>FF04</v>
      </c>
      <c r="Q233" s="68" t="s">
        <v>308</v>
      </c>
      <c r="R233" s="18" cm="1">
        <f t="array" ref="R233">SUMPRODUCT(1*('All Skus'!$C$2:$C$951=$Q233),'All Skus'!$D$2:$D$951)</f>
        <v>0</v>
      </c>
      <c r="S233" s="12" t="str">
        <f>VLOOKUP(MID(Q233,4,1),DATA!$F$2:$G$16,2,FALSE)</f>
        <v>21"</v>
      </c>
      <c r="T233" s="12" t="str">
        <f>VLOOKUP(MID(Q233,5,3),DATA!$H$2:$I$16,2,FALSE)</f>
        <v>10.5"</v>
      </c>
      <c r="U233" s="12" t="str">
        <f t="shared" si="9"/>
        <v>35</v>
      </c>
      <c r="V233" s="12" t="str">
        <f>VLOOKUP(MID(Q233,10,3),DATA!$J$2:$L$16,2,FALSE)</f>
        <v>5x112</v>
      </c>
      <c r="W233" s="12">
        <f>VLOOKUP(MID(Q233,10,3),DATA!$J$2:$L$16,3,FALSE)</f>
        <v>66.56</v>
      </c>
      <c r="X233" s="68" t="str">
        <f>VLOOKUP(MID(Q233,3,1),DATA!$D$2:$E$16,2,FALSE)</f>
        <v>Medium Offset</v>
      </c>
      <c r="Y233" s="68">
        <v>31.2</v>
      </c>
      <c r="Z233" s="9" t="s">
        <v>129</v>
      </c>
      <c r="AA233" s="68" t="s">
        <v>2054</v>
      </c>
      <c r="AC233" s="68" t="s">
        <v>5</v>
      </c>
      <c r="AD233" s="31" t="s">
        <v>2058</v>
      </c>
    </row>
    <row r="234" spans="2:30" s="68" customFormat="1" x14ac:dyDescent="0.25">
      <c r="B234" s="68" t="s">
        <v>1918</v>
      </c>
      <c r="C234" s="68" t="s">
        <v>1853</v>
      </c>
      <c r="D234" s="59" t="str">
        <f>VLOOKUP(MID(F234,1,2),DATA!$B$2:$C$10,2,FALSE)</f>
        <v>FF04</v>
      </c>
      <c r="E234" s="68" t="str">
        <f>VLOOKUP(MID(F234,13,2),DATA!$M$2:$N$16,2,FALSE)</f>
        <v>Raw</v>
      </c>
      <c r="F234" s="68" t="s">
        <v>312</v>
      </c>
      <c r="G234" s="18" cm="1">
        <f t="array" ref="G234">SUMPRODUCT(1*('All Skus'!$C$2:$C$951=$F234),'All Skus'!$D$2:$D$951)</f>
        <v>0</v>
      </c>
      <c r="H234" s="12" t="str">
        <f>VLOOKUP(MID(F234,4,1),DATA!$F$2:$G$16,2,FALSE)</f>
        <v>21"</v>
      </c>
      <c r="I234" s="12" t="str">
        <f>VLOOKUP(MID(F234,5,3),DATA!$H$2:$I$16,2,FALSE)</f>
        <v>9.5"</v>
      </c>
      <c r="J234" s="12" t="str">
        <f t="shared" si="8"/>
        <v>30</v>
      </c>
      <c r="K234" s="12" t="str">
        <f>VLOOKUP(MID(F234,10,3),DATA!$J$2:$L$16,2,FALSE)</f>
        <v>5x112</v>
      </c>
      <c r="L234" s="12">
        <f>VLOOKUP(MID(F234,10,3),DATA!$J$2:$L$16,3,FALSE)</f>
        <v>66.56</v>
      </c>
      <c r="M234" s="68" t="str">
        <f>VLOOKUP(MID(F234,3,1),DATA!$D$2:$E$16,2,FALSE)</f>
        <v>Medium Offset</v>
      </c>
      <c r="N234" s="68">
        <v>28.6</v>
      </c>
      <c r="O234" s="9" t="s">
        <v>128</v>
      </c>
      <c r="P234" s="60" t="str">
        <f>VLOOKUP(MID(Q234,1,2),DATA!$B$2:$C$10,2,FALSE)</f>
        <v>FF04</v>
      </c>
      <c r="Q234" s="68" t="s">
        <v>309</v>
      </c>
      <c r="R234" s="18" cm="1">
        <f t="array" ref="R234">SUMPRODUCT(1*('All Skus'!$C$2:$C$951=$Q234),'All Skus'!$D$2:$D$951)</f>
        <v>0</v>
      </c>
      <c r="S234" s="12" t="str">
        <f>VLOOKUP(MID(Q234,4,1),DATA!$F$2:$G$16,2,FALSE)</f>
        <v>21"</v>
      </c>
      <c r="T234" s="12" t="str">
        <f>VLOOKUP(MID(Q234,5,3),DATA!$H$2:$I$16,2,FALSE)</f>
        <v>10.5"</v>
      </c>
      <c r="U234" s="12" t="str">
        <f t="shared" si="9"/>
        <v>35</v>
      </c>
      <c r="V234" s="12" t="str">
        <f>VLOOKUP(MID(Q234,10,3),DATA!$J$2:$L$16,2,FALSE)</f>
        <v>5x112</v>
      </c>
      <c r="W234" s="12">
        <f>VLOOKUP(MID(Q234,10,3),DATA!$J$2:$L$16,3,FALSE)</f>
        <v>66.56</v>
      </c>
      <c r="X234" s="68" t="str">
        <f>VLOOKUP(MID(Q234,3,1),DATA!$D$2:$E$16,2,FALSE)</f>
        <v>Medium Offset</v>
      </c>
      <c r="Y234" s="68">
        <v>31.2</v>
      </c>
      <c r="Z234" s="9" t="s">
        <v>129</v>
      </c>
      <c r="AA234" s="68" t="s">
        <v>2054</v>
      </c>
      <c r="AC234" s="68" t="s">
        <v>5</v>
      </c>
      <c r="AD234" s="31" t="s">
        <v>2058</v>
      </c>
    </row>
    <row r="235" spans="2:30" s="68" customFormat="1" x14ac:dyDescent="0.25">
      <c r="B235" s="68" t="s">
        <v>1918</v>
      </c>
      <c r="C235" s="68" t="s">
        <v>1853</v>
      </c>
      <c r="D235" s="59" t="str">
        <f>VLOOKUP(MID(F235,1,2),DATA!$B$2:$C$10,2,FALSE)</f>
        <v>FF04</v>
      </c>
      <c r="E235" s="68" t="str">
        <f>VLOOKUP(MID(F235,13,2),DATA!$M$2:$N$16,2,FALSE)</f>
        <v>Tarmac</v>
      </c>
      <c r="F235" s="68" t="s">
        <v>310</v>
      </c>
      <c r="G235" s="18" cm="1">
        <f t="array" ref="G235">SUMPRODUCT(1*('All Skus'!$C$2:$C$951=$F235),'All Skus'!$D$2:$D$951)</f>
        <v>0</v>
      </c>
      <c r="H235" s="12" t="str">
        <f>VLOOKUP(MID(F235,4,1),DATA!$F$2:$G$16,2,FALSE)</f>
        <v>21"</v>
      </c>
      <c r="I235" s="12" t="str">
        <f>VLOOKUP(MID(F235,5,3),DATA!$H$2:$I$16,2,FALSE)</f>
        <v>9.5"</v>
      </c>
      <c r="J235" s="12" t="str">
        <f t="shared" si="8"/>
        <v>30</v>
      </c>
      <c r="K235" s="12" t="str">
        <f>VLOOKUP(MID(F235,10,3),DATA!$J$2:$L$16,2,FALSE)</f>
        <v>5x112</v>
      </c>
      <c r="L235" s="12">
        <f>VLOOKUP(MID(F235,10,3),DATA!$J$2:$L$16,3,FALSE)</f>
        <v>66.56</v>
      </c>
      <c r="M235" s="68" t="str">
        <f>VLOOKUP(MID(F235,3,1),DATA!$D$2:$E$16,2,FALSE)</f>
        <v>Medium Offset</v>
      </c>
      <c r="N235" s="68">
        <v>28.6</v>
      </c>
      <c r="O235" s="9" t="s">
        <v>128</v>
      </c>
      <c r="P235" s="60" t="str">
        <f>VLOOKUP(MID(Q235,1,2),DATA!$B$2:$C$10,2,FALSE)</f>
        <v>FF04</v>
      </c>
      <c r="Q235" s="68" t="s">
        <v>307</v>
      </c>
      <c r="R235" s="18" cm="1">
        <f t="array" ref="R235">SUMPRODUCT(1*('All Skus'!$C$2:$C$951=$Q235),'All Skus'!$D$2:$D$951)</f>
        <v>0</v>
      </c>
      <c r="S235" s="12" t="str">
        <f>VLOOKUP(MID(Q235,4,1),DATA!$F$2:$G$16,2,FALSE)</f>
        <v>21"</v>
      </c>
      <c r="T235" s="12" t="str">
        <f>VLOOKUP(MID(Q235,5,3),DATA!$H$2:$I$16,2,FALSE)</f>
        <v>10.5"</v>
      </c>
      <c r="U235" s="12" t="str">
        <f t="shared" si="9"/>
        <v>35</v>
      </c>
      <c r="V235" s="12" t="str">
        <f>VLOOKUP(MID(Q235,10,3),DATA!$J$2:$L$16,2,FALSE)</f>
        <v>5x112</v>
      </c>
      <c r="W235" s="12">
        <f>VLOOKUP(MID(Q235,10,3),DATA!$J$2:$L$16,3,FALSE)</f>
        <v>66.56</v>
      </c>
      <c r="X235" s="68" t="str">
        <f>VLOOKUP(MID(Q235,3,1),DATA!$D$2:$E$16,2,FALSE)</f>
        <v>Medium Offset</v>
      </c>
      <c r="Y235" s="68">
        <v>31.2</v>
      </c>
      <c r="Z235" s="9" t="s">
        <v>129</v>
      </c>
      <c r="AA235" s="68" t="s">
        <v>2054</v>
      </c>
      <c r="AB235" s="68" t="s">
        <v>2</v>
      </c>
      <c r="AC235" s="68" t="s">
        <v>5</v>
      </c>
      <c r="AD235" s="31" t="s">
        <v>2058</v>
      </c>
    </row>
    <row r="236" spans="2:30" s="68" customFormat="1" x14ac:dyDescent="0.25">
      <c r="B236" s="68" t="s">
        <v>1943</v>
      </c>
      <c r="C236" s="68" t="s">
        <v>1883</v>
      </c>
      <c r="D236" s="59" t="s">
        <v>445</v>
      </c>
      <c r="E236" s="68" t="s">
        <v>6</v>
      </c>
      <c r="F236" s="68" t="s">
        <v>137</v>
      </c>
      <c r="G236" s="18">
        <v>0</v>
      </c>
      <c r="H236" s="12" t="s">
        <v>439</v>
      </c>
      <c r="I236" s="12" t="s">
        <v>441</v>
      </c>
      <c r="J236" s="12" t="s">
        <v>2541</v>
      </c>
      <c r="K236" s="12" t="s">
        <v>432</v>
      </c>
      <c r="L236" s="12">
        <v>71.599999999999994</v>
      </c>
      <c r="M236" s="68" t="s">
        <v>417</v>
      </c>
      <c r="O236" s="9" t="s">
        <v>43</v>
      </c>
      <c r="P236" s="60" t="s">
        <v>445</v>
      </c>
      <c r="Q236" s="68" t="s">
        <v>138</v>
      </c>
      <c r="R236" s="18">
        <v>0</v>
      </c>
      <c r="S236" s="12" t="s">
        <v>439</v>
      </c>
      <c r="T236" s="12" t="s">
        <v>466</v>
      </c>
      <c r="U236" s="12" t="s">
        <v>2543</v>
      </c>
      <c r="V236" s="12" t="s">
        <v>432</v>
      </c>
      <c r="W236" s="12">
        <v>71.599999999999994</v>
      </c>
      <c r="X236" s="68" t="s">
        <v>427</v>
      </c>
      <c r="Z236" s="9" t="s">
        <v>117</v>
      </c>
      <c r="AB236" s="68" t="s">
        <v>2057</v>
      </c>
      <c r="AC236" s="68" t="s">
        <v>71</v>
      </c>
      <c r="AD236" s="31" t="s">
        <v>2058</v>
      </c>
    </row>
    <row r="237" spans="2:30" s="68" customFormat="1" x14ac:dyDescent="0.25">
      <c r="B237" s="68" t="s">
        <v>1943</v>
      </c>
      <c r="C237" s="68" t="s">
        <v>1883</v>
      </c>
      <c r="D237" s="59" t="s">
        <v>445</v>
      </c>
      <c r="E237" s="68" t="s">
        <v>1</v>
      </c>
      <c r="F237" s="68" t="s">
        <v>135</v>
      </c>
      <c r="G237" s="18">
        <v>0</v>
      </c>
      <c r="H237" s="12" t="s">
        <v>439</v>
      </c>
      <c r="I237" s="12" t="s">
        <v>441</v>
      </c>
      <c r="J237" s="12" t="s">
        <v>2541</v>
      </c>
      <c r="K237" s="12" t="s">
        <v>432</v>
      </c>
      <c r="L237" s="12">
        <v>71.599999999999994</v>
      </c>
      <c r="M237" s="68" t="s">
        <v>417</v>
      </c>
      <c r="O237" s="9" t="s">
        <v>43</v>
      </c>
      <c r="P237" s="60" t="s">
        <v>445</v>
      </c>
      <c r="Q237" s="68" t="s">
        <v>136</v>
      </c>
      <c r="R237" s="18">
        <v>0</v>
      </c>
      <c r="S237" s="12" t="s">
        <v>439</v>
      </c>
      <c r="T237" s="12" t="s">
        <v>466</v>
      </c>
      <c r="U237" s="12" t="s">
        <v>2543</v>
      </c>
      <c r="V237" s="12" t="s">
        <v>432</v>
      </c>
      <c r="W237" s="12">
        <v>71.599999999999994</v>
      </c>
      <c r="X237" s="68" t="s">
        <v>427</v>
      </c>
      <c r="Z237" s="9" t="s">
        <v>117</v>
      </c>
      <c r="AB237" s="68" t="s">
        <v>2057</v>
      </c>
      <c r="AC237" s="68" t="s">
        <v>71</v>
      </c>
      <c r="AD237" s="31" t="s">
        <v>2058</v>
      </c>
    </row>
    <row r="238" spans="2:30" s="31" customFormat="1" x14ac:dyDescent="0.25">
      <c r="B238" s="68" t="s">
        <v>1947</v>
      </c>
      <c r="C238" s="68" t="s">
        <v>1883</v>
      </c>
      <c r="D238" s="59" t="s">
        <v>445</v>
      </c>
      <c r="E238" s="68" t="s">
        <v>6</v>
      </c>
      <c r="F238" s="68" t="s">
        <v>1937</v>
      </c>
      <c r="G238" s="18">
        <v>0</v>
      </c>
      <c r="H238" s="12" t="s">
        <v>439</v>
      </c>
      <c r="I238" s="12" t="s">
        <v>441</v>
      </c>
      <c r="J238" s="12" t="s">
        <v>2541</v>
      </c>
      <c r="K238" s="12" t="s">
        <v>432</v>
      </c>
      <c r="L238" s="12">
        <v>71.599999999999994</v>
      </c>
      <c r="M238" s="68" t="s">
        <v>417</v>
      </c>
      <c r="N238" s="68">
        <v>23.8</v>
      </c>
      <c r="O238" s="9" t="s">
        <v>43</v>
      </c>
      <c r="P238" s="60" t="s">
        <v>445</v>
      </c>
      <c r="Q238" s="68" t="s">
        <v>1936</v>
      </c>
      <c r="R238" s="18">
        <v>0</v>
      </c>
      <c r="S238" s="12" t="s">
        <v>439</v>
      </c>
      <c r="T238" s="12" t="s">
        <v>466</v>
      </c>
      <c r="U238" s="82" t="s">
        <v>2541</v>
      </c>
      <c r="V238" s="82" t="s">
        <v>432</v>
      </c>
      <c r="W238" s="82">
        <v>71.599999999999994</v>
      </c>
      <c r="X238" s="31" t="s">
        <v>427</v>
      </c>
      <c r="Y238" s="31">
        <v>24.6</v>
      </c>
      <c r="Z238" s="83" t="s">
        <v>117</v>
      </c>
      <c r="AB238" s="31" t="s">
        <v>2057</v>
      </c>
      <c r="AC238" s="31" t="s">
        <v>71</v>
      </c>
      <c r="AD238" s="31" t="s">
        <v>2058</v>
      </c>
    </row>
    <row r="239" spans="2:30" s="31" customFormat="1" x14ac:dyDescent="0.25">
      <c r="B239" s="68" t="s">
        <v>1947</v>
      </c>
      <c r="C239" s="68" t="s">
        <v>1883</v>
      </c>
      <c r="D239" s="59" t="s">
        <v>445</v>
      </c>
      <c r="E239" s="68" t="s">
        <v>1</v>
      </c>
      <c r="F239" s="68" t="s">
        <v>1934</v>
      </c>
      <c r="G239" s="18">
        <v>0</v>
      </c>
      <c r="H239" s="12" t="s">
        <v>439</v>
      </c>
      <c r="I239" s="12" t="s">
        <v>441</v>
      </c>
      <c r="J239" s="12" t="s">
        <v>2541</v>
      </c>
      <c r="K239" s="12" t="s">
        <v>432</v>
      </c>
      <c r="L239" s="12">
        <v>71.599999999999994</v>
      </c>
      <c r="M239" s="68" t="s">
        <v>417</v>
      </c>
      <c r="N239" s="68">
        <v>23.8</v>
      </c>
      <c r="O239" s="9" t="s">
        <v>43</v>
      </c>
      <c r="P239" s="60" t="s">
        <v>445</v>
      </c>
      <c r="Q239" s="68" t="s">
        <v>1935</v>
      </c>
      <c r="R239" s="18">
        <v>0</v>
      </c>
      <c r="S239" s="12" t="s">
        <v>439</v>
      </c>
      <c r="T239" s="12" t="s">
        <v>466</v>
      </c>
      <c r="U239" s="82" t="s">
        <v>2541</v>
      </c>
      <c r="V239" s="82" t="s">
        <v>432</v>
      </c>
      <c r="W239" s="82">
        <v>71.599999999999994</v>
      </c>
      <c r="X239" s="31" t="s">
        <v>427</v>
      </c>
      <c r="Y239" s="31">
        <v>24.6</v>
      </c>
      <c r="Z239" s="83" t="s">
        <v>117</v>
      </c>
      <c r="AB239" s="31" t="s">
        <v>2057</v>
      </c>
      <c r="AC239" s="31" t="s">
        <v>71</v>
      </c>
      <c r="AD239" s="31" t="s">
        <v>2058</v>
      </c>
    </row>
    <row r="240" spans="2:30" s="68" customFormat="1" x14ac:dyDescent="0.25">
      <c r="B240" s="68" t="s">
        <v>1950</v>
      </c>
      <c r="C240" s="68" t="s">
        <v>1920</v>
      </c>
      <c r="D240" s="59" t="s">
        <v>445</v>
      </c>
      <c r="E240" s="68" t="s">
        <v>1</v>
      </c>
      <c r="F240" s="68" t="s">
        <v>135</v>
      </c>
      <c r="G240" s="18">
        <v>0</v>
      </c>
      <c r="H240" s="12" t="s">
        <v>439</v>
      </c>
      <c r="I240" s="12" t="s">
        <v>441</v>
      </c>
      <c r="J240" s="12" t="s">
        <v>2541</v>
      </c>
      <c r="K240" s="12" t="s">
        <v>432</v>
      </c>
      <c r="L240" s="12">
        <v>71.599999999999994</v>
      </c>
      <c r="M240" s="68" t="s">
        <v>417</v>
      </c>
      <c r="O240" s="9" t="s">
        <v>43</v>
      </c>
      <c r="P240" s="60" t="s">
        <v>445</v>
      </c>
      <c r="Q240" s="68" t="s">
        <v>1358</v>
      </c>
      <c r="R240" s="18">
        <v>0</v>
      </c>
      <c r="S240" s="12" t="s">
        <v>439</v>
      </c>
      <c r="T240" s="12" t="s">
        <v>466</v>
      </c>
      <c r="U240" s="82" t="s">
        <v>2541</v>
      </c>
      <c r="V240" s="82" t="s">
        <v>432</v>
      </c>
      <c r="W240" s="82">
        <v>71.599999999999994</v>
      </c>
      <c r="X240" s="31" t="s">
        <v>427</v>
      </c>
      <c r="Y240" s="31"/>
      <c r="Z240" s="83" t="s">
        <v>117</v>
      </c>
      <c r="AA240" s="31" t="s">
        <v>2249</v>
      </c>
      <c r="AB240" s="31" t="s">
        <v>2057</v>
      </c>
      <c r="AC240" s="31" t="s">
        <v>71</v>
      </c>
      <c r="AD240" s="31" t="s">
        <v>2058</v>
      </c>
    </row>
    <row r="241" spans="2:30" s="31" customFormat="1" x14ac:dyDescent="0.25">
      <c r="B241" s="68" t="s">
        <v>1953</v>
      </c>
      <c r="C241" s="68" t="s">
        <v>150</v>
      </c>
      <c r="D241" s="59" t="s">
        <v>445</v>
      </c>
      <c r="E241" s="68" t="s">
        <v>1</v>
      </c>
      <c r="F241" s="68" t="s">
        <v>135</v>
      </c>
      <c r="G241" s="18">
        <v>0</v>
      </c>
      <c r="H241" s="12" t="s">
        <v>439</v>
      </c>
      <c r="I241" s="12" t="s">
        <v>441</v>
      </c>
      <c r="J241" s="12" t="s">
        <v>2541</v>
      </c>
      <c r="K241" s="12" t="s">
        <v>432</v>
      </c>
      <c r="L241" s="12">
        <v>71.599999999999994</v>
      </c>
      <c r="M241" s="68" t="s">
        <v>417</v>
      </c>
      <c r="N241" s="68"/>
      <c r="O241" s="9" t="s">
        <v>43</v>
      </c>
      <c r="P241" s="60" t="s">
        <v>445</v>
      </c>
      <c r="Q241" s="68" t="s">
        <v>1358</v>
      </c>
      <c r="R241" s="18">
        <v>0</v>
      </c>
      <c r="S241" s="12" t="s">
        <v>439</v>
      </c>
      <c r="T241" s="12" t="s">
        <v>466</v>
      </c>
      <c r="U241" s="12" t="s">
        <v>2541</v>
      </c>
      <c r="V241" s="12" t="s">
        <v>432</v>
      </c>
      <c r="W241" s="12">
        <v>71.599999999999994</v>
      </c>
      <c r="X241" s="68" t="s">
        <v>427</v>
      </c>
      <c r="Y241" s="68"/>
      <c r="Z241" s="9" t="s">
        <v>117</v>
      </c>
      <c r="AA241" s="68"/>
      <c r="AB241" s="68" t="s">
        <v>2057</v>
      </c>
      <c r="AC241" s="68" t="s">
        <v>71</v>
      </c>
      <c r="AD241" s="31" t="s">
        <v>2058</v>
      </c>
    </row>
    <row r="242" spans="2:30" s="68" customFormat="1" x14ac:dyDescent="0.25">
      <c r="B242" s="68" t="s">
        <v>1918</v>
      </c>
      <c r="C242" s="68" t="s">
        <v>1853</v>
      </c>
      <c r="D242" s="59" t="str">
        <f>VLOOKUP(MID(F242,1,2),DATA!$B$2:$C$10,2,FALSE)</f>
        <v>FF10</v>
      </c>
      <c r="E242" s="68" t="str">
        <f>VLOOKUP(MID(F242,13,2),DATA!$M$2:$N$16,2,FALSE)</f>
        <v>Raw</v>
      </c>
      <c r="F242" s="68" t="s">
        <v>55</v>
      </c>
      <c r="G242" s="18" cm="1">
        <f t="array" ref="G242">SUMPRODUCT(1*('All Skus'!$C$2:$C$951=$F242),'All Skus'!$D$2:$D$951)</f>
        <v>0</v>
      </c>
      <c r="H242" s="12" t="str">
        <f>VLOOKUP(MID(F242,4,1),DATA!$F$2:$G$16,2,FALSE)</f>
        <v>21"</v>
      </c>
      <c r="I242" s="12" t="str">
        <f>VLOOKUP(MID(F242,5,3),DATA!$H$2:$I$16,2,FALSE)</f>
        <v>9.5"</v>
      </c>
      <c r="J242" s="12" t="str">
        <f t="shared" ref="J242:J245" si="10">MID(F242,8,2)</f>
        <v>30</v>
      </c>
      <c r="K242" s="12" t="str">
        <f>VLOOKUP(MID(F242,10,3),DATA!$J$2:$L$16,2,FALSE)</f>
        <v>5x112</v>
      </c>
      <c r="L242" s="12">
        <f>VLOOKUP(MID(F242,10,3),DATA!$J$2:$L$16,3,FALSE)</f>
        <v>66.56</v>
      </c>
      <c r="M242" s="68" t="str">
        <f>VLOOKUP(MID(F242,3,1),DATA!$D$2:$E$16,2,FALSE)</f>
        <v>Medium Offset</v>
      </c>
      <c r="O242" s="9" t="s">
        <v>128</v>
      </c>
      <c r="P242" s="60" t="str">
        <f>VLOOKUP(MID(Q242,1,2),DATA!$B$2:$C$10,2,FALSE)</f>
        <v>FF10</v>
      </c>
      <c r="Q242" s="68" t="s">
        <v>528</v>
      </c>
      <c r="R242" s="18" cm="1">
        <f t="array" ref="R242">SUMPRODUCT(1*('All Skus'!$C$2:$C$951=$Q242),'All Skus'!$D$2:$D$951)</f>
        <v>0</v>
      </c>
      <c r="S242" s="12" t="str">
        <f>VLOOKUP(MID(Q242,4,1),DATA!$F$2:$G$16,2,FALSE)</f>
        <v>21"</v>
      </c>
      <c r="T242" s="12" t="str">
        <f>VLOOKUP(MID(Q242,5,3),DATA!$H$2:$I$16,2,FALSE)</f>
        <v>10.5"</v>
      </c>
      <c r="U242" s="12" t="str">
        <f t="shared" ref="U242:U245" si="11">MID(Q242,8,2)</f>
        <v>19</v>
      </c>
      <c r="V242" s="12" t="str">
        <f>VLOOKUP(MID(Q242,10,3),DATA!$J$2:$L$16,2,FALSE)</f>
        <v>5x112</v>
      </c>
      <c r="W242" s="12">
        <f>VLOOKUP(MID(Q242,10,3),DATA!$J$2:$L$16,3,FALSE)</f>
        <v>66.56</v>
      </c>
      <c r="X242" s="68" t="str">
        <f>VLOOKUP(MID(Q242,3,1),DATA!$D$2:$E$16,2,FALSE)</f>
        <v>Low Offset</v>
      </c>
      <c r="Z242" s="9" t="s">
        <v>129</v>
      </c>
      <c r="AC242" s="68" t="s">
        <v>5</v>
      </c>
      <c r="AD242" s="31" t="s">
        <v>2058</v>
      </c>
    </row>
    <row r="243" spans="2:30" s="31" customFormat="1" x14ac:dyDescent="0.25">
      <c r="B243" s="68" t="s">
        <v>1947</v>
      </c>
      <c r="C243" s="68" t="s">
        <v>1883</v>
      </c>
      <c r="D243" s="59" t="str">
        <f>VLOOKUP(MID(F243,1,2),DATA!$B$2:$C$10,2,FALSE)</f>
        <v>FF11</v>
      </c>
      <c r="E243" s="68" t="str">
        <f>VLOOKUP(MID(F243,13,2),DATA!$M$2:$N$16,2,FALSE)</f>
        <v>Liquid Metal</v>
      </c>
      <c r="F243" s="68" t="s">
        <v>1939</v>
      </c>
      <c r="G243" s="18" cm="1">
        <f t="array" ref="G243">SUMPRODUCT(1*('All Skus'!$C$2:$C$951=$F243),'All Skus'!$D$2:$D$951)</f>
        <v>0</v>
      </c>
      <c r="H243" s="12" t="str">
        <f>VLOOKUP(MID(F243,4,1),DATA!$F$2:$G$16,2,FALSE)</f>
        <v>20"</v>
      </c>
      <c r="I243" s="12" t="str">
        <f>VLOOKUP(MID(F243,5,3),DATA!$H$2:$I$16,2,FALSE)</f>
        <v>9.0"</v>
      </c>
      <c r="J243" s="12" t="str">
        <f t="shared" si="10"/>
        <v>45</v>
      </c>
      <c r="K243" s="12" t="str">
        <f>VLOOKUP(MID(F243,10,3),DATA!$J$2:$L$16,2,FALSE)</f>
        <v>5x130</v>
      </c>
      <c r="L243" s="12">
        <f>VLOOKUP(MID(F243,10,3),DATA!$J$2:$L$16,3,FALSE)</f>
        <v>71.599999999999994</v>
      </c>
      <c r="M243" s="68" t="str">
        <f>VLOOKUP(MID(F243,3,1),DATA!$D$2:$E$16,2,FALSE)</f>
        <v>High Offset</v>
      </c>
      <c r="N243" s="68">
        <v>23.8</v>
      </c>
      <c r="O243" s="9" t="s">
        <v>43</v>
      </c>
      <c r="P243" s="60" t="str">
        <f>VLOOKUP(MID(Q243,1,2),DATA!$B$2:$C$10,2,FALSE)</f>
        <v>FF11</v>
      </c>
      <c r="Q243" s="68" t="s">
        <v>1941</v>
      </c>
      <c r="R243" s="18" cm="1">
        <f t="array" ref="R243">SUMPRODUCT(1*('All Skus'!$C$2:$C$951=$Q243),'All Skus'!$D$2:$D$951)</f>
        <v>0</v>
      </c>
      <c r="S243" s="12" t="str">
        <f>VLOOKUP(MID(Q243,4,1),DATA!$F$2:$G$16,2,FALSE)</f>
        <v>20"</v>
      </c>
      <c r="T243" s="12" t="str">
        <f>VLOOKUP(MID(Q243,5,3),DATA!$H$2:$I$16,2,FALSE)</f>
        <v>11.5"</v>
      </c>
      <c r="U243" s="82" t="str">
        <f t="shared" si="11"/>
        <v>45</v>
      </c>
      <c r="V243" s="82" t="str">
        <f>VLOOKUP(MID(Q243,10,3),DATA!$J$2:$L$16,2,FALSE)</f>
        <v>5x130</v>
      </c>
      <c r="W243" s="82">
        <f>VLOOKUP(MID(Q243,10,3),DATA!$J$2:$L$16,3,FALSE)</f>
        <v>71.599999999999994</v>
      </c>
      <c r="X243" s="31" t="str">
        <f>VLOOKUP(MID(Q243,3,1),DATA!$D$2:$E$16,2,FALSE)</f>
        <v>Medium Offset</v>
      </c>
      <c r="Y243" s="31">
        <v>24.6</v>
      </c>
      <c r="Z243" s="83" t="s">
        <v>117</v>
      </c>
      <c r="AB243" s="31" t="s">
        <v>2057</v>
      </c>
      <c r="AC243" s="31" t="s">
        <v>71</v>
      </c>
      <c r="AD243" s="31" t="s">
        <v>2058</v>
      </c>
    </row>
    <row r="244" spans="2:30" s="31" customFormat="1" x14ac:dyDescent="0.25">
      <c r="B244" s="68" t="s">
        <v>1947</v>
      </c>
      <c r="C244" s="68" t="s">
        <v>1883</v>
      </c>
      <c r="D244" s="59" t="str">
        <f>VLOOKUP(MID(F244,1,2),DATA!$B$2:$C$10,2,FALSE)</f>
        <v>FF11</v>
      </c>
      <c r="E244" s="68" t="str">
        <f>VLOOKUP(MID(F244,13,2),DATA!$M$2:$N$16,2,FALSE)</f>
        <v>Raw</v>
      </c>
      <c r="F244" s="68" t="s">
        <v>2270</v>
      </c>
      <c r="G244" s="18" cm="1">
        <f t="array" ref="G244">SUMPRODUCT(1*('All Skus'!$C$2:$C$951=$F244),'All Skus'!$D$2:$D$951)</f>
        <v>0</v>
      </c>
      <c r="H244" s="12" t="str">
        <f>VLOOKUP(MID(F244,4,1),DATA!$F$2:$G$16,2,FALSE)</f>
        <v>20"</v>
      </c>
      <c r="I244" s="12" t="str">
        <f>VLOOKUP(MID(F244,5,3),DATA!$H$2:$I$16,2,FALSE)</f>
        <v>9.0"</v>
      </c>
      <c r="J244" s="12" t="str">
        <f t="shared" si="10"/>
        <v>45</v>
      </c>
      <c r="K244" s="12" t="str">
        <f>VLOOKUP(MID(F244,10,3),DATA!$J$2:$L$16,2,FALSE)</f>
        <v>5x130</v>
      </c>
      <c r="L244" s="12">
        <f>VLOOKUP(MID(F244,10,3),DATA!$J$2:$L$16,3,FALSE)</f>
        <v>71.599999999999994</v>
      </c>
      <c r="M244" s="68" t="str">
        <f>VLOOKUP(MID(F244,3,1),DATA!$D$2:$E$16,2,FALSE)</f>
        <v>High Offset</v>
      </c>
      <c r="N244" s="68"/>
      <c r="O244" s="9" t="s">
        <v>43</v>
      </c>
      <c r="P244" s="60" t="str">
        <f>VLOOKUP(MID(Q244,1,2),DATA!$B$2:$C$10,2,FALSE)</f>
        <v>FF11</v>
      </c>
      <c r="Q244" s="68" t="s">
        <v>1476</v>
      </c>
      <c r="R244" s="18" cm="1">
        <f t="array" ref="R244">SUMPRODUCT(1*('All Skus'!$C$2:$C$951=$Q244),'All Skus'!$D$2:$D$951)</f>
        <v>14</v>
      </c>
      <c r="S244" s="12" t="str">
        <f>VLOOKUP(MID(Q244,4,1),DATA!$F$2:$G$16,2,FALSE)</f>
        <v>20"</v>
      </c>
      <c r="T244" s="12" t="str">
        <f>VLOOKUP(MID(Q244,5,3),DATA!$H$2:$I$16,2,FALSE)</f>
        <v>11.5"</v>
      </c>
      <c r="U244" s="82" t="str">
        <f t="shared" si="11"/>
        <v>45</v>
      </c>
      <c r="V244" s="82" t="str">
        <f>VLOOKUP(MID(Q244,10,3),DATA!$J$2:$L$16,2,FALSE)</f>
        <v>5x130</v>
      </c>
      <c r="W244" s="82">
        <f>VLOOKUP(MID(Q244,10,3),DATA!$J$2:$L$16,3,FALSE)</f>
        <v>71.599999999999994</v>
      </c>
      <c r="X244" s="31" t="str">
        <f>VLOOKUP(MID(Q244,3,1),DATA!$D$2:$E$16,2,FALSE)</f>
        <v>Medium Offset</v>
      </c>
      <c r="Z244" s="83" t="s">
        <v>117</v>
      </c>
    </row>
    <row r="245" spans="2:30" s="31" customFormat="1" x14ac:dyDescent="0.25">
      <c r="B245" s="68" t="s">
        <v>1947</v>
      </c>
      <c r="C245" s="68" t="s">
        <v>1883</v>
      </c>
      <c r="D245" s="59" t="str">
        <f>VLOOKUP(MID(F245,1,2),DATA!$B$2:$C$10,2,FALSE)</f>
        <v>FF11</v>
      </c>
      <c r="E245" s="68" t="str">
        <f>VLOOKUP(MID(F245,13,2),DATA!$M$2:$N$16,2,FALSE)</f>
        <v>Tarmac</v>
      </c>
      <c r="F245" s="68" t="s">
        <v>1938</v>
      </c>
      <c r="G245" s="18" cm="1">
        <f t="array" ref="G245">SUMPRODUCT(1*('All Skus'!$C$2:$C$951=$F245),'All Skus'!$D$2:$D$951)</f>
        <v>0</v>
      </c>
      <c r="H245" s="12" t="str">
        <f>VLOOKUP(MID(F245,4,1),DATA!$F$2:$G$16,2,FALSE)</f>
        <v>20"</v>
      </c>
      <c r="I245" s="12" t="str">
        <f>VLOOKUP(MID(F245,5,3),DATA!$H$2:$I$16,2,FALSE)</f>
        <v>9.0"</v>
      </c>
      <c r="J245" s="12" t="str">
        <f t="shared" si="10"/>
        <v>45</v>
      </c>
      <c r="K245" s="12" t="str">
        <f>VLOOKUP(MID(F245,10,3),DATA!$J$2:$L$16,2,FALSE)</f>
        <v>5x130</v>
      </c>
      <c r="L245" s="12">
        <f>VLOOKUP(MID(F245,10,3),DATA!$J$2:$L$16,3,FALSE)</f>
        <v>71.599999999999994</v>
      </c>
      <c r="M245" s="68" t="str">
        <f>VLOOKUP(MID(F245,3,1),DATA!$D$2:$E$16,2,FALSE)</f>
        <v>High Offset</v>
      </c>
      <c r="N245" s="68">
        <v>23.8</v>
      </c>
      <c r="O245" s="9" t="s">
        <v>43</v>
      </c>
      <c r="P245" s="60" t="str">
        <f>VLOOKUP(MID(Q245,1,2),DATA!$B$2:$C$10,2,FALSE)</f>
        <v>FF11</v>
      </c>
      <c r="Q245" s="68" t="s">
        <v>1940</v>
      </c>
      <c r="R245" s="18" cm="1">
        <f t="array" ref="R245">SUMPRODUCT(1*('All Skus'!$C$2:$C$951=$Q245),'All Skus'!$D$2:$D$951)</f>
        <v>0</v>
      </c>
      <c r="S245" s="12" t="str">
        <f>VLOOKUP(MID(Q245,4,1),DATA!$F$2:$G$16,2,FALSE)</f>
        <v>20"</v>
      </c>
      <c r="T245" s="12" t="str">
        <f>VLOOKUP(MID(Q245,5,3),DATA!$H$2:$I$16,2,FALSE)</f>
        <v>11.5"</v>
      </c>
      <c r="U245" s="82" t="str">
        <f t="shared" si="11"/>
        <v>45</v>
      </c>
      <c r="V245" s="82" t="str">
        <f>VLOOKUP(MID(Q245,10,3),DATA!$J$2:$L$16,2,FALSE)</f>
        <v>5x130</v>
      </c>
      <c r="W245" s="82">
        <f>VLOOKUP(MID(Q245,10,3),DATA!$J$2:$L$16,3,FALSE)</f>
        <v>71.599999999999994</v>
      </c>
      <c r="X245" s="31" t="str">
        <f>VLOOKUP(MID(Q245,3,1),DATA!$D$2:$E$16,2,FALSE)</f>
        <v>Medium Offset</v>
      </c>
      <c r="Y245" s="31">
        <v>24.6</v>
      </c>
      <c r="Z245" s="83" t="s">
        <v>117</v>
      </c>
      <c r="AB245" s="31" t="s">
        <v>2057</v>
      </c>
      <c r="AC245" s="31" t="s">
        <v>71</v>
      </c>
      <c r="AD245" s="31" t="s">
        <v>2058</v>
      </c>
    </row>
    <row r="246" spans="2:30" s="31" customFormat="1" x14ac:dyDescent="0.25">
      <c r="B246" s="92" t="s">
        <v>1949</v>
      </c>
      <c r="C246" s="68" t="s">
        <v>219</v>
      </c>
      <c r="D246" s="59" t="s">
        <v>454</v>
      </c>
      <c r="E246" s="68" t="s">
        <v>1</v>
      </c>
      <c r="F246" s="92" t="s">
        <v>2199</v>
      </c>
      <c r="G246" s="18">
        <v>0</v>
      </c>
      <c r="H246" s="12" t="s">
        <v>439</v>
      </c>
      <c r="I246" s="12" t="s">
        <v>441</v>
      </c>
      <c r="J246" s="12" t="s">
        <v>2544</v>
      </c>
      <c r="K246" s="12" t="s">
        <v>432</v>
      </c>
      <c r="L246" s="12">
        <v>71.599999999999994</v>
      </c>
      <c r="M246" s="68" t="s">
        <v>417</v>
      </c>
      <c r="N246" s="68"/>
      <c r="O246" s="9"/>
      <c r="P246" s="60" t="s">
        <v>454</v>
      </c>
      <c r="Q246" s="92" t="s">
        <v>1478</v>
      </c>
      <c r="R246" s="18">
        <v>12</v>
      </c>
      <c r="S246" s="12" t="s">
        <v>439</v>
      </c>
      <c r="T246" s="12" t="s">
        <v>466</v>
      </c>
      <c r="U246" s="12" t="s">
        <v>2541</v>
      </c>
      <c r="V246" s="12" t="s">
        <v>432</v>
      </c>
      <c r="W246" s="12">
        <v>71.599999999999994</v>
      </c>
      <c r="X246" s="68" t="s">
        <v>427</v>
      </c>
      <c r="Y246" s="68"/>
      <c r="Z246" s="9"/>
      <c r="AA246" s="68"/>
      <c r="AB246" s="68"/>
      <c r="AC246" s="68"/>
      <c r="AD246" s="68"/>
    </row>
    <row r="247" spans="2:30" s="68" customFormat="1" x14ac:dyDescent="0.25">
      <c r="B247" s="92" t="s">
        <v>1954</v>
      </c>
      <c r="C247" s="68" t="s">
        <v>219</v>
      </c>
      <c r="D247" s="59" t="s">
        <v>454</v>
      </c>
      <c r="E247" s="68" t="s">
        <v>1</v>
      </c>
      <c r="F247" s="92" t="s">
        <v>2199</v>
      </c>
      <c r="G247" s="18">
        <v>0</v>
      </c>
      <c r="H247" s="12" t="s">
        <v>439</v>
      </c>
      <c r="I247" s="12" t="s">
        <v>441</v>
      </c>
      <c r="J247" s="12" t="s">
        <v>2544</v>
      </c>
      <c r="K247" s="12" t="s">
        <v>432</v>
      </c>
      <c r="L247" s="12">
        <v>71.599999999999994</v>
      </c>
      <c r="M247" s="68" t="s">
        <v>417</v>
      </c>
      <c r="O247" s="9"/>
      <c r="P247" s="60" t="s">
        <v>454</v>
      </c>
      <c r="Q247" s="92" t="s">
        <v>1478</v>
      </c>
      <c r="R247" s="18">
        <v>12</v>
      </c>
      <c r="S247" s="12" t="s">
        <v>439</v>
      </c>
      <c r="T247" s="12" t="s">
        <v>466</v>
      </c>
      <c r="U247" s="12" t="s">
        <v>2541</v>
      </c>
      <c r="V247" s="12" t="s">
        <v>432</v>
      </c>
      <c r="W247" s="12">
        <v>71.599999999999994</v>
      </c>
      <c r="X247" s="68" t="s">
        <v>427</v>
      </c>
      <c r="Z247" s="9"/>
    </row>
    <row r="248" spans="2:30" s="68" customFormat="1" x14ac:dyDescent="0.25">
      <c r="B248" s="68" t="s">
        <v>1922</v>
      </c>
      <c r="C248" s="68" t="s">
        <v>1883</v>
      </c>
      <c r="D248" s="59" t="s">
        <v>454</v>
      </c>
      <c r="E248" s="68" t="s">
        <v>1</v>
      </c>
      <c r="F248" s="68" t="s">
        <v>2199</v>
      </c>
      <c r="G248" s="18">
        <v>0</v>
      </c>
      <c r="H248" s="12" t="s">
        <v>439</v>
      </c>
      <c r="I248" s="12" t="s">
        <v>441</v>
      </c>
      <c r="J248" s="12" t="s">
        <v>2544</v>
      </c>
      <c r="K248" s="12" t="s">
        <v>432</v>
      </c>
      <c r="L248" s="12">
        <v>71.599999999999994</v>
      </c>
      <c r="M248" s="68" t="s">
        <v>417</v>
      </c>
      <c r="O248" s="9" t="s">
        <v>2275</v>
      </c>
      <c r="P248" s="60" t="s">
        <v>454</v>
      </c>
      <c r="Q248" s="68" t="s">
        <v>2205</v>
      </c>
      <c r="R248" s="18">
        <v>8</v>
      </c>
      <c r="S248" s="12" t="s">
        <v>439</v>
      </c>
      <c r="T248" s="12" t="s">
        <v>464</v>
      </c>
      <c r="U248" s="82" t="s">
        <v>2544</v>
      </c>
      <c r="V248" s="82" t="s">
        <v>432</v>
      </c>
      <c r="W248" s="82">
        <v>71.599999999999994</v>
      </c>
      <c r="X248" s="31" t="s">
        <v>427</v>
      </c>
      <c r="Y248" s="31"/>
      <c r="Z248" s="83" t="s">
        <v>2276</v>
      </c>
      <c r="AA248" s="31"/>
      <c r="AB248" s="31"/>
      <c r="AC248" s="31"/>
      <c r="AD248" s="31"/>
    </row>
    <row r="249" spans="2:30" s="80" customFormat="1" x14ac:dyDescent="0.25">
      <c r="B249" s="68" t="s">
        <v>1924</v>
      </c>
      <c r="C249" s="68" t="s">
        <v>1883</v>
      </c>
      <c r="D249" s="59" t="s">
        <v>454</v>
      </c>
      <c r="E249" s="68" t="s">
        <v>1</v>
      </c>
      <c r="F249" s="68" t="s">
        <v>2199</v>
      </c>
      <c r="G249" s="18">
        <v>0</v>
      </c>
      <c r="H249" s="12" t="s">
        <v>439</v>
      </c>
      <c r="I249" s="12" t="s">
        <v>441</v>
      </c>
      <c r="J249" s="12" t="s">
        <v>2544</v>
      </c>
      <c r="K249" s="12" t="s">
        <v>432</v>
      </c>
      <c r="L249" s="12">
        <v>71.599999999999994</v>
      </c>
      <c r="M249" s="68" t="s">
        <v>417</v>
      </c>
      <c r="N249" s="68"/>
      <c r="O249" s="9" t="s">
        <v>2275</v>
      </c>
      <c r="P249" s="60" t="s">
        <v>454</v>
      </c>
      <c r="Q249" s="68" t="s">
        <v>2205</v>
      </c>
      <c r="R249" s="18">
        <v>8</v>
      </c>
      <c r="S249" s="12" t="s">
        <v>439</v>
      </c>
      <c r="T249" s="12" t="s">
        <v>464</v>
      </c>
      <c r="U249" s="12" t="s">
        <v>2544</v>
      </c>
      <c r="V249" s="82" t="s">
        <v>432</v>
      </c>
      <c r="W249" s="82">
        <v>71.599999999999994</v>
      </c>
      <c r="X249" s="31" t="s">
        <v>427</v>
      </c>
      <c r="Y249" s="31"/>
      <c r="Z249" s="83" t="s">
        <v>2276</v>
      </c>
      <c r="AA249" s="31"/>
      <c r="AB249" s="31"/>
      <c r="AC249" s="31"/>
      <c r="AD249" s="31"/>
    </row>
    <row r="250" spans="2:30" s="80" customFormat="1" x14ac:dyDescent="0.25">
      <c r="B250" s="68" t="s">
        <v>2269</v>
      </c>
      <c r="C250" s="68" t="s">
        <v>1883</v>
      </c>
      <c r="D250" s="59" t="s">
        <v>454</v>
      </c>
      <c r="E250" s="68" t="s">
        <v>1</v>
      </c>
      <c r="F250" s="68" t="s">
        <v>2199</v>
      </c>
      <c r="G250" s="18">
        <v>0</v>
      </c>
      <c r="H250" s="12" t="s">
        <v>439</v>
      </c>
      <c r="I250" s="12" t="s">
        <v>441</v>
      </c>
      <c r="J250" s="12" t="s">
        <v>2544</v>
      </c>
      <c r="K250" s="12" t="s">
        <v>432</v>
      </c>
      <c r="L250" s="12">
        <v>71.599999999999994</v>
      </c>
      <c r="M250" s="68" t="s">
        <v>417</v>
      </c>
      <c r="N250" s="68"/>
      <c r="O250" s="9" t="s">
        <v>2275</v>
      </c>
      <c r="P250" s="60" t="s">
        <v>454</v>
      </c>
      <c r="Q250" s="68" t="s">
        <v>2205</v>
      </c>
      <c r="R250" s="18">
        <v>8</v>
      </c>
      <c r="S250" s="12" t="s">
        <v>439</v>
      </c>
      <c r="T250" s="12" t="s">
        <v>464</v>
      </c>
      <c r="U250" s="12" t="s">
        <v>2544</v>
      </c>
      <c r="V250" s="82" t="s">
        <v>432</v>
      </c>
      <c r="W250" s="82">
        <v>71.599999999999994</v>
      </c>
      <c r="X250" s="31" t="s">
        <v>427</v>
      </c>
      <c r="Y250" s="31"/>
      <c r="Z250" s="83" t="s">
        <v>2276</v>
      </c>
      <c r="AA250" s="31"/>
      <c r="AB250" s="31"/>
      <c r="AC250" s="31"/>
      <c r="AD250" s="31"/>
    </row>
    <row r="251" spans="2:30" s="68" customFormat="1" x14ac:dyDescent="0.25">
      <c r="B251" s="68" t="s">
        <v>1922</v>
      </c>
      <c r="C251" s="68" t="s">
        <v>1883</v>
      </c>
      <c r="D251" s="59" t="s">
        <v>415</v>
      </c>
      <c r="E251" s="68" t="s">
        <v>148</v>
      </c>
      <c r="F251" s="94" t="s">
        <v>212</v>
      </c>
      <c r="G251" s="18">
        <v>0</v>
      </c>
      <c r="H251" s="12" t="s">
        <v>429</v>
      </c>
      <c r="I251" s="12" t="s">
        <v>431</v>
      </c>
      <c r="J251" s="12" t="s">
        <v>2544</v>
      </c>
      <c r="K251" s="12" t="s">
        <v>432</v>
      </c>
      <c r="L251" s="12">
        <v>71.599999999999994</v>
      </c>
      <c r="M251" s="68" t="s">
        <v>417</v>
      </c>
      <c r="N251" s="68">
        <v>22.2</v>
      </c>
      <c r="O251" s="9" t="s">
        <v>89</v>
      </c>
      <c r="P251" s="60" t="s">
        <v>415</v>
      </c>
      <c r="Q251" s="68" t="s">
        <v>225</v>
      </c>
      <c r="R251" s="18">
        <v>0</v>
      </c>
      <c r="S251" s="12" t="s">
        <v>429</v>
      </c>
      <c r="T251" s="12" t="s">
        <v>458</v>
      </c>
      <c r="U251" s="82" t="s">
        <v>2532</v>
      </c>
      <c r="V251" s="82" t="s">
        <v>432</v>
      </c>
      <c r="W251" s="82">
        <v>71.599999999999994</v>
      </c>
      <c r="X251" s="31" t="s">
        <v>427</v>
      </c>
      <c r="Y251" s="31">
        <v>24</v>
      </c>
      <c r="Z251" s="83" t="s">
        <v>19</v>
      </c>
      <c r="AA251" s="31"/>
      <c r="AB251" s="31" t="s">
        <v>2055</v>
      </c>
      <c r="AC251" s="31" t="s">
        <v>5</v>
      </c>
      <c r="AD251" s="31" t="s">
        <v>2056</v>
      </c>
    </row>
    <row r="252" spans="2:30" s="68" customFormat="1" x14ac:dyDescent="0.25">
      <c r="B252" s="68" t="s">
        <v>1923</v>
      </c>
      <c r="C252" s="68" t="s">
        <v>1838</v>
      </c>
      <c r="D252" s="59" t="s">
        <v>415</v>
      </c>
      <c r="E252" s="68" t="s">
        <v>148</v>
      </c>
      <c r="F252" s="94" t="s">
        <v>212</v>
      </c>
      <c r="G252" s="18">
        <v>0</v>
      </c>
      <c r="H252" s="12" t="s">
        <v>429</v>
      </c>
      <c r="I252" s="12" t="s">
        <v>431</v>
      </c>
      <c r="J252" s="12" t="s">
        <v>2544</v>
      </c>
      <c r="K252" s="12" t="s">
        <v>432</v>
      </c>
      <c r="L252" s="12">
        <v>71.599999999999994</v>
      </c>
      <c r="M252" s="68" t="s">
        <v>417</v>
      </c>
      <c r="N252" s="68">
        <v>22.2</v>
      </c>
      <c r="O252" s="9" t="s">
        <v>89</v>
      </c>
      <c r="P252" s="60" t="s">
        <v>415</v>
      </c>
      <c r="Q252" s="68" t="s">
        <v>225</v>
      </c>
      <c r="R252" s="18">
        <v>0</v>
      </c>
      <c r="S252" s="12" t="s">
        <v>429</v>
      </c>
      <c r="T252" s="12" t="s">
        <v>458</v>
      </c>
      <c r="U252" s="12" t="s">
        <v>2532</v>
      </c>
      <c r="V252" s="12" t="s">
        <v>432</v>
      </c>
      <c r="W252" s="12">
        <v>71.599999999999994</v>
      </c>
      <c r="X252" s="68" t="s">
        <v>427</v>
      </c>
      <c r="Y252" s="68">
        <v>24</v>
      </c>
      <c r="Z252" s="9" t="s">
        <v>19</v>
      </c>
      <c r="AB252" s="68" t="s">
        <v>2055</v>
      </c>
      <c r="AC252" s="68" t="s">
        <v>5</v>
      </c>
      <c r="AD252" s="68" t="s">
        <v>2056</v>
      </c>
    </row>
    <row r="253" spans="2:30" s="68" customFormat="1" x14ac:dyDescent="0.25">
      <c r="B253" s="68" t="s">
        <v>1927</v>
      </c>
      <c r="C253" s="68" t="s">
        <v>226</v>
      </c>
      <c r="D253" s="59" t="s">
        <v>415</v>
      </c>
      <c r="E253" s="68" t="s">
        <v>148</v>
      </c>
      <c r="F253" s="94" t="s">
        <v>212</v>
      </c>
      <c r="G253" s="18">
        <v>0</v>
      </c>
      <c r="H253" s="12" t="s">
        <v>429</v>
      </c>
      <c r="I253" s="12" t="s">
        <v>431</v>
      </c>
      <c r="J253" s="12" t="s">
        <v>2544</v>
      </c>
      <c r="K253" s="12" t="s">
        <v>432</v>
      </c>
      <c r="L253" s="12">
        <v>71.599999999999994</v>
      </c>
      <c r="M253" s="68" t="s">
        <v>417</v>
      </c>
      <c r="N253" s="68">
        <v>22.2</v>
      </c>
      <c r="O253" s="9" t="s">
        <v>12</v>
      </c>
      <c r="P253" s="60" t="s">
        <v>415</v>
      </c>
      <c r="Q253" s="68" t="s">
        <v>225</v>
      </c>
      <c r="R253" s="18">
        <v>0</v>
      </c>
      <c r="S253" s="12" t="s">
        <v>429</v>
      </c>
      <c r="T253" s="12" t="s">
        <v>458</v>
      </c>
      <c r="U253" s="12" t="s">
        <v>2532</v>
      </c>
      <c r="V253" s="12" t="s">
        <v>432</v>
      </c>
      <c r="W253" s="12">
        <v>71.599999999999994</v>
      </c>
      <c r="X253" s="68" t="s">
        <v>427</v>
      </c>
      <c r="Y253" s="68">
        <v>24</v>
      </c>
      <c r="Z253" s="9" t="s">
        <v>122</v>
      </c>
      <c r="AB253" s="68" t="s">
        <v>2055</v>
      </c>
      <c r="AC253" s="68" t="s">
        <v>5</v>
      </c>
      <c r="AD253" s="68" t="s">
        <v>2056</v>
      </c>
    </row>
    <row r="254" spans="2:30" s="31" customFormat="1" x14ac:dyDescent="0.25">
      <c r="B254" s="68" t="s">
        <v>1928</v>
      </c>
      <c r="C254" s="68" t="s">
        <v>139</v>
      </c>
      <c r="D254" s="59" t="s">
        <v>415</v>
      </c>
      <c r="E254" s="68" t="s">
        <v>148</v>
      </c>
      <c r="F254" s="94" t="s">
        <v>212</v>
      </c>
      <c r="G254" s="18">
        <v>0</v>
      </c>
      <c r="H254" s="12" t="s">
        <v>429</v>
      </c>
      <c r="I254" s="12" t="s">
        <v>431</v>
      </c>
      <c r="J254" s="12" t="s">
        <v>2544</v>
      </c>
      <c r="K254" s="12" t="s">
        <v>432</v>
      </c>
      <c r="L254" s="12">
        <v>71.599999999999994</v>
      </c>
      <c r="M254" s="68" t="s">
        <v>417</v>
      </c>
      <c r="N254" s="68">
        <v>22.2</v>
      </c>
      <c r="O254" s="9" t="s">
        <v>12</v>
      </c>
      <c r="P254" s="60" t="s">
        <v>415</v>
      </c>
      <c r="Q254" s="68" t="s">
        <v>225</v>
      </c>
      <c r="R254" s="18">
        <v>0</v>
      </c>
      <c r="S254" s="12" t="s">
        <v>429</v>
      </c>
      <c r="T254" s="12" t="s">
        <v>458</v>
      </c>
      <c r="U254" s="12" t="s">
        <v>2532</v>
      </c>
      <c r="V254" s="12" t="s">
        <v>432</v>
      </c>
      <c r="W254" s="12">
        <v>71.599999999999994</v>
      </c>
      <c r="X254" s="68" t="s">
        <v>427</v>
      </c>
      <c r="Y254" s="68">
        <v>24</v>
      </c>
      <c r="Z254" s="9" t="s">
        <v>18</v>
      </c>
      <c r="AA254" s="68"/>
      <c r="AB254" s="68" t="s">
        <v>2055</v>
      </c>
      <c r="AC254" s="68" t="s">
        <v>5</v>
      </c>
      <c r="AD254" s="68" t="s">
        <v>2056</v>
      </c>
    </row>
    <row r="255" spans="2:30" s="31" customFormat="1" x14ac:dyDescent="0.25">
      <c r="B255" s="68" t="s">
        <v>1924</v>
      </c>
      <c r="C255" s="68" t="s">
        <v>1883</v>
      </c>
      <c r="D255" s="59" t="s">
        <v>415</v>
      </c>
      <c r="E255" s="68" t="s">
        <v>148</v>
      </c>
      <c r="F255" s="94" t="s">
        <v>212</v>
      </c>
      <c r="G255" s="18">
        <v>0</v>
      </c>
      <c r="H255" s="12" t="s">
        <v>429</v>
      </c>
      <c r="I255" s="12" t="s">
        <v>431</v>
      </c>
      <c r="J255" s="12" t="s">
        <v>2544</v>
      </c>
      <c r="K255" s="12" t="s">
        <v>432</v>
      </c>
      <c r="L255" s="12">
        <v>71.599999999999994</v>
      </c>
      <c r="M255" s="68" t="s">
        <v>417</v>
      </c>
      <c r="N255" s="68">
        <v>22.2</v>
      </c>
      <c r="O255" s="9" t="s">
        <v>89</v>
      </c>
      <c r="P255" s="60" t="s">
        <v>415</v>
      </c>
      <c r="Q255" s="28" t="s">
        <v>225</v>
      </c>
      <c r="R255" s="18">
        <v>0</v>
      </c>
      <c r="S255" s="12" t="s">
        <v>429</v>
      </c>
      <c r="T255" s="12" t="s">
        <v>458</v>
      </c>
      <c r="U255" s="12" t="s">
        <v>2532</v>
      </c>
      <c r="V255" s="12" t="s">
        <v>432</v>
      </c>
      <c r="W255" s="12">
        <v>71.599999999999994</v>
      </c>
      <c r="X255" s="68" t="s">
        <v>427</v>
      </c>
      <c r="Y255" s="68">
        <v>24</v>
      </c>
      <c r="Z255" s="9" t="s">
        <v>19</v>
      </c>
      <c r="AA255" s="68"/>
      <c r="AB255" s="68" t="s">
        <v>2055</v>
      </c>
      <c r="AC255" s="68" t="s">
        <v>5</v>
      </c>
      <c r="AD255" s="68" t="s">
        <v>2056</v>
      </c>
    </row>
    <row r="256" spans="2:30" s="80" customFormat="1" x14ac:dyDescent="0.25">
      <c r="B256" s="68" t="s">
        <v>1925</v>
      </c>
      <c r="C256" s="68" t="s">
        <v>1838</v>
      </c>
      <c r="D256" s="59" t="s">
        <v>415</v>
      </c>
      <c r="E256" s="68" t="s">
        <v>148</v>
      </c>
      <c r="F256" s="94" t="s">
        <v>212</v>
      </c>
      <c r="G256" s="18">
        <v>0</v>
      </c>
      <c r="H256" s="12" t="s">
        <v>429</v>
      </c>
      <c r="I256" s="12" t="s">
        <v>431</v>
      </c>
      <c r="J256" s="12" t="s">
        <v>2544</v>
      </c>
      <c r="K256" s="12" t="s">
        <v>432</v>
      </c>
      <c r="L256" s="12">
        <v>71.599999999999994</v>
      </c>
      <c r="M256" s="68" t="s">
        <v>417</v>
      </c>
      <c r="N256" s="68">
        <v>22.2</v>
      </c>
      <c r="O256" s="9" t="s">
        <v>89</v>
      </c>
      <c r="P256" s="60" t="s">
        <v>415</v>
      </c>
      <c r="Q256" s="68" t="s">
        <v>225</v>
      </c>
      <c r="R256" s="18">
        <v>0</v>
      </c>
      <c r="S256" s="12" t="s">
        <v>429</v>
      </c>
      <c r="T256" s="12" t="s">
        <v>458</v>
      </c>
      <c r="U256" s="12" t="s">
        <v>2532</v>
      </c>
      <c r="V256" s="82" t="s">
        <v>432</v>
      </c>
      <c r="W256" s="82">
        <v>71.599999999999994</v>
      </c>
      <c r="X256" s="31" t="s">
        <v>427</v>
      </c>
      <c r="Y256" s="31">
        <v>24</v>
      </c>
      <c r="Z256" s="83" t="s">
        <v>19</v>
      </c>
      <c r="AA256" s="31"/>
      <c r="AB256" s="31" t="s">
        <v>2055</v>
      </c>
      <c r="AC256" s="31" t="s">
        <v>5</v>
      </c>
      <c r="AD256" s="31" t="s">
        <v>2056</v>
      </c>
    </row>
    <row r="257" spans="2:30" s="80" customFormat="1" x14ac:dyDescent="0.25">
      <c r="B257" s="68" t="s">
        <v>1929</v>
      </c>
      <c r="C257" s="68" t="s">
        <v>139</v>
      </c>
      <c r="D257" s="59" t="s">
        <v>415</v>
      </c>
      <c r="E257" s="68" t="s">
        <v>148</v>
      </c>
      <c r="F257" s="94" t="s">
        <v>212</v>
      </c>
      <c r="G257" s="18">
        <v>0</v>
      </c>
      <c r="H257" s="12" t="s">
        <v>429</v>
      </c>
      <c r="I257" s="12" t="s">
        <v>431</v>
      </c>
      <c r="J257" s="12" t="s">
        <v>2544</v>
      </c>
      <c r="K257" s="12" t="s">
        <v>432</v>
      </c>
      <c r="L257" s="12">
        <v>71.599999999999994</v>
      </c>
      <c r="M257" s="68" t="s">
        <v>417</v>
      </c>
      <c r="N257" s="68">
        <v>22.2</v>
      </c>
      <c r="O257" s="9" t="s">
        <v>12</v>
      </c>
      <c r="P257" s="60" t="s">
        <v>415</v>
      </c>
      <c r="Q257" s="68" t="s">
        <v>225</v>
      </c>
      <c r="R257" s="18">
        <v>0</v>
      </c>
      <c r="S257" s="12" t="s">
        <v>429</v>
      </c>
      <c r="T257" s="12" t="s">
        <v>458</v>
      </c>
      <c r="U257" s="12" t="s">
        <v>2532</v>
      </c>
      <c r="V257" s="82" t="s">
        <v>432</v>
      </c>
      <c r="W257" s="82">
        <v>71.599999999999994</v>
      </c>
      <c r="X257" s="31" t="s">
        <v>427</v>
      </c>
      <c r="Y257" s="31">
        <v>24</v>
      </c>
      <c r="Z257" s="83" t="s">
        <v>18</v>
      </c>
      <c r="AA257" s="31"/>
      <c r="AB257" s="31" t="s">
        <v>2055</v>
      </c>
      <c r="AC257" s="31" t="s">
        <v>5</v>
      </c>
      <c r="AD257" s="31" t="s">
        <v>2056</v>
      </c>
    </row>
    <row r="258" spans="2:30" s="68" customFormat="1" x14ac:dyDescent="0.25">
      <c r="B258" s="68" t="s">
        <v>1922</v>
      </c>
      <c r="C258" s="68" t="s">
        <v>1883</v>
      </c>
      <c r="D258" s="59" t="s">
        <v>415</v>
      </c>
      <c r="E258" s="68" t="s">
        <v>1</v>
      </c>
      <c r="F258" s="68" t="s">
        <v>227</v>
      </c>
      <c r="G258" s="18">
        <v>13</v>
      </c>
      <c r="H258" s="12" t="s">
        <v>439</v>
      </c>
      <c r="I258" s="12" t="s">
        <v>431</v>
      </c>
      <c r="J258" s="12" t="s">
        <v>2544</v>
      </c>
      <c r="K258" s="12" t="s">
        <v>432</v>
      </c>
      <c r="L258" s="12">
        <v>71.599999999999994</v>
      </c>
      <c r="M258" s="68" t="s">
        <v>417</v>
      </c>
      <c r="N258" s="68">
        <v>23.8</v>
      </c>
      <c r="O258" s="9" t="s">
        <v>108</v>
      </c>
      <c r="P258" s="60" t="s">
        <v>415</v>
      </c>
      <c r="Q258" s="68" t="s">
        <v>237</v>
      </c>
      <c r="R258" s="18">
        <v>0</v>
      </c>
      <c r="S258" s="12" t="s">
        <v>439</v>
      </c>
      <c r="T258" s="12" t="s">
        <v>458</v>
      </c>
      <c r="U258" s="82" t="s">
        <v>2532</v>
      </c>
      <c r="V258" s="82" t="s">
        <v>432</v>
      </c>
      <c r="W258" s="82">
        <v>71.599999999999994</v>
      </c>
      <c r="X258" s="31" t="s">
        <v>427</v>
      </c>
      <c r="Y258" s="31">
        <v>24.8</v>
      </c>
      <c r="Z258" s="83" t="s">
        <v>48</v>
      </c>
      <c r="AA258" s="31"/>
      <c r="AB258" s="31" t="s">
        <v>2055</v>
      </c>
      <c r="AC258" s="31" t="s">
        <v>5</v>
      </c>
      <c r="AD258" s="31" t="s">
        <v>2056</v>
      </c>
    </row>
    <row r="259" spans="2:30" s="68" customFormat="1" x14ac:dyDescent="0.25">
      <c r="B259" s="68" t="s">
        <v>1923</v>
      </c>
      <c r="C259" s="68" t="s">
        <v>1838</v>
      </c>
      <c r="D259" s="59" t="s">
        <v>415</v>
      </c>
      <c r="E259" s="68" t="s">
        <v>1</v>
      </c>
      <c r="F259" s="68" t="s">
        <v>227</v>
      </c>
      <c r="G259" s="18">
        <v>13</v>
      </c>
      <c r="H259" s="12" t="s">
        <v>439</v>
      </c>
      <c r="I259" s="12" t="s">
        <v>431</v>
      </c>
      <c r="J259" s="12" t="s">
        <v>2544</v>
      </c>
      <c r="K259" s="12" t="s">
        <v>432</v>
      </c>
      <c r="L259" s="12">
        <v>71.599999999999994</v>
      </c>
      <c r="M259" s="68" t="s">
        <v>417</v>
      </c>
      <c r="N259" s="68">
        <v>23.8</v>
      </c>
      <c r="O259" s="9" t="s">
        <v>108</v>
      </c>
      <c r="P259" s="60" t="s">
        <v>415</v>
      </c>
      <c r="Q259" s="68" t="s">
        <v>237</v>
      </c>
      <c r="R259" s="18">
        <v>0</v>
      </c>
      <c r="S259" s="12" t="s">
        <v>439</v>
      </c>
      <c r="T259" s="12" t="s">
        <v>458</v>
      </c>
      <c r="U259" s="12" t="s">
        <v>2532</v>
      </c>
      <c r="V259" s="12" t="s">
        <v>432</v>
      </c>
      <c r="W259" s="12">
        <v>71.599999999999994</v>
      </c>
      <c r="X259" s="68" t="s">
        <v>427</v>
      </c>
      <c r="Y259" s="68">
        <v>24.8</v>
      </c>
      <c r="Z259" s="9" t="s">
        <v>48</v>
      </c>
      <c r="AB259" s="68" t="s">
        <v>2055</v>
      </c>
      <c r="AC259" s="68" t="s">
        <v>5</v>
      </c>
      <c r="AD259" s="68" t="s">
        <v>2056</v>
      </c>
    </row>
    <row r="260" spans="2:30" s="31" customFormat="1" x14ac:dyDescent="0.25">
      <c r="B260" s="68" t="s">
        <v>1927</v>
      </c>
      <c r="C260" s="68" t="s">
        <v>226</v>
      </c>
      <c r="D260" s="59" t="s">
        <v>415</v>
      </c>
      <c r="E260" s="68" t="s">
        <v>1</v>
      </c>
      <c r="F260" s="68" t="s">
        <v>227</v>
      </c>
      <c r="G260" s="18">
        <v>13</v>
      </c>
      <c r="H260" s="12" t="s">
        <v>439</v>
      </c>
      <c r="I260" s="12" t="s">
        <v>431</v>
      </c>
      <c r="J260" s="12" t="s">
        <v>2544</v>
      </c>
      <c r="K260" s="12" t="s">
        <v>432</v>
      </c>
      <c r="L260" s="12">
        <v>71.599999999999994</v>
      </c>
      <c r="M260" s="68" t="s">
        <v>417</v>
      </c>
      <c r="N260" s="68">
        <v>23.8</v>
      </c>
      <c r="O260" s="9" t="s">
        <v>42</v>
      </c>
      <c r="P260" s="60" t="s">
        <v>415</v>
      </c>
      <c r="Q260" s="68" t="s">
        <v>237</v>
      </c>
      <c r="R260" s="18">
        <v>0</v>
      </c>
      <c r="S260" s="12" t="s">
        <v>439</v>
      </c>
      <c r="T260" s="12" t="s">
        <v>458</v>
      </c>
      <c r="U260" s="12" t="s">
        <v>2532</v>
      </c>
      <c r="V260" s="12" t="s">
        <v>432</v>
      </c>
      <c r="W260" s="12">
        <v>71.599999999999994</v>
      </c>
      <c r="X260" s="68" t="s">
        <v>427</v>
      </c>
      <c r="Y260" s="68">
        <v>24.8</v>
      </c>
      <c r="Z260" s="9" t="s">
        <v>46</v>
      </c>
      <c r="AA260" s="68"/>
      <c r="AB260" s="68" t="s">
        <v>2055</v>
      </c>
      <c r="AC260" s="68" t="s">
        <v>5</v>
      </c>
      <c r="AD260" s="68" t="s">
        <v>2056</v>
      </c>
    </row>
    <row r="261" spans="2:30" s="31" customFormat="1" x14ac:dyDescent="0.25">
      <c r="B261" s="68" t="s">
        <v>1928</v>
      </c>
      <c r="C261" s="68" t="s">
        <v>139</v>
      </c>
      <c r="D261" s="59" t="s">
        <v>415</v>
      </c>
      <c r="E261" s="68" t="s">
        <v>1</v>
      </c>
      <c r="F261" s="68" t="s">
        <v>227</v>
      </c>
      <c r="G261" s="18">
        <v>13</v>
      </c>
      <c r="H261" s="12" t="s">
        <v>439</v>
      </c>
      <c r="I261" s="12" t="s">
        <v>431</v>
      </c>
      <c r="J261" s="12" t="s">
        <v>2544</v>
      </c>
      <c r="K261" s="12" t="s">
        <v>432</v>
      </c>
      <c r="L261" s="12">
        <v>71.599999999999994</v>
      </c>
      <c r="M261" s="68" t="s">
        <v>417</v>
      </c>
      <c r="N261" s="68">
        <v>23.8</v>
      </c>
      <c r="O261" s="9" t="s">
        <v>42</v>
      </c>
      <c r="P261" s="60" t="s">
        <v>415</v>
      </c>
      <c r="Q261" s="68" t="s">
        <v>237</v>
      </c>
      <c r="R261" s="18">
        <v>0</v>
      </c>
      <c r="S261" s="12" t="s">
        <v>439</v>
      </c>
      <c r="T261" s="12" t="s">
        <v>458</v>
      </c>
      <c r="U261" s="12" t="s">
        <v>2532</v>
      </c>
      <c r="V261" s="12" t="s">
        <v>432</v>
      </c>
      <c r="W261" s="12">
        <v>71.599999999999994</v>
      </c>
      <c r="X261" s="68" t="s">
        <v>427</v>
      </c>
      <c r="Y261" s="68">
        <v>24.8</v>
      </c>
      <c r="Z261" s="9" t="s">
        <v>46</v>
      </c>
      <c r="AA261" s="68"/>
      <c r="AB261" s="68" t="s">
        <v>2055</v>
      </c>
      <c r="AC261" s="68" t="s">
        <v>5</v>
      </c>
      <c r="AD261" s="68" t="s">
        <v>2056</v>
      </c>
    </row>
    <row r="262" spans="2:30" s="68" customFormat="1" x14ac:dyDescent="0.25">
      <c r="B262" s="68" t="s">
        <v>1924</v>
      </c>
      <c r="C262" s="68" t="s">
        <v>1883</v>
      </c>
      <c r="D262" s="59" t="s">
        <v>415</v>
      </c>
      <c r="E262" s="68" t="s">
        <v>1</v>
      </c>
      <c r="F262" s="68" t="s">
        <v>227</v>
      </c>
      <c r="G262" s="18">
        <v>13</v>
      </c>
      <c r="H262" s="12" t="s">
        <v>439</v>
      </c>
      <c r="I262" s="12" t="s">
        <v>431</v>
      </c>
      <c r="J262" s="12" t="s">
        <v>2544</v>
      </c>
      <c r="K262" s="12" t="s">
        <v>432</v>
      </c>
      <c r="L262" s="12">
        <v>71.599999999999994</v>
      </c>
      <c r="M262" s="68" t="s">
        <v>417</v>
      </c>
      <c r="N262" s="68">
        <v>23.8</v>
      </c>
      <c r="O262" s="9" t="s">
        <v>108</v>
      </c>
      <c r="P262" s="60" t="s">
        <v>415</v>
      </c>
      <c r="Q262" s="68" t="s">
        <v>237</v>
      </c>
      <c r="R262" s="18">
        <v>0</v>
      </c>
      <c r="S262" s="12" t="s">
        <v>439</v>
      </c>
      <c r="T262" s="12" t="s">
        <v>458</v>
      </c>
      <c r="U262" s="12" t="s">
        <v>2532</v>
      </c>
      <c r="V262" s="12" t="s">
        <v>432</v>
      </c>
      <c r="W262" s="12">
        <v>71.599999999999994</v>
      </c>
      <c r="X262" s="68" t="s">
        <v>427</v>
      </c>
      <c r="Y262" s="68">
        <v>24.8</v>
      </c>
      <c r="Z262" s="9" t="s">
        <v>48</v>
      </c>
      <c r="AB262" s="68" t="s">
        <v>2055</v>
      </c>
      <c r="AC262" s="68" t="s">
        <v>5</v>
      </c>
      <c r="AD262" s="68" t="s">
        <v>2056</v>
      </c>
    </row>
    <row r="263" spans="2:30" s="80" customFormat="1" x14ac:dyDescent="0.25">
      <c r="B263" s="68" t="s">
        <v>1925</v>
      </c>
      <c r="C263" s="68" t="s">
        <v>1838</v>
      </c>
      <c r="D263" s="59" t="s">
        <v>415</v>
      </c>
      <c r="E263" s="68" t="s">
        <v>1</v>
      </c>
      <c r="F263" s="68" t="s">
        <v>227</v>
      </c>
      <c r="G263" s="18">
        <v>13</v>
      </c>
      <c r="H263" s="12" t="s">
        <v>439</v>
      </c>
      <c r="I263" s="12" t="s">
        <v>431</v>
      </c>
      <c r="J263" s="12" t="s">
        <v>2544</v>
      </c>
      <c r="K263" s="12" t="s">
        <v>432</v>
      </c>
      <c r="L263" s="12">
        <v>71.599999999999994</v>
      </c>
      <c r="M263" s="68" t="s">
        <v>417</v>
      </c>
      <c r="N263" s="68">
        <v>23.8</v>
      </c>
      <c r="O263" s="9" t="s">
        <v>108</v>
      </c>
      <c r="P263" s="60" t="s">
        <v>415</v>
      </c>
      <c r="Q263" s="68" t="s">
        <v>237</v>
      </c>
      <c r="R263" s="18">
        <v>0</v>
      </c>
      <c r="S263" s="12" t="s">
        <v>439</v>
      </c>
      <c r="T263" s="12" t="s">
        <v>458</v>
      </c>
      <c r="U263" s="12" t="s">
        <v>2532</v>
      </c>
      <c r="V263" s="82" t="s">
        <v>432</v>
      </c>
      <c r="W263" s="82">
        <v>71.599999999999994</v>
      </c>
      <c r="X263" s="31" t="s">
        <v>427</v>
      </c>
      <c r="Y263" s="31">
        <v>24.8</v>
      </c>
      <c r="Z263" s="83" t="s">
        <v>48</v>
      </c>
      <c r="AA263" s="31"/>
      <c r="AB263" s="31" t="s">
        <v>2055</v>
      </c>
      <c r="AC263" s="31" t="s">
        <v>5</v>
      </c>
      <c r="AD263" s="31" t="s">
        <v>2056</v>
      </c>
    </row>
    <row r="264" spans="2:30" s="80" customFormat="1" x14ac:dyDescent="0.25">
      <c r="B264" s="68" t="s">
        <v>1929</v>
      </c>
      <c r="C264" s="68" t="s">
        <v>139</v>
      </c>
      <c r="D264" s="59" t="s">
        <v>415</v>
      </c>
      <c r="E264" s="68" t="s">
        <v>1</v>
      </c>
      <c r="F264" s="68" t="s">
        <v>227</v>
      </c>
      <c r="G264" s="18">
        <v>13</v>
      </c>
      <c r="H264" s="12" t="s">
        <v>439</v>
      </c>
      <c r="I264" s="12" t="s">
        <v>431</v>
      </c>
      <c r="J264" s="12" t="s">
        <v>2544</v>
      </c>
      <c r="K264" s="12" t="s">
        <v>432</v>
      </c>
      <c r="L264" s="12">
        <v>71.599999999999994</v>
      </c>
      <c r="M264" s="68" t="s">
        <v>417</v>
      </c>
      <c r="N264" s="68">
        <v>23.8</v>
      </c>
      <c r="O264" s="9" t="s">
        <v>42</v>
      </c>
      <c r="P264" s="60" t="s">
        <v>415</v>
      </c>
      <c r="Q264" s="68" t="s">
        <v>237</v>
      </c>
      <c r="R264" s="18">
        <v>0</v>
      </c>
      <c r="S264" s="12" t="s">
        <v>439</v>
      </c>
      <c r="T264" s="12" t="s">
        <v>458</v>
      </c>
      <c r="U264" s="12" t="s">
        <v>2532</v>
      </c>
      <c r="V264" s="82" t="s">
        <v>432</v>
      </c>
      <c r="W264" s="82">
        <v>71.599999999999994</v>
      </c>
      <c r="X264" s="31" t="s">
        <v>427</v>
      </c>
      <c r="Y264" s="31">
        <v>24.8</v>
      </c>
      <c r="Z264" s="83" t="s">
        <v>46</v>
      </c>
      <c r="AA264" s="31"/>
      <c r="AB264" s="31" t="s">
        <v>2055</v>
      </c>
      <c r="AC264" s="31" t="s">
        <v>5</v>
      </c>
      <c r="AD264" s="31" t="s">
        <v>2056</v>
      </c>
    </row>
    <row r="265" spans="2:30" s="68" customFormat="1" x14ac:dyDescent="0.25">
      <c r="B265" s="68" t="s">
        <v>1943</v>
      </c>
      <c r="C265" s="68" t="s">
        <v>1883</v>
      </c>
      <c r="D265" s="59" t="s">
        <v>435</v>
      </c>
      <c r="E265" s="68" t="s">
        <v>1</v>
      </c>
      <c r="F265" s="68" t="s">
        <v>362</v>
      </c>
      <c r="G265" s="18">
        <v>1</v>
      </c>
      <c r="H265" s="12" t="s">
        <v>439</v>
      </c>
      <c r="I265" s="12" t="s">
        <v>441</v>
      </c>
      <c r="J265" s="12" t="s">
        <v>2541</v>
      </c>
      <c r="K265" s="12" t="s">
        <v>432</v>
      </c>
      <c r="L265" s="12">
        <v>71.599999999999994</v>
      </c>
      <c r="M265" s="68" t="s">
        <v>417</v>
      </c>
      <c r="N265" s="68">
        <v>24.4</v>
      </c>
      <c r="O265" s="9" t="s">
        <v>43</v>
      </c>
      <c r="P265" s="60" t="s">
        <v>435</v>
      </c>
      <c r="Q265" s="68" t="s">
        <v>363</v>
      </c>
      <c r="R265" s="18">
        <v>0</v>
      </c>
      <c r="S265" s="12" t="s">
        <v>439</v>
      </c>
      <c r="T265" s="12" t="s">
        <v>464</v>
      </c>
      <c r="U265" s="12" t="s">
        <v>2543</v>
      </c>
      <c r="V265" s="12" t="s">
        <v>432</v>
      </c>
      <c r="W265" s="12">
        <v>71.599999999999994</v>
      </c>
      <c r="X265" s="68" t="s">
        <v>427</v>
      </c>
      <c r="Y265" s="68">
        <v>24.4</v>
      </c>
      <c r="Z265" s="9" t="s">
        <v>117</v>
      </c>
      <c r="AA265" s="68" t="s">
        <v>2248</v>
      </c>
      <c r="AB265" s="68" t="s">
        <v>2057</v>
      </c>
      <c r="AC265" s="68" t="s">
        <v>71</v>
      </c>
      <c r="AD265" s="31" t="s">
        <v>2058</v>
      </c>
    </row>
    <row r="266" spans="2:30" s="68" customFormat="1" x14ac:dyDescent="0.25">
      <c r="B266" s="68" t="s">
        <v>1919</v>
      </c>
      <c r="C266" s="68" t="s">
        <v>121</v>
      </c>
      <c r="D266" s="59" t="s">
        <v>435</v>
      </c>
      <c r="E266" s="68" t="s">
        <v>1</v>
      </c>
      <c r="F266" s="68" t="s">
        <v>368</v>
      </c>
      <c r="G266" s="18">
        <v>11</v>
      </c>
      <c r="H266" s="12" t="s">
        <v>439</v>
      </c>
      <c r="I266" s="12" t="s">
        <v>449</v>
      </c>
      <c r="J266" s="12" t="s">
        <v>2538</v>
      </c>
      <c r="K266" s="12" t="s">
        <v>432</v>
      </c>
      <c r="L266" s="12">
        <v>71.599999999999994</v>
      </c>
      <c r="M266" s="68" t="s">
        <v>417</v>
      </c>
      <c r="N266" s="68">
        <v>24.6</v>
      </c>
      <c r="O266" s="9" t="s">
        <v>369</v>
      </c>
      <c r="P266" s="60" t="s">
        <v>435</v>
      </c>
      <c r="Q266" s="68" t="s">
        <v>363</v>
      </c>
      <c r="R266" s="18">
        <v>0</v>
      </c>
      <c r="S266" s="12" t="s">
        <v>439</v>
      </c>
      <c r="T266" s="12" t="s">
        <v>464</v>
      </c>
      <c r="U266" s="12" t="s">
        <v>2543</v>
      </c>
      <c r="V266" s="12" t="s">
        <v>432</v>
      </c>
      <c r="W266" s="12">
        <v>71.599999999999994</v>
      </c>
      <c r="X266" s="68" t="s">
        <v>427</v>
      </c>
      <c r="Y266" s="68">
        <v>24.4</v>
      </c>
      <c r="Z266" s="9" t="s">
        <v>370</v>
      </c>
      <c r="AB266" s="68" t="s">
        <v>2057</v>
      </c>
      <c r="AC266" s="68" t="s">
        <v>71</v>
      </c>
    </row>
    <row r="267" spans="2:30" s="68" customFormat="1" x14ac:dyDescent="0.25">
      <c r="B267" s="68" t="s">
        <v>1918</v>
      </c>
      <c r="C267" s="68" t="s">
        <v>1853</v>
      </c>
      <c r="D267" s="59" t="str">
        <f>VLOOKUP(MID(F267,1,2),DATA!$B$2:$C$10,2,FALSE)</f>
        <v>FF10</v>
      </c>
      <c r="E267" s="68" t="str">
        <f>VLOOKUP(MID(F267,13,2),DATA!$M$2:$N$16,2,FALSE)</f>
        <v>Liquid Metal</v>
      </c>
      <c r="F267" s="94" t="s">
        <v>54</v>
      </c>
      <c r="G267" s="18" cm="1">
        <f t="array" ref="G267">SUMPRODUCT(1*('All Skus'!$C$2:$C$951=$F267),'All Skus'!$D$2:$D$951)</f>
        <v>-6</v>
      </c>
      <c r="H267" s="12" t="str">
        <f>VLOOKUP(MID(F267,4,1),DATA!$F$2:$G$16,2,FALSE)</f>
        <v>21"</v>
      </c>
      <c r="I267" s="12" t="str">
        <f>VLOOKUP(MID(F267,5,3),DATA!$H$2:$I$16,2,FALSE)</f>
        <v>9.5"</v>
      </c>
      <c r="J267" s="12" t="str">
        <f t="shared" ref="J267:J268" si="12">MID(F267,8,2)</f>
        <v>30</v>
      </c>
      <c r="K267" s="12" t="str">
        <f>VLOOKUP(MID(F267,10,3),DATA!$J$2:$L$16,2,FALSE)</f>
        <v>5x112</v>
      </c>
      <c r="L267" s="12">
        <f>VLOOKUP(MID(F267,10,3),DATA!$J$2:$L$16,3,FALSE)</f>
        <v>66.56</v>
      </c>
      <c r="M267" s="68" t="str">
        <f>VLOOKUP(MID(F267,3,1),DATA!$D$2:$E$16,2,FALSE)</f>
        <v>Medium Offset</v>
      </c>
      <c r="O267" s="9" t="s">
        <v>128</v>
      </c>
      <c r="P267" s="60" t="str">
        <f>VLOOKUP(MID(Q267,1,2),DATA!$B$2:$C$10,2,FALSE)</f>
        <v>FF10</v>
      </c>
      <c r="Q267" s="68" t="s">
        <v>529</v>
      </c>
      <c r="R267" s="18" cm="1">
        <f t="array" ref="R267">SUMPRODUCT(1*('All Skus'!$C$2:$C$951=$Q267),'All Skus'!$D$2:$D$951)</f>
        <v>0</v>
      </c>
      <c r="S267" s="12" t="str">
        <f>VLOOKUP(MID(Q267,4,1),DATA!$F$2:$G$16,2,FALSE)</f>
        <v>21"</v>
      </c>
      <c r="T267" s="12" t="str">
        <f>VLOOKUP(MID(Q267,5,3),DATA!$H$2:$I$16,2,FALSE)</f>
        <v>10.5"</v>
      </c>
      <c r="U267" s="12" t="str">
        <f t="shared" ref="U267:U268" si="13">MID(Q267,8,2)</f>
        <v>19</v>
      </c>
      <c r="V267" s="12" t="str">
        <f>VLOOKUP(MID(Q267,10,3),DATA!$J$2:$L$16,2,FALSE)</f>
        <v>5x112</v>
      </c>
      <c r="W267" s="12">
        <f>VLOOKUP(MID(Q267,10,3),DATA!$J$2:$L$16,3,FALSE)</f>
        <v>66.56</v>
      </c>
      <c r="X267" s="68" t="str">
        <f>VLOOKUP(MID(Q267,3,1),DATA!$D$2:$E$16,2,FALSE)</f>
        <v>Low Offset</v>
      </c>
      <c r="Z267" s="9" t="s">
        <v>129</v>
      </c>
      <c r="AC267" s="68" t="s">
        <v>5</v>
      </c>
      <c r="AD267" s="31" t="s">
        <v>2058</v>
      </c>
    </row>
    <row r="268" spans="2:30" s="68" customFormat="1" x14ac:dyDescent="0.25">
      <c r="B268" s="68" t="s">
        <v>1918</v>
      </c>
      <c r="C268" s="68" t="s">
        <v>1853</v>
      </c>
      <c r="D268" s="59" t="str">
        <f>VLOOKUP(MID(F268,1,2),DATA!$B$2:$C$10,2,FALSE)</f>
        <v>FF10</v>
      </c>
      <c r="E268" s="68" t="str">
        <f>VLOOKUP(MID(F268,13,2),DATA!$M$2:$N$16,2,FALSE)</f>
        <v>Tarmac</v>
      </c>
      <c r="F268" s="68" t="s">
        <v>53</v>
      </c>
      <c r="G268" s="18" cm="1">
        <f t="array" ref="G268">SUMPRODUCT(1*('All Skus'!$C$2:$C$951=$F268),'All Skus'!$D$2:$D$951)</f>
        <v>0</v>
      </c>
      <c r="H268" s="12" t="str">
        <f>VLOOKUP(MID(F268,4,1),DATA!$F$2:$G$16,2,FALSE)</f>
        <v>21"</v>
      </c>
      <c r="I268" s="12" t="str">
        <f>VLOOKUP(MID(F268,5,3),DATA!$H$2:$I$16,2,FALSE)</f>
        <v>9.5"</v>
      </c>
      <c r="J268" s="12" t="str">
        <f t="shared" si="12"/>
        <v>30</v>
      </c>
      <c r="K268" s="12" t="str">
        <f>VLOOKUP(MID(F268,10,3),DATA!$J$2:$L$16,2,FALSE)</f>
        <v>5x112</v>
      </c>
      <c r="L268" s="12">
        <f>VLOOKUP(MID(F268,10,3),DATA!$J$2:$L$16,3,FALSE)</f>
        <v>66.56</v>
      </c>
      <c r="M268" s="68" t="str">
        <f>VLOOKUP(MID(F268,3,1),DATA!$D$2:$E$16,2,FALSE)</f>
        <v>Medium Offset</v>
      </c>
      <c r="O268" s="9" t="s">
        <v>128</v>
      </c>
      <c r="P268" s="60" t="str">
        <f>VLOOKUP(MID(Q268,1,2),DATA!$B$2:$C$10,2,FALSE)</f>
        <v>FF10</v>
      </c>
      <c r="Q268" s="68" t="s">
        <v>530</v>
      </c>
      <c r="R268" s="18" cm="1">
        <f t="array" ref="R268">SUMPRODUCT(1*('All Skus'!$C$2:$C$951=$Q268),'All Skus'!$D$2:$D$951)</f>
        <v>0</v>
      </c>
      <c r="S268" s="12" t="str">
        <f>VLOOKUP(MID(Q268,4,1),DATA!$F$2:$G$16,2,FALSE)</f>
        <v>21"</v>
      </c>
      <c r="T268" s="12" t="str">
        <f>VLOOKUP(MID(Q268,5,3),DATA!$H$2:$I$16,2,FALSE)</f>
        <v>10.5"</v>
      </c>
      <c r="U268" s="12" t="str">
        <f t="shared" si="13"/>
        <v>19</v>
      </c>
      <c r="V268" s="12" t="str">
        <f>VLOOKUP(MID(Q268,10,3),DATA!$J$2:$L$16,2,FALSE)</f>
        <v>5x112</v>
      </c>
      <c r="W268" s="12">
        <f>VLOOKUP(MID(Q268,10,3),DATA!$J$2:$L$16,3,FALSE)</f>
        <v>66.56</v>
      </c>
      <c r="X268" s="68" t="str">
        <f>VLOOKUP(MID(Q268,3,1),DATA!$D$2:$E$16,2,FALSE)</f>
        <v>Low Offset</v>
      </c>
      <c r="Z268" s="9" t="s">
        <v>129</v>
      </c>
      <c r="AC268" s="68" t="s">
        <v>5</v>
      </c>
      <c r="AD268" s="31" t="s">
        <v>2058</v>
      </c>
    </row>
    <row r="269" spans="2:30" s="68" customFormat="1" x14ac:dyDescent="0.25">
      <c r="B269" s="68" t="s">
        <v>1922</v>
      </c>
      <c r="C269" s="68" t="s">
        <v>1883</v>
      </c>
      <c r="D269" s="59" t="s">
        <v>454</v>
      </c>
      <c r="E269" s="68" t="s">
        <v>6</v>
      </c>
      <c r="F269" s="68" t="s">
        <v>2197</v>
      </c>
      <c r="G269" s="18">
        <v>12</v>
      </c>
      <c r="H269" s="12" t="s">
        <v>439</v>
      </c>
      <c r="I269" s="12" t="s">
        <v>441</v>
      </c>
      <c r="J269" s="12" t="s">
        <v>2544</v>
      </c>
      <c r="K269" s="12" t="s">
        <v>432</v>
      </c>
      <c r="L269" s="12">
        <v>71.599999999999994</v>
      </c>
      <c r="M269" s="68" t="s">
        <v>417</v>
      </c>
      <c r="O269" s="9" t="s">
        <v>2275</v>
      </c>
      <c r="P269" s="60" t="s">
        <v>454</v>
      </c>
      <c r="Q269" s="68" t="s">
        <v>2201</v>
      </c>
      <c r="R269" s="18">
        <v>0</v>
      </c>
      <c r="S269" s="12" t="s">
        <v>439</v>
      </c>
      <c r="T269" s="12" t="s">
        <v>464</v>
      </c>
      <c r="U269" s="82" t="s">
        <v>2544</v>
      </c>
      <c r="V269" s="82" t="s">
        <v>432</v>
      </c>
      <c r="W269" s="82">
        <v>71.599999999999994</v>
      </c>
      <c r="X269" s="31" t="s">
        <v>427</v>
      </c>
      <c r="Y269" s="31"/>
      <c r="Z269" s="83" t="s">
        <v>2276</v>
      </c>
      <c r="AA269" s="31"/>
      <c r="AB269" s="31"/>
      <c r="AC269" s="31"/>
      <c r="AD269" s="31"/>
    </row>
    <row r="270" spans="2:30" s="68" customFormat="1" x14ac:dyDescent="0.25">
      <c r="B270" s="68" t="s">
        <v>1924</v>
      </c>
      <c r="C270" s="68" t="s">
        <v>1883</v>
      </c>
      <c r="D270" s="59" t="s">
        <v>454</v>
      </c>
      <c r="E270" s="68" t="s">
        <v>6</v>
      </c>
      <c r="F270" s="68" t="s">
        <v>2197</v>
      </c>
      <c r="G270" s="18">
        <v>12</v>
      </c>
      <c r="H270" s="12" t="s">
        <v>439</v>
      </c>
      <c r="I270" s="12" t="s">
        <v>441</v>
      </c>
      <c r="J270" s="12" t="s">
        <v>2544</v>
      </c>
      <c r="K270" s="12" t="s">
        <v>432</v>
      </c>
      <c r="L270" s="12">
        <v>71.599999999999994</v>
      </c>
      <c r="M270" s="68" t="s">
        <v>417</v>
      </c>
      <c r="O270" s="9" t="s">
        <v>2275</v>
      </c>
      <c r="P270" s="60" t="s">
        <v>454</v>
      </c>
      <c r="Q270" s="68" t="s">
        <v>2201</v>
      </c>
      <c r="R270" s="18">
        <v>0</v>
      </c>
      <c r="S270" s="12" t="s">
        <v>439</v>
      </c>
      <c r="T270" s="12" t="s">
        <v>464</v>
      </c>
      <c r="U270" s="12" t="s">
        <v>2544</v>
      </c>
      <c r="V270" s="82" t="s">
        <v>432</v>
      </c>
      <c r="W270" s="82">
        <v>71.599999999999994</v>
      </c>
      <c r="X270" s="31" t="s">
        <v>427</v>
      </c>
      <c r="Y270" s="31"/>
      <c r="Z270" s="83" t="s">
        <v>2276</v>
      </c>
      <c r="AA270" s="31"/>
      <c r="AB270" s="31"/>
      <c r="AC270" s="31"/>
      <c r="AD270" s="31"/>
    </row>
    <row r="271" spans="2:30" s="80" customFormat="1" x14ac:dyDescent="0.25">
      <c r="B271" s="68" t="s">
        <v>2269</v>
      </c>
      <c r="C271" s="68" t="s">
        <v>1883</v>
      </c>
      <c r="D271" s="59" t="s">
        <v>454</v>
      </c>
      <c r="E271" s="68" t="s">
        <v>6</v>
      </c>
      <c r="F271" s="68" t="s">
        <v>2197</v>
      </c>
      <c r="G271" s="18">
        <v>12</v>
      </c>
      <c r="H271" s="12" t="s">
        <v>439</v>
      </c>
      <c r="I271" s="12" t="s">
        <v>441</v>
      </c>
      <c r="J271" s="12" t="s">
        <v>2544</v>
      </c>
      <c r="K271" s="12" t="s">
        <v>432</v>
      </c>
      <c r="L271" s="12">
        <v>71.599999999999994</v>
      </c>
      <c r="M271" s="68" t="s">
        <v>417</v>
      </c>
      <c r="N271" s="68"/>
      <c r="O271" s="9" t="s">
        <v>2275</v>
      </c>
      <c r="P271" s="60" t="s">
        <v>454</v>
      </c>
      <c r="Q271" s="68" t="s">
        <v>2201</v>
      </c>
      <c r="R271" s="18">
        <v>0</v>
      </c>
      <c r="S271" s="12" t="s">
        <v>439</v>
      </c>
      <c r="T271" s="12" t="s">
        <v>464</v>
      </c>
      <c r="U271" s="12" t="s">
        <v>2544</v>
      </c>
      <c r="V271" s="82" t="s">
        <v>432</v>
      </c>
      <c r="W271" s="82">
        <v>71.599999999999994</v>
      </c>
      <c r="X271" s="31" t="s">
        <v>427</v>
      </c>
      <c r="Y271" s="31"/>
      <c r="Z271" s="83" t="s">
        <v>2276</v>
      </c>
      <c r="AA271" s="31"/>
      <c r="AB271" s="31"/>
      <c r="AC271" s="31"/>
      <c r="AD271" s="31"/>
    </row>
    <row r="272" spans="2:30" s="68" customFormat="1" x14ac:dyDescent="0.25">
      <c r="B272" s="68" t="s">
        <v>1943</v>
      </c>
      <c r="C272" s="68" t="s">
        <v>1883</v>
      </c>
      <c r="D272" s="59" t="str">
        <f>VLOOKUP(MID(F272,1,2),DATA!$B$2:$C$10,2,FALSE)</f>
        <v>FF11</v>
      </c>
      <c r="E272" s="68" t="str">
        <f>VLOOKUP(MID(F272,13,2),DATA!$M$2:$N$16,2,FALSE)</f>
        <v>Liquid Metal</v>
      </c>
      <c r="F272" s="68" t="s">
        <v>411</v>
      </c>
      <c r="G272" s="18" cm="1">
        <f t="array" ref="G272">SUMPRODUCT(1*('All Skus'!$C$2:$C$951=$F272),'All Skus'!$D$2:$D$951)</f>
        <v>27</v>
      </c>
      <c r="H272" s="12" t="str">
        <f>VLOOKUP(MID(F272,4,1),DATA!$F$2:$G$16,2,FALSE)</f>
        <v>20"</v>
      </c>
      <c r="I272" s="12" t="str">
        <f>VLOOKUP(MID(F272,5,3),DATA!$H$2:$I$16,2,FALSE)</f>
        <v>9.0"</v>
      </c>
      <c r="J272" s="12" t="str">
        <f t="shared" ref="J272:J283" si="14">MID(F272,8,2)</f>
        <v>45</v>
      </c>
      <c r="K272" s="12" t="str">
        <f>VLOOKUP(MID(F272,10,3),DATA!$J$2:$L$16,2,FALSE)</f>
        <v>5x130</v>
      </c>
      <c r="L272" s="12">
        <f>VLOOKUP(MID(F272,10,3),DATA!$J$2:$L$16,3,FALSE)</f>
        <v>71.599999999999994</v>
      </c>
      <c r="M272" s="68" t="str">
        <f>VLOOKUP(MID(F272,3,1),DATA!$D$2:$E$16,2,FALSE)</f>
        <v>High Offset</v>
      </c>
      <c r="O272" s="9" t="s">
        <v>43</v>
      </c>
      <c r="P272" s="60" t="str">
        <f>VLOOKUP(MID(Q272,1,2),DATA!$B$2:$C$10,2,FALSE)</f>
        <v>FF11</v>
      </c>
      <c r="Q272" s="68" t="s">
        <v>413</v>
      </c>
      <c r="R272" s="18" cm="1">
        <f t="array" ref="R272">SUMPRODUCT(1*('All Skus'!$C$2:$C$951=$Q272),'All Skus'!$D$2:$D$951)</f>
        <v>0</v>
      </c>
      <c r="S272" s="12" t="str">
        <f>VLOOKUP(MID(Q272,4,1),DATA!$F$2:$G$16,2,FALSE)</f>
        <v>20"</v>
      </c>
      <c r="T272" s="12" t="str">
        <f>VLOOKUP(MID(Q272,5,3),DATA!$H$2:$I$16,2,FALSE)</f>
        <v>11.5"</v>
      </c>
      <c r="U272" s="12" t="str">
        <f t="shared" ref="U272:U283" si="15">MID(Q272,8,2)</f>
        <v>65</v>
      </c>
      <c r="V272" s="12" t="str">
        <f>VLOOKUP(MID(Q272,10,3),DATA!$J$2:$L$16,2,FALSE)</f>
        <v>5x130</v>
      </c>
      <c r="W272" s="12">
        <f>VLOOKUP(MID(Q272,10,3),DATA!$J$2:$L$16,3,FALSE)</f>
        <v>71.599999999999994</v>
      </c>
      <c r="X272" s="68" t="str">
        <f>VLOOKUP(MID(Q272,3,1),DATA!$D$2:$E$16,2,FALSE)</f>
        <v>Medium Offset</v>
      </c>
      <c r="Z272" s="9" t="s">
        <v>117</v>
      </c>
      <c r="AB272" s="68" t="s">
        <v>2057</v>
      </c>
      <c r="AC272" s="68" t="s">
        <v>71</v>
      </c>
      <c r="AD272" s="31" t="s">
        <v>2058</v>
      </c>
    </row>
    <row r="273" spans="2:30" s="68" customFormat="1" x14ac:dyDescent="0.25">
      <c r="B273" s="68" t="s">
        <v>1943</v>
      </c>
      <c r="C273" s="68" t="s">
        <v>1883</v>
      </c>
      <c r="D273" s="59" t="str">
        <f>VLOOKUP(MID(F273,1,2),DATA!$B$2:$C$10,2,FALSE)</f>
        <v>FF11</v>
      </c>
      <c r="E273" s="68" t="str">
        <f>VLOOKUP(MID(F273,13,2),DATA!$M$2:$N$16,2,FALSE)</f>
        <v>Tarmac</v>
      </c>
      <c r="F273" s="68" t="s">
        <v>410</v>
      </c>
      <c r="G273" s="18" cm="1">
        <f t="array" ref="G273">SUMPRODUCT(1*('All Skus'!$C$2:$C$951=$F273),'All Skus'!$D$2:$D$951)</f>
        <v>24</v>
      </c>
      <c r="H273" s="12" t="str">
        <f>VLOOKUP(MID(F273,4,1),DATA!$F$2:$G$16,2,FALSE)</f>
        <v>20"</v>
      </c>
      <c r="I273" s="12" t="str">
        <f>VLOOKUP(MID(F273,5,3),DATA!$H$2:$I$16,2,FALSE)</f>
        <v>9.0"</v>
      </c>
      <c r="J273" s="12" t="str">
        <f t="shared" si="14"/>
        <v>45</v>
      </c>
      <c r="K273" s="12" t="str">
        <f>VLOOKUP(MID(F273,10,3),DATA!$J$2:$L$16,2,FALSE)</f>
        <v>5x130</v>
      </c>
      <c r="L273" s="12">
        <f>VLOOKUP(MID(F273,10,3),DATA!$J$2:$L$16,3,FALSE)</f>
        <v>71.599999999999994</v>
      </c>
      <c r="M273" s="68" t="str">
        <f>VLOOKUP(MID(F273,3,1),DATA!$D$2:$E$16,2,FALSE)</f>
        <v>High Offset</v>
      </c>
      <c r="O273" s="9" t="s">
        <v>43</v>
      </c>
      <c r="P273" s="60" t="str">
        <f>VLOOKUP(MID(Q273,1,2),DATA!$B$2:$C$10,2,FALSE)</f>
        <v>FF11</v>
      </c>
      <c r="Q273" s="68" t="s">
        <v>412</v>
      </c>
      <c r="R273" s="18" cm="1">
        <f t="array" ref="R273">SUMPRODUCT(1*('All Skus'!$C$2:$C$951=$Q273),'All Skus'!$D$2:$D$951)</f>
        <v>0</v>
      </c>
      <c r="S273" s="12" t="str">
        <f>VLOOKUP(MID(Q273,4,1),DATA!$F$2:$G$16,2,FALSE)</f>
        <v>20"</v>
      </c>
      <c r="T273" s="12" t="str">
        <f>VLOOKUP(MID(Q273,5,3),DATA!$H$2:$I$16,2,FALSE)</f>
        <v>11.5"</v>
      </c>
      <c r="U273" s="12" t="str">
        <f t="shared" si="15"/>
        <v>65</v>
      </c>
      <c r="V273" s="12" t="str">
        <f>VLOOKUP(MID(Q273,10,3),DATA!$J$2:$L$16,2,FALSE)</f>
        <v>5x130</v>
      </c>
      <c r="W273" s="12">
        <f>VLOOKUP(MID(Q273,10,3),DATA!$J$2:$L$16,3,FALSE)</f>
        <v>71.599999999999994</v>
      </c>
      <c r="X273" s="68" t="str">
        <f>VLOOKUP(MID(Q273,3,1),DATA!$D$2:$E$16,2,FALSE)</f>
        <v>Medium Offset</v>
      </c>
      <c r="Z273" s="9" t="s">
        <v>117</v>
      </c>
      <c r="AB273" s="68" t="s">
        <v>2057</v>
      </c>
      <c r="AC273" s="68" t="s">
        <v>71</v>
      </c>
      <c r="AD273" s="31" t="s">
        <v>2058</v>
      </c>
    </row>
    <row r="274" spans="2:30" s="68" customFormat="1" x14ac:dyDescent="0.25">
      <c r="B274" s="68" t="s">
        <v>1959</v>
      </c>
      <c r="C274" s="68" t="s">
        <v>1957</v>
      </c>
      <c r="D274" s="59" t="str">
        <f>VLOOKUP(MID(F274,1,2),DATA!$B$2:$C$10,2,FALSE)</f>
        <v>FF01</v>
      </c>
      <c r="E274" s="68" t="str">
        <f>VLOOKUP(MID(F274,13,2),DATA!$M$2:$N$16,2,FALSE)</f>
        <v>Liquid Silver</v>
      </c>
      <c r="F274" s="68" t="s">
        <v>170</v>
      </c>
      <c r="G274" s="18" cm="1">
        <f t="array" ref="G274">SUMPRODUCT(1*('All Skus'!$C$2:$C$951=$F274),'All Skus'!$D$2:$D$951)</f>
        <v>0</v>
      </c>
      <c r="H274" s="12" t="str">
        <f>VLOOKUP(MID(F274,4,1),DATA!$F$2:$G$16,2,FALSE)</f>
        <v>19"</v>
      </c>
      <c r="I274" s="12" t="str">
        <f>VLOOKUP(MID(F274,5,3),DATA!$H$2:$I$16,2,FALSE)</f>
        <v>8.5"</v>
      </c>
      <c r="J274" s="12" t="str">
        <f t="shared" si="14"/>
        <v>30</v>
      </c>
      <c r="K274" s="12" t="str">
        <f>VLOOKUP(MID(F274,10,3),DATA!$J$2:$L$16,2,FALSE)</f>
        <v>5x120</v>
      </c>
      <c r="L274" s="12">
        <f>VLOOKUP(MID(F274,10,3),DATA!$J$2:$L$16,3,FALSE)</f>
        <v>72.599999999999994</v>
      </c>
      <c r="M274" s="68" t="str">
        <f>VLOOKUP(MID(F274,3,1),DATA!$D$2:$E$16,2,FALSE)</f>
        <v>High Offset</v>
      </c>
      <c r="N274" s="68">
        <v>24.8</v>
      </c>
      <c r="O274" s="9" t="s">
        <v>85</v>
      </c>
      <c r="P274" s="60" t="str">
        <f>VLOOKUP(MID(Q274,1,2),DATA!$B$2:$C$10,2,FALSE)</f>
        <v>FF01</v>
      </c>
      <c r="Q274" s="68" t="s">
        <v>166</v>
      </c>
      <c r="R274" s="18" cm="1">
        <f t="array" ref="R274">SUMPRODUCT(1*('All Skus'!$C$2:$C$951=$Q274),'All Skus'!$D$2:$D$951)</f>
        <v>1</v>
      </c>
      <c r="S274" s="12" t="str">
        <f>VLOOKUP(MID(Q274,4,1),DATA!$F$2:$G$16,2,FALSE)</f>
        <v>19"</v>
      </c>
      <c r="T274" s="12" t="str">
        <f>VLOOKUP(MID(Q274,5,3),DATA!$H$2:$I$16,2,FALSE)</f>
        <v>10.0"</v>
      </c>
      <c r="U274" s="12" t="str">
        <f t="shared" si="15"/>
        <v>40</v>
      </c>
      <c r="V274" s="12" t="str">
        <f>VLOOKUP(MID(Q274,10,3),DATA!$J$2:$L$16,2,FALSE)</f>
        <v>5x120</v>
      </c>
      <c r="W274" s="12">
        <f>VLOOKUP(MID(Q274,10,3),DATA!$J$2:$L$16,3,FALSE)</f>
        <v>72.599999999999994</v>
      </c>
      <c r="X274" s="68" t="str">
        <f>VLOOKUP(MID(Q274,3,1),DATA!$D$2:$E$16,2,FALSE)</f>
        <v>Medium Offset</v>
      </c>
      <c r="Y274" s="68">
        <v>24.4</v>
      </c>
      <c r="Z274" s="9" t="s">
        <v>174</v>
      </c>
      <c r="AA274" s="68" t="s">
        <v>2041</v>
      </c>
      <c r="AD274" s="68" t="s">
        <v>239</v>
      </c>
    </row>
    <row r="275" spans="2:30" s="68" customFormat="1" x14ac:dyDescent="0.25">
      <c r="B275" s="68" t="s">
        <v>1959</v>
      </c>
      <c r="C275" s="68" t="s">
        <v>1957</v>
      </c>
      <c r="D275" s="59" t="str">
        <f>VLOOKUP(MID(F275,1,2),DATA!$B$2:$C$10,2,FALSE)</f>
        <v>FF01</v>
      </c>
      <c r="E275" s="68" t="str">
        <f>VLOOKUP(MID(F275,13,2),DATA!$M$2:$N$16,2,FALSE)</f>
        <v>Liquid Silver</v>
      </c>
      <c r="F275" s="68" t="s">
        <v>170</v>
      </c>
      <c r="G275" s="18" cm="1">
        <f t="array" ref="G275">SUMPRODUCT(1*('All Skus'!$C$2:$C$951=$F275),'All Skus'!$D$2:$D$951)</f>
        <v>0</v>
      </c>
      <c r="H275" s="12" t="str">
        <f>VLOOKUP(MID(F275,4,1),DATA!$F$2:$G$16,2,FALSE)</f>
        <v>19"</v>
      </c>
      <c r="I275" s="12" t="str">
        <f>VLOOKUP(MID(F275,5,3),DATA!$H$2:$I$16,2,FALSE)</f>
        <v>8.5"</v>
      </c>
      <c r="J275" s="12" t="str">
        <f t="shared" si="14"/>
        <v>30</v>
      </c>
      <c r="K275" s="12" t="str">
        <f>VLOOKUP(MID(F275,10,3),DATA!$J$2:$L$16,2,FALSE)</f>
        <v>5x120</v>
      </c>
      <c r="L275" s="12">
        <f>VLOOKUP(MID(F275,10,3),DATA!$J$2:$L$16,3,FALSE)</f>
        <v>72.599999999999994</v>
      </c>
      <c r="M275" s="68" t="str">
        <f>VLOOKUP(MID(F275,3,1),DATA!$D$2:$E$16,2,FALSE)</f>
        <v>High Offset</v>
      </c>
      <c r="N275" s="68">
        <v>24.8</v>
      </c>
      <c r="O275" s="9" t="s">
        <v>85</v>
      </c>
      <c r="P275" s="60" t="str">
        <f>VLOOKUP(MID(Q275,1,2),DATA!$B$2:$C$10,2,FALSE)</f>
        <v>FF01</v>
      </c>
      <c r="Q275" s="68" t="s">
        <v>170</v>
      </c>
      <c r="R275" s="18" cm="1">
        <f t="array" ref="R275">SUMPRODUCT(1*('All Skus'!$C$2:$C$951=$Q275),'All Skus'!$D$2:$D$951)</f>
        <v>0</v>
      </c>
      <c r="S275" s="12" t="str">
        <f>VLOOKUP(MID(Q275,4,1),DATA!$F$2:$G$16,2,FALSE)</f>
        <v>19"</v>
      </c>
      <c r="T275" s="12" t="str">
        <f>VLOOKUP(MID(Q275,5,3),DATA!$H$2:$I$16,2,FALSE)</f>
        <v>8.5"</v>
      </c>
      <c r="U275" s="12" t="str">
        <f t="shared" si="15"/>
        <v>30</v>
      </c>
      <c r="V275" s="12" t="str">
        <f>VLOOKUP(MID(Q275,10,3),DATA!$J$2:$L$16,2,FALSE)</f>
        <v>5x120</v>
      </c>
      <c r="W275" s="12">
        <f>VLOOKUP(MID(Q275,10,3),DATA!$J$2:$L$16,3,FALSE)</f>
        <v>72.599999999999994</v>
      </c>
      <c r="X275" s="68" t="str">
        <f>VLOOKUP(MID(Q275,3,1),DATA!$D$2:$E$16,2,FALSE)</f>
        <v>High Offset</v>
      </c>
      <c r="Y275" s="68">
        <v>24.8</v>
      </c>
      <c r="Z275" s="9" t="s">
        <v>85</v>
      </c>
      <c r="AA275" s="68" t="s">
        <v>2041</v>
      </c>
      <c r="AD275" s="68" t="s">
        <v>239</v>
      </c>
    </row>
    <row r="276" spans="2:30" s="68" customFormat="1" x14ac:dyDescent="0.25">
      <c r="B276" s="68" t="s">
        <v>1959</v>
      </c>
      <c r="C276" s="68" t="s">
        <v>1957</v>
      </c>
      <c r="D276" s="59" t="str">
        <f>VLOOKUP(MID(F276,1,2),DATA!$B$2:$C$10,2,FALSE)</f>
        <v>FF01</v>
      </c>
      <c r="E276" s="68" t="str">
        <f>VLOOKUP(MID(F276,13,2),DATA!$M$2:$N$16,2,FALSE)</f>
        <v>Tarmac</v>
      </c>
      <c r="F276" s="68" t="s">
        <v>184</v>
      </c>
      <c r="G276" s="18" cm="1">
        <f t="array" ref="G276">SUMPRODUCT(1*('All Skus'!$C$2:$C$951=$F276),'All Skus'!$D$2:$D$951)</f>
        <v>0</v>
      </c>
      <c r="H276" s="12" t="str">
        <f>VLOOKUP(MID(F276,4,1),DATA!$F$2:$G$16,2,FALSE)</f>
        <v>20"</v>
      </c>
      <c r="I276" s="12" t="str">
        <f>VLOOKUP(MID(F276,5,3),DATA!$H$2:$I$16,2,FALSE)</f>
        <v>8.5"</v>
      </c>
      <c r="J276" s="12" t="str">
        <f t="shared" si="14"/>
        <v>30</v>
      </c>
      <c r="K276" s="12" t="str">
        <f>VLOOKUP(MID(F276,10,3),DATA!$J$2:$L$16,2,FALSE)</f>
        <v>5x120</v>
      </c>
      <c r="L276" s="12">
        <f>VLOOKUP(MID(F276,10,3),DATA!$J$2:$L$16,3,FALSE)</f>
        <v>72.599999999999994</v>
      </c>
      <c r="M276" s="68" t="str">
        <f>VLOOKUP(MID(F276,3,1),DATA!$D$2:$E$16,2,FALSE)</f>
        <v>High Offset</v>
      </c>
      <c r="N276" s="68">
        <v>26.4</v>
      </c>
      <c r="O276" s="9" t="s">
        <v>188</v>
      </c>
      <c r="P276" s="60" t="str">
        <f>VLOOKUP(MID(Q276,1,2),DATA!$B$2:$C$10,2,FALSE)</f>
        <v>FF01</v>
      </c>
      <c r="Q276" s="28" t="s">
        <v>182</v>
      </c>
      <c r="R276" s="18" cm="1">
        <f t="array" ref="R276">SUMPRODUCT(1*('All Skus'!$C$2:$C$951=$Q276),'All Skus'!$D$2:$D$951)</f>
        <v>0</v>
      </c>
      <c r="S276" s="12" t="str">
        <f>VLOOKUP(MID(Q276,4,1),DATA!$F$2:$G$16,2,FALSE)</f>
        <v>20"</v>
      </c>
      <c r="T276" s="12" t="str">
        <f>VLOOKUP(MID(Q276,5,3),DATA!$H$2:$I$16,2,FALSE)</f>
        <v>10.0"</v>
      </c>
      <c r="U276" s="12" t="str">
        <f t="shared" si="15"/>
        <v>40</v>
      </c>
      <c r="V276" s="12" t="str">
        <f>VLOOKUP(MID(Q276,10,3),DATA!$J$2:$L$16,2,FALSE)</f>
        <v>5x120</v>
      </c>
      <c r="W276" s="12">
        <f>VLOOKUP(MID(Q276,10,3),DATA!$J$2:$L$16,3,FALSE)</f>
        <v>72.599999999999994</v>
      </c>
      <c r="X276" s="68" t="str">
        <f>VLOOKUP(MID(Q276,3,1),DATA!$D$2:$E$16,2,FALSE)</f>
        <v>Medium Offset</v>
      </c>
      <c r="Y276" s="68">
        <v>26.2</v>
      </c>
      <c r="Z276" s="9" t="s">
        <v>189</v>
      </c>
      <c r="AA276" s="68" t="s">
        <v>2041</v>
      </c>
      <c r="AB276" s="68" t="s">
        <v>2</v>
      </c>
      <c r="AD276" s="68" t="s">
        <v>239</v>
      </c>
    </row>
    <row r="277" spans="2:30" s="68" customFormat="1" x14ac:dyDescent="0.25">
      <c r="B277" s="68" t="s">
        <v>1959</v>
      </c>
      <c r="C277" s="68" t="s">
        <v>1957</v>
      </c>
      <c r="D277" s="59" t="str">
        <f>VLOOKUP(MID(F277,1,2),DATA!$B$2:$C$10,2,FALSE)</f>
        <v>FF01</v>
      </c>
      <c r="E277" s="68" t="str">
        <f>VLOOKUP(MID(F277,13,2),DATA!$M$2:$N$16,2,FALSE)</f>
        <v>Tarmac</v>
      </c>
      <c r="F277" s="68" t="s">
        <v>184</v>
      </c>
      <c r="G277" s="18" cm="1">
        <f t="array" ref="G277">SUMPRODUCT(1*('All Skus'!$C$2:$C$951=$F277),'All Skus'!$D$2:$D$951)</f>
        <v>0</v>
      </c>
      <c r="H277" s="12" t="str">
        <f>VLOOKUP(MID(F277,4,1),DATA!$F$2:$G$16,2,FALSE)</f>
        <v>20"</v>
      </c>
      <c r="I277" s="12" t="str">
        <f>VLOOKUP(MID(F277,5,3),DATA!$H$2:$I$16,2,FALSE)</f>
        <v>8.5"</v>
      </c>
      <c r="J277" s="12" t="str">
        <f t="shared" si="14"/>
        <v>30</v>
      </c>
      <c r="K277" s="12" t="str">
        <f>VLOOKUP(MID(F277,10,3),DATA!$J$2:$L$16,2,FALSE)</f>
        <v>5x120</v>
      </c>
      <c r="L277" s="12">
        <f>VLOOKUP(MID(F277,10,3),DATA!$J$2:$L$16,3,FALSE)</f>
        <v>72.599999999999994</v>
      </c>
      <c r="M277" s="68" t="str">
        <f>VLOOKUP(MID(F277,3,1),DATA!$D$2:$E$16,2,FALSE)</f>
        <v>High Offset</v>
      </c>
      <c r="N277" s="68">
        <v>26.4</v>
      </c>
      <c r="O277" s="9" t="s">
        <v>188</v>
      </c>
      <c r="P277" s="60" t="str">
        <f>VLOOKUP(MID(Q277,1,2),DATA!$B$2:$C$10,2,FALSE)</f>
        <v>FF01</v>
      </c>
      <c r="Q277" s="28" t="s">
        <v>182</v>
      </c>
      <c r="R277" s="18" cm="1">
        <f t="array" ref="R277">SUMPRODUCT(1*('All Skus'!$C$2:$C$951=$Q277),'All Skus'!$D$2:$D$951)</f>
        <v>0</v>
      </c>
      <c r="S277" s="12" t="str">
        <f>VLOOKUP(MID(Q277,4,1),DATA!$F$2:$G$16,2,FALSE)</f>
        <v>20"</v>
      </c>
      <c r="T277" s="12" t="str">
        <f>VLOOKUP(MID(Q277,5,3),DATA!$H$2:$I$16,2,FALSE)</f>
        <v>10.0"</v>
      </c>
      <c r="U277" s="12" t="str">
        <f t="shared" si="15"/>
        <v>40</v>
      </c>
      <c r="V277" s="12" t="str">
        <f>VLOOKUP(MID(Q277,10,3),DATA!$J$2:$L$16,2,FALSE)</f>
        <v>5x120</v>
      </c>
      <c r="W277" s="12">
        <f>VLOOKUP(MID(Q277,10,3),DATA!$J$2:$L$16,3,FALSE)</f>
        <v>72.599999999999994</v>
      </c>
      <c r="X277" s="68" t="str">
        <f>VLOOKUP(MID(Q277,3,1),DATA!$D$2:$E$16,2,FALSE)</f>
        <v>Medium Offset</v>
      </c>
      <c r="Y277" s="68">
        <v>26.2</v>
      </c>
      <c r="Z277" s="9" t="s">
        <v>189</v>
      </c>
      <c r="AA277" s="68" t="s">
        <v>2041</v>
      </c>
      <c r="AD277" s="68" t="s">
        <v>239</v>
      </c>
    </row>
    <row r="278" spans="2:30" s="68" customFormat="1" x14ac:dyDescent="0.25">
      <c r="B278" s="68" t="s">
        <v>1959</v>
      </c>
      <c r="C278" s="68" t="s">
        <v>1957</v>
      </c>
      <c r="D278" s="59" t="str">
        <f>VLOOKUP(MID(F278,1,2),DATA!$B$2:$C$10,2,FALSE)</f>
        <v>FF01</v>
      </c>
      <c r="E278" s="68" t="str">
        <f>VLOOKUP(MID(F278,13,2),DATA!$M$2:$N$16,2,FALSE)</f>
        <v>Tarmac</v>
      </c>
      <c r="F278" s="68" t="s">
        <v>184</v>
      </c>
      <c r="G278" s="18" cm="1">
        <f t="array" ref="G278">SUMPRODUCT(1*('All Skus'!$C$2:$C$951=$F278),'All Skus'!$D$2:$D$951)</f>
        <v>0</v>
      </c>
      <c r="H278" s="12" t="str">
        <f>VLOOKUP(MID(F278,4,1),DATA!$F$2:$G$16,2,FALSE)</f>
        <v>20"</v>
      </c>
      <c r="I278" s="12" t="str">
        <f>VLOOKUP(MID(F278,5,3),DATA!$H$2:$I$16,2,FALSE)</f>
        <v>8.5"</v>
      </c>
      <c r="J278" s="12" t="str">
        <f t="shared" si="14"/>
        <v>30</v>
      </c>
      <c r="K278" s="12" t="str">
        <f>VLOOKUP(MID(F278,10,3),DATA!$J$2:$L$16,2,FALSE)</f>
        <v>5x120</v>
      </c>
      <c r="L278" s="12">
        <f>VLOOKUP(MID(F278,10,3),DATA!$J$2:$L$16,3,FALSE)</f>
        <v>72.599999999999994</v>
      </c>
      <c r="M278" s="68" t="str">
        <f>VLOOKUP(MID(F278,3,1),DATA!$D$2:$E$16,2,FALSE)</f>
        <v>High Offset</v>
      </c>
      <c r="N278" s="68">
        <v>26.4</v>
      </c>
      <c r="O278" s="9" t="s">
        <v>188</v>
      </c>
      <c r="P278" s="60" t="str">
        <f>VLOOKUP(MID(Q278,1,2),DATA!$B$2:$C$10,2,FALSE)</f>
        <v>FF01</v>
      </c>
      <c r="Q278" s="68" t="s">
        <v>184</v>
      </c>
      <c r="R278" s="18" cm="1">
        <f t="array" ref="R278">SUMPRODUCT(1*('All Skus'!$C$2:$C$951=$Q278),'All Skus'!$D$2:$D$951)</f>
        <v>0</v>
      </c>
      <c r="S278" s="12" t="str">
        <f>VLOOKUP(MID(Q278,4,1),DATA!$F$2:$G$16,2,FALSE)</f>
        <v>20"</v>
      </c>
      <c r="T278" s="12" t="str">
        <f>VLOOKUP(MID(Q278,5,3),DATA!$H$2:$I$16,2,FALSE)</f>
        <v>8.5"</v>
      </c>
      <c r="U278" s="12" t="str">
        <f t="shared" si="15"/>
        <v>30</v>
      </c>
      <c r="V278" s="12" t="str">
        <f>VLOOKUP(MID(Q278,10,3),DATA!$J$2:$L$16,2,FALSE)</f>
        <v>5x120</v>
      </c>
      <c r="W278" s="12">
        <f>VLOOKUP(MID(Q278,10,3),DATA!$J$2:$L$16,3,FALSE)</f>
        <v>72.599999999999994</v>
      </c>
      <c r="X278" s="68" t="str">
        <f>VLOOKUP(MID(Q278,3,1),DATA!$D$2:$E$16,2,FALSE)</f>
        <v>High Offset</v>
      </c>
      <c r="Y278" s="68">
        <v>26.4</v>
      </c>
      <c r="Z278" s="9" t="s">
        <v>188</v>
      </c>
      <c r="AA278" s="68" t="s">
        <v>2041</v>
      </c>
      <c r="AB278" s="68" t="s">
        <v>2</v>
      </c>
      <c r="AD278" s="68" t="s">
        <v>239</v>
      </c>
    </row>
    <row r="279" spans="2:30" s="68" customFormat="1" x14ac:dyDescent="0.25">
      <c r="B279" s="68" t="s">
        <v>1959</v>
      </c>
      <c r="C279" s="68" t="s">
        <v>1957</v>
      </c>
      <c r="D279" s="59" t="str">
        <f>VLOOKUP(MID(F279,1,2),DATA!$B$2:$C$10,2,FALSE)</f>
        <v>FF01</v>
      </c>
      <c r="E279" s="68" t="str">
        <f>VLOOKUP(MID(F279,13,2),DATA!$M$2:$N$16,2,FALSE)</f>
        <v>Tarmac</v>
      </c>
      <c r="F279" s="68" t="s">
        <v>184</v>
      </c>
      <c r="G279" s="18" cm="1">
        <f t="array" ref="G279">SUMPRODUCT(1*('All Skus'!$C$2:$C$951=$F279),'All Skus'!$D$2:$D$951)</f>
        <v>0</v>
      </c>
      <c r="H279" s="12" t="str">
        <f>VLOOKUP(MID(F279,4,1),DATA!$F$2:$G$16,2,FALSE)</f>
        <v>20"</v>
      </c>
      <c r="I279" s="12" t="str">
        <f>VLOOKUP(MID(F279,5,3),DATA!$H$2:$I$16,2,FALSE)</f>
        <v>8.5"</v>
      </c>
      <c r="J279" s="12" t="str">
        <f t="shared" si="14"/>
        <v>30</v>
      </c>
      <c r="K279" s="12" t="str">
        <f>VLOOKUP(MID(F279,10,3),DATA!$J$2:$L$16,2,FALSE)</f>
        <v>5x120</v>
      </c>
      <c r="L279" s="12">
        <f>VLOOKUP(MID(F279,10,3),DATA!$J$2:$L$16,3,FALSE)</f>
        <v>72.599999999999994</v>
      </c>
      <c r="M279" s="68" t="str">
        <f>VLOOKUP(MID(F279,3,1),DATA!$D$2:$E$16,2,FALSE)</f>
        <v>High Offset</v>
      </c>
      <c r="N279" s="68">
        <v>26.4</v>
      </c>
      <c r="O279" s="9" t="s">
        <v>188</v>
      </c>
      <c r="P279" s="60" t="str">
        <f>VLOOKUP(MID(Q279,1,2),DATA!$B$2:$C$10,2,FALSE)</f>
        <v>FF01</v>
      </c>
      <c r="Q279" s="68" t="s">
        <v>184</v>
      </c>
      <c r="R279" s="18" cm="1">
        <f t="array" ref="R279">SUMPRODUCT(1*('All Skus'!$C$2:$C$951=$Q279),'All Skus'!$D$2:$D$951)</f>
        <v>0</v>
      </c>
      <c r="S279" s="12" t="str">
        <f>VLOOKUP(MID(Q279,4,1),DATA!$F$2:$G$16,2,FALSE)</f>
        <v>20"</v>
      </c>
      <c r="T279" s="12" t="str">
        <f>VLOOKUP(MID(Q279,5,3),DATA!$H$2:$I$16,2,FALSE)</f>
        <v>8.5"</v>
      </c>
      <c r="U279" s="12" t="str">
        <f t="shared" si="15"/>
        <v>30</v>
      </c>
      <c r="V279" s="12" t="str">
        <f>VLOOKUP(MID(Q279,10,3),DATA!$J$2:$L$16,2,FALSE)</f>
        <v>5x120</v>
      </c>
      <c r="W279" s="12">
        <f>VLOOKUP(MID(Q279,10,3),DATA!$J$2:$L$16,3,FALSE)</f>
        <v>72.599999999999994</v>
      </c>
      <c r="X279" s="68" t="str">
        <f>VLOOKUP(MID(Q279,3,1),DATA!$D$2:$E$16,2,FALSE)</f>
        <v>High Offset</v>
      </c>
      <c r="Y279" s="68">
        <v>26.4</v>
      </c>
      <c r="Z279" s="9" t="s">
        <v>188</v>
      </c>
      <c r="AA279" s="68" t="s">
        <v>2041</v>
      </c>
      <c r="AD279" s="68" t="s">
        <v>239</v>
      </c>
    </row>
    <row r="280" spans="2:30" s="68" customFormat="1" x14ac:dyDescent="0.25">
      <c r="B280" s="68" t="s">
        <v>146</v>
      </c>
      <c r="C280" s="68" t="s">
        <v>45</v>
      </c>
      <c r="D280" s="59" t="str">
        <f>VLOOKUP(MID(F280,1,2),DATA!$B$2:$C$10,2,FALSE)</f>
        <v>FF10</v>
      </c>
      <c r="E280" s="68" t="str">
        <f>VLOOKUP(MID(F280,13,2),DATA!$M$2:$N$16,2,FALSE)</f>
        <v>Tarmac</v>
      </c>
      <c r="F280" s="68" t="s">
        <v>40</v>
      </c>
      <c r="G280" s="18" cm="1">
        <f t="array" ref="G280">SUMPRODUCT(1*('All Skus'!$C$2:$C$951=$F280),'All Skus'!$D$2:$D$951)</f>
        <v>0</v>
      </c>
      <c r="H280" s="12" t="str">
        <f>VLOOKUP(MID(F280,4,1),DATA!$F$2:$G$16,2,FALSE)</f>
        <v>20"</v>
      </c>
      <c r="I280" s="12" t="str">
        <f>VLOOKUP(MID(F280,5,3),DATA!$H$2:$I$16,2,FALSE)</f>
        <v>9.5"</v>
      </c>
      <c r="J280" s="12" t="str">
        <f t="shared" si="14"/>
        <v>35</v>
      </c>
      <c r="K280" s="12" t="str">
        <f>VLOOKUP(MID(F280,10,3),DATA!$J$2:$L$16,2,FALSE)</f>
        <v>5x112</v>
      </c>
      <c r="L280" s="12">
        <f>VLOOKUP(MID(F280,10,3),DATA!$J$2:$L$16,3,FALSE)</f>
        <v>66.56</v>
      </c>
      <c r="M280" s="68" t="str">
        <f>VLOOKUP(MID(F280,3,1),DATA!$D$2:$E$16,2,FALSE)</f>
        <v>High Offset</v>
      </c>
      <c r="O280" s="9" t="s">
        <v>30</v>
      </c>
      <c r="P280" s="60" t="str">
        <f>VLOOKUP(MID(Q280,1,2),DATA!$B$2:$C$10,2,FALSE)</f>
        <v>FF10</v>
      </c>
      <c r="Q280" s="68" t="s">
        <v>40</v>
      </c>
      <c r="R280" s="18" cm="1">
        <f t="array" ref="R280">SUMPRODUCT(1*('All Skus'!$C$2:$C$951=$Q280),'All Skus'!$D$2:$D$951)</f>
        <v>0</v>
      </c>
      <c r="S280" s="12" t="str">
        <f>VLOOKUP(MID(Q280,4,1),DATA!$F$2:$G$16,2,FALSE)</f>
        <v>20"</v>
      </c>
      <c r="T280" s="12" t="str">
        <f>VLOOKUP(MID(Q280,5,3),DATA!$H$2:$I$16,2,FALSE)</f>
        <v>9.5"</v>
      </c>
      <c r="U280" s="12" t="str">
        <f t="shared" si="15"/>
        <v>35</v>
      </c>
      <c r="V280" s="12" t="str">
        <f>VLOOKUP(MID(Q280,10,3),DATA!$J$2:$L$16,2,FALSE)</f>
        <v>5x112</v>
      </c>
      <c r="W280" s="12">
        <f>VLOOKUP(MID(Q280,10,3),DATA!$J$2:$L$16,3,FALSE)</f>
        <v>66.56</v>
      </c>
      <c r="X280" s="68" t="str">
        <f>VLOOKUP(MID(Q280,3,1),DATA!$D$2:$E$16,2,FALSE)</f>
        <v>High Offset</v>
      </c>
      <c r="Z280" s="9" t="s">
        <v>30</v>
      </c>
      <c r="AB280" s="68" t="s">
        <v>2</v>
      </c>
      <c r="AC280" s="68" t="s">
        <v>5</v>
      </c>
    </row>
    <row r="281" spans="2:30" s="68" customFormat="1" x14ac:dyDescent="0.25">
      <c r="B281" s="68" t="s">
        <v>146</v>
      </c>
      <c r="C281" s="68" t="s">
        <v>45</v>
      </c>
      <c r="D281" s="59" t="str">
        <f>VLOOKUP(MID(F281,1,2),DATA!$B$2:$C$10,2,FALSE)</f>
        <v>FF10</v>
      </c>
      <c r="E281" s="68" t="str">
        <f>VLOOKUP(MID(F281,13,2),DATA!$M$2:$N$16,2,FALSE)</f>
        <v>Liquid Metal</v>
      </c>
      <c r="F281" s="68" t="s">
        <v>41</v>
      </c>
      <c r="G281" s="18" cm="1">
        <f t="array" ref="G281">SUMPRODUCT(1*('All Skus'!$C$2:$C$951=$F281),'All Skus'!$D$2:$D$951)</f>
        <v>0</v>
      </c>
      <c r="H281" s="12" t="str">
        <f>VLOOKUP(MID(F281,4,1),DATA!$F$2:$G$16,2,FALSE)</f>
        <v>20"</v>
      </c>
      <c r="I281" s="12" t="str">
        <f>VLOOKUP(MID(F281,5,3),DATA!$H$2:$I$16,2,FALSE)</f>
        <v>9.5"</v>
      </c>
      <c r="J281" s="12" t="str">
        <f t="shared" si="14"/>
        <v>35</v>
      </c>
      <c r="K281" s="12" t="str">
        <f>VLOOKUP(MID(F281,10,3),DATA!$J$2:$L$16,2,FALSE)</f>
        <v>5x112</v>
      </c>
      <c r="L281" s="12">
        <f>VLOOKUP(MID(F281,10,3),DATA!$J$2:$L$16,3,FALSE)</f>
        <v>66.56</v>
      </c>
      <c r="M281" s="68" t="str">
        <f>VLOOKUP(MID(F281,3,1),DATA!$D$2:$E$16,2,FALSE)</f>
        <v>High Offset</v>
      </c>
      <c r="O281" s="9" t="s">
        <v>30</v>
      </c>
      <c r="P281" s="60" t="str">
        <f>VLOOKUP(MID(Q281,1,2),DATA!$B$2:$C$10,2,FALSE)</f>
        <v>FF10</v>
      </c>
      <c r="Q281" s="68" t="s">
        <v>41</v>
      </c>
      <c r="R281" s="18" cm="1">
        <f t="array" ref="R281">SUMPRODUCT(1*('All Skus'!$C$2:$C$951=$Q281),'All Skus'!$D$2:$D$951)</f>
        <v>0</v>
      </c>
      <c r="S281" s="12" t="str">
        <f>VLOOKUP(MID(Q281,4,1),DATA!$F$2:$G$16,2,FALSE)</f>
        <v>20"</v>
      </c>
      <c r="T281" s="12" t="str">
        <f>VLOOKUP(MID(Q281,5,3),DATA!$H$2:$I$16,2,FALSE)</f>
        <v>9.5"</v>
      </c>
      <c r="U281" s="12" t="str">
        <f t="shared" si="15"/>
        <v>35</v>
      </c>
      <c r="V281" s="12" t="str">
        <f>VLOOKUP(MID(Q281,10,3),DATA!$J$2:$L$16,2,FALSE)</f>
        <v>5x112</v>
      </c>
      <c r="W281" s="12">
        <f>VLOOKUP(MID(Q281,10,3),DATA!$J$2:$L$16,3,FALSE)</f>
        <v>66.56</v>
      </c>
      <c r="X281" s="68" t="str">
        <f>VLOOKUP(MID(Q281,3,1),DATA!$D$2:$E$16,2,FALSE)</f>
        <v>High Offset</v>
      </c>
      <c r="Z281" s="9" t="s">
        <v>30</v>
      </c>
      <c r="AB281" s="68" t="s">
        <v>2</v>
      </c>
      <c r="AC281" s="68" t="s">
        <v>5</v>
      </c>
    </row>
    <row r="282" spans="2:30" s="68" customFormat="1" x14ac:dyDescent="0.25">
      <c r="B282" s="68" t="s">
        <v>146</v>
      </c>
      <c r="C282" s="68" t="s">
        <v>45</v>
      </c>
      <c r="D282" s="59" t="str">
        <f>VLOOKUP(MID(F282,1,2),DATA!$B$2:$C$10,2,FALSE)</f>
        <v>FF11</v>
      </c>
      <c r="E282" s="68" t="str">
        <f>VLOOKUP(MID(F282,13,2),DATA!$M$2:$N$16,2,FALSE)</f>
        <v>Tarmac</v>
      </c>
      <c r="F282" s="68" t="s">
        <v>384</v>
      </c>
      <c r="G282" s="18" cm="1">
        <f t="array" ref="G282">SUMPRODUCT(1*('All Skus'!$C$2:$C$951=$F282),'All Skus'!$D$2:$D$951)</f>
        <v>0</v>
      </c>
      <c r="H282" s="12" t="str">
        <f>VLOOKUP(MID(F282,4,1),DATA!$F$2:$G$16,2,FALSE)</f>
        <v>20"</v>
      </c>
      <c r="I282" s="12" t="str">
        <f>VLOOKUP(MID(F282,5,3),DATA!$H$2:$I$16,2,FALSE)</f>
        <v>9.5"</v>
      </c>
      <c r="J282" s="12" t="str">
        <f t="shared" si="14"/>
        <v>35</v>
      </c>
      <c r="K282" s="12" t="str">
        <f>VLOOKUP(MID(F282,10,3),DATA!$J$2:$L$16,2,FALSE)</f>
        <v>5x112</v>
      </c>
      <c r="L282" s="12">
        <f>VLOOKUP(MID(F282,10,3),DATA!$J$2:$L$16,3,FALSE)</f>
        <v>66.56</v>
      </c>
      <c r="M282" s="68" t="str">
        <f>VLOOKUP(MID(F282,3,1),DATA!$D$2:$E$16,2,FALSE)</f>
        <v>High Offset</v>
      </c>
      <c r="O282" s="9" t="s">
        <v>30</v>
      </c>
      <c r="P282" s="60" t="str">
        <f>VLOOKUP(MID(Q282,1,2),DATA!$B$2:$C$10,2,FALSE)</f>
        <v>FF11</v>
      </c>
      <c r="Q282" s="68" t="s">
        <v>384</v>
      </c>
      <c r="R282" s="18" cm="1">
        <f t="array" ref="R282">SUMPRODUCT(1*('All Skus'!$C$2:$C$951=$Q282),'All Skus'!$D$2:$D$951)</f>
        <v>0</v>
      </c>
      <c r="S282" s="12" t="str">
        <f>VLOOKUP(MID(Q282,4,1),DATA!$F$2:$G$16,2,FALSE)</f>
        <v>20"</v>
      </c>
      <c r="T282" s="12" t="str">
        <f>VLOOKUP(MID(Q282,5,3),DATA!$H$2:$I$16,2,FALSE)</f>
        <v>9.5"</v>
      </c>
      <c r="U282" s="12" t="str">
        <f t="shared" si="15"/>
        <v>35</v>
      </c>
      <c r="V282" s="12" t="str">
        <f>VLOOKUP(MID(Q282,10,3),DATA!$J$2:$L$16,2,FALSE)</f>
        <v>5x112</v>
      </c>
      <c r="W282" s="12">
        <f>VLOOKUP(MID(Q282,10,3),DATA!$J$2:$L$16,3,FALSE)</f>
        <v>66.56</v>
      </c>
      <c r="X282" s="68" t="str">
        <f>VLOOKUP(MID(Q282,3,1),DATA!$D$2:$E$16,2,FALSE)</f>
        <v>High Offset</v>
      </c>
      <c r="Z282" s="9" t="s">
        <v>30</v>
      </c>
      <c r="AB282" s="68" t="s">
        <v>2</v>
      </c>
      <c r="AC282" s="68" t="s">
        <v>5</v>
      </c>
      <c r="AD282" s="68" t="s">
        <v>68</v>
      </c>
    </row>
    <row r="283" spans="2:30" s="68" customFormat="1" x14ac:dyDescent="0.25">
      <c r="B283" s="68" t="s">
        <v>146</v>
      </c>
      <c r="C283" s="68" t="s">
        <v>45</v>
      </c>
      <c r="D283" s="59" t="str">
        <f>VLOOKUP(MID(F283,1,2),DATA!$B$2:$C$10,2,FALSE)</f>
        <v>FF11</v>
      </c>
      <c r="E283" s="68" t="str">
        <f>VLOOKUP(MID(F283,13,2),DATA!$M$2:$N$16,2,FALSE)</f>
        <v>Liquid Metal</v>
      </c>
      <c r="F283" s="68" t="s">
        <v>385</v>
      </c>
      <c r="G283" s="18" cm="1">
        <f t="array" ref="G283">SUMPRODUCT(1*('All Skus'!$C$2:$C$951=$F283),'All Skus'!$D$2:$D$951)</f>
        <v>0</v>
      </c>
      <c r="H283" s="12" t="str">
        <f>VLOOKUP(MID(F283,4,1),DATA!$F$2:$G$16,2,FALSE)</f>
        <v>20"</v>
      </c>
      <c r="I283" s="12" t="str">
        <f>VLOOKUP(MID(F283,5,3),DATA!$H$2:$I$16,2,FALSE)</f>
        <v>9.5"</v>
      </c>
      <c r="J283" s="12" t="str">
        <f t="shared" si="14"/>
        <v>35</v>
      </c>
      <c r="K283" s="12" t="str">
        <f>VLOOKUP(MID(F283,10,3),DATA!$J$2:$L$16,2,FALSE)</f>
        <v>5x112</v>
      </c>
      <c r="L283" s="12">
        <f>VLOOKUP(MID(F283,10,3),DATA!$J$2:$L$16,3,FALSE)</f>
        <v>66.56</v>
      </c>
      <c r="M283" s="68" t="str">
        <f>VLOOKUP(MID(F283,3,1),DATA!$D$2:$E$16,2,FALSE)</f>
        <v>High Offset</v>
      </c>
      <c r="O283" s="9" t="s">
        <v>30</v>
      </c>
      <c r="P283" s="60" t="str">
        <f>VLOOKUP(MID(Q283,1,2),DATA!$B$2:$C$10,2,FALSE)</f>
        <v>FF11</v>
      </c>
      <c r="Q283" s="68" t="s">
        <v>385</v>
      </c>
      <c r="R283" s="18" cm="1">
        <f t="array" ref="R283">SUMPRODUCT(1*('All Skus'!$C$2:$C$951=$Q283),'All Skus'!$D$2:$D$951)</f>
        <v>0</v>
      </c>
      <c r="S283" s="12" t="str">
        <f>VLOOKUP(MID(Q283,4,1),DATA!$F$2:$G$16,2,FALSE)</f>
        <v>20"</v>
      </c>
      <c r="T283" s="12" t="str">
        <f>VLOOKUP(MID(Q283,5,3),DATA!$H$2:$I$16,2,FALSE)</f>
        <v>9.5"</v>
      </c>
      <c r="U283" s="12" t="str">
        <f t="shared" si="15"/>
        <v>35</v>
      </c>
      <c r="V283" s="12" t="str">
        <f>VLOOKUP(MID(Q283,10,3),DATA!$J$2:$L$16,2,FALSE)</f>
        <v>5x112</v>
      </c>
      <c r="W283" s="12">
        <f>VLOOKUP(MID(Q283,10,3),DATA!$J$2:$L$16,3,FALSE)</f>
        <v>66.56</v>
      </c>
      <c r="X283" s="68" t="str">
        <f>VLOOKUP(MID(Q283,3,1),DATA!$D$2:$E$16,2,FALSE)</f>
        <v>High Offset</v>
      </c>
      <c r="Z283" s="9" t="s">
        <v>30</v>
      </c>
      <c r="AB283" s="68" t="s">
        <v>2</v>
      </c>
      <c r="AC283" s="68" t="s">
        <v>5</v>
      </c>
      <c r="AD283" s="68" t="s">
        <v>68</v>
      </c>
    </row>
    <row r="284" spans="2:30" s="68" customFormat="1" x14ac:dyDescent="0.25">
      <c r="B284" s="68" t="s">
        <v>1966</v>
      </c>
      <c r="C284" s="68" t="s">
        <v>1968</v>
      </c>
      <c r="D284" s="59" t="s">
        <v>425</v>
      </c>
      <c r="E284" s="68" t="s">
        <v>1</v>
      </c>
      <c r="F284" s="68" t="s">
        <v>242</v>
      </c>
      <c r="G284" s="18">
        <v>0</v>
      </c>
      <c r="H284" s="12" t="s">
        <v>419</v>
      </c>
      <c r="I284" s="12" t="s">
        <v>431</v>
      </c>
      <c r="J284" s="12" t="s">
        <v>2542</v>
      </c>
      <c r="K284" s="12" t="s">
        <v>422</v>
      </c>
      <c r="L284" s="12">
        <v>66.56</v>
      </c>
      <c r="M284" s="68" t="s">
        <v>417</v>
      </c>
      <c r="N284" s="68">
        <v>20.6</v>
      </c>
      <c r="O284" s="9" t="s">
        <v>291</v>
      </c>
      <c r="P284" s="60" t="s">
        <v>425</v>
      </c>
      <c r="Q284" s="68" t="s">
        <v>242</v>
      </c>
      <c r="R284" s="18">
        <v>0</v>
      </c>
      <c r="S284" s="12" t="s">
        <v>419</v>
      </c>
      <c r="T284" s="12" t="s">
        <v>431</v>
      </c>
      <c r="U284" s="12" t="s">
        <v>2542</v>
      </c>
      <c r="V284" s="12" t="s">
        <v>422</v>
      </c>
      <c r="W284" s="12">
        <v>66.56</v>
      </c>
      <c r="X284" s="68" t="s">
        <v>417</v>
      </c>
      <c r="Y284" s="68">
        <v>20.6</v>
      </c>
      <c r="Z284" s="9" t="s">
        <v>291</v>
      </c>
      <c r="AA284" s="68" t="s">
        <v>1969</v>
      </c>
      <c r="AB284" s="68" t="s">
        <v>2</v>
      </c>
      <c r="AC284" s="68" t="s">
        <v>5</v>
      </c>
      <c r="AD284" s="68" t="s">
        <v>68</v>
      </c>
    </row>
    <row r="285" spans="2:30" s="68" customFormat="1" x14ac:dyDescent="0.25">
      <c r="B285" s="68" t="s">
        <v>1966</v>
      </c>
      <c r="C285" s="68" t="s">
        <v>1968</v>
      </c>
      <c r="D285" s="59" t="s">
        <v>425</v>
      </c>
      <c r="E285" s="68" t="s">
        <v>148</v>
      </c>
      <c r="F285" s="68" t="s">
        <v>243</v>
      </c>
      <c r="G285" s="18">
        <v>0</v>
      </c>
      <c r="H285" s="12" t="s">
        <v>419</v>
      </c>
      <c r="I285" s="12" t="s">
        <v>431</v>
      </c>
      <c r="J285" s="12" t="s">
        <v>2542</v>
      </c>
      <c r="K285" s="12" t="s">
        <v>422</v>
      </c>
      <c r="L285" s="12">
        <v>66.56</v>
      </c>
      <c r="M285" s="68" t="s">
        <v>417</v>
      </c>
      <c r="N285" s="68">
        <v>20.6</v>
      </c>
      <c r="O285" s="9" t="s">
        <v>291</v>
      </c>
      <c r="P285" s="60" t="s">
        <v>425</v>
      </c>
      <c r="Q285" s="68" t="s">
        <v>243</v>
      </c>
      <c r="R285" s="18">
        <v>0</v>
      </c>
      <c r="S285" s="12" t="s">
        <v>419</v>
      </c>
      <c r="T285" s="12" t="s">
        <v>431</v>
      </c>
      <c r="U285" s="12" t="s">
        <v>2542</v>
      </c>
      <c r="V285" s="12" t="s">
        <v>422</v>
      </c>
      <c r="W285" s="12">
        <v>66.56</v>
      </c>
      <c r="X285" s="68" t="s">
        <v>417</v>
      </c>
      <c r="Y285" s="68">
        <v>20.6</v>
      </c>
      <c r="Z285" s="9" t="s">
        <v>291</v>
      </c>
      <c r="AA285" s="68" t="s">
        <v>1969</v>
      </c>
      <c r="AC285" s="68" t="s">
        <v>5</v>
      </c>
      <c r="AD285" s="68" t="s">
        <v>68</v>
      </c>
    </row>
    <row r="286" spans="2:30" s="68" customFormat="1" x14ac:dyDescent="0.25">
      <c r="B286" s="68" t="s">
        <v>1966</v>
      </c>
      <c r="C286" s="68" t="s">
        <v>1957</v>
      </c>
      <c r="D286" s="59" t="s">
        <v>425</v>
      </c>
      <c r="E286" s="68" t="s">
        <v>1</v>
      </c>
      <c r="F286" s="68" t="s">
        <v>242</v>
      </c>
      <c r="G286" s="18">
        <v>0</v>
      </c>
      <c r="H286" s="12" t="s">
        <v>419</v>
      </c>
      <c r="I286" s="12" t="s">
        <v>431</v>
      </c>
      <c r="J286" s="12" t="s">
        <v>2542</v>
      </c>
      <c r="K286" s="12" t="s">
        <v>422</v>
      </c>
      <c r="L286" s="12">
        <v>66.56</v>
      </c>
      <c r="M286" s="68" t="s">
        <v>417</v>
      </c>
      <c r="N286" s="68">
        <v>20.6</v>
      </c>
      <c r="O286" s="9" t="s">
        <v>245</v>
      </c>
      <c r="P286" s="60" t="s">
        <v>425</v>
      </c>
      <c r="Q286" s="68" t="s">
        <v>242</v>
      </c>
      <c r="R286" s="18">
        <v>0</v>
      </c>
      <c r="S286" s="12" t="s">
        <v>419</v>
      </c>
      <c r="T286" s="12" t="s">
        <v>431</v>
      </c>
      <c r="U286" s="12" t="s">
        <v>2542</v>
      </c>
      <c r="V286" s="12" t="s">
        <v>422</v>
      </c>
      <c r="W286" s="12">
        <v>66.56</v>
      </c>
      <c r="X286" s="68" t="s">
        <v>417</v>
      </c>
      <c r="Y286" s="68">
        <v>20.6</v>
      </c>
      <c r="Z286" s="9" t="s">
        <v>245</v>
      </c>
      <c r="AA286" s="68" t="s">
        <v>1970</v>
      </c>
      <c r="AB286" s="68" t="s">
        <v>2</v>
      </c>
      <c r="AC286" s="68" t="s">
        <v>5</v>
      </c>
      <c r="AD286" s="68" t="s">
        <v>68</v>
      </c>
    </row>
    <row r="287" spans="2:30" s="68" customFormat="1" x14ac:dyDescent="0.25">
      <c r="B287" s="68" t="s">
        <v>1966</v>
      </c>
      <c r="C287" s="68" t="s">
        <v>1957</v>
      </c>
      <c r="D287" s="59" t="s">
        <v>425</v>
      </c>
      <c r="E287" s="68" t="s">
        <v>148</v>
      </c>
      <c r="F287" s="68" t="s">
        <v>243</v>
      </c>
      <c r="G287" s="18">
        <v>0</v>
      </c>
      <c r="H287" s="12" t="s">
        <v>419</v>
      </c>
      <c r="I287" s="12" t="s">
        <v>431</v>
      </c>
      <c r="J287" s="12" t="s">
        <v>2542</v>
      </c>
      <c r="K287" s="12" t="s">
        <v>422</v>
      </c>
      <c r="L287" s="12">
        <v>66.56</v>
      </c>
      <c r="M287" s="68" t="s">
        <v>417</v>
      </c>
      <c r="N287" s="68">
        <v>20.6</v>
      </c>
      <c r="O287" s="9" t="s">
        <v>245</v>
      </c>
      <c r="P287" s="60" t="s">
        <v>425</v>
      </c>
      <c r="Q287" s="68" t="s">
        <v>243</v>
      </c>
      <c r="R287" s="18">
        <v>0</v>
      </c>
      <c r="S287" s="12" t="s">
        <v>419</v>
      </c>
      <c r="T287" s="12" t="s">
        <v>431</v>
      </c>
      <c r="U287" s="12" t="s">
        <v>2542</v>
      </c>
      <c r="V287" s="12" t="s">
        <v>422</v>
      </c>
      <c r="W287" s="12">
        <v>66.56</v>
      </c>
      <c r="X287" s="68" t="s">
        <v>417</v>
      </c>
      <c r="Y287" s="68">
        <v>20.6</v>
      </c>
      <c r="Z287" s="9" t="s">
        <v>245</v>
      </c>
      <c r="AA287" s="68" t="s">
        <v>1970</v>
      </c>
      <c r="AC287" s="68" t="s">
        <v>5</v>
      </c>
      <c r="AD287" s="68" t="s">
        <v>68</v>
      </c>
    </row>
    <row r="288" spans="2:30" s="68" customFormat="1" x14ac:dyDescent="0.25">
      <c r="B288" s="68" t="s">
        <v>1964</v>
      </c>
      <c r="C288" s="68" t="s">
        <v>1968</v>
      </c>
      <c r="D288" s="59" t="s">
        <v>425</v>
      </c>
      <c r="E288" s="68" t="s">
        <v>1</v>
      </c>
      <c r="F288" s="68" t="s">
        <v>242</v>
      </c>
      <c r="G288" s="18">
        <v>0</v>
      </c>
      <c r="H288" s="12" t="s">
        <v>419</v>
      </c>
      <c r="I288" s="12" t="s">
        <v>431</v>
      </c>
      <c r="J288" s="12" t="s">
        <v>2542</v>
      </c>
      <c r="K288" s="12" t="s">
        <v>422</v>
      </c>
      <c r="L288" s="12">
        <v>66.56</v>
      </c>
      <c r="M288" s="68" t="s">
        <v>417</v>
      </c>
      <c r="N288" s="68">
        <v>20.6</v>
      </c>
      <c r="O288" s="9" t="s">
        <v>291</v>
      </c>
      <c r="P288" s="60" t="s">
        <v>425</v>
      </c>
      <c r="Q288" s="68" t="s">
        <v>242</v>
      </c>
      <c r="R288" s="18">
        <v>0</v>
      </c>
      <c r="S288" s="12" t="s">
        <v>419</v>
      </c>
      <c r="T288" s="12" t="s">
        <v>431</v>
      </c>
      <c r="U288" s="12" t="s">
        <v>2542</v>
      </c>
      <c r="V288" s="12" t="s">
        <v>422</v>
      </c>
      <c r="W288" s="12">
        <v>66.56</v>
      </c>
      <c r="X288" s="68" t="s">
        <v>417</v>
      </c>
      <c r="Y288" s="68">
        <v>20.6</v>
      </c>
      <c r="Z288" s="9" t="s">
        <v>291</v>
      </c>
      <c r="AA288" s="68" t="s">
        <v>1969</v>
      </c>
      <c r="AB288" s="68" t="s">
        <v>2</v>
      </c>
      <c r="AC288" s="68" t="s">
        <v>5</v>
      </c>
      <c r="AD288" s="68" t="s">
        <v>68</v>
      </c>
    </row>
    <row r="289" spans="1:30" s="68" customFormat="1" x14ac:dyDescent="0.25">
      <c r="B289" s="68" t="s">
        <v>1964</v>
      </c>
      <c r="C289" s="68" t="s">
        <v>1968</v>
      </c>
      <c r="D289" s="59" t="s">
        <v>425</v>
      </c>
      <c r="E289" s="68" t="s">
        <v>148</v>
      </c>
      <c r="F289" s="68" t="s">
        <v>243</v>
      </c>
      <c r="G289" s="18">
        <v>0</v>
      </c>
      <c r="H289" s="12" t="s">
        <v>419</v>
      </c>
      <c r="I289" s="12" t="s">
        <v>431</v>
      </c>
      <c r="J289" s="12" t="s">
        <v>2542</v>
      </c>
      <c r="K289" s="12" t="s">
        <v>422</v>
      </c>
      <c r="L289" s="12">
        <v>66.56</v>
      </c>
      <c r="M289" s="68" t="s">
        <v>417</v>
      </c>
      <c r="N289" s="68">
        <v>20.6</v>
      </c>
      <c r="O289" s="9" t="s">
        <v>291</v>
      </c>
      <c r="P289" s="60" t="s">
        <v>425</v>
      </c>
      <c r="Q289" s="68" t="s">
        <v>243</v>
      </c>
      <c r="R289" s="18">
        <v>0</v>
      </c>
      <c r="S289" s="12" t="s">
        <v>419</v>
      </c>
      <c r="T289" s="12" t="s">
        <v>431</v>
      </c>
      <c r="U289" s="12" t="s">
        <v>2542</v>
      </c>
      <c r="V289" s="12" t="s">
        <v>422</v>
      </c>
      <c r="W289" s="12">
        <v>66.56</v>
      </c>
      <c r="X289" s="68" t="s">
        <v>417</v>
      </c>
      <c r="Y289" s="68">
        <v>20.6</v>
      </c>
      <c r="Z289" s="9" t="s">
        <v>291</v>
      </c>
      <c r="AA289" s="68" t="s">
        <v>1969</v>
      </c>
      <c r="AC289" s="68" t="s">
        <v>5</v>
      </c>
      <c r="AD289" s="68" t="s">
        <v>68</v>
      </c>
    </row>
    <row r="290" spans="1:30" s="68" customFormat="1" x14ac:dyDescent="0.25">
      <c r="B290" s="68" t="s">
        <v>1964</v>
      </c>
      <c r="C290" s="68" t="s">
        <v>1957</v>
      </c>
      <c r="D290" s="59" t="s">
        <v>425</v>
      </c>
      <c r="E290" s="68" t="s">
        <v>1</v>
      </c>
      <c r="F290" s="68" t="s">
        <v>242</v>
      </c>
      <c r="G290" s="18">
        <v>0</v>
      </c>
      <c r="H290" s="12" t="s">
        <v>419</v>
      </c>
      <c r="I290" s="12" t="s">
        <v>431</v>
      </c>
      <c r="J290" s="12" t="s">
        <v>2542</v>
      </c>
      <c r="K290" s="12" t="s">
        <v>422</v>
      </c>
      <c r="L290" s="12">
        <v>66.56</v>
      </c>
      <c r="M290" s="68" t="s">
        <v>417</v>
      </c>
      <c r="N290" s="68">
        <v>20.6</v>
      </c>
      <c r="O290" s="9" t="s">
        <v>256</v>
      </c>
      <c r="P290" s="60" t="s">
        <v>425</v>
      </c>
      <c r="Q290" s="68" t="s">
        <v>242</v>
      </c>
      <c r="R290" s="18">
        <v>0</v>
      </c>
      <c r="S290" s="12" t="s">
        <v>419</v>
      </c>
      <c r="T290" s="12" t="s">
        <v>431</v>
      </c>
      <c r="U290" s="12" t="s">
        <v>2542</v>
      </c>
      <c r="V290" s="12" t="s">
        <v>422</v>
      </c>
      <c r="W290" s="12">
        <v>66.56</v>
      </c>
      <c r="X290" s="68" t="s">
        <v>417</v>
      </c>
      <c r="Y290" s="68">
        <v>20.6</v>
      </c>
      <c r="Z290" s="9" t="s">
        <v>256</v>
      </c>
      <c r="AA290" s="68" t="s">
        <v>1970</v>
      </c>
      <c r="AB290" s="68" t="s">
        <v>2</v>
      </c>
      <c r="AC290" s="68" t="s">
        <v>5</v>
      </c>
      <c r="AD290" s="68" t="s">
        <v>68</v>
      </c>
    </row>
    <row r="291" spans="1:30" s="68" customFormat="1" x14ac:dyDescent="0.25">
      <c r="B291" s="68" t="s">
        <v>1964</v>
      </c>
      <c r="C291" s="68" t="s">
        <v>1957</v>
      </c>
      <c r="D291" s="59" t="s">
        <v>425</v>
      </c>
      <c r="E291" s="68" t="s">
        <v>148</v>
      </c>
      <c r="F291" s="68" t="s">
        <v>243</v>
      </c>
      <c r="G291" s="18">
        <v>0</v>
      </c>
      <c r="H291" s="12" t="s">
        <v>419</v>
      </c>
      <c r="I291" s="12" t="s">
        <v>431</v>
      </c>
      <c r="J291" s="12" t="s">
        <v>2542</v>
      </c>
      <c r="K291" s="12" t="s">
        <v>422</v>
      </c>
      <c r="L291" s="12">
        <v>66.56</v>
      </c>
      <c r="M291" s="68" t="s">
        <v>417</v>
      </c>
      <c r="N291" s="68">
        <v>20.6</v>
      </c>
      <c r="O291" s="9" t="s">
        <v>256</v>
      </c>
      <c r="P291" s="60" t="s">
        <v>425</v>
      </c>
      <c r="Q291" s="68" t="s">
        <v>243</v>
      </c>
      <c r="R291" s="18">
        <v>0</v>
      </c>
      <c r="S291" s="12" t="s">
        <v>419</v>
      </c>
      <c r="T291" s="12" t="s">
        <v>431</v>
      </c>
      <c r="U291" s="12" t="s">
        <v>2542</v>
      </c>
      <c r="V291" s="12" t="s">
        <v>422</v>
      </c>
      <c r="W291" s="12">
        <v>66.56</v>
      </c>
      <c r="X291" s="68" t="s">
        <v>417</v>
      </c>
      <c r="Y291" s="68">
        <v>20.6</v>
      </c>
      <c r="Z291" s="9" t="s">
        <v>256</v>
      </c>
      <c r="AA291" s="68" t="s">
        <v>1970</v>
      </c>
      <c r="AC291" s="68" t="s">
        <v>5</v>
      </c>
      <c r="AD291" s="68" t="s">
        <v>68</v>
      </c>
    </row>
    <row r="292" spans="1:30" s="68" customFormat="1" x14ac:dyDescent="0.25">
      <c r="B292" s="68" t="s">
        <v>1967</v>
      </c>
      <c r="C292" s="68" t="s">
        <v>1846</v>
      </c>
      <c r="D292" s="59" t="s">
        <v>425</v>
      </c>
      <c r="E292" s="68" t="s">
        <v>1</v>
      </c>
      <c r="F292" s="68" t="s">
        <v>242</v>
      </c>
      <c r="G292" s="18">
        <v>0</v>
      </c>
      <c r="H292" s="12" t="s">
        <v>419</v>
      </c>
      <c r="I292" s="12" t="s">
        <v>431</v>
      </c>
      <c r="J292" s="12" t="s">
        <v>2542</v>
      </c>
      <c r="K292" s="12" t="s">
        <v>422</v>
      </c>
      <c r="L292" s="12">
        <v>66.56</v>
      </c>
      <c r="M292" s="68" t="s">
        <v>417</v>
      </c>
      <c r="N292" s="68">
        <v>20.6</v>
      </c>
      <c r="O292" s="9" t="s">
        <v>245</v>
      </c>
      <c r="P292" s="60" t="s">
        <v>425</v>
      </c>
      <c r="Q292" s="68" t="s">
        <v>242</v>
      </c>
      <c r="R292" s="18">
        <v>0</v>
      </c>
      <c r="S292" s="12" t="s">
        <v>419</v>
      </c>
      <c r="T292" s="12" t="s">
        <v>431</v>
      </c>
      <c r="U292" s="12" t="s">
        <v>2542</v>
      </c>
      <c r="V292" s="12" t="s">
        <v>422</v>
      </c>
      <c r="W292" s="12">
        <v>66.56</v>
      </c>
      <c r="X292" s="68" t="s">
        <v>417</v>
      </c>
      <c r="Y292" s="68">
        <v>20.6</v>
      </c>
      <c r="Z292" s="9" t="s">
        <v>245</v>
      </c>
      <c r="AA292" s="68" t="s">
        <v>4</v>
      </c>
      <c r="AB292" s="68" t="s">
        <v>2</v>
      </c>
      <c r="AC292" s="68" t="s">
        <v>5</v>
      </c>
      <c r="AD292" s="68" t="s">
        <v>68</v>
      </c>
    </row>
    <row r="293" spans="1:30" s="68" customFormat="1" x14ac:dyDescent="0.25">
      <c r="B293" s="68" t="s">
        <v>1967</v>
      </c>
      <c r="C293" s="68" t="s">
        <v>1846</v>
      </c>
      <c r="D293" s="59" t="s">
        <v>425</v>
      </c>
      <c r="E293" s="68" t="s">
        <v>148</v>
      </c>
      <c r="F293" s="68" t="s">
        <v>243</v>
      </c>
      <c r="G293" s="18">
        <v>0</v>
      </c>
      <c r="H293" s="12" t="s">
        <v>419</v>
      </c>
      <c r="I293" s="12" t="s">
        <v>431</v>
      </c>
      <c r="J293" s="12" t="s">
        <v>2542</v>
      </c>
      <c r="K293" s="12" t="s">
        <v>422</v>
      </c>
      <c r="L293" s="12">
        <v>66.56</v>
      </c>
      <c r="M293" s="68" t="s">
        <v>417</v>
      </c>
      <c r="N293" s="68">
        <v>20.6</v>
      </c>
      <c r="O293" s="9" t="s">
        <v>245</v>
      </c>
      <c r="P293" s="60" t="s">
        <v>425</v>
      </c>
      <c r="Q293" s="68" t="s">
        <v>243</v>
      </c>
      <c r="R293" s="18">
        <v>0</v>
      </c>
      <c r="S293" s="12" t="s">
        <v>419</v>
      </c>
      <c r="T293" s="12" t="s">
        <v>431</v>
      </c>
      <c r="U293" s="12" t="s">
        <v>2542</v>
      </c>
      <c r="V293" s="12" t="s">
        <v>422</v>
      </c>
      <c r="W293" s="12">
        <v>66.56</v>
      </c>
      <c r="X293" s="68" t="s">
        <v>417</v>
      </c>
      <c r="Y293" s="68">
        <v>20.6</v>
      </c>
      <c r="Z293" s="9" t="s">
        <v>245</v>
      </c>
      <c r="AA293" s="68" t="s">
        <v>4</v>
      </c>
      <c r="AC293" s="68" t="s">
        <v>5</v>
      </c>
      <c r="AD293" s="68" t="s">
        <v>68</v>
      </c>
    </row>
    <row r="294" spans="1:30" s="68" customFormat="1" x14ac:dyDescent="0.25">
      <c r="B294" s="68" t="s">
        <v>1965</v>
      </c>
      <c r="C294" s="68" t="s">
        <v>1968</v>
      </c>
      <c r="D294" s="59" t="s">
        <v>425</v>
      </c>
      <c r="E294" s="68" t="s">
        <v>1</v>
      </c>
      <c r="F294" s="68" t="s">
        <v>242</v>
      </c>
      <c r="G294" s="18">
        <v>0</v>
      </c>
      <c r="H294" s="12" t="s">
        <v>419</v>
      </c>
      <c r="I294" s="12" t="s">
        <v>431</v>
      </c>
      <c r="J294" s="12" t="s">
        <v>2542</v>
      </c>
      <c r="K294" s="12" t="s">
        <v>422</v>
      </c>
      <c r="L294" s="12">
        <v>66.56</v>
      </c>
      <c r="M294" s="68" t="s">
        <v>417</v>
      </c>
      <c r="N294" s="68">
        <v>20.6</v>
      </c>
      <c r="O294" s="9" t="s">
        <v>291</v>
      </c>
      <c r="P294" s="60" t="s">
        <v>425</v>
      </c>
      <c r="Q294" s="68" t="s">
        <v>242</v>
      </c>
      <c r="R294" s="18">
        <v>0</v>
      </c>
      <c r="S294" s="12" t="s">
        <v>419</v>
      </c>
      <c r="T294" s="12" t="s">
        <v>431</v>
      </c>
      <c r="U294" s="12" t="s">
        <v>2542</v>
      </c>
      <c r="V294" s="12" t="s">
        <v>422</v>
      </c>
      <c r="W294" s="12">
        <v>66.56</v>
      </c>
      <c r="X294" s="68" t="s">
        <v>417</v>
      </c>
      <c r="Y294" s="68">
        <v>20.6</v>
      </c>
      <c r="Z294" s="9" t="s">
        <v>291</v>
      </c>
      <c r="AA294" s="68" t="s">
        <v>1969</v>
      </c>
      <c r="AB294" s="68" t="s">
        <v>2</v>
      </c>
      <c r="AC294" s="68" t="s">
        <v>5</v>
      </c>
      <c r="AD294" s="68" t="s">
        <v>68</v>
      </c>
    </row>
    <row r="295" spans="1:30" s="68" customFormat="1" x14ac:dyDescent="0.25">
      <c r="B295" s="68" t="s">
        <v>1965</v>
      </c>
      <c r="C295" s="68" t="s">
        <v>1968</v>
      </c>
      <c r="D295" s="59" t="s">
        <v>425</v>
      </c>
      <c r="E295" s="68" t="s">
        <v>148</v>
      </c>
      <c r="F295" s="68" t="s">
        <v>243</v>
      </c>
      <c r="G295" s="18">
        <v>0</v>
      </c>
      <c r="H295" s="12" t="s">
        <v>419</v>
      </c>
      <c r="I295" s="12" t="s">
        <v>431</v>
      </c>
      <c r="J295" s="12" t="s">
        <v>2542</v>
      </c>
      <c r="K295" s="12" t="s">
        <v>422</v>
      </c>
      <c r="L295" s="12">
        <v>66.56</v>
      </c>
      <c r="M295" s="68" t="s">
        <v>417</v>
      </c>
      <c r="N295" s="68">
        <v>20.6</v>
      </c>
      <c r="O295" s="9" t="s">
        <v>291</v>
      </c>
      <c r="P295" s="60" t="s">
        <v>425</v>
      </c>
      <c r="Q295" s="68" t="s">
        <v>243</v>
      </c>
      <c r="R295" s="18">
        <v>0</v>
      </c>
      <c r="S295" s="12" t="s">
        <v>419</v>
      </c>
      <c r="T295" s="12" t="s">
        <v>431</v>
      </c>
      <c r="U295" s="12" t="s">
        <v>2542</v>
      </c>
      <c r="V295" s="12" t="s">
        <v>422</v>
      </c>
      <c r="W295" s="12">
        <v>66.56</v>
      </c>
      <c r="X295" s="68" t="s">
        <v>417</v>
      </c>
      <c r="Y295" s="68">
        <v>20.6</v>
      </c>
      <c r="Z295" s="9" t="s">
        <v>291</v>
      </c>
      <c r="AA295" s="68" t="s">
        <v>1969</v>
      </c>
      <c r="AC295" s="68" t="s">
        <v>5</v>
      </c>
      <c r="AD295" s="68" t="s">
        <v>68</v>
      </c>
    </row>
    <row r="296" spans="1:30" s="68" customFormat="1" x14ac:dyDescent="0.25">
      <c r="B296" s="68" t="s">
        <v>1965</v>
      </c>
      <c r="C296" s="68" t="s">
        <v>1846</v>
      </c>
      <c r="D296" s="59" t="s">
        <v>425</v>
      </c>
      <c r="E296" s="68" t="s">
        <v>1</v>
      </c>
      <c r="F296" s="68" t="s">
        <v>242</v>
      </c>
      <c r="G296" s="18">
        <v>0</v>
      </c>
      <c r="H296" s="12" t="s">
        <v>419</v>
      </c>
      <c r="I296" s="12" t="s">
        <v>431</v>
      </c>
      <c r="J296" s="12" t="s">
        <v>2542</v>
      </c>
      <c r="K296" s="12" t="s">
        <v>422</v>
      </c>
      <c r="L296" s="12">
        <v>66.56</v>
      </c>
      <c r="M296" s="68" t="s">
        <v>417</v>
      </c>
      <c r="N296" s="68">
        <v>20.6</v>
      </c>
      <c r="O296" s="9" t="s">
        <v>245</v>
      </c>
      <c r="P296" s="60" t="s">
        <v>425</v>
      </c>
      <c r="Q296" s="68" t="s">
        <v>242</v>
      </c>
      <c r="R296" s="18">
        <v>0</v>
      </c>
      <c r="S296" s="12" t="s">
        <v>419</v>
      </c>
      <c r="T296" s="12" t="s">
        <v>431</v>
      </c>
      <c r="U296" s="12" t="s">
        <v>2542</v>
      </c>
      <c r="V296" s="12" t="s">
        <v>422</v>
      </c>
      <c r="W296" s="12">
        <v>66.56</v>
      </c>
      <c r="X296" s="68" t="s">
        <v>417</v>
      </c>
      <c r="Y296" s="68">
        <v>20.6</v>
      </c>
      <c r="Z296" s="9" t="s">
        <v>245</v>
      </c>
      <c r="AA296" s="68" t="s">
        <v>1970</v>
      </c>
      <c r="AB296" s="68" t="s">
        <v>2</v>
      </c>
      <c r="AC296" s="68" t="s">
        <v>5</v>
      </c>
      <c r="AD296" s="68" t="s">
        <v>68</v>
      </c>
    </row>
    <row r="297" spans="1:30" s="68" customFormat="1" x14ac:dyDescent="0.25">
      <c r="B297" s="68" t="s">
        <v>1965</v>
      </c>
      <c r="C297" s="68" t="s">
        <v>1846</v>
      </c>
      <c r="D297" s="59" t="s">
        <v>425</v>
      </c>
      <c r="E297" s="68" t="s">
        <v>148</v>
      </c>
      <c r="F297" s="68" t="s">
        <v>243</v>
      </c>
      <c r="G297" s="18">
        <v>0</v>
      </c>
      <c r="H297" s="12" t="s">
        <v>419</v>
      </c>
      <c r="I297" s="12" t="s">
        <v>431</v>
      </c>
      <c r="J297" s="12" t="s">
        <v>2542</v>
      </c>
      <c r="K297" s="12" t="s">
        <v>422</v>
      </c>
      <c r="L297" s="12">
        <v>66.56</v>
      </c>
      <c r="M297" s="68" t="s">
        <v>417</v>
      </c>
      <c r="N297" s="68">
        <v>20.6</v>
      </c>
      <c r="O297" s="9" t="s">
        <v>245</v>
      </c>
      <c r="P297" s="60" t="s">
        <v>425</v>
      </c>
      <c r="Q297" s="68" t="s">
        <v>243</v>
      </c>
      <c r="R297" s="18">
        <v>0</v>
      </c>
      <c r="S297" s="12" t="s">
        <v>419</v>
      </c>
      <c r="T297" s="12" t="s">
        <v>431</v>
      </c>
      <c r="U297" s="12" t="s">
        <v>2542</v>
      </c>
      <c r="V297" s="12" t="s">
        <v>422</v>
      </c>
      <c r="W297" s="12">
        <v>66.56</v>
      </c>
      <c r="X297" s="68" t="s">
        <v>417</v>
      </c>
      <c r="Y297" s="68">
        <v>20.6</v>
      </c>
      <c r="Z297" s="9" t="s">
        <v>245</v>
      </c>
      <c r="AA297" s="68" t="s">
        <v>1970</v>
      </c>
      <c r="AC297" s="68" t="s">
        <v>5</v>
      </c>
      <c r="AD297" s="68" t="s">
        <v>68</v>
      </c>
    </row>
    <row r="298" spans="1:30" s="68" customFormat="1" x14ac:dyDescent="0.25">
      <c r="B298" s="68" t="s">
        <v>142</v>
      </c>
      <c r="C298" s="68" t="s">
        <v>348</v>
      </c>
      <c r="D298" s="59" t="s">
        <v>425</v>
      </c>
      <c r="E298" s="68" t="s">
        <v>1</v>
      </c>
      <c r="F298" s="68" t="s">
        <v>242</v>
      </c>
      <c r="G298" s="18">
        <v>0</v>
      </c>
      <c r="H298" s="12" t="s">
        <v>419</v>
      </c>
      <c r="I298" s="12" t="s">
        <v>431</v>
      </c>
      <c r="J298" s="12" t="s">
        <v>2542</v>
      </c>
      <c r="K298" s="12" t="s">
        <v>422</v>
      </c>
      <c r="L298" s="12">
        <v>66.56</v>
      </c>
      <c r="M298" s="68" t="s">
        <v>417</v>
      </c>
      <c r="N298" s="68">
        <v>20.6</v>
      </c>
      <c r="O298" s="9" t="s">
        <v>245</v>
      </c>
      <c r="P298" s="60" t="s">
        <v>425</v>
      </c>
      <c r="Q298" s="68" t="s">
        <v>242</v>
      </c>
      <c r="R298" s="18">
        <v>0</v>
      </c>
      <c r="S298" s="12" t="s">
        <v>419</v>
      </c>
      <c r="T298" s="12" t="s">
        <v>431</v>
      </c>
      <c r="U298" s="12" t="s">
        <v>2542</v>
      </c>
      <c r="V298" s="12" t="s">
        <v>422</v>
      </c>
      <c r="W298" s="12">
        <v>66.56</v>
      </c>
      <c r="X298" s="68" t="s">
        <v>417</v>
      </c>
      <c r="Y298" s="68">
        <v>20.6</v>
      </c>
      <c r="Z298" s="9" t="s">
        <v>245</v>
      </c>
      <c r="AA298" s="68" t="s">
        <v>4</v>
      </c>
      <c r="AB298" s="68" t="s">
        <v>2</v>
      </c>
      <c r="AC298" s="68" t="s">
        <v>5</v>
      </c>
      <c r="AD298" s="68" t="s">
        <v>68</v>
      </c>
    </row>
    <row r="299" spans="1:30" s="68" customFormat="1" x14ac:dyDescent="0.25">
      <c r="B299" s="68" t="s">
        <v>142</v>
      </c>
      <c r="C299" s="68" t="s">
        <v>348</v>
      </c>
      <c r="D299" s="59" t="s">
        <v>425</v>
      </c>
      <c r="E299" s="68" t="s">
        <v>148</v>
      </c>
      <c r="F299" s="68" t="s">
        <v>243</v>
      </c>
      <c r="G299" s="18">
        <v>0</v>
      </c>
      <c r="H299" s="12" t="s">
        <v>419</v>
      </c>
      <c r="I299" s="12" t="s">
        <v>431</v>
      </c>
      <c r="J299" s="12" t="s">
        <v>2542</v>
      </c>
      <c r="K299" s="12" t="s">
        <v>422</v>
      </c>
      <c r="L299" s="12">
        <v>66.56</v>
      </c>
      <c r="M299" s="68" t="s">
        <v>417</v>
      </c>
      <c r="N299" s="68">
        <v>20.6</v>
      </c>
      <c r="O299" s="9" t="s">
        <v>245</v>
      </c>
      <c r="P299" s="60" t="s">
        <v>425</v>
      </c>
      <c r="Q299" s="68" t="s">
        <v>243</v>
      </c>
      <c r="R299" s="18">
        <v>0</v>
      </c>
      <c r="S299" s="12" t="s">
        <v>419</v>
      </c>
      <c r="T299" s="12" t="s">
        <v>431</v>
      </c>
      <c r="U299" s="12" t="s">
        <v>2542</v>
      </c>
      <c r="V299" s="12" t="s">
        <v>422</v>
      </c>
      <c r="W299" s="12">
        <v>66.56</v>
      </c>
      <c r="X299" s="68" t="s">
        <v>417</v>
      </c>
      <c r="Y299" s="68">
        <v>20.6</v>
      </c>
      <c r="Z299" s="9" t="s">
        <v>245</v>
      </c>
      <c r="AA299" s="68" t="s">
        <v>4</v>
      </c>
      <c r="AC299" s="68" t="s">
        <v>5</v>
      </c>
      <c r="AD299" s="68" t="s">
        <v>68</v>
      </c>
    </row>
    <row r="300" spans="1:30" s="68" customFormat="1" x14ac:dyDescent="0.25">
      <c r="B300" s="68" t="s">
        <v>142</v>
      </c>
      <c r="C300" s="68" t="s">
        <v>21</v>
      </c>
      <c r="D300" s="59" t="s">
        <v>425</v>
      </c>
      <c r="E300" s="68" t="s">
        <v>1</v>
      </c>
      <c r="F300" s="68" t="s">
        <v>242</v>
      </c>
      <c r="G300" s="18">
        <v>0</v>
      </c>
      <c r="H300" s="12" t="s">
        <v>419</v>
      </c>
      <c r="I300" s="12" t="s">
        <v>431</v>
      </c>
      <c r="J300" s="12" t="s">
        <v>2542</v>
      </c>
      <c r="K300" s="12" t="s">
        <v>422</v>
      </c>
      <c r="L300" s="12">
        <v>66.56</v>
      </c>
      <c r="M300" s="68" t="s">
        <v>417</v>
      </c>
      <c r="N300" s="68">
        <v>20.6</v>
      </c>
      <c r="O300" s="9" t="s">
        <v>291</v>
      </c>
      <c r="P300" s="60" t="s">
        <v>425</v>
      </c>
      <c r="Q300" s="68" t="s">
        <v>242</v>
      </c>
      <c r="R300" s="18">
        <v>0</v>
      </c>
      <c r="S300" s="12" t="s">
        <v>419</v>
      </c>
      <c r="T300" s="12" t="s">
        <v>431</v>
      </c>
      <c r="U300" s="12" t="s">
        <v>2542</v>
      </c>
      <c r="V300" s="12" t="s">
        <v>422</v>
      </c>
      <c r="W300" s="12">
        <v>66.56</v>
      </c>
      <c r="X300" s="68" t="s">
        <v>417</v>
      </c>
      <c r="Y300" s="68">
        <v>20.6</v>
      </c>
      <c r="Z300" s="9" t="s">
        <v>291</v>
      </c>
      <c r="AA300" s="68" t="s">
        <v>4</v>
      </c>
      <c r="AB300" s="68" t="s">
        <v>2</v>
      </c>
      <c r="AC300" s="68" t="s">
        <v>5</v>
      </c>
      <c r="AD300" s="68" t="s">
        <v>68</v>
      </c>
    </row>
    <row r="301" spans="1:30" s="68" customFormat="1" x14ac:dyDescent="0.25">
      <c r="B301" s="68" t="s">
        <v>142</v>
      </c>
      <c r="C301" s="68" t="s">
        <v>21</v>
      </c>
      <c r="D301" s="59" t="s">
        <v>425</v>
      </c>
      <c r="E301" s="68" t="s">
        <v>148</v>
      </c>
      <c r="F301" s="68" t="s">
        <v>243</v>
      </c>
      <c r="G301" s="18">
        <v>0</v>
      </c>
      <c r="H301" s="12" t="s">
        <v>419</v>
      </c>
      <c r="I301" s="12" t="s">
        <v>431</v>
      </c>
      <c r="J301" s="12" t="s">
        <v>2542</v>
      </c>
      <c r="K301" s="12" t="s">
        <v>422</v>
      </c>
      <c r="L301" s="12">
        <v>66.56</v>
      </c>
      <c r="M301" s="68" t="s">
        <v>417</v>
      </c>
      <c r="N301" s="68">
        <v>20.6</v>
      </c>
      <c r="O301" s="9" t="s">
        <v>291</v>
      </c>
      <c r="P301" s="60" t="s">
        <v>425</v>
      </c>
      <c r="Q301" s="68" t="s">
        <v>243</v>
      </c>
      <c r="R301" s="18">
        <v>0</v>
      </c>
      <c r="S301" s="12" t="s">
        <v>419</v>
      </c>
      <c r="T301" s="12" t="s">
        <v>431</v>
      </c>
      <c r="U301" s="12" t="s">
        <v>2542</v>
      </c>
      <c r="V301" s="12" t="s">
        <v>422</v>
      </c>
      <c r="W301" s="12">
        <v>66.56</v>
      </c>
      <c r="X301" s="68" t="s">
        <v>417</v>
      </c>
      <c r="Y301" s="68">
        <v>20.6</v>
      </c>
      <c r="Z301" s="9" t="s">
        <v>291</v>
      </c>
      <c r="AA301" s="68" t="s">
        <v>4</v>
      </c>
      <c r="AC301" s="68" t="s">
        <v>5</v>
      </c>
      <c r="AD301" s="68" t="s">
        <v>68</v>
      </c>
    </row>
    <row r="302" spans="1:30" s="68" customFormat="1" x14ac:dyDescent="0.25">
      <c r="A302" s="7" t="s">
        <v>1995</v>
      </c>
      <c r="B302" s="31" t="s">
        <v>1996</v>
      </c>
      <c r="C302" s="69" t="s">
        <v>1997</v>
      </c>
      <c r="D302" s="59" t="s">
        <v>415</v>
      </c>
      <c r="E302" s="68" t="s">
        <v>1</v>
      </c>
      <c r="F302" s="68" t="s">
        <v>206</v>
      </c>
      <c r="G302" s="18">
        <v>0</v>
      </c>
      <c r="H302" s="12" t="s">
        <v>439</v>
      </c>
      <c r="I302" s="12" t="s">
        <v>449</v>
      </c>
      <c r="J302" s="12" t="s">
        <v>2531</v>
      </c>
      <c r="K302" s="12" t="s">
        <v>442</v>
      </c>
      <c r="L302" s="12">
        <v>70.599999999999994</v>
      </c>
      <c r="M302" s="68" t="s">
        <v>417</v>
      </c>
      <c r="O302" s="69"/>
      <c r="P302" s="60" t="s">
        <v>415</v>
      </c>
      <c r="Q302" s="68" t="s">
        <v>209</v>
      </c>
      <c r="R302" s="18">
        <v>1</v>
      </c>
      <c r="S302" s="12" t="s">
        <v>439</v>
      </c>
      <c r="T302" s="12" t="s">
        <v>461</v>
      </c>
      <c r="U302" s="12" t="s">
        <v>2541</v>
      </c>
      <c r="V302" s="12" t="s">
        <v>442</v>
      </c>
      <c r="W302" s="12">
        <v>70.599999999999994</v>
      </c>
      <c r="X302" s="68" t="s">
        <v>427</v>
      </c>
      <c r="Z302" s="9"/>
      <c r="AA302" s="68" t="s">
        <v>2062</v>
      </c>
    </row>
    <row r="303" spans="1:30" s="68" customFormat="1" x14ac:dyDescent="0.25">
      <c r="A303" s="7" t="s">
        <v>1995</v>
      </c>
      <c r="B303" s="31" t="s">
        <v>1996</v>
      </c>
      <c r="C303" s="69" t="s">
        <v>1997</v>
      </c>
      <c r="D303" s="59" t="s">
        <v>415</v>
      </c>
      <c r="E303" s="68" t="s">
        <v>148</v>
      </c>
      <c r="F303" s="68" t="s">
        <v>208</v>
      </c>
      <c r="G303" s="18">
        <v>0</v>
      </c>
      <c r="H303" s="12" t="s">
        <v>439</v>
      </c>
      <c r="I303" s="12" t="s">
        <v>449</v>
      </c>
      <c r="J303" s="12" t="s">
        <v>2531</v>
      </c>
      <c r="K303" s="12" t="s">
        <v>442</v>
      </c>
      <c r="L303" s="12">
        <v>70.599999999999994</v>
      </c>
      <c r="M303" s="68" t="s">
        <v>417</v>
      </c>
      <c r="O303" s="69"/>
      <c r="P303" s="60" t="s">
        <v>415</v>
      </c>
      <c r="Q303" s="68" t="s">
        <v>207</v>
      </c>
      <c r="R303" s="18">
        <v>0</v>
      </c>
      <c r="S303" s="12" t="s">
        <v>439</v>
      </c>
      <c r="T303" s="12" t="s">
        <v>461</v>
      </c>
      <c r="U303" s="12" t="s">
        <v>2541</v>
      </c>
      <c r="V303" s="12" t="s">
        <v>442</v>
      </c>
      <c r="W303" s="12">
        <v>70.599999999999994</v>
      </c>
      <c r="X303" s="68" t="s">
        <v>427</v>
      </c>
      <c r="Z303" s="9"/>
      <c r="AA303" s="68" t="s">
        <v>2062</v>
      </c>
    </row>
    <row r="304" spans="1:30" s="31" customFormat="1" x14ac:dyDescent="0.25">
      <c r="A304" s="33" t="s">
        <v>2001</v>
      </c>
      <c r="B304" s="31" t="s">
        <v>2002</v>
      </c>
      <c r="C304" s="69" t="s">
        <v>1841</v>
      </c>
      <c r="D304" s="59" t="s">
        <v>415</v>
      </c>
      <c r="E304" s="31" t="s">
        <v>1</v>
      </c>
      <c r="F304" s="31" t="s">
        <v>206</v>
      </c>
      <c r="G304" s="84">
        <v>0</v>
      </c>
      <c r="H304" s="82" t="s">
        <v>439</v>
      </c>
      <c r="I304" s="82" t="s">
        <v>449</v>
      </c>
      <c r="J304" s="82" t="s">
        <v>2531</v>
      </c>
      <c r="K304" s="82" t="s">
        <v>442</v>
      </c>
      <c r="L304" s="82">
        <v>70.599999999999994</v>
      </c>
      <c r="M304" s="31" t="s">
        <v>417</v>
      </c>
      <c r="O304" s="85" t="s">
        <v>2070</v>
      </c>
      <c r="P304" s="60" t="s">
        <v>415</v>
      </c>
      <c r="Q304" s="31" t="s">
        <v>209</v>
      </c>
      <c r="R304" s="18">
        <v>1</v>
      </c>
      <c r="S304" s="82" t="s">
        <v>439</v>
      </c>
      <c r="T304" s="82" t="s">
        <v>461</v>
      </c>
      <c r="U304" s="82" t="s">
        <v>2541</v>
      </c>
      <c r="V304" s="82" t="s">
        <v>442</v>
      </c>
      <c r="W304" s="82">
        <v>70.599999999999994</v>
      </c>
      <c r="X304" s="31" t="s">
        <v>427</v>
      </c>
      <c r="Z304" s="85" t="s">
        <v>2073</v>
      </c>
    </row>
    <row r="305" spans="1:27" s="68" customFormat="1" x14ac:dyDescent="0.25">
      <c r="A305" s="7" t="s">
        <v>2001</v>
      </c>
      <c r="B305" s="31" t="s">
        <v>2002</v>
      </c>
      <c r="C305" s="69" t="s">
        <v>1841</v>
      </c>
      <c r="D305" s="59" t="s">
        <v>415</v>
      </c>
      <c r="E305" s="68" t="s">
        <v>148</v>
      </c>
      <c r="F305" s="68" t="s">
        <v>208</v>
      </c>
      <c r="G305" s="18">
        <v>0</v>
      </c>
      <c r="H305" s="12" t="s">
        <v>439</v>
      </c>
      <c r="I305" s="12" t="s">
        <v>449</v>
      </c>
      <c r="J305" s="12" t="s">
        <v>2531</v>
      </c>
      <c r="K305" s="12" t="s">
        <v>442</v>
      </c>
      <c r="L305" s="12">
        <v>70.599999999999994</v>
      </c>
      <c r="M305" s="68" t="s">
        <v>417</v>
      </c>
      <c r="O305" s="67" t="s">
        <v>2070</v>
      </c>
      <c r="P305" s="60" t="s">
        <v>415</v>
      </c>
      <c r="Q305" s="68" t="s">
        <v>207</v>
      </c>
      <c r="R305" s="18">
        <v>0</v>
      </c>
      <c r="S305" s="12" t="s">
        <v>439</v>
      </c>
      <c r="T305" s="12" t="s">
        <v>461</v>
      </c>
      <c r="U305" s="12" t="s">
        <v>2541</v>
      </c>
      <c r="V305" s="12" t="s">
        <v>442</v>
      </c>
      <c r="W305" s="12">
        <v>70.599999999999994</v>
      </c>
      <c r="X305" s="68" t="s">
        <v>427</v>
      </c>
      <c r="Z305" s="67" t="s">
        <v>2073</v>
      </c>
    </row>
    <row r="306" spans="1:27" s="68" customFormat="1" x14ac:dyDescent="0.25">
      <c r="A306" s="7" t="s">
        <v>2001</v>
      </c>
      <c r="B306" s="31" t="s">
        <v>2003</v>
      </c>
      <c r="C306" s="69" t="s">
        <v>1855</v>
      </c>
      <c r="D306" s="59" t="s">
        <v>415</v>
      </c>
      <c r="E306" s="68" t="s">
        <v>1</v>
      </c>
      <c r="F306" s="68" t="s">
        <v>206</v>
      </c>
      <c r="G306" s="18">
        <v>0</v>
      </c>
      <c r="H306" s="12" t="s">
        <v>439</v>
      </c>
      <c r="I306" s="12" t="s">
        <v>449</v>
      </c>
      <c r="J306" s="12" t="s">
        <v>2531</v>
      </c>
      <c r="K306" s="12" t="s">
        <v>442</v>
      </c>
      <c r="L306" s="12">
        <v>70.599999999999994</v>
      </c>
      <c r="M306" s="68" t="s">
        <v>417</v>
      </c>
      <c r="O306" s="67" t="s">
        <v>2071</v>
      </c>
      <c r="P306" s="60" t="s">
        <v>415</v>
      </c>
      <c r="Q306" s="68" t="s">
        <v>209</v>
      </c>
      <c r="R306" s="18">
        <v>1</v>
      </c>
      <c r="S306" s="12" t="s">
        <v>439</v>
      </c>
      <c r="T306" s="12" t="s">
        <v>461</v>
      </c>
      <c r="U306" s="12" t="s">
        <v>2541</v>
      </c>
      <c r="V306" s="12" t="s">
        <v>442</v>
      </c>
      <c r="W306" s="12">
        <v>70.599999999999994</v>
      </c>
      <c r="X306" s="68" t="s">
        <v>427</v>
      </c>
      <c r="Z306" s="67" t="s">
        <v>2074</v>
      </c>
    </row>
    <row r="307" spans="1:27" s="68" customFormat="1" x14ac:dyDescent="0.25">
      <c r="A307" s="7" t="s">
        <v>2001</v>
      </c>
      <c r="B307" s="31" t="s">
        <v>2003</v>
      </c>
      <c r="C307" s="69" t="s">
        <v>1855</v>
      </c>
      <c r="D307" s="59" t="s">
        <v>415</v>
      </c>
      <c r="E307" s="68" t="s">
        <v>148</v>
      </c>
      <c r="F307" s="68" t="s">
        <v>208</v>
      </c>
      <c r="G307" s="18">
        <v>0</v>
      </c>
      <c r="H307" s="12" t="s">
        <v>439</v>
      </c>
      <c r="I307" s="12" t="s">
        <v>449</v>
      </c>
      <c r="J307" s="12" t="s">
        <v>2531</v>
      </c>
      <c r="K307" s="12" t="s">
        <v>442</v>
      </c>
      <c r="L307" s="12">
        <v>70.599999999999994</v>
      </c>
      <c r="M307" s="68" t="s">
        <v>417</v>
      </c>
      <c r="O307" s="67" t="s">
        <v>2071</v>
      </c>
      <c r="P307" s="60" t="s">
        <v>415</v>
      </c>
      <c r="Q307" s="68" t="s">
        <v>207</v>
      </c>
      <c r="R307" s="18">
        <v>0</v>
      </c>
      <c r="S307" s="12" t="s">
        <v>439</v>
      </c>
      <c r="T307" s="12" t="s">
        <v>461</v>
      </c>
      <c r="U307" s="12" t="s">
        <v>2541</v>
      </c>
      <c r="V307" s="12" t="s">
        <v>442</v>
      </c>
      <c r="W307" s="12">
        <v>70.599999999999994</v>
      </c>
      <c r="X307" s="68" t="s">
        <v>427</v>
      </c>
      <c r="Z307" s="67" t="s">
        <v>2074</v>
      </c>
    </row>
    <row r="308" spans="1:27" s="68" customFormat="1" x14ac:dyDescent="0.25">
      <c r="A308" s="7" t="s">
        <v>2001</v>
      </c>
      <c r="B308" s="31" t="s">
        <v>2004</v>
      </c>
      <c r="C308" s="69" t="s">
        <v>1855</v>
      </c>
      <c r="D308" s="59" t="s">
        <v>415</v>
      </c>
      <c r="E308" s="68" t="s">
        <v>1</v>
      </c>
      <c r="F308" s="68" t="s">
        <v>206</v>
      </c>
      <c r="G308" s="18">
        <v>0</v>
      </c>
      <c r="H308" s="12" t="s">
        <v>439</v>
      </c>
      <c r="I308" s="12" t="s">
        <v>449</v>
      </c>
      <c r="J308" s="12" t="s">
        <v>2531</v>
      </c>
      <c r="K308" s="12" t="s">
        <v>442</v>
      </c>
      <c r="L308" s="12">
        <v>70.599999999999994</v>
      </c>
      <c r="M308" s="68" t="s">
        <v>417</v>
      </c>
      <c r="O308" s="67" t="s">
        <v>2070</v>
      </c>
      <c r="P308" s="60" t="s">
        <v>415</v>
      </c>
      <c r="Q308" s="68" t="s">
        <v>209</v>
      </c>
      <c r="R308" s="18">
        <v>1</v>
      </c>
      <c r="S308" s="12" t="s">
        <v>439</v>
      </c>
      <c r="T308" s="12" t="s">
        <v>461</v>
      </c>
      <c r="U308" s="12" t="s">
        <v>2541</v>
      </c>
      <c r="V308" s="12" t="s">
        <v>442</v>
      </c>
      <c r="W308" s="12">
        <v>70.599999999999994</v>
      </c>
      <c r="X308" s="68" t="s">
        <v>427</v>
      </c>
      <c r="Z308" s="67" t="s">
        <v>2073</v>
      </c>
    </row>
    <row r="309" spans="1:27" s="68" customFormat="1" x14ac:dyDescent="0.25">
      <c r="A309" s="7" t="s">
        <v>2001</v>
      </c>
      <c r="B309" s="31" t="s">
        <v>2004</v>
      </c>
      <c r="C309" s="69" t="s">
        <v>1855</v>
      </c>
      <c r="D309" s="59" t="s">
        <v>415</v>
      </c>
      <c r="E309" s="68" t="s">
        <v>148</v>
      </c>
      <c r="F309" s="68" t="s">
        <v>208</v>
      </c>
      <c r="G309" s="18">
        <v>0</v>
      </c>
      <c r="H309" s="12" t="s">
        <v>439</v>
      </c>
      <c r="I309" s="12" t="s">
        <v>449</v>
      </c>
      <c r="J309" s="12" t="s">
        <v>2531</v>
      </c>
      <c r="K309" s="12" t="s">
        <v>442</v>
      </c>
      <c r="L309" s="12">
        <v>70.599999999999994</v>
      </c>
      <c r="M309" s="68" t="s">
        <v>417</v>
      </c>
      <c r="O309" s="67" t="s">
        <v>2070</v>
      </c>
      <c r="P309" s="60" t="s">
        <v>415</v>
      </c>
      <c r="Q309" s="68" t="s">
        <v>207</v>
      </c>
      <c r="R309" s="18">
        <v>0</v>
      </c>
      <c r="S309" s="12" t="s">
        <v>439</v>
      </c>
      <c r="T309" s="12" t="s">
        <v>461</v>
      </c>
      <c r="U309" s="12" t="s">
        <v>2541</v>
      </c>
      <c r="V309" s="12" t="s">
        <v>442</v>
      </c>
      <c r="W309" s="12">
        <v>70.599999999999994</v>
      </c>
      <c r="X309" s="68" t="s">
        <v>427</v>
      </c>
      <c r="Z309" s="67" t="s">
        <v>2073</v>
      </c>
    </row>
    <row r="310" spans="1:27" s="68" customFormat="1" x14ac:dyDescent="0.25">
      <c r="A310" s="7" t="s">
        <v>2001</v>
      </c>
      <c r="B310" s="31" t="s">
        <v>2005</v>
      </c>
      <c r="C310" s="69" t="s">
        <v>1855</v>
      </c>
      <c r="D310" s="59" t="s">
        <v>415</v>
      </c>
      <c r="E310" s="68" t="s">
        <v>1</v>
      </c>
      <c r="F310" s="68" t="s">
        <v>206</v>
      </c>
      <c r="G310" s="18">
        <v>0</v>
      </c>
      <c r="H310" s="12" t="s">
        <v>439</v>
      </c>
      <c r="I310" s="12" t="s">
        <v>449</v>
      </c>
      <c r="J310" s="12" t="s">
        <v>2531</v>
      </c>
      <c r="K310" s="12" t="s">
        <v>442</v>
      </c>
      <c r="L310" s="12">
        <v>70.599999999999994</v>
      </c>
      <c r="M310" s="68" t="s">
        <v>417</v>
      </c>
      <c r="O310" s="67" t="s">
        <v>2071</v>
      </c>
      <c r="P310" s="60" t="s">
        <v>415</v>
      </c>
      <c r="Q310" s="68" t="s">
        <v>209</v>
      </c>
      <c r="R310" s="18">
        <v>1</v>
      </c>
      <c r="S310" s="12" t="s">
        <v>439</v>
      </c>
      <c r="T310" s="12" t="s">
        <v>461</v>
      </c>
      <c r="U310" s="12" t="s">
        <v>2541</v>
      </c>
      <c r="V310" s="12" t="s">
        <v>442</v>
      </c>
      <c r="W310" s="12">
        <v>70.599999999999994</v>
      </c>
      <c r="X310" s="68" t="s">
        <v>427</v>
      </c>
      <c r="Z310" s="67" t="s">
        <v>2074</v>
      </c>
    </row>
    <row r="311" spans="1:27" s="68" customFormat="1" x14ac:dyDescent="0.25">
      <c r="A311" s="7" t="s">
        <v>2001</v>
      </c>
      <c r="B311" s="31" t="s">
        <v>2005</v>
      </c>
      <c r="C311" s="69" t="s">
        <v>1855</v>
      </c>
      <c r="D311" s="59" t="s">
        <v>415</v>
      </c>
      <c r="E311" s="68" t="s">
        <v>148</v>
      </c>
      <c r="F311" s="68" t="s">
        <v>208</v>
      </c>
      <c r="G311" s="18">
        <v>0</v>
      </c>
      <c r="H311" s="12" t="s">
        <v>439</v>
      </c>
      <c r="I311" s="12" t="s">
        <v>449</v>
      </c>
      <c r="J311" s="12" t="s">
        <v>2531</v>
      </c>
      <c r="K311" s="12" t="s">
        <v>442</v>
      </c>
      <c r="L311" s="12">
        <v>70.599999999999994</v>
      </c>
      <c r="M311" s="68" t="s">
        <v>417</v>
      </c>
      <c r="O311" s="67" t="s">
        <v>2071</v>
      </c>
      <c r="P311" s="60" t="s">
        <v>415</v>
      </c>
      <c r="Q311" s="68" t="s">
        <v>207</v>
      </c>
      <c r="R311" s="18">
        <v>0</v>
      </c>
      <c r="S311" s="12" t="s">
        <v>439</v>
      </c>
      <c r="T311" s="12" t="s">
        <v>461</v>
      </c>
      <c r="U311" s="12" t="s">
        <v>2541</v>
      </c>
      <c r="V311" s="12" t="s">
        <v>442</v>
      </c>
      <c r="W311" s="12">
        <v>70.599999999999994</v>
      </c>
      <c r="X311" s="68" t="s">
        <v>427</v>
      </c>
      <c r="Z311" s="67" t="s">
        <v>2074</v>
      </c>
    </row>
    <row r="312" spans="1:27" s="68" customFormat="1" x14ac:dyDescent="0.25">
      <c r="A312" s="7" t="s">
        <v>2006</v>
      </c>
      <c r="B312" s="31" t="s">
        <v>2007</v>
      </c>
      <c r="C312" s="69" t="s">
        <v>1896</v>
      </c>
      <c r="D312" s="59" t="s">
        <v>415</v>
      </c>
      <c r="E312" s="68" t="s">
        <v>1</v>
      </c>
      <c r="F312" s="68" t="s">
        <v>206</v>
      </c>
      <c r="G312" s="18">
        <v>0</v>
      </c>
      <c r="H312" s="12" t="s">
        <v>439</v>
      </c>
      <c r="I312" s="12" t="s">
        <v>449</v>
      </c>
      <c r="J312" s="12" t="s">
        <v>2531</v>
      </c>
      <c r="K312" s="12" t="s">
        <v>442</v>
      </c>
      <c r="L312" s="12">
        <v>70.599999999999994</v>
      </c>
      <c r="M312" s="68" t="s">
        <v>417</v>
      </c>
      <c r="O312" s="69"/>
      <c r="P312" s="60" t="s">
        <v>415</v>
      </c>
      <c r="Q312" s="68" t="s">
        <v>209</v>
      </c>
      <c r="R312" s="18">
        <v>1</v>
      </c>
      <c r="S312" s="12" t="s">
        <v>439</v>
      </c>
      <c r="T312" s="12" t="s">
        <v>461</v>
      </c>
      <c r="U312" s="12" t="s">
        <v>2541</v>
      </c>
      <c r="V312" s="12" t="s">
        <v>442</v>
      </c>
      <c r="W312" s="12">
        <v>70.599999999999994</v>
      </c>
      <c r="X312" s="68" t="s">
        <v>427</v>
      </c>
      <c r="Z312" s="9"/>
    </row>
    <row r="313" spans="1:27" s="68" customFormat="1" x14ac:dyDescent="0.25">
      <c r="A313" s="7" t="s">
        <v>2006</v>
      </c>
      <c r="B313" s="31" t="s">
        <v>2007</v>
      </c>
      <c r="C313" s="69" t="s">
        <v>1896</v>
      </c>
      <c r="D313" s="59" t="s">
        <v>415</v>
      </c>
      <c r="E313" s="68" t="s">
        <v>148</v>
      </c>
      <c r="F313" s="68" t="s">
        <v>208</v>
      </c>
      <c r="G313" s="18">
        <v>0</v>
      </c>
      <c r="H313" s="12" t="s">
        <v>439</v>
      </c>
      <c r="I313" s="12" t="s">
        <v>449</v>
      </c>
      <c r="J313" s="12" t="s">
        <v>2531</v>
      </c>
      <c r="K313" s="12" t="s">
        <v>442</v>
      </c>
      <c r="L313" s="12">
        <v>70.599999999999994</v>
      </c>
      <c r="M313" s="68" t="s">
        <v>417</v>
      </c>
      <c r="O313" s="69"/>
      <c r="P313" s="60" t="s">
        <v>415</v>
      </c>
      <c r="Q313" s="68" t="s">
        <v>207</v>
      </c>
      <c r="R313" s="18">
        <v>0</v>
      </c>
      <c r="S313" s="12" t="s">
        <v>439</v>
      </c>
      <c r="T313" s="12" t="s">
        <v>461</v>
      </c>
      <c r="U313" s="12" t="s">
        <v>2541</v>
      </c>
      <c r="V313" s="12" t="s">
        <v>442</v>
      </c>
      <c r="W313" s="12">
        <v>70.599999999999994</v>
      </c>
      <c r="X313" s="68" t="s">
        <v>427</v>
      </c>
      <c r="Z313" s="9"/>
    </row>
    <row r="314" spans="1:27" s="68" customFormat="1" x14ac:dyDescent="0.25">
      <c r="A314" s="7" t="s">
        <v>2006</v>
      </c>
      <c r="B314" s="31" t="s">
        <v>2008</v>
      </c>
      <c r="C314" s="69" t="s">
        <v>2009</v>
      </c>
      <c r="D314" s="59" t="s">
        <v>415</v>
      </c>
      <c r="E314" s="68" t="s">
        <v>1</v>
      </c>
      <c r="F314" s="68" t="s">
        <v>206</v>
      </c>
      <c r="G314" s="18">
        <v>0</v>
      </c>
      <c r="H314" s="12" t="s">
        <v>439</v>
      </c>
      <c r="I314" s="12" t="s">
        <v>449</v>
      </c>
      <c r="J314" s="12" t="s">
        <v>2531</v>
      </c>
      <c r="K314" s="12" t="s">
        <v>442</v>
      </c>
      <c r="L314" s="12">
        <v>70.599999999999994</v>
      </c>
      <c r="M314" s="68" t="s">
        <v>417</v>
      </c>
      <c r="O314" s="69"/>
      <c r="P314" s="60" t="s">
        <v>415</v>
      </c>
      <c r="Q314" s="68" t="s">
        <v>209</v>
      </c>
      <c r="R314" s="18">
        <v>1</v>
      </c>
      <c r="S314" s="12" t="s">
        <v>439</v>
      </c>
      <c r="T314" s="12" t="s">
        <v>461</v>
      </c>
      <c r="U314" s="12" t="s">
        <v>2541</v>
      </c>
      <c r="V314" s="12" t="s">
        <v>442</v>
      </c>
      <c r="W314" s="12">
        <v>70.599999999999994</v>
      </c>
      <c r="X314" s="68" t="s">
        <v>427</v>
      </c>
      <c r="Z314" s="9"/>
    </row>
    <row r="315" spans="1:27" s="68" customFormat="1" x14ac:dyDescent="0.25">
      <c r="A315" s="7" t="s">
        <v>2006</v>
      </c>
      <c r="B315" s="31" t="s">
        <v>2008</v>
      </c>
      <c r="C315" s="69" t="s">
        <v>2009</v>
      </c>
      <c r="D315" s="59" t="s">
        <v>415</v>
      </c>
      <c r="E315" s="68" t="s">
        <v>148</v>
      </c>
      <c r="F315" s="68" t="s">
        <v>208</v>
      </c>
      <c r="G315" s="18">
        <v>0</v>
      </c>
      <c r="H315" s="12" t="s">
        <v>439</v>
      </c>
      <c r="I315" s="12" t="s">
        <v>449</v>
      </c>
      <c r="J315" s="12" t="s">
        <v>2531</v>
      </c>
      <c r="K315" s="12" t="s">
        <v>442</v>
      </c>
      <c r="L315" s="12">
        <v>70.599999999999994</v>
      </c>
      <c r="M315" s="68" t="s">
        <v>417</v>
      </c>
      <c r="O315" s="69"/>
      <c r="P315" s="60" t="s">
        <v>415</v>
      </c>
      <c r="Q315" s="68" t="s">
        <v>207</v>
      </c>
      <c r="R315" s="18">
        <v>0</v>
      </c>
      <c r="S315" s="12" t="s">
        <v>439</v>
      </c>
      <c r="T315" s="12" t="s">
        <v>461</v>
      </c>
      <c r="U315" s="12" t="s">
        <v>2541</v>
      </c>
      <c r="V315" s="12" t="s">
        <v>442</v>
      </c>
      <c r="W315" s="12">
        <v>70.599999999999994</v>
      </c>
      <c r="X315" s="68" t="s">
        <v>427</v>
      </c>
      <c r="Z315" s="9"/>
    </row>
    <row r="316" spans="1:27" s="68" customFormat="1" x14ac:dyDescent="0.25">
      <c r="A316" s="7" t="s">
        <v>2006</v>
      </c>
      <c r="B316" s="31" t="s">
        <v>2010</v>
      </c>
      <c r="C316" s="69" t="s">
        <v>11</v>
      </c>
      <c r="D316" s="59" t="s">
        <v>415</v>
      </c>
      <c r="E316" s="68" t="s">
        <v>1</v>
      </c>
      <c r="F316" s="68" t="s">
        <v>206</v>
      </c>
      <c r="G316" s="18">
        <v>0</v>
      </c>
      <c r="H316" s="12" t="s">
        <v>439</v>
      </c>
      <c r="I316" s="12" t="s">
        <v>449</v>
      </c>
      <c r="J316" s="12" t="s">
        <v>2531</v>
      </c>
      <c r="K316" s="12" t="s">
        <v>442</v>
      </c>
      <c r="L316" s="12">
        <v>70.599999999999994</v>
      </c>
      <c r="M316" s="68" t="s">
        <v>417</v>
      </c>
      <c r="O316" s="69"/>
      <c r="P316" s="60" t="s">
        <v>415</v>
      </c>
      <c r="Q316" s="68" t="s">
        <v>209</v>
      </c>
      <c r="R316" s="18">
        <v>1</v>
      </c>
      <c r="S316" s="12" t="s">
        <v>439</v>
      </c>
      <c r="T316" s="12" t="s">
        <v>461</v>
      </c>
      <c r="U316" s="12" t="s">
        <v>2541</v>
      </c>
      <c r="V316" s="12" t="s">
        <v>442</v>
      </c>
      <c r="W316" s="12">
        <v>70.599999999999994</v>
      </c>
      <c r="X316" s="68" t="s">
        <v>427</v>
      </c>
      <c r="Z316" s="9"/>
    </row>
    <row r="317" spans="1:27" s="68" customFormat="1" x14ac:dyDescent="0.25">
      <c r="A317" s="7" t="s">
        <v>2006</v>
      </c>
      <c r="B317" s="31" t="s">
        <v>2010</v>
      </c>
      <c r="C317" s="69" t="s">
        <v>11</v>
      </c>
      <c r="D317" s="59" t="s">
        <v>415</v>
      </c>
      <c r="E317" s="68" t="s">
        <v>148</v>
      </c>
      <c r="F317" s="68" t="s">
        <v>208</v>
      </c>
      <c r="G317" s="18">
        <v>0</v>
      </c>
      <c r="H317" s="12" t="s">
        <v>439</v>
      </c>
      <c r="I317" s="12" t="s">
        <v>449</v>
      </c>
      <c r="J317" s="12" t="s">
        <v>2531</v>
      </c>
      <c r="K317" s="12" t="s">
        <v>442</v>
      </c>
      <c r="L317" s="12">
        <v>70.599999999999994</v>
      </c>
      <c r="M317" s="68" t="s">
        <v>417</v>
      </c>
      <c r="O317" s="69"/>
      <c r="P317" s="60" t="s">
        <v>415</v>
      </c>
      <c r="Q317" s="68" t="s">
        <v>207</v>
      </c>
      <c r="R317" s="18">
        <v>0</v>
      </c>
      <c r="S317" s="12" t="s">
        <v>439</v>
      </c>
      <c r="T317" s="12" t="s">
        <v>461</v>
      </c>
      <c r="U317" s="12" t="s">
        <v>2541</v>
      </c>
      <c r="V317" s="12" t="s">
        <v>442</v>
      </c>
      <c r="W317" s="12">
        <v>70.599999999999994</v>
      </c>
      <c r="X317" s="68" t="s">
        <v>427</v>
      </c>
      <c r="Z317" s="9"/>
    </row>
    <row r="318" spans="1:27" s="68" customFormat="1" x14ac:dyDescent="0.25">
      <c r="A318" s="7" t="s">
        <v>1992</v>
      </c>
      <c r="B318" s="68" t="s">
        <v>1993</v>
      </c>
      <c r="C318" s="69" t="s">
        <v>1994</v>
      </c>
      <c r="D318" s="59" t="str">
        <f>VLOOKUP(MID(F318,1,2),DATA!$B$2:$C$10,2,FALSE)</f>
        <v>FF04</v>
      </c>
      <c r="E318" s="68" t="str">
        <f>VLOOKUP(MID(F318,13,2),DATA!$M$2:$N$16,2,FALSE)</f>
        <v>Tarmac</v>
      </c>
      <c r="F318" s="68" t="s">
        <v>340</v>
      </c>
      <c r="G318" s="18" cm="1">
        <f t="array" ref="G318">SUMPRODUCT(1*('All Skus'!$C$2:$C$951=$F318),'All Skus'!$D$2:$D$951)</f>
        <v>0</v>
      </c>
      <c r="H318" s="12" t="str">
        <f>VLOOKUP(MID(F318,4,1),DATA!$F$2:$G$16,2,FALSE)</f>
        <v>20"</v>
      </c>
      <c r="I318" s="12" t="str">
        <f>VLOOKUP(MID(F318,5,3),DATA!$H$2:$I$16,2,FALSE)</f>
        <v>9.5"</v>
      </c>
      <c r="J318" s="12" t="str">
        <f t="shared" ref="J318" si="16">MID(F318,8,2)</f>
        <v>42</v>
      </c>
      <c r="K318" s="12" t="str">
        <f>VLOOKUP(MID(F318,10,3),DATA!$J$2:$L$16,2,FALSE)</f>
        <v>5x120</v>
      </c>
      <c r="L318" s="12">
        <f>VLOOKUP(MID(F318,10,3),DATA!$J$2:$L$16,3,FALSE)</f>
        <v>72.599999999999994</v>
      </c>
      <c r="M318" s="68" t="str">
        <f>VLOOKUP(MID(F318,3,1),DATA!$D$2:$E$16,2,FALSE)</f>
        <v>Medium Offset</v>
      </c>
      <c r="O318" s="69" t="s">
        <v>2244</v>
      </c>
      <c r="P318" s="60" t="str">
        <f>VLOOKUP(MID(Q318,1,2),DATA!$B$2:$C$10,2,FALSE)</f>
        <v>FF04</v>
      </c>
      <c r="Q318" s="68" t="s">
        <v>340</v>
      </c>
      <c r="R318" s="18" cm="1">
        <f t="array" ref="R318">SUMPRODUCT(1*('All Skus'!$C$2:$C$951=$Q318),'All Skus'!$D$2:$D$951)</f>
        <v>0</v>
      </c>
      <c r="S318" s="12" t="str">
        <f>VLOOKUP(MID(Q318,4,1),DATA!$F$2:$G$16,2,FALSE)</f>
        <v>20"</v>
      </c>
      <c r="T318" s="12" t="str">
        <f>VLOOKUP(MID(Q318,5,3),DATA!$H$2:$I$16,2,FALSE)</f>
        <v>9.5"</v>
      </c>
      <c r="U318" s="12" t="str">
        <f t="shared" ref="U318" si="17">MID(Q318,8,2)</f>
        <v>42</v>
      </c>
      <c r="V318" s="12" t="str">
        <f>VLOOKUP(MID(Q318,10,3),DATA!$J$2:$L$16,2,FALSE)</f>
        <v>5x120</v>
      </c>
      <c r="W318" s="12">
        <f>VLOOKUP(MID(Q318,10,3),DATA!$J$2:$L$16,3,FALSE)</f>
        <v>72.599999999999994</v>
      </c>
      <c r="X318" s="68" t="str">
        <f>VLOOKUP(MID(Q318,3,1),DATA!$D$2:$E$16,2,FALSE)</f>
        <v>Medium Offset</v>
      </c>
      <c r="Z318" s="69" t="s">
        <v>2244</v>
      </c>
      <c r="AA318" s="68" t="s">
        <v>2510</v>
      </c>
    </row>
    <row r="319" spans="1:27" s="68" customFormat="1" x14ac:dyDescent="0.25">
      <c r="A319" s="7" t="s">
        <v>1995</v>
      </c>
      <c r="B319" s="31" t="s">
        <v>1998</v>
      </c>
      <c r="C319" s="69" t="s">
        <v>2000</v>
      </c>
      <c r="D319" s="59" t="s">
        <v>445</v>
      </c>
      <c r="E319" s="68" t="s">
        <v>452</v>
      </c>
      <c r="F319" s="66" t="s">
        <v>2091</v>
      </c>
      <c r="G319" s="18">
        <v>0</v>
      </c>
      <c r="H319" s="12" t="s">
        <v>439</v>
      </c>
      <c r="I319" s="12" t="s">
        <v>431</v>
      </c>
      <c r="J319" s="12" t="s">
        <v>2540</v>
      </c>
      <c r="K319" s="12" t="s">
        <v>442</v>
      </c>
      <c r="L319" s="12">
        <v>73.099999999999994</v>
      </c>
      <c r="M319" s="68" t="s">
        <v>417</v>
      </c>
      <c r="O319" s="69"/>
      <c r="P319" s="60" t="s">
        <v>445</v>
      </c>
      <c r="Q319" s="68" t="s">
        <v>792</v>
      </c>
      <c r="R319" s="18">
        <v>6</v>
      </c>
      <c r="S319" s="12" t="s">
        <v>439</v>
      </c>
      <c r="T319" s="12" t="s">
        <v>458</v>
      </c>
      <c r="U319" s="12" t="s">
        <v>2532</v>
      </c>
      <c r="V319" s="12" t="s">
        <v>442</v>
      </c>
      <c r="W319" s="12">
        <v>73.099999999999994</v>
      </c>
      <c r="X319" s="68" t="s">
        <v>427</v>
      </c>
      <c r="Z319" s="9"/>
      <c r="AA319" s="68" t="s">
        <v>2062</v>
      </c>
    </row>
    <row r="320" spans="1:27" s="68" customFormat="1" x14ac:dyDescent="0.25">
      <c r="A320" s="7" t="s">
        <v>1995</v>
      </c>
      <c r="B320" s="31" t="s">
        <v>1999</v>
      </c>
      <c r="C320" s="69" t="s">
        <v>1960</v>
      </c>
      <c r="D320" s="59" t="s">
        <v>445</v>
      </c>
      <c r="E320" s="68" t="s">
        <v>452</v>
      </c>
      <c r="F320" s="66" t="s">
        <v>2091</v>
      </c>
      <c r="G320" s="18">
        <v>0</v>
      </c>
      <c r="H320" s="12" t="s">
        <v>439</v>
      </c>
      <c r="I320" s="12" t="s">
        <v>431</v>
      </c>
      <c r="J320" s="12" t="s">
        <v>2540</v>
      </c>
      <c r="K320" s="12" t="s">
        <v>442</v>
      </c>
      <c r="L320" s="12">
        <v>73.099999999999994</v>
      </c>
      <c r="M320" s="68" t="s">
        <v>417</v>
      </c>
      <c r="O320" s="69"/>
      <c r="P320" s="60" t="s">
        <v>445</v>
      </c>
      <c r="Q320" s="68" t="s">
        <v>792</v>
      </c>
      <c r="R320" s="18">
        <v>6</v>
      </c>
      <c r="S320" s="12" t="s">
        <v>439</v>
      </c>
      <c r="T320" s="12" t="s">
        <v>458</v>
      </c>
      <c r="U320" s="12" t="s">
        <v>2532</v>
      </c>
      <c r="V320" s="12" t="s">
        <v>442</v>
      </c>
      <c r="W320" s="12">
        <v>73.099999999999994</v>
      </c>
      <c r="X320" s="68" t="s">
        <v>427</v>
      </c>
      <c r="Z320" s="9"/>
      <c r="AA320" s="68" t="s">
        <v>2062</v>
      </c>
    </row>
    <row r="321" spans="1:27" s="31" customFormat="1" x14ac:dyDescent="0.25">
      <c r="A321" s="33" t="s">
        <v>2241</v>
      </c>
      <c r="B321" s="31" t="s">
        <v>2242</v>
      </c>
      <c r="C321" s="69" t="s">
        <v>1960</v>
      </c>
      <c r="D321" s="59" t="s">
        <v>445</v>
      </c>
      <c r="E321" s="31" t="s">
        <v>452</v>
      </c>
      <c r="F321" s="26" t="s">
        <v>2091</v>
      </c>
      <c r="G321" s="18">
        <v>0</v>
      </c>
      <c r="H321" s="82" t="s">
        <v>439</v>
      </c>
      <c r="I321" s="82" t="s">
        <v>431</v>
      </c>
      <c r="J321" s="82" t="s">
        <v>2540</v>
      </c>
      <c r="K321" s="82" t="s">
        <v>442</v>
      </c>
      <c r="L321" s="82">
        <v>73.099999999999994</v>
      </c>
      <c r="M321" s="31" t="s">
        <v>417</v>
      </c>
      <c r="O321" s="69" t="s">
        <v>2243</v>
      </c>
      <c r="P321" s="60" t="s">
        <v>445</v>
      </c>
      <c r="Q321" s="26" t="s">
        <v>908</v>
      </c>
      <c r="R321" s="18">
        <v>14</v>
      </c>
      <c r="S321" s="82" t="s">
        <v>439</v>
      </c>
      <c r="T321" s="82" t="s">
        <v>441</v>
      </c>
      <c r="U321" s="82" t="s">
        <v>2531</v>
      </c>
      <c r="V321" s="82" t="s">
        <v>442</v>
      </c>
      <c r="W321" s="82">
        <v>73.099999999999994</v>
      </c>
      <c r="X321" s="31" t="s">
        <v>427</v>
      </c>
      <c r="Z321" s="83" t="s">
        <v>2244</v>
      </c>
    </row>
    <row r="322" spans="1:27" s="31" customFormat="1" x14ac:dyDescent="0.25">
      <c r="A322" s="33" t="s">
        <v>2250</v>
      </c>
      <c r="B322" s="31" t="s">
        <v>2251</v>
      </c>
      <c r="C322" s="69" t="s">
        <v>1856</v>
      </c>
      <c r="D322" s="59" t="s">
        <v>445</v>
      </c>
      <c r="E322" s="31" t="s">
        <v>452</v>
      </c>
      <c r="F322" s="26" t="s">
        <v>2091</v>
      </c>
      <c r="G322" s="18">
        <v>0</v>
      </c>
      <c r="H322" s="82" t="s">
        <v>439</v>
      </c>
      <c r="I322" s="82" t="s">
        <v>431</v>
      </c>
      <c r="J322" s="82" t="s">
        <v>2540</v>
      </c>
      <c r="K322" s="82" t="s">
        <v>442</v>
      </c>
      <c r="L322" s="82">
        <v>73.099999999999994</v>
      </c>
      <c r="M322" s="31" t="s">
        <v>417</v>
      </c>
      <c r="O322" s="69" t="s">
        <v>2252</v>
      </c>
      <c r="P322" s="60" t="s">
        <v>445</v>
      </c>
      <c r="Q322" s="26" t="s">
        <v>2091</v>
      </c>
      <c r="R322" s="18">
        <v>0</v>
      </c>
      <c r="S322" s="82" t="s">
        <v>439</v>
      </c>
      <c r="T322" s="82" t="s">
        <v>431</v>
      </c>
      <c r="U322" s="82" t="s">
        <v>2540</v>
      </c>
      <c r="V322" s="82" t="s">
        <v>442</v>
      </c>
      <c r="W322" s="82">
        <v>73.099999999999994</v>
      </c>
      <c r="X322" s="31" t="s">
        <v>417</v>
      </c>
      <c r="Z322" s="69" t="s">
        <v>2252</v>
      </c>
    </row>
    <row r="323" spans="1:27" s="68" customFormat="1" x14ac:dyDescent="0.25">
      <c r="A323" s="7" t="s">
        <v>1995</v>
      </c>
      <c r="B323" s="31" t="s">
        <v>1998</v>
      </c>
      <c r="C323" s="69" t="s">
        <v>2000</v>
      </c>
      <c r="D323" s="59" t="s">
        <v>454</v>
      </c>
      <c r="E323" s="68" t="s">
        <v>452</v>
      </c>
      <c r="F323" s="66" t="s">
        <v>2094</v>
      </c>
      <c r="G323" s="18">
        <v>0</v>
      </c>
      <c r="H323" s="12" t="s">
        <v>439</v>
      </c>
      <c r="I323" s="12" t="s">
        <v>431</v>
      </c>
      <c r="J323" s="12" t="s">
        <v>2540</v>
      </c>
      <c r="K323" s="12" t="s">
        <v>442</v>
      </c>
      <c r="L323" s="12">
        <v>73.099999999999994</v>
      </c>
      <c r="M323" s="68" t="s">
        <v>417</v>
      </c>
      <c r="O323" s="69"/>
      <c r="P323" s="60" t="s">
        <v>454</v>
      </c>
      <c r="Q323" s="68" t="s">
        <v>900</v>
      </c>
      <c r="R323" s="18">
        <v>4</v>
      </c>
      <c r="S323" s="12" t="s">
        <v>439</v>
      </c>
      <c r="T323" s="12" t="s">
        <v>458</v>
      </c>
      <c r="U323" s="12" t="s">
        <v>2532</v>
      </c>
      <c r="V323" s="12" t="s">
        <v>442</v>
      </c>
      <c r="W323" s="12">
        <v>73.099999999999994</v>
      </c>
      <c r="X323" s="68" t="s">
        <v>427</v>
      </c>
      <c r="Z323" s="9"/>
      <c r="AA323" s="68" t="s">
        <v>2062</v>
      </c>
    </row>
    <row r="324" spans="1:27" s="68" customFormat="1" x14ac:dyDescent="0.25">
      <c r="A324" s="7" t="s">
        <v>1995</v>
      </c>
      <c r="B324" s="31" t="s">
        <v>1999</v>
      </c>
      <c r="C324" s="69" t="s">
        <v>1960</v>
      </c>
      <c r="D324" s="59" t="s">
        <v>454</v>
      </c>
      <c r="E324" s="68" t="s">
        <v>452</v>
      </c>
      <c r="F324" s="66" t="s">
        <v>2094</v>
      </c>
      <c r="G324" s="18">
        <v>0</v>
      </c>
      <c r="H324" s="12" t="s">
        <v>439</v>
      </c>
      <c r="I324" s="12" t="s">
        <v>431</v>
      </c>
      <c r="J324" s="12" t="s">
        <v>2540</v>
      </c>
      <c r="K324" s="12" t="s">
        <v>442</v>
      </c>
      <c r="L324" s="12">
        <v>73.099999999999994</v>
      </c>
      <c r="M324" s="68" t="s">
        <v>417</v>
      </c>
      <c r="O324" s="69"/>
      <c r="P324" s="60" t="s">
        <v>454</v>
      </c>
      <c r="Q324" s="68" t="s">
        <v>900</v>
      </c>
      <c r="R324" s="18">
        <v>4</v>
      </c>
      <c r="S324" s="12" t="s">
        <v>439</v>
      </c>
      <c r="T324" s="12" t="s">
        <v>458</v>
      </c>
      <c r="U324" s="12" t="s">
        <v>2532</v>
      </c>
      <c r="V324" s="12" t="s">
        <v>442</v>
      </c>
      <c r="W324" s="12">
        <v>73.099999999999994</v>
      </c>
      <c r="X324" s="68" t="s">
        <v>427</v>
      </c>
      <c r="Z324" s="9"/>
      <c r="AA324" s="68" t="s">
        <v>2062</v>
      </c>
    </row>
    <row r="325" spans="1:27" s="31" customFormat="1" x14ac:dyDescent="0.25">
      <c r="A325" s="33" t="s">
        <v>2241</v>
      </c>
      <c r="B325" s="31" t="s">
        <v>2242</v>
      </c>
      <c r="C325" s="69" t="s">
        <v>1960</v>
      </c>
      <c r="D325" s="59" t="s">
        <v>454</v>
      </c>
      <c r="E325" s="31" t="s">
        <v>452</v>
      </c>
      <c r="F325" s="26" t="s">
        <v>2094</v>
      </c>
      <c r="G325" s="18">
        <v>0</v>
      </c>
      <c r="H325" s="82" t="s">
        <v>439</v>
      </c>
      <c r="I325" s="82" t="s">
        <v>431</v>
      </c>
      <c r="J325" s="82" t="s">
        <v>2540</v>
      </c>
      <c r="K325" s="82" t="s">
        <v>442</v>
      </c>
      <c r="L325" s="82">
        <v>73.099999999999994</v>
      </c>
      <c r="M325" s="31" t="s">
        <v>417</v>
      </c>
      <c r="O325" s="69" t="s">
        <v>2243</v>
      </c>
      <c r="P325" s="60" t="s">
        <v>454</v>
      </c>
      <c r="Q325" s="26" t="s">
        <v>798</v>
      </c>
      <c r="R325" s="18">
        <v>5</v>
      </c>
      <c r="S325" s="82" t="s">
        <v>439</v>
      </c>
      <c r="T325" s="82" t="s">
        <v>441</v>
      </c>
      <c r="U325" s="82" t="s">
        <v>2531</v>
      </c>
      <c r="V325" s="82" t="s">
        <v>442</v>
      </c>
      <c r="W325" s="82">
        <v>73.099999999999994</v>
      </c>
      <c r="X325" s="31" t="s">
        <v>427</v>
      </c>
      <c r="Z325" s="83" t="s">
        <v>2244</v>
      </c>
    </row>
    <row r="326" spans="1:27" s="31" customFormat="1" x14ac:dyDescent="0.25">
      <c r="A326" s="33" t="s">
        <v>2250</v>
      </c>
      <c r="B326" s="31" t="s">
        <v>2251</v>
      </c>
      <c r="C326" s="69" t="s">
        <v>1856</v>
      </c>
      <c r="D326" s="59" t="s">
        <v>454</v>
      </c>
      <c r="E326" s="31" t="s">
        <v>452</v>
      </c>
      <c r="F326" s="26" t="s">
        <v>2094</v>
      </c>
      <c r="G326" s="18">
        <v>0</v>
      </c>
      <c r="H326" s="82" t="s">
        <v>439</v>
      </c>
      <c r="I326" s="82" t="s">
        <v>431</v>
      </c>
      <c r="J326" s="82" t="s">
        <v>2540</v>
      </c>
      <c r="K326" s="82" t="s">
        <v>442</v>
      </c>
      <c r="L326" s="82">
        <v>73.099999999999994</v>
      </c>
      <c r="M326" s="31" t="s">
        <v>417</v>
      </c>
      <c r="O326" s="69" t="s">
        <v>2252</v>
      </c>
      <c r="P326" s="60" t="s">
        <v>454</v>
      </c>
      <c r="Q326" s="26" t="s">
        <v>2094</v>
      </c>
      <c r="R326" s="18">
        <v>0</v>
      </c>
      <c r="S326" s="82" t="s">
        <v>439</v>
      </c>
      <c r="T326" s="82" t="s">
        <v>431</v>
      </c>
      <c r="U326" s="82" t="s">
        <v>2540</v>
      </c>
      <c r="V326" s="82" t="s">
        <v>442</v>
      </c>
      <c r="W326" s="82">
        <v>73.099999999999994</v>
      </c>
      <c r="X326" s="31" t="s">
        <v>417</v>
      </c>
      <c r="Z326" s="69" t="s">
        <v>2252</v>
      </c>
    </row>
    <row r="327" spans="1:27" s="68" customFormat="1" x14ac:dyDescent="0.25">
      <c r="A327" s="7" t="s">
        <v>1992</v>
      </c>
      <c r="B327" s="68" t="s">
        <v>1993</v>
      </c>
      <c r="C327" s="69" t="s">
        <v>1994</v>
      </c>
      <c r="D327" s="59" t="str">
        <f>VLOOKUP(MID(F327,1,2),DATA!$B$2:$C$10,2,FALSE)</f>
        <v>FF11</v>
      </c>
      <c r="E327" s="68" t="str">
        <f>VLOOKUP(MID(F327,13,2),DATA!$M$2:$N$16,2,FALSE)</f>
        <v>Tarmac</v>
      </c>
      <c r="F327" s="70" t="s">
        <v>406</v>
      </c>
      <c r="G327" s="18" cm="1">
        <f t="array" ref="G327">SUMPRODUCT(1*('All Skus'!$C$2:$C$951=$F327),'All Skus'!$D$2:$D$951)</f>
        <v>0</v>
      </c>
      <c r="H327" s="12" t="str">
        <f>VLOOKUP(MID(F327,4,1),DATA!$F$2:$G$16,2,FALSE)</f>
        <v>20"</v>
      </c>
      <c r="I327" s="12" t="str">
        <f>VLOOKUP(MID(F327,5,3),DATA!$H$2:$I$16,2,FALSE)</f>
        <v>9.5"</v>
      </c>
      <c r="J327" s="12" t="str">
        <f t="shared" ref="J327:J328" si="18">MID(F327,8,2)</f>
        <v>42</v>
      </c>
      <c r="K327" s="12" t="str">
        <f>VLOOKUP(MID(F327,10,3),DATA!$J$2:$L$16,2,FALSE)</f>
        <v>5x120</v>
      </c>
      <c r="L327" s="12">
        <f>VLOOKUP(MID(F327,10,3),DATA!$J$2:$L$16,3,FALSE)</f>
        <v>72.599999999999994</v>
      </c>
      <c r="M327" s="68" t="str">
        <f>VLOOKUP(MID(F327,3,1),DATA!$D$2:$E$16,2,FALSE)</f>
        <v>Medium Offset</v>
      </c>
      <c r="O327" s="69" t="s">
        <v>2244</v>
      </c>
      <c r="P327" s="60" t="str">
        <f>VLOOKUP(MID(Q327,1,2),DATA!$B$2:$C$10,2,FALSE)</f>
        <v>FF11</v>
      </c>
      <c r="Q327" s="70" t="s">
        <v>406</v>
      </c>
      <c r="R327" s="18" cm="1">
        <f t="array" ref="R327">SUMPRODUCT(1*('All Skus'!$C$2:$C$951=$Q327),'All Skus'!$D$2:$D$951)</f>
        <v>0</v>
      </c>
      <c r="S327" s="12" t="str">
        <f>VLOOKUP(MID(Q327,4,1),DATA!$F$2:$G$16,2,FALSE)</f>
        <v>20"</v>
      </c>
      <c r="T327" s="12" t="str">
        <f>VLOOKUP(MID(Q327,5,3),DATA!$H$2:$I$16,2,FALSE)</f>
        <v>9.5"</v>
      </c>
      <c r="U327" s="12" t="str">
        <f t="shared" ref="U327:U328" si="19">MID(Q327,8,2)</f>
        <v>42</v>
      </c>
      <c r="V327" s="12" t="str">
        <f>VLOOKUP(MID(Q327,10,3),DATA!$J$2:$L$16,2,FALSE)</f>
        <v>5x120</v>
      </c>
      <c r="W327" s="12">
        <f>VLOOKUP(MID(Q327,10,3),DATA!$J$2:$L$16,3,FALSE)</f>
        <v>72.599999999999994</v>
      </c>
      <c r="X327" s="68" t="str">
        <f>VLOOKUP(MID(Q327,3,1),DATA!$D$2:$E$16,2,FALSE)</f>
        <v>Medium Offset</v>
      </c>
      <c r="Z327" s="69" t="s">
        <v>2244</v>
      </c>
      <c r="AA327" s="68" t="s">
        <v>2510</v>
      </c>
    </row>
    <row r="328" spans="1:27" s="68" customFormat="1" x14ac:dyDescent="0.25">
      <c r="A328" s="7" t="s">
        <v>1992</v>
      </c>
      <c r="B328" s="68" t="s">
        <v>1993</v>
      </c>
      <c r="C328" s="69" t="s">
        <v>1994</v>
      </c>
      <c r="D328" s="59" t="str">
        <f>VLOOKUP(MID(F328,1,2),DATA!$B$2:$C$10,2,FALSE)</f>
        <v>FF11</v>
      </c>
      <c r="E328" s="68" t="str">
        <f>VLOOKUP(MID(F328,13,2),DATA!$M$2:$N$16,2,FALSE)</f>
        <v>Liquid Metal</v>
      </c>
      <c r="F328" s="70" t="s">
        <v>407</v>
      </c>
      <c r="G328" s="18" cm="1">
        <f t="array" ref="G328">SUMPRODUCT(1*('All Skus'!$C$2:$C$951=$F328),'All Skus'!$D$2:$D$951)</f>
        <v>0</v>
      </c>
      <c r="H328" s="12" t="str">
        <f>VLOOKUP(MID(F328,4,1),DATA!$F$2:$G$16,2,FALSE)</f>
        <v>20"</v>
      </c>
      <c r="I328" s="12" t="str">
        <f>VLOOKUP(MID(F328,5,3),DATA!$H$2:$I$16,2,FALSE)</f>
        <v>9.5"</v>
      </c>
      <c r="J328" s="12" t="str">
        <f t="shared" si="18"/>
        <v>42</v>
      </c>
      <c r="K328" s="12" t="str">
        <f>VLOOKUP(MID(F328,10,3),DATA!$J$2:$L$16,2,FALSE)</f>
        <v>5x120</v>
      </c>
      <c r="L328" s="12">
        <f>VLOOKUP(MID(F328,10,3),DATA!$J$2:$L$16,3,FALSE)</f>
        <v>72.599999999999994</v>
      </c>
      <c r="M328" s="68" t="str">
        <f>VLOOKUP(MID(F328,3,1),DATA!$D$2:$E$16,2,FALSE)</f>
        <v>Medium Offset</v>
      </c>
      <c r="O328" s="69" t="s">
        <v>2244</v>
      </c>
      <c r="P328" s="60" t="str">
        <f>VLOOKUP(MID(Q328,1,2),DATA!$B$2:$C$10,2,FALSE)</f>
        <v>FF11</v>
      </c>
      <c r="Q328" s="70" t="s">
        <v>407</v>
      </c>
      <c r="R328" s="18" cm="1">
        <f t="array" ref="R328">SUMPRODUCT(1*('All Skus'!$C$2:$C$951=$Q328),'All Skus'!$D$2:$D$951)</f>
        <v>0</v>
      </c>
      <c r="S328" s="12" t="str">
        <f>VLOOKUP(MID(Q328,4,1),DATA!$F$2:$G$16,2,FALSE)</f>
        <v>20"</v>
      </c>
      <c r="T328" s="12" t="str">
        <f>VLOOKUP(MID(Q328,5,3),DATA!$H$2:$I$16,2,FALSE)</f>
        <v>9.5"</v>
      </c>
      <c r="U328" s="12" t="str">
        <f t="shared" si="19"/>
        <v>42</v>
      </c>
      <c r="V328" s="12" t="str">
        <f>VLOOKUP(MID(Q328,10,3),DATA!$J$2:$L$16,2,FALSE)</f>
        <v>5x120</v>
      </c>
      <c r="W328" s="12">
        <f>VLOOKUP(MID(Q328,10,3),DATA!$J$2:$L$16,3,FALSE)</f>
        <v>72.599999999999994</v>
      </c>
      <c r="X328" s="68" t="str">
        <f>VLOOKUP(MID(Q328,3,1),DATA!$D$2:$E$16,2,FALSE)</f>
        <v>Medium Offset</v>
      </c>
      <c r="Z328" s="69" t="s">
        <v>2244</v>
      </c>
      <c r="AA328" s="68" t="s">
        <v>2510</v>
      </c>
    </row>
    <row r="329" spans="1:27" s="31" customFormat="1" x14ac:dyDescent="0.25">
      <c r="A329" s="33" t="s">
        <v>2011</v>
      </c>
      <c r="B329" s="31" t="s">
        <v>2015</v>
      </c>
      <c r="C329" s="69" t="s">
        <v>2012</v>
      </c>
      <c r="D329" s="59" t="s">
        <v>425</v>
      </c>
      <c r="E329" s="31" t="s">
        <v>1</v>
      </c>
      <c r="F329" s="88" t="s">
        <v>242</v>
      </c>
      <c r="G329" s="18">
        <v>0</v>
      </c>
      <c r="H329" s="82" t="s">
        <v>419</v>
      </c>
      <c r="I329" s="82" t="s">
        <v>431</v>
      </c>
      <c r="J329" s="82" t="s">
        <v>2542</v>
      </c>
      <c r="K329" s="82" t="s">
        <v>422</v>
      </c>
      <c r="L329" s="82">
        <v>66.56</v>
      </c>
      <c r="M329" s="31" t="s">
        <v>417</v>
      </c>
      <c r="O329" s="69"/>
      <c r="P329" s="60" t="s">
        <v>425</v>
      </c>
      <c r="Q329" s="88" t="s">
        <v>242</v>
      </c>
      <c r="R329" s="18">
        <v>0</v>
      </c>
      <c r="S329" s="82" t="s">
        <v>419</v>
      </c>
      <c r="T329" s="82" t="s">
        <v>431</v>
      </c>
      <c r="U329" s="82" t="s">
        <v>2542</v>
      </c>
      <c r="V329" s="82" t="s">
        <v>422</v>
      </c>
      <c r="W329" s="82">
        <v>66.56</v>
      </c>
      <c r="X329" s="31" t="s">
        <v>417</v>
      </c>
      <c r="Z329" s="83"/>
    </row>
    <row r="330" spans="1:27" s="31" customFormat="1" x14ac:dyDescent="0.25">
      <c r="A330" s="33" t="s">
        <v>2011</v>
      </c>
      <c r="B330" s="31" t="s">
        <v>2015</v>
      </c>
      <c r="C330" s="69" t="s">
        <v>2012</v>
      </c>
      <c r="D330" s="59" t="s">
        <v>425</v>
      </c>
      <c r="E330" s="31" t="s">
        <v>148</v>
      </c>
      <c r="F330" s="88" t="s">
        <v>243</v>
      </c>
      <c r="G330" s="18">
        <v>0</v>
      </c>
      <c r="H330" s="82" t="s">
        <v>419</v>
      </c>
      <c r="I330" s="82" t="s">
        <v>431</v>
      </c>
      <c r="J330" s="82" t="s">
        <v>2542</v>
      </c>
      <c r="K330" s="82" t="s">
        <v>422</v>
      </c>
      <c r="L330" s="82">
        <v>66.56</v>
      </c>
      <c r="M330" s="31" t="s">
        <v>417</v>
      </c>
      <c r="O330" s="69"/>
      <c r="P330" s="60" t="s">
        <v>425</v>
      </c>
      <c r="Q330" s="88" t="s">
        <v>243</v>
      </c>
      <c r="R330" s="18">
        <v>0</v>
      </c>
      <c r="S330" s="82" t="s">
        <v>419</v>
      </c>
      <c r="T330" s="82" t="s">
        <v>431</v>
      </c>
      <c r="U330" s="82" t="s">
        <v>2542</v>
      </c>
      <c r="V330" s="82" t="s">
        <v>422</v>
      </c>
      <c r="W330" s="82">
        <v>66.56</v>
      </c>
      <c r="X330" s="31" t="s">
        <v>417</v>
      </c>
      <c r="Z330" s="83"/>
    </row>
    <row r="331" spans="1:27" s="68" customFormat="1" x14ac:dyDescent="0.25">
      <c r="A331" s="7" t="s">
        <v>2011</v>
      </c>
      <c r="B331" s="31" t="s">
        <v>2014</v>
      </c>
      <c r="C331" s="69" t="s">
        <v>1853</v>
      </c>
      <c r="D331" s="59" t="s">
        <v>425</v>
      </c>
      <c r="E331" s="68" t="s">
        <v>1</v>
      </c>
      <c r="F331" s="10" t="s">
        <v>242</v>
      </c>
      <c r="G331" s="18">
        <v>0</v>
      </c>
      <c r="H331" s="12" t="s">
        <v>419</v>
      </c>
      <c r="I331" s="12" t="s">
        <v>431</v>
      </c>
      <c r="J331" s="12" t="s">
        <v>2542</v>
      </c>
      <c r="K331" s="12" t="s">
        <v>422</v>
      </c>
      <c r="L331" s="12">
        <v>66.56</v>
      </c>
      <c r="M331" s="68" t="s">
        <v>417</v>
      </c>
      <c r="O331" s="69"/>
      <c r="P331" s="60" t="s">
        <v>425</v>
      </c>
      <c r="Q331" s="10" t="s">
        <v>242</v>
      </c>
      <c r="R331" s="18">
        <v>0</v>
      </c>
      <c r="S331" s="12" t="s">
        <v>419</v>
      </c>
      <c r="T331" s="12" t="s">
        <v>431</v>
      </c>
      <c r="U331" s="12" t="s">
        <v>2542</v>
      </c>
      <c r="V331" s="12" t="s">
        <v>422</v>
      </c>
      <c r="W331" s="12">
        <v>66.56</v>
      </c>
      <c r="X331" s="68" t="s">
        <v>417</v>
      </c>
      <c r="Z331" s="9"/>
    </row>
    <row r="332" spans="1:27" s="68" customFormat="1" x14ac:dyDescent="0.25">
      <c r="A332" s="7" t="s">
        <v>2011</v>
      </c>
      <c r="B332" s="31" t="s">
        <v>2014</v>
      </c>
      <c r="C332" s="69" t="s">
        <v>1853</v>
      </c>
      <c r="D332" s="59" t="s">
        <v>425</v>
      </c>
      <c r="E332" s="68" t="s">
        <v>148</v>
      </c>
      <c r="F332" s="10" t="s">
        <v>243</v>
      </c>
      <c r="G332" s="18">
        <v>0</v>
      </c>
      <c r="H332" s="12" t="s">
        <v>419</v>
      </c>
      <c r="I332" s="12" t="s">
        <v>431</v>
      </c>
      <c r="J332" s="12" t="s">
        <v>2542</v>
      </c>
      <c r="K332" s="12" t="s">
        <v>422</v>
      </c>
      <c r="L332" s="12">
        <v>66.56</v>
      </c>
      <c r="M332" s="68" t="s">
        <v>417</v>
      </c>
      <c r="O332" s="69"/>
      <c r="P332" s="60" t="s">
        <v>425</v>
      </c>
      <c r="Q332" s="10" t="s">
        <v>243</v>
      </c>
      <c r="R332" s="18">
        <v>0</v>
      </c>
      <c r="S332" s="12" t="s">
        <v>419</v>
      </c>
      <c r="T332" s="12" t="s">
        <v>431</v>
      </c>
      <c r="U332" s="12" t="s">
        <v>2542</v>
      </c>
      <c r="V332" s="12" t="s">
        <v>422</v>
      </c>
      <c r="W332" s="12">
        <v>66.56</v>
      </c>
      <c r="X332" s="68" t="s">
        <v>417</v>
      </c>
      <c r="Z332" s="9"/>
    </row>
    <row r="333" spans="1:27" s="68" customFormat="1" x14ac:dyDescent="0.25">
      <c r="A333" s="7" t="s">
        <v>1992</v>
      </c>
      <c r="B333" s="68" t="s">
        <v>1993</v>
      </c>
      <c r="C333" s="69" t="s">
        <v>1994</v>
      </c>
      <c r="D333" s="59" t="str">
        <f>VLOOKUP(MID(F333,1,2),DATA!$B$2:$C$10,2,FALSE)</f>
        <v>FF15</v>
      </c>
      <c r="E333" s="68" t="str">
        <f>VLOOKUP(MID(F333,13,2),DATA!$M$2:$N$16,2,FALSE)</f>
        <v>Tarmac</v>
      </c>
      <c r="F333" s="66" t="s">
        <v>261</v>
      </c>
      <c r="G333" s="18" cm="1">
        <f t="array" ref="G333">SUMPRODUCT(1*('All Skus'!$C$2:$C$951=$F333),'All Skus'!$D$2:$D$951)</f>
        <v>0</v>
      </c>
      <c r="H333" s="12" t="str">
        <f>VLOOKUP(MID(F333,4,1),DATA!$F$2:$G$16,2,FALSE)</f>
        <v>19"</v>
      </c>
      <c r="I333" s="12" t="str">
        <f>VLOOKUP(MID(F333,5,3),DATA!$H$2:$I$16,2,FALSE)</f>
        <v>9.5"</v>
      </c>
      <c r="J333" s="12" t="str">
        <f t="shared" ref="J333:J334" si="20">MID(F333,8,2)</f>
        <v>42</v>
      </c>
      <c r="K333" s="12" t="str">
        <f>VLOOKUP(MID(F333,10,3),DATA!$J$2:$L$16,2,FALSE)</f>
        <v>5x120</v>
      </c>
      <c r="L333" s="12">
        <f>VLOOKUP(MID(F333,10,3),DATA!$J$2:$L$16,3,FALSE)</f>
        <v>72.599999999999994</v>
      </c>
      <c r="M333" s="68" t="str">
        <f>VLOOKUP(MID(F333,3,1),DATA!$D$2:$E$16,2,FALSE)</f>
        <v>Medium Offset</v>
      </c>
      <c r="O333" s="69" t="s">
        <v>2509</v>
      </c>
      <c r="P333" s="60" t="str">
        <f>VLOOKUP(MID(Q333,1,2),DATA!$B$2:$C$10,2,FALSE)</f>
        <v>FF15</v>
      </c>
      <c r="Q333" s="68" t="s">
        <v>261</v>
      </c>
      <c r="R333" s="18" cm="1">
        <f t="array" ref="R333">SUMPRODUCT(1*('All Skus'!$C$2:$C$951=$Q333),'All Skus'!$D$2:$D$951)</f>
        <v>0</v>
      </c>
      <c r="S333" s="12" t="str">
        <f>VLOOKUP(MID(Q333,4,1),DATA!$F$2:$G$16,2,FALSE)</f>
        <v>19"</v>
      </c>
      <c r="T333" s="12" t="str">
        <f>VLOOKUP(MID(Q333,5,3),DATA!$H$2:$I$16,2,FALSE)</f>
        <v>9.5"</v>
      </c>
      <c r="U333" s="12" t="str">
        <f t="shared" ref="U333:U334" si="21">MID(Q333,8,2)</f>
        <v>42</v>
      </c>
      <c r="V333" s="12" t="str">
        <f>VLOOKUP(MID(Q333,10,3),DATA!$J$2:$L$16,2,FALSE)</f>
        <v>5x120</v>
      </c>
      <c r="W333" s="12">
        <f>VLOOKUP(MID(Q333,10,3),DATA!$J$2:$L$16,3,FALSE)</f>
        <v>72.599999999999994</v>
      </c>
      <c r="X333" s="68" t="str">
        <f>VLOOKUP(MID(Q333,3,1),DATA!$D$2:$E$16,2,FALSE)</f>
        <v>Medium Offset</v>
      </c>
      <c r="Z333" s="69" t="s">
        <v>2509</v>
      </c>
      <c r="AA333" s="68" t="s">
        <v>2510</v>
      </c>
    </row>
    <row r="334" spans="1:27" s="68" customFormat="1" x14ac:dyDescent="0.25">
      <c r="A334" s="7" t="s">
        <v>2016</v>
      </c>
      <c r="B334" s="31" t="s">
        <v>2017</v>
      </c>
      <c r="C334" s="69" t="s">
        <v>1839</v>
      </c>
      <c r="D334" s="59" t="str">
        <f>VLOOKUP(MID(F334,1,2),DATA!$B$2:$C$10,2,FALSE)</f>
        <v>FF15</v>
      </c>
      <c r="E334" s="68" t="str">
        <f>VLOOKUP(MID(F334,13,2),DATA!$M$2:$N$16,2,FALSE)</f>
        <v>Liquid Silver</v>
      </c>
      <c r="F334" s="10" t="s">
        <v>1703</v>
      </c>
      <c r="G334" s="18" cm="1">
        <f t="array" ref="G334">SUMPRODUCT(1*('All Skus'!$C$2:$C$951=$F334),'All Skus'!$D$2:$D$951)</f>
        <v>0</v>
      </c>
      <c r="H334" s="12" t="str">
        <f>VLOOKUP(MID(F334,4,1),DATA!$F$2:$G$16,2,FALSE)</f>
        <v>20"</v>
      </c>
      <c r="I334" s="12" t="str">
        <f>VLOOKUP(MID(F334,5,3),DATA!$H$2:$I$16,2,FALSE)</f>
        <v>9.0"</v>
      </c>
      <c r="J334" s="12" t="str">
        <f t="shared" si="20"/>
        <v>25</v>
      </c>
      <c r="K334" s="12" t="str">
        <f>VLOOKUP(MID(F334,10,3),DATA!$J$2:$L$16,2,FALSE)</f>
        <v>5x112</v>
      </c>
      <c r="L334" s="12">
        <f>VLOOKUP(MID(F334,10,3),DATA!$J$2:$L$16,3,FALSE)</f>
        <v>66.56</v>
      </c>
      <c r="M334" s="68" t="str">
        <f>VLOOKUP(MID(F334,3,1),DATA!$D$2:$E$16,2,FALSE)</f>
        <v>Medium Offset</v>
      </c>
      <c r="O334" s="69" t="s">
        <v>2071</v>
      </c>
      <c r="P334" s="60" t="str">
        <f>VLOOKUP(MID(Q334,1,2),DATA!$B$2:$C$10,2,FALSE)</f>
        <v>FF15</v>
      </c>
      <c r="Q334" s="10" t="s">
        <v>252</v>
      </c>
      <c r="R334" s="18" cm="1">
        <f t="array" ref="R334">SUMPRODUCT(1*('All Skus'!$C$2:$C$951=$Q334),'All Skus'!$D$2:$D$951)</f>
        <v>4</v>
      </c>
      <c r="S334" s="12" t="str">
        <f>VLOOKUP(MID(Q334,4,1),DATA!$F$2:$G$16,2,FALSE)</f>
        <v>20"</v>
      </c>
      <c r="T334" s="12" t="str">
        <f>VLOOKUP(MID(Q334,5,3),DATA!$H$2:$I$16,2,FALSE)</f>
        <v>10.5"</v>
      </c>
      <c r="U334" s="12" t="str">
        <f t="shared" si="21"/>
        <v>35</v>
      </c>
      <c r="V334" s="12" t="str">
        <f>VLOOKUP(MID(Q334,10,3),DATA!$J$2:$L$16,2,FALSE)</f>
        <v>5x112</v>
      </c>
      <c r="W334" s="12">
        <f>VLOOKUP(MID(Q334,10,3),DATA!$J$2:$L$16,3,FALSE)</f>
        <v>66.56</v>
      </c>
      <c r="X334" s="68" t="str">
        <f>VLOOKUP(MID(Q334,3,1),DATA!$D$2:$E$16,2,FALSE)</f>
        <v>Medium Offset</v>
      </c>
      <c r="Z334" s="9" t="s">
        <v>2074</v>
      </c>
    </row>
    <row r="335" spans="1:27" s="68" customFormat="1" x14ac:dyDescent="0.25">
      <c r="A335" s="7" t="s">
        <v>1995</v>
      </c>
      <c r="B335" s="31" t="s">
        <v>1996</v>
      </c>
      <c r="C335" s="69" t="s">
        <v>1997</v>
      </c>
      <c r="D335" s="59" t="s">
        <v>425</v>
      </c>
      <c r="E335" s="68" t="s">
        <v>1</v>
      </c>
      <c r="F335" s="28" t="s">
        <v>289</v>
      </c>
      <c r="G335" s="18">
        <v>0</v>
      </c>
      <c r="H335" s="12" t="s">
        <v>439</v>
      </c>
      <c r="I335" s="12" t="s">
        <v>458</v>
      </c>
      <c r="J335" s="12" t="s">
        <v>2532</v>
      </c>
      <c r="K335" s="12" t="s">
        <v>442</v>
      </c>
      <c r="L335" s="12">
        <v>70.599999999999994</v>
      </c>
      <c r="M335" s="68" t="s">
        <v>427</v>
      </c>
      <c r="O335" s="69"/>
      <c r="P335" s="60" t="s">
        <v>425</v>
      </c>
      <c r="Q335" s="28" t="s">
        <v>287</v>
      </c>
      <c r="R335" s="18">
        <v>4</v>
      </c>
      <c r="S335" s="12" t="s">
        <v>439</v>
      </c>
      <c r="T335" s="12" t="s">
        <v>464</v>
      </c>
      <c r="U335" s="12" t="s">
        <v>2538</v>
      </c>
      <c r="V335" s="12" t="s">
        <v>442</v>
      </c>
      <c r="W335" s="12">
        <v>70.599999999999994</v>
      </c>
      <c r="X335" s="68" t="s">
        <v>427</v>
      </c>
      <c r="Z335" s="9"/>
      <c r="AA335" s="68" t="s">
        <v>2062</v>
      </c>
    </row>
    <row r="336" spans="1:27" s="68" customFormat="1" x14ac:dyDescent="0.25">
      <c r="A336" s="7" t="s">
        <v>1995</v>
      </c>
      <c r="B336" s="31" t="s">
        <v>1996</v>
      </c>
      <c r="C336" s="69" t="s">
        <v>1997</v>
      </c>
      <c r="D336" s="59" t="s">
        <v>425</v>
      </c>
      <c r="E336" s="68" t="s">
        <v>148</v>
      </c>
      <c r="F336" s="28" t="s">
        <v>290</v>
      </c>
      <c r="G336" s="18">
        <v>0</v>
      </c>
      <c r="H336" s="12" t="s">
        <v>439</v>
      </c>
      <c r="I336" s="12" t="s">
        <v>458</v>
      </c>
      <c r="J336" s="12" t="s">
        <v>2532</v>
      </c>
      <c r="K336" s="12" t="s">
        <v>442</v>
      </c>
      <c r="L336" s="12">
        <v>70.599999999999994</v>
      </c>
      <c r="M336" s="68" t="s">
        <v>427</v>
      </c>
      <c r="O336" s="69"/>
      <c r="P336" s="60" t="s">
        <v>425</v>
      </c>
      <c r="Q336" s="28" t="s">
        <v>288</v>
      </c>
      <c r="R336" s="18">
        <v>5</v>
      </c>
      <c r="S336" s="12" t="s">
        <v>439</v>
      </c>
      <c r="T336" s="12" t="s">
        <v>464</v>
      </c>
      <c r="U336" s="12" t="s">
        <v>2538</v>
      </c>
      <c r="V336" s="12" t="s">
        <v>442</v>
      </c>
      <c r="W336" s="12">
        <v>70.599999999999994</v>
      </c>
      <c r="X336" s="68" t="s">
        <v>427</v>
      </c>
      <c r="Z336" s="9"/>
      <c r="AA336" s="68" t="s">
        <v>2062</v>
      </c>
    </row>
    <row r="337" spans="1:30" s="68" customFormat="1" x14ac:dyDescent="0.25">
      <c r="A337" s="7" t="s">
        <v>2001</v>
      </c>
      <c r="B337" s="31" t="s">
        <v>2003</v>
      </c>
      <c r="C337" s="69" t="s">
        <v>1855</v>
      </c>
      <c r="D337" s="59" t="s">
        <v>425</v>
      </c>
      <c r="E337" s="68" t="s">
        <v>1</v>
      </c>
      <c r="F337" s="28" t="s">
        <v>289</v>
      </c>
      <c r="G337" s="18">
        <v>0</v>
      </c>
      <c r="H337" s="12" t="s">
        <v>439</v>
      </c>
      <c r="I337" s="12" t="s">
        <v>458</v>
      </c>
      <c r="J337" s="12" t="s">
        <v>2532</v>
      </c>
      <c r="K337" s="12" t="s">
        <v>442</v>
      </c>
      <c r="L337" s="12">
        <v>70.599999999999994</v>
      </c>
      <c r="M337" s="68" t="s">
        <v>427</v>
      </c>
      <c r="O337" s="67" t="s">
        <v>2072</v>
      </c>
      <c r="P337" s="60" t="s">
        <v>425</v>
      </c>
      <c r="Q337" s="28" t="s">
        <v>287</v>
      </c>
      <c r="R337" s="18">
        <v>4</v>
      </c>
      <c r="S337" s="12" t="s">
        <v>439</v>
      </c>
      <c r="T337" s="12" t="s">
        <v>464</v>
      </c>
      <c r="U337" s="12" t="s">
        <v>2538</v>
      </c>
      <c r="V337" s="12" t="s">
        <v>442</v>
      </c>
      <c r="W337" s="12">
        <v>70.599999999999994</v>
      </c>
      <c r="X337" s="68" t="s">
        <v>427</v>
      </c>
      <c r="Z337" s="67" t="s">
        <v>2061</v>
      </c>
    </row>
    <row r="338" spans="1:30" s="68" customFormat="1" x14ac:dyDescent="0.25">
      <c r="A338" s="7" t="s">
        <v>2001</v>
      </c>
      <c r="B338" s="31" t="s">
        <v>2003</v>
      </c>
      <c r="C338" s="69" t="s">
        <v>1855</v>
      </c>
      <c r="D338" s="59" t="s">
        <v>425</v>
      </c>
      <c r="E338" s="68" t="s">
        <v>148</v>
      </c>
      <c r="F338" s="28" t="s">
        <v>290</v>
      </c>
      <c r="G338" s="18">
        <v>0</v>
      </c>
      <c r="H338" s="12" t="s">
        <v>439</v>
      </c>
      <c r="I338" s="12" t="s">
        <v>458</v>
      </c>
      <c r="J338" s="12" t="s">
        <v>2532</v>
      </c>
      <c r="K338" s="12" t="s">
        <v>442</v>
      </c>
      <c r="L338" s="12">
        <v>70.599999999999994</v>
      </c>
      <c r="M338" s="68" t="s">
        <v>427</v>
      </c>
      <c r="O338" s="67" t="s">
        <v>2072</v>
      </c>
      <c r="P338" s="60" t="s">
        <v>425</v>
      </c>
      <c r="Q338" s="28" t="s">
        <v>287</v>
      </c>
      <c r="R338" s="18">
        <v>4</v>
      </c>
      <c r="S338" s="12" t="s">
        <v>439</v>
      </c>
      <c r="T338" s="12" t="s">
        <v>464</v>
      </c>
      <c r="U338" s="12" t="s">
        <v>2538</v>
      </c>
      <c r="V338" s="12" t="s">
        <v>442</v>
      </c>
      <c r="W338" s="12">
        <v>70.599999999999994</v>
      </c>
      <c r="X338" s="68" t="s">
        <v>427</v>
      </c>
      <c r="Z338" s="67" t="s">
        <v>2061</v>
      </c>
    </row>
    <row r="339" spans="1:30" s="68" customFormat="1" x14ac:dyDescent="0.25">
      <c r="A339" s="7" t="s">
        <v>2001</v>
      </c>
      <c r="B339" s="31" t="s">
        <v>2005</v>
      </c>
      <c r="C339" s="69" t="s">
        <v>1855</v>
      </c>
      <c r="D339" s="59" t="s">
        <v>425</v>
      </c>
      <c r="E339" s="68" t="s">
        <v>1</v>
      </c>
      <c r="F339" s="28" t="s">
        <v>289</v>
      </c>
      <c r="G339" s="18">
        <v>0</v>
      </c>
      <c r="H339" s="12" t="s">
        <v>439</v>
      </c>
      <c r="I339" s="12" t="s">
        <v>458</v>
      </c>
      <c r="J339" s="12" t="s">
        <v>2532</v>
      </c>
      <c r="K339" s="12" t="s">
        <v>442</v>
      </c>
      <c r="L339" s="12">
        <v>70.599999999999994</v>
      </c>
      <c r="M339" s="68" t="s">
        <v>427</v>
      </c>
      <c r="O339" s="67" t="s">
        <v>2072</v>
      </c>
      <c r="P339" s="60" t="s">
        <v>425</v>
      </c>
      <c r="Q339" s="28" t="s">
        <v>287</v>
      </c>
      <c r="R339" s="18">
        <v>4</v>
      </c>
      <c r="S339" s="12" t="s">
        <v>439</v>
      </c>
      <c r="T339" s="12" t="s">
        <v>464</v>
      </c>
      <c r="U339" s="12" t="s">
        <v>2538</v>
      </c>
      <c r="V339" s="12" t="s">
        <v>442</v>
      </c>
      <c r="W339" s="12">
        <v>70.599999999999994</v>
      </c>
      <c r="X339" s="68" t="s">
        <v>427</v>
      </c>
      <c r="Z339" s="67" t="s">
        <v>2061</v>
      </c>
    </row>
    <row r="340" spans="1:30" s="68" customFormat="1" x14ac:dyDescent="0.25">
      <c r="A340" s="7" t="s">
        <v>2001</v>
      </c>
      <c r="B340" s="31" t="s">
        <v>2005</v>
      </c>
      <c r="C340" s="69" t="s">
        <v>1855</v>
      </c>
      <c r="D340" s="59" t="s">
        <v>425</v>
      </c>
      <c r="E340" s="68" t="s">
        <v>148</v>
      </c>
      <c r="F340" s="28" t="s">
        <v>290</v>
      </c>
      <c r="G340" s="18">
        <v>0</v>
      </c>
      <c r="H340" s="12" t="s">
        <v>439</v>
      </c>
      <c r="I340" s="12" t="s">
        <v>458</v>
      </c>
      <c r="J340" s="12" t="s">
        <v>2532</v>
      </c>
      <c r="K340" s="12" t="s">
        <v>442</v>
      </c>
      <c r="L340" s="12">
        <v>70.599999999999994</v>
      </c>
      <c r="M340" s="68" t="s">
        <v>427</v>
      </c>
      <c r="O340" s="67" t="s">
        <v>2072</v>
      </c>
      <c r="P340" s="60" t="s">
        <v>425</v>
      </c>
      <c r="Q340" s="28" t="s">
        <v>287</v>
      </c>
      <c r="R340" s="18">
        <v>4</v>
      </c>
      <c r="S340" s="12" t="s">
        <v>439</v>
      </c>
      <c r="T340" s="12" t="s">
        <v>464</v>
      </c>
      <c r="U340" s="12" t="s">
        <v>2538</v>
      </c>
      <c r="V340" s="12" t="s">
        <v>442</v>
      </c>
      <c r="W340" s="12">
        <v>70.599999999999994</v>
      </c>
      <c r="X340" s="68" t="s">
        <v>427</v>
      </c>
      <c r="Z340" s="67" t="s">
        <v>2061</v>
      </c>
    </row>
    <row r="341" spans="1:30" s="68" customFormat="1" x14ac:dyDescent="0.25">
      <c r="A341" s="7" t="s">
        <v>2006</v>
      </c>
      <c r="B341" s="31" t="s">
        <v>2008</v>
      </c>
      <c r="C341" s="69" t="s">
        <v>2009</v>
      </c>
      <c r="D341" s="59" t="s">
        <v>425</v>
      </c>
      <c r="E341" s="68" t="s">
        <v>1</v>
      </c>
      <c r="F341" s="28" t="s">
        <v>289</v>
      </c>
      <c r="G341" s="18">
        <v>0</v>
      </c>
      <c r="H341" s="12" t="s">
        <v>439</v>
      </c>
      <c r="I341" s="12" t="s">
        <v>458</v>
      </c>
      <c r="J341" s="12" t="s">
        <v>2532</v>
      </c>
      <c r="K341" s="12" t="s">
        <v>442</v>
      </c>
      <c r="L341" s="12">
        <v>70.599999999999994</v>
      </c>
      <c r="M341" s="68" t="s">
        <v>427</v>
      </c>
      <c r="O341" s="69"/>
      <c r="P341" s="60" t="s">
        <v>425</v>
      </c>
      <c r="Q341" s="28" t="s">
        <v>287</v>
      </c>
      <c r="R341" s="18">
        <v>4</v>
      </c>
      <c r="S341" s="12" t="s">
        <v>439</v>
      </c>
      <c r="T341" s="12" t="s">
        <v>464</v>
      </c>
      <c r="U341" s="12" t="s">
        <v>2538</v>
      </c>
      <c r="V341" s="12" t="s">
        <v>442</v>
      </c>
      <c r="W341" s="12">
        <v>70.599999999999994</v>
      </c>
      <c r="X341" s="68" t="s">
        <v>427</v>
      </c>
      <c r="Z341" s="9"/>
    </row>
    <row r="342" spans="1:30" s="68" customFormat="1" x14ac:dyDescent="0.25">
      <c r="A342" s="7" t="s">
        <v>2006</v>
      </c>
      <c r="B342" s="31" t="s">
        <v>2008</v>
      </c>
      <c r="C342" s="69" t="s">
        <v>2009</v>
      </c>
      <c r="D342" s="59" t="s">
        <v>425</v>
      </c>
      <c r="E342" s="68" t="s">
        <v>148</v>
      </c>
      <c r="F342" s="28" t="s">
        <v>290</v>
      </c>
      <c r="G342" s="18">
        <v>0</v>
      </c>
      <c r="H342" s="12" t="s">
        <v>439</v>
      </c>
      <c r="I342" s="12" t="s">
        <v>458</v>
      </c>
      <c r="J342" s="12" t="s">
        <v>2532</v>
      </c>
      <c r="K342" s="12" t="s">
        <v>442</v>
      </c>
      <c r="L342" s="12">
        <v>70.599999999999994</v>
      </c>
      <c r="M342" s="68" t="s">
        <v>427</v>
      </c>
      <c r="O342" s="69"/>
      <c r="P342" s="60" t="s">
        <v>425</v>
      </c>
      <c r="Q342" s="28" t="s">
        <v>287</v>
      </c>
      <c r="R342" s="18">
        <v>4</v>
      </c>
      <c r="S342" s="12" t="s">
        <v>439</v>
      </c>
      <c r="T342" s="12" t="s">
        <v>464</v>
      </c>
      <c r="U342" s="12" t="s">
        <v>2538</v>
      </c>
      <c r="V342" s="12" t="s">
        <v>442</v>
      </c>
      <c r="W342" s="12">
        <v>70.599999999999994</v>
      </c>
      <c r="X342" s="68" t="s">
        <v>427</v>
      </c>
      <c r="Z342" s="9"/>
    </row>
    <row r="343" spans="1:30" s="31" customFormat="1" x14ac:dyDescent="0.25">
      <c r="A343" s="33" t="s">
        <v>2006</v>
      </c>
      <c r="B343" s="31" t="s">
        <v>2010</v>
      </c>
      <c r="C343" s="69" t="s">
        <v>11</v>
      </c>
      <c r="D343" s="59" t="s">
        <v>425</v>
      </c>
      <c r="E343" s="31" t="s">
        <v>1</v>
      </c>
      <c r="F343" s="86" t="s">
        <v>289</v>
      </c>
      <c r="G343" s="18">
        <v>0</v>
      </c>
      <c r="H343" s="82" t="s">
        <v>439</v>
      </c>
      <c r="I343" s="82" t="s">
        <v>458</v>
      </c>
      <c r="J343" s="82" t="s">
        <v>2532</v>
      </c>
      <c r="K343" s="82" t="s">
        <v>442</v>
      </c>
      <c r="L343" s="82">
        <v>70.599999999999994</v>
      </c>
      <c r="M343" s="31" t="s">
        <v>427</v>
      </c>
      <c r="O343" s="69"/>
      <c r="P343" s="60" t="s">
        <v>425</v>
      </c>
      <c r="Q343" s="86" t="s">
        <v>287</v>
      </c>
      <c r="R343" s="18">
        <v>4</v>
      </c>
      <c r="S343" s="82" t="s">
        <v>439</v>
      </c>
      <c r="T343" s="82" t="s">
        <v>464</v>
      </c>
      <c r="U343" s="82" t="s">
        <v>2538</v>
      </c>
      <c r="V343" s="82" t="s">
        <v>442</v>
      </c>
      <c r="W343" s="82">
        <v>70.599999999999994</v>
      </c>
      <c r="X343" s="31" t="s">
        <v>427</v>
      </c>
      <c r="Z343" s="83"/>
    </row>
    <row r="344" spans="1:30" x14ac:dyDescent="0.25">
      <c r="B344" s="68" t="s">
        <v>1898</v>
      </c>
      <c r="C344" s="68" t="s">
        <v>1897</v>
      </c>
      <c r="D344" s="59" t="str">
        <f>VLOOKUP(MID(F344,1,2),DATA!$B$2:$C$10,2,FALSE)</f>
        <v>FF10</v>
      </c>
      <c r="E344" s="68" t="str">
        <f>VLOOKUP(MID(F344,13,2),DATA!$M$2:$N$16,2,FALSE)</f>
        <v>Tarmac</v>
      </c>
      <c r="F344" s="66" t="s">
        <v>28</v>
      </c>
      <c r="G344" s="18" cm="1">
        <f t="array" ref="G344">SUMPRODUCT(1*('All Skus'!$C$2:$C$951=$E344),'All Skus'!$D$2:$D$951)</f>
        <v>0</v>
      </c>
      <c r="H344" s="12" t="str">
        <f>VLOOKUP(MID(F344,4,1),DATA!$F$2:$G$16,2,FALSE)</f>
        <v>20"</v>
      </c>
      <c r="I344" s="12" t="str">
        <f>VLOOKUP(MID(F344,5,3),DATA!$H$2:$I$16,2,FALSE)</f>
        <v>9.0"</v>
      </c>
      <c r="J344" s="12" t="str">
        <f t="shared" ref="J344:J348" si="22">MID(F344,8,2)</f>
        <v>25</v>
      </c>
      <c r="K344" s="12" t="str">
        <f>VLOOKUP(MID(F344,10,3),DATA!$J$2:$L$16,2,FALSE)</f>
        <v>5x112</v>
      </c>
      <c r="L344" s="12">
        <f>VLOOKUP(MID(F344,10,3),DATA!$J$2:$L$16,3,FALSE)</f>
        <v>66.56</v>
      </c>
      <c r="M344" s="68" t="str">
        <f>VLOOKUP(MID(F344,3,1),DATA!$D$2:$E$16,2,FALSE)</f>
        <v>Medium Offset</v>
      </c>
      <c r="N344" s="68"/>
      <c r="O344" s="9" t="s">
        <v>39</v>
      </c>
      <c r="P344" s="60" t="str">
        <f>VLOOKUP(MID(Q344,1,2),DATA!$B$2:$C$10,2,FALSE)</f>
        <v>FF10</v>
      </c>
      <c r="Q344" s="66" t="s">
        <v>31</v>
      </c>
      <c r="R344" s="18" cm="1">
        <f t="array" ref="R344">SUMPRODUCT(1*('All Skus'!$C$2:$C$951=$P344),'All Skus'!$D$2:$D$951)</f>
        <v>0</v>
      </c>
      <c r="S344" s="12" t="str">
        <f>VLOOKUP(MID(Q344,4,1),DATA!$F$2:$G$16,2,FALSE)</f>
        <v>20"</v>
      </c>
      <c r="T344" s="12" t="str">
        <f>VLOOKUP(MID(Q344,5,3),DATA!$H$2:$I$16,2,FALSE)</f>
        <v>10.5"</v>
      </c>
      <c r="U344" s="12" t="str">
        <f t="shared" ref="U344:U348" si="23">MID(Q344,8,2)</f>
        <v>35</v>
      </c>
      <c r="V344" s="12" t="str">
        <f>VLOOKUP(MID(Q344,10,3),DATA!$J$2:$L$16,2,FALSE)</f>
        <v>5x112</v>
      </c>
      <c r="W344" s="12">
        <f>VLOOKUP(MID(Q344,10,3),DATA!$J$2:$L$16,3,FALSE)</f>
        <v>66.56</v>
      </c>
      <c r="X344" s="68" t="str">
        <f>VLOOKUP(MID(Q344,3,1),DATA!$D$2:$E$16,2,FALSE)</f>
        <v>Medium Offset</v>
      </c>
      <c r="Y344" s="68"/>
      <c r="Z344" s="9" t="s">
        <v>116</v>
      </c>
      <c r="AA344" s="68" t="s">
        <v>123</v>
      </c>
      <c r="AB344" s="68" t="s">
        <v>2</v>
      </c>
      <c r="AC344" s="68" t="s">
        <v>5</v>
      </c>
      <c r="AD344" s="68"/>
    </row>
    <row r="345" spans="1:30" x14ac:dyDescent="0.25">
      <c r="B345" s="68" t="s">
        <v>1898</v>
      </c>
      <c r="C345" s="68" t="s">
        <v>1897</v>
      </c>
      <c r="D345" s="59" t="str">
        <f>VLOOKUP(MID(F345,1,2),DATA!$B$2:$C$10,2,FALSE)</f>
        <v>FF10</v>
      </c>
      <c r="E345" s="68" t="str">
        <f>VLOOKUP(MID(F345,13,2),DATA!$M$2:$N$16,2,FALSE)</f>
        <v>Liquid Metal</v>
      </c>
      <c r="F345" s="66" t="s">
        <v>29</v>
      </c>
      <c r="G345" s="18" cm="1">
        <f t="array" ref="G345">SUMPRODUCT(1*('All Skus'!$C$2:$C$951=$E345),'All Skus'!$D$2:$D$951)</f>
        <v>0</v>
      </c>
      <c r="H345" s="12" t="str">
        <f>VLOOKUP(MID(F345,4,1),DATA!$F$2:$G$16,2,FALSE)</f>
        <v>20"</v>
      </c>
      <c r="I345" s="12" t="str">
        <f>VLOOKUP(MID(F345,5,3),DATA!$H$2:$I$16,2,FALSE)</f>
        <v>9.0"</v>
      </c>
      <c r="J345" s="12" t="str">
        <f t="shared" si="22"/>
        <v>25</v>
      </c>
      <c r="K345" s="12" t="str">
        <f>VLOOKUP(MID(F345,10,3),DATA!$J$2:$L$16,2,FALSE)</f>
        <v>5x112</v>
      </c>
      <c r="L345" s="12">
        <f>VLOOKUP(MID(F345,10,3),DATA!$J$2:$L$16,3,FALSE)</f>
        <v>66.56</v>
      </c>
      <c r="M345" s="68" t="str">
        <f>VLOOKUP(MID(F345,3,1),DATA!$D$2:$E$16,2,FALSE)</f>
        <v>Medium Offset</v>
      </c>
      <c r="N345" s="68"/>
      <c r="O345" s="9" t="s">
        <v>39</v>
      </c>
      <c r="P345" s="60" t="str">
        <f>VLOOKUP(MID(Q345,1,2),DATA!$B$2:$C$10,2,FALSE)</f>
        <v>FF10</v>
      </c>
      <c r="Q345" s="66" t="s">
        <v>32</v>
      </c>
      <c r="R345" s="18" cm="1">
        <f t="array" ref="R345">SUMPRODUCT(1*('All Skus'!$C$2:$C$951=$P345),'All Skus'!$D$2:$D$951)</f>
        <v>0</v>
      </c>
      <c r="S345" s="12" t="str">
        <f>VLOOKUP(MID(Q345,4,1),DATA!$F$2:$G$16,2,FALSE)</f>
        <v>20"</v>
      </c>
      <c r="T345" s="12" t="str">
        <f>VLOOKUP(MID(Q345,5,3),DATA!$H$2:$I$16,2,FALSE)</f>
        <v>10.5"</v>
      </c>
      <c r="U345" s="12" t="str">
        <f t="shared" si="23"/>
        <v>35</v>
      </c>
      <c r="V345" s="12" t="str">
        <f>VLOOKUP(MID(Q345,10,3),DATA!$J$2:$L$16,2,FALSE)</f>
        <v>5x112</v>
      </c>
      <c r="W345" s="12">
        <f>VLOOKUP(MID(Q345,10,3),DATA!$J$2:$L$16,3,FALSE)</f>
        <v>66.56</v>
      </c>
      <c r="X345" s="68" t="str">
        <f>VLOOKUP(MID(Q345,3,1),DATA!$D$2:$E$16,2,FALSE)</f>
        <v>Medium Offset</v>
      </c>
      <c r="Y345" s="68"/>
      <c r="Z345" s="9" t="s">
        <v>116</v>
      </c>
      <c r="AA345" s="68" t="s">
        <v>123</v>
      </c>
      <c r="AB345" s="68" t="s">
        <v>2</v>
      </c>
      <c r="AC345" s="68" t="s">
        <v>5</v>
      </c>
      <c r="AD345" s="68"/>
    </row>
    <row r="346" spans="1:30" x14ac:dyDescent="0.25">
      <c r="B346" s="68" t="s">
        <v>1898</v>
      </c>
      <c r="C346" s="68" t="s">
        <v>1897</v>
      </c>
      <c r="D346" s="59" t="str">
        <f>VLOOKUP(MID(F346,1,2),DATA!$B$2:$C$10,2,FALSE)</f>
        <v>FF11</v>
      </c>
      <c r="E346" s="68" t="str">
        <f>VLOOKUP(MID(F346,13,2),DATA!$M$2:$N$16,2,FALSE)</f>
        <v>Tarmac</v>
      </c>
      <c r="F346" s="66" t="s">
        <v>378</v>
      </c>
      <c r="G346" s="18" cm="1">
        <f t="array" ref="G346">SUMPRODUCT(1*('All Skus'!$C$2:$C$951=$E346),'All Skus'!$D$2:$D$951)</f>
        <v>0</v>
      </c>
      <c r="H346" s="12" t="str">
        <f>VLOOKUP(MID(F346,4,1),DATA!$F$2:$G$16,2,FALSE)</f>
        <v>20"</v>
      </c>
      <c r="I346" s="12" t="str">
        <f>VLOOKUP(MID(F346,5,3),DATA!$H$2:$I$16,2,FALSE)</f>
        <v>9.0"</v>
      </c>
      <c r="J346" s="12" t="str">
        <f t="shared" si="22"/>
        <v>25</v>
      </c>
      <c r="K346" s="12" t="str">
        <f>VLOOKUP(MID(F346,10,3),DATA!$J$2:$L$16,2,FALSE)</f>
        <v>5x112</v>
      </c>
      <c r="L346" s="12">
        <f>VLOOKUP(MID(F346,10,3),DATA!$J$2:$L$16,3,FALSE)</f>
        <v>66.56</v>
      </c>
      <c r="M346" s="68" t="str">
        <f>VLOOKUP(MID(F346,3,1),DATA!$D$2:$E$16,2,FALSE)</f>
        <v>Medium Offset</v>
      </c>
      <c r="N346" s="68"/>
      <c r="O346" s="9" t="s">
        <v>39</v>
      </c>
      <c r="P346" s="60" t="str">
        <f>VLOOKUP(MID(Q346,1,2),DATA!$B$2:$C$10,2,FALSE)</f>
        <v>FF11</v>
      </c>
      <c r="Q346" s="66" t="s">
        <v>380</v>
      </c>
      <c r="R346" s="18" cm="1">
        <f t="array" ref="R346">SUMPRODUCT(1*('All Skus'!$C$2:$C$951=$P346),'All Skus'!$D$2:$D$951)</f>
        <v>0</v>
      </c>
      <c r="S346" s="12" t="str">
        <f>VLOOKUP(MID(Q346,4,1),DATA!$F$2:$G$16,2,FALSE)</f>
        <v>20"</v>
      </c>
      <c r="T346" s="12" t="str">
        <f>VLOOKUP(MID(Q346,5,3),DATA!$H$2:$I$16,2,FALSE)</f>
        <v>10.5"</v>
      </c>
      <c r="U346" s="12" t="str">
        <f t="shared" si="23"/>
        <v>35</v>
      </c>
      <c r="V346" s="12" t="str">
        <f>VLOOKUP(MID(Q346,10,3),DATA!$J$2:$L$16,2,FALSE)</f>
        <v>5x112</v>
      </c>
      <c r="W346" s="12">
        <f>VLOOKUP(MID(Q346,10,3),DATA!$J$2:$L$16,3,FALSE)</f>
        <v>66.56</v>
      </c>
      <c r="X346" s="68" t="str">
        <f>VLOOKUP(MID(Q346,3,1),DATA!$D$2:$E$16,2,FALSE)</f>
        <v>Medium Offset</v>
      </c>
      <c r="Y346" s="68"/>
      <c r="Z346" s="9" t="s">
        <v>116</v>
      </c>
      <c r="AA346" s="68" t="s">
        <v>123</v>
      </c>
      <c r="AB346" s="68" t="s">
        <v>2</v>
      </c>
      <c r="AC346" s="68" t="s">
        <v>5</v>
      </c>
      <c r="AD346" s="68"/>
    </row>
    <row r="347" spans="1:30" x14ac:dyDescent="0.25">
      <c r="B347" s="68" t="s">
        <v>1898</v>
      </c>
      <c r="C347" s="68" t="s">
        <v>1897</v>
      </c>
      <c r="D347" s="59" t="str">
        <f>VLOOKUP(MID(F347,1,2),DATA!$B$2:$C$10,2,FALSE)</f>
        <v>FF11</v>
      </c>
      <c r="E347" s="68" t="str">
        <f>VLOOKUP(MID(F347,13,2),DATA!$M$2:$N$16,2,FALSE)</f>
        <v>Liquid Metal</v>
      </c>
      <c r="F347" s="66" t="s">
        <v>379</v>
      </c>
      <c r="G347" s="18" cm="1">
        <f t="array" ref="G347">SUMPRODUCT(1*('All Skus'!$C$2:$C$951=$E347),'All Skus'!$D$2:$D$951)</f>
        <v>0</v>
      </c>
      <c r="H347" s="12" t="str">
        <f>VLOOKUP(MID(F347,4,1),DATA!$F$2:$G$16,2,FALSE)</f>
        <v>20"</v>
      </c>
      <c r="I347" s="12" t="str">
        <f>VLOOKUP(MID(F347,5,3),DATA!$H$2:$I$16,2,FALSE)</f>
        <v>9.0"</v>
      </c>
      <c r="J347" s="12" t="str">
        <f t="shared" si="22"/>
        <v>25</v>
      </c>
      <c r="K347" s="12" t="str">
        <f>VLOOKUP(MID(F347,10,3),DATA!$J$2:$L$16,2,FALSE)</f>
        <v>5x112</v>
      </c>
      <c r="L347" s="12">
        <f>VLOOKUP(MID(F347,10,3),DATA!$J$2:$L$16,3,FALSE)</f>
        <v>66.56</v>
      </c>
      <c r="M347" s="68" t="str">
        <f>VLOOKUP(MID(F347,3,1),DATA!$D$2:$E$16,2,FALSE)</f>
        <v>Medium Offset</v>
      </c>
      <c r="N347" s="68"/>
      <c r="O347" s="9" t="s">
        <v>39</v>
      </c>
      <c r="P347" s="60" t="str">
        <f>VLOOKUP(MID(Q347,1,2),DATA!$B$2:$C$10,2,FALSE)</f>
        <v>FF11</v>
      </c>
      <c r="Q347" s="66" t="s">
        <v>381</v>
      </c>
      <c r="R347" s="18" cm="1">
        <f t="array" ref="R347">SUMPRODUCT(1*('All Skus'!$C$2:$C$951=$P347),'All Skus'!$D$2:$D$951)</f>
        <v>0</v>
      </c>
      <c r="S347" s="12" t="str">
        <f>VLOOKUP(MID(Q347,4,1),DATA!$F$2:$G$16,2,FALSE)</f>
        <v>20"</v>
      </c>
      <c r="T347" s="12" t="str">
        <f>VLOOKUP(MID(Q347,5,3),DATA!$H$2:$I$16,2,FALSE)</f>
        <v>10.5"</v>
      </c>
      <c r="U347" s="12" t="str">
        <f t="shared" si="23"/>
        <v>35</v>
      </c>
      <c r="V347" s="12" t="str">
        <f>VLOOKUP(MID(Q347,10,3),DATA!$J$2:$L$16,2,FALSE)</f>
        <v>5x112</v>
      </c>
      <c r="W347" s="12">
        <f>VLOOKUP(MID(Q347,10,3),DATA!$J$2:$L$16,3,FALSE)</f>
        <v>66.56</v>
      </c>
      <c r="X347" s="68" t="str">
        <f>VLOOKUP(MID(Q347,3,1),DATA!$D$2:$E$16,2,FALSE)</f>
        <v>Medium Offset</v>
      </c>
      <c r="Y347" s="68"/>
      <c r="Z347" s="9" t="s">
        <v>116</v>
      </c>
      <c r="AA347" s="68" t="s">
        <v>123</v>
      </c>
      <c r="AB347" s="68" t="s">
        <v>2</v>
      </c>
      <c r="AC347" s="68" t="s">
        <v>5</v>
      </c>
      <c r="AD347" s="68"/>
    </row>
    <row r="348" spans="1:30" x14ac:dyDescent="0.25">
      <c r="B348" s="68" t="s">
        <v>1898</v>
      </c>
      <c r="C348" s="68" t="s">
        <v>1897</v>
      </c>
      <c r="D348" s="59" t="str">
        <f>VLOOKUP(MID(F348,1,2),DATA!$B$2:$C$10,2,FALSE)</f>
        <v>FF15</v>
      </c>
      <c r="E348" s="68" t="str">
        <f>VLOOKUP(MID(F348,13,2),DATA!$M$2:$N$16,2,FALSE)</f>
        <v>Tarmac</v>
      </c>
      <c r="F348" s="66" t="s">
        <v>1701</v>
      </c>
      <c r="G348" s="18" cm="1">
        <f t="array" ref="G348">SUMPRODUCT(1*('All Skus'!$C$2:$C$951=$E348),'All Skus'!$D$2:$D$951)</f>
        <v>0</v>
      </c>
      <c r="H348" s="12" t="str">
        <f>VLOOKUP(MID(F348,4,1),DATA!$F$2:$G$16,2,FALSE)</f>
        <v>20"</v>
      </c>
      <c r="I348" s="12" t="str">
        <f>VLOOKUP(MID(F348,5,3),DATA!$H$2:$I$16,2,FALSE)</f>
        <v>9.0"</v>
      </c>
      <c r="J348" s="12" t="str">
        <f t="shared" si="22"/>
        <v>25</v>
      </c>
      <c r="K348" s="12" t="str">
        <f>VLOOKUP(MID(F348,10,3),DATA!$J$2:$L$16,2,FALSE)</f>
        <v>5x112</v>
      </c>
      <c r="L348" s="12">
        <f>VLOOKUP(MID(F348,10,3),DATA!$J$2:$L$16,3,FALSE)</f>
        <v>66.56</v>
      </c>
      <c r="M348" s="68" t="str">
        <f>VLOOKUP(MID(F348,3,1),DATA!$D$2:$E$16,2,FALSE)</f>
        <v>Medium Offset</v>
      </c>
      <c r="N348" s="68">
        <v>23.4</v>
      </c>
      <c r="O348" s="9" t="s">
        <v>39</v>
      </c>
      <c r="P348" s="60" t="str">
        <f>VLOOKUP(MID(Q348,1,2),DATA!$B$2:$C$10,2,FALSE)</f>
        <v>FF15</v>
      </c>
      <c r="Q348" s="66" t="s">
        <v>250</v>
      </c>
      <c r="R348" s="18" cm="1">
        <f t="array" ref="R348">SUMPRODUCT(1*('All Skus'!$C$2:$C$951=$P348),'All Skus'!$D$2:$D$951)</f>
        <v>0</v>
      </c>
      <c r="S348" s="12" t="str">
        <f>VLOOKUP(MID(Q348,4,1),DATA!$F$2:$G$16,2,FALSE)</f>
        <v>20"</v>
      </c>
      <c r="T348" s="12" t="str">
        <f>VLOOKUP(MID(Q348,5,3),DATA!$H$2:$I$16,2,FALSE)</f>
        <v>10.5"</v>
      </c>
      <c r="U348" s="12" t="str">
        <f t="shared" si="23"/>
        <v>35</v>
      </c>
      <c r="V348" s="12" t="str">
        <f>VLOOKUP(MID(Q348,10,3),DATA!$J$2:$L$16,2,FALSE)</f>
        <v>5x112</v>
      </c>
      <c r="W348" s="12">
        <f>VLOOKUP(MID(Q348,10,3),DATA!$J$2:$L$16,3,FALSE)</f>
        <v>66.56</v>
      </c>
      <c r="X348" s="68" t="str">
        <f>VLOOKUP(MID(Q348,3,1),DATA!$D$2:$E$16,2,FALSE)</f>
        <v>Medium Offset</v>
      </c>
      <c r="Y348" s="68">
        <v>25.6</v>
      </c>
      <c r="Z348" s="9" t="s">
        <v>116</v>
      </c>
      <c r="AA348" s="68" t="s">
        <v>123</v>
      </c>
      <c r="AB348" s="68" t="s">
        <v>2</v>
      </c>
      <c r="AC348" s="68" t="s">
        <v>5</v>
      </c>
      <c r="AD348" s="68"/>
    </row>
    <row r="349" spans="1:30" x14ac:dyDescent="0.25">
      <c r="B349" t="s">
        <v>13</v>
      </c>
      <c r="C349" t="s">
        <v>2513</v>
      </c>
      <c r="D349" t="s">
        <v>415</v>
      </c>
      <c r="E349" t="s">
        <v>1</v>
      </c>
      <c r="F349" t="s">
        <v>159</v>
      </c>
      <c r="G349">
        <v>1</v>
      </c>
      <c r="H349" t="s">
        <v>439</v>
      </c>
      <c r="I349" t="s">
        <v>441</v>
      </c>
      <c r="J349" t="s">
        <v>2533</v>
      </c>
      <c r="K349" t="s">
        <v>422</v>
      </c>
      <c r="L349">
        <v>66.56</v>
      </c>
      <c r="M349" t="s">
        <v>427</v>
      </c>
      <c r="N349">
        <v>25.8</v>
      </c>
      <c r="O349" t="s">
        <v>30</v>
      </c>
      <c r="P349" t="s">
        <v>415</v>
      </c>
      <c r="Q349" t="s">
        <v>159</v>
      </c>
      <c r="R349">
        <v>1</v>
      </c>
      <c r="S349" t="s">
        <v>439</v>
      </c>
      <c r="T349" t="s">
        <v>441</v>
      </c>
      <c r="U349" t="s">
        <v>2533</v>
      </c>
      <c r="V349" t="s">
        <v>422</v>
      </c>
      <c r="W349">
        <v>66.56</v>
      </c>
      <c r="X349" t="s">
        <v>427</v>
      </c>
      <c r="Y349">
        <v>25.8</v>
      </c>
      <c r="Z349" t="s">
        <v>30</v>
      </c>
      <c r="AA349" t="s">
        <v>4</v>
      </c>
      <c r="AB349" t="s">
        <v>2</v>
      </c>
      <c r="AC349" t="s">
        <v>5</v>
      </c>
      <c r="AD349" t="s">
        <v>1802</v>
      </c>
    </row>
    <row r="350" spans="1:30" x14ac:dyDescent="0.25">
      <c r="B350" t="s">
        <v>13</v>
      </c>
      <c r="C350" t="s">
        <v>2513</v>
      </c>
      <c r="D350" t="s">
        <v>415</v>
      </c>
      <c r="E350" t="s">
        <v>148</v>
      </c>
      <c r="F350" t="s">
        <v>160</v>
      </c>
      <c r="G350">
        <v>0</v>
      </c>
      <c r="H350" t="s">
        <v>439</v>
      </c>
      <c r="I350" t="s">
        <v>441</v>
      </c>
      <c r="J350" t="s">
        <v>2533</v>
      </c>
      <c r="K350" t="s">
        <v>422</v>
      </c>
      <c r="L350">
        <v>66.56</v>
      </c>
      <c r="M350" t="s">
        <v>427</v>
      </c>
      <c r="N350">
        <v>25.8</v>
      </c>
      <c r="O350" t="s">
        <v>30</v>
      </c>
      <c r="P350" t="s">
        <v>415</v>
      </c>
      <c r="Q350" t="s">
        <v>160</v>
      </c>
      <c r="R350">
        <v>0</v>
      </c>
      <c r="S350" t="s">
        <v>439</v>
      </c>
      <c r="T350" t="s">
        <v>441</v>
      </c>
      <c r="U350" t="s">
        <v>2533</v>
      </c>
      <c r="V350" t="s">
        <v>422</v>
      </c>
      <c r="W350">
        <v>66.56</v>
      </c>
      <c r="X350" t="s">
        <v>427</v>
      </c>
      <c r="Y350">
        <v>25.8</v>
      </c>
      <c r="Z350" t="s">
        <v>30</v>
      </c>
      <c r="AA350" t="s">
        <v>4</v>
      </c>
      <c r="AB350" t="s">
        <v>2</v>
      </c>
      <c r="AC350" t="s">
        <v>5</v>
      </c>
      <c r="AD350" t="s">
        <v>1802</v>
      </c>
    </row>
    <row r="351" spans="1:30" x14ac:dyDescent="0.25">
      <c r="B351" t="s">
        <v>13</v>
      </c>
      <c r="C351" t="s">
        <v>2513</v>
      </c>
      <c r="D351" t="s">
        <v>435</v>
      </c>
      <c r="E351" t="s">
        <v>1</v>
      </c>
      <c r="F351" t="s">
        <v>303</v>
      </c>
      <c r="G351">
        <v>13</v>
      </c>
      <c r="H351" t="s">
        <v>439</v>
      </c>
      <c r="I351" t="s">
        <v>441</v>
      </c>
      <c r="J351" t="s">
        <v>2533</v>
      </c>
      <c r="K351" t="s">
        <v>422</v>
      </c>
      <c r="L351">
        <v>66.56</v>
      </c>
      <c r="M351" t="s">
        <v>427</v>
      </c>
      <c r="N351">
        <v>24.8</v>
      </c>
      <c r="O351" t="s">
        <v>30</v>
      </c>
      <c r="P351" t="s">
        <v>435</v>
      </c>
      <c r="Q351" t="s">
        <v>303</v>
      </c>
      <c r="R351">
        <v>13</v>
      </c>
      <c r="S351" t="s">
        <v>439</v>
      </c>
      <c r="T351" t="s">
        <v>441</v>
      </c>
      <c r="U351" t="s">
        <v>2533</v>
      </c>
      <c r="V351" t="s">
        <v>422</v>
      </c>
      <c r="W351">
        <v>66.56</v>
      </c>
      <c r="X351" t="s">
        <v>427</v>
      </c>
      <c r="Y351">
        <v>24.8</v>
      </c>
      <c r="Z351" t="s">
        <v>30</v>
      </c>
      <c r="AB351" t="s">
        <v>2</v>
      </c>
      <c r="AC351" t="s">
        <v>5</v>
      </c>
      <c r="AD351" t="s">
        <v>1802</v>
      </c>
    </row>
    <row r="352" spans="1:30" x14ac:dyDescent="0.25">
      <c r="B352" t="s">
        <v>13</v>
      </c>
      <c r="C352" t="s">
        <v>2513</v>
      </c>
      <c r="D352" t="s">
        <v>435</v>
      </c>
      <c r="E352" t="s">
        <v>6</v>
      </c>
      <c r="F352" t="s">
        <v>304</v>
      </c>
      <c r="G352">
        <v>0</v>
      </c>
      <c r="H352" t="s">
        <v>439</v>
      </c>
      <c r="I352" t="s">
        <v>441</v>
      </c>
      <c r="J352" t="s">
        <v>2533</v>
      </c>
      <c r="K352" t="s">
        <v>422</v>
      </c>
      <c r="L352">
        <v>66.56</v>
      </c>
      <c r="M352" t="s">
        <v>427</v>
      </c>
      <c r="N352">
        <v>24.8</v>
      </c>
      <c r="O352" t="s">
        <v>30</v>
      </c>
      <c r="P352" t="s">
        <v>435</v>
      </c>
      <c r="Q352" t="s">
        <v>304</v>
      </c>
      <c r="R352">
        <v>0</v>
      </c>
      <c r="S352" t="s">
        <v>439</v>
      </c>
      <c r="T352" t="s">
        <v>441</v>
      </c>
      <c r="U352" t="s">
        <v>2533</v>
      </c>
      <c r="V352" t="s">
        <v>422</v>
      </c>
      <c r="W352">
        <v>66.56</v>
      </c>
      <c r="X352" t="s">
        <v>427</v>
      </c>
      <c r="Y352">
        <v>24.8</v>
      </c>
      <c r="Z352" t="s">
        <v>30</v>
      </c>
      <c r="AB352" t="s">
        <v>2</v>
      </c>
      <c r="AC352" t="s">
        <v>5</v>
      </c>
      <c r="AD352" t="s">
        <v>1802</v>
      </c>
    </row>
    <row r="353" spans="2:30" x14ac:dyDescent="0.25">
      <c r="B353" t="s">
        <v>13</v>
      </c>
      <c r="C353" t="s">
        <v>2513</v>
      </c>
      <c r="D353" t="s">
        <v>445</v>
      </c>
      <c r="E353" t="s">
        <v>1</v>
      </c>
      <c r="F353" t="s">
        <v>28</v>
      </c>
      <c r="G353">
        <v>-8</v>
      </c>
      <c r="H353" t="s">
        <v>439</v>
      </c>
      <c r="I353" t="s">
        <v>441</v>
      </c>
      <c r="J353" t="s">
        <v>2533</v>
      </c>
      <c r="K353" t="s">
        <v>422</v>
      </c>
      <c r="L353">
        <v>66.56</v>
      </c>
      <c r="M353" t="s">
        <v>427</v>
      </c>
      <c r="O353" t="s">
        <v>30</v>
      </c>
      <c r="P353" t="s">
        <v>445</v>
      </c>
      <c r="Q353" t="s">
        <v>28</v>
      </c>
      <c r="R353">
        <v>-8</v>
      </c>
      <c r="S353" t="s">
        <v>439</v>
      </c>
      <c r="T353" t="s">
        <v>441</v>
      </c>
      <c r="U353" t="s">
        <v>2533</v>
      </c>
      <c r="V353" t="s">
        <v>422</v>
      </c>
      <c r="W353">
        <v>66.56</v>
      </c>
      <c r="X353" t="s">
        <v>427</v>
      </c>
      <c r="Z353" t="s">
        <v>30</v>
      </c>
      <c r="AB353" t="s">
        <v>2</v>
      </c>
      <c r="AC353" t="s">
        <v>5</v>
      </c>
      <c r="AD353" t="s">
        <v>1802</v>
      </c>
    </row>
    <row r="354" spans="2:30" x14ac:dyDescent="0.25">
      <c r="B354" t="s">
        <v>13</v>
      </c>
      <c r="C354" t="s">
        <v>2513</v>
      </c>
      <c r="D354" t="s">
        <v>445</v>
      </c>
      <c r="E354" t="s">
        <v>6</v>
      </c>
      <c r="F354" t="s">
        <v>29</v>
      </c>
      <c r="G354">
        <v>-22</v>
      </c>
      <c r="H354" t="s">
        <v>439</v>
      </c>
      <c r="I354" t="s">
        <v>441</v>
      </c>
      <c r="J354" t="s">
        <v>2533</v>
      </c>
      <c r="K354" t="s">
        <v>422</v>
      </c>
      <c r="L354">
        <v>66.56</v>
      </c>
      <c r="M354" t="s">
        <v>427</v>
      </c>
      <c r="O354" t="s">
        <v>30</v>
      </c>
      <c r="P354" t="s">
        <v>445</v>
      </c>
      <c r="Q354" t="s">
        <v>29</v>
      </c>
      <c r="R354">
        <v>-22</v>
      </c>
      <c r="S354" t="s">
        <v>439</v>
      </c>
      <c r="T354" t="s">
        <v>441</v>
      </c>
      <c r="U354" t="s">
        <v>2533</v>
      </c>
      <c r="V354" t="s">
        <v>422</v>
      </c>
      <c r="W354">
        <v>66.56</v>
      </c>
      <c r="X354" t="s">
        <v>427</v>
      </c>
      <c r="Z354" t="s">
        <v>30</v>
      </c>
      <c r="AB354" t="s">
        <v>2</v>
      </c>
      <c r="AC354" t="s">
        <v>5</v>
      </c>
      <c r="AD354" t="s">
        <v>1802</v>
      </c>
    </row>
    <row r="355" spans="2:30" x14ac:dyDescent="0.25">
      <c r="B355" t="s">
        <v>13</v>
      </c>
      <c r="C355" t="s">
        <v>2513</v>
      </c>
      <c r="D355" t="s">
        <v>454</v>
      </c>
      <c r="E355" t="s">
        <v>1</v>
      </c>
      <c r="F355" t="s">
        <v>378</v>
      </c>
      <c r="G355">
        <v>3</v>
      </c>
      <c r="H355" t="s">
        <v>439</v>
      </c>
      <c r="I355" t="s">
        <v>441</v>
      </c>
      <c r="J355" t="s">
        <v>2533</v>
      </c>
      <c r="K355" t="s">
        <v>422</v>
      </c>
      <c r="L355">
        <v>66.56</v>
      </c>
      <c r="M355" t="s">
        <v>427</v>
      </c>
      <c r="O355" t="s">
        <v>30</v>
      </c>
      <c r="P355" t="s">
        <v>454</v>
      </c>
      <c r="Q355" t="s">
        <v>378</v>
      </c>
      <c r="R355">
        <v>3</v>
      </c>
      <c r="S355" t="s">
        <v>439</v>
      </c>
      <c r="T355" t="s">
        <v>441</v>
      </c>
      <c r="U355" t="s">
        <v>2533</v>
      </c>
      <c r="V355" t="s">
        <v>422</v>
      </c>
      <c r="W355">
        <v>66.56</v>
      </c>
      <c r="X355" t="s">
        <v>427</v>
      </c>
      <c r="Z355" t="s">
        <v>30</v>
      </c>
      <c r="AB355" t="s">
        <v>2</v>
      </c>
      <c r="AC355" t="s">
        <v>5</v>
      </c>
      <c r="AD355" t="s">
        <v>1802</v>
      </c>
    </row>
    <row r="356" spans="2:30" x14ac:dyDescent="0.25">
      <c r="B356" t="s">
        <v>13</v>
      </c>
      <c r="C356" t="s">
        <v>2513</v>
      </c>
      <c r="D356" t="s">
        <v>454</v>
      </c>
      <c r="E356" t="s">
        <v>6</v>
      </c>
      <c r="F356" t="s">
        <v>379</v>
      </c>
      <c r="G356">
        <v>-6</v>
      </c>
      <c r="H356" t="s">
        <v>439</v>
      </c>
      <c r="I356" t="s">
        <v>441</v>
      </c>
      <c r="J356" t="s">
        <v>2533</v>
      </c>
      <c r="K356" t="s">
        <v>422</v>
      </c>
      <c r="L356">
        <v>66.56</v>
      </c>
      <c r="M356" t="s">
        <v>427</v>
      </c>
      <c r="O356" t="s">
        <v>30</v>
      </c>
      <c r="P356" t="s">
        <v>454</v>
      </c>
      <c r="Q356" t="s">
        <v>379</v>
      </c>
      <c r="R356">
        <v>-6</v>
      </c>
      <c r="S356" t="s">
        <v>439</v>
      </c>
      <c r="T356" t="s">
        <v>441</v>
      </c>
      <c r="U356" t="s">
        <v>2533</v>
      </c>
      <c r="V356" t="s">
        <v>422</v>
      </c>
      <c r="W356">
        <v>66.56</v>
      </c>
      <c r="X356" t="s">
        <v>427</v>
      </c>
      <c r="Z356" t="s">
        <v>30</v>
      </c>
      <c r="AB356" t="s">
        <v>2</v>
      </c>
      <c r="AC356" t="s">
        <v>5</v>
      </c>
      <c r="AD356" t="s">
        <v>1802</v>
      </c>
    </row>
    <row r="357" spans="2:30" x14ac:dyDescent="0.25">
      <c r="B357" t="s">
        <v>13</v>
      </c>
      <c r="C357" t="s">
        <v>2513</v>
      </c>
      <c r="D357" t="s">
        <v>425</v>
      </c>
      <c r="E357" t="s">
        <v>1</v>
      </c>
      <c r="F357" t="s">
        <v>1701</v>
      </c>
      <c r="G357">
        <v>-2</v>
      </c>
      <c r="H357" t="s">
        <v>439</v>
      </c>
      <c r="I357" t="s">
        <v>441</v>
      </c>
      <c r="J357" t="s">
        <v>2533</v>
      </c>
      <c r="K357" t="s">
        <v>422</v>
      </c>
      <c r="L357">
        <v>66.56</v>
      </c>
      <c r="M357" t="s">
        <v>427</v>
      </c>
      <c r="N357">
        <v>23.4</v>
      </c>
      <c r="O357" t="s">
        <v>30</v>
      </c>
      <c r="P357" t="s">
        <v>425</v>
      </c>
      <c r="Q357" t="s">
        <v>1701</v>
      </c>
      <c r="R357">
        <v>-2</v>
      </c>
      <c r="S357" t="s">
        <v>439</v>
      </c>
      <c r="T357" t="s">
        <v>441</v>
      </c>
      <c r="U357" t="s">
        <v>2533</v>
      </c>
      <c r="V357" t="s">
        <v>422</v>
      </c>
      <c r="W357">
        <v>66.56</v>
      </c>
      <c r="X357" t="s">
        <v>427</v>
      </c>
      <c r="Y357">
        <v>23.4</v>
      </c>
      <c r="Z357" t="s">
        <v>30</v>
      </c>
      <c r="AB357" t="s">
        <v>2</v>
      </c>
      <c r="AC357" t="s">
        <v>5</v>
      </c>
      <c r="AD357" t="s">
        <v>1802</v>
      </c>
    </row>
    <row r="358" spans="2:30" x14ac:dyDescent="0.25">
      <c r="B358" t="s">
        <v>13</v>
      </c>
      <c r="C358" t="s">
        <v>2513</v>
      </c>
      <c r="D358" t="s">
        <v>425</v>
      </c>
      <c r="E358" t="s">
        <v>1</v>
      </c>
      <c r="F358" t="s">
        <v>1701</v>
      </c>
      <c r="G358">
        <v>-2</v>
      </c>
      <c r="H358" t="s">
        <v>439</v>
      </c>
      <c r="I358" t="s">
        <v>441</v>
      </c>
      <c r="J358" t="s">
        <v>2533</v>
      </c>
      <c r="K358" t="s">
        <v>422</v>
      </c>
      <c r="L358">
        <v>66.56</v>
      </c>
      <c r="M358" t="s">
        <v>427</v>
      </c>
      <c r="N358">
        <v>23.4</v>
      </c>
      <c r="O358" t="s">
        <v>30</v>
      </c>
      <c r="P358" t="s">
        <v>425</v>
      </c>
      <c r="Q358" t="s">
        <v>1701</v>
      </c>
      <c r="R358">
        <v>-2</v>
      </c>
      <c r="S358" t="s">
        <v>439</v>
      </c>
      <c r="T358" t="s">
        <v>441</v>
      </c>
      <c r="U358" t="s">
        <v>2533</v>
      </c>
      <c r="V358" t="s">
        <v>422</v>
      </c>
      <c r="W358">
        <v>66.56</v>
      </c>
      <c r="X358" t="s">
        <v>427</v>
      </c>
      <c r="Y358">
        <v>23.4</v>
      </c>
      <c r="Z358" t="s">
        <v>30</v>
      </c>
      <c r="AB358" t="s">
        <v>2</v>
      </c>
      <c r="AC358" t="s">
        <v>5</v>
      </c>
      <c r="AD358" t="s">
        <v>1802</v>
      </c>
    </row>
    <row r="359" spans="2:30" x14ac:dyDescent="0.25">
      <c r="B359" s="68" t="s">
        <v>1986</v>
      </c>
      <c r="C359" s="68" t="s">
        <v>1990</v>
      </c>
      <c r="D359" s="59" t="str">
        <f>VLOOKUP(MID(F359,1,2),DATA!$B$2:$C$10,2,FALSE)</f>
        <v>FF11</v>
      </c>
      <c r="E359" s="68" t="str">
        <f>VLOOKUP(MID(F359,13,2),DATA!$M$2:$N$16,2,FALSE)</f>
        <v>Tarmac</v>
      </c>
      <c r="F359" s="68" t="s">
        <v>784</v>
      </c>
      <c r="G359" s="18" cm="1">
        <f t="array" ref="G359">SUMPRODUCT(1*('All Skus'!$C$2:$C$951=$E359),'All Skus'!$D$2:$D$951)</f>
        <v>0</v>
      </c>
      <c r="H359" s="12" t="str">
        <f>VLOOKUP(MID(F359,4,1),DATA!$F$2:$G$16,2,FALSE)</f>
        <v>20"</v>
      </c>
      <c r="I359" s="12" t="str">
        <f>VLOOKUP(MID(F359,5,3),DATA!$H$2:$I$16,2,FALSE)</f>
        <v>10.0"</v>
      </c>
      <c r="J359" s="12" t="str">
        <f t="shared" ref="J359:J366" si="24">MID(F359,8,2)</f>
        <v>20</v>
      </c>
      <c r="K359" s="12" t="str">
        <f>VLOOKUP(MID(F359,10,3),DATA!$J$2:$L$16,2,FALSE)</f>
        <v>5x115</v>
      </c>
      <c r="L359" s="12">
        <f>VLOOKUP(MID(F359,10,3),DATA!$J$2:$L$16,3,FALSE)</f>
        <v>71.599999999999994</v>
      </c>
      <c r="M359" s="68" t="str">
        <f>VLOOKUP(MID(F359,3,1),DATA!$D$2:$E$16,2,FALSE)</f>
        <v>Low Offset</v>
      </c>
      <c r="N359" s="68"/>
      <c r="O359" s="9"/>
      <c r="P359" s="60" t="str">
        <f>VLOOKUP(MID(Q359,1,2),DATA!$B$2:$C$10,2,FALSE)</f>
        <v>FF11</v>
      </c>
      <c r="Q359" s="68" t="s">
        <v>784</v>
      </c>
      <c r="R359" s="18" cm="1">
        <f t="array" ref="R359">SUMPRODUCT(1*('All Skus'!$C$2:$C$951=$P359),'All Skus'!$D$2:$D$951)</f>
        <v>0</v>
      </c>
      <c r="S359" s="12" t="str">
        <f>VLOOKUP(MID(Q359,4,1),DATA!$F$2:$G$16,2,FALSE)</f>
        <v>20"</v>
      </c>
      <c r="T359" s="12" t="str">
        <f>VLOOKUP(MID(Q359,5,3),DATA!$H$2:$I$16,2,FALSE)</f>
        <v>10.0"</v>
      </c>
      <c r="U359" s="12" t="str">
        <f t="shared" ref="U359:U366" si="25">MID(Q359,8,2)</f>
        <v>20</v>
      </c>
      <c r="V359" s="12" t="str">
        <f>VLOOKUP(MID(Q359,10,3),DATA!$J$2:$L$16,2,FALSE)</f>
        <v>5x115</v>
      </c>
      <c r="W359" s="12">
        <f>VLOOKUP(MID(Q359,10,3),DATA!$J$2:$L$16,3,FALSE)</f>
        <v>71.599999999999994</v>
      </c>
      <c r="X359" s="68" t="str">
        <f>VLOOKUP(MID(Q359,3,1),DATA!$D$2:$E$16,2,FALSE)</f>
        <v>Low Offset</v>
      </c>
      <c r="Y359" s="68"/>
      <c r="Z359" s="9"/>
      <c r="AA359" s="68" t="s">
        <v>2047</v>
      </c>
      <c r="AB359" s="68"/>
      <c r="AC359" s="68"/>
      <c r="AD359" s="68"/>
    </row>
    <row r="360" spans="2:30" x14ac:dyDescent="0.25">
      <c r="B360" s="68" t="s">
        <v>1988</v>
      </c>
      <c r="C360" s="68" t="s">
        <v>1956</v>
      </c>
      <c r="D360" s="59" t="str">
        <f>VLOOKUP(MID(F360,1,2),DATA!$B$2:$C$10,2,FALSE)</f>
        <v>FF11</v>
      </c>
      <c r="E360" s="68" t="str">
        <f>VLOOKUP(MID(F360,13,2),DATA!$M$2:$N$16,2,FALSE)</f>
        <v>Tarmac</v>
      </c>
      <c r="F360" s="68" t="s">
        <v>784</v>
      </c>
      <c r="G360" s="18" cm="1">
        <f t="array" ref="G360">SUMPRODUCT(1*('All Skus'!$C$2:$C$951=$E360),'All Skus'!$D$2:$D$951)</f>
        <v>0</v>
      </c>
      <c r="H360" s="12" t="str">
        <f>VLOOKUP(MID(F360,4,1),DATA!$F$2:$G$16,2,FALSE)</f>
        <v>20"</v>
      </c>
      <c r="I360" s="12" t="str">
        <f>VLOOKUP(MID(F360,5,3),DATA!$H$2:$I$16,2,FALSE)</f>
        <v>10.0"</v>
      </c>
      <c r="J360" s="12" t="str">
        <f t="shared" si="24"/>
        <v>20</v>
      </c>
      <c r="K360" s="12" t="str">
        <f>VLOOKUP(MID(F360,10,3),DATA!$J$2:$L$16,2,FALSE)</f>
        <v>5x115</v>
      </c>
      <c r="L360" s="12">
        <f>VLOOKUP(MID(F360,10,3),DATA!$J$2:$L$16,3,FALSE)</f>
        <v>71.599999999999994</v>
      </c>
      <c r="M360" s="68" t="str">
        <f>VLOOKUP(MID(F360,3,1),DATA!$D$2:$E$16,2,FALSE)</f>
        <v>Low Offset</v>
      </c>
      <c r="N360" s="68"/>
      <c r="O360" s="9"/>
      <c r="P360" s="60" t="str">
        <f>VLOOKUP(MID(Q360,1,2),DATA!$B$2:$C$10,2,FALSE)</f>
        <v>FF11</v>
      </c>
      <c r="Q360" s="68" t="s">
        <v>784</v>
      </c>
      <c r="R360" s="18" cm="1">
        <f t="array" ref="R360">SUMPRODUCT(1*('All Skus'!$C$2:$C$951=$P360),'All Skus'!$D$2:$D$951)</f>
        <v>0</v>
      </c>
      <c r="S360" s="12" t="str">
        <f>VLOOKUP(MID(Q360,4,1),DATA!$F$2:$G$16,2,FALSE)</f>
        <v>20"</v>
      </c>
      <c r="T360" s="12" t="str">
        <f>VLOOKUP(MID(Q360,5,3),DATA!$H$2:$I$16,2,FALSE)</f>
        <v>10.0"</v>
      </c>
      <c r="U360" s="12" t="str">
        <f t="shared" si="25"/>
        <v>20</v>
      </c>
      <c r="V360" s="12" t="str">
        <f>VLOOKUP(MID(Q360,10,3),DATA!$J$2:$L$16,2,FALSE)</f>
        <v>5x115</v>
      </c>
      <c r="W360" s="12">
        <f>VLOOKUP(MID(Q360,10,3),DATA!$J$2:$L$16,3,FALSE)</f>
        <v>71.599999999999994</v>
      </c>
      <c r="X360" s="68" t="str">
        <f>VLOOKUP(MID(Q360,3,1),DATA!$D$2:$E$16,2,FALSE)</f>
        <v>Low Offset</v>
      </c>
      <c r="Y360" s="68"/>
      <c r="Z360" s="9"/>
      <c r="AA360" s="68" t="s">
        <v>2047</v>
      </c>
      <c r="AB360" s="68"/>
      <c r="AC360" s="68"/>
      <c r="AD360" s="68"/>
    </row>
    <row r="361" spans="2:30" x14ac:dyDescent="0.25">
      <c r="B361" s="68" t="s">
        <v>1987</v>
      </c>
      <c r="C361" s="68" t="s">
        <v>1990</v>
      </c>
      <c r="D361" s="59" t="str">
        <f>VLOOKUP(MID(F361,1,2),DATA!$B$2:$C$10,2,FALSE)</f>
        <v>FF11</v>
      </c>
      <c r="E361" s="68" t="str">
        <f>VLOOKUP(MID(F361,13,2),DATA!$M$2:$N$16,2,FALSE)</f>
        <v>Tarmac</v>
      </c>
      <c r="F361" s="68" t="s">
        <v>784</v>
      </c>
      <c r="G361" s="18" cm="1">
        <f t="array" ref="G361">SUMPRODUCT(1*('All Skus'!$C$2:$C$951=$E361),'All Skus'!$D$2:$D$951)</f>
        <v>0</v>
      </c>
      <c r="H361" s="12" t="str">
        <f>VLOOKUP(MID(F361,4,1),DATA!$F$2:$G$16,2,FALSE)</f>
        <v>20"</v>
      </c>
      <c r="I361" s="12" t="str">
        <f>VLOOKUP(MID(F361,5,3),DATA!$H$2:$I$16,2,FALSE)</f>
        <v>10.0"</v>
      </c>
      <c r="J361" s="12" t="str">
        <f t="shared" si="24"/>
        <v>20</v>
      </c>
      <c r="K361" s="12" t="str">
        <f>VLOOKUP(MID(F361,10,3),DATA!$J$2:$L$16,2,FALSE)</f>
        <v>5x115</v>
      </c>
      <c r="L361" s="12">
        <f>VLOOKUP(MID(F361,10,3),DATA!$J$2:$L$16,3,FALSE)</f>
        <v>71.599999999999994</v>
      </c>
      <c r="M361" s="68" t="str">
        <f>VLOOKUP(MID(F361,3,1),DATA!$D$2:$E$16,2,FALSE)</f>
        <v>Low Offset</v>
      </c>
      <c r="N361" s="68"/>
      <c r="O361" s="9"/>
      <c r="P361" s="60" t="str">
        <f>VLOOKUP(MID(Q361,1,2),DATA!$B$2:$C$10,2,FALSE)</f>
        <v>FF11</v>
      </c>
      <c r="Q361" s="68" t="s">
        <v>784</v>
      </c>
      <c r="R361" s="18" cm="1">
        <f t="array" ref="R361">SUMPRODUCT(1*('All Skus'!$C$2:$C$951=$P361),'All Skus'!$D$2:$D$951)</f>
        <v>0</v>
      </c>
      <c r="S361" s="12" t="str">
        <f>VLOOKUP(MID(Q361,4,1),DATA!$F$2:$G$16,2,FALSE)</f>
        <v>20"</v>
      </c>
      <c r="T361" s="12" t="str">
        <f>VLOOKUP(MID(Q361,5,3),DATA!$H$2:$I$16,2,FALSE)</f>
        <v>10.0"</v>
      </c>
      <c r="U361" s="12" t="str">
        <f t="shared" si="25"/>
        <v>20</v>
      </c>
      <c r="V361" s="12" t="str">
        <f>VLOOKUP(MID(Q361,10,3),DATA!$J$2:$L$16,2,FALSE)</f>
        <v>5x115</v>
      </c>
      <c r="W361" s="12">
        <f>VLOOKUP(MID(Q361,10,3),DATA!$J$2:$L$16,3,FALSE)</f>
        <v>71.599999999999994</v>
      </c>
      <c r="X361" s="68" t="str">
        <f>VLOOKUP(MID(Q361,3,1),DATA!$D$2:$E$16,2,FALSE)</f>
        <v>Low Offset</v>
      </c>
      <c r="Y361" s="68"/>
      <c r="Z361" s="9"/>
      <c r="AA361" s="68" t="s">
        <v>2047</v>
      </c>
      <c r="AB361" s="68"/>
      <c r="AC361" s="68"/>
      <c r="AD361" s="68"/>
    </row>
    <row r="362" spans="2:30" x14ac:dyDescent="0.25">
      <c r="B362" s="68" t="s">
        <v>1989</v>
      </c>
      <c r="C362" s="68" t="s">
        <v>1956</v>
      </c>
      <c r="D362" s="59" t="str">
        <f>VLOOKUP(MID(F362,1,2),DATA!$B$2:$C$10,2,FALSE)</f>
        <v>FF11</v>
      </c>
      <c r="E362" s="68" t="str">
        <f>VLOOKUP(MID(F362,13,2),DATA!$M$2:$N$16,2,FALSE)</f>
        <v>Tarmac</v>
      </c>
      <c r="F362" s="68" t="s">
        <v>784</v>
      </c>
      <c r="G362" s="18" cm="1">
        <f t="array" ref="G362">SUMPRODUCT(1*('All Skus'!$C$2:$C$951=$E362),'All Skus'!$D$2:$D$951)</f>
        <v>0</v>
      </c>
      <c r="H362" s="12" t="str">
        <f>VLOOKUP(MID(F362,4,1),DATA!$F$2:$G$16,2,FALSE)</f>
        <v>20"</v>
      </c>
      <c r="I362" s="12" t="str">
        <f>VLOOKUP(MID(F362,5,3),DATA!$H$2:$I$16,2,FALSE)</f>
        <v>10.0"</v>
      </c>
      <c r="J362" s="12" t="str">
        <f t="shared" si="24"/>
        <v>20</v>
      </c>
      <c r="K362" s="12" t="str">
        <f>VLOOKUP(MID(F362,10,3),DATA!$J$2:$L$16,2,FALSE)</f>
        <v>5x115</v>
      </c>
      <c r="L362" s="12">
        <f>VLOOKUP(MID(F362,10,3),DATA!$J$2:$L$16,3,FALSE)</f>
        <v>71.599999999999994</v>
      </c>
      <c r="M362" s="68" t="str">
        <f>VLOOKUP(MID(F362,3,1),DATA!$D$2:$E$16,2,FALSE)</f>
        <v>Low Offset</v>
      </c>
      <c r="N362" s="68"/>
      <c r="O362" s="9"/>
      <c r="P362" s="60" t="str">
        <f>VLOOKUP(MID(Q362,1,2),DATA!$B$2:$C$10,2,FALSE)</f>
        <v>FF11</v>
      </c>
      <c r="Q362" s="68" t="s">
        <v>784</v>
      </c>
      <c r="R362" s="18" cm="1">
        <f t="array" ref="R362">SUMPRODUCT(1*('All Skus'!$C$2:$C$951=$P362),'All Skus'!$D$2:$D$951)</f>
        <v>0</v>
      </c>
      <c r="S362" s="12" t="str">
        <f>VLOOKUP(MID(Q362,4,1),DATA!$F$2:$G$16,2,FALSE)</f>
        <v>20"</v>
      </c>
      <c r="T362" s="12" t="str">
        <f>VLOOKUP(MID(Q362,5,3),DATA!$H$2:$I$16,2,FALSE)</f>
        <v>10.0"</v>
      </c>
      <c r="U362" s="12" t="str">
        <f t="shared" si="25"/>
        <v>20</v>
      </c>
      <c r="V362" s="12" t="str">
        <f>VLOOKUP(MID(Q362,10,3),DATA!$J$2:$L$16,2,FALSE)</f>
        <v>5x115</v>
      </c>
      <c r="W362" s="12">
        <f>VLOOKUP(MID(Q362,10,3),DATA!$J$2:$L$16,3,FALSE)</f>
        <v>71.599999999999994</v>
      </c>
      <c r="X362" s="68" t="str">
        <f>VLOOKUP(MID(Q362,3,1),DATA!$D$2:$E$16,2,FALSE)</f>
        <v>Low Offset</v>
      </c>
      <c r="Y362" s="68"/>
      <c r="Z362" s="9"/>
      <c r="AA362" s="68" t="s">
        <v>2047</v>
      </c>
      <c r="AB362" s="68"/>
      <c r="AC362" s="68"/>
      <c r="AD362" s="68"/>
    </row>
    <row r="363" spans="2:30" x14ac:dyDescent="0.25">
      <c r="B363" s="68" t="s">
        <v>1986</v>
      </c>
      <c r="C363" s="68" t="s">
        <v>1990</v>
      </c>
      <c r="D363" s="59" t="str">
        <f>VLOOKUP(MID(F363,1,2),DATA!$B$2:$C$10,2,FALSE)</f>
        <v>FF10</v>
      </c>
      <c r="E363" s="68" t="str">
        <f>VLOOKUP(MID(F363,13,2),DATA!$M$2:$N$16,2,FALSE)</f>
        <v>Liquid Metal</v>
      </c>
      <c r="F363" s="68" t="s">
        <v>776</v>
      </c>
      <c r="G363" s="18" cm="1">
        <f t="array" ref="G363">SUMPRODUCT(1*('All Skus'!$C$2:$C$951=$E363),'All Skus'!$D$2:$D$951)</f>
        <v>0</v>
      </c>
      <c r="H363" s="12" t="str">
        <f>VLOOKUP(MID(F363,4,1),DATA!$F$2:$G$16,2,FALSE)</f>
        <v>20"</v>
      </c>
      <c r="I363" s="12" t="str">
        <f>VLOOKUP(MID(F363,5,3),DATA!$H$2:$I$16,2,FALSE)</f>
        <v>10.0"</v>
      </c>
      <c r="J363" s="12" t="str">
        <f t="shared" si="24"/>
        <v>20</v>
      </c>
      <c r="K363" s="12" t="str">
        <f>VLOOKUP(MID(F363,10,3),DATA!$J$2:$L$16,2,FALSE)</f>
        <v>5x115</v>
      </c>
      <c r="L363" s="12">
        <f>VLOOKUP(MID(F363,10,3),DATA!$J$2:$L$16,3,FALSE)</f>
        <v>71.599999999999994</v>
      </c>
      <c r="M363" s="68" t="str">
        <f>VLOOKUP(MID(F363,3,1),DATA!$D$2:$E$16,2,FALSE)</f>
        <v>Low Offset</v>
      </c>
      <c r="N363" s="68"/>
      <c r="O363" s="9"/>
      <c r="P363" s="60" t="str">
        <f>VLOOKUP(MID(Q363,1,2),DATA!$B$2:$C$10,2,FALSE)</f>
        <v>FF10</v>
      </c>
      <c r="Q363" s="68" t="s">
        <v>776</v>
      </c>
      <c r="R363" s="18" cm="1">
        <f t="array" ref="R363">SUMPRODUCT(1*('All Skus'!$C$2:$C$951=$P363),'All Skus'!$D$2:$D$951)</f>
        <v>0</v>
      </c>
      <c r="S363" s="12" t="str">
        <f>VLOOKUP(MID(Q363,4,1),DATA!$F$2:$G$16,2,FALSE)</f>
        <v>20"</v>
      </c>
      <c r="T363" s="12" t="str">
        <f>VLOOKUP(MID(Q363,5,3),DATA!$H$2:$I$16,2,FALSE)</f>
        <v>10.0"</v>
      </c>
      <c r="U363" s="12" t="str">
        <f t="shared" si="25"/>
        <v>20</v>
      </c>
      <c r="V363" s="12" t="str">
        <f>VLOOKUP(MID(Q363,10,3),DATA!$J$2:$L$16,2,FALSE)</f>
        <v>5x115</v>
      </c>
      <c r="W363" s="12">
        <f>VLOOKUP(MID(Q363,10,3),DATA!$J$2:$L$16,3,FALSE)</f>
        <v>71.599999999999994</v>
      </c>
      <c r="X363" s="68" t="str">
        <f>VLOOKUP(MID(Q363,3,1),DATA!$D$2:$E$16,2,FALSE)</f>
        <v>Low Offset</v>
      </c>
      <c r="Y363" s="68"/>
      <c r="Z363" s="9"/>
      <c r="AA363" s="68" t="s">
        <v>2047</v>
      </c>
      <c r="AB363" s="68"/>
      <c r="AC363" s="68"/>
      <c r="AD363" s="68"/>
    </row>
    <row r="364" spans="2:30" x14ac:dyDescent="0.25">
      <c r="B364" s="68" t="s">
        <v>1988</v>
      </c>
      <c r="C364" s="68" t="s">
        <v>1956</v>
      </c>
      <c r="D364" s="59" t="str">
        <f>VLOOKUP(MID(F364,1,2),DATA!$B$2:$C$10,2,FALSE)</f>
        <v>FF10</v>
      </c>
      <c r="E364" s="68" t="str">
        <f>VLOOKUP(MID(F364,13,2),DATA!$M$2:$N$16,2,FALSE)</f>
        <v>Liquid Metal</v>
      </c>
      <c r="F364" s="68" t="s">
        <v>776</v>
      </c>
      <c r="G364" s="18" cm="1">
        <f t="array" ref="G364">SUMPRODUCT(1*('All Skus'!$C$2:$C$951=$E364),'All Skus'!$D$2:$D$951)</f>
        <v>0</v>
      </c>
      <c r="H364" s="12" t="str">
        <f>VLOOKUP(MID(F364,4,1),DATA!$F$2:$G$16,2,FALSE)</f>
        <v>20"</v>
      </c>
      <c r="I364" s="12" t="str">
        <f>VLOOKUP(MID(F364,5,3),DATA!$H$2:$I$16,2,FALSE)</f>
        <v>10.0"</v>
      </c>
      <c r="J364" s="12" t="str">
        <f t="shared" si="24"/>
        <v>20</v>
      </c>
      <c r="K364" s="12" t="str">
        <f>VLOOKUP(MID(F364,10,3),DATA!$J$2:$L$16,2,FALSE)</f>
        <v>5x115</v>
      </c>
      <c r="L364" s="12">
        <f>VLOOKUP(MID(F364,10,3),DATA!$J$2:$L$16,3,FALSE)</f>
        <v>71.599999999999994</v>
      </c>
      <c r="M364" s="68" t="str">
        <f>VLOOKUP(MID(F364,3,1),DATA!$D$2:$E$16,2,FALSE)</f>
        <v>Low Offset</v>
      </c>
      <c r="N364" s="68"/>
      <c r="O364" s="9"/>
      <c r="P364" s="60" t="str">
        <f>VLOOKUP(MID(Q364,1,2),DATA!$B$2:$C$10,2,FALSE)</f>
        <v>FF10</v>
      </c>
      <c r="Q364" s="68" t="s">
        <v>776</v>
      </c>
      <c r="R364" s="18" cm="1">
        <f t="array" ref="R364">SUMPRODUCT(1*('All Skus'!$C$2:$C$951=$P364),'All Skus'!$D$2:$D$951)</f>
        <v>0</v>
      </c>
      <c r="S364" s="12" t="str">
        <f>VLOOKUP(MID(Q364,4,1),DATA!$F$2:$G$16,2,FALSE)</f>
        <v>20"</v>
      </c>
      <c r="T364" s="12" t="str">
        <f>VLOOKUP(MID(Q364,5,3),DATA!$H$2:$I$16,2,FALSE)</f>
        <v>10.0"</v>
      </c>
      <c r="U364" s="12" t="str">
        <f t="shared" si="25"/>
        <v>20</v>
      </c>
      <c r="V364" s="12" t="str">
        <f>VLOOKUP(MID(Q364,10,3),DATA!$J$2:$L$16,2,FALSE)</f>
        <v>5x115</v>
      </c>
      <c r="W364" s="12">
        <f>VLOOKUP(MID(Q364,10,3),DATA!$J$2:$L$16,3,FALSE)</f>
        <v>71.599999999999994</v>
      </c>
      <c r="X364" s="68" t="str">
        <f>VLOOKUP(MID(Q364,3,1),DATA!$D$2:$E$16,2,FALSE)</f>
        <v>Low Offset</v>
      </c>
      <c r="Y364" s="68"/>
      <c r="Z364" s="9"/>
      <c r="AA364" s="68" t="s">
        <v>2047</v>
      </c>
      <c r="AB364" s="68"/>
      <c r="AC364" s="68"/>
      <c r="AD364" s="68"/>
    </row>
    <row r="365" spans="2:30" x14ac:dyDescent="0.25">
      <c r="B365" s="68" t="s">
        <v>1987</v>
      </c>
      <c r="C365" s="68" t="s">
        <v>1990</v>
      </c>
      <c r="D365" s="59" t="str">
        <f>VLOOKUP(MID(F365,1,2),DATA!$B$2:$C$10,2,FALSE)</f>
        <v>FF10</v>
      </c>
      <c r="E365" s="68" t="str">
        <f>VLOOKUP(MID(F365,13,2),DATA!$M$2:$N$16,2,FALSE)</f>
        <v>Liquid Metal</v>
      </c>
      <c r="F365" s="68" t="s">
        <v>776</v>
      </c>
      <c r="G365" s="18" cm="1">
        <f t="array" ref="G365">SUMPRODUCT(1*('All Skus'!$C$2:$C$951=$E365),'All Skus'!$D$2:$D$951)</f>
        <v>0</v>
      </c>
      <c r="H365" s="12" t="str">
        <f>VLOOKUP(MID(F365,4,1),DATA!$F$2:$G$16,2,FALSE)</f>
        <v>20"</v>
      </c>
      <c r="I365" s="12" t="str">
        <f>VLOOKUP(MID(F365,5,3),DATA!$H$2:$I$16,2,FALSE)</f>
        <v>10.0"</v>
      </c>
      <c r="J365" s="12" t="str">
        <f t="shared" si="24"/>
        <v>20</v>
      </c>
      <c r="K365" s="12" t="str">
        <f>VLOOKUP(MID(F365,10,3),DATA!$J$2:$L$16,2,FALSE)</f>
        <v>5x115</v>
      </c>
      <c r="L365" s="12">
        <f>VLOOKUP(MID(F365,10,3),DATA!$J$2:$L$16,3,FALSE)</f>
        <v>71.599999999999994</v>
      </c>
      <c r="M365" s="68" t="str">
        <f>VLOOKUP(MID(F365,3,1),DATA!$D$2:$E$16,2,FALSE)</f>
        <v>Low Offset</v>
      </c>
      <c r="N365" s="68"/>
      <c r="O365" s="9"/>
      <c r="P365" s="60" t="str">
        <f>VLOOKUP(MID(Q365,1,2),DATA!$B$2:$C$10,2,FALSE)</f>
        <v>FF10</v>
      </c>
      <c r="Q365" s="68" t="s">
        <v>776</v>
      </c>
      <c r="R365" s="18" cm="1">
        <f t="array" ref="R365">SUMPRODUCT(1*('All Skus'!$C$2:$C$951=$P365),'All Skus'!$D$2:$D$951)</f>
        <v>0</v>
      </c>
      <c r="S365" s="12" t="str">
        <f>VLOOKUP(MID(Q365,4,1),DATA!$F$2:$G$16,2,FALSE)</f>
        <v>20"</v>
      </c>
      <c r="T365" s="12" t="str">
        <f>VLOOKUP(MID(Q365,5,3),DATA!$H$2:$I$16,2,FALSE)</f>
        <v>10.0"</v>
      </c>
      <c r="U365" s="12" t="str">
        <f t="shared" si="25"/>
        <v>20</v>
      </c>
      <c r="V365" s="12" t="str">
        <f>VLOOKUP(MID(Q365,10,3),DATA!$J$2:$L$16,2,FALSE)</f>
        <v>5x115</v>
      </c>
      <c r="W365" s="12">
        <f>VLOOKUP(MID(Q365,10,3),DATA!$J$2:$L$16,3,FALSE)</f>
        <v>71.599999999999994</v>
      </c>
      <c r="X365" s="68" t="str">
        <f>VLOOKUP(MID(Q365,3,1),DATA!$D$2:$E$16,2,FALSE)</f>
        <v>Low Offset</v>
      </c>
      <c r="Y365" s="68"/>
      <c r="Z365" s="9"/>
      <c r="AA365" s="68" t="s">
        <v>2047</v>
      </c>
      <c r="AB365" s="68"/>
      <c r="AC365" s="68"/>
      <c r="AD365" s="68"/>
    </row>
    <row r="366" spans="2:30" x14ac:dyDescent="0.25">
      <c r="B366" s="68" t="s">
        <v>1989</v>
      </c>
      <c r="C366" s="68" t="s">
        <v>1956</v>
      </c>
      <c r="D366" s="59" t="str">
        <f>VLOOKUP(MID(F366,1,2),DATA!$B$2:$C$10,2,FALSE)</f>
        <v>FF10</v>
      </c>
      <c r="E366" s="68" t="str">
        <f>VLOOKUP(MID(F366,13,2),DATA!$M$2:$N$16,2,FALSE)</f>
        <v>Liquid Metal</v>
      </c>
      <c r="F366" s="68" t="s">
        <v>776</v>
      </c>
      <c r="G366" s="18" cm="1">
        <f t="array" ref="G366">SUMPRODUCT(1*('All Skus'!$C$2:$C$951=$E366),'All Skus'!$D$2:$D$951)</f>
        <v>0</v>
      </c>
      <c r="H366" s="12" t="str">
        <f>VLOOKUP(MID(F366,4,1),DATA!$F$2:$G$16,2,FALSE)</f>
        <v>20"</v>
      </c>
      <c r="I366" s="12" t="str">
        <f>VLOOKUP(MID(F366,5,3),DATA!$H$2:$I$16,2,FALSE)</f>
        <v>10.0"</v>
      </c>
      <c r="J366" s="12" t="str">
        <f t="shared" si="24"/>
        <v>20</v>
      </c>
      <c r="K366" s="12" t="str">
        <f>VLOOKUP(MID(F366,10,3),DATA!$J$2:$L$16,2,FALSE)</f>
        <v>5x115</v>
      </c>
      <c r="L366" s="12">
        <f>VLOOKUP(MID(F366,10,3),DATA!$J$2:$L$16,3,FALSE)</f>
        <v>71.599999999999994</v>
      </c>
      <c r="M366" s="68" t="str">
        <f>VLOOKUP(MID(F366,3,1),DATA!$D$2:$E$16,2,FALSE)</f>
        <v>Low Offset</v>
      </c>
      <c r="N366" s="68"/>
      <c r="O366" s="9"/>
      <c r="P366" s="60" t="str">
        <f>VLOOKUP(MID(Q366,1,2),DATA!$B$2:$C$10,2,FALSE)</f>
        <v>FF10</v>
      </c>
      <c r="Q366" s="68" t="s">
        <v>776</v>
      </c>
      <c r="R366" s="18" cm="1">
        <f t="array" ref="R366">SUMPRODUCT(1*('All Skus'!$C$2:$C$951=$P366),'All Skus'!$D$2:$D$951)</f>
        <v>0</v>
      </c>
      <c r="S366" s="12" t="str">
        <f>VLOOKUP(MID(Q366,4,1),DATA!$F$2:$G$16,2,FALSE)</f>
        <v>20"</v>
      </c>
      <c r="T366" s="12" t="str">
        <f>VLOOKUP(MID(Q366,5,3),DATA!$H$2:$I$16,2,FALSE)</f>
        <v>10.0"</v>
      </c>
      <c r="U366" s="12" t="str">
        <f t="shared" si="25"/>
        <v>20</v>
      </c>
      <c r="V366" s="12" t="str">
        <f>VLOOKUP(MID(Q366,10,3),DATA!$J$2:$L$16,2,FALSE)</f>
        <v>5x115</v>
      </c>
      <c r="W366" s="12">
        <f>VLOOKUP(MID(Q366,10,3),DATA!$J$2:$L$16,3,FALSE)</f>
        <v>71.599999999999994</v>
      </c>
      <c r="X366" s="68" t="str">
        <f>VLOOKUP(MID(Q366,3,1),DATA!$D$2:$E$16,2,FALSE)</f>
        <v>Low Offset</v>
      </c>
      <c r="Y366" s="68"/>
      <c r="Z366" s="9"/>
      <c r="AA366" s="68" t="s">
        <v>2047</v>
      </c>
      <c r="AB366" s="68"/>
      <c r="AC366" s="68"/>
      <c r="AD366" s="68"/>
    </row>
  </sheetData>
  <autoFilter ref="A1:AE343" xr:uid="{5AD6165F-869F-45BE-8063-0CD60A25F38A}"/>
  <conditionalFormatting sqref="G2:G3">
    <cfRule type="cellIs" dxfId="134" priority="101" operator="lessThan">
      <formula>2</formula>
    </cfRule>
  </conditionalFormatting>
  <conditionalFormatting sqref="G1 R1">
    <cfRule type="cellIs" dxfId="133" priority="103" operator="lessThan">
      <formula>2</formula>
    </cfRule>
  </conditionalFormatting>
  <conditionalFormatting sqref="R2:R3">
    <cfRule type="cellIs" dxfId="132" priority="102" operator="lessThan">
      <formula>2</formula>
    </cfRule>
  </conditionalFormatting>
  <conditionalFormatting sqref="G31:G33">
    <cfRule type="cellIs" dxfId="131" priority="97" operator="lessThan">
      <formula>2</formula>
    </cfRule>
  </conditionalFormatting>
  <conditionalFormatting sqref="R34:R39 R4:R30 G4:G21">
    <cfRule type="cellIs" dxfId="130" priority="100" operator="lessThan">
      <formula>2</formula>
    </cfRule>
  </conditionalFormatting>
  <conditionalFormatting sqref="G34:G39 G22:G30">
    <cfRule type="cellIs" dxfId="129" priority="99" operator="lessThan">
      <formula>2</formula>
    </cfRule>
  </conditionalFormatting>
  <conditionalFormatting sqref="R31:R33">
    <cfRule type="cellIs" dxfId="128" priority="98" operator="lessThan">
      <formula>2</formula>
    </cfRule>
  </conditionalFormatting>
  <conditionalFormatting sqref="R40:R51 G40:G51">
    <cfRule type="cellIs" dxfId="127" priority="96" operator="lessThan">
      <formula>2</formula>
    </cfRule>
  </conditionalFormatting>
  <conditionalFormatting sqref="R52:R62 G52:G62">
    <cfRule type="cellIs" dxfId="126" priority="95" operator="lessThan">
      <formula>2</formula>
    </cfRule>
  </conditionalFormatting>
  <conditionalFormatting sqref="R63:R66 G63:G66">
    <cfRule type="cellIs" dxfId="125" priority="94" operator="lessThan">
      <formula>2</formula>
    </cfRule>
  </conditionalFormatting>
  <conditionalFormatting sqref="R67:R74 G67:G74">
    <cfRule type="cellIs" dxfId="124" priority="93" operator="lessThan">
      <formula>2</formula>
    </cfRule>
  </conditionalFormatting>
  <conditionalFormatting sqref="R75:R81 G75:G81">
    <cfRule type="cellIs" dxfId="123" priority="92" operator="lessThan">
      <formula>2</formula>
    </cfRule>
  </conditionalFormatting>
  <conditionalFormatting sqref="F81">
    <cfRule type="duplicateValues" dxfId="122" priority="90"/>
  </conditionalFormatting>
  <conditionalFormatting sqref="F81">
    <cfRule type="duplicateValues" dxfId="121" priority="91"/>
  </conditionalFormatting>
  <conditionalFormatting sqref="F81">
    <cfRule type="containsText" dxfId="120" priority="89" operator="containsText" text="yes">
      <formula>NOT(ISERROR(SEARCH("yes",F81)))</formula>
    </cfRule>
  </conditionalFormatting>
  <conditionalFormatting sqref="Q81">
    <cfRule type="duplicateValues" dxfId="119" priority="87"/>
  </conditionalFormatting>
  <conditionalFormatting sqref="Q81">
    <cfRule type="duplicateValues" dxfId="118" priority="88"/>
  </conditionalFormatting>
  <conditionalFormatting sqref="Q81">
    <cfRule type="containsText" dxfId="117" priority="86" operator="containsText" text="yes">
      <formula>NOT(ISERROR(SEARCH("yes",Q81)))</formula>
    </cfRule>
  </conditionalFormatting>
  <conditionalFormatting sqref="R82:R86 G82:G86">
    <cfRule type="cellIs" dxfId="116" priority="85" operator="lessThan">
      <formula>2</formula>
    </cfRule>
  </conditionalFormatting>
  <conditionalFormatting sqref="R87:R98 G87:G98">
    <cfRule type="cellIs" dxfId="115" priority="84" operator="lessThan">
      <formula>2</formula>
    </cfRule>
  </conditionalFormatting>
  <conditionalFormatting sqref="F98">
    <cfRule type="duplicateValues" dxfId="114" priority="81"/>
  </conditionalFormatting>
  <conditionalFormatting sqref="F98 Q98">
    <cfRule type="containsText" dxfId="113" priority="80" operator="containsText" text="yes">
      <formula>NOT(ISERROR(SEARCH("yes",F98)))</formula>
    </cfRule>
  </conditionalFormatting>
  <conditionalFormatting sqref="Q98">
    <cfRule type="duplicateValues" dxfId="112" priority="79"/>
  </conditionalFormatting>
  <conditionalFormatting sqref="F98">
    <cfRule type="duplicateValues" dxfId="111" priority="82"/>
  </conditionalFormatting>
  <conditionalFormatting sqref="Q98">
    <cfRule type="duplicateValues" dxfId="110" priority="83"/>
  </conditionalFormatting>
  <conditionalFormatting sqref="R99:R101 G99:G101">
    <cfRule type="cellIs" dxfId="109" priority="78" operator="lessThan">
      <formula>2</formula>
    </cfRule>
  </conditionalFormatting>
  <conditionalFormatting sqref="R102:R113 G102:G113">
    <cfRule type="cellIs" dxfId="108" priority="77" operator="lessThan">
      <formula>2</formula>
    </cfRule>
  </conditionalFormatting>
  <conditionalFormatting sqref="R114:R121 G114:G121">
    <cfRule type="cellIs" dxfId="107" priority="76" operator="lessThan">
      <formula>2</formula>
    </cfRule>
  </conditionalFormatting>
  <conditionalFormatting sqref="R122:R124 G122:G124">
    <cfRule type="cellIs" dxfId="106" priority="75" operator="lessThan">
      <formula>2</formula>
    </cfRule>
  </conditionalFormatting>
  <conditionalFormatting sqref="R125:R128 G125:G128">
    <cfRule type="cellIs" dxfId="105" priority="74" operator="lessThan">
      <formula>2</formula>
    </cfRule>
  </conditionalFormatting>
  <conditionalFormatting sqref="R129:R132 G129:G132">
    <cfRule type="cellIs" dxfId="104" priority="73" operator="lessThan">
      <formula>2</formula>
    </cfRule>
  </conditionalFormatting>
  <conditionalFormatting sqref="R133:R136 G133:G136">
    <cfRule type="cellIs" dxfId="103" priority="70" operator="lessThan">
      <formula>2</formula>
    </cfRule>
  </conditionalFormatting>
  <conditionalFormatting sqref="Q133">
    <cfRule type="duplicateValues" dxfId="102" priority="71"/>
  </conditionalFormatting>
  <conditionalFormatting sqref="F133">
    <cfRule type="duplicateValues" dxfId="101" priority="72"/>
  </conditionalFormatting>
  <conditionalFormatting sqref="F134">
    <cfRule type="duplicateValues" dxfId="100" priority="67"/>
  </conditionalFormatting>
  <conditionalFormatting sqref="F134 Q134">
    <cfRule type="containsText" dxfId="99" priority="66" operator="containsText" text="yes">
      <formula>NOT(ISERROR(SEARCH("yes",F134)))</formula>
    </cfRule>
  </conditionalFormatting>
  <conditionalFormatting sqref="Q134">
    <cfRule type="duplicateValues" dxfId="98" priority="65"/>
  </conditionalFormatting>
  <conditionalFormatting sqref="F134">
    <cfRule type="duplicateValues" dxfId="97" priority="68"/>
  </conditionalFormatting>
  <conditionalFormatting sqref="Q134">
    <cfRule type="duplicateValues" dxfId="96" priority="69"/>
  </conditionalFormatting>
  <conditionalFormatting sqref="F135">
    <cfRule type="duplicateValues" dxfId="95" priority="63"/>
  </conditionalFormatting>
  <conditionalFormatting sqref="Q135">
    <cfRule type="duplicateValues" dxfId="94" priority="64"/>
  </conditionalFormatting>
  <conditionalFormatting sqref="F136">
    <cfRule type="duplicateValues" dxfId="93" priority="61"/>
  </conditionalFormatting>
  <conditionalFormatting sqref="Q136">
    <cfRule type="duplicateValues" dxfId="92" priority="62"/>
  </conditionalFormatting>
  <conditionalFormatting sqref="R137:R154 G137:G154">
    <cfRule type="cellIs" dxfId="91" priority="60" operator="lessThan">
      <formula>2</formula>
    </cfRule>
  </conditionalFormatting>
  <conditionalFormatting sqref="R155:R158 G155:G158">
    <cfRule type="cellIs" dxfId="90" priority="59" operator="lessThan">
      <formula>2</formula>
    </cfRule>
  </conditionalFormatting>
  <conditionalFormatting sqref="R159:R160 G159:G160">
    <cfRule type="cellIs" dxfId="89" priority="58" operator="lessThan">
      <formula>2</formula>
    </cfRule>
  </conditionalFormatting>
  <conditionalFormatting sqref="R161:R163 G161:G163">
    <cfRule type="cellIs" dxfId="88" priority="57" operator="lessThan">
      <formula>2</formula>
    </cfRule>
  </conditionalFormatting>
  <conditionalFormatting sqref="R164:R167 G164:G167">
    <cfRule type="cellIs" dxfId="87" priority="56" operator="lessThan">
      <formula>2</formula>
    </cfRule>
  </conditionalFormatting>
  <conditionalFormatting sqref="G168:G171">
    <cfRule type="cellIs" dxfId="86" priority="55" operator="lessThan">
      <formula>2</formula>
    </cfRule>
  </conditionalFormatting>
  <conditionalFormatting sqref="R168:R171">
    <cfRule type="cellIs" dxfId="85" priority="54" operator="lessThan">
      <formula>2</formula>
    </cfRule>
  </conditionalFormatting>
  <conditionalFormatting sqref="G172:G179">
    <cfRule type="cellIs" dxfId="84" priority="53" operator="lessThan">
      <formula>2</formula>
    </cfRule>
  </conditionalFormatting>
  <conditionalFormatting sqref="R172:R179">
    <cfRule type="cellIs" dxfId="83" priority="52" operator="lessThan">
      <formula>2</formula>
    </cfRule>
  </conditionalFormatting>
  <conditionalFormatting sqref="G180">
    <cfRule type="cellIs" dxfId="82" priority="51" operator="lessThan">
      <formula>2</formula>
    </cfRule>
  </conditionalFormatting>
  <conditionalFormatting sqref="R180">
    <cfRule type="cellIs" dxfId="81" priority="50" operator="lessThan">
      <formula>2</formula>
    </cfRule>
  </conditionalFormatting>
  <conditionalFormatting sqref="G181:G186 R181:R186">
    <cfRule type="cellIs" dxfId="80" priority="49" operator="lessThan">
      <formula>2</formula>
    </cfRule>
  </conditionalFormatting>
  <conditionalFormatting sqref="G187 R187">
    <cfRule type="cellIs" dxfId="79" priority="48" operator="lessThan">
      <formula>2</formula>
    </cfRule>
  </conditionalFormatting>
  <conditionalFormatting sqref="G188:G190 R188:R190">
    <cfRule type="cellIs" dxfId="78" priority="47" operator="lessThan">
      <formula>2</formula>
    </cfRule>
  </conditionalFormatting>
  <conditionalFormatting sqref="G191:G194 R191:R194">
    <cfRule type="cellIs" dxfId="77" priority="46" operator="lessThan">
      <formula>2</formula>
    </cfRule>
  </conditionalFormatting>
  <conditionalFormatting sqref="G195:G196 R195:R196">
    <cfRule type="cellIs" dxfId="76" priority="45" operator="lessThan">
      <formula>2</formula>
    </cfRule>
  </conditionalFormatting>
  <conditionalFormatting sqref="G197 R197">
    <cfRule type="cellIs" dxfId="75" priority="44" operator="lessThan">
      <formula>2</formula>
    </cfRule>
  </conditionalFormatting>
  <conditionalFormatting sqref="G198:G199">
    <cfRule type="cellIs" dxfId="74" priority="43" operator="lessThan">
      <formula>2</formula>
    </cfRule>
  </conditionalFormatting>
  <conditionalFormatting sqref="R198:R199">
    <cfRule type="cellIs" dxfId="73" priority="42" operator="lessThan">
      <formula>2</formula>
    </cfRule>
  </conditionalFormatting>
  <conditionalFormatting sqref="G200:G205 R200:R205">
    <cfRule type="cellIs" dxfId="72" priority="41" operator="lessThan">
      <formula>2</formula>
    </cfRule>
  </conditionalFormatting>
  <conditionalFormatting sqref="G206 R206">
    <cfRule type="cellIs" dxfId="71" priority="40" operator="lessThan">
      <formula>2</formula>
    </cfRule>
  </conditionalFormatting>
  <conditionalFormatting sqref="G207 R207">
    <cfRule type="cellIs" dxfId="70" priority="39" operator="lessThan">
      <formula>2</formula>
    </cfRule>
  </conditionalFormatting>
  <conditionalFormatting sqref="G208:G217 R208:R217">
    <cfRule type="cellIs" dxfId="69" priority="38" operator="lessThan">
      <formula>2</formula>
    </cfRule>
  </conditionalFormatting>
  <conditionalFormatting sqref="G218:G225 R218:R225">
    <cfRule type="cellIs" dxfId="68" priority="37" operator="lessThan">
      <formula>2</formula>
    </cfRule>
  </conditionalFormatting>
  <conditionalFormatting sqref="G226:G230 R226:R230">
    <cfRule type="cellIs" dxfId="67" priority="36" operator="lessThan">
      <formula>2</formula>
    </cfRule>
  </conditionalFormatting>
  <conditionalFormatting sqref="G231:G232 R231:R232">
    <cfRule type="cellIs" dxfId="66" priority="35" operator="lessThan">
      <formula>2</formula>
    </cfRule>
  </conditionalFormatting>
  <conditionalFormatting sqref="G233:G235 R233:R235">
    <cfRule type="cellIs" dxfId="65" priority="34" operator="lessThan">
      <formula>2</formula>
    </cfRule>
  </conditionalFormatting>
  <conditionalFormatting sqref="G236:G241 R236:R241">
    <cfRule type="cellIs" dxfId="64" priority="33" operator="lessThan">
      <formula>2</formula>
    </cfRule>
  </conditionalFormatting>
  <conditionalFormatting sqref="G242 R242">
    <cfRule type="cellIs" dxfId="63" priority="32" operator="lessThan">
      <formula>2</formula>
    </cfRule>
  </conditionalFormatting>
  <conditionalFormatting sqref="G243:G245 R243:R245">
    <cfRule type="cellIs" dxfId="62" priority="31" operator="lessThan">
      <formula>2</formula>
    </cfRule>
  </conditionalFormatting>
  <conditionalFormatting sqref="G246:G250 R246:R250">
    <cfRule type="cellIs" dxfId="61" priority="30" operator="lessThan">
      <formula>2</formula>
    </cfRule>
  </conditionalFormatting>
  <conditionalFormatting sqref="G256:G257 R256:R257 G251:G253 R251:R253">
    <cfRule type="cellIs" dxfId="60" priority="29" operator="lessThan">
      <formula>2</formula>
    </cfRule>
  </conditionalFormatting>
  <conditionalFormatting sqref="R254:R255 G254:G255">
    <cfRule type="cellIs" dxfId="59" priority="28" operator="lessThan">
      <formula>2</formula>
    </cfRule>
  </conditionalFormatting>
  <conditionalFormatting sqref="R258:R264 G258:G264">
    <cfRule type="cellIs" dxfId="58" priority="27" operator="lessThan">
      <formula>2</formula>
    </cfRule>
  </conditionalFormatting>
  <conditionalFormatting sqref="R265:R266 G265:G266">
    <cfRule type="cellIs" dxfId="57" priority="26" operator="lessThan">
      <formula>2</formula>
    </cfRule>
  </conditionalFormatting>
  <conditionalFormatting sqref="G267:G268 R267:R268">
    <cfRule type="cellIs" dxfId="56" priority="25" operator="lessThan">
      <formula>2</formula>
    </cfRule>
  </conditionalFormatting>
  <conditionalFormatting sqref="R269:R271 G269:G271">
    <cfRule type="cellIs" dxfId="55" priority="24" operator="lessThan">
      <formula>2</formula>
    </cfRule>
  </conditionalFormatting>
  <conditionalFormatting sqref="R272:R273 G272:G273">
    <cfRule type="cellIs" dxfId="54" priority="23" operator="lessThan">
      <formula>2</formula>
    </cfRule>
  </conditionalFormatting>
  <conditionalFormatting sqref="G274:G275">
    <cfRule type="cellIs" dxfId="53" priority="22" operator="lessThan">
      <formula>2</formula>
    </cfRule>
  </conditionalFormatting>
  <conditionalFormatting sqref="R274:R275">
    <cfRule type="cellIs" dxfId="52" priority="21" operator="lessThan">
      <formula>2</formula>
    </cfRule>
  </conditionalFormatting>
  <conditionalFormatting sqref="G276:G279 R276:R279">
    <cfRule type="cellIs" dxfId="51" priority="20" operator="lessThan">
      <formula>2</formula>
    </cfRule>
  </conditionalFormatting>
  <conditionalFormatting sqref="G280:G281">
    <cfRule type="cellIs" dxfId="50" priority="19" operator="lessThan">
      <formula>2</formula>
    </cfRule>
  </conditionalFormatting>
  <conditionalFormatting sqref="R280:R281">
    <cfRule type="cellIs" dxfId="49" priority="18" operator="lessThan">
      <formula>2</formula>
    </cfRule>
  </conditionalFormatting>
  <conditionalFormatting sqref="G282:G283 R282:R283">
    <cfRule type="cellIs" dxfId="48" priority="17" operator="lessThan">
      <formula>2</formula>
    </cfRule>
  </conditionalFormatting>
  <conditionalFormatting sqref="G284:G301 R284:R301">
    <cfRule type="cellIs" dxfId="47" priority="16" operator="lessThan">
      <formula>2</formula>
    </cfRule>
  </conditionalFormatting>
  <conditionalFormatting sqref="G302:G317 R302:R317">
    <cfRule type="cellIs" dxfId="46" priority="15" operator="lessThan">
      <formula>2</formula>
    </cfRule>
  </conditionalFormatting>
  <conditionalFormatting sqref="G318 R318">
    <cfRule type="cellIs" dxfId="45" priority="14" operator="lessThan">
      <formula>2</formula>
    </cfRule>
  </conditionalFormatting>
  <conditionalFormatting sqref="G319:G322 R319:R322">
    <cfRule type="cellIs" dxfId="44" priority="13" operator="lessThan">
      <formula>2</formula>
    </cfRule>
  </conditionalFormatting>
  <conditionalFormatting sqref="F322">
    <cfRule type="duplicateValues" dxfId="43" priority="12"/>
  </conditionalFormatting>
  <conditionalFormatting sqref="Q322">
    <cfRule type="duplicateValues" dxfId="42" priority="11"/>
  </conditionalFormatting>
  <conditionalFormatting sqref="G323:G326 R323:R326">
    <cfRule type="cellIs" dxfId="41" priority="10" operator="lessThan">
      <formula>2</formula>
    </cfRule>
  </conditionalFormatting>
  <conditionalFormatting sqref="G327:G328 R327:R328">
    <cfRule type="cellIs" dxfId="40" priority="9" operator="lessThan">
      <formula>2</formula>
    </cfRule>
  </conditionalFormatting>
  <conditionalFormatting sqref="G329:G332 R329:R332">
    <cfRule type="cellIs" dxfId="39" priority="8" operator="lessThan">
      <formula>2</formula>
    </cfRule>
  </conditionalFormatting>
  <conditionalFormatting sqref="G333 R333">
    <cfRule type="cellIs" dxfId="38" priority="7" operator="lessThan">
      <formula>2</formula>
    </cfRule>
  </conditionalFormatting>
  <conditionalFormatting sqref="G334 R334">
    <cfRule type="cellIs" dxfId="37" priority="6" operator="lessThan">
      <formula>2</formula>
    </cfRule>
  </conditionalFormatting>
  <conditionalFormatting sqref="G335:G343 R335:R343">
    <cfRule type="cellIs" dxfId="36" priority="5" operator="lessThan">
      <formula>2</formula>
    </cfRule>
  </conditionalFormatting>
  <conditionalFormatting sqref="G344:G348 R344:R348">
    <cfRule type="cellIs" dxfId="35" priority="3" operator="lessThan">
      <formula>2</formula>
    </cfRule>
  </conditionalFormatting>
  <conditionalFormatting sqref="G359:G362 R359:R362">
    <cfRule type="cellIs" dxfId="34" priority="2" operator="lessThan">
      <formula>2</formula>
    </cfRule>
  </conditionalFormatting>
  <conditionalFormatting sqref="G363:G366 R363:R366">
    <cfRule type="cellIs" dxfId="33" priority="1" operator="lessThan">
      <formula>2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4AFBB-0ABB-4C26-9AB9-6BA7095BF891}">
  <sheetPr codeName="Sheet12">
    <tabColor theme="7" tint="0.39997558519241921"/>
  </sheetPr>
  <dimension ref="A1:R157"/>
  <sheetViews>
    <sheetView workbookViewId="0"/>
  </sheetViews>
  <sheetFormatPr defaultRowHeight="15" x14ac:dyDescent="0.25"/>
  <cols>
    <col min="1" max="1" width="8.140625" style="74" bestFit="1" customWidth="1"/>
    <col min="2" max="2" width="12" bestFit="1" customWidth="1"/>
    <col min="3" max="3" width="16.5703125" bestFit="1" customWidth="1"/>
    <col min="4" max="4" width="6.42578125" bestFit="1" customWidth="1"/>
    <col min="5" max="5" width="9.42578125" bestFit="1" customWidth="1"/>
    <col min="6" max="6" width="9.140625" bestFit="1" customWidth="1"/>
    <col min="7" max="7" width="8.5703125" bestFit="1" customWidth="1"/>
    <col min="8" max="8" width="7.28515625" bestFit="1" customWidth="1"/>
    <col min="9" max="9" width="14.5703125" bestFit="1" customWidth="1"/>
  </cols>
  <sheetData>
    <row r="1" spans="1:18" s="74" customFormat="1" x14ac:dyDescent="0.25">
      <c r="A1" s="72" t="s">
        <v>471</v>
      </c>
      <c r="B1" s="75" t="s">
        <v>60</v>
      </c>
      <c r="C1" s="75" t="s">
        <v>62</v>
      </c>
      <c r="D1" s="75" t="s">
        <v>1740</v>
      </c>
      <c r="E1" s="75" t="s">
        <v>25</v>
      </c>
      <c r="F1" s="75" t="s">
        <v>63</v>
      </c>
      <c r="G1" s="75" t="s">
        <v>472</v>
      </c>
      <c r="H1" s="75" t="s">
        <v>473</v>
      </c>
      <c r="I1" s="75" t="s">
        <v>26</v>
      </c>
      <c r="J1" s="75" t="s">
        <v>1739</v>
      </c>
    </row>
    <row r="2" spans="1:18" x14ac:dyDescent="0.25">
      <c r="A2" s="73" t="str">
        <f>VLOOKUP(MID(C2,1,2),DATA!$B$2:$C$10,2,FALSE)</f>
        <v>FF01</v>
      </c>
      <c r="B2" s="68" t="str">
        <f>VLOOKUP(MID(C2,13,2),DATA!$M$2:$N$16,2,FALSE)</f>
        <v>Liquid Silver</v>
      </c>
      <c r="C2" s="66" t="s">
        <v>1567</v>
      </c>
      <c r="D2" s="12" t="str">
        <f>VLOOKUP(MID(C2,4,1),DATA!$F$2:$G$16,2,FALSE)</f>
        <v>19"</v>
      </c>
      <c r="E2" s="12" t="str">
        <f>VLOOKUP(MID(C2,5,3),DATA!$H$2:$I$16,2,FALSE)</f>
        <v>8.5"</v>
      </c>
      <c r="F2" s="12" t="str">
        <f t="shared" ref="F2:F33" si="0">MID(C2,8,2)</f>
        <v>30</v>
      </c>
      <c r="G2" s="12" t="str">
        <f>VLOOKUP(MID(C2,10,3),DATA!$J$2:$L$16,2,FALSE)</f>
        <v>5x100</v>
      </c>
      <c r="H2" s="12">
        <f>VLOOKUP(MID(C2,10,3),DATA!$J$2:$L$16,3,FALSE)</f>
        <v>73.099999999999994</v>
      </c>
      <c r="I2" s="68" t="str">
        <f>VLOOKUP(MID(C2,3,1),DATA!$D$2:$E$16,2,FALSE)</f>
        <v>High Offset</v>
      </c>
      <c r="J2" s="17" cm="1">
        <f t="array" ref="J2">SUMPRODUCT(1*('All Skus'!$C$2:$C$951=$C2),'All Skus'!$D$2:$D$951)</f>
        <v>0</v>
      </c>
    </row>
    <row r="3" spans="1:18" x14ac:dyDescent="0.25">
      <c r="A3" s="73" t="str">
        <f>VLOOKUP(MID(C3,1,2),DATA!$B$2:$C$10,2,FALSE)</f>
        <v>FF01</v>
      </c>
      <c r="B3" s="68" t="str">
        <f>VLOOKUP(MID(C3,13,2),DATA!$M$2:$N$16,2,FALSE)</f>
        <v>Tarmac</v>
      </c>
      <c r="C3" t="s">
        <v>1566</v>
      </c>
      <c r="D3" s="12" t="str">
        <f>VLOOKUP(MID(C3,4,1),DATA!$F$2:$G$16,2,FALSE)</f>
        <v>19"</v>
      </c>
      <c r="E3" s="12" t="str">
        <f>VLOOKUP(MID(C3,5,3),DATA!$H$2:$I$16,2,FALSE)</f>
        <v>8.5"</v>
      </c>
      <c r="F3" s="12" t="str">
        <f t="shared" si="0"/>
        <v>30</v>
      </c>
      <c r="G3" s="12" t="str">
        <f>VLOOKUP(MID(C3,10,3),DATA!$J$2:$L$16,2,FALSE)</f>
        <v>5x100</v>
      </c>
      <c r="H3" s="12">
        <f>VLOOKUP(MID(C3,10,3),DATA!$J$2:$L$16,3,FALSE)</f>
        <v>73.099999999999994</v>
      </c>
      <c r="I3" s="68" t="str">
        <f>VLOOKUP(MID(C3,3,1),DATA!$D$2:$E$16,2,FALSE)</f>
        <v>High Offset</v>
      </c>
      <c r="J3" s="17" cm="1">
        <f t="array" ref="J3">SUMPRODUCT(1*('All Skus'!$C$2:$C$951=$C3),'All Skus'!$D$2:$D$951)</f>
        <v>0</v>
      </c>
      <c r="K3" s="102" t="s">
        <v>2090</v>
      </c>
      <c r="L3" s="103"/>
      <c r="M3" s="103"/>
      <c r="N3" s="103"/>
      <c r="O3" s="103"/>
      <c r="P3" s="103"/>
      <c r="Q3" s="103"/>
      <c r="R3" s="104"/>
    </row>
    <row r="4" spans="1:18" x14ac:dyDescent="0.25">
      <c r="A4" s="73" t="str">
        <f>VLOOKUP(MID(C4,1,2),DATA!$B$2:$C$10,2,FALSE)</f>
        <v>FF01</v>
      </c>
      <c r="B4" s="68" t="str">
        <f>VLOOKUP(MID(C4,13,2),DATA!$M$2:$N$16,2,FALSE)</f>
        <v>Liquid Silver</v>
      </c>
      <c r="C4" t="s">
        <v>154</v>
      </c>
      <c r="D4" s="12" t="str">
        <f>VLOOKUP(MID(C4,4,1),DATA!$F$2:$G$16,2,FALSE)</f>
        <v>19"</v>
      </c>
      <c r="E4" s="12" t="str">
        <f>VLOOKUP(MID(C4,5,3),DATA!$H$2:$I$16,2,FALSE)</f>
        <v>9.0"</v>
      </c>
      <c r="F4" s="12" t="str">
        <f t="shared" si="0"/>
        <v>35</v>
      </c>
      <c r="G4" s="12" t="str">
        <f>VLOOKUP(MID(C4,10,3),DATA!$J$2:$L$16,2,FALSE)</f>
        <v>5x112</v>
      </c>
      <c r="H4" s="12">
        <f>VLOOKUP(MID(C4,10,3),DATA!$J$2:$L$16,3,FALSE)</f>
        <v>66.56</v>
      </c>
      <c r="I4" s="68" t="str">
        <f>VLOOKUP(MID(C4,3,1),DATA!$D$2:$E$16,2,FALSE)</f>
        <v>High Offset</v>
      </c>
      <c r="J4" s="17" cm="1">
        <f t="array" ref="J4">SUMPRODUCT(1*('All Skus'!$C$2:$C$951=$C4),'All Skus'!$D$2:$D$951)</f>
        <v>1</v>
      </c>
    </row>
    <row r="5" spans="1:18" x14ac:dyDescent="0.25">
      <c r="A5" s="73" t="str">
        <f>VLOOKUP(MID(C5,1,2),DATA!$B$2:$C$10,2,FALSE)</f>
        <v>FF01</v>
      </c>
      <c r="B5" s="68" t="str">
        <f>VLOOKUP(MID(C5,13,2),DATA!$M$2:$N$16,2,FALSE)</f>
        <v>Liquid Silver</v>
      </c>
      <c r="C5" t="s">
        <v>158</v>
      </c>
      <c r="D5" s="12" t="str">
        <f>VLOOKUP(MID(C5,4,1),DATA!$F$2:$G$16,2,FALSE)</f>
        <v>20"</v>
      </c>
      <c r="E5" s="12" t="str">
        <f>VLOOKUP(MID(C5,5,3),DATA!$H$2:$I$16,2,FALSE)</f>
        <v>9.0"</v>
      </c>
      <c r="F5" s="12" t="str">
        <f t="shared" si="0"/>
        <v>35</v>
      </c>
      <c r="G5" s="12" t="str">
        <f>VLOOKUP(MID(C5,10,3),DATA!$J$2:$L$16,2,FALSE)</f>
        <v>5x112</v>
      </c>
      <c r="H5" s="12">
        <f>VLOOKUP(MID(C5,10,3),DATA!$J$2:$L$16,3,FALSE)</f>
        <v>66.56</v>
      </c>
      <c r="I5" s="68" t="str">
        <f>VLOOKUP(MID(C5,3,1),DATA!$D$2:$E$16,2,FALSE)</f>
        <v>High Offset</v>
      </c>
      <c r="J5" s="17" cm="1">
        <f t="array" ref="J5">SUMPRODUCT(1*('All Skus'!$C$2:$C$951=$C5),'All Skus'!$D$2:$D$951)</f>
        <v>0</v>
      </c>
      <c r="K5" s="76"/>
      <c r="L5" s="76"/>
      <c r="M5" s="76"/>
      <c r="N5" s="76"/>
      <c r="O5" s="76"/>
      <c r="P5" s="76"/>
      <c r="Q5" s="76"/>
      <c r="R5" s="76"/>
    </row>
    <row r="6" spans="1:18" x14ac:dyDescent="0.25">
      <c r="A6" s="73" t="str">
        <f>VLOOKUP(MID(C6,1,2),DATA!$B$2:$C$10,2,FALSE)</f>
        <v>FF01</v>
      </c>
      <c r="B6" s="68" t="str">
        <f>VLOOKUP(MID(C6,13,2),DATA!$M$2:$N$16,2,FALSE)</f>
        <v>Tarmac</v>
      </c>
      <c r="C6" t="s">
        <v>159</v>
      </c>
      <c r="D6" s="12" t="str">
        <f>VLOOKUP(MID(C6,4,1),DATA!$F$2:$G$16,2,FALSE)</f>
        <v>20"</v>
      </c>
      <c r="E6" s="12" t="str">
        <f>VLOOKUP(MID(C6,5,3),DATA!$H$2:$I$16,2,FALSE)</f>
        <v>9.0"</v>
      </c>
      <c r="F6" s="12" t="str">
        <f t="shared" si="0"/>
        <v>25</v>
      </c>
      <c r="G6" s="12" t="str">
        <f>VLOOKUP(MID(C6,10,3),DATA!$J$2:$L$16,2,FALSE)</f>
        <v>5x112</v>
      </c>
      <c r="H6" s="12">
        <f>VLOOKUP(MID(C6,10,3),DATA!$J$2:$L$16,3,FALSE)</f>
        <v>66.56</v>
      </c>
      <c r="I6" s="68" t="str">
        <f>VLOOKUP(MID(C6,3,1),DATA!$D$2:$E$16,2,FALSE)</f>
        <v>Medium Offset</v>
      </c>
      <c r="J6" s="17" cm="1">
        <f t="array" ref="J6">SUMPRODUCT(1*('All Skus'!$C$2:$C$951=$C6),'All Skus'!$D$2:$D$951)</f>
        <v>0</v>
      </c>
    </row>
    <row r="7" spans="1:18" x14ac:dyDescent="0.25">
      <c r="A7" s="73" t="str">
        <f>VLOOKUP(MID(C7,1,2),DATA!$B$2:$C$10,2,FALSE)</f>
        <v>FF01</v>
      </c>
      <c r="B7" s="68" t="str">
        <f>VLOOKUP(MID(C7,13,2),DATA!$M$2:$N$16,2,FALSE)</f>
        <v>Liquid Silver</v>
      </c>
      <c r="C7" t="s">
        <v>209</v>
      </c>
      <c r="D7" s="12" t="str">
        <f>VLOOKUP(MID(C7,4,1),DATA!$F$2:$G$16,2,FALSE)</f>
        <v>20"</v>
      </c>
      <c r="E7" s="12" t="str">
        <f>VLOOKUP(MID(C7,5,3),DATA!$H$2:$I$16,2,FALSE)</f>
        <v>10.5"</v>
      </c>
      <c r="F7" s="12" t="str">
        <f t="shared" si="0"/>
        <v>45</v>
      </c>
      <c r="G7" s="12" t="str">
        <f>VLOOKUP(MID(C7,10,3),DATA!$J$2:$L$16,2,FALSE)</f>
        <v>5x114.3</v>
      </c>
      <c r="H7" s="12">
        <f>VLOOKUP(MID(C7,10,3),DATA!$J$2:$L$16,3,FALSE)</f>
        <v>70.599999999999994</v>
      </c>
      <c r="I7" s="68" t="str">
        <f>VLOOKUP(MID(C7,3,1),DATA!$D$2:$E$16,2,FALSE)</f>
        <v>Medium Offset</v>
      </c>
      <c r="J7" s="17" cm="1">
        <f t="array" ref="J7">SUMPRODUCT(1*('All Skus'!$C$2:$C$951=$C7),'All Skus'!$D$2:$D$951)</f>
        <v>1</v>
      </c>
    </row>
    <row r="8" spans="1:18" x14ac:dyDescent="0.25">
      <c r="A8" s="73" t="str">
        <f>VLOOKUP(MID(C8,1,2),DATA!$B$2:$C$10,2,FALSE)</f>
        <v>FF01</v>
      </c>
      <c r="B8" s="68" t="str">
        <f>VLOOKUP(MID(C8,13,2),DATA!$M$2:$N$16,2,FALSE)</f>
        <v>Tarmac</v>
      </c>
      <c r="C8" t="s">
        <v>207</v>
      </c>
      <c r="D8" s="12" t="str">
        <f>VLOOKUP(MID(C8,4,1),DATA!$F$2:$G$16,2,FALSE)</f>
        <v>20"</v>
      </c>
      <c r="E8" s="12" t="str">
        <f>VLOOKUP(MID(C8,5,3),DATA!$H$2:$I$16,2,FALSE)</f>
        <v>10.5"</v>
      </c>
      <c r="F8" s="12" t="str">
        <f t="shared" si="0"/>
        <v>45</v>
      </c>
      <c r="G8" s="12" t="str">
        <f>VLOOKUP(MID(C8,10,3),DATA!$J$2:$L$16,2,FALSE)</f>
        <v>5x114.3</v>
      </c>
      <c r="H8" s="12">
        <f>VLOOKUP(MID(C8,10,3),DATA!$J$2:$L$16,3,FALSE)</f>
        <v>70.599999999999994</v>
      </c>
      <c r="I8" s="68" t="str">
        <f>VLOOKUP(MID(C8,3,1),DATA!$D$2:$E$16,2,FALSE)</f>
        <v>Medium Offset</v>
      </c>
      <c r="J8" s="17" cm="1">
        <f t="array" ref="J8">SUMPRODUCT(1*('All Skus'!$C$2:$C$951=$C8),'All Skus'!$D$2:$D$951)</f>
        <v>0</v>
      </c>
    </row>
    <row r="9" spans="1:18" x14ac:dyDescent="0.25">
      <c r="A9" s="73" t="str">
        <f>VLOOKUP(MID(C9,1,2),DATA!$B$2:$C$10,2,FALSE)</f>
        <v>FF01</v>
      </c>
      <c r="B9" s="68" t="str">
        <f>VLOOKUP(MID(C9,13,2),DATA!$M$2:$N$16,2,FALSE)</f>
        <v>Liquid Silver</v>
      </c>
      <c r="C9" t="s">
        <v>1597</v>
      </c>
      <c r="D9" s="12" t="str">
        <f>VLOOKUP(MID(C9,4,1),DATA!$F$2:$G$16,2,FALSE)</f>
        <v>20"</v>
      </c>
      <c r="E9" s="12" t="str">
        <f>VLOOKUP(MID(C9,5,3),DATA!$H$2:$I$16,2,FALSE)</f>
        <v>11.0"</v>
      </c>
      <c r="F9" s="12" t="str">
        <f t="shared" si="0"/>
        <v>45</v>
      </c>
      <c r="G9" s="12" t="str">
        <f>VLOOKUP(MID(C9,10,3),DATA!$J$2:$L$16,2,FALSE)</f>
        <v>5x114.3</v>
      </c>
      <c r="H9" s="12">
        <f>VLOOKUP(MID(C9,10,3),DATA!$J$2:$L$16,3,FALSE)</f>
        <v>70.599999999999994</v>
      </c>
      <c r="I9" s="68" t="str">
        <f>VLOOKUP(MID(C9,3,1),DATA!$D$2:$E$16,2,FALSE)</f>
        <v>Medium Offset</v>
      </c>
      <c r="J9" s="17" cm="1">
        <f t="array" ref="J9">SUMPRODUCT(1*('All Skus'!$C$2:$C$951=$C9),'All Skus'!$D$2:$D$951)</f>
        <v>3</v>
      </c>
    </row>
    <row r="10" spans="1:18" x14ac:dyDescent="0.25">
      <c r="A10" s="73" t="str">
        <f>VLOOKUP(MID(C10,1,2),DATA!$B$2:$C$10,2,FALSE)</f>
        <v>FF01</v>
      </c>
      <c r="B10" s="68" t="str">
        <f>VLOOKUP(MID(C10,13,2),DATA!$M$2:$N$16,2,FALSE)</f>
        <v>Tarmac</v>
      </c>
      <c r="C10" t="s">
        <v>1595</v>
      </c>
      <c r="D10" s="12" t="str">
        <f>VLOOKUP(MID(C10,4,1),DATA!$F$2:$G$16,2,FALSE)</f>
        <v>20"</v>
      </c>
      <c r="E10" s="12" t="str">
        <f>VLOOKUP(MID(C10,5,3),DATA!$H$2:$I$16,2,FALSE)</f>
        <v>11.0"</v>
      </c>
      <c r="F10" s="12" t="str">
        <f t="shared" si="0"/>
        <v>45</v>
      </c>
      <c r="G10" s="12" t="str">
        <f>VLOOKUP(MID(C10,10,3),DATA!$J$2:$L$16,2,FALSE)</f>
        <v>5x114.3</v>
      </c>
      <c r="H10" s="12">
        <f>VLOOKUP(MID(C10,10,3),DATA!$J$2:$L$16,3,FALSE)</f>
        <v>70.599999999999994</v>
      </c>
      <c r="I10" s="68" t="str">
        <f>VLOOKUP(MID(C10,3,1),DATA!$D$2:$E$16,2,FALSE)</f>
        <v>Medium Offset</v>
      </c>
      <c r="J10" s="17" cm="1">
        <f t="array" ref="J10">SUMPRODUCT(1*('All Skus'!$C$2:$C$951=$C10),'All Skus'!$D$2:$D$951)</f>
        <v>1</v>
      </c>
    </row>
    <row r="11" spans="1:18" x14ac:dyDescent="0.25">
      <c r="A11" s="73" t="str">
        <f>VLOOKUP(MID(C11,1,2),DATA!$B$2:$C$10,2,FALSE)</f>
        <v>FF01</v>
      </c>
      <c r="B11" s="68" t="str">
        <f>VLOOKUP(MID(C11,13,2),DATA!$M$2:$N$16,2,FALSE)</f>
        <v>Liquid Silver</v>
      </c>
      <c r="C11" t="s">
        <v>208</v>
      </c>
      <c r="D11" s="12" t="str">
        <f>VLOOKUP(MID(C11,4,1),DATA!$F$2:$G$16,2,FALSE)</f>
        <v>20"</v>
      </c>
      <c r="E11" s="12" t="str">
        <f>VLOOKUP(MID(C11,5,3),DATA!$H$2:$I$16,2,FALSE)</f>
        <v>9.5"</v>
      </c>
      <c r="F11" s="12" t="str">
        <f t="shared" si="0"/>
        <v>35</v>
      </c>
      <c r="G11" s="12" t="str">
        <f>VLOOKUP(MID(C11,10,3),DATA!$J$2:$L$16,2,FALSE)</f>
        <v>5x114.3</v>
      </c>
      <c r="H11" s="12">
        <f>VLOOKUP(MID(C11,10,3),DATA!$J$2:$L$16,3,FALSE)</f>
        <v>70.599999999999994</v>
      </c>
      <c r="I11" s="68" t="str">
        <f>VLOOKUP(MID(C11,3,1),DATA!$D$2:$E$16,2,FALSE)</f>
        <v>High Offset</v>
      </c>
      <c r="J11" s="17" cm="1">
        <f t="array" ref="J11">SUMPRODUCT(1*('All Skus'!$C$2:$C$951=$C11),'All Skus'!$D$2:$D$951)</f>
        <v>0</v>
      </c>
    </row>
    <row r="12" spans="1:18" x14ac:dyDescent="0.25">
      <c r="A12" s="73" t="str">
        <f>VLOOKUP(MID(C12,1,2),DATA!$B$2:$C$10,2,FALSE)</f>
        <v>FF01</v>
      </c>
      <c r="B12" s="68" t="str">
        <f>VLOOKUP(MID(C12,13,2),DATA!$M$2:$N$16,2,FALSE)</f>
        <v>Tarmac</v>
      </c>
      <c r="C12" t="s">
        <v>206</v>
      </c>
      <c r="D12" s="12" t="str">
        <f>VLOOKUP(MID(C12,4,1),DATA!$F$2:$G$16,2,FALSE)</f>
        <v>20"</v>
      </c>
      <c r="E12" s="12" t="str">
        <f>VLOOKUP(MID(C12,5,3),DATA!$H$2:$I$16,2,FALSE)</f>
        <v>9.5"</v>
      </c>
      <c r="F12" s="12" t="str">
        <f t="shared" si="0"/>
        <v>35</v>
      </c>
      <c r="G12" s="12" t="str">
        <f>VLOOKUP(MID(C12,10,3),DATA!$J$2:$L$16,2,FALSE)</f>
        <v>5x114.3</v>
      </c>
      <c r="H12" s="12">
        <f>VLOOKUP(MID(C12,10,3),DATA!$J$2:$L$16,3,FALSE)</f>
        <v>70.599999999999994</v>
      </c>
      <c r="I12" s="68" t="str">
        <f>VLOOKUP(MID(C12,3,1),DATA!$D$2:$E$16,2,FALSE)</f>
        <v>High Offset</v>
      </c>
      <c r="J12" s="17" cm="1">
        <f t="array" ref="J12">SUMPRODUCT(1*('All Skus'!$C$2:$C$951=$C12),'All Skus'!$D$2:$D$951)</f>
        <v>0</v>
      </c>
    </row>
    <row r="13" spans="1:18" x14ac:dyDescent="0.25">
      <c r="A13" s="73" t="str">
        <f>VLOOKUP(MID(C13,1,2),DATA!$B$2:$C$10,2,FALSE)</f>
        <v>FF01</v>
      </c>
      <c r="B13" s="68" t="str">
        <f>VLOOKUP(MID(C13,13,2),DATA!$M$2:$N$16,2,FALSE)</f>
        <v>Liquid Silver</v>
      </c>
      <c r="C13" t="s">
        <v>166</v>
      </c>
      <c r="D13" s="12" t="str">
        <f>VLOOKUP(MID(C13,4,1),DATA!$F$2:$G$16,2,FALSE)</f>
        <v>19"</v>
      </c>
      <c r="E13" s="12" t="str">
        <f>VLOOKUP(MID(C13,5,3),DATA!$H$2:$I$16,2,FALSE)</f>
        <v>10.0"</v>
      </c>
      <c r="F13" s="12" t="str">
        <f t="shared" si="0"/>
        <v>40</v>
      </c>
      <c r="G13" s="12" t="str">
        <f>VLOOKUP(MID(C13,10,3),DATA!$J$2:$L$16,2,FALSE)</f>
        <v>5x120</v>
      </c>
      <c r="H13" s="12">
        <f>VLOOKUP(MID(C13,10,3),DATA!$J$2:$L$16,3,FALSE)</f>
        <v>72.599999999999994</v>
      </c>
      <c r="I13" s="68" t="str">
        <f>VLOOKUP(MID(C13,3,1),DATA!$D$2:$E$16,2,FALSE)</f>
        <v>Medium Offset</v>
      </c>
      <c r="J13" s="17" cm="1">
        <f t="array" ref="J13">SUMPRODUCT(1*('All Skus'!$C$2:$C$951=$C13),'All Skus'!$D$2:$D$951)</f>
        <v>1</v>
      </c>
    </row>
    <row r="14" spans="1:18" x14ac:dyDescent="0.25">
      <c r="A14" s="73" t="str">
        <f>VLOOKUP(MID(C14,1,2),DATA!$B$2:$C$10,2,FALSE)</f>
        <v>FF01</v>
      </c>
      <c r="B14" s="68" t="str">
        <f>VLOOKUP(MID(C14,13,2),DATA!$M$2:$N$16,2,FALSE)</f>
        <v>Liquid Silver</v>
      </c>
      <c r="C14" t="s">
        <v>164</v>
      </c>
      <c r="D14" s="12" t="str">
        <f>VLOOKUP(MID(C14,4,1),DATA!$F$2:$G$16,2,FALSE)</f>
        <v>19"</v>
      </c>
      <c r="E14" s="12" t="str">
        <f>VLOOKUP(MID(C14,5,3),DATA!$H$2:$I$16,2,FALSE)</f>
        <v>10.5"</v>
      </c>
      <c r="F14" s="12" t="str">
        <f t="shared" si="0"/>
        <v>26</v>
      </c>
      <c r="G14" s="12" t="str">
        <f>VLOOKUP(MID(C14,10,3),DATA!$J$2:$L$16,2,FALSE)</f>
        <v>5x120</v>
      </c>
      <c r="H14" s="12">
        <f>VLOOKUP(MID(C14,10,3),DATA!$J$2:$L$16,3,FALSE)</f>
        <v>72.599999999999994</v>
      </c>
      <c r="I14" s="68" t="str">
        <f>VLOOKUP(MID(C14,3,1),DATA!$D$2:$E$16,2,FALSE)</f>
        <v>Medium Offset</v>
      </c>
      <c r="J14" s="17" cm="1">
        <f t="array" ref="J14">SUMPRODUCT(1*('All Skus'!$C$2:$C$951=$C14),'All Skus'!$D$2:$D$951)</f>
        <v>0</v>
      </c>
    </row>
    <row r="15" spans="1:18" x14ac:dyDescent="0.25">
      <c r="A15" s="73" t="str">
        <f>VLOOKUP(MID(C15,1,2),DATA!$B$2:$C$10,2,FALSE)</f>
        <v>FF01</v>
      </c>
      <c r="B15" s="68" t="str">
        <f>VLOOKUP(MID(C15,13,2),DATA!$M$2:$N$16,2,FALSE)</f>
        <v>Tarmac</v>
      </c>
      <c r="C15" t="s">
        <v>162</v>
      </c>
      <c r="D15" s="12" t="str">
        <f>VLOOKUP(MID(C15,4,1),DATA!$F$2:$G$16,2,FALSE)</f>
        <v>19"</v>
      </c>
      <c r="E15" s="12" t="str">
        <f>VLOOKUP(MID(C15,5,3),DATA!$H$2:$I$16,2,FALSE)</f>
        <v>10.5"</v>
      </c>
      <c r="F15" s="12" t="str">
        <f t="shared" si="0"/>
        <v>26</v>
      </c>
      <c r="G15" s="12" t="str">
        <f>VLOOKUP(MID(C15,10,3),DATA!$J$2:$L$16,2,FALSE)</f>
        <v>5x120</v>
      </c>
      <c r="H15" s="12">
        <f>VLOOKUP(MID(C15,10,3),DATA!$J$2:$L$16,3,FALSE)</f>
        <v>72.599999999999994</v>
      </c>
      <c r="I15" s="68" t="str">
        <f>VLOOKUP(MID(C15,3,1),DATA!$D$2:$E$16,2,FALSE)</f>
        <v>Medium Offset</v>
      </c>
      <c r="J15" s="17" cm="1">
        <f t="array" ref="J15">SUMPRODUCT(1*('All Skus'!$C$2:$C$951=$C15),'All Skus'!$D$2:$D$951)</f>
        <v>0</v>
      </c>
    </row>
    <row r="16" spans="1:18" x14ac:dyDescent="0.25">
      <c r="A16" s="73" t="str">
        <f>VLOOKUP(MID(C16,1,2),DATA!$B$2:$C$10,2,FALSE)</f>
        <v>FF01</v>
      </c>
      <c r="B16" s="68" t="str">
        <f>VLOOKUP(MID(C16,13,2),DATA!$M$2:$N$16,2,FALSE)</f>
        <v>Liquid Silver</v>
      </c>
      <c r="C16" t="s">
        <v>170</v>
      </c>
      <c r="D16" s="12" t="str">
        <f>VLOOKUP(MID(C16,4,1),DATA!$F$2:$G$16,2,FALSE)</f>
        <v>19"</v>
      </c>
      <c r="E16" s="12" t="str">
        <f>VLOOKUP(MID(C16,5,3),DATA!$H$2:$I$16,2,FALSE)</f>
        <v>8.5"</v>
      </c>
      <c r="F16" s="12" t="str">
        <f t="shared" si="0"/>
        <v>30</v>
      </c>
      <c r="G16" s="12" t="str">
        <f>VLOOKUP(MID(C16,10,3),DATA!$J$2:$L$16,2,FALSE)</f>
        <v>5x120</v>
      </c>
      <c r="H16" s="12">
        <f>VLOOKUP(MID(C16,10,3),DATA!$J$2:$L$16,3,FALSE)</f>
        <v>72.599999999999994</v>
      </c>
      <c r="I16" s="68" t="str">
        <f>VLOOKUP(MID(C16,3,1),DATA!$D$2:$E$16,2,FALSE)</f>
        <v>High Offset</v>
      </c>
      <c r="J16" s="17" cm="1">
        <f t="array" ref="J16">SUMPRODUCT(1*('All Skus'!$C$2:$C$951=$C16),'All Skus'!$D$2:$D$951)</f>
        <v>0</v>
      </c>
    </row>
    <row r="17" spans="1:10" x14ac:dyDescent="0.25">
      <c r="A17" s="73" t="str">
        <f>VLOOKUP(MID(C17,1,2),DATA!$B$2:$C$10,2,FALSE)</f>
        <v>FF01</v>
      </c>
      <c r="B17" s="68" t="str">
        <f>VLOOKUP(MID(C17,13,2),DATA!$M$2:$N$16,2,FALSE)</f>
        <v>Tarmac</v>
      </c>
      <c r="C17" t="s">
        <v>169</v>
      </c>
      <c r="D17" s="12" t="str">
        <f>VLOOKUP(MID(C17,4,1),DATA!$F$2:$G$16,2,FALSE)</f>
        <v>19"</v>
      </c>
      <c r="E17" s="12" t="str">
        <f>VLOOKUP(MID(C17,5,3),DATA!$H$2:$I$16,2,FALSE)</f>
        <v>8.5"</v>
      </c>
      <c r="F17" s="12" t="str">
        <f t="shared" si="0"/>
        <v>30</v>
      </c>
      <c r="G17" s="12" t="str">
        <f>VLOOKUP(MID(C17,10,3),DATA!$J$2:$L$16,2,FALSE)</f>
        <v>5x120</v>
      </c>
      <c r="H17" s="12">
        <f>VLOOKUP(MID(C17,10,3),DATA!$J$2:$L$16,3,FALSE)</f>
        <v>72.599999999999994</v>
      </c>
      <c r="I17" s="68" t="str">
        <f>VLOOKUP(MID(C17,3,1),DATA!$D$2:$E$16,2,FALSE)</f>
        <v>High Offset</v>
      </c>
      <c r="J17" s="17" cm="1">
        <f t="array" ref="J17">SUMPRODUCT(1*('All Skus'!$C$2:$C$951=$C17),'All Skus'!$D$2:$D$951)</f>
        <v>0</v>
      </c>
    </row>
    <row r="18" spans="1:10" x14ac:dyDescent="0.25">
      <c r="A18" s="73" t="str">
        <f>VLOOKUP(MID(C18,1,2),DATA!$B$2:$C$10,2,FALSE)</f>
        <v>FF01</v>
      </c>
      <c r="B18" s="68" t="str">
        <f>VLOOKUP(MID(C18,13,2),DATA!$M$2:$N$16,2,FALSE)</f>
        <v>Liquid Silver</v>
      </c>
      <c r="C18" t="s">
        <v>163</v>
      </c>
      <c r="D18" s="12" t="str">
        <f>VLOOKUP(MID(C18,4,1),DATA!$F$2:$G$16,2,FALSE)</f>
        <v>19"</v>
      </c>
      <c r="E18" s="12" t="str">
        <f>VLOOKUP(MID(C18,5,3),DATA!$H$2:$I$16,2,FALSE)</f>
        <v>9.0"</v>
      </c>
      <c r="F18" s="12" t="str">
        <f t="shared" si="0"/>
        <v>25</v>
      </c>
      <c r="G18" s="12" t="str">
        <f>VLOOKUP(MID(C18,10,3),DATA!$J$2:$L$16,2,FALSE)</f>
        <v>5x120</v>
      </c>
      <c r="H18" s="12">
        <f>VLOOKUP(MID(C18,10,3),DATA!$J$2:$L$16,3,FALSE)</f>
        <v>72.599999999999994</v>
      </c>
      <c r="I18" s="68" t="str">
        <f>VLOOKUP(MID(C18,3,1),DATA!$D$2:$E$16,2,FALSE)</f>
        <v>Medium Offset</v>
      </c>
      <c r="J18" s="17" cm="1">
        <f t="array" ref="J18">SUMPRODUCT(1*('All Skus'!$C$2:$C$951=$C18),'All Skus'!$D$2:$D$951)</f>
        <v>0</v>
      </c>
    </row>
    <row r="19" spans="1:10" x14ac:dyDescent="0.25">
      <c r="A19" s="73" t="str">
        <f>VLOOKUP(MID(C19,1,2),DATA!$B$2:$C$10,2,FALSE)</f>
        <v>FF01</v>
      </c>
      <c r="B19" s="68" t="str">
        <f>VLOOKUP(MID(C19,13,2),DATA!$M$2:$N$16,2,FALSE)</f>
        <v>Liquid Silver</v>
      </c>
      <c r="C19" t="s">
        <v>183</v>
      </c>
      <c r="D19" s="12" t="str">
        <f>VLOOKUP(MID(C19,4,1),DATA!$F$2:$G$16,2,FALSE)</f>
        <v>20"</v>
      </c>
      <c r="E19" s="12" t="str">
        <f>VLOOKUP(MID(C19,5,3),DATA!$H$2:$I$16,2,FALSE)</f>
        <v>10.0"</v>
      </c>
      <c r="F19" s="12" t="str">
        <f t="shared" si="0"/>
        <v>40</v>
      </c>
      <c r="G19" s="12" t="str">
        <f>VLOOKUP(MID(C19,10,3),DATA!$J$2:$L$16,2,FALSE)</f>
        <v>5x120</v>
      </c>
      <c r="H19" s="12">
        <f>VLOOKUP(MID(C19,10,3),DATA!$J$2:$L$16,3,FALSE)</f>
        <v>72.599999999999994</v>
      </c>
      <c r="I19" s="68" t="str">
        <f>VLOOKUP(MID(C19,3,1),DATA!$D$2:$E$16,2,FALSE)</f>
        <v>Medium Offset</v>
      </c>
      <c r="J19" s="17" cm="1">
        <f t="array" ref="J19">SUMPRODUCT(1*('All Skus'!$C$2:$C$951=$C19),'All Skus'!$D$2:$D$951)</f>
        <v>0</v>
      </c>
    </row>
    <row r="20" spans="1:10" x14ac:dyDescent="0.25">
      <c r="A20" s="73" t="str">
        <f>VLOOKUP(MID(C20,1,2),DATA!$B$2:$C$10,2,FALSE)</f>
        <v>FF01</v>
      </c>
      <c r="B20" s="68" t="str">
        <f>VLOOKUP(MID(C20,13,2),DATA!$M$2:$N$16,2,FALSE)</f>
        <v>Tarmac</v>
      </c>
      <c r="C20" t="s">
        <v>182</v>
      </c>
      <c r="D20" s="12" t="str">
        <f>VLOOKUP(MID(C20,4,1),DATA!$F$2:$G$16,2,FALSE)</f>
        <v>20"</v>
      </c>
      <c r="E20" s="12" t="str">
        <f>VLOOKUP(MID(C20,5,3),DATA!$H$2:$I$16,2,FALSE)</f>
        <v>10.0"</v>
      </c>
      <c r="F20" s="12" t="str">
        <f t="shared" si="0"/>
        <v>40</v>
      </c>
      <c r="G20" s="12" t="str">
        <f>VLOOKUP(MID(C20,10,3),DATA!$J$2:$L$16,2,FALSE)</f>
        <v>5x120</v>
      </c>
      <c r="H20" s="12">
        <f>VLOOKUP(MID(C20,10,3),DATA!$J$2:$L$16,3,FALSE)</f>
        <v>72.599999999999994</v>
      </c>
      <c r="I20" s="68" t="str">
        <f>VLOOKUP(MID(C20,3,1),DATA!$D$2:$E$16,2,FALSE)</f>
        <v>Medium Offset</v>
      </c>
      <c r="J20" s="17" cm="1">
        <f t="array" ref="J20">SUMPRODUCT(1*('All Skus'!$C$2:$C$951=$C20),'All Skus'!$D$2:$D$951)</f>
        <v>0</v>
      </c>
    </row>
    <row r="21" spans="1:10" x14ac:dyDescent="0.25">
      <c r="A21" s="73" t="str">
        <f>VLOOKUP(MID(C21,1,2),DATA!$B$2:$C$10,2,FALSE)</f>
        <v>FF01</v>
      </c>
      <c r="B21" s="68" t="str">
        <f>VLOOKUP(MID(C21,13,2),DATA!$M$2:$N$16,2,FALSE)</f>
        <v>Liquid Silver</v>
      </c>
      <c r="C21" t="s">
        <v>181</v>
      </c>
      <c r="D21" s="12" t="str">
        <f>VLOOKUP(MID(C21,4,1),DATA!$F$2:$G$16,2,FALSE)</f>
        <v>20"</v>
      </c>
      <c r="E21" s="12" t="str">
        <f>VLOOKUP(MID(C21,5,3),DATA!$H$2:$I$16,2,FALSE)</f>
        <v>10.5"</v>
      </c>
      <c r="F21" s="12" t="str">
        <f t="shared" si="0"/>
        <v>26</v>
      </c>
      <c r="G21" s="12" t="str">
        <f>VLOOKUP(MID(C21,10,3),DATA!$J$2:$L$16,2,FALSE)</f>
        <v>5x120</v>
      </c>
      <c r="H21" s="12">
        <f>VLOOKUP(MID(C21,10,3),DATA!$J$2:$L$16,3,FALSE)</f>
        <v>72.599999999999994</v>
      </c>
      <c r="I21" s="68" t="str">
        <f>VLOOKUP(MID(C21,3,1),DATA!$D$2:$E$16,2,FALSE)</f>
        <v>Medium Offset</v>
      </c>
      <c r="J21" s="17" cm="1">
        <f t="array" ref="J21">SUMPRODUCT(1*('All Skus'!$C$2:$C$951=$C21),'All Skus'!$D$2:$D$951)</f>
        <v>6</v>
      </c>
    </row>
    <row r="22" spans="1:10" x14ac:dyDescent="0.25">
      <c r="A22" s="73" t="str">
        <f>VLOOKUP(MID(C22,1,2),DATA!$B$2:$C$10,2,FALSE)</f>
        <v>FF01</v>
      </c>
      <c r="B22" s="68" t="str">
        <f>VLOOKUP(MID(C22,13,2),DATA!$M$2:$N$16,2,FALSE)</f>
        <v>Liquid Silver</v>
      </c>
      <c r="C22" t="s">
        <v>195</v>
      </c>
      <c r="D22" s="12" t="str">
        <f>VLOOKUP(MID(C22,4,1),DATA!$F$2:$G$16,2,FALSE)</f>
        <v>20"</v>
      </c>
      <c r="E22" s="12" t="str">
        <f>VLOOKUP(MID(C22,5,3),DATA!$H$2:$I$16,2,FALSE)</f>
        <v>10.5"</v>
      </c>
      <c r="F22" s="12" t="str">
        <f t="shared" si="0"/>
        <v>35</v>
      </c>
      <c r="G22" s="12" t="str">
        <f>VLOOKUP(MID(C22,10,3),DATA!$J$2:$L$16,2,FALSE)</f>
        <v>5x120</v>
      </c>
      <c r="H22" s="12">
        <f>VLOOKUP(MID(C22,10,3),DATA!$J$2:$L$16,3,FALSE)</f>
        <v>73.099999999999994</v>
      </c>
      <c r="I22" s="68" t="str">
        <f>VLOOKUP(MID(C22,3,1),DATA!$D$2:$E$16,2,FALSE)</f>
        <v>Medium Offset</v>
      </c>
      <c r="J22" s="17" cm="1">
        <f t="array" ref="J22">SUMPRODUCT(1*('All Skus'!$C$2:$C$951=$C22),'All Skus'!$D$2:$D$951)</f>
        <v>13</v>
      </c>
    </row>
    <row r="23" spans="1:10" x14ac:dyDescent="0.25">
      <c r="A23" s="73" t="str">
        <f>VLOOKUP(MID(C23,1,2),DATA!$B$2:$C$10,2,FALSE)</f>
        <v>FF01</v>
      </c>
      <c r="B23" s="68" t="str">
        <f>VLOOKUP(MID(C23,13,2),DATA!$M$2:$N$16,2,FALSE)</f>
        <v>Tarmac</v>
      </c>
      <c r="C23" t="s">
        <v>194</v>
      </c>
      <c r="D23" s="12" t="str">
        <f>VLOOKUP(MID(C23,4,1),DATA!$F$2:$G$16,2,FALSE)</f>
        <v>20"</v>
      </c>
      <c r="E23" s="12" t="str">
        <f>VLOOKUP(MID(C23,5,3),DATA!$H$2:$I$16,2,FALSE)</f>
        <v>10.5"</v>
      </c>
      <c r="F23" s="12" t="str">
        <f t="shared" si="0"/>
        <v>35</v>
      </c>
      <c r="G23" s="12" t="str">
        <f>VLOOKUP(MID(C23,10,3),DATA!$J$2:$L$16,2,FALSE)</f>
        <v>5x120</v>
      </c>
      <c r="H23" s="12">
        <f>VLOOKUP(MID(C23,10,3),DATA!$J$2:$L$16,3,FALSE)</f>
        <v>73.099999999999994</v>
      </c>
      <c r="I23" s="68" t="str">
        <f>VLOOKUP(MID(C23,3,1),DATA!$D$2:$E$16,2,FALSE)</f>
        <v>Medium Offset</v>
      </c>
      <c r="J23" s="17" cm="1">
        <f t="array" ref="J23">SUMPRODUCT(1*('All Skus'!$C$2:$C$951=$C23),'All Skus'!$D$2:$D$951)</f>
        <v>0</v>
      </c>
    </row>
    <row r="24" spans="1:10" x14ac:dyDescent="0.25">
      <c r="A24" s="73" t="str">
        <f>VLOOKUP(MID(C24,1,2),DATA!$B$2:$C$10,2,FALSE)</f>
        <v>FF01</v>
      </c>
      <c r="B24" s="68" t="str">
        <f>VLOOKUP(MID(C24,13,2),DATA!$M$2:$N$16,2,FALSE)</f>
        <v>Tarmac</v>
      </c>
      <c r="C24" t="s">
        <v>179</v>
      </c>
      <c r="D24" s="12" t="str">
        <f>VLOOKUP(MID(C24,4,1),DATA!$F$2:$G$16,2,FALSE)</f>
        <v>20"</v>
      </c>
      <c r="E24" s="12" t="str">
        <f>VLOOKUP(MID(C24,5,3),DATA!$H$2:$I$16,2,FALSE)</f>
        <v>10.5"</v>
      </c>
      <c r="F24" s="12" t="str">
        <f t="shared" si="0"/>
        <v>26</v>
      </c>
      <c r="G24" s="12" t="str">
        <f>VLOOKUP(MID(C24,10,3),DATA!$J$2:$L$16,2,FALSE)</f>
        <v>5x120</v>
      </c>
      <c r="H24" s="12">
        <f>VLOOKUP(MID(C24,10,3),DATA!$J$2:$L$16,3,FALSE)</f>
        <v>72.599999999999994</v>
      </c>
      <c r="I24" s="68" t="str">
        <f>VLOOKUP(MID(C24,3,1),DATA!$D$2:$E$16,2,FALSE)</f>
        <v>Medium Offset</v>
      </c>
      <c r="J24" s="17" cm="1">
        <f t="array" ref="J24">SUMPRODUCT(1*('All Skus'!$C$2:$C$951=$C24),'All Skus'!$D$2:$D$951)</f>
        <v>39</v>
      </c>
    </row>
    <row r="25" spans="1:10" x14ac:dyDescent="0.25">
      <c r="A25" s="73" t="str">
        <f>VLOOKUP(MID(C25,1,2),DATA!$B$2:$C$10,2,FALSE)</f>
        <v>FF01</v>
      </c>
      <c r="B25" s="68" t="str">
        <f>VLOOKUP(MID(C25,13,2),DATA!$M$2:$N$16,2,FALSE)</f>
        <v>Liquid Silver</v>
      </c>
      <c r="C25" t="s">
        <v>1552</v>
      </c>
      <c r="D25" s="12" t="str">
        <f>VLOOKUP(MID(C25,4,1),DATA!$F$2:$G$16,2,FALSE)</f>
        <v>20"</v>
      </c>
      <c r="E25" s="12" t="str">
        <f>VLOOKUP(MID(C25,5,3),DATA!$H$2:$I$16,2,FALSE)</f>
        <v>8.5"</v>
      </c>
      <c r="F25" s="12" t="str">
        <f t="shared" si="0"/>
        <v>30</v>
      </c>
      <c r="G25" s="12" t="str">
        <f>VLOOKUP(MID(C25,10,3),DATA!$J$2:$L$16,2,FALSE)</f>
        <v>5x120</v>
      </c>
      <c r="H25" s="12">
        <f>VLOOKUP(MID(C25,10,3),DATA!$J$2:$L$16,3,FALSE)</f>
        <v>72.599999999999994</v>
      </c>
      <c r="I25" s="68" t="str">
        <f>VLOOKUP(MID(C25,3,1),DATA!$D$2:$E$16,2,FALSE)</f>
        <v>High Offset</v>
      </c>
      <c r="J25" s="17" cm="1">
        <f t="array" ref="J25">SUMPRODUCT(1*('All Skus'!$C$2:$C$951=$C25),'All Skus'!$D$2:$D$951)</f>
        <v>0</v>
      </c>
    </row>
    <row r="26" spans="1:10" x14ac:dyDescent="0.25">
      <c r="A26" s="73" t="str">
        <f>VLOOKUP(MID(C26,1,2),DATA!$B$2:$C$10,2,FALSE)</f>
        <v>FF01</v>
      </c>
      <c r="B26" s="68" t="str">
        <f>VLOOKUP(MID(C26,13,2),DATA!$M$2:$N$16,2,FALSE)</f>
        <v>Tarmac</v>
      </c>
      <c r="C26" t="s">
        <v>184</v>
      </c>
      <c r="D26" s="12" t="str">
        <f>VLOOKUP(MID(C26,4,1),DATA!$F$2:$G$16,2,FALSE)</f>
        <v>20"</v>
      </c>
      <c r="E26" s="12" t="str">
        <f>VLOOKUP(MID(C26,5,3),DATA!$H$2:$I$16,2,FALSE)</f>
        <v>8.5"</v>
      </c>
      <c r="F26" s="12" t="str">
        <f t="shared" si="0"/>
        <v>30</v>
      </c>
      <c r="G26" s="12" t="str">
        <f>VLOOKUP(MID(C26,10,3),DATA!$J$2:$L$16,2,FALSE)</f>
        <v>5x120</v>
      </c>
      <c r="H26" s="12">
        <f>VLOOKUP(MID(C26,10,3),DATA!$J$2:$L$16,3,FALSE)</f>
        <v>72.599999999999994</v>
      </c>
      <c r="I26" s="68" t="str">
        <f>VLOOKUP(MID(C26,3,1),DATA!$D$2:$E$16,2,FALSE)</f>
        <v>High Offset</v>
      </c>
      <c r="J26" s="17" cm="1">
        <f t="array" ref="J26">SUMPRODUCT(1*('All Skus'!$C$2:$C$951=$C26),'All Skus'!$D$2:$D$951)</f>
        <v>0</v>
      </c>
    </row>
    <row r="27" spans="1:10" x14ac:dyDescent="0.25">
      <c r="A27" s="73" t="str">
        <f>VLOOKUP(MID(C27,1,2),DATA!$B$2:$C$10,2,FALSE)</f>
        <v>FF01</v>
      </c>
      <c r="B27" s="68" t="str">
        <f>VLOOKUP(MID(C27,13,2),DATA!$M$2:$N$16,2,FALSE)</f>
        <v>Liquid Silver</v>
      </c>
      <c r="C27" t="s">
        <v>1557</v>
      </c>
      <c r="D27" s="12" t="str">
        <f>VLOOKUP(MID(C27,4,1),DATA!$F$2:$G$16,2,FALSE)</f>
        <v>20"</v>
      </c>
      <c r="E27" s="12" t="str">
        <f>VLOOKUP(MID(C27,5,3),DATA!$H$2:$I$16,2,FALSE)</f>
        <v>9.0"</v>
      </c>
      <c r="F27" s="12" t="str">
        <f t="shared" si="0"/>
        <v>30</v>
      </c>
      <c r="G27" s="12" t="str">
        <f>VLOOKUP(MID(C27,10,3),DATA!$J$2:$L$16,2,FALSE)</f>
        <v>5x120</v>
      </c>
      <c r="H27" s="12">
        <f>VLOOKUP(MID(C27,10,3),DATA!$J$2:$L$16,3,FALSE)</f>
        <v>73.099999999999994</v>
      </c>
      <c r="I27" s="68" t="str">
        <f>VLOOKUP(MID(C27,3,1),DATA!$D$2:$E$16,2,FALSE)</f>
        <v>High Offset</v>
      </c>
      <c r="J27" s="17" cm="1">
        <f t="array" ref="J27">SUMPRODUCT(1*('All Skus'!$C$2:$C$951=$C27),'All Skus'!$D$2:$D$951)</f>
        <v>0</v>
      </c>
    </row>
    <row r="28" spans="1:10" x14ac:dyDescent="0.25">
      <c r="A28" s="73" t="str">
        <f>VLOOKUP(MID(C28,1,2),DATA!$B$2:$C$10,2,FALSE)</f>
        <v>FF01</v>
      </c>
      <c r="B28" s="68" t="str">
        <f>VLOOKUP(MID(C28,13,2),DATA!$M$2:$N$16,2,FALSE)</f>
        <v>Liquid Silver</v>
      </c>
      <c r="C28" t="s">
        <v>180</v>
      </c>
      <c r="D28" s="12" t="str">
        <f>VLOOKUP(MID(C28,4,1),DATA!$F$2:$G$16,2,FALSE)</f>
        <v>20"</v>
      </c>
      <c r="E28" s="12" t="str">
        <f>VLOOKUP(MID(C28,5,3),DATA!$H$2:$I$16,2,FALSE)</f>
        <v>9.0"</v>
      </c>
      <c r="F28" s="12" t="str">
        <f t="shared" si="0"/>
        <v>25</v>
      </c>
      <c r="G28" s="12" t="str">
        <f>VLOOKUP(MID(C28,10,3),DATA!$J$2:$L$16,2,FALSE)</f>
        <v>5x120</v>
      </c>
      <c r="H28" s="12">
        <f>VLOOKUP(MID(C28,10,3),DATA!$J$2:$L$16,3,FALSE)</f>
        <v>72.599999999999994</v>
      </c>
      <c r="I28" s="68" t="str">
        <f>VLOOKUP(MID(C28,3,1),DATA!$D$2:$E$16,2,FALSE)</f>
        <v>Medium Offset</v>
      </c>
      <c r="J28" s="17" cm="1">
        <f t="array" ref="J28">SUMPRODUCT(1*('All Skus'!$C$2:$C$951=$C28),'All Skus'!$D$2:$D$951)</f>
        <v>0</v>
      </c>
    </row>
    <row r="29" spans="1:10" x14ac:dyDescent="0.25">
      <c r="A29" s="73" t="str">
        <f>VLOOKUP(MID(C29,1,2),DATA!$B$2:$C$10,2,FALSE)</f>
        <v>FF01</v>
      </c>
      <c r="B29" s="68" t="str">
        <f>VLOOKUP(MID(C29,13,2),DATA!$M$2:$N$16,2,FALSE)</f>
        <v>Tarmac</v>
      </c>
      <c r="C29" t="s">
        <v>178</v>
      </c>
      <c r="D29" s="12" t="str">
        <f>VLOOKUP(MID(C29,4,1),DATA!$F$2:$G$16,2,FALSE)</f>
        <v>20"</v>
      </c>
      <c r="E29" s="12" t="str">
        <f>VLOOKUP(MID(C29,5,3),DATA!$H$2:$I$16,2,FALSE)</f>
        <v>9.0"</v>
      </c>
      <c r="F29" s="12" t="str">
        <f t="shared" si="0"/>
        <v>25</v>
      </c>
      <c r="G29" s="12" t="str">
        <f>VLOOKUP(MID(C29,10,3),DATA!$J$2:$L$16,2,FALSE)</f>
        <v>5x120</v>
      </c>
      <c r="H29" s="12">
        <f>VLOOKUP(MID(C29,10,3),DATA!$J$2:$L$16,3,FALSE)</f>
        <v>72.599999999999994</v>
      </c>
      <c r="I29" s="68" t="str">
        <f>VLOOKUP(MID(C29,3,1),DATA!$D$2:$E$16,2,FALSE)</f>
        <v>Medium Offset</v>
      </c>
      <c r="J29" s="17" cm="1">
        <f t="array" ref="J29">SUMPRODUCT(1*('All Skus'!$C$2:$C$951=$C29),'All Skus'!$D$2:$D$951)</f>
        <v>0</v>
      </c>
    </row>
    <row r="30" spans="1:10" x14ac:dyDescent="0.25">
      <c r="A30" s="73" t="str">
        <f>VLOOKUP(MID(C30,1,2),DATA!$B$2:$C$10,2,FALSE)</f>
        <v>FF01</v>
      </c>
      <c r="B30" s="68" t="str">
        <f>VLOOKUP(MID(C30,13,2),DATA!$M$2:$N$16,2,FALSE)</f>
        <v>Tarmac</v>
      </c>
      <c r="C30" t="s">
        <v>1555</v>
      </c>
      <c r="D30" s="12" t="str">
        <f>VLOOKUP(MID(C30,4,1),DATA!$F$2:$G$16,2,FALSE)</f>
        <v>20"</v>
      </c>
      <c r="E30" s="12" t="str">
        <f>VLOOKUP(MID(C30,5,3),DATA!$H$2:$I$16,2,FALSE)</f>
        <v>9.0"</v>
      </c>
      <c r="F30" s="12" t="str">
        <f t="shared" si="0"/>
        <v>30</v>
      </c>
      <c r="G30" s="12" t="str">
        <f>VLOOKUP(MID(C30,10,3),DATA!$J$2:$L$16,2,FALSE)</f>
        <v>5x120</v>
      </c>
      <c r="H30" s="12">
        <f>VLOOKUP(MID(C30,10,3),DATA!$J$2:$L$16,3,FALSE)</f>
        <v>73.099999999999994</v>
      </c>
      <c r="I30" s="68" t="str">
        <f>VLOOKUP(MID(C30,3,1),DATA!$D$2:$E$16,2,FALSE)</f>
        <v>High Offset</v>
      </c>
      <c r="J30" s="17" cm="1">
        <f t="array" ref="J30">SUMPRODUCT(1*('All Skus'!$C$2:$C$951=$C30),'All Skus'!$D$2:$D$951)</f>
        <v>0</v>
      </c>
    </row>
    <row r="31" spans="1:10" x14ac:dyDescent="0.25">
      <c r="A31" s="73" t="str">
        <f>VLOOKUP(MID(C31,1,2),DATA!$B$2:$C$10,2,FALSE)</f>
        <v>FF01</v>
      </c>
      <c r="B31" s="68" t="str">
        <f>VLOOKUP(MID(C31,13,2),DATA!$M$2:$N$16,2,FALSE)</f>
        <v>Liquid Silver</v>
      </c>
      <c r="C31" t="s">
        <v>196</v>
      </c>
      <c r="D31" s="12" t="str">
        <f>VLOOKUP(MID(C31,4,1),DATA!$F$2:$G$16,2,FALSE)</f>
        <v>19"</v>
      </c>
      <c r="E31" s="12" t="str">
        <f>VLOOKUP(MID(C31,5,3),DATA!$H$2:$I$16,2,FALSE)</f>
        <v>9.5"</v>
      </c>
      <c r="F31" s="12" t="str">
        <f t="shared" si="0"/>
        <v>55</v>
      </c>
      <c r="G31" s="12" t="str">
        <f>VLOOKUP(MID(C31,10,3),DATA!$J$2:$L$16,2,FALSE)</f>
        <v>5x120.65</v>
      </c>
      <c r="H31" s="12">
        <f>VLOOKUP(MID(C31,10,3),DATA!$J$2:$L$16,3,FALSE)</f>
        <v>70.3</v>
      </c>
      <c r="I31" s="68" t="str">
        <f>VLOOKUP(MID(C31,3,1),DATA!$D$2:$E$16,2,FALSE)</f>
        <v>High Offset</v>
      </c>
      <c r="J31" s="17" cm="1">
        <f t="array" ref="J31">SUMPRODUCT(1*('All Skus'!$C$2:$C$951=$C31),'All Skus'!$D$2:$D$951)</f>
        <v>0</v>
      </c>
    </row>
    <row r="32" spans="1:10" x14ac:dyDescent="0.25">
      <c r="A32" s="73" t="str">
        <f>VLOOKUP(MID(C32,1,2),DATA!$B$2:$C$10,2,FALSE)</f>
        <v>FF01</v>
      </c>
      <c r="B32" s="68" t="str">
        <f>VLOOKUP(MID(C32,13,2),DATA!$M$2:$N$16,2,FALSE)</f>
        <v>Tarmac</v>
      </c>
      <c r="C32" t="s">
        <v>1576</v>
      </c>
      <c r="D32" s="12" t="str">
        <f>VLOOKUP(MID(C32,4,1),DATA!$F$2:$G$16,2,FALSE)</f>
        <v>19"</v>
      </c>
      <c r="E32" s="12" t="str">
        <f>VLOOKUP(MID(C32,5,3),DATA!$H$2:$I$16,2,FALSE)</f>
        <v>9.5"</v>
      </c>
      <c r="F32" s="12" t="str">
        <f t="shared" si="0"/>
        <v>55</v>
      </c>
      <c r="G32" s="12" t="str">
        <f>VLOOKUP(MID(C32,10,3),DATA!$J$2:$L$16,2,FALSE)</f>
        <v>5x120.65</v>
      </c>
      <c r="H32" s="12">
        <f>VLOOKUP(MID(C32,10,3),DATA!$J$2:$L$16,3,FALSE)</f>
        <v>70.3</v>
      </c>
      <c r="I32" s="68" t="str">
        <f>VLOOKUP(MID(C32,3,1),DATA!$D$2:$E$16,2,FALSE)</f>
        <v>High Offset</v>
      </c>
      <c r="J32" s="17" cm="1">
        <f t="array" ref="J32">SUMPRODUCT(1*('All Skus'!$C$2:$C$951=$C32),'All Skus'!$D$2:$D$951)</f>
        <v>0</v>
      </c>
    </row>
    <row r="33" spans="1:10" x14ac:dyDescent="0.25">
      <c r="A33" s="73" t="str">
        <f>VLOOKUP(MID(C33,1,2),DATA!$B$2:$C$10,2,FALSE)</f>
        <v>FF01</v>
      </c>
      <c r="B33" s="68" t="str">
        <f>VLOOKUP(MID(C33,13,2),DATA!$M$2:$N$16,2,FALSE)</f>
        <v>Liquid Silver</v>
      </c>
      <c r="C33" t="s">
        <v>1563</v>
      </c>
      <c r="D33" s="12" t="str">
        <f>VLOOKUP(MID(C33,4,1),DATA!$F$2:$G$16,2,FALSE)</f>
        <v>20"</v>
      </c>
      <c r="E33" s="12" t="str">
        <f>VLOOKUP(MID(C33,5,3),DATA!$H$2:$I$16,2,FALSE)</f>
        <v>11.0"</v>
      </c>
      <c r="F33" s="12" t="str">
        <f t="shared" si="0"/>
        <v>73</v>
      </c>
      <c r="G33" s="12" t="str">
        <f>VLOOKUP(MID(C33,10,3),DATA!$J$2:$L$16,2,FALSE)</f>
        <v>5x120.65</v>
      </c>
      <c r="H33" s="12">
        <f>VLOOKUP(MID(C33,10,3),DATA!$J$2:$L$16,3,FALSE)</f>
        <v>70.3</v>
      </c>
      <c r="I33" s="68" t="str">
        <f>VLOOKUP(MID(C33,3,1),DATA!$D$2:$E$16,2,FALSE)</f>
        <v>High Offset</v>
      </c>
      <c r="J33" s="17" cm="1">
        <f t="array" ref="J33">SUMPRODUCT(1*('All Skus'!$C$2:$C$951=$C33),'All Skus'!$D$2:$D$951)</f>
        <v>0</v>
      </c>
    </row>
    <row r="34" spans="1:10" x14ac:dyDescent="0.25">
      <c r="A34" s="73" t="str">
        <f>VLOOKUP(MID(C34,1,2),DATA!$B$2:$C$10,2,FALSE)</f>
        <v>FF01</v>
      </c>
      <c r="B34" s="68" t="str">
        <f>VLOOKUP(MID(C34,13,2),DATA!$M$2:$N$16,2,FALSE)</f>
        <v>Tarmac</v>
      </c>
      <c r="C34" t="s">
        <v>197</v>
      </c>
      <c r="D34" s="12" t="str">
        <f>VLOOKUP(MID(C34,4,1),DATA!$F$2:$G$16,2,FALSE)</f>
        <v>20"</v>
      </c>
      <c r="E34" s="12" t="str">
        <f>VLOOKUP(MID(C34,5,3),DATA!$H$2:$I$16,2,FALSE)</f>
        <v>11.0"</v>
      </c>
      <c r="F34" s="12" t="str">
        <f t="shared" ref="F34:F65" si="1">MID(C34,8,2)</f>
        <v>73</v>
      </c>
      <c r="G34" s="12" t="str">
        <f>VLOOKUP(MID(C34,10,3),DATA!$J$2:$L$16,2,FALSE)</f>
        <v>5x120.65</v>
      </c>
      <c r="H34" s="12">
        <f>VLOOKUP(MID(C34,10,3),DATA!$J$2:$L$16,3,FALSE)</f>
        <v>70.3</v>
      </c>
      <c r="I34" s="68" t="str">
        <f>VLOOKUP(MID(C34,3,1),DATA!$D$2:$E$16,2,FALSE)</f>
        <v>High Offset</v>
      </c>
      <c r="J34" s="17" cm="1">
        <f t="array" ref="J34">SUMPRODUCT(1*('All Skus'!$C$2:$C$951=$C34),'All Skus'!$D$2:$D$951)</f>
        <v>0</v>
      </c>
    </row>
    <row r="35" spans="1:10" x14ac:dyDescent="0.25">
      <c r="A35" s="73" t="str">
        <f>VLOOKUP(MID(C35,1,2),DATA!$B$2:$C$10,2,FALSE)</f>
        <v>FF01</v>
      </c>
      <c r="B35" s="68" t="str">
        <f>VLOOKUP(MID(C35,13,2),DATA!$M$2:$N$16,2,FALSE)</f>
        <v>Liquid Silver</v>
      </c>
      <c r="C35" t="s">
        <v>225</v>
      </c>
      <c r="D35" s="12" t="str">
        <f>VLOOKUP(MID(C35,4,1),DATA!$F$2:$G$16,2,FALSE)</f>
        <v>19"</v>
      </c>
      <c r="E35" s="12" t="str">
        <f>VLOOKUP(MID(C35,5,3),DATA!$H$2:$I$16,2,FALSE)</f>
        <v>10.0"</v>
      </c>
      <c r="F35" s="12" t="str">
        <f t="shared" si="1"/>
        <v>40</v>
      </c>
      <c r="G35" s="12" t="str">
        <f>VLOOKUP(MID(C35,10,3),DATA!$J$2:$L$16,2,FALSE)</f>
        <v>5x130</v>
      </c>
      <c r="H35" s="12">
        <f>VLOOKUP(MID(C35,10,3),DATA!$J$2:$L$16,3,FALSE)</f>
        <v>71.599999999999994</v>
      </c>
      <c r="I35" s="68" t="str">
        <f>VLOOKUP(MID(C35,3,1),DATA!$D$2:$E$16,2,FALSE)</f>
        <v>Medium Offset</v>
      </c>
      <c r="J35" s="17" cm="1">
        <f t="array" ref="J35">SUMPRODUCT(1*('All Skus'!$C$2:$C$951=$C35),'All Skus'!$D$2:$D$951)</f>
        <v>0</v>
      </c>
    </row>
    <row r="36" spans="1:10" x14ac:dyDescent="0.25">
      <c r="A36" s="73" t="str">
        <f>VLOOKUP(MID(C36,1,2),DATA!$B$2:$C$10,2,FALSE)</f>
        <v>FF01</v>
      </c>
      <c r="B36" s="68" t="str">
        <f>VLOOKUP(MID(C36,13,2),DATA!$M$2:$N$16,2,FALSE)</f>
        <v>Liquid Silver</v>
      </c>
      <c r="C36" t="s">
        <v>238</v>
      </c>
      <c r="D36" s="12" t="str">
        <f>VLOOKUP(MID(C36,4,1),DATA!$F$2:$G$16,2,FALSE)</f>
        <v>20"</v>
      </c>
      <c r="E36" s="12" t="str">
        <f>VLOOKUP(MID(C36,5,3),DATA!$H$2:$I$16,2,FALSE)</f>
        <v>10.0"</v>
      </c>
      <c r="F36" s="12" t="str">
        <f t="shared" si="1"/>
        <v>40</v>
      </c>
      <c r="G36" s="12" t="str">
        <f>VLOOKUP(MID(C36,10,3),DATA!$J$2:$L$16,2,FALSE)</f>
        <v>5x130</v>
      </c>
      <c r="H36" s="12">
        <f>VLOOKUP(MID(C36,10,3),DATA!$J$2:$L$16,3,FALSE)</f>
        <v>71.599999999999994</v>
      </c>
      <c r="I36" s="68" t="str">
        <f>VLOOKUP(MID(C36,3,1),DATA!$D$2:$E$16,2,FALSE)</f>
        <v>Medium Offset</v>
      </c>
      <c r="J36" s="17" cm="1">
        <f t="array" ref="J36">SUMPRODUCT(1*('All Skus'!$C$2:$C$951=$C36),'All Skus'!$D$2:$D$951)</f>
        <v>14</v>
      </c>
    </row>
    <row r="37" spans="1:10" x14ac:dyDescent="0.25">
      <c r="A37" s="73" t="str">
        <f>VLOOKUP(MID(C37,1,2),DATA!$B$2:$C$10,2,FALSE)</f>
        <v>FF01</v>
      </c>
      <c r="B37" s="68" t="str">
        <f>VLOOKUP(MID(C37,13,2),DATA!$M$2:$N$16,2,FALSE)</f>
        <v>Tarmac</v>
      </c>
      <c r="C37" t="s">
        <v>237</v>
      </c>
      <c r="D37" s="12" t="str">
        <f>VLOOKUP(MID(C37,4,1),DATA!$F$2:$G$16,2,FALSE)</f>
        <v>20"</v>
      </c>
      <c r="E37" s="12" t="str">
        <f>VLOOKUP(MID(C37,5,3),DATA!$H$2:$I$16,2,FALSE)</f>
        <v>10.0"</v>
      </c>
      <c r="F37" s="12" t="str">
        <f t="shared" si="1"/>
        <v>40</v>
      </c>
      <c r="G37" s="12" t="str">
        <f>VLOOKUP(MID(C37,10,3),DATA!$J$2:$L$16,2,FALSE)</f>
        <v>5x130</v>
      </c>
      <c r="H37" s="12">
        <f>VLOOKUP(MID(C37,10,3),DATA!$J$2:$L$16,3,FALSE)</f>
        <v>71.599999999999994</v>
      </c>
      <c r="I37" s="68" t="str">
        <f>VLOOKUP(MID(C37,3,1),DATA!$D$2:$E$16,2,FALSE)</f>
        <v>Medium Offset</v>
      </c>
      <c r="J37" s="17" cm="1">
        <f t="array" ref="J37">SUMPRODUCT(1*('All Skus'!$C$2:$C$951=$C37),'All Skus'!$D$2:$D$951)</f>
        <v>0</v>
      </c>
    </row>
    <row r="38" spans="1:10" x14ac:dyDescent="0.25">
      <c r="A38" s="73" t="str">
        <f>VLOOKUP(MID(C38,1,2),DATA!$B$2:$C$10,2,FALSE)</f>
        <v>FF01</v>
      </c>
      <c r="B38" s="68" t="str">
        <f>VLOOKUP(MID(C38,13,2),DATA!$M$2:$N$16,2,FALSE)</f>
        <v>Liquid Silver</v>
      </c>
      <c r="C38" t="s">
        <v>233</v>
      </c>
      <c r="D38" s="12" t="str">
        <f>VLOOKUP(MID(C38,4,1),DATA!$F$2:$G$16,2,FALSE)</f>
        <v>20"</v>
      </c>
      <c r="E38" s="12" t="str">
        <f>VLOOKUP(MID(C38,5,3),DATA!$H$2:$I$16,2,FALSE)</f>
        <v>11.0"</v>
      </c>
      <c r="F38" s="12" t="str">
        <f t="shared" si="1"/>
        <v>35</v>
      </c>
      <c r="G38" s="12" t="str">
        <f>VLOOKUP(MID(C38,10,3),DATA!$J$2:$L$16,2,FALSE)</f>
        <v>5x130</v>
      </c>
      <c r="H38" s="12">
        <f>VLOOKUP(MID(C38,10,3),DATA!$J$2:$L$16,3,FALSE)</f>
        <v>71.599999999999994</v>
      </c>
      <c r="I38" s="68" t="str">
        <f>VLOOKUP(MID(C38,3,1),DATA!$D$2:$E$16,2,FALSE)</f>
        <v>Medium Offset</v>
      </c>
      <c r="J38" s="17" cm="1">
        <f t="array" ref="J38">SUMPRODUCT(1*('All Skus'!$C$2:$C$951=$C38),'All Skus'!$D$2:$D$951)</f>
        <v>11</v>
      </c>
    </row>
    <row r="39" spans="1:10" x14ac:dyDescent="0.25">
      <c r="A39" s="73" t="str">
        <f>VLOOKUP(MID(C39,1,2),DATA!$B$2:$C$10,2,FALSE)</f>
        <v>FF04</v>
      </c>
      <c r="B39" s="68" t="str">
        <f>VLOOKUP(MID(C39,13,2),DATA!$M$2:$N$16,2,FALSE)</f>
        <v>Liquid Metal</v>
      </c>
      <c r="C39" t="s">
        <v>356</v>
      </c>
      <c r="D39" s="12" t="str">
        <f>VLOOKUP(MID(C39,4,1),DATA!$F$2:$G$16,2,FALSE)</f>
        <v>19"</v>
      </c>
      <c r="E39" s="12" t="str">
        <f>VLOOKUP(MID(C39,5,3),DATA!$H$2:$I$16,2,FALSE)</f>
        <v>8.5"</v>
      </c>
      <c r="F39" s="12" t="str">
        <f t="shared" si="1"/>
        <v>45</v>
      </c>
      <c r="G39" s="12" t="str">
        <f>VLOOKUP(MID(C39,10,3),DATA!$J$2:$L$16,2,FALSE)</f>
        <v>5x108</v>
      </c>
      <c r="H39" s="12">
        <f>VLOOKUP(MID(C39,10,3),DATA!$J$2:$L$16,3,FALSE)</f>
        <v>63.4</v>
      </c>
      <c r="I39" s="68" t="str">
        <f>VLOOKUP(MID(C39,3,1),DATA!$D$2:$E$16,2,FALSE)</f>
        <v>High Offset</v>
      </c>
      <c r="J39" s="17" cm="1">
        <f t="array" ref="J39">SUMPRODUCT(1*('All Skus'!$C$2:$C$951=$C39),'All Skus'!$D$2:$D$951)</f>
        <v>5</v>
      </c>
    </row>
    <row r="40" spans="1:10" x14ac:dyDescent="0.25">
      <c r="A40" s="73" t="str">
        <f>VLOOKUP(MID(C40,1,2),DATA!$B$2:$C$10,2,FALSE)</f>
        <v>FF04</v>
      </c>
      <c r="B40" s="68" t="str">
        <f>VLOOKUP(MID(C40,13,2),DATA!$M$2:$N$16,2,FALSE)</f>
        <v>Tarmac</v>
      </c>
      <c r="C40" t="s">
        <v>355</v>
      </c>
      <c r="D40" s="12" t="str">
        <f>VLOOKUP(MID(C40,4,1),DATA!$F$2:$G$16,2,FALSE)</f>
        <v>19"</v>
      </c>
      <c r="E40" s="12" t="str">
        <f>VLOOKUP(MID(C40,5,3),DATA!$H$2:$I$16,2,FALSE)</f>
        <v>8.5"</v>
      </c>
      <c r="F40" s="12" t="str">
        <f t="shared" si="1"/>
        <v>45</v>
      </c>
      <c r="G40" s="12" t="str">
        <f>VLOOKUP(MID(C40,10,3),DATA!$J$2:$L$16,2,FALSE)</f>
        <v>5x108</v>
      </c>
      <c r="H40" s="12">
        <f>VLOOKUP(MID(C40,10,3),DATA!$J$2:$L$16,3,FALSE)</f>
        <v>63.4</v>
      </c>
      <c r="I40" s="68" t="str">
        <f>VLOOKUP(MID(C40,3,1),DATA!$D$2:$E$16,2,FALSE)</f>
        <v>High Offset</v>
      </c>
      <c r="J40" s="17" cm="1">
        <f t="array" ref="J40">SUMPRODUCT(1*('All Skus'!$C$2:$C$951=$C40),'All Skus'!$D$2:$D$951)</f>
        <v>0</v>
      </c>
    </row>
    <row r="41" spans="1:10" x14ac:dyDescent="0.25">
      <c r="A41" s="73" t="str">
        <f>VLOOKUP(MID(C41,1,2),DATA!$B$2:$C$10,2,FALSE)</f>
        <v>FF04</v>
      </c>
      <c r="B41" s="68" t="str">
        <f>VLOOKUP(MID(C41,13,2),DATA!$M$2:$N$16,2,FALSE)</f>
        <v>Liquid Metal</v>
      </c>
      <c r="C41" t="s">
        <v>353</v>
      </c>
      <c r="D41" s="12" t="str">
        <f>VLOOKUP(MID(C41,4,1),DATA!$F$2:$G$16,2,FALSE)</f>
        <v>20"</v>
      </c>
      <c r="E41" s="12" t="str">
        <f>VLOOKUP(MID(C41,5,3),DATA!$H$2:$I$16,2,FALSE)</f>
        <v>8.0"</v>
      </c>
      <c r="F41" s="12" t="str">
        <f t="shared" si="1"/>
        <v>27</v>
      </c>
      <c r="G41" s="12" t="str">
        <f>VLOOKUP(MID(C41,10,3),DATA!$J$2:$L$16,2,FALSE)</f>
        <v>5x112</v>
      </c>
      <c r="H41" s="12">
        <f>VLOOKUP(MID(C41,10,3),DATA!$J$2:$L$16,3,FALSE)</f>
        <v>66.56</v>
      </c>
      <c r="I41" s="68" t="str">
        <f>VLOOKUP(MID(C41,3,1),DATA!$D$2:$E$16,2,FALSE)</f>
        <v>High Offset</v>
      </c>
      <c r="J41" s="17" cm="1">
        <f t="array" ref="J41">SUMPRODUCT(1*('All Skus'!$C$2:$C$951=$C41),'All Skus'!$D$2:$D$951)</f>
        <v>29</v>
      </c>
    </row>
    <row r="42" spans="1:10" x14ac:dyDescent="0.25">
      <c r="A42" s="73" t="str">
        <f>VLOOKUP(MID(C42,1,2),DATA!$B$2:$C$10,2,FALSE)</f>
        <v>FF04</v>
      </c>
      <c r="B42" s="68" t="str">
        <f>VLOOKUP(MID(C42,13,2),DATA!$M$2:$N$16,2,FALSE)</f>
        <v>Tarmac</v>
      </c>
      <c r="C42" t="s">
        <v>351</v>
      </c>
      <c r="D42" s="12" t="str">
        <f>VLOOKUP(MID(C42,4,1),DATA!$F$2:$G$16,2,FALSE)</f>
        <v>20"</v>
      </c>
      <c r="E42" s="12" t="str">
        <f>VLOOKUP(MID(C42,5,3),DATA!$H$2:$I$16,2,FALSE)</f>
        <v>8.0"</v>
      </c>
      <c r="F42" s="12" t="str">
        <f t="shared" si="1"/>
        <v>27</v>
      </c>
      <c r="G42" s="12" t="str">
        <f>VLOOKUP(MID(C42,10,3),DATA!$J$2:$L$16,2,FALSE)</f>
        <v>5x112</v>
      </c>
      <c r="H42" s="12">
        <f>VLOOKUP(MID(C42,10,3),DATA!$J$2:$L$16,3,FALSE)</f>
        <v>66.56</v>
      </c>
      <c r="I42" s="68" t="str">
        <f>VLOOKUP(MID(C42,3,1),DATA!$D$2:$E$16,2,FALSE)</f>
        <v>High Offset</v>
      </c>
      <c r="J42" s="17" cm="1">
        <f t="array" ref="J42">SUMPRODUCT(1*('All Skus'!$C$2:$C$951=$C42),'All Skus'!$D$2:$D$951)</f>
        <v>20</v>
      </c>
    </row>
    <row r="43" spans="1:10" x14ac:dyDescent="0.25">
      <c r="A43" s="73" t="str">
        <f>VLOOKUP(MID(C43,1,2),DATA!$B$2:$C$10,2,FALSE)</f>
        <v>FF04</v>
      </c>
      <c r="B43" s="68" t="str">
        <f>VLOOKUP(MID(C43,13,2),DATA!$M$2:$N$16,2,FALSE)</f>
        <v>Liquid Metal</v>
      </c>
      <c r="C43" t="s">
        <v>354</v>
      </c>
      <c r="D43" s="12" t="str">
        <f>VLOOKUP(MID(C43,4,1),DATA!$F$2:$G$16,2,FALSE)</f>
        <v>20"</v>
      </c>
      <c r="E43" s="12" t="str">
        <f>VLOOKUP(MID(C43,5,3),DATA!$H$2:$I$16,2,FALSE)</f>
        <v>9.5"</v>
      </c>
      <c r="F43" s="12" t="str">
        <f t="shared" si="1"/>
        <v>47</v>
      </c>
      <c r="G43" s="12" t="str">
        <f>VLOOKUP(MID(C43,10,3),DATA!$J$2:$L$16,2,FALSE)</f>
        <v>5x112</v>
      </c>
      <c r="H43" s="12">
        <f>VLOOKUP(MID(C43,10,3),DATA!$J$2:$L$16,3,FALSE)</f>
        <v>66.56</v>
      </c>
      <c r="I43" s="68" t="str">
        <f>VLOOKUP(MID(C43,3,1),DATA!$D$2:$E$16,2,FALSE)</f>
        <v>High Offset</v>
      </c>
      <c r="J43" s="17" cm="1">
        <f t="array" ref="J43">SUMPRODUCT(1*('All Skus'!$C$2:$C$951=$C43),'All Skus'!$D$2:$D$951)</f>
        <v>39</v>
      </c>
    </row>
    <row r="44" spans="1:10" x14ac:dyDescent="0.25">
      <c r="A44" s="73" t="str">
        <f>VLOOKUP(MID(C44,1,2),DATA!$B$2:$C$10,2,FALSE)</f>
        <v>FF04</v>
      </c>
      <c r="B44" s="68" t="str">
        <f>VLOOKUP(MID(C44,13,2),DATA!$M$2:$N$16,2,FALSE)</f>
        <v>Tarmac</v>
      </c>
      <c r="C44" t="s">
        <v>352</v>
      </c>
      <c r="D44" s="12" t="str">
        <f>VLOOKUP(MID(C44,4,1),DATA!$F$2:$G$16,2,FALSE)</f>
        <v>20"</v>
      </c>
      <c r="E44" s="12" t="str">
        <f>VLOOKUP(MID(C44,5,3),DATA!$H$2:$I$16,2,FALSE)</f>
        <v>9.5"</v>
      </c>
      <c r="F44" s="12" t="str">
        <f t="shared" si="1"/>
        <v>47</v>
      </c>
      <c r="G44" s="12" t="str">
        <f>VLOOKUP(MID(C44,10,3),DATA!$J$2:$L$16,2,FALSE)</f>
        <v>5x112</v>
      </c>
      <c r="H44" s="12">
        <f>VLOOKUP(MID(C44,10,3),DATA!$J$2:$L$16,3,FALSE)</f>
        <v>66.56</v>
      </c>
      <c r="I44" s="68" t="str">
        <f>VLOOKUP(MID(C44,3,1),DATA!$D$2:$E$16,2,FALSE)</f>
        <v>High Offset</v>
      </c>
      <c r="J44" s="17" cm="1">
        <f t="array" ref="J44">SUMPRODUCT(1*('All Skus'!$C$2:$C$951=$C44),'All Skus'!$D$2:$D$951)</f>
        <v>32</v>
      </c>
    </row>
    <row r="45" spans="1:10" x14ac:dyDescent="0.25">
      <c r="A45" s="73" t="str">
        <f>VLOOKUP(MID(C45,1,2),DATA!$B$2:$C$10,2,FALSE)</f>
        <v>FF04</v>
      </c>
      <c r="B45" s="68" t="str">
        <f>VLOOKUP(MID(C45,13,2),DATA!$M$2:$N$16,2,FALSE)</f>
        <v>Liquid Metal</v>
      </c>
      <c r="C45" t="s">
        <v>318</v>
      </c>
      <c r="D45" s="12" t="str">
        <f>VLOOKUP(MID(C45,4,1),DATA!$F$2:$G$16,2,FALSE)</f>
        <v>19"</v>
      </c>
      <c r="E45" s="12" t="str">
        <f>VLOOKUP(MID(C45,5,3),DATA!$H$2:$I$16,2,FALSE)</f>
        <v>8.5"</v>
      </c>
      <c r="F45" s="12" t="str">
        <f t="shared" si="1"/>
        <v>30</v>
      </c>
      <c r="G45" s="12" t="str">
        <f>VLOOKUP(MID(C45,10,3),DATA!$J$2:$L$16,2,FALSE)</f>
        <v>5x120</v>
      </c>
      <c r="H45" s="12">
        <f>VLOOKUP(MID(C45,10,3),DATA!$J$2:$L$16,3,FALSE)</f>
        <v>72.599999999999994</v>
      </c>
      <c r="I45" s="68" t="str">
        <f>VLOOKUP(MID(C45,3,1),DATA!$D$2:$E$16,2,FALSE)</f>
        <v>Medium Offset</v>
      </c>
      <c r="J45" s="17" cm="1">
        <f t="array" ref="J45">SUMPRODUCT(1*('All Skus'!$C$2:$C$951=$C45),'All Skus'!$D$2:$D$951)</f>
        <v>0</v>
      </c>
    </row>
    <row r="46" spans="1:10" x14ac:dyDescent="0.25">
      <c r="A46" s="73" t="str">
        <f>VLOOKUP(MID(C46,1,2),DATA!$B$2:$C$10,2,FALSE)</f>
        <v>FF04</v>
      </c>
      <c r="B46" s="68" t="str">
        <f>VLOOKUP(MID(C46,13,2),DATA!$M$2:$N$16,2,FALSE)</f>
        <v>Liquid Metal</v>
      </c>
      <c r="C46" t="s">
        <v>322</v>
      </c>
      <c r="D46" s="12" t="str">
        <f>VLOOKUP(MID(C46,4,1),DATA!$F$2:$G$16,2,FALSE)</f>
        <v>19"</v>
      </c>
      <c r="E46" s="12" t="str">
        <f>VLOOKUP(MID(C46,5,3),DATA!$H$2:$I$16,2,FALSE)</f>
        <v>8.5"</v>
      </c>
      <c r="F46" s="12" t="str">
        <f t="shared" si="1"/>
        <v>40</v>
      </c>
      <c r="G46" s="12" t="str">
        <f>VLOOKUP(MID(C46,10,3),DATA!$J$2:$L$16,2,FALSE)</f>
        <v>5x120</v>
      </c>
      <c r="H46" s="12">
        <f>VLOOKUP(MID(C46,10,3),DATA!$J$2:$L$16,3,FALSE)</f>
        <v>72.599999999999994</v>
      </c>
      <c r="I46" s="68" t="str">
        <f>VLOOKUP(MID(C46,3,1),DATA!$D$2:$E$16,2,FALSE)</f>
        <v>High Offset</v>
      </c>
      <c r="J46" s="17" cm="1">
        <f t="array" ref="J46">SUMPRODUCT(1*('All Skus'!$C$2:$C$951=$C46),'All Skus'!$D$2:$D$951)</f>
        <v>1</v>
      </c>
    </row>
    <row r="47" spans="1:10" x14ac:dyDescent="0.25">
      <c r="A47" s="73" t="str">
        <f>VLOOKUP(MID(C47,1,2),DATA!$B$2:$C$10,2,FALSE)</f>
        <v>FF04</v>
      </c>
      <c r="B47" s="68" t="str">
        <f>VLOOKUP(MID(C47,13,2),DATA!$M$2:$N$16,2,FALSE)</f>
        <v>Tarmac</v>
      </c>
      <c r="C47" t="s">
        <v>320</v>
      </c>
      <c r="D47" s="12" t="str">
        <f>VLOOKUP(MID(C47,4,1),DATA!$F$2:$G$16,2,FALSE)</f>
        <v>19"</v>
      </c>
      <c r="E47" s="12" t="str">
        <f>VLOOKUP(MID(C47,5,3),DATA!$H$2:$I$16,2,FALSE)</f>
        <v>8.5"</v>
      </c>
      <c r="F47" s="12" t="str">
        <f t="shared" si="1"/>
        <v>40</v>
      </c>
      <c r="G47" s="12" t="str">
        <f>VLOOKUP(MID(C47,10,3),DATA!$J$2:$L$16,2,FALSE)</f>
        <v>5x120</v>
      </c>
      <c r="H47" s="12">
        <f>VLOOKUP(MID(C47,10,3),DATA!$J$2:$L$16,3,FALSE)</f>
        <v>72.599999999999994</v>
      </c>
      <c r="I47" s="68" t="str">
        <f>VLOOKUP(MID(C47,3,1),DATA!$D$2:$E$16,2,FALSE)</f>
        <v>High Offset</v>
      </c>
      <c r="J47" s="17" cm="1">
        <f t="array" ref="J47">SUMPRODUCT(1*('All Skus'!$C$2:$C$951=$C47),'All Skus'!$D$2:$D$951)</f>
        <v>0</v>
      </c>
    </row>
    <row r="48" spans="1:10" x14ac:dyDescent="0.25">
      <c r="A48" s="73" t="str">
        <f>VLOOKUP(MID(C48,1,2),DATA!$B$2:$C$10,2,FALSE)</f>
        <v>FF04</v>
      </c>
      <c r="B48" s="68" t="str">
        <f>VLOOKUP(MID(C48,13,2),DATA!$M$2:$N$16,2,FALSE)</f>
        <v>Tarmac</v>
      </c>
      <c r="C48" t="s">
        <v>316</v>
      </c>
      <c r="D48" s="12" t="str">
        <f>VLOOKUP(MID(C48,4,1),DATA!$F$2:$G$16,2,FALSE)</f>
        <v>19"</v>
      </c>
      <c r="E48" s="12" t="str">
        <f>VLOOKUP(MID(C48,5,3),DATA!$H$2:$I$16,2,FALSE)</f>
        <v>8.5"</v>
      </c>
      <c r="F48" s="12" t="str">
        <f t="shared" si="1"/>
        <v>30</v>
      </c>
      <c r="G48" s="12" t="str">
        <f>VLOOKUP(MID(C48,10,3),DATA!$J$2:$L$16,2,FALSE)</f>
        <v>5x120</v>
      </c>
      <c r="H48" s="12">
        <f>VLOOKUP(MID(C48,10,3),DATA!$J$2:$L$16,3,FALSE)</f>
        <v>72.599999999999994</v>
      </c>
      <c r="I48" s="68" t="str">
        <f>VLOOKUP(MID(C48,3,1),DATA!$D$2:$E$16,2,FALSE)</f>
        <v>Medium Offset</v>
      </c>
      <c r="J48" s="17" cm="1">
        <f t="array" ref="J48">SUMPRODUCT(1*('All Skus'!$C$2:$C$951=$C48),'All Skus'!$D$2:$D$951)</f>
        <v>0</v>
      </c>
    </row>
    <row r="49" spans="1:10" x14ac:dyDescent="0.25">
      <c r="A49" s="73" t="str">
        <f>VLOOKUP(MID(C49,1,2),DATA!$B$2:$C$10,2,FALSE)</f>
        <v>FF04</v>
      </c>
      <c r="B49" s="68" t="str">
        <f>VLOOKUP(MID(C49,13,2),DATA!$M$2:$N$16,2,FALSE)</f>
        <v>Liquid Metal</v>
      </c>
      <c r="C49" t="s">
        <v>323</v>
      </c>
      <c r="D49" s="12" t="str">
        <f>VLOOKUP(MID(C49,4,1),DATA!$F$2:$G$16,2,FALSE)</f>
        <v>19"</v>
      </c>
      <c r="E49" s="12" t="str">
        <f>VLOOKUP(MID(C49,5,3),DATA!$H$2:$I$16,2,FALSE)</f>
        <v>9.0"</v>
      </c>
      <c r="F49" s="12" t="str">
        <f t="shared" si="1"/>
        <v>44</v>
      </c>
      <c r="G49" s="12" t="str">
        <f>VLOOKUP(MID(C49,10,3),DATA!$J$2:$L$16,2,FALSE)</f>
        <v>5x120</v>
      </c>
      <c r="H49" s="12">
        <f>VLOOKUP(MID(C49,10,3),DATA!$J$2:$L$16,3,FALSE)</f>
        <v>72.599999999999994</v>
      </c>
      <c r="I49" s="68" t="str">
        <f>VLOOKUP(MID(C49,3,1),DATA!$D$2:$E$16,2,FALSE)</f>
        <v>Medium Offset</v>
      </c>
      <c r="J49" s="17" cm="1">
        <f t="array" ref="J49">SUMPRODUCT(1*('All Skus'!$C$2:$C$951=$C49),'All Skus'!$D$2:$D$951)</f>
        <v>5</v>
      </c>
    </row>
    <row r="50" spans="1:10" x14ac:dyDescent="0.25">
      <c r="A50" s="73" t="str">
        <f>VLOOKUP(MID(C50,1,2),DATA!$B$2:$C$10,2,FALSE)</f>
        <v>FF04</v>
      </c>
      <c r="B50" s="68" t="str">
        <f>VLOOKUP(MID(C50,13,2),DATA!$M$2:$N$16,2,FALSE)</f>
        <v>Tarmac</v>
      </c>
      <c r="C50" t="s">
        <v>321</v>
      </c>
      <c r="D50" s="12" t="str">
        <f>VLOOKUP(MID(C50,4,1),DATA!$F$2:$G$16,2,FALSE)</f>
        <v>19"</v>
      </c>
      <c r="E50" s="12" t="str">
        <f>VLOOKUP(MID(C50,5,3),DATA!$H$2:$I$16,2,FALSE)</f>
        <v>9.0"</v>
      </c>
      <c r="F50" s="12" t="str">
        <f t="shared" si="1"/>
        <v>44</v>
      </c>
      <c r="G50" s="12" t="str">
        <f>VLOOKUP(MID(C50,10,3),DATA!$J$2:$L$16,2,FALSE)</f>
        <v>5x120</v>
      </c>
      <c r="H50" s="12">
        <f>VLOOKUP(MID(C50,10,3),DATA!$J$2:$L$16,3,FALSE)</f>
        <v>72.599999999999994</v>
      </c>
      <c r="I50" s="68" t="str">
        <f>VLOOKUP(MID(C50,3,1),DATA!$D$2:$E$16,2,FALSE)</f>
        <v>Medium Offset</v>
      </c>
      <c r="J50" s="17" cm="1">
        <f t="array" ref="J50">SUMPRODUCT(1*('All Skus'!$C$2:$C$951=$C50),'All Skus'!$D$2:$D$951)</f>
        <v>1</v>
      </c>
    </row>
    <row r="51" spans="1:10" x14ac:dyDescent="0.25">
      <c r="A51" s="73" t="str">
        <f>VLOOKUP(MID(C51,1,2),DATA!$B$2:$C$10,2,FALSE)</f>
        <v>FF04</v>
      </c>
      <c r="B51" s="68" t="str">
        <f>VLOOKUP(MID(C51,13,2),DATA!$M$2:$N$16,2,FALSE)</f>
        <v>Liquid Metal</v>
      </c>
      <c r="C51" t="s">
        <v>319</v>
      </c>
      <c r="D51" s="12" t="str">
        <f>VLOOKUP(MID(C51,4,1),DATA!$F$2:$G$16,2,FALSE)</f>
        <v>19"</v>
      </c>
      <c r="E51" s="12" t="str">
        <f>VLOOKUP(MID(C51,5,3),DATA!$H$2:$I$16,2,FALSE)</f>
        <v>9.5"</v>
      </c>
      <c r="F51" s="12" t="str">
        <f t="shared" si="1"/>
        <v>42</v>
      </c>
      <c r="G51" s="12" t="str">
        <f>VLOOKUP(MID(C51,10,3),DATA!$J$2:$L$16,2,FALSE)</f>
        <v>5x120</v>
      </c>
      <c r="H51" s="12">
        <f>VLOOKUP(MID(C51,10,3),DATA!$J$2:$L$16,3,FALSE)</f>
        <v>72.599999999999994</v>
      </c>
      <c r="I51" s="68" t="str">
        <f>VLOOKUP(MID(C51,3,1),DATA!$D$2:$E$16,2,FALSE)</f>
        <v>Medium Offset</v>
      </c>
      <c r="J51" s="17" cm="1">
        <f t="array" ref="J51">SUMPRODUCT(1*('All Skus'!$C$2:$C$951=$C51),'All Skus'!$D$2:$D$951)</f>
        <v>2</v>
      </c>
    </row>
    <row r="52" spans="1:10" x14ac:dyDescent="0.25">
      <c r="A52" s="73" t="str">
        <f>VLOOKUP(MID(C52,1,2),DATA!$B$2:$C$10,2,FALSE)</f>
        <v>FF04</v>
      </c>
      <c r="B52" s="68" t="str">
        <f>VLOOKUP(MID(C52,13,2),DATA!$M$2:$N$16,2,FALSE)</f>
        <v>Tarmac</v>
      </c>
      <c r="C52" t="s">
        <v>317</v>
      </c>
      <c r="D52" s="12" t="str">
        <f>VLOOKUP(MID(C52,4,1),DATA!$F$2:$G$16,2,FALSE)</f>
        <v>19"</v>
      </c>
      <c r="E52" s="12" t="str">
        <f>VLOOKUP(MID(C52,5,3),DATA!$H$2:$I$16,2,FALSE)</f>
        <v>9.5"</v>
      </c>
      <c r="F52" s="12" t="str">
        <f t="shared" si="1"/>
        <v>42</v>
      </c>
      <c r="G52" s="12" t="str">
        <f>VLOOKUP(MID(C52,10,3),DATA!$J$2:$L$16,2,FALSE)</f>
        <v>5x120</v>
      </c>
      <c r="H52" s="12">
        <f>VLOOKUP(MID(C52,10,3),DATA!$J$2:$L$16,3,FALSE)</f>
        <v>72.599999999999994</v>
      </c>
      <c r="I52" s="68" t="str">
        <f>VLOOKUP(MID(C52,3,1),DATA!$D$2:$E$16,2,FALSE)</f>
        <v>Medium Offset</v>
      </c>
      <c r="J52" s="17" cm="1">
        <f t="array" ref="J52">SUMPRODUCT(1*('All Skus'!$C$2:$C$951=$C52),'All Skus'!$D$2:$D$951)</f>
        <v>1</v>
      </c>
    </row>
    <row r="53" spans="1:10" x14ac:dyDescent="0.25">
      <c r="A53" s="73" t="str">
        <f>VLOOKUP(MID(C53,1,2),DATA!$B$2:$C$10,2,FALSE)</f>
        <v>FF04</v>
      </c>
      <c r="B53" s="68" t="str">
        <f>VLOOKUP(MID(C53,13,2),DATA!$M$2:$N$16,2,FALSE)</f>
        <v>Tarmac</v>
      </c>
      <c r="C53" t="s">
        <v>334</v>
      </c>
      <c r="D53" s="12" t="str">
        <f>VLOOKUP(MID(C53,4,1),DATA!$F$2:$G$16,2,FALSE)</f>
        <v>20"</v>
      </c>
      <c r="E53" s="12" t="str">
        <f>VLOOKUP(MID(C53,5,3),DATA!$H$2:$I$16,2,FALSE)</f>
        <v>10.0"</v>
      </c>
      <c r="F53" s="12" t="str">
        <f t="shared" si="1"/>
        <v>23</v>
      </c>
      <c r="G53" s="12" t="str">
        <f>VLOOKUP(MID(C53,10,3),DATA!$J$2:$L$16,2,FALSE)</f>
        <v>5x120</v>
      </c>
      <c r="H53" s="12">
        <f>VLOOKUP(MID(C53,10,3),DATA!$J$2:$L$16,3,FALSE)</f>
        <v>72.599999999999994</v>
      </c>
      <c r="I53" s="68" t="str">
        <f>VLOOKUP(MID(C53,3,1),DATA!$D$2:$E$16,2,FALSE)</f>
        <v>Low Offset</v>
      </c>
      <c r="J53" s="17" cm="1">
        <f t="array" ref="J53">SUMPRODUCT(1*('All Skus'!$C$2:$C$951=$C53),'All Skus'!$D$2:$D$951)</f>
        <v>0</v>
      </c>
    </row>
    <row r="54" spans="1:10" x14ac:dyDescent="0.25">
      <c r="A54" s="73" t="str">
        <f>VLOOKUP(MID(C54,1,2),DATA!$B$2:$C$10,2,FALSE)</f>
        <v>FF04</v>
      </c>
      <c r="B54" s="68" t="str">
        <f>VLOOKUP(MID(C54,13,2),DATA!$M$2:$N$16,2,FALSE)</f>
        <v>Tarmac</v>
      </c>
      <c r="C54" t="s">
        <v>331</v>
      </c>
      <c r="D54" s="12" t="str">
        <f>VLOOKUP(MID(C54,4,1),DATA!$F$2:$G$16,2,FALSE)</f>
        <v>20"</v>
      </c>
      <c r="E54" s="12" t="str">
        <f>VLOOKUP(MID(C54,5,3),DATA!$H$2:$I$16,2,FALSE)</f>
        <v>10.0"</v>
      </c>
      <c r="F54" s="12" t="str">
        <f t="shared" si="1"/>
        <v>40</v>
      </c>
      <c r="G54" s="12" t="str">
        <f>VLOOKUP(MID(C54,10,3),DATA!$J$2:$L$16,2,FALSE)</f>
        <v>5x120</v>
      </c>
      <c r="H54" s="12">
        <f>VLOOKUP(MID(C54,10,3),DATA!$J$2:$L$16,3,FALSE)</f>
        <v>72.599999999999994</v>
      </c>
      <c r="I54" s="68" t="str">
        <f>VLOOKUP(MID(C54,3,1),DATA!$D$2:$E$16,2,FALSE)</f>
        <v>Medium Offset</v>
      </c>
      <c r="J54" s="17" cm="1">
        <f t="array" ref="J54">SUMPRODUCT(1*('All Skus'!$C$2:$C$951=$C54),'All Skus'!$D$2:$D$951)</f>
        <v>0</v>
      </c>
    </row>
    <row r="55" spans="1:10" x14ac:dyDescent="0.25">
      <c r="A55" s="73" t="str">
        <f>VLOOKUP(MID(C55,1,2),DATA!$B$2:$C$10,2,FALSE)</f>
        <v>FF04</v>
      </c>
      <c r="B55" s="68" t="str">
        <f>VLOOKUP(MID(C55,13,2),DATA!$M$2:$N$16,2,FALSE)</f>
        <v>Liquid Metal</v>
      </c>
      <c r="C55" t="s">
        <v>325</v>
      </c>
      <c r="D55" s="12" t="str">
        <f>VLOOKUP(MID(C55,4,1),DATA!$F$2:$G$16,2,FALSE)</f>
        <v>20"</v>
      </c>
      <c r="E55" s="12" t="str">
        <f>VLOOKUP(MID(C55,5,3),DATA!$H$2:$I$16,2,FALSE)</f>
        <v>10.5"</v>
      </c>
      <c r="F55" s="12" t="str">
        <f t="shared" si="1"/>
        <v>26</v>
      </c>
      <c r="G55" s="12" t="str">
        <f>VLOOKUP(MID(C55,10,3),DATA!$J$2:$L$16,2,FALSE)</f>
        <v>5x120</v>
      </c>
      <c r="H55" s="12">
        <f>VLOOKUP(MID(C55,10,3),DATA!$J$2:$L$16,3,FALSE)</f>
        <v>72.599999999999994</v>
      </c>
      <c r="I55" s="68" t="str">
        <f>VLOOKUP(MID(C55,3,1),DATA!$D$2:$E$16,2,FALSE)</f>
        <v>Low Offset</v>
      </c>
      <c r="J55" s="17" cm="1">
        <f t="array" ref="J55">SUMPRODUCT(1*('All Skus'!$C$2:$C$951=$C55),'All Skus'!$D$2:$D$951)</f>
        <v>29</v>
      </c>
    </row>
    <row r="56" spans="1:10" x14ac:dyDescent="0.25">
      <c r="A56" s="73" t="str">
        <f>VLOOKUP(MID(C56,1,2),DATA!$B$2:$C$10,2,FALSE)</f>
        <v>FF04</v>
      </c>
      <c r="B56" s="68" t="str">
        <f>VLOOKUP(MID(C56,13,2),DATA!$M$2:$N$16,2,FALSE)</f>
        <v>Liquid Metal</v>
      </c>
      <c r="C56" t="s">
        <v>339</v>
      </c>
      <c r="D56" s="12" t="str">
        <f>VLOOKUP(MID(C56,4,1),DATA!$F$2:$G$16,2,FALSE)</f>
        <v>20"</v>
      </c>
      <c r="E56" s="12" t="str">
        <f>VLOOKUP(MID(C56,5,3),DATA!$H$2:$I$16,2,FALSE)</f>
        <v>8.5"</v>
      </c>
      <c r="F56" s="12" t="str">
        <f t="shared" si="1"/>
        <v>30</v>
      </c>
      <c r="G56" s="12" t="str">
        <f>VLOOKUP(MID(C56,10,3),DATA!$J$2:$L$16,2,FALSE)</f>
        <v>5x120</v>
      </c>
      <c r="H56" s="12">
        <f>VLOOKUP(MID(C56,10,3),DATA!$J$2:$L$16,3,FALSE)</f>
        <v>72.599999999999994</v>
      </c>
      <c r="I56" s="68" t="str">
        <f>VLOOKUP(MID(C56,3,1),DATA!$D$2:$E$16,2,FALSE)</f>
        <v>Medium Offset</v>
      </c>
      <c r="J56" s="17" cm="1">
        <f t="array" ref="J56">SUMPRODUCT(1*('All Skus'!$C$2:$C$951=$C56),'All Skus'!$D$2:$D$951)</f>
        <v>2</v>
      </c>
    </row>
    <row r="57" spans="1:10" x14ac:dyDescent="0.25">
      <c r="A57" s="73" t="str">
        <f>VLOOKUP(MID(C57,1,2),DATA!$B$2:$C$10,2,FALSE)</f>
        <v>FF04</v>
      </c>
      <c r="B57" s="68" t="str">
        <f>VLOOKUP(MID(C57,13,2),DATA!$M$2:$N$16,2,FALSE)</f>
        <v>Tarmac</v>
      </c>
      <c r="C57" t="s">
        <v>338</v>
      </c>
      <c r="D57" s="12" t="str">
        <f>VLOOKUP(MID(C57,4,1),DATA!$F$2:$G$16,2,FALSE)</f>
        <v>20"</v>
      </c>
      <c r="E57" s="12" t="str">
        <f>VLOOKUP(MID(C57,5,3),DATA!$H$2:$I$16,2,FALSE)</f>
        <v>8.5"</v>
      </c>
      <c r="F57" s="12" t="str">
        <f t="shared" si="1"/>
        <v>30</v>
      </c>
      <c r="G57" s="12" t="str">
        <f>VLOOKUP(MID(C57,10,3),DATA!$J$2:$L$16,2,FALSE)</f>
        <v>5x120</v>
      </c>
      <c r="H57" s="12">
        <f>VLOOKUP(MID(C57,10,3),DATA!$J$2:$L$16,3,FALSE)</f>
        <v>72.599999999999994</v>
      </c>
      <c r="I57" s="68" t="str">
        <f>VLOOKUP(MID(C57,3,1),DATA!$D$2:$E$16,2,FALSE)</f>
        <v>Medium Offset</v>
      </c>
      <c r="J57" s="17" cm="1">
        <f t="array" ref="J57">SUMPRODUCT(1*('All Skus'!$C$2:$C$951=$C57),'All Skus'!$D$2:$D$951)</f>
        <v>5</v>
      </c>
    </row>
    <row r="58" spans="1:10" x14ac:dyDescent="0.25">
      <c r="A58" s="73" t="str">
        <f>VLOOKUP(MID(C58,1,2),DATA!$B$2:$C$10,2,FALSE)</f>
        <v>FF04</v>
      </c>
      <c r="B58" s="68" t="str">
        <f>VLOOKUP(MID(C58,13,2),DATA!$M$2:$N$16,2,FALSE)</f>
        <v>Tarmac</v>
      </c>
      <c r="C58" t="s">
        <v>330</v>
      </c>
      <c r="D58" s="12" t="str">
        <f>VLOOKUP(MID(C58,4,1),DATA!$F$2:$G$16,2,FALSE)</f>
        <v>20"</v>
      </c>
      <c r="E58" s="12" t="str">
        <f>VLOOKUP(MID(C58,5,3),DATA!$H$2:$I$16,2,FALSE)</f>
        <v>9.0"</v>
      </c>
      <c r="F58" s="12" t="str">
        <f t="shared" si="1"/>
        <v>25</v>
      </c>
      <c r="G58" s="12" t="str">
        <f>VLOOKUP(MID(C58,10,3),DATA!$J$2:$L$16,2,FALSE)</f>
        <v>5x120</v>
      </c>
      <c r="H58" s="12">
        <f>VLOOKUP(MID(C58,10,3),DATA!$J$2:$L$16,3,FALSE)</f>
        <v>72.599999999999994</v>
      </c>
      <c r="I58" s="68" t="str">
        <f>VLOOKUP(MID(C58,3,1),DATA!$D$2:$E$16,2,FALSE)</f>
        <v>Medium Offset</v>
      </c>
      <c r="J58" s="17" cm="1">
        <f t="array" ref="J58">SUMPRODUCT(1*('All Skus'!$C$2:$C$951=$C58),'All Skus'!$D$2:$D$951)</f>
        <v>21</v>
      </c>
    </row>
    <row r="59" spans="1:10" x14ac:dyDescent="0.25">
      <c r="A59" s="73" t="str">
        <f>VLOOKUP(MID(C59,1,2),DATA!$B$2:$C$10,2,FALSE)</f>
        <v>FF04</v>
      </c>
      <c r="B59" s="68" t="str">
        <f>VLOOKUP(MID(C59,13,2),DATA!$M$2:$N$16,2,FALSE)</f>
        <v>Liquid Metal</v>
      </c>
      <c r="C59" t="s">
        <v>341</v>
      </c>
      <c r="D59" s="12" t="str">
        <f>VLOOKUP(MID(C59,4,1),DATA!$F$2:$G$16,2,FALSE)</f>
        <v>20"</v>
      </c>
      <c r="E59" s="12" t="str">
        <f>VLOOKUP(MID(C59,5,3),DATA!$H$2:$I$16,2,FALSE)</f>
        <v>9.5"</v>
      </c>
      <c r="F59" s="12" t="str">
        <f t="shared" si="1"/>
        <v>42</v>
      </c>
      <c r="G59" s="12" t="str">
        <f>VLOOKUP(MID(C59,10,3),DATA!$J$2:$L$16,2,FALSE)</f>
        <v>5x120</v>
      </c>
      <c r="H59" s="12">
        <f>VLOOKUP(MID(C59,10,3),DATA!$J$2:$L$16,3,FALSE)</f>
        <v>72.599999999999994</v>
      </c>
      <c r="I59" s="68" t="str">
        <f>VLOOKUP(MID(C59,3,1),DATA!$D$2:$E$16,2,FALSE)</f>
        <v>Medium Offset</v>
      </c>
      <c r="J59" s="17" cm="1">
        <f t="array" ref="J59">SUMPRODUCT(1*('All Skus'!$C$2:$C$951=$C59),'All Skus'!$D$2:$D$951)</f>
        <v>27</v>
      </c>
    </row>
    <row r="60" spans="1:10" x14ac:dyDescent="0.25">
      <c r="A60" s="73" t="str">
        <f>VLOOKUP(MID(C60,1,2),DATA!$B$2:$C$10,2,FALSE)</f>
        <v>FF04</v>
      </c>
      <c r="B60" s="68" t="str">
        <f>VLOOKUP(MID(C60,13,2),DATA!$M$2:$N$16,2,FALSE)</f>
        <v>Tarmac</v>
      </c>
      <c r="C60" s="68" t="s">
        <v>340</v>
      </c>
      <c r="D60" s="12" t="str">
        <f>VLOOKUP(MID(C60,4,1),DATA!$F$2:$G$16,2,FALSE)</f>
        <v>20"</v>
      </c>
      <c r="E60" s="12" t="str">
        <f>VLOOKUP(MID(C60,5,3),DATA!$H$2:$I$16,2,FALSE)</f>
        <v>9.5"</v>
      </c>
      <c r="F60" s="12" t="str">
        <f t="shared" si="1"/>
        <v>42</v>
      </c>
      <c r="G60" s="12" t="str">
        <f>VLOOKUP(MID(C60,10,3),DATA!$J$2:$L$16,2,FALSE)</f>
        <v>5x120</v>
      </c>
      <c r="H60" s="12">
        <f>VLOOKUP(MID(C60,10,3),DATA!$J$2:$L$16,3,FALSE)</f>
        <v>72.599999999999994</v>
      </c>
      <c r="I60" s="68" t="str">
        <f>VLOOKUP(MID(C60,3,1),DATA!$D$2:$E$16,2,FALSE)</f>
        <v>Medium Offset</v>
      </c>
      <c r="J60" s="17" cm="1">
        <f t="array" ref="J60">SUMPRODUCT(1*('All Skus'!$C$2:$C$951=$C60),'All Skus'!$D$2:$D$951)</f>
        <v>0</v>
      </c>
    </row>
    <row r="61" spans="1:10" x14ac:dyDescent="0.25">
      <c r="A61" s="73" t="str">
        <f>VLOOKUP(MID(C61,1,2),DATA!$B$2:$C$10,2,FALSE)</f>
        <v>FF04</v>
      </c>
      <c r="B61" s="68" t="str">
        <f>VLOOKUP(MID(C61,13,2),DATA!$M$2:$N$16,2,FALSE)</f>
        <v>Tarmac</v>
      </c>
      <c r="C61" t="s">
        <v>340</v>
      </c>
      <c r="D61" s="12" t="str">
        <f>VLOOKUP(MID(C61,4,1),DATA!$F$2:$G$16,2,FALSE)</f>
        <v>20"</v>
      </c>
      <c r="E61" s="12" t="str">
        <f>VLOOKUP(MID(C61,5,3),DATA!$H$2:$I$16,2,FALSE)</f>
        <v>9.5"</v>
      </c>
      <c r="F61" s="12" t="str">
        <f t="shared" si="1"/>
        <v>42</v>
      </c>
      <c r="G61" s="12" t="str">
        <f>VLOOKUP(MID(C61,10,3),DATA!$J$2:$L$16,2,FALSE)</f>
        <v>5x120</v>
      </c>
      <c r="H61" s="12">
        <f>VLOOKUP(MID(C61,10,3),DATA!$J$2:$L$16,3,FALSE)</f>
        <v>72.599999999999994</v>
      </c>
      <c r="I61" s="68" t="str">
        <f>VLOOKUP(MID(C61,3,1),DATA!$D$2:$E$16,2,FALSE)</f>
        <v>Medium Offset</v>
      </c>
      <c r="J61" s="17" cm="1">
        <f t="array" ref="J61">SUMPRODUCT(1*('All Skus'!$C$2:$C$951=$C61),'All Skus'!$D$2:$D$951)</f>
        <v>0</v>
      </c>
    </row>
    <row r="62" spans="1:10" x14ac:dyDescent="0.25">
      <c r="A62" s="73" t="str">
        <f>VLOOKUP(MID(C62,1,2),DATA!$B$2:$C$10,2,FALSE)</f>
        <v>FF04</v>
      </c>
      <c r="B62" s="68" t="str">
        <f>VLOOKUP(MID(C62,13,2),DATA!$M$2:$N$16,2,FALSE)</f>
        <v>Liquid Metal</v>
      </c>
      <c r="C62" t="s">
        <v>1537</v>
      </c>
      <c r="D62" s="12" t="str">
        <f>VLOOKUP(MID(C62,4,1),DATA!$F$2:$G$16,2,FALSE)</f>
        <v>20"</v>
      </c>
      <c r="E62" s="12" t="str">
        <f>VLOOKUP(MID(C62,5,3),DATA!$H$2:$I$16,2,FALSE)</f>
        <v>9.5"</v>
      </c>
      <c r="F62" s="12" t="str">
        <f t="shared" si="1"/>
        <v>55</v>
      </c>
      <c r="G62" s="12" t="str">
        <f>VLOOKUP(MID(C62,10,3),DATA!$J$2:$L$16,2,FALSE)</f>
        <v>5x130</v>
      </c>
      <c r="H62" s="12">
        <f>VLOOKUP(MID(C62,10,3),DATA!$J$2:$L$16,3,FALSE)</f>
        <v>71.599999999999994</v>
      </c>
      <c r="I62" s="68" t="str">
        <f>VLOOKUP(MID(C62,3,1),DATA!$D$2:$E$16,2,FALSE)</f>
        <v>High Offset</v>
      </c>
      <c r="J62" s="17" cm="1">
        <f t="array" ref="J62">SUMPRODUCT(1*('All Skus'!$C$2:$C$951=$C62),'All Skus'!$D$2:$D$951)</f>
        <v>30</v>
      </c>
    </row>
    <row r="63" spans="1:10" x14ac:dyDescent="0.25">
      <c r="A63" s="73" t="str">
        <f>VLOOKUP(MID(C63,1,2),DATA!$B$2:$C$10,2,FALSE)</f>
        <v>FF04</v>
      </c>
      <c r="B63" s="68" t="str">
        <f>VLOOKUP(MID(C63,13,2),DATA!$M$2:$N$16,2,FALSE)</f>
        <v>Tarmac</v>
      </c>
      <c r="C63" t="s">
        <v>368</v>
      </c>
      <c r="D63" s="12" t="str">
        <f>VLOOKUP(MID(C63,4,1),DATA!$F$2:$G$16,2,FALSE)</f>
        <v>20"</v>
      </c>
      <c r="E63" s="12" t="str">
        <f>VLOOKUP(MID(C63,5,3),DATA!$H$2:$I$16,2,FALSE)</f>
        <v>9.5"</v>
      </c>
      <c r="F63" s="12" t="str">
        <f t="shared" si="1"/>
        <v>55</v>
      </c>
      <c r="G63" s="12" t="str">
        <f>VLOOKUP(MID(C63,10,3),DATA!$J$2:$L$16,2,FALSE)</f>
        <v>5x130</v>
      </c>
      <c r="H63" s="12">
        <f>VLOOKUP(MID(C63,10,3),DATA!$J$2:$L$16,3,FALSE)</f>
        <v>71.599999999999994</v>
      </c>
      <c r="I63" s="68" t="str">
        <f>VLOOKUP(MID(C63,3,1),DATA!$D$2:$E$16,2,FALSE)</f>
        <v>High Offset</v>
      </c>
      <c r="J63" s="17" cm="1">
        <f t="array" ref="J63">SUMPRODUCT(1*('All Skus'!$C$2:$C$951=$C63),'All Skus'!$D$2:$D$951)</f>
        <v>7</v>
      </c>
    </row>
    <row r="64" spans="1:10" x14ac:dyDescent="0.25">
      <c r="A64" s="73" t="str">
        <f>VLOOKUP(MID(C64,1,2),DATA!$B$2:$C$10,2,FALSE)</f>
        <v>FF15</v>
      </c>
      <c r="B64" s="68" t="str">
        <f>VLOOKUP(MID(C64,13,2),DATA!$M$2:$N$16,2,FALSE)</f>
        <v>Liquid Silver</v>
      </c>
      <c r="C64" t="s">
        <v>1691</v>
      </c>
      <c r="D64" s="12" t="str">
        <f>VLOOKUP(MID(C64,4,1),DATA!$F$2:$G$16,2,FALSE)</f>
        <v>18"</v>
      </c>
      <c r="E64" s="12" t="str">
        <f>VLOOKUP(MID(C64,5,3),DATA!$H$2:$I$16,2,FALSE)</f>
        <v>9.0"</v>
      </c>
      <c r="F64" s="12" t="str">
        <f t="shared" si="1"/>
        <v>40</v>
      </c>
      <c r="G64" s="12" t="str">
        <f>VLOOKUP(MID(C64,10,3),DATA!$J$2:$L$16,2,FALSE)</f>
        <v>5x100</v>
      </c>
      <c r="H64" s="12">
        <f>VLOOKUP(MID(C64,10,3),DATA!$J$2:$L$16,3,FALSE)</f>
        <v>73.099999999999994</v>
      </c>
      <c r="I64" s="68" t="str">
        <f>VLOOKUP(MID(C64,3,1),DATA!$D$2:$E$16,2,FALSE)</f>
        <v>Medium Offset</v>
      </c>
      <c r="J64" s="17" cm="1">
        <f t="array" ref="J64">SUMPRODUCT(1*('All Skus'!$C$2:$C$951=$C64),'All Skus'!$D$2:$D$951)</f>
        <v>1</v>
      </c>
    </row>
    <row r="65" spans="1:10" x14ac:dyDescent="0.25">
      <c r="A65" s="73" t="str">
        <f>VLOOKUP(MID(C65,1,2),DATA!$B$2:$C$10,2,FALSE)</f>
        <v>FF15</v>
      </c>
      <c r="B65" s="68" t="str">
        <f>VLOOKUP(MID(C65,13,2),DATA!$M$2:$N$16,2,FALSE)</f>
        <v>Tarmac</v>
      </c>
      <c r="C65" t="s">
        <v>1689</v>
      </c>
      <c r="D65" s="12" t="str">
        <f>VLOOKUP(MID(C65,4,1),DATA!$F$2:$G$16,2,FALSE)</f>
        <v>18"</v>
      </c>
      <c r="E65" s="12" t="str">
        <f>VLOOKUP(MID(C65,5,3),DATA!$H$2:$I$16,2,FALSE)</f>
        <v>9.0"</v>
      </c>
      <c r="F65" s="12" t="str">
        <f t="shared" si="1"/>
        <v>40</v>
      </c>
      <c r="G65" s="12" t="str">
        <f>VLOOKUP(MID(C65,10,3),DATA!$J$2:$L$16,2,FALSE)</f>
        <v>5x100</v>
      </c>
      <c r="H65" s="12">
        <f>VLOOKUP(MID(C65,10,3),DATA!$J$2:$L$16,3,FALSE)</f>
        <v>73.099999999999994</v>
      </c>
      <c r="I65" s="68" t="str">
        <f>VLOOKUP(MID(C65,3,1),DATA!$D$2:$E$16,2,FALSE)</f>
        <v>Medium Offset</v>
      </c>
      <c r="J65" s="17" cm="1">
        <f t="array" ref="J65">SUMPRODUCT(1*('All Skus'!$C$2:$C$951=$C65),'All Skus'!$D$2:$D$951)</f>
        <v>1</v>
      </c>
    </row>
    <row r="66" spans="1:10" x14ac:dyDescent="0.25">
      <c r="A66" s="73" t="str">
        <f>VLOOKUP(MID(C66,1,2),DATA!$B$2:$C$10,2,FALSE)</f>
        <v>FF15</v>
      </c>
      <c r="B66" s="68" t="str">
        <f>VLOOKUP(MID(C66,13,2),DATA!$M$2:$N$16,2,FALSE)</f>
        <v>Liquid Silver</v>
      </c>
      <c r="C66" t="s">
        <v>1658</v>
      </c>
      <c r="D66" s="12" t="str">
        <f>VLOOKUP(MID(C66,4,1),DATA!$F$2:$G$16,2,FALSE)</f>
        <v>19"</v>
      </c>
      <c r="E66" s="12" t="str">
        <f>VLOOKUP(MID(C66,5,3),DATA!$H$2:$I$16,2,FALSE)</f>
        <v>9.0"</v>
      </c>
      <c r="F66" s="12" t="str">
        <f t="shared" ref="F66:F97" si="2">MID(C66,8,2)</f>
        <v>35</v>
      </c>
      <c r="G66" s="12" t="str">
        <f>VLOOKUP(MID(C66,10,3),DATA!$J$2:$L$16,2,FALSE)</f>
        <v>5x112</v>
      </c>
      <c r="H66" s="12">
        <f>VLOOKUP(MID(C66,10,3),DATA!$J$2:$L$16,3,FALSE)</f>
        <v>66.56</v>
      </c>
      <c r="I66" s="68" t="str">
        <f>VLOOKUP(MID(C66,3,1),DATA!$D$2:$E$16,2,FALSE)</f>
        <v>High Offset</v>
      </c>
      <c r="J66" s="17" cm="1">
        <f t="array" ref="J66">SUMPRODUCT(1*('All Skus'!$C$2:$C$951=$C66),'All Skus'!$D$2:$D$951)</f>
        <v>0</v>
      </c>
    </row>
    <row r="67" spans="1:10" x14ac:dyDescent="0.25">
      <c r="A67" s="73" t="str">
        <f>VLOOKUP(MID(C67,1,2),DATA!$B$2:$C$10,2,FALSE)</f>
        <v>FF15</v>
      </c>
      <c r="B67" s="68" t="str">
        <f>VLOOKUP(MID(C67,13,2),DATA!$M$2:$N$16,2,FALSE)</f>
        <v>Tarmac</v>
      </c>
      <c r="C67" t="s">
        <v>1660</v>
      </c>
      <c r="D67" s="12" t="str">
        <f>VLOOKUP(MID(C67,4,1),DATA!$F$2:$G$16,2,FALSE)</f>
        <v>19"</v>
      </c>
      <c r="E67" s="12" t="str">
        <f>VLOOKUP(MID(C67,5,3),DATA!$H$2:$I$16,2,FALSE)</f>
        <v>9.0"</v>
      </c>
      <c r="F67" s="12" t="str">
        <f t="shared" si="2"/>
        <v>35</v>
      </c>
      <c r="G67" s="12" t="str">
        <f>VLOOKUP(MID(C67,10,3),DATA!$J$2:$L$16,2,FALSE)</f>
        <v>5x112</v>
      </c>
      <c r="H67" s="12">
        <f>VLOOKUP(MID(C67,10,3),DATA!$J$2:$L$16,3,FALSE)</f>
        <v>66.56</v>
      </c>
      <c r="I67" s="68" t="str">
        <f>VLOOKUP(MID(C67,3,1),DATA!$D$2:$E$16,2,FALSE)</f>
        <v>High Offset</v>
      </c>
      <c r="J67" s="17" cm="1">
        <f t="array" ref="J67">SUMPRODUCT(1*('All Skus'!$C$2:$C$951=$C67),'All Skus'!$D$2:$D$951)</f>
        <v>0</v>
      </c>
    </row>
    <row r="68" spans="1:10" x14ac:dyDescent="0.25">
      <c r="A68" s="73" t="str">
        <f>VLOOKUP(MID(C68,1,2),DATA!$B$2:$C$10,2,FALSE)</f>
        <v>FF15</v>
      </c>
      <c r="B68" s="68" t="str">
        <f>VLOOKUP(MID(C68,13,2),DATA!$M$2:$N$16,2,FALSE)</f>
        <v>Liquid Silver</v>
      </c>
      <c r="C68" t="s">
        <v>247</v>
      </c>
      <c r="D68" s="12" t="str">
        <f>VLOOKUP(MID(C68,4,1),DATA!$F$2:$G$16,2,FALSE)</f>
        <v>19"</v>
      </c>
      <c r="E68" s="12" t="str">
        <f>VLOOKUP(MID(C68,5,3),DATA!$H$2:$I$16,2,FALSE)</f>
        <v>9.5"</v>
      </c>
      <c r="F68" s="12" t="str">
        <f t="shared" si="2"/>
        <v>45</v>
      </c>
      <c r="G68" s="12" t="str">
        <f>VLOOKUP(MID(C68,10,3),DATA!$J$2:$L$16,2,FALSE)</f>
        <v>5x112</v>
      </c>
      <c r="H68" s="12">
        <f>VLOOKUP(MID(C68,10,3),DATA!$J$2:$L$16,3,FALSE)</f>
        <v>66.56</v>
      </c>
      <c r="I68" s="68" t="str">
        <f>VLOOKUP(MID(C68,3,1),DATA!$D$2:$E$16,2,FALSE)</f>
        <v>High Offset</v>
      </c>
      <c r="J68" s="17" cm="1">
        <f t="array" ref="J68">SUMPRODUCT(1*('All Skus'!$C$2:$C$951=$C68),'All Skus'!$D$2:$D$951)</f>
        <v>0</v>
      </c>
    </row>
    <row r="69" spans="1:10" x14ac:dyDescent="0.25">
      <c r="A69" s="73" t="str">
        <f>VLOOKUP(MID(C69,1,2),DATA!$B$2:$C$10,2,FALSE)</f>
        <v>FF15</v>
      </c>
      <c r="B69" s="68" t="str">
        <f>VLOOKUP(MID(C69,13,2),DATA!$M$2:$N$16,2,FALSE)</f>
        <v>Liquid Silver</v>
      </c>
      <c r="C69" t="s">
        <v>252</v>
      </c>
      <c r="D69" s="12" t="str">
        <f>VLOOKUP(MID(C69,4,1),DATA!$F$2:$G$16,2,FALSE)</f>
        <v>20"</v>
      </c>
      <c r="E69" s="12" t="str">
        <f>VLOOKUP(MID(C69,5,3),DATA!$H$2:$I$16,2,FALSE)</f>
        <v>10.5"</v>
      </c>
      <c r="F69" s="12" t="str">
        <f t="shared" si="2"/>
        <v>35</v>
      </c>
      <c r="G69" s="12" t="str">
        <f>VLOOKUP(MID(C69,10,3),DATA!$J$2:$L$16,2,FALSE)</f>
        <v>5x112</v>
      </c>
      <c r="H69" s="12">
        <f>VLOOKUP(MID(C69,10,3),DATA!$J$2:$L$16,3,FALSE)</f>
        <v>66.56</v>
      </c>
      <c r="I69" s="68" t="str">
        <f>VLOOKUP(MID(C69,3,1),DATA!$D$2:$E$16,2,FALSE)</f>
        <v>Medium Offset</v>
      </c>
      <c r="J69" s="17" cm="1">
        <f t="array" ref="J69">SUMPRODUCT(1*('All Skus'!$C$2:$C$951=$C69),'All Skus'!$D$2:$D$951)</f>
        <v>4</v>
      </c>
    </row>
    <row r="70" spans="1:10" x14ac:dyDescent="0.25">
      <c r="A70" s="73" t="str">
        <f>VLOOKUP(MID(C70,1,2),DATA!$B$2:$C$10,2,FALSE)</f>
        <v>FF15</v>
      </c>
      <c r="B70" s="68" t="str">
        <f>VLOOKUP(MID(C70,13,2),DATA!$M$2:$N$16,2,FALSE)</f>
        <v>Liquid Silver</v>
      </c>
      <c r="C70" t="s">
        <v>251</v>
      </c>
      <c r="D70" s="12" t="str">
        <f>VLOOKUP(MID(C70,4,1),DATA!$F$2:$G$16,2,FALSE)</f>
        <v>20"</v>
      </c>
      <c r="E70" s="12" t="str">
        <f>VLOOKUP(MID(C70,5,3),DATA!$H$2:$I$16,2,FALSE)</f>
        <v>9.0"</v>
      </c>
      <c r="F70" s="12" t="str">
        <f t="shared" si="2"/>
        <v>35</v>
      </c>
      <c r="G70" s="12" t="str">
        <f>VLOOKUP(MID(C70,10,3),DATA!$J$2:$L$16,2,FALSE)</f>
        <v>5x112</v>
      </c>
      <c r="H70" s="12">
        <f>VLOOKUP(MID(C70,10,3),DATA!$J$2:$L$16,3,FALSE)</f>
        <v>66.56</v>
      </c>
      <c r="I70" s="68" t="str">
        <f>VLOOKUP(MID(C70,3,1),DATA!$D$2:$E$16,2,FALSE)</f>
        <v>High Offset</v>
      </c>
      <c r="J70" s="17" cm="1">
        <f t="array" ref="J70">SUMPRODUCT(1*('All Skus'!$C$2:$C$951=$C70),'All Skus'!$D$2:$D$951)</f>
        <v>0</v>
      </c>
    </row>
    <row r="71" spans="1:10" x14ac:dyDescent="0.25">
      <c r="A71" s="73" t="str">
        <f>VLOOKUP(MID(C71,1,2),DATA!$B$2:$C$10,2,FALSE)</f>
        <v>FF15</v>
      </c>
      <c r="B71" s="68" t="str">
        <f>VLOOKUP(MID(C71,13,2),DATA!$M$2:$N$16,2,FALSE)</f>
        <v>Liquid Silver</v>
      </c>
      <c r="C71" t="s">
        <v>1703</v>
      </c>
      <c r="D71" s="12" t="str">
        <f>VLOOKUP(MID(C71,4,1),DATA!$F$2:$G$16,2,FALSE)</f>
        <v>20"</v>
      </c>
      <c r="E71" s="12" t="str">
        <f>VLOOKUP(MID(C71,5,3),DATA!$H$2:$I$16,2,FALSE)</f>
        <v>9.0"</v>
      </c>
      <c r="F71" s="12" t="str">
        <f t="shared" si="2"/>
        <v>25</v>
      </c>
      <c r="G71" s="12" t="str">
        <f>VLOOKUP(MID(C71,10,3),DATA!$J$2:$L$16,2,FALSE)</f>
        <v>5x112</v>
      </c>
      <c r="H71" s="12">
        <f>VLOOKUP(MID(C71,10,3),DATA!$J$2:$L$16,3,FALSE)</f>
        <v>66.56</v>
      </c>
      <c r="I71" s="68" t="str">
        <f>VLOOKUP(MID(C71,3,1),DATA!$D$2:$E$16,2,FALSE)</f>
        <v>Medium Offset</v>
      </c>
      <c r="J71" s="17" cm="1">
        <f t="array" ref="J71">SUMPRODUCT(1*('All Skus'!$C$2:$C$951=$C71),'All Skus'!$D$2:$D$951)</f>
        <v>0</v>
      </c>
    </row>
    <row r="72" spans="1:10" x14ac:dyDescent="0.25">
      <c r="A72" s="73" t="str">
        <f>VLOOKUP(MID(C72,1,2),DATA!$B$2:$C$10,2,FALSE)</f>
        <v>FF15</v>
      </c>
      <c r="B72" s="68" t="str">
        <f>VLOOKUP(MID(C72,13,2),DATA!$M$2:$N$16,2,FALSE)</f>
        <v>Tarmac</v>
      </c>
      <c r="C72" t="s">
        <v>253</v>
      </c>
      <c r="D72" s="12" t="str">
        <f>VLOOKUP(MID(C72,4,1),DATA!$F$2:$G$16,2,FALSE)</f>
        <v>20"</v>
      </c>
      <c r="E72" s="12" t="str">
        <f>VLOOKUP(MID(C72,5,3),DATA!$H$2:$I$16,2,FALSE)</f>
        <v>9.0"</v>
      </c>
      <c r="F72" s="12" t="str">
        <f t="shared" si="2"/>
        <v>35</v>
      </c>
      <c r="G72" s="12" t="str">
        <f>VLOOKUP(MID(C72,10,3),DATA!$J$2:$L$16,2,FALSE)</f>
        <v>5x112</v>
      </c>
      <c r="H72" s="12">
        <f>VLOOKUP(MID(C72,10,3),DATA!$J$2:$L$16,3,FALSE)</f>
        <v>66.56</v>
      </c>
      <c r="I72" s="68" t="str">
        <f>VLOOKUP(MID(C72,3,1),DATA!$D$2:$E$16,2,FALSE)</f>
        <v>High Offset</v>
      </c>
      <c r="J72" s="17" cm="1">
        <f t="array" ref="J72">SUMPRODUCT(1*('All Skus'!$C$2:$C$951=$C72),'All Skus'!$D$2:$D$951)</f>
        <v>0</v>
      </c>
    </row>
    <row r="73" spans="1:10" x14ac:dyDescent="0.25">
      <c r="A73" s="73" t="str">
        <f>VLOOKUP(MID(C73,1,2),DATA!$B$2:$C$10,2,FALSE)</f>
        <v>FF15</v>
      </c>
      <c r="B73" s="68" t="str">
        <f>VLOOKUP(MID(C73,13,2),DATA!$M$2:$N$16,2,FALSE)</f>
        <v>Liquid Silver</v>
      </c>
      <c r="C73" t="s">
        <v>1679</v>
      </c>
      <c r="D73" s="12" t="str">
        <f>VLOOKUP(MID(C73,4,1),DATA!$F$2:$G$16,2,FALSE)</f>
        <v>18"</v>
      </c>
      <c r="E73" s="12" t="str">
        <f>VLOOKUP(MID(C73,5,3),DATA!$H$2:$I$16,2,FALSE)</f>
        <v>10.0"</v>
      </c>
      <c r="F73" s="12" t="str">
        <f t="shared" si="2"/>
        <v>50</v>
      </c>
      <c r="G73" s="12" t="str">
        <f>VLOOKUP(MID(C73,10,3),DATA!$J$2:$L$16,2,FALSE)</f>
        <v>5x114.3</v>
      </c>
      <c r="H73" s="12">
        <f>VLOOKUP(MID(C73,10,3),DATA!$J$2:$L$16,3,FALSE)</f>
        <v>73.099999999999994</v>
      </c>
      <c r="I73" s="68" t="str">
        <f>VLOOKUP(MID(C73,3,1),DATA!$D$2:$E$16,2,FALSE)</f>
        <v>Medium Offset</v>
      </c>
      <c r="J73" s="17" cm="1">
        <f t="array" ref="J73">SUMPRODUCT(1*('All Skus'!$C$2:$C$951=$C73),'All Skus'!$D$2:$D$951)</f>
        <v>16</v>
      </c>
    </row>
    <row r="74" spans="1:10" x14ac:dyDescent="0.25">
      <c r="A74" s="73" t="str">
        <f>VLOOKUP(MID(C74,1,2),DATA!$B$2:$C$10,2,FALSE)</f>
        <v>FF15</v>
      </c>
      <c r="B74" s="68" t="str">
        <f>VLOOKUP(MID(C74,13,2),DATA!$M$2:$N$16,2,FALSE)</f>
        <v>Tarmac</v>
      </c>
      <c r="C74" t="s">
        <v>1681</v>
      </c>
      <c r="D74" s="12" t="str">
        <f>VLOOKUP(MID(C74,4,1),DATA!$F$2:$G$16,2,FALSE)</f>
        <v>18"</v>
      </c>
      <c r="E74" s="12" t="str">
        <f>VLOOKUP(MID(C74,5,3),DATA!$H$2:$I$16,2,FALSE)</f>
        <v>10.0"</v>
      </c>
      <c r="F74" s="12" t="str">
        <f t="shared" si="2"/>
        <v>40</v>
      </c>
      <c r="G74" s="12" t="str">
        <f>VLOOKUP(MID(C74,10,3),DATA!$J$2:$L$16,2,FALSE)</f>
        <v>5x114.3</v>
      </c>
      <c r="H74" s="12">
        <f>VLOOKUP(MID(C74,10,3),DATA!$J$2:$L$16,3,FALSE)</f>
        <v>70.599999999999994</v>
      </c>
      <c r="I74" s="68" t="str">
        <f>VLOOKUP(MID(C74,3,1),DATA!$D$2:$E$16,2,FALSE)</f>
        <v>Medium Offset</v>
      </c>
      <c r="J74" s="17" cm="1">
        <f t="array" ref="J74">SUMPRODUCT(1*('All Skus'!$C$2:$C$951=$C74),'All Skus'!$D$2:$D$951)</f>
        <v>2</v>
      </c>
    </row>
    <row r="75" spans="1:10" x14ac:dyDescent="0.25">
      <c r="A75" s="73" t="str">
        <f>VLOOKUP(MID(C75,1,2),DATA!$B$2:$C$10,2,FALSE)</f>
        <v>FF15</v>
      </c>
      <c r="B75" s="68" t="str">
        <f>VLOOKUP(MID(C75,13,2),DATA!$M$2:$N$16,2,FALSE)</f>
        <v>Tarmac</v>
      </c>
      <c r="C75" t="s">
        <v>1677</v>
      </c>
      <c r="D75" s="12" t="str">
        <f>VLOOKUP(MID(C75,4,1),DATA!$F$2:$G$16,2,FALSE)</f>
        <v>18"</v>
      </c>
      <c r="E75" s="12" t="str">
        <f>VLOOKUP(MID(C75,5,3),DATA!$H$2:$I$16,2,FALSE)</f>
        <v>10.0"</v>
      </c>
      <c r="F75" s="12" t="str">
        <f t="shared" si="2"/>
        <v>50</v>
      </c>
      <c r="G75" s="12" t="str">
        <f>VLOOKUP(MID(C75,10,3),DATA!$J$2:$L$16,2,FALSE)</f>
        <v>5x114.3</v>
      </c>
      <c r="H75" s="12">
        <f>VLOOKUP(MID(C75,10,3),DATA!$J$2:$L$16,3,FALSE)</f>
        <v>73.099999999999994</v>
      </c>
      <c r="I75" s="68" t="str">
        <f>VLOOKUP(MID(C75,3,1),DATA!$D$2:$E$16,2,FALSE)</f>
        <v>Medium Offset</v>
      </c>
      <c r="J75" s="17" cm="1">
        <f t="array" ref="J75">SUMPRODUCT(1*('All Skus'!$C$2:$C$951=$C75),'All Skus'!$D$2:$D$951)</f>
        <v>15</v>
      </c>
    </row>
    <row r="76" spans="1:10" x14ac:dyDescent="0.25">
      <c r="A76" s="73" t="str">
        <f>VLOOKUP(MID(C76,1,2),DATA!$B$2:$C$10,2,FALSE)</f>
        <v>FF15</v>
      </c>
      <c r="B76" s="68" t="str">
        <f>VLOOKUP(MID(C76,13,2),DATA!$M$2:$N$16,2,FALSE)</f>
        <v>Tarmac</v>
      </c>
      <c r="C76" t="s">
        <v>1715</v>
      </c>
      <c r="D76" s="12" t="str">
        <f>VLOOKUP(MID(C76,4,1),DATA!$F$2:$G$16,2,FALSE)</f>
        <v>18"</v>
      </c>
      <c r="E76" s="12" t="str">
        <f>VLOOKUP(MID(C76,5,3),DATA!$H$2:$I$16,2,FALSE)</f>
        <v>10.5"</v>
      </c>
      <c r="F76" s="12" t="str">
        <f t="shared" si="2"/>
        <v>48</v>
      </c>
      <c r="G76" s="12" t="str">
        <f>VLOOKUP(MID(C76,10,3),DATA!$J$2:$L$16,2,FALSE)</f>
        <v>5x114.3</v>
      </c>
      <c r="H76" s="12">
        <f>VLOOKUP(MID(C76,10,3),DATA!$J$2:$L$16,3,FALSE)</f>
        <v>70.599999999999994</v>
      </c>
      <c r="I76" s="68" t="str">
        <f>VLOOKUP(MID(C76,3,1),DATA!$D$2:$E$16,2,FALSE)</f>
        <v>Medium Offset</v>
      </c>
      <c r="J76" s="17" cm="1">
        <f t="array" ref="J76">SUMPRODUCT(1*('All Skus'!$C$2:$C$951=$C76),'All Skus'!$D$2:$D$951)</f>
        <v>0</v>
      </c>
    </row>
    <row r="77" spans="1:10" x14ac:dyDescent="0.25">
      <c r="A77" s="73" t="str">
        <f>VLOOKUP(MID(C77,1,2),DATA!$B$2:$C$10,2,FALSE)</f>
        <v>FF15</v>
      </c>
      <c r="B77" s="68" t="str">
        <f>VLOOKUP(MID(C77,13,2),DATA!$M$2:$N$16,2,FALSE)</f>
        <v>Liquid Silver</v>
      </c>
      <c r="C77" t="s">
        <v>1668</v>
      </c>
      <c r="D77" s="12" t="str">
        <f>VLOOKUP(MID(C77,4,1),DATA!$F$2:$G$16,2,FALSE)</f>
        <v>18"</v>
      </c>
      <c r="E77" s="12" t="str">
        <f>VLOOKUP(MID(C77,5,3),DATA!$H$2:$I$16,2,FALSE)</f>
        <v>9.0"</v>
      </c>
      <c r="F77" s="12" t="str">
        <f t="shared" si="2"/>
        <v>40</v>
      </c>
      <c r="G77" s="12" t="str">
        <f>VLOOKUP(MID(C77,10,3),DATA!$J$2:$L$16,2,FALSE)</f>
        <v>5x114.3</v>
      </c>
      <c r="H77" s="12">
        <f>VLOOKUP(MID(C77,10,3),DATA!$J$2:$L$16,3,FALSE)</f>
        <v>73.099999999999994</v>
      </c>
      <c r="I77" s="68" t="str">
        <f>VLOOKUP(MID(C77,3,1),DATA!$D$2:$E$16,2,FALSE)</f>
        <v>High Offset</v>
      </c>
      <c r="J77" s="17" cm="1">
        <f t="array" ref="J77">SUMPRODUCT(1*('All Skus'!$C$2:$C$951=$C77),'All Skus'!$D$2:$D$951)</f>
        <v>0</v>
      </c>
    </row>
    <row r="78" spans="1:10" x14ac:dyDescent="0.25">
      <c r="A78" s="73" t="str">
        <f>VLOOKUP(MID(C78,1,2),DATA!$B$2:$C$10,2,FALSE)</f>
        <v>FF15</v>
      </c>
      <c r="B78" s="68" t="str">
        <f>VLOOKUP(MID(C78,13,2),DATA!$M$2:$N$16,2,FALSE)</f>
        <v>Tarmac</v>
      </c>
      <c r="C78" t="s">
        <v>1667</v>
      </c>
      <c r="D78" s="12" t="str">
        <f>VLOOKUP(MID(C78,4,1),DATA!$F$2:$G$16,2,FALSE)</f>
        <v>18"</v>
      </c>
      <c r="E78" s="12" t="str">
        <f>VLOOKUP(MID(C78,5,3),DATA!$H$2:$I$16,2,FALSE)</f>
        <v>9.0"</v>
      </c>
      <c r="F78" s="12" t="str">
        <f t="shared" si="2"/>
        <v>40</v>
      </c>
      <c r="G78" s="12" t="str">
        <f>VLOOKUP(MID(C78,10,3),DATA!$J$2:$L$16,2,FALSE)</f>
        <v>5x114.3</v>
      </c>
      <c r="H78" s="12">
        <f>VLOOKUP(MID(C78,10,3),DATA!$J$2:$L$16,3,FALSE)</f>
        <v>73.099999999999994</v>
      </c>
      <c r="I78" s="68" t="str">
        <f>VLOOKUP(MID(C78,3,1),DATA!$D$2:$E$16,2,FALSE)</f>
        <v>High Offset</v>
      </c>
      <c r="J78" s="17" cm="1">
        <f t="array" ref="J78">SUMPRODUCT(1*('All Skus'!$C$2:$C$951=$C78),'All Skus'!$D$2:$D$951)</f>
        <v>0</v>
      </c>
    </row>
    <row r="79" spans="1:10" x14ac:dyDescent="0.25">
      <c r="A79" s="73" t="str">
        <f>VLOOKUP(MID(C79,1,2),DATA!$B$2:$C$10,2,FALSE)</f>
        <v>FF15</v>
      </c>
      <c r="B79" s="68" t="str">
        <f>VLOOKUP(MID(C79,13,2),DATA!$M$2:$N$16,2,FALSE)</f>
        <v>Liquid Silver</v>
      </c>
      <c r="C79" s="66" t="s">
        <v>1633</v>
      </c>
      <c r="D79" s="12" t="str">
        <f>VLOOKUP(MID(C79,4,1),DATA!$F$2:$G$16,2,FALSE)</f>
        <v>19"</v>
      </c>
      <c r="E79" s="12" t="str">
        <f>VLOOKUP(MID(C79,5,3),DATA!$H$2:$I$16,2,FALSE)</f>
        <v>10.0"</v>
      </c>
      <c r="F79" s="12" t="str">
        <f t="shared" si="2"/>
        <v>40</v>
      </c>
      <c r="G79" s="12" t="str">
        <f>VLOOKUP(MID(C79,10,3),DATA!$J$2:$L$16,2,FALSE)</f>
        <v>5x114.3</v>
      </c>
      <c r="H79" s="12">
        <f>VLOOKUP(MID(C79,10,3),DATA!$J$2:$L$16,3,FALSE)</f>
        <v>70.599999999999994</v>
      </c>
      <c r="I79" s="68" t="str">
        <f>VLOOKUP(MID(C79,3,1),DATA!$D$2:$E$16,2,FALSE)</f>
        <v>Medium Offset</v>
      </c>
      <c r="J79" s="17" cm="1">
        <f t="array" ref="J79">SUMPRODUCT(1*('All Skus'!$C$2:$C$951=$C79),'All Skus'!$D$2:$D$951)</f>
        <v>0</v>
      </c>
    </row>
    <row r="80" spans="1:10" x14ac:dyDescent="0.25">
      <c r="A80" s="73" t="str">
        <f>VLOOKUP(MID(C80,1,2),DATA!$B$2:$C$10,2,FALSE)</f>
        <v>FF15</v>
      </c>
      <c r="B80" s="68" t="str">
        <f>VLOOKUP(MID(C80,13,2),DATA!$M$2:$N$16,2,FALSE)</f>
        <v>Liquid Silver</v>
      </c>
      <c r="C80" t="s">
        <v>1634</v>
      </c>
      <c r="D80" s="12" t="str">
        <f>VLOOKUP(MID(C80,4,1),DATA!$F$2:$G$16,2,FALSE)</f>
        <v>19"</v>
      </c>
      <c r="E80" s="12" t="str">
        <f>VLOOKUP(MID(C80,5,3),DATA!$H$2:$I$16,2,FALSE)</f>
        <v>10.0"</v>
      </c>
      <c r="F80" s="12" t="str">
        <f t="shared" si="2"/>
        <v>50</v>
      </c>
      <c r="G80" s="12" t="str">
        <f>VLOOKUP(MID(C80,10,3),DATA!$J$2:$L$16,2,FALSE)</f>
        <v>5x114.3</v>
      </c>
      <c r="H80" s="12">
        <f>VLOOKUP(MID(C80,10,3),DATA!$J$2:$L$16,3,FALSE)</f>
        <v>73.099999999999994</v>
      </c>
      <c r="I80" s="68" t="str">
        <f>VLOOKUP(MID(C80,3,1),DATA!$D$2:$E$16,2,FALSE)</f>
        <v>Medium Offset</v>
      </c>
      <c r="J80" s="17" cm="1">
        <f t="array" ref="J80">SUMPRODUCT(1*('All Skus'!$C$2:$C$951=$C80),'All Skus'!$D$2:$D$951)</f>
        <v>6</v>
      </c>
    </row>
    <row r="81" spans="1:10" x14ac:dyDescent="0.25">
      <c r="A81" s="73" t="str">
        <f>VLOOKUP(MID(C81,1,2),DATA!$B$2:$C$10,2,FALSE)</f>
        <v>FF15</v>
      </c>
      <c r="B81" s="68" t="str">
        <f>VLOOKUP(MID(C81,13,2),DATA!$M$2:$N$16,2,FALSE)</f>
        <v>Tarmac</v>
      </c>
      <c r="C81" t="s">
        <v>1638</v>
      </c>
      <c r="D81" s="12" t="str">
        <f>VLOOKUP(MID(C81,4,1),DATA!$F$2:$G$16,2,FALSE)</f>
        <v>19"</v>
      </c>
      <c r="E81" s="12" t="str">
        <f>VLOOKUP(MID(C81,5,3),DATA!$H$2:$I$16,2,FALSE)</f>
        <v>10.0"</v>
      </c>
      <c r="F81" s="12" t="str">
        <f t="shared" si="2"/>
        <v>40</v>
      </c>
      <c r="G81" s="12" t="str">
        <f>VLOOKUP(MID(C81,10,3),DATA!$J$2:$L$16,2,FALSE)</f>
        <v>5x114.3</v>
      </c>
      <c r="H81" s="12">
        <f>VLOOKUP(MID(C81,10,3),DATA!$J$2:$L$16,3,FALSE)</f>
        <v>70.599999999999994</v>
      </c>
      <c r="I81" s="68" t="str">
        <f>VLOOKUP(MID(C81,3,1),DATA!$D$2:$E$16,2,FALSE)</f>
        <v>Medium Offset</v>
      </c>
      <c r="J81" s="17" cm="1">
        <f t="array" ref="J81">SUMPRODUCT(1*('All Skus'!$C$2:$C$951=$C81),'All Skus'!$D$2:$D$951)</f>
        <v>0</v>
      </c>
    </row>
    <row r="82" spans="1:10" x14ac:dyDescent="0.25">
      <c r="A82" s="73" t="str">
        <f>VLOOKUP(MID(C82,1,2),DATA!$B$2:$C$10,2,FALSE)</f>
        <v>FF15</v>
      </c>
      <c r="B82" s="68" t="str">
        <f>VLOOKUP(MID(C82,13,2),DATA!$M$2:$N$16,2,FALSE)</f>
        <v>Tarmac</v>
      </c>
      <c r="C82" t="s">
        <v>1636</v>
      </c>
      <c r="D82" s="12" t="str">
        <f>VLOOKUP(MID(C82,4,1),DATA!$F$2:$G$16,2,FALSE)</f>
        <v>19"</v>
      </c>
      <c r="E82" s="12" t="str">
        <f>VLOOKUP(MID(C82,5,3),DATA!$H$2:$I$16,2,FALSE)</f>
        <v>10.0"</v>
      </c>
      <c r="F82" s="12" t="str">
        <f t="shared" si="2"/>
        <v>50</v>
      </c>
      <c r="G82" s="12" t="str">
        <f>VLOOKUP(MID(C82,10,3),DATA!$J$2:$L$16,2,FALSE)</f>
        <v>5x114.3</v>
      </c>
      <c r="H82" s="12">
        <f>VLOOKUP(MID(C82,10,3),DATA!$J$2:$L$16,3,FALSE)</f>
        <v>73.099999999999994</v>
      </c>
      <c r="I82" s="68" t="str">
        <f>VLOOKUP(MID(C82,3,1),DATA!$D$2:$E$16,2,FALSE)</f>
        <v>Medium Offset</v>
      </c>
      <c r="J82" s="17" cm="1">
        <f t="array" ref="J82">SUMPRODUCT(1*('All Skus'!$C$2:$C$951=$C82),'All Skus'!$D$2:$D$951)</f>
        <v>9</v>
      </c>
    </row>
    <row r="83" spans="1:10" x14ac:dyDescent="0.25">
      <c r="A83" s="73" t="str">
        <f>VLOOKUP(MID(C83,1,2),DATA!$B$2:$C$10,2,FALSE)</f>
        <v>FF15</v>
      </c>
      <c r="B83" s="68" t="str">
        <f>VLOOKUP(MID(C83,13,2),DATA!$M$2:$N$16,2,FALSE)</f>
        <v>Liquid Silver</v>
      </c>
      <c r="C83" t="s">
        <v>1617</v>
      </c>
      <c r="D83" s="12" t="str">
        <f>VLOOKUP(MID(C83,4,1),DATA!$F$2:$G$16,2,FALSE)</f>
        <v>19"</v>
      </c>
      <c r="E83" s="12" t="str">
        <f>VLOOKUP(MID(C83,5,3),DATA!$H$2:$I$16,2,FALSE)</f>
        <v>11.0"</v>
      </c>
      <c r="F83" s="12" t="str">
        <f t="shared" si="2"/>
        <v>55</v>
      </c>
      <c r="G83" s="12" t="str">
        <f>VLOOKUP(MID(C83,10,3),DATA!$J$2:$L$16,2,FALSE)</f>
        <v>5x114.3</v>
      </c>
      <c r="H83" s="12">
        <f>VLOOKUP(MID(C83,10,3),DATA!$J$2:$L$16,3,FALSE)</f>
        <v>70.599999999999994</v>
      </c>
      <c r="I83" s="68" t="str">
        <f>VLOOKUP(MID(C83,3,1),DATA!$D$2:$E$16,2,FALSE)</f>
        <v>Medium Offset</v>
      </c>
      <c r="J83" s="17" cm="1">
        <f t="array" ref="J83">SUMPRODUCT(1*('All Skus'!$C$2:$C$951=$C83),'All Skus'!$D$2:$D$951)</f>
        <v>4</v>
      </c>
    </row>
    <row r="84" spans="1:10" x14ac:dyDescent="0.25">
      <c r="A84" s="73" t="str">
        <f>VLOOKUP(MID(C84,1,2),DATA!$B$2:$C$10,2,FALSE)</f>
        <v>FF15</v>
      </c>
      <c r="B84" s="68" t="str">
        <f>VLOOKUP(MID(C84,13,2),DATA!$M$2:$N$16,2,FALSE)</f>
        <v>Tarmac</v>
      </c>
      <c r="C84" s="66" t="s">
        <v>1619</v>
      </c>
      <c r="D84" s="12" t="str">
        <f>VLOOKUP(MID(C84,4,1),DATA!$F$2:$G$16,2,FALSE)</f>
        <v>19"</v>
      </c>
      <c r="E84" s="12" t="str">
        <f>VLOOKUP(MID(C84,5,3),DATA!$H$2:$I$16,2,FALSE)</f>
        <v>11.0"</v>
      </c>
      <c r="F84" s="12" t="str">
        <f t="shared" si="2"/>
        <v>55</v>
      </c>
      <c r="G84" s="12" t="str">
        <f>VLOOKUP(MID(C84,10,3),DATA!$J$2:$L$16,2,FALSE)</f>
        <v>5x114.3</v>
      </c>
      <c r="H84" s="12">
        <f>VLOOKUP(MID(C84,10,3),DATA!$J$2:$L$16,3,FALSE)</f>
        <v>70.599999999999994</v>
      </c>
      <c r="I84" s="68" t="str">
        <f>VLOOKUP(MID(C84,3,1),DATA!$D$2:$E$16,2,FALSE)</f>
        <v>Medium Offset</v>
      </c>
      <c r="J84" s="17" cm="1">
        <f t="array" ref="J84">SUMPRODUCT(1*('All Skus'!$C$2:$C$951=$C84),'All Skus'!$D$2:$D$951)</f>
        <v>2</v>
      </c>
    </row>
    <row r="85" spans="1:10" x14ac:dyDescent="0.25">
      <c r="A85" s="73" t="str">
        <f>VLOOKUP(MID(C85,1,2),DATA!$B$2:$C$10,2,FALSE)</f>
        <v>FF15</v>
      </c>
      <c r="B85" s="68" t="str">
        <f>VLOOKUP(MID(C85,13,2),DATA!$M$2:$N$16,2,FALSE)</f>
        <v>Liquid Silver</v>
      </c>
      <c r="C85" t="s">
        <v>1644</v>
      </c>
      <c r="D85" s="12" t="str">
        <f>VLOOKUP(MID(C85,4,1),DATA!$F$2:$G$16,2,FALSE)</f>
        <v>19"</v>
      </c>
      <c r="E85" s="12" t="str">
        <f>VLOOKUP(MID(C85,5,3),DATA!$H$2:$I$16,2,FALSE)</f>
        <v>9.0"</v>
      </c>
      <c r="F85" s="12" t="str">
        <f t="shared" si="2"/>
        <v>40</v>
      </c>
      <c r="G85" s="12" t="str">
        <f>VLOOKUP(MID(C85,10,3),DATA!$J$2:$L$16,2,FALSE)</f>
        <v>5x114.3</v>
      </c>
      <c r="H85" s="12">
        <f>VLOOKUP(MID(C85,10,3),DATA!$J$2:$L$16,3,FALSE)</f>
        <v>73.099999999999994</v>
      </c>
      <c r="I85" s="68" t="str">
        <f>VLOOKUP(MID(C85,3,1),DATA!$D$2:$E$16,2,FALSE)</f>
        <v>Medium Offset</v>
      </c>
      <c r="J85" s="17" cm="1">
        <f t="array" ref="J85">SUMPRODUCT(1*('All Skus'!$C$2:$C$951=$C85),'All Skus'!$D$2:$D$951)</f>
        <v>0</v>
      </c>
    </row>
    <row r="86" spans="1:10" x14ac:dyDescent="0.25">
      <c r="A86" s="73" t="str">
        <f>VLOOKUP(MID(C86,1,2),DATA!$B$2:$C$10,2,FALSE)</f>
        <v>FF15</v>
      </c>
      <c r="B86" s="68" t="str">
        <f>VLOOKUP(MID(C86,13,2),DATA!$M$2:$N$16,2,FALSE)</f>
        <v>Tarmac</v>
      </c>
      <c r="C86" t="s">
        <v>1645</v>
      </c>
      <c r="D86" s="12" t="str">
        <f>VLOOKUP(MID(C86,4,1),DATA!$F$2:$G$16,2,FALSE)</f>
        <v>19"</v>
      </c>
      <c r="E86" s="12" t="str">
        <f>VLOOKUP(MID(C86,5,3),DATA!$H$2:$I$16,2,FALSE)</f>
        <v>9.0"</v>
      </c>
      <c r="F86" s="12" t="str">
        <f t="shared" si="2"/>
        <v>40</v>
      </c>
      <c r="G86" s="12" t="str">
        <f>VLOOKUP(MID(C86,10,3),DATA!$J$2:$L$16,2,FALSE)</f>
        <v>5x114.3</v>
      </c>
      <c r="H86" s="12">
        <f>VLOOKUP(MID(C86,10,3),DATA!$J$2:$L$16,3,FALSE)</f>
        <v>73.099999999999994</v>
      </c>
      <c r="I86" s="68" t="str">
        <f>VLOOKUP(MID(C86,3,1),DATA!$D$2:$E$16,2,FALSE)</f>
        <v>Medium Offset</v>
      </c>
      <c r="J86" s="17" cm="1">
        <f t="array" ref="J86">SUMPRODUCT(1*('All Skus'!$C$2:$C$951=$C86),'All Skus'!$D$2:$D$951)</f>
        <v>1</v>
      </c>
    </row>
    <row r="87" spans="1:10" x14ac:dyDescent="0.25">
      <c r="A87" s="73" t="str">
        <f>VLOOKUP(MID(C87,1,2),DATA!$B$2:$C$10,2,FALSE)</f>
        <v>FF15</v>
      </c>
      <c r="B87" s="68" t="str">
        <f>VLOOKUP(MID(C87,13,2),DATA!$M$2:$N$16,2,FALSE)</f>
        <v>Liquid Silver</v>
      </c>
      <c r="C87" t="s">
        <v>290</v>
      </c>
      <c r="D87" s="12" t="str">
        <f>VLOOKUP(MID(C87,4,1),DATA!$F$2:$G$16,2,FALSE)</f>
        <v>20"</v>
      </c>
      <c r="E87" s="12" t="str">
        <f>VLOOKUP(MID(C87,5,3),DATA!$H$2:$I$16,2,FALSE)</f>
        <v>10.0"</v>
      </c>
      <c r="F87" s="12" t="str">
        <f t="shared" si="2"/>
        <v>40</v>
      </c>
      <c r="G87" s="12" t="str">
        <f>VLOOKUP(MID(C87,10,3),DATA!$J$2:$L$16,2,FALSE)</f>
        <v>5x114.3</v>
      </c>
      <c r="H87" s="12">
        <f>VLOOKUP(MID(C87,10,3),DATA!$J$2:$L$16,3,FALSE)</f>
        <v>70.599999999999994</v>
      </c>
      <c r="I87" s="68" t="str">
        <f>VLOOKUP(MID(C87,3,1),DATA!$D$2:$E$16,2,FALSE)</f>
        <v>Medium Offset</v>
      </c>
      <c r="J87" s="17" cm="1">
        <f t="array" ref="J87">SUMPRODUCT(1*('All Skus'!$C$2:$C$951=$C87),'All Skus'!$D$2:$D$951)</f>
        <v>0</v>
      </c>
    </row>
    <row r="88" spans="1:10" x14ac:dyDescent="0.25">
      <c r="A88" s="73" t="str">
        <f>VLOOKUP(MID(C88,1,2),DATA!$B$2:$C$10,2,FALSE)</f>
        <v>FF15</v>
      </c>
      <c r="B88" s="68" t="str">
        <f>VLOOKUP(MID(C88,13,2),DATA!$M$2:$N$16,2,FALSE)</f>
        <v>Tarmac</v>
      </c>
      <c r="C88" t="s">
        <v>289</v>
      </c>
      <c r="D88" s="12" t="str">
        <f>VLOOKUP(MID(C88,4,1),DATA!$F$2:$G$16,2,FALSE)</f>
        <v>20"</v>
      </c>
      <c r="E88" s="12" t="str">
        <f>VLOOKUP(MID(C88,5,3),DATA!$H$2:$I$16,2,FALSE)</f>
        <v>10.0"</v>
      </c>
      <c r="F88" s="12" t="str">
        <f t="shared" si="2"/>
        <v>40</v>
      </c>
      <c r="G88" s="12" t="str">
        <f>VLOOKUP(MID(C88,10,3),DATA!$J$2:$L$16,2,FALSE)</f>
        <v>5x114.3</v>
      </c>
      <c r="H88" s="12">
        <f>VLOOKUP(MID(C88,10,3),DATA!$J$2:$L$16,3,FALSE)</f>
        <v>70.599999999999994</v>
      </c>
      <c r="I88" s="68" t="str">
        <f>VLOOKUP(MID(C88,3,1),DATA!$D$2:$E$16,2,FALSE)</f>
        <v>Medium Offset</v>
      </c>
      <c r="J88" s="17" cm="1">
        <f t="array" ref="J88">SUMPRODUCT(1*('All Skus'!$C$2:$C$951=$C88),'All Skus'!$D$2:$D$951)</f>
        <v>0</v>
      </c>
    </row>
    <row r="89" spans="1:10" x14ac:dyDescent="0.25">
      <c r="A89" s="73" t="str">
        <f>VLOOKUP(MID(C89,1,2),DATA!$B$2:$C$10,2,FALSE)</f>
        <v>FF15</v>
      </c>
      <c r="B89" s="68" t="str">
        <f>VLOOKUP(MID(C89,13,2),DATA!$M$2:$N$16,2,FALSE)</f>
        <v>Liquid Silver</v>
      </c>
      <c r="C89" t="s">
        <v>288</v>
      </c>
      <c r="D89" s="12" t="str">
        <f>VLOOKUP(MID(C89,4,1),DATA!$F$2:$G$16,2,FALSE)</f>
        <v>20"</v>
      </c>
      <c r="E89" s="12" t="str">
        <f>VLOOKUP(MID(C89,5,3),DATA!$H$2:$I$16,2,FALSE)</f>
        <v>11.0"</v>
      </c>
      <c r="F89" s="12" t="str">
        <f t="shared" si="2"/>
        <v>55</v>
      </c>
      <c r="G89" s="12" t="str">
        <f>VLOOKUP(MID(C89,10,3),DATA!$J$2:$L$16,2,FALSE)</f>
        <v>5x114.3</v>
      </c>
      <c r="H89" s="12">
        <f>VLOOKUP(MID(C89,10,3),DATA!$J$2:$L$16,3,FALSE)</f>
        <v>70.599999999999994</v>
      </c>
      <c r="I89" s="68" t="str">
        <f>VLOOKUP(MID(C89,3,1),DATA!$D$2:$E$16,2,FALSE)</f>
        <v>Medium Offset</v>
      </c>
      <c r="J89" s="17" cm="1">
        <f t="array" ref="J89">SUMPRODUCT(1*('All Skus'!$C$2:$C$951=$C89),'All Skus'!$D$2:$D$951)</f>
        <v>2</v>
      </c>
    </row>
    <row r="90" spans="1:10" x14ac:dyDescent="0.25">
      <c r="A90" s="73" t="str">
        <f>VLOOKUP(MID(C90,1,2),DATA!$B$2:$C$10,2,FALSE)</f>
        <v>FF15</v>
      </c>
      <c r="B90" s="68" t="str">
        <f>VLOOKUP(MID(C90,13,2),DATA!$M$2:$N$16,2,FALSE)</f>
        <v>Tarmac</v>
      </c>
      <c r="C90" t="s">
        <v>287</v>
      </c>
      <c r="D90" s="12" t="str">
        <f>VLOOKUP(MID(C90,4,1),DATA!$F$2:$G$16,2,FALSE)</f>
        <v>20"</v>
      </c>
      <c r="E90" s="12" t="str">
        <f>VLOOKUP(MID(C90,5,3),DATA!$H$2:$I$16,2,FALSE)</f>
        <v>11.0"</v>
      </c>
      <c r="F90" s="12" t="str">
        <f t="shared" si="2"/>
        <v>55</v>
      </c>
      <c r="G90" s="12" t="str">
        <f>VLOOKUP(MID(C90,10,3),DATA!$J$2:$L$16,2,FALSE)</f>
        <v>5x114.3</v>
      </c>
      <c r="H90" s="12">
        <f>VLOOKUP(MID(C90,10,3),DATA!$J$2:$L$16,3,FALSE)</f>
        <v>70.599999999999994</v>
      </c>
      <c r="I90" s="68" t="str">
        <f>VLOOKUP(MID(C90,3,1),DATA!$D$2:$E$16,2,FALSE)</f>
        <v>Medium Offset</v>
      </c>
      <c r="J90" s="17" cm="1">
        <f t="array" ref="J90">SUMPRODUCT(1*('All Skus'!$C$2:$C$951=$C90),'All Skus'!$D$2:$D$951)</f>
        <v>3</v>
      </c>
    </row>
    <row r="91" spans="1:10" x14ac:dyDescent="0.25">
      <c r="A91" s="73" t="str">
        <f>VLOOKUP(MID(C91,1,2),DATA!$B$2:$C$10,2,FALSE)</f>
        <v>FF15</v>
      </c>
      <c r="B91" s="68" t="str">
        <f>VLOOKUP(MID(C91,13,2),DATA!$M$2:$N$16,2,FALSE)</f>
        <v>Liquid Silver</v>
      </c>
      <c r="C91" t="s">
        <v>1685</v>
      </c>
      <c r="D91" s="12" t="str">
        <f>VLOOKUP(MID(C91,4,1),DATA!$F$2:$G$16,2,FALSE)</f>
        <v>18"</v>
      </c>
      <c r="E91" s="12" t="str">
        <f>VLOOKUP(MID(C91,5,3),DATA!$H$2:$I$16,2,FALSE)</f>
        <v>10.0"</v>
      </c>
      <c r="F91" s="12" t="str">
        <f t="shared" si="2"/>
        <v>40</v>
      </c>
      <c r="G91" s="12" t="str">
        <f>VLOOKUP(MID(C91,10,3),DATA!$J$2:$L$16,2,FALSE)</f>
        <v>5x120</v>
      </c>
      <c r="H91" s="12">
        <f>VLOOKUP(MID(C91,10,3),DATA!$J$2:$L$16,3,FALSE)</f>
        <v>72.599999999999994</v>
      </c>
      <c r="I91" s="68" t="str">
        <f>VLOOKUP(MID(C91,3,1),DATA!$D$2:$E$16,2,FALSE)</f>
        <v>Medium Offset</v>
      </c>
      <c r="J91" s="17" cm="1">
        <f t="array" ref="J91">SUMPRODUCT(1*('All Skus'!$C$2:$C$951=$C91),'All Skus'!$D$2:$D$951)</f>
        <v>22</v>
      </c>
    </row>
    <row r="92" spans="1:10" x14ac:dyDescent="0.25">
      <c r="A92" s="73" t="str">
        <f>VLOOKUP(MID(C92,1,2),DATA!$B$2:$C$10,2,FALSE)</f>
        <v>FF15</v>
      </c>
      <c r="B92" s="68" t="str">
        <f>VLOOKUP(MID(C92,13,2),DATA!$M$2:$N$16,2,FALSE)</f>
        <v>Tarmac</v>
      </c>
      <c r="C92" t="s">
        <v>1687</v>
      </c>
      <c r="D92" s="12" t="str">
        <f>VLOOKUP(MID(C92,4,1),DATA!$F$2:$G$16,2,FALSE)</f>
        <v>18"</v>
      </c>
      <c r="E92" s="12" t="str">
        <f>VLOOKUP(MID(C92,5,3),DATA!$H$2:$I$16,2,FALSE)</f>
        <v>10.0"</v>
      </c>
      <c r="F92" s="12" t="str">
        <f t="shared" si="2"/>
        <v>25</v>
      </c>
      <c r="G92" s="12" t="str">
        <f>VLOOKUP(MID(C92,10,3),DATA!$J$2:$L$16,2,FALSE)</f>
        <v>5x120</v>
      </c>
      <c r="H92" s="12">
        <f>VLOOKUP(MID(C92,10,3),DATA!$J$2:$L$16,3,FALSE)</f>
        <v>72.599999999999994</v>
      </c>
      <c r="I92" s="68" t="str">
        <f>VLOOKUP(MID(C92,3,1),DATA!$D$2:$E$16,2,FALSE)</f>
        <v>Medium Offset</v>
      </c>
      <c r="J92" s="17" cm="1">
        <f t="array" ref="J92">SUMPRODUCT(1*('All Skus'!$C$2:$C$951=$C92),'All Skus'!$D$2:$D$951)</f>
        <v>0</v>
      </c>
    </row>
    <row r="93" spans="1:10" x14ac:dyDescent="0.25">
      <c r="A93" s="73" t="str">
        <f>VLOOKUP(MID(C93,1,2),DATA!$B$2:$C$10,2,FALSE)</f>
        <v>FF15</v>
      </c>
      <c r="B93" s="68" t="str">
        <f>VLOOKUP(MID(C93,13,2),DATA!$M$2:$N$16,2,FALSE)</f>
        <v>Tarmac</v>
      </c>
      <c r="C93" t="s">
        <v>1683</v>
      </c>
      <c r="D93" s="12" t="str">
        <f>VLOOKUP(MID(C93,4,1),DATA!$F$2:$G$16,2,FALSE)</f>
        <v>18"</v>
      </c>
      <c r="E93" s="12" t="str">
        <f>VLOOKUP(MID(C93,5,3),DATA!$H$2:$I$16,2,FALSE)</f>
        <v>10.0"</v>
      </c>
      <c r="F93" s="12" t="str">
        <f t="shared" si="2"/>
        <v>40</v>
      </c>
      <c r="G93" s="12" t="str">
        <f>VLOOKUP(MID(C93,10,3),DATA!$J$2:$L$16,2,FALSE)</f>
        <v>5x120</v>
      </c>
      <c r="H93" s="12">
        <f>VLOOKUP(MID(C93,10,3),DATA!$J$2:$L$16,3,FALSE)</f>
        <v>72.599999999999994</v>
      </c>
      <c r="I93" s="68" t="str">
        <f>VLOOKUP(MID(C93,3,1),DATA!$D$2:$E$16,2,FALSE)</f>
        <v>Medium Offset</v>
      </c>
      <c r="J93" s="17" cm="1">
        <f t="array" ref="J93">SUMPRODUCT(1*('All Skus'!$C$2:$C$951=$C93),'All Skus'!$D$2:$D$951)</f>
        <v>29</v>
      </c>
    </row>
    <row r="94" spans="1:10" x14ac:dyDescent="0.25">
      <c r="A94" s="73" t="str">
        <f>VLOOKUP(MID(C94,1,2),DATA!$B$2:$C$10,2,FALSE)</f>
        <v>FF15</v>
      </c>
      <c r="B94" s="68" t="str">
        <f>VLOOKUP(MID(C94,13,2),DATA!$M$2:$N$16,2,FALSE)</f>
        <v>Liquid Silver</v>
      </c>
      <c r="C94" t="s">
        <v>254</v>
      </c>
      <c r="D94" s="12" t="str">
        <f>VLOOKUP(MID(C94,4,1),DATA!$F$2:$G$16,2,FALSE)</f>
        <v>18"</v>
      </c>
      <c r="E94" s="12" t="str">
        <f>VLOOKUP(MID(C94,5,3),DATA!$H$2:$I$16,2,FALSE)</f>
        <v>8.5"</v>
      </c>
      <c r="F94" s="12" t="str">
        <f t="shared" si="2"/>
        <v>40</v>
      </c>
      <c r="G94" s="12" t="str">
        <f>VLOOKUP(MID(C94,10,3),DATA!$J$2:$L$16,2,FALSE)</f>
        <v>5x120</v>
      </c>
      <c r="H94" s="12">
        <f>VLOOKUP(MID(C94,10,3),DATA!$J$2:$L$16,3,FALSE)</f>
        <v>72.599999999999994</v>
      </c>
      <c r="I94" s="68" t="str">
        <f>VLOOKUP(MID(C94,3,1),DATA!$D$2:$E$16,2,FALSE)</f>
        <v>High Offset</v>
      </c>
      <c r="J94" s="17" cm="1">
        <f t="array" ref="J94">SUMPRODUCT(1*('All Skus'!$C$2:$C$951=$C94),'All Skus'!$D$2:$D$951)</f>
        <v>0</v>
      </c>
    </row>
    <row r="95" spans="1:10" x14ac:dyDescent="0.25">
      <c r="A95" s="73" t="str">
        <f>VLOOKUP(MID(C95,1,2),DATA!$B$2:$C$10,2,FALSE)</f>
        <v>FF15</v>
      </c>
      <c r="B95" s="68" t="str">
        <f>VLOOKUP(MID(C95,13,2),DATA!$M$2:$N$16,2,FALSE)</f>
        <v>Tarmac</v>
      </c>
      <c r="C95" t="s">
        <v>1670</v>
      </c>
      <c r="D95" s="12" t="str">
        <f>VLOOKUP(MID(C95,4,1),DATA!$F$2:$G$16,2,FALSE)</f>
        <v>18"</v>
      </c>
      <c r="E95" s="12" t="str">
        <f>VLOOKUP(MID(C95,5,3),DATA!$H$2:$I$16,2,FALSE)</f>
        <v>8.5"</v>
      </c>
      <c r="F95" s="12" t="str">
        <f t="shared" si="2"/>
        <v>40</v>
      </c>
      <c r="G95" s="12" t="str">
        <f>VLOOKUP(MID(C95,10,3),DATA!$J$2:$L$16,2,FALSE)</f>
        <v>5x120</v>
      </c>
      <c r="H95" s="12">
        <f>VLOOKUP(MID(C95,10,3),DATA!$J$2:$L$16,3,FALSE)</f>
        <v>72.599999999999994</v>
      </c>
      <c r="I95" s="68" t="str">
        <f>VLOOKUP(MID(C95,3,1),DATA!$D$2:$E$16,2,FALSE)</f>
        <v>High Offset</v>
      </c>
      <c r="J95" s="17" cm="1">
        <f t="array" ref="J95">SUMPRODUCT(1*('All Skus'!$C$2:$C$951=$C95),'All Skus'!$D$2:$D$951)</f>
        <v>0</v>
      </c>
    </row>
    <row r="96" spans="1:10" x14ac:dyDescent="0.25">
      <c r="A96" s="73" t="str">
        <f>VLOOKUP(MID(C96,1,2),DATA!$B$2:$C$10,2,FALSE)</f>
        <v>FF15</v>
      </c>
      <c r="B96" s="68" t="str">
        <f>VLOOKUP(MID(C96,13,2),DATA!$M$2:$N$16,2,FALSE)</f>
        <v>Liquid Silver</v>
      </c>
      <c r="C96" t="s">
        <v>1695</v>
      </c>
      <c r="D96" s="12" t="str">
        <f>VLOOKUP(MID(C96,4,1),DATA!$F$2:$G$16,2,FALSE)</f>
        <v>18"</v>
      </c>
      <c r="E96" s="12" t="str">
        <f>VLOOKUP(MID(C96,5,3),DATA!$H$2:$I$16,2,FALSE)</f>
        <v>9.0"</v>
      </c>
      <c r="F96" s="12" t="str">
        <f t="shared" si="2"/>
        <v>35</v>
      </c>
      <c r="G96" s="12" t="str">
        <f>VLOOKUP(MID(C96,10,3),DATA!$J$2:$L$16,2,FALSE)</f>
        <v>5x120</v>
      </c>
      <c r="H96" s="12">
        <f>VLOOKUP(MID(C96,10,3),DATA!$J$2:$L$16,3,FALSE)</f>
        <v>72.599999999999994</v>
      </c>
      <c r="I96" s="68" t="str">
        <f>VLOOKUP(MID(C96,3,1),DATA!$D$2:$E$16,2,FALSE)</f>
        <v>Medium Offset</v>
      </c>
      <c r="J96" s="17" cm="1">
        <f t="array" ref="J96">SUMPRODUCT(1*('All Skus'!$C$2:$C$951=$C96),'All Skus'!$D$2:$D$951)</f>
        <v>0</v>
      </c>
    </row>
    <row r="97" spans="1:10" x14ac:dyDescent="0.25">
      <c r="A97" s="73" t="str">
        <f>VLOOKUP(MID(C97,1,2),DATA!$B$2:$C$10,2,FALSE)</f>
        <v>FF15</v>
      </c>
      <c r="B97" s="68" t="str">
        <f>VLOOKUP(MID(C97,13,2),DATA!$M$2:$N$16,2,FALSE)</f>
        <v>Liquid Silver</v>
      </c>
      <c r="C97" t="s">
        <v>255</v>
      </c>
      <c r="D97" s="12" t="str">
        <f>VLOOKUP(MID(C97,4,1),DATA!$F$2:$G$16,2,FALSE)</f>
        <v>18"</v>
      </c>
      <c r="E97" s="12" t="str">
        <f>VLOOKUP(MID(C97,5,3),DATA!$H$2:$I$16,2,FALSE)</f>
        <v>9.0"</v>
      </c>
      <c r="F97" s="12" t="str">
        <f t="shared" si="2"/>
        <v>44</v>
      </c>
      <c r="G97" s="12" t="str">
        <f>VLOOKUP(MID(C97,10,3),DATA!$J$2:$L$16,2,FALSE)</f>
        <v>5x120</v>
      </c>
      <c r="H97" s="12">
        <f>VLOOKUP(MID(C97,10,3),DATA!$J$2:$L$16,3,FALSE)</f>
        <v>72.599999999999994</v>
      </c>
      <c r="I97" s="68" t="str">
        <f>VLOOKUP(MID(C97,3,1),DATA!$D$2:$E$16,2,FALSE)</f>
        <v>Medium Offset</v>
      </c>
      <c r="J97" s="17" cm="1">
        <f t="array" ref="J97">SUMPRODUCT(1*('All Skus'!$C$2:$C$951=$C97),'All Skus'!$D$2:$D$951)</f>
        <v>0</v>
      </c>
    </row>
    <row r="98" spans="1:10" x14ac:dyDescent="0.25">
      <c r="A98" s="73" t="str">
        <f>VLOOKUP(MID(C98,1,2),DATA!$B$2:$C$10,2,FALSE)</f>
        <v>FF15</v>
      </c>
      <c r="B98" s="68" t="str">
        <f>VLOOKUP(MID(C98,13,2),DATA!$M$2:$N$16,2,FALSE)</f>
        <v>Tarmac</v>
      </c>
      <c r="C98" t="s">
        <v>1688</v>
      </c>
      <c r="D98" s="12" t="str">
        <f>VLOOKUP(MID(C98,4,1),DATA!$F$2:$G$16,2,FALSE)</f>
        <v>18"</v>
      </c>
      <c r="E98" s="12" t="str">
        <f>VLOOKUP(MID(C98,5,3),DATA!$H$2:$I$16,2,FALSE)</f>
        <v>9.0"</v>
      </c>
      <c r="F98" s="12" t="str">
        <f t="shared" ref="F98:F129" si="3">MID(C98,8,2)</f>
        <v>44</v>
      </c>
      <c r="G98" s="12" t="str">
        <f>VLOOKUP(MID(C98,10,3),DATA!$J$2:$L$16,2,FALSE)</f>
        <v>5x120</v>
      </c>
      <c r="H98" s="12">
        <f>VLOOKUP(MID(C98,10,3),DATA!$J$2:$L$16,3,FALSE)</f>
        <v>72.599999999999994</v>
      </c>
      <c r="I98" s="68" t="str">
        <f>VLOOKUP(MID(C98,3,1),DATA!$D$2:$E$16,2,FALSE)</f>
        <v>Medium Offset</v>
      </c>
      <c r="J98" s="17" cm="1">
        <f t="array" ref="J98">SUMPRODUCT(1*('All Skus'!$C$2:$C$951=$C98),'All Skus'!$D$2:$D$951)</f>
        <v>0</v>
      </c>
    </row>
    <row r="99" spans="1:10" x14ac:dyDescent="0.25">
      <c r="A99" s="73" t="str">
        <f>VLOOKUP(MID(C99,1,2),DATA!$B$2:$C$10,2,FALSE)</f>
        <v>FF15</v>
      </c>
      <c r="B99" s="68" t="str">
        <f>VLOOKUP(MID(C99,13,2),DATA!$M$2:$N$16,2,FALSE)</f>
        <v>Tarmac</v>
      </c>
      <c r="C99" t="s">
        <v>1693</v>
      </c>
      <c r="D99" s="12" t="str">
        <f>VLOOKUP(MID(C99,4,1),DATA!$F$2:$G$16,2,FALSE)</f>
        <v>18"</v>
      </c>
      <c r="E99" s="12" t="str">
        <f>VLOOKUP(MID(C99,5,3),DATA!$H$2:$I$16,2,FALSE)</f>
        <v>9.0"</v>
      </c>
      <c r="F99" s="12" t="str">
        <f t="shared" si="3"/>
        <v>35</v>
      </c>
      <c r="G99" s="12" t="str">
        <f>VLOOKUP(MID(C99,10,3),DATA!$J$2:$L$16,2,FALSE)</f>
        <v>5x120</v>
      </c>
      <c r="H99" s="12">
        <f>VLOOKUP(MID(C99,10,3),DATA!$J$2:$L$16,3,FALSE)</f>
        <v>72.599999999999994</v>
      </c>
      <c r="I99" s="68" t="str">
        <f>VLOOKUP(MID(C99,3,1),DATA!$D$2:$E$16,2,FALSE)</f>
        <v>Medium Offset</v>
      </c>
      <c r="J99" s="17" cm="1">
        <f t="array" ref="J99">SUMPRODUCT(1*('All Skus'!$C$2:$C$951=$C99),'All Skus'!$D$2:$D$951)</f>
        <v>1</v>
      </c>
    </row>
    <row r="100" spans="1:10" x14ac:dyDescent="0.25">
      <c r="A100" s="73" t="str">
        <f>VLOOKUP(MID(C100,1,2),DATA!$B$2:$C$10,2,FALSE)</f>
        <v>FF15</v>
      </c>
      <c r="B100" s="68" t="str">
        <f>VLOOKUP(MID(C100,13,2),DATA!$M$2:$N$16,2,FALSE)</f>
        <v>Liquid Silver</v>
      </c>
      <c r="C100" t="s">
        <v>265</v>
      </c>
      <c r="D100" s="12" t="str">
        <f>VLOOKUP(MID(C100,4,1),DATA!$F$2:$G$16,2,FALSE)</f>
        <v>19"</v>
      </c>
      <c r="E100" s="12" t="str">
        <f>VLOOKUP(MID(C100,5,3),DATA!$H$2:$I$16,2,FALSE)</f>
        <v>10.0"</v>
      </c>
      <c r="F100" s="12" t="str">
        <f t="shared" si="3"/>
        <v>25</v>
      </c>
      <c r="G100" s="12" t="str">
        <f>VLOOKUP(MID(C100,10,3),DATA!$J$2:$L$16,2,FALSE)</f>
        <v>5x120</v>
      </c>
      <c r="H100" s="12">
        <f>VLOOKUP(MID(C100,10,3),DATA!$J$2:$L$16,3,FALSE)</f>
        <v>72.599999999999994</v>
      </c>
      <c r="I100" s="68" t="str">
        <f>VLOOKUP(MID(C100,3,1),DATA!$D$2:$E$16,2,FALSE)</f>
        <v>Medium Offset</v>
      </c>
      <c r="J100" s="17" cm="1">
        <f t="array" ref="J100">SUMPRODUCT(1*('All Skus'!$C$2:$C$951=$C100),'All Skus'!$D$2:$D$951)</f>
        <v>0</v>
      </c>
    </row>
    <row r="101" spans="1:10" x14ac:dyDescent="0.25">
      <c r="A101" s="73" t="str">
        <f>VLOOKUP(MID(C101,1,2),DATA!$B$2:$C$10,2,FALSE)</f>
        <v>FF15</v>
      </c>
      <c r="B101" s="68" t="str">
        <f>VLOOKUP(MID(C101,13,2),DATA!$M$2:$N$16,2,FALSE)</f>
        <v>Liquid Silver</v>
      </c>
      <c r="C101" t="s">
        <v>1639</v>
      </c>
      <c r="D101" s="12" t="str">
        <f>VLOOKUP(MID(C101,4,1),DATA!$F$2:$G$16,2,FALSE)</f>
        <v>19"</v>
      </c>
      <c r="E101" s="12" t="str">
        <f>VLOOKUP(MID(C101,5,3),DATA!$H$2:$I$16,2,FALSE)</f>
        <v>10.0"</v>
      </c>
      <c r="F101" s="12" t="str">
        <f t="shared" si="3"/>
        <v>40</v>
      </c>
      <c r="G101" s="12" t="str">
        <f>VLOOKUP(MID(C101,10,3),DATA!$J$2:$L$16,2,FALSE)</f>
        <v>5x120</v>
      </c>
      <c r="H101" s="12">
        <f>VLOOKUP(MID(C101,10,3),DATA!$J$2:$L$16,3,FALSE)</f>
        <v>72.599999999999994</v>
      </c>
      <c r="I101" s="68" t="str">
        <f>VLOOKUP(MID(C101,3,1),DATA!$D$2:$E$16,2,FALSE)</f>
        <v>Medium Offset</v>
      </c>
      <c r="J101" s="17" cm="1">
        <f t="array" ref="J101">SUMPRODUCT(1*('All Skus'!$C$2:$C$951=$C101),'All Skus'!$D$2:$D$951)</f>
        <v>0</v>
      </c>
    </row>
    <row r="102" spans="1:10" x14ac:dyDescent="0.25">
      <c r="A102" s="73" t="str">
        <f>VLOOKUP(MID(C102,1,2),DATA!$B$2:$C$10,2,FALSE)</f>
        <v>FF15</v>
      </c>
      <c r="B102" s="68" t="str">
        <f>VLOOKUP(MID(C102,13,2),DATA!$M$2:$N$16,2,FALSE)</f>
        <v>Tarmac</v>
      </c>
      <c r="C102" t="s">
        <v>1640</v>
      </c>
      <c r="D102" s="12" t="str">
        <f>VLOOKUP(MID(C102,4,1),DATA!$F$2:$G$16,2,FALSE)</f>
        <v>19"</v>
      </c>
      <c r="E102" s="12" t="str">
        <f>VLOOKUP(MID(C102,5,3),DATA!$H$2:$I$16,2,FALSE)</f>
        <v>10.0"</v>
      </c>
      <c r="F102" s="12" t="str">
        <f t="shared" si="3"/>
        <v>40</v>
      </c>
      <c r="G102" s="12" t="str">
        <f>VLOOKUP(MID(C102,10,3),DATA!$J$2:$L$16,2,FALSE)</f>
        <v>5x120</v>
      </c>
      <c r="H102" s="12">
        <f>VLOOKUP(MID(C102,10,3),DATA!$J$2:$L$16,3,FALSE)</f>
        <v>72.599999999999994</v>
      </c>
      <c r="I102" s="68" t="str">
        <f>VLOOKUP(MID(C102,3,1),DATA!$D$2:$E$16,2,FALSE)</f>
        <v>Medium Offset</v>
      </c>
      <c r="J102" s="17" cm="1">
        <f t="array" ref="J102">SUMPRODUCT(1*('All Skus'!$C$2:$C$951=$C102),'All Skus'!$D$2:$D$951)</f>
        <v>0</v>
      </c>
    </row>
    <row r="103" spans="1:10" x14ac:dyDescent="0.25">
      <c r="A103" s="73" t="str">
        <f>VLOOKUP(MID(C103,1,2),DATA!$B$2:$C$10,2,FALSE)</f>
        <v>FF15</v>
      </c>
      <c r="B103" s="68" t="str">
        <f>VLOOKUP(MID(C103,13,2),DATA!$M$2:$N$16,2,FALSE)</f>
        <v>Tarmac</v>
      </c>
      <c r="C103" t="s">
        <v>264</v>
      </c>
      <c r="D103" s="12" t="str">
        <f>VLOOKUP(MID(C103,4,1),DATA!$F$2:$G$16,2,FALSE)</f>
        <v>19"</v>
      </c>
      <c r="E103" s="12" t="str">
        <f>VLOOKUP(MID(C103,5,3),DATA!$H$2:$I$16,2,FALSE)</f>
        <v>10.0"</v>
      </c>
      <c r="F103" s="12" t="str">
        <f t="shared" si="3"/>
        <v>25</v>
      </c>
      <c r="G103" s="12" t="str">
        <f>VLOOKUP(MID(C103,10,3),DATA!$J$2:$L$16,2,FALSE)</f>
        <v>5x120</v>
      </c>
      <c r="H103" s="12">
        <f>VLOOKUP(MID(C103,10,3),DATA!$J$2:$L$16,3,FALSE)</f>
        <v>72.599999999999994</v>
      </c>
      <c r="I103" s="68" t="str">
        <f>VLOOKUP(MID(C103,3,1),DATA!$D$2:$E$16,2,FALSE)</f>
        <v>Medium Offset</v>
      </c>
      <c r="J103" s="17" cm="1">
        <f t="array" ref="J103">SUMPRODUCT(1*('All Skus'!$C$2:$C$951=$C103),'All Skus'!$D$2:$D$951)</f>
        <v>0</v>
      </c>
    </row>
    <row r="104" spans="1:10" x14ac:dyDescent="0.25">
      <c r="A104" s="73" t="str">
        <f>VLOOKUP(MID(C104,1,2),DATA!$B$2:$C$10,2,FALSE)</f>
        <v>FF15</v>
      </c>
      <c r="B104" s="68" t="str">
        <f>VLOOKUP(MID(C104,13,2),DATA!$M$2:$N$16,2,FALSE)</f>
        <v>Liquid Silver</v>
      </c>
      <c r="C104" s="66" t="s">
        <v>1625</v>
      </c>
      <c r="D104" s="12" t="str">
        <f>VLOOKUP(MID(C104,4,1),DATA!$F$2:$G$16,2,FALSE)</f>
        <v>19"</v>
      </c>
      <c r="E104" s="12" t="str">
        <f>VLOOKUP(MID(C104,5,3),DATA!$H$2:$I$16,2,FALSE)</f>
        <v>10.5"</v>
      </c>
      <c r="F104" s="12" t="str">
        <f t="shared" si="3"/>
        <v>26</v>
      </c>
      <c r="G104" s="12" t="str">
        <f>VLOOKUP(MID(C104,10,3),DATA!$J$2:$L$16,2,FALSE)</f>
        <v>5x120</v>
      </c>
      <c r="H104" s="12">
        <f>VLOOKUP(MID(C104,10,3),DATA!$J$2:$L$16,3,FALSE)</f>
        <v>72.599999999999994</v>
      </c>
      <c r="I104" s="68" t="str">
        <f>VLOOKUP(MID(C104,3,1),DATA!$D$2:$E$16,2,FALSE)</f>
        <v>Medium Offset</v>
      </c>
      <c r="J104" s="17" cm="1">
        <f t="array" ref="J104">SUMPRODUCT(1*('All Skus'!$C$2:$C$951=$C104),'All Skus'!$D$2:$D$951)</f>
        <v>30</v>
      </c>
    </row>
    <row r="105" spans="1:10" x14ac:dyDescent="0.25">
      <c r="A105" s="73" t="str">
        <f>VLOOKUP(MID(C105,1,2),DATA!$B$2:$C$10,2,FALSE)</f>
        <v>FF15</v>
      </c>
      <c r="B105" s="68" t="str">
        <f>VLOOKUP(MID(C105,13,2),DATA!$M$2:$N$16,2,FALSE)</f>
        <v>Tarmac</v>
      </c>
      <c r="C105" t="s">
        <v>1627</v>
      </c>
      <c r="D105" s="12" t="str">
        <f>VLOOKUP(MID(C105,4,1),DATA!$F$2:$G$16,2,FALSE)</f>
        <v>19"</v>
      </c>
      <c r="E105" s="12" t="str">
        <f>VLOOKUP(MID(C105,5,3),DATA!$H$2:$I$16,2,FALSE)</f>
        <v>10.5"</v>
      </c>
      <c r="F105" s="12" t="str">
        <f t="shared" si="3"/>
        <v>26</v>
      </c>
      <c r="G105" s="12" t="str">
        <f>VLOOKUP(MID(C105,10,3),DATA!$J$2:$L$16,2,FALSE)</f>
        <v>5x120</v>
      </c>
      <c r="H105" s="12">
        <f>VLOOKUP(MID(C105,10,3),DATA!$J$2:$L$16,3,FALSE)</f>
        <v>72.599999999999994</v>
      </c>
      <c r="I105" s="68" t="str">
        <f>VLOOKUP(MID(C105,3,1),DATA!$D$2:$E$16,2,FALSE)</f>
        <v>Medium Offset</v>
      </c>
      <c r="J105" s="17" cm="1">
        <f t="array" ref="J105">SUMPRODUCT(1*('All Skus'!$C$2:$C$951=$C105),'All Skus'!$D$2:$D$951)</f>
        <v>30</v>
      </c>
    </row>
    <row r="106" spans="1:10" x14ac:dyDescent="0.25">
      <c r="A106" s="73" t="str">
        <f>VLOOKUP(MID(C106,1,2),DATA!$B$2:$C$10,2,FALSE)</f>
        <v>FF15</v>
      </c>
      <c r="B106" s="68" t="str">
        <f>VLOOKUP(MID(C106,13,2),DATA!$M$2:$N$16,2,FALSE)</f>
        <v>Liquid Silver</v>
      </c>
      <c r="C106" t="s">
        <v>1652</v>
      </c>
      <c r="D106" s="12" t="str">
        <f>VLOOKUP(MID(C106,4,1),DATA!$F$2:$G$16,2,FALSE)</f>
        <v>19"</v>
      </c>
      <c r="E106" s="12" t="str">
        <f>VLOOKUP(MID(C106,5,3),DATA!$H$2:$I$16,2,FALSE)</f>
        <v>8.5"</v>
      </c>
      <c r="F106" s="12" t="str">
        <f t="shared" si="3"/>
        <v>40</v>
      </c>
      <c r="G106" s="12" t="str">
        <f>VLOOKUP(MID(C106,10,3),DATA!$J$2:$L$16,2,FALSE)</f>
        <v>5x120</v>
      </c>
      <c r="H106" s="12">
        <f>VLOOKUP(MID(C106,10,3),DATA!$J$2:$L$16,3,FALSE)</f>
        <v>72.599999999999994</v>
      </c>
      <c r="I106" s="68" t="str">
        <f>VLOOKUP(MID(C106,3,1),DATA!$D$2:$E$16,2,FALSE)</f>
        <v>High Offset</v>
      </c>
      <c r="J106" s="17" cm="1">
        <f t="array" ref="J106">SUMPRODUCT(1*('All Skus'!$C$2:$C$951=$C106),'All Skus'!$D$2:$D$951)</f>
        <v>0</v>
      </c>
    </row>
    <row r="107" spans="1:10" x14ac:dyDescent="0.25">
      <c r="A107" s="73" t="str">
        <f>VLOOKUP(MID(C107,1,2),DATA!$B$2:$C$10,2,FALSE)</f>
        <v>FF15</v>
      </c>
      <c r="B107" s="68" t="str">
        <f>VLOOKUP(MID(C107,13,2),DATA!$M$2:$N$16,2,FALSE)</f>
        <v>Liquid Silver</v>
      </c>
      <c r="C107" t="s">
        <v>259</v>
      </c>
      <c r="D107" s="12" t="str">
        <f>VLOOKUP(MID(C107,4,1),DATA!$F$2:$G$16,2,FALSE)</f>
        <v>19"</v>
      </c>
      <c r="E107" s="12" t="str">
        <f>VLOOKUP(MID(C107,5,3),DATA!$H$2:$I$16,2,FALSE)</f>
        <v>8.5"</v>
      </c>
      <c r="F107" s="12" t="str">
        <f t="shared" si="3"/>
        <v>30</v>
      </c>
      <c r="G107" s="12" t="str">
        <f>VLOOKUP(MID(C107,10,3),DATA!$J$2:$L$16,2,FALSE)</f>
        <v>5x120</v>
      </c>
      <c r="H107" s="12">
        <f>VLOOKUP(MID(C107,10,3),DATA!$J$2:$L$16,3,FALSE)</f>
        <v>72.599999999999994</v>
      </c>
      <c r="I107" s="68" t="str">
        <f>VLOOKUP(MID(C107,3,1),DATA!$D$2:$E$16,2,FALSE)</f>
        <v>High Offset</v>
      </c>
      <c r="J107" s="17" cm="1">
        <f t="array" ref="J107">SUMPRODUCT(1*('All Skus'!$C$2:$C$951=$C107),'All Skus'!$D$2:$D$951)</f>
        <v>0</v>
      </c>
    </row>
    <row r="108" spans="1:10" x14ac:dyDescent="0.25">
      <c r="A108" s="73" t="str">
        <f>VLOOKUP(MID(C108,1,2),DATA!$B$2:$C$10,2,FALSE)</f>
        <v>FF15</v>
      </c>
      <c r="B108" s="68" t="str">
        <f>VLOOKUP(MID(C108,13,2),DATA!$M$2:$N$16,2,FALSE)</f>
        <v>Tarmac</v>
      </c>
      <c r="C108" t="s">
        <v>257</v>
      </c>
      <c r="D108" s="12" t="str">
        <f>VLOOKUP(MID(C108,4,1),DATA!$F$2:$G$16,2,FALSE)</f>
        <v>19"</v>
      </c>
      <c r="E108" s="12" t="str">
        <f>VLOOKUP(MID(C108,5,3),DATA!$H$2:$I$16,2,FALSE)</f>
        <v>8.5"</v>
      </c>
      <c r="F108" s="12" t="str">
        <f t="shared" si="3"/>
        <v>30</v>
      </c>
      <c r="G108" s="12" t="str">
        <f>VLOOKUP(MID(C108,10,3),DATA!$J$2:$L$16,2,FALSE)</f>
        <v>5x120</v>
      </c>
      <c r="H108" s="12">
        <f>VLOOKUP(MID(C108,10,3),DATA!$J$2:$L$16,3,FALSE)</f>
        <v>72.599999999999994</v>
      </c>
      <c r="I108" s="68" t="str">
        <f>VLOOKUP(MID(C108,3,1),DATA!$D$2:$E$16,2,FALSE)</f>
        <v>High Offset</v>
      </c>
      <c r="J108" s="17" cm="1">
        <f t="array" ref="J108">SUMPRODUCT(1*('All Skus'!$C$2:$C$951=$C108),'All Skus'!$D$2:$D$951)</f>
        <v>1</v>
      </c>
    </row>
    <row r="109" spans="1:10" x14ac:dyDescent="0.25">
      <c r="A109" s="73" t="str">
        <f>VLOOKUP(MID(C109,1,2),DATA!$B$2:$C$10,2,FALSE)</f>
        <v>FF15</v>
      </c>
      <c r="B109" s="68" t="str">
        <f>VLOOKUP(MID(C109,13,2),DATA!$M$2:$N$16,2,FALSE)</f>
        <v>Tarmac</v>
      </c>
      <c r="C109" t="s">
        <v>1650</v>
      </c>
      <c r="D109" s="12" t="str">
        <f>VLOOKUP(MID(C109,4,1),DATA!$F$2:$G$16,2,FALSE)</f>
        <v>19"</v>
      </c>
      <c r="E109" s="12" t="str">
        <f>VLOOKUP(MID(C109,5,3),DATA!$H$2:$I$16,2,FALSE)</f>
        <v>8.5"</v>
      </c>
      <c r="F109" s="12" t="str">
        <f t="shared" si="3"/>
        <v>40</v>
      </c>
      <c r="G109" s="12" t="str">
        <f>VLOOKUP(MID(C109,10,3),DATA!$J$2:$L$16,2,FALSE)</f>
        <v>5x120</v>
      </c>
      <c r="H109" s="12">
        <f>VLOOKUP(MID(C109,10,3),DATA!$J$2:$L$16,3,FALSE)</f>
        <v>72.599999999999994</v>
      </c>
      <c r="I109" s="68" t="str">
        <f>VLOOKUP(MID(C109,3,1),DATA!$D$2:$E$16,2,FALSE)</f>
        <v>High Offset</v>
      </c>
      <c r="J109" s="17" cm="1">
        <f t="array" ref="J109">SUMPRODUCT(1*('All Skus'!$C$2:$C$951=$C109),'All Skus'!$D$2:$D$951)</f>
        <v>2</v>
      </c>
    </row>
    <row r="110" spans="1:10" x14ac:dyDescent="0.25">
      <c r="A110" s="73" t="str">
        <f>VLOOKUP(MID(C110,1,2),DATA!$B$2:$C$10,2,FALSE)</f>
        <v>FF15</v>
      </c>
      <c r="B110" s="68" t="str">
        <f>VLOOKUP(MID(C110,13,2),DATA!$M$2:$N$16,2,FALSE)</f>
        <v>Liquid Silver</v>
      </c>
      <c r="C110" t="s">
        <v>260</v>
      </c>
      <c r="D110" s="12" t="str">
        <f>VLOOKUP(MID(C110,4,1),DATA!$F$2:$G$16,2,FALSE)</f>
        <v>19"</v>
      </c>
      <c r="E110" s="12" t="str">
        <f>VLOOKUP(MID(C110,5,3),DATA!$H$2:$I$16,2,FALSE)</f>
        <v>9.0"</v>
      </c>
      <c r="F110" s="12" t="str">
        <f t="shared" si="3"/>
        <v>35</v>
      </c>
      <c r="G110" s="12" t="str">
        <f>VLOOKUP(MID(C110,10,3),DATA!$J$2:$L$16,2,FALSE)</f>
        <v>5x120</v>
      </c>
      <c r="H110" s="12">
        <f>VLOOKUP(MID(C110,10,3),DATA!$J$2:$L$16,3,FALSE)</f>
        <v>72.599999999999994</v>
      </c>
      <c r="I110" s="68" t="str">
        <f>VLOOKUP(MID(C110,3,1),DATA!$D$2:$E$16,2,FALSE)</f>
        <v>Medium Offset</v>
      </c>
      <c r="J110" s="17" cm="1">
        <f t="array" ref="J110">SUMPRODUCT(1*('All Skus'!$C$2:$C$951=$C110),'All Skus'!$D$2:$D$951)</f>
        <v>0</v>
      </c>
    </row>
    <row r="111" spans="1:10" x14ac:dyDescent="0.25">
      <c r="A111" s="73" t="str">
        <f>VLOOKUP(MID(C111,1,2),DATA!$B$2:$C$10,2,FALSE)</f>
        <v>FF15</v>
      </c>
      <c r="B111" s="68" t="str">
        <f>VLOOKUP(MID(C111,13,2),DATA!$M$2:$N$16,2,FALSE)</f>
        <v>Liquid Silver</v>
      </c>
      <c r="C111" t="s">
        <v>1648</v>
      </c>
      <c r="D111" s="12" t="str">
        <f>VLOOKUP(MID(C111,4,1),DATA!$F$2:$G$16,2,FALSE)</f>
        <v>19"</v>
      </c>
      <c r="E111" s="12" t="str">
        <f>VLOOKUP(MID(C111,5,3),DATA!$H$2:$I$16,2,FALSE)</f>
        <v>9.0"</v>
      </c>
      <c r="F111" s="12" t="str">
        <f t="shared" si="3"/>
        <v>25</v>
      </c>
      <c r="G111" s="12" t="str">
        <f>VLOOKUP(MID(C111,10,3),DATA!$J$2:$L$16,2,FALSE)</f>
        <v>5x120</v>
      </c>
      <c r="H111" s="12">
        <f>VLOOKUP(MID(C111,10,3),DATA!$J$2:$L$16,3,FALSE)</f>
        <v>72.599999999999994</v>
      </c>
      <c r="I111" s="68" t="str">
        <f>VLOOKUP(MID(C111,3,1),DATA!$D$2:$E$16,2,FALSE)</f>
        <v>Medium Offset</v>
      </c>
      <c r="J111" s="17" cm="1">
        <f t="array" ref="J111">SUMPRODUCT(1*('All Skus'!$C$2:$C$951=$C111),'All Skus'!$D$2:$D$951)</f>
        <v>0</v>
      </c>
    </row>
    <row r="112" spans="1:10" x14ac:dyDescent="0.25">
      <c r="A112" s="73" t="str">
        <f>VLOOKUP(MID(C112,1,2),DATA!$B$2:$C$10,2,FALSE)</f>
        <v>FF15</v>
      </c>
      <c r="B112" s="68" t="str">
        <f>VLOOKUP(MID(C112,13,2),DATA!$M$2:$N$16,2,FALSE)</f>
        <v>Liquid Silver</v>
      </c>
      <c r="C112" t="s">
        <v>1641</v>
      </c>
      <c r="D112" s="12" t="str">
        <f>VLOOKUP(MID(C112,4,1),DATA!$F$2:$G$16,2,FALSE)</f>
        <v>19"</v>
      </c>
      <c r="E112" s="12" t="str">
        <f>VLOOKUP(MID(C112,5,3),DATA!$H$2:$I$16,2,FALSE)</f>
        <v>9.0"</v>
      </c>
      <c r="F112" s="12" t="str">
        <f t="shared" si="3"/>
        <v>44</v>
      </c>
      <c r="G112" s="12" t="str">
        <f>VLOOKUP(MID(C112,10,3),DATA!$J$2:$L$16,2,FALSE)</f>
        <v>5x120</v>
      </c>
      <c r="H112" s="12">
        <f>VLOOKUP(MID(C112,10,3),DATA!$J$2:$L$16,3,FALSE)</f>
        <v>72.599999999999994</v>
      </c>
      <c r="I112" s="68" t="str">
        <f>VLOOKUP(MID(C112,3,1),DATA!$D$2:$E$16,2,FALSE)</f>
        <v>Medium Offset</v>
      </c>
      <c r="J112" s="17" cm="1">
        <f t="array" ref="J112">SUMPRODUCT(1*('All Skus'!$C$2:$C$951=$C112),'All Skus'!$D$2:$D$951)</f>
        <v>0</v>
      </c>
    </row>
    <row r="113" spans="1:10" x14ac:dyDescent="0.25">
      <c r="A113" s="73" t="str">
        <f>VLOOKUP(MID(C113,1,2),DATA!$B$2:$C$10,2,FALSE)</f>
        <v>FF15</v>
      </c>
      <c r="B113" s="68" t="str">
        <f>VLOOKUP(MID(C113,13,2),DATA!$M$2:$N$16,2,FALSE)</f>
        <v>Tarmac</v>
      </c>
      <c r="C113" t="s">
        <v>1643</v>
      </c>
      <c r="D113" s="12" t="str">
        <f>VLOOKUP(MID(C113,4,1),DATA!$F$2:$G$16,2,FALSE)</f>
        <v>19"</v>
      </c>
      <c r="E113" s="12" t="str">
        <f>VLOOKUP(MID(C113,5,3),DATA!$H$2:$I$16,2,FALSE)</f>
        <v>9.0"</v>
      </c>
      <c r="F113" s="12" t="str">
        <f t="shared" si="3"/>
        <v>44</v>
      </c>
      <c r="G113" s="12" t="str">
        <f>VLOOKUP(MID(C113,10,3),DATA!$J$2:$L$16,2,FALSE)</f>
        <v>5x120</v>
      </c>
      <c r="H113" s="12">
        <f>VLOOKUP(MID(C113,10,3),DATA!$J$2:$L$16,3,FALSE)</f>
        <v>72.599999999999994</v>
      </c>
      <c r="I113" s="68" t="str">
        <f>VLOOKUP(MID(C113,3,1),DATA!$D$2:$E$16,2,FALSE)</f>
        <v>Medium Offset</v>
      </c>
      <c r="J113" s="17" cm="1">
        <f t="array" ref="J113">SUMPRODUCT(1*('All Skus'!$C$2:$C$951=$C113),'All Skus'!$D$2:$D$951)</f>
        <v>0</v>
      </c>
    </row>
    <row r="114" spans="1:10" x14ac:dyDescent="0.25">
      <c r="A114" s="73" t="str">
        <f>VLOOKUP(MID(C114,1,2),DATA!$B$2:$C$10,2,FALSE)</f>
        <v>FF15</v>
      </c>
      <c r="B114" s="68" t="str">
        <f>VLOOKUP(MID(C114,13,2),DATA!$M$2:$N$16,2,FALSE)</f>
        <v>Tarmac</v>
      </c>
      <c r="C114" t="s">
        <v>1649</v>
      </c>
      <c r="D114" s="12" t="str">
        <f>VLOOKUP(MID(C114,4,1),DATA!$F$2:$G$16,2,FALSE)</f>
        <v>19"</v>
      </c>
      <c r="E114" s="12" t="str">
        <f>VLOOKUP(MID(C114,5,3),DATA!$H$2:$I$16,2,FALSE)</f>
        <v>9.0"</v>
      </c>
      <c r="F114" s="12" t="str">
        <f t="shared" si="3"/>
        <v>25</v>
      </c>
      <c r="G114" s="12" t="str">
        <f>VLOOKUP(MID(C114,10,3),DATA!$J$2:$L$16,2,FALSE)</f>
        <v>5x120</v>
      </c>
      <c r="H114" s="12">
        <f>VLOOKUP(MID(C114,10,3),DATA!$J$2:$L$16,3,FALSE)</f>
        <v>72.599999999999994</v>
      </c>
      <c r="I114" s="68" t="str">
        <f>VLOOKUP(MID(C114,3,1),DATA!$D$2:$E$16,2,FALSE)</f>
        <v>Medium Offset</v>
      </c>
      <c r="J114" s="17" cm="1">
        <f t="array" ref="J114">SUMPRODUCT(1*('All Skus'!$C$2:$C$951=$C114),'All Skus'!$D$2:$D$951)</f>
        <v>0</v>
      </c>
    </row>
    <row r="115" spans="1:10" x14ac:dyDescent="0.25">
      <c r="A115" s="73" t="str">
        <f>VLOOKUP(MID(C115,1,2),DATA!$B$2:$C$10,2,FALSE)</f>
        <v>FF15</v>
      </c>
      <c r="B115" s="68" t="str">
        <f>VLOOKUP(MID(C115,13,2),DATA!$M$2:$N$16,2,FALSE)</f>
        <v>Tarmac</v>
      </c>
      <c r="C115" t="s">
        <v>258</v>
      </c>
      <c r="D115" s="12" t="str">
        <f>VLOOKUP(MID(C115,4,1),DATA!$F$2:$G$16,2,FALSE)</f>
        <v>19"</v>
      </c>
      <c r="E115" s="12" t="str">
        <f>VLOOKUP(MID(C115,5,3),DATA!$H$2:$I$16,2,FALSE)</f>
        <v>9.0"</v>
      </c>
      <c r="F115" s="12" t="str">
        <f t="shared" si="3"/>
        <v>35</v>
      </c>
      <c r="G115" s="12" t="str">
        <f>VLOOKUP(MID(C115,10,3),DATA!$J$2:$L$16,2,FALSE)</f>
        <v>5x120</v>
      </c>
      <c r="H115" s="12">
        <f>VLOOKUP(MID(C115,10,3),DATA!$J$2:$L$16,3,FALSE)</f>
        <v>72.599999999999994</v>
      </c>
      <c r="I115" s="68" t="str">
        <f>VLOOKUP(MID(C115,3,1),DATA!$D$2:$E$16,2,FALSE)</f>
        <v>Medium Offset</v>
      </c>
      <c r="J115" s="17" cm="1">
        <f t="array" ref="J115">SUMPRODUCT(1*('All Skus'!$C$2:$C$951=$C115),'All Skus'!$D$2:$D$951)</f>
        <v>0</v>
      </c>
    </row>
    <row r="116" spans="1:10" x14ac:dyDescent="0.25">
      <c r="A116" s="73" t="str">
        <f>VLOOKUP(MID(C116,1,2),DATA!$B$2:$C$10,2,FALSE)</f>
        <v>FF15</v>
      </c>
      <c r="B116" s="68" t="str">
        <f>VLOOKUP(MID(C116,13,2),DATA!$M$2:$N$16,2,FALSE)</f>
        <v>Liquid Silver</v>
      </c>
      <c r="C116" t="s">
        <v>262</v>
      </c>
      <c r="D116" s="12" t="str">
        <f>VLOOKUP(MID(C116,4,1),DATA!$F$2:$G$16,2,FALSE)</f>
        <v>19"</v>
      </c>
      <c r="E116" s="12" t="str">
        <f>VLOOKUP(MID(C116,5,3),DATA!$H$2:$I$16,2,FALSE)</f>
        <v>9.5"</v>
      </c>
      <c r="F116" s="12" t="str">
        <f t="shared" si="3"/>
        <v>42</v>
      </c>
      <c r="G116" s="12" t="str">
        <f>VLOOKUP(MID(C116,10,3),DATA!$J$2:$L$16,2,FALSE)</f>
        <v>5x120</v>
      </c>
      <c r="H116" s="12">
        <f>VLOOKUP(MID(C116,10,3),DATA!$J$2:$L$16,3,FALSE)</f>
        <v>72.599999999999994</v>
      </c>
      <c r="I116" s="68" t="str">
        <f>VLOOKUP(MID(C116,3,1),DATA!$D$2:$E$16,2,FALSE)</f>
        <v>Medium Offset</v>
      </c>
      <c r="J116" s="17" cm="1">
        <f t="array" ref="J116">SUMPRODUCT(1*('All Skus'!$C$2:$C$951=$C116),'All Skus'!$D$2:$D$951)</f>
        <v>0</v>
      </c>
    </row>
    <row r="117" spans="1:10" x14ac:dyDescent="0.25">
      <c r="A117" s="73" t="str">
        <f>VLOOKUP(MID(C117,1,2),DATA!$B$2:$C$10,2,FALSE)</f>
        <v>FF15</v>
      </c>
      <c r="B117" s="68" t="str">
        <f>VLOOKUP(MID(C117,13,2),DATA!$M$2:$N$16,2,FALSE)</f>
        <v>Tarmac</v>
      </c>
      <c r="C117" t="s">
        <v>261</v>
      </c>
      <c r="D117" s="12" t="str">
        <f>VLOOKUP(MID(C117,4,1),DATA!$F$2:$G$16,2,FALSE)</f>
        <v>19"</v>
      </c>
      <c r="E117" s="12" t="str">
        <f>VLOOKUP(MID(C117,5,3),DATA!$H$2:$I$16,2,FALSE)</f>
        <v>9.5"</v>
      </c>
      <c r="F117" s="12" t="str">
        <f t="shared" si="3"/>
        <v>42</v>
      </c>
      <c r="G117" s="12" t="str">
        <f>VLOOKUP(MID(C117,10,3),DATA!$J$2:$L$16,2,FALSE)</f>
        <v>5x120</v>
      </c>
      <c r="H117" s="12">
        <f>VLOOKUP(MID(C117,10,3),DATA!$J$2:$L$16,3,FALSE)</f>
        <v>72.599999999999994</v>
      </c>
      <c r="I117" s="68" t="str">
        <f>VLOOKUP(MID(C117,3,1),DATA!$D$2:$E$16,2,FALSE)</f>
        <v>Medium Offset</v>
      </c>
      <c r="J117" s="17" cm="1">
        <f t="array" ref="J117">SUMPRODUCT(1*('All Skus'!$C$2:$C$951=$C117),'All Skus'!$D$2:$D$951)</f>
        <v>0</v>
      </c>
    </row>
    <row r="118" spans="1:10" x14ac:dyDescent="0.25">
      <c r="A118" s="73" t="str">
        <f>VLOOKUP(MID(C118,1,2),DATA!$B$2:$C$10,2,FALSE)</f>
        <v>FF15</v>
      </c>
      <c r="B118" s="68" t="str">
        <f>VLOOKUP(MID(C118,13,2),DATA!$M$2:$N$16,2,FALSE)</f>
        <v>Liquid Silver</v>
      </c>
      <c r="C118" s="66" t="s">
        <v>276</v>
      </c>
      <c r="D118" s="12" t="str">
        <f>VLOOKUP(MID(C118,4,1),DATA!$F$2:$G$16,2,FALSE)</f>
        <v>20"</v>
      </c>
      <c r="E118" s="12" t="str">
        <f>VLOOKUP(MID(C118,5,3),DATA!$H$2:$I$16,2,FALSE)</f>
        <v>10.0"</v>
      </c>
      <c r="F118" s="12" t="str">
        <f t="shared" si="3"/>
        <v>33</v>
      </c>
      <c r="G118" s="12" t="str">
        <f>VLOOKUP(MID(C118,10,3),DATA!$J$2:$L$16,2,FALSE)</f>
        <v>5x120</v>
      </c>
      <c r="H118" s="12">
        <f>VLOOKUP(MID(C118,10,3),DATA!$J$2:$L$16,3,FALSE)</f>
        <v>73.099999999999994</v>
      </c>
      <c r="I118" s="68" t="str">
        <f>VLOOKUP(MID(C118,3,1),DATA!$D$2:$E$16,2,FALSE)</f>
        <v>Medium Offset</v>
      </c>
      <c r="J118" s="17" cm="1">
        <f t="array" ref="J118">SUMPRODUCT(1*('All Skus'!$C$2:$C$951=$C118),'All Skus'!$D$2:$D$951)</f>
        <v>1</v>
      </c>
    </row>
    <row r="119" spans="1:10" x14ac:dyDescent="0.25">
      <c r="A119" s="73" t="str">
        <f>VLOOKUP(MID(C119,1,2),DATA!$B$2:$C$10,2,FALSE)</f>
        <v>FF15</v>
      </c>
      <c r="B119" s="68" t="str">
        <f>VLOOKUP(MID(C119,13,2),DATA!$M$2:$N$16,2,FALSE)</f>
        <v>Liquid Silver</v>
      </c>
      <c r="C119" t="s">
        <v>271</v>
      </c>
      <c r="D119" s="12" t="str">
        <f>VLOOKUP(MID(C119,4,1),DATA!$F$2:$G$16,2,FALSE)</f>
        <v>20"</v>
      </c>
      <c r="E119" s="12" t="str">
        <f>VLOOKUP(MID(C119,5,3),DATA!$H$2:$I$16,2,FALSE)</f>
        <v>10.0"</v>
      </c>
      <c r="F119" s="12" t="str">
        <f t="shared" si="3"/>
        <v>40</v>
      </c>
      <c r="G119" s="12" t="str">
        <f>VLOOKUP(MID(C119,10,3),DATA!$J$2:$L$16,2,FALSE)</f>
        <v>5x120</v>
      </c>
      <c r="H119" s="12">
        <f>VLOOKUP(MID(C119,10,3),DATA!$J$2:$L$16,3,FALSE)</f>
        <v>72.599999999999994</v>
      </c>
      <c r="I119" s="68" t="str">
        <f>VLOOKUP(MID(C119,3,1),DATA!$D$2:$E$16,2,FALSE)</f>
        <v>Medium Offset</v>
      </c>
      <c r="J119" s="17" cm="1">
        <f t="array" ref="J119">SUMPRODUCT(1*('All Skus'!$C$2:$C$951=$C119),'All Skus'!$D$2:$D$951)</f>
        <v>7</v>
      </c>
    </row>
    <row r="120" spans="1:10" x14ac:dyDescent="0.25">
      <c r="A120" s="73" t="str">
        <f>VLOOKUP(MID(C120,1,2),DATA!$B$2:$C$10,2,FALSE)</f>
        <v>FF15</v>
      </c>
      <c r="B120" s="68" t="str">
        <f>VLOOKUP(MID(C120,13,2),DATA!$M$2:$N$16,2,FALSE)</f>
        <v>Tarmac</v>
      </c>
      <c r="C120" t="s">
        <v>274</v>
      </c>
      <c r="D120" s="12" t="str">
        <f>VLOOKUP(MID(C120,4,1),DATA!$F$2:$G$16,2,FALSE)</f>
        <v>20"</v>
      </c>
      <c r="E120" s="12" t="str">
        <f>VLOOKUP(MID(C120,5,3),DATA!$H$2:$I$16,2,FALSE)</f>
        <v>10.0"</v>
      </c>
      <c r="F120" s="12" t="str">
        <f t="shared" si="3"/>
        <v>33</v>
      </c>
      <c r="G120" s="12" t="str">
        <f>VLOOKUP(MID(C120,10,3),DATA!$J$2:$L$16,2,FALSE)</f>
        <v>5x120</v>
      </c>
      <c r="H120" s="12">
        <f>VLOOKUP(MID(C120,10,3),DATA!$J$2:$L$16,3,FALSE)</f>
        <v>73.099999999999994</v>
      </c>
      <c r="I120" s="68" t="str">
        <f>VLOOKUP(MID(C120,3,1),DATA!$D$2:$E$16,2,FALSE)</f>
        <v>Medium Offset</v>
      </c>
      <c r="J120" s="17" cm="1">
        <f t="array" ref="J120">SUMPRODUCT(1*('All Skus'!$C$2:$C$951=$C120),'All Skus'!$D$2:$D$951)</f>
        <v>0</v>
      </c>
    </row>
    <row r="121" spans="1:10" x14ac:dyDescent="0.25">
      <c r="A121" s="73" t="str">
        <f>VLOOKUP(MID(C121,1,2),DATA!$B$2:$C$10,2,FALSE)</f>
        <v>FF15</v>
      </c>
      <c r="B121" s="68" t="str">
        <f>VLOOKUP(MID(C121,13,2),DATA!$M$2:$N$16,2,FALSE)</f>
        <v>Tarmac</v>
      </c>
      <c r="C121" t="s">
        <v>270</v>
      </c>
      <c r="D121" s="12" t="str">
        <f>VLOOKUP(MID(C121,4,1),DATA!$F$2:$G$16,2,FALSE)</f>
        <v>20"</v>
      </c>
      <c r="E121" s="12" t="str">
        <f>VLOOKUP(MID(C121,5,3),DATA!$H$2:$I$16,2,FALSE)</f>
        <v>10.0"</v>
      </c>
      <c r="F121" s="12" t="str">
        <f t="shared" si="3"/>
        <v>40</v>
      </c>
      <c r="G121" s="12" t="str">
        <f>VLOOKUP(MID(C121,10,3),DATA!$J$2:$L$16,2,FALSE)</f>
        <v>5x120</v>
      </c>
      <c r="H121" s="12">
        <f>VLOOKUP(MID(C121,10,3),DATA!$J$2:$L$16,3,FALSE)</f>
        <v>72.599999999999994</v>
      </c>
      <c r="I121" s="68" t="str">
        <f>VLOOKUP(MID(C121,3,1),DATA!$D$2:$E$16,2,FALSE)</f>
        <v>Medium Offset</v>
      </c>
      <c r="J121" s="17" cm="1">
        <f t="array" ref="J121">SUMPRODUCT(1*('All Skus'!$C$2:$C$951=$C121),'All Skus'!$D$2:$D$951)</f>
        <v>6</v>
      </c>
    </row>
    <row r="122" spans="1:10" x14ac:dyDescent="0.25">
      <c r="A122" s="73" t="str">
        <f>VLOOKUP(MID(C122,1,2),DATA!$B$2:$C$10,2,FALSE)</f>
        <v>FF15</v>
      </c>
      <c r="B122" s="68" t="str">
        <f>VLOOKUP(MID(C122,13,2),DATA!$M$2:$N$16,2,FALSE)</f>
        <v>Liquid Silver</v>
      </c>
      <c r="C122" t="s">
        <v>269</v>
      </c>
      <c r="D122" s="12" t="str">
        <f>VLOOKUP(MID(C122,4,1),DATA!$F$2:$G$16,2,FALSE)</f>
        <v>20"</v>
      </c>
      <c r="E122" s="12" t="str">
        <f>VLOOKUP(MID(C122,5,3),DATA!$H$2:$I$16,2,FALSE)</f>
        <v>10.5"</v>
      </c>
      <c r="F122" s="12" t="str">
        <f t="shared" si="3"/>
        <v>26</v>
      </c>
      <c r="G122" s="12" t="str">
        <f>VLOOKUP(MID(C122,10,3),DATA!$J$2:$L$16,2,FALSE)</f>
        <v>5x120</v>
      </c>
      <c r="H122" s="12">
        <f>VLOOKUP(MID(C122,10,3),DATA!$J$2:$L$16,3,FALSE)</f>
        <v>72.599999999999994</v>
      </c>
      <c r="I122" s="68" t="str">
        <f>VLOOKUP(MID(C122,3,1),DATA!$D$2:$E$16,2,FALSE)</f>
        <v>Medium Offset</v>
      </c>
      <c r="J122" s="17" cm="1">
        <f t="array" ref="J122">SUMPRODUCT(1*('All Skus'!$C$2:$C$951=$C122),'All Skus'!$D$2:$D$951)</f>
        <v>6</v>
      </c>
    </row>
    <row r="123" spans="1:10" x14ac:dyDescent="0.25">
      <c r="A123" s="73" t="str">
        <f>VLOOKUP(MID(C123,1,2),DATA!$B$2:$C$10,2,FALSE)</f>
        <v>FF15</v>
      </c>
      <c r="B123" s="68" t="str">
        <f>VLOOKUP(MID(C123,13,2),DATA!$M$2:$N$16,2,FALSE)</f>
        <v>Tarmac</v>
      </c>
      <c r="C123" t="s">
        <v>267</v>
      </c>
      <c r="D123" s="12" t="str">
        <f>VLOOKUP(MID(C123,4,1),DATA!$F$2:$G$16,2,FALSE)</f>
        <v>20"</v>
      </c>
      <c r="E123" s="12" t="str">
        <f>VLOOKUP(MID(C123,5,3),DATA!$H$2:$I$16,2,FALSE)</f>
        <v>10.5"</v>
      </c>
      <c r="F123" s="12" t="str">
        <f t="shared" si="3"/>
        <v>26</v>
      </c>
      <c r="G123" s="12" t="str">
        <f>VLOOKUP(MID(C123,10,3),DATA!$J$2:$L$16,2,FALSE)</f>
        <v>5x120</v>
      </c>
      <c r="H123" s="12">
        <f>VLOOKUP(MID(C123,10,3),DATA!$J$2:$L$16,3,FALSE)</f>
        <v>72.599999999999994</v>
      </c>
      <c r="I123" s="68" t="str">
        <f>VLOOKUP(MID(C123,3,1),DATA!$D$2:$E$16,2,FALSE)</f>
        <v>Medium Offset</v>
      </c>
      <c r="J123" s="17" cm="1">
        <f t="array" ref="J123">SUMPRODUCT(1*('All Skus'!$C$2:$C$951=$C123),'All Skus'!$D$2:$D$951)</f>
        <v>0</v>
      </c>
    </row>
    <row r="124" spans="1:10" x14ac:dyDescent="0.25">
      <c r="A124" s="73" t="str">
        <f>VLOOKUP(MID(C124,1,2),DATA!$B$2:$C$10,2,FALSE)</f>
        <v>FF15</v>
      </c>
      <c r="B124" s="68" t="str">
        <f>VLOOKUP(MID(C124,13,2),DATA!$M$2:$N$16,2,FALSE)</f>
        <v>Liquid Silver</v>
      </c>
      <c r="C124" t="s">
        <v>277</v>
      </c>
      <c r="D124" s="12" t="str">
        <f>VLOOKUP(MID(C124,4,1),DATA!$F$2:$G$16,2,FALSE)</f>
        <v>20"</v>
      </c>
      <c r="E124" s="12" t="str">
        <f>VLOOKUP(MID(C124,5,3),DATA!$H$2:$I$16,2,FALSE)</f>
        <v>11.0"</v>
      </c>
      <c r="F124" s="12" t="str">
        <f t="shared" si="3"/>
        <v>45</v>
      </c>
      <c r="G124" s="12" t="str">
        <f>VLOOKUP(MID(C124,10,3),DATA!$J$2:$L$16,2,FALSE)</f>
        <v>5x120</v>
      </c>
      <c r="H124" s="12">
        <f>VLOOKUP(MID(C124,10,3),DATA!$J$2:$L$16,3,FALSE)</f>
        <v>73.099999999999994</v>
      </c>
      <c r="I124" s="68" t="str">
        <f>VLOOKUP(MID(C124,3,1),DATA!$D$2:$E$16,2,FALSE)</f>
        <v>Medium Offset</v>
      </c>
      <c r="J124" s="17" cm="1">
        <f t="array" ref="J124">SUMPRODUCT(1*('All Skus'!$C$2:$C$951=$C124),'All Skus'!$D$2:$D$951)</f>
        <v>9</v>
      </c>
    </row>
    <row r="125" spans="1:10" x14ac:dyDescent="0.25">
      <c r="A125" s="73" t="str">
        <f>VLOOKUP(MID(C125,1,2),DATA!$B$2:$C$10,2,FALSE)</f>
        <v>FF15</v>
      </c>
      <c r="B125" s="68" t="str">
        <f>VLOOKUP(MID(C125,13,2),DATA!$M$2:$N$16,2,FALSE)</f>
        <v>Tarmac</v>
      </c>
      <c r="C125" t="s">
        <v>275</v>
      </c>
      <c r="D125" s="12" t="str">
        <f>VLOOKUP(MID(C125,4,1),DATA!$F$2:$G$16,2,FALSE)</f>
        <v>20"</v>
      </c>
      <c r="E125" s="12" t="str">
        <f>VLOOKUP(MID(C125,5,3),DATA!$H$2:$I$16,2,FALSE)</f>
        <v>11.0"</v>
      </c>
      <c r="F125" s="12" t="str">
        <f t="shared" si="3"/>
        <v>45</v>
      </c>
      <c r="G125" s="12" t="str">
        <f>VLOOKUP(MID(C125,10,3),DATA!$J$2:$L$16,2,FALSE)</f>
        <v>5x120</v>
      </c>
      <c r="H125" s="12">
        <f>VLOOKUP(MID(C125,10,3),DATA!$J$2:$L$16,3,FALSE)</f>
        <v>73.099999999999994</v>
      </c>
      <c r="I125" s="68" t="str">
        <f>VLOOKUP(MID(C125,3,1),DATA!$D$2:$E$16,2,FALSE)</f>
        <v>Medium Offset</v>
      </c>
      <c r="J125" s="17" cm="1">
        <f t="array" ref="J125">SUMPRODUCT(1*('All Skus'!$C$2:$C$951=$C125),'All Skus'!$D$2:$D$951)</f>
        <v>0</v>
      </c>
    </row>
    <row r="126" spans="1:10" x14ac:dyDescent="0.25">
      <c r="A126" s="73" t="str">
        <f>VLOOKUP(MID(C126,1,2),DATA!$B$2:$C$10,2,FALSE)</f>
        <v>FF15</v>
      </c>
      <c r="B126" s="68" t="str">
        <f>VLOOKUP(MID(C126,13,2),DATA!$M$2:$N$16,2,FALSE)</f>
        <v>Liquid Silver</v>
      </c>
      <c r="C126" t="s">
        <v>1737</v>
      </c>
      <c r="D126" s="12" t="str">
        <f>VLOOKUP(MID(C126,4,1),DATA!$F$2:$G$16,2,FALSE)</f>
        <v>20"</v>
      </c>
      <c r="E126" s="12" t="str">
        <f>VLOOKUP(MID(C126,5,3),DATA!$H$2:$I$16,2,FALSE)</f>
        <v>8.5"</v>
      </c>
      <c r="F126" s="12" t="str">
        <f t="shared" si="3"/>
        <v>30</v>
      </c>
      <c r="G126" s="12" t="str">
        <f>VLOOKUP(MID(C126,10,3),DATA!$J$2:$L$16,2,FALSE)</f>
        <v>5x120</v>
      </c>
      <c r="H126" s="12">
        <f>VLOOKUP(MID(C126,10,3),DATA!$J$2:$L$16,3,FALSE)</f>
        <v>72.599999999999994</v>
      </c>
      <c r="I126" s="68" t="str">
        <f>VLOOKUP(MID(C126,3,1),DATA!$D$2:$E$16,2,FALSE)</f>
        <v>High Offset</v>
      </c>
      <c r="J126" s="17" cm="1">
        <f t="array" ref="J126">SUMPRODUCT(1*('All Skus'!$C$2:$C$951=$C126),'All Skus'!$D$2:$D$951)</f>
        <v>0</v>
      </c>
    </row>
    <row r="127" spans="1:10" x14ac:dyDescent="0.25">
      <c r="A127" s="73" t="str">
        <f>VLOOKUP(MID(C127,1,2),DATA!$B$2:$C$10,2,FALSE)</f>
        <v>FF15</v>
      </c>
      <c r="B127" s="68" t="str">
        <f>VLOOKUP(MID(C127,13,2),DATA!$M$2:$N$16,2,FALSE)</f>
        <v>Tarmac</v>
      </c>
      <c r="C127" t="s">
        <v>1738</v>
      </c>
      <c r="D127" s="12" t="str">
        <f>VLOOKUP(MID(C127,4,1),DATA!$F$2:$G$16,2,FALSE)</f>
        <v>20"</v>
      </c>
      <c r="E127" s="12" t="str">
        <f>VLOOKUP(MID(C127,5,3),DATA!$H$2:$I$16,2,FALSE)</f>
        <v>8.5"</v>
      </c>
      <c r="F127" s="12" t="str">
        <f t="shared" si="3"/>
        <v>30</v>
      </c>
      <c r="G127" s="12" t="str">
        <f>VLOOKUP(MID(C127,10,3),DATA!$J$2:$L$16,2,FALSE)</f>
        <v>5x120</v>
      </c>
      <c r="H127" s="12">
        <f>VLOOKUP(MID(C127,10,3),DATA!$J$2:$L$16,3,FALSE)</f>
        <v>72.599999999999994</v>
      </c>
      <c r="I127" s="68" t="str">
        <f>VLOOKUP(MID(C127,3,1),DATA!$D$2:$E$16,2,FALSE)</f>
        <v>High Offset</v>
      </c>
      <c r="J127" s="17" cm="1">
        <f t="array" ref="J127">SUMPRODUCT(1*('All Skus'!$C$2:$C$951=$C127),'All Skus'!$D$2:$D$951)</f>
        <v>0</v>
      </c>
    </row>
    <row r="128" spans="1:10" x14ac:dyDescent="0.25">
      <c r="A128" s="73" t="str">
        <f>VLOOKUP(MID(C128,1,2),DATA!$B$2:$C$10,2,FALSE)</f>
        <v>FF15</v>
      </c>
      <c r="B128" s="68" t="str">
        <f>VLOOKUP(MID(C128,13,2),DATA!$M$2:$N$16,2,FALSE)</f>
        <v>Liquid Silver</v>
      </c>
      <c r="C128" t="s">
        <v>268</v>
      </c>
      <c r="D128" s="12" t="str">
        <f>VLOOKUP(MID(C128,4,1),DATA!$F$2:$G$16,2,FALSE)</f>
        <v>20"</v>
      </c>
      <c r="E128" s="12" t="str">
        <f>VLOOKUP(MID(C128,5,3),DATA!$H$2:$I$16,2,FALSE)</f>
        <v>9.0"</v>
      </c>
      <c r="F128" s="12" t="str">
        <f t="shared" si="3"/>
        <v>25</v>
      </c>
      <c r="G128" s="12" t="str">
        <f>VLOOKUP(MID(C128,10,3),DATA!$J$2:$L$16,2,FALSE)</f>
        <v>5x120</v>
      </c>
      <c r="H128" s="12">
        <f>VLOOKUP(MID(C128,10,3),DATA!$J$2:$L$16,3,FALSE)</f>
        <v>72.599999999999994</v>
      </c>
      <c r="I128" s="68" t="str">
        <f>VLOOKUP(MID(C128,3,1),DATA!$D$2:$E$16,2,FALSE)</f>
        <v>Medium Offset</v>
      </c>
      <c r="J128" s="17" cm="1">
        <f t="array" ref="J128">SUMPRODUCT(1*('All Skus'!$C$2:$C$951=$C128),'All Skus'!$D$2:$D$951)</f>
        <v>0</v>
      </c>
    </row>
    <row r="129" spans="1:10" x14ac:dyDescent="0.25">
      <c r="A129" s="73" t="str">
        <f>VLOOKUP(MID(C129,1,2),DATA!$B$2:$C$10,2,FALSE)</f>
        <v>FF15</v>
      </c>
      <c r="B129" s="68" t="str">
        <f>VLOOKUP(MID(C129,13,2),DATA!$M$2:$N$16,2,FALSE)</f>
        <v>Tarmac</v>
      </c>
      <c r="C129" t="s">
        <v>266</v>
      </c>
      <c r="D129" s="12" t="str">
        <f>VLOOKUP(MID(C129,4,1),DATA!$F$2:$G$16,2,FALSE)</f>
        <v>20"</v>
      </c>
      <c r="E129" s="12" t="str">
        <f>VLOOKUP(MID(C129,5,3),DATA!$H$2:$I$16,2,FALSE)</f>
        <v>9.0"</v>
      </c>
      <c r="F129" s="12" t="str">
        <f t="shared" si="3"/>
        <v>25</v>
      </c>
      <c r="G129" s="12" t="str">
        <f>VLOOKUP(MID(C129,10,3),DATA!$J$2:$L$16,2,FALSE)</f>
        <v>5x120</v>
      </c>
      <c r="H129" s="12">
        <f>VLOOKUP(MID(C129,10,3),DATA!$J$2:$L$16,3,FALSE)</f>
        <v>72.599999999999994</v>
      </c>
      <c r="I129" s="68" t="str">
        <f>VLOOKUP(MID(C129,3,1),DATA!$D$2:$E$16,2,FALSE)</f>
        <v>Medium Offset</v>
      </c>
      <c r="J129" s="17" cm="1">
        <f t="array" ref="J129">SUMPRODUCT(1*('All Skus'!$C$2:$C$951=$C129),'All Skus'!$D$2:$D$951)</f>
        <v>0</v>
      </c>
    </row>
    <row r="130" spans="1:10" x14ac:dyDescent="0.25">
      <c r="A130" s="73" t="str">
        <f>VLOOKUP(MID(C130,1,2),DATA!$B$2:$C$10,2,FALSE)</f>
        <v>FF15</v>
      </c>
      <c r="B130" s="68" t="str">
        <f>VLOOKUP(MID(C130,13,2),DATA!$M$2:$N$16,2,FALSE)</f>
        <v>Liquid Silver</v>
      </c>
      <c r="C130" t="s">
        <v>1728</v>
      </c>
      <c r="D130" s="12" t="str">
        <f>VLOOKUP(MID(C130,4,1),DATA!$F$2:$G$16,2,FALSE)</f>
        <v>20"</v>
      </c>
      <c r="E130" s="12" t="str">
        <f>VLOOKUP(MID(C130,5,3),DATA!$H$2:$I$16,2,FALSE)</f>
        <v>9.5"</v>
      </c>
      <c r="F130" s="12" t="str">
        <f t="shared" ref="F130:F155" si="4">MID(C130,8,2)</f>
        <v>42</v>
      </c>
      <c r="G130" s="12" t="str">
        <f>VLOOKUP(MID(C130,10,3),DATA!$J$2:$L$16,2,FALSE)</f>
        <v>5x120</v>
      </c>
      <c r="H130" s="12">
        <f>VLOOKUP(MID(C130,10,3),DATA!$J$2:$L$16,3,FALSE)</f>
        <v>72.599999999999994</v>
      </c>
      <c r="I130" s="68" t="str">
        <f>VLOOKUP(MID(C130,3,1),DATA!$D$2:$E$16,2,FALSE)</f>
        <v>Medium Offset</v>
      </c>
      <c r="J130" s="17" cm="1">
        <f t="array" ref="J130">SUMPRODUCT(1*('All Skus'!$C$2:$C$951=$C130),'All Skus'!$D$2:$D$951)</f>
        <v>1</v>
      </c>
    </row>
    <row r="131" spans="1:10" x14ac:dyDescent="0.25">
      <c r="A131" s="73" t="str">
        <f>VLOOKUP(MID(C131,1,2),DATA!$B$2:$C$10,2,FALSE)</f>
        <v>FF15</v>
      </c>
      <c r="B131" s="68" t="str">
        <f>VLOOKUP(MID(C131,13,2),DATA!$M$2:$N$16,2,FALSE)</f>
        <v>Tarmac</v>
      </c>
      <c r="C131" t="s">
        <v>1730</v>
      </c>
      <c r="D131" s="12" t="str">
        <f>VLOOKUP(MID(C131,4,1),DATA!$F$2:$G$16,2,FALSE)</f>
        <v>20"</v>
      </c>
      <c r="E131" s="12" t="str">
        <f>VLOOKUP(MID(C131,5,3),DATA!$H$2:$I$16,2,FALSE)</f>
        <v>9.5"</v>
      </c>
      <c r="F131" s="12" t="str">
        <f t="shared" si="4"/>
        <v>42</v>
      </c>
      <c r="G131" s="12" t="str">
        <f>VLOOKUP(MID(C131,10,3),DATA!$J$2:$L$16,2,FALSE)</f>
        <v>5x120</v>
      </c>
      <c r="H131" s="12">
        <f>VLOOKUP(MID(C131,10,3),DATA!$J$2:$L$16,3,FALSE)</f>
        <v>72.599999999999994</v>
      </c>
      <c r="I131" s="68" t="str">
        <f>VLOOKUP(MID(C131,3,1),DATA!$D$2:$E$16,2,FALSE)</f>
        <v>Medium Offset</v>
      </c>
      <c r="J131" s="17" cm="1">
        <f t="array" ref="J131">SUMPRODUCT(1*('All Skus'!$C$2:$C$951=$C131),'All Skus'!$D$2:$D$951)</f>
        <v>1</v>
      </c>
    </row>
    <row r="132" spans="1:10" x14ac:dyDescent="0.25">
      <c r="A132" s="73" t="str">
        <f>VLOOKUP(MID(C132,1,2),DATA!$B$2:$C$10,2,FALSE)</f>
        <v>FF15</v>
      </c>
      <c r="B132" s="68" t="str">
        <f>VLOOKUP(MID(C132,13,2),DATA!$M$2:$N$16,2,FALSE)</f>
        <v>Liquid Silver</v>
      </c>
      <c r="C132" t="s">
        <v>279</v>
      </c>
      <c r="D132" s="12" t="str">
        <f>VLOOKUP(MID(C132,4,1),DATA!$F$2:$G$16,2,FALSE)</f>
        <v>19"</v>
      </c>
      <c r="E132" s="12" t="str">
        <f>VLOOKUP(MID(C132,5,3),DATA!$H$2:$I$16,2,FALSE)</f>
        <v>9.5"</v>
      </c>
      <c r="F132" s="12" t="str">
        <f t="shared" si="4"/>
        <v>55</v>
      </c>
      <c r="G132" s="12" t="str">
        <f>VLOOKUP(MID(C132,10,3),DATA!$J$2:$L$16,2,FALSE)</f>
        <v>5x120.65</v>
      </c>
      <c r="H132" s="12">
        <f>VLOOKUP(MID(C132,10,3),DATA!$J$2:$L$16,3,FALSE)</f>
        <v>70.3</v>
      </c>
      <c r="I132" s="68" t="str">
        <f>VLOOKUP(MID(C132,3,1),DATA!$D$2:$E$16,2,FALSE)</f>
        <v>High Offset</v>
      </c>
      <c r="J132" s="17" cm="1">
        <f t="array" ref="J132">SUMPRODUCT(1*('All Skus'!$C$2:$C$951=$C132),'All Skus'!$D$2:$D$951)</f>
        <v>8</v>
      </c>
    </row>
    <row r="133" spans="1:10" x14ac:dyDescent="0.25">
      <c r="A133" s="73" t="str">
        <f>VLOOKUP(MID(C133,1,2),DATA!$B$2:$C$10,2,FALSE)</f>
        <v>FF15</v>
      </c>
      <c r="B133" s="68" t="str">
        <f>VLOOKUP(MID(C133,13,2),DATA!$M$2:$N$16,2,FALSE)</f>
        <v>Tarmac</v>
      </c>
      <c r="C133" t="s">
        <v>1654</v>
      </c>
      <c r="D133" s="12" t="str">
        <f>VLOOKUP(MID(C133,4,1),DATA!$F$2:$G$16,2,FALSE)</f>
        <v>19"</v>
      </c>
      <c r="E133" s="12" t="str">
        <f>VLOOKUP(MID(C133,5,3),DATA!$H$2:$I$16,2,FALSE)</f>
        <v>9.5"</v>
      </c>
      <c r="F133" s="12" t="str">
        <f t="shared" si="4"/>
        <v>55</v>
      </c>
      <c r="G133" s="12" t="str">
        <f>VLOOKUP(MID(C133,10,3),DATA!$J$2:$L$16,2,FALSE)</f>
        <v>5x120.65</v>
      </c>
      <c r="H133" s="12">
        <f>VLOOKUP(MID(C133,10,3),DATA!$J$2:$L$16,3,FALSE)</f>
        <v>70.3</v>
      </c>
      <c r="I133" s="68" t="str">
        <f>VLOOKUP(MID(C133,3,1),DATA!$D$2:$E$16,2,FALSE)</f>
        <v>High Offset</v>
      </c>
      <c r="J133" s="17" cm="1">
        <f t="array" ref="J133">SUMPRODUCT(1*('All Skus'!$C$2:$C$951=$C133),'All Skus'!$D$2:$D$951)</f>
        <v>14</v>
      </c>
    </row>
    <row r="134" spans="1:10" x14ac:dyDescent="0.25">
      <c r="A134" s="73" t="str">
        <f>VLOOKUP(MID(C134,1,2),DATA!$B$2:$C$10,2,FALSE)</f>
        <v>FF15</v>
      </c>
      <c r="B134" s="68" t="str">
        <f>VLOOKUP(MID(C134,13,2),DATA!$M$2:$N$16,2,FALSE)</f>
        <v>Liquid Silver</v>
      </c>
      <c r="C134" t="s">
        <v>280</v>
      </c>
      <c r="D134" s="12" t="str">
        <f>VLOOKUP(MID(C134,4,1),DATA!$F$2:$G$16,2,FALSE)</f>
        <v>20"</v>
      </c>
      <c r="E134" s="12" t="str">
        <f>VLOOKUP(MID(C134,5,3),DATA!$H$2:$I$16,2,FALSE)</f>
        <v>11.0"</v>
      </c>
      <c r="F134" s="12" t="str">
        <f t="shared" si="4"/>
        <v>78</v>
      </c>
      <c r="G134" s="12" t="str">
        <f>VLOOKUP(MID(C134,10,3),DATA!$J$2:$L$16,2,FALSE)</f>
        <v>5x120.65</v>
      </c>
      <c r="H134" s="12">
        <f>VLOOKUP(MID(C134,10,3),DATA!$J$2:$L$16,3,FALSE)</f>
        <v>70.3</v>
      </c>
      <c r="I134" s="68" t="str">
        <f>VLOOKUP(MID(C134,3,1),DATA!$D$2:$E$16,2,FALSE)</f>
        <v>High Offset</v>
      </c>
      <c r="J134" s="17" cm="1">
        <f t="array" ref="J134">SUMPRODUCT(1*('All Skus'!$C$2:$C$951=$C134),'All Skus'!$D$2:$D$951)</f>
        <v>4</v>
      </c>
    </row>
    <row r="135" spans="1:10" x14ac:dyDescent="0.25">
      <c r="A135" s="73" t="str">
        <f>VLOOKUP(MID(C135,1,2),DATA!$B$2:$C$10,2,FALSE)</f>
        <v>FF15</v>
      </c>
      <c r="B135" s="68" t="str">
        <f>VLOOKUP(MID(C135,13,2),DATA!$M$2:$N$16,2,FALSE)</f>
        <v>Tarmac</v>
      </c>
      <c r="C135" t="s">
        <v>1700</v>
      </c>
      <c r="D135" s="12" t="str">
        <f>VLOOKUP(MID(C135,4,1),DATA!$F$2:$G$16,2,FALSE)</f>
        <v>20"</v>
      </c>
      <c r="E135" s="12" t="str">
        <f>VLOOKUP(MID(C135,5,3),DATA!$H$2:$I$16,2,FALSE)</f>
        <v>11.0"</v>
      </c>
      <c r="F135" s="12" t="str">
        <f t="shared" si="4"/>
        <v>78</v>
      </c>
      <c r="G135" s="12" t="str">
        <f>VLOOKUP(MID(C135,10,3),DATA!$J$2:$L$16,2,FALSE)</f>
        <v>5x120.65</v>
      </c>
      <c r="H135" s="12">
        <f>VLOOKUP(MID(C135,10,3),DATA!$J$2:$L$16,3,FALSE)</f>
        <v>70.3</v>
      </c>
      <c r="I135" s="68" t="str">
        <f>VLOOKUP(MID(C135,3,1),DATA!$D$2:$E$16,2,FALSE)</f>
        <v>High Offset</v>
      </c>
      <c r="J135" s="17" cm="1">
        <f t="array" ref="J135">SUMPRODUCT(1*('All Skus'!$C$2:$C$951=$C135),'All Skus'!$D$2:$D$951)</f>
        <v>0</v>
      </c>
    </row>
    <row r="136" spans="1:10" x14ac:dyDescent="0.25">
      <c r="A136" s="73" t="str">
        <f>VLOOKUP(MID(C136,1,2),DATA!$B$2:$C$10,2,FALSE)</f>
        <v>FF15</v>
      </c>
      <c r="B136" s="68" t="str">
        <f>VLOOKUP(MID(C136,13,2),DATA!$M$2:$N$16,2,FALSE)</f>
        <v>Tarmac</v>
      </c>
      <c r="C136" t="s">
        <v>1675</v>
      </c>
      <c r="D136" s="12" t="str">
        <f>VLOOKUP(MID(C136,4,1),DATA!$F$2:$G$16,2,FALSE)</f>
        <v>18"</v>
      </c>
      <c r="E136" s="12" t="str">
        <f>VLOOKUP(MID(C136,5,3),DATA!$H$2:$I$16,2,FALSE)</f>
        <v>10.0"</v>
      </c>
      <c r="F136" s="12" t="str">
        <f t="shared" si="4"/>
        <v>40</v>
      </c>
      <c r="G136" s="12" t="str">
        <f>VLOOKUP(MID(C136,10,3),DATA!$J$2:$L$16,2,FALSE)</f>
        <v>5x130</v>
      </c>
      <c r="H136" s="12">
        <f>VLOOKUP(MID(C136,10,3),DATA!$J$2:$L$16,3,FALSE)</f>
        <v>71.599999999999994</v>
      </c>
      <c r="I136" s="68" t="str">
        <f>VLOOKUP(MID(C136,3,1),DATA!$D$2:$E$16,2,FALSE)</f>
        <v>Medium Offset</v>
      </c>
      <c r="J136" s="17" cm="1">
        <f t="array" ref="J136">SUMPRODUCT(1*('All Skus'!$C$2:$C$951=$C136),'All Skus'!$D$2:$D$951)</f>
        <v>22</v>
      </c>
    </row>
    <row r="137" spans="1:10" x14ac:dyDescent="0.25">
      <c r="A137" s="73" t="str">
        <f>VLOOKUP(MID(C137,1,2),DATA!$B$2:$C$10,2,FALSE)</f>
        <v>FF15</v>
      </c>
      <c r="B137" s="68" t="str">
        <f>VLOOKUP(MID(C137,13,2),DATA!$M$2:$N$16,2,FALSE)</f>
        <v>Tarmac</v>
      </c>
      <c r="C137" s="66" t="s">
        <v>1673</v>
      </c>
      <c r="D137" s="12" t="str">
        <f>VLOOKUP(MID(C137,4,1),DATA!$F$2:$G$16,2,FALSE)</f>
        <v>18"</v>
      </c>
      <c r="E137" s="12" t="str">
        <f>VLOOKUP(MID(C137,5,3),DATA!$H$2:$I$16,2,FALSE)</f>
        <v>11.0"</v>
      </c>
      <c r="F137" s="12" t="str">
        <f t="shared" si="4"/>
        <v>40</v>
      </c>
      <c r="G137" s="12" t="str">
        <f>VLOOKUP(MID(C137,10,3),DATA!$J$2:$L$16,2,FALSE)</f>
        <v>5x130</v>
      </c>
      <c r="H137" s="12">
        <f>VLOOKUP(MID(C137,10,3),DATA!$J$2:$L$16,3,FALSE)</f>
        <v>71.599999999999994</v>
      </c>
      <c r="I137" s="68" t="str">
        <f>VLOOKUP(MID(C137,3,1),DATA!$D$2:$E$16,2,FALSE)</f>
        <v>Medium Offset</v>
      </c>
      <c r="J137" s="17" cm="1">
        <f t="array" ref="J137">SUMPRODUCT(1*('All Skus'!$C$2:$C$951=$C137),'All Skus'!$D$2:$D$951)</f>
        <v>29</v>
      </c>
    </row>
    <row r="138" spans="1:10" x14ac:dyDescent="0.25">
      <c r="A138" s="73" t="str">
        <f>VLOOKUP(MID(C138,1,2),DATA!$B$2:$C$10,2,FALSE)</f>
        <v>FF15</v>
      </c>
      <c r="B138" s="68" t="str">
        <f>VLOOKUP(MID(C138,13,2),DATA!$M$2:$N$16,2,FALSE)</f>
        <v>Tarmac</v>
      </c>
      <c r="C138" t="s">
        <v>1671</v>
      </c>
      <c r="D138" s="12" t="str">
        <f>VLOOKUP(MID(C138,4,1),DATA!$F$2:$G$16,2,FALSE)</f>
        <v>18"</v>
      </c>
      <c r="E138" s="12" t="str">
        <f>VLOOKUP(MID(C138,5,3),DATA!$H$2:$I$16,2,FALSE)</f>
        <v>11.0"</v>
      </c>
      <c r="F138" s="12" t="str">
        <f t="shared" si="4"/>
        <v>60</v>
      </c>
      <c r="G138" s="12" t="str">
        <f>VLOOKUP(MID(C138,10,3),DATA!$J$2:$L$16,2,FALSE)</f>
        <v>5x130</v>
      </c>
      <c r="H138" s="12">
        <f>VLOOKUP(MID(C138,10,3),DATA!$J$2:$L$16,3,FALSE)</f>
        <v>71.599999999999994</v>
      </c>
      <c r="I138" s="68" t="str">
        <f>VLOOKUP(MID(C138,3,1),DATA!$D$2:$E$16,2,FALSE)</f>
        <v>Medium Offset</v>
      </c>
      <c r="J138" s="17" cm="1">
        <f t="array" ref="J138">SUMPRODUCT(1*('All Skus'!$C$2:$C$951=$C138),'All Skus'!$D$2:$D$951)</f>
        <v>28</v>
      </c>
    </row>
    <row r="139" spans="1:10" x14ac:dyDescent="0.25">
      <c r="A139" s="73" t="str">
        <f>VLOOKUP(MID(C139,1,2),DATA!$B$2:$C$10,2,FALSE)</f>
        <v>FF15</v>
      </c>
      <c r="B139" s="68" t="str">
        <f>VLOOKUP(MID(C139,13,2),DATA!$M$2:$N$16,2,FALSE)</f>
        <v>Tarmac</v>
      </c>
      <c r="C139" t="s">
        <v>1669</v>
      </c>
      <c r="D139" s="12" t="str">
        <f>VLOOKUP(MID(C139,4,1),DATA!$F$2:$G$16,2,FALSE)</f>
        <v>18"</v>
      </c>
      <c r="E139" s="12" t="str">
        <f>VLOOKUP(MID(C139,5,3),DATA!$H$2:$I$16,2,FALSE)</f>
        <v>8.5"</v>
      </c>
      <c r="F139" s="12" t="str">
        <f t="shared" si="4"/>
        <v>50</v>
      </c>
      <c r="G139" s="12" t="str">
        <f>VLOOKUP(MID(C139,10,3),DATA!$J$2:$L$16,2,FALSE)</f>
        <v>5x130</v>
      </c>
      <c r="H139" s="12">
        <f>VLOOKUP(MID(C139,10,3),DATA!$J$2:$L$16,3,FALSE)</f>
        <v>71.599999999999994</v>
      </c>
      <c r="I139" s="68" t="str">
        <f>VLOOKUP(MID(C139,3,1),DATA!$D$2:$E$16,2,FALSE)</f>
        <v>High Offset</v>
      </c>
      <c r="J139" s="17" cm="1">
        <f t="array" ref="J139">SUMPRODUCT(1*('All Skus'!$C$2:$C$951=$C139),'All Skus'!$D$2:$D$951)</f>
        <v>0</v>
      </c>
    </row>
    <row r="140" spans="1:10" x14ac:dyDescent="0.25">
      <c r="A140" s="73" t="str">
        <f>VLOOKUP(MID(C140,1,2),DATA!$B$2:$C$10,2,FALSE)</f>
        <v>FF15</v>
      </c>
      <c r="B140" s="68" t="str">
        <f>VLOOKUP(MID(C140,13,2),DATA!$M$2:$N$16,2,FALSE)</f>
        <v>Liquid Silver</v>
      </c>
      <c r="C140" t="s">
        <v>1629</v>
      </c>
      <c r="D140" s="12" t="str">
        <f>VLOOKUP(MID(C140,4,1),DATA!$F$2:$G$16,2,FALSE)</f>
        <v>19"</v>
      </c>
      <c r="E140" s="12" t="str">
        <f>VLOOKUP(MID(C140,5,3),DATA!$H$2:$I$16,2,FALSE)</f>
        <v>10.0"</v>
      </c>
      <c r="F140" s="12" t="str">
        <f t="shared" si="4"/>
        <v>40</v>
      </c>
      <c r="G140" s="12" t="str">
        <f>VLOOKUP(MID(C140,10,3),DATA!$J$2:$L$16,2,FALSE)</f>
        <v>5x130</v>
      </c>
      <c r="H140" s="12">
        <f>VLOOKUP(MID(C140,10,3),DATA!$J$2:$L$16,3,FALSE)</f>
        <v>71.599999999999994</v>
      </c>
      <c r="I140" s="68" t="str">
        <f>VLOOKUP(MID(C140,3,1),DATA!$D$2:$E$16,2,FALSE)</f>
        <v>Medium Offset</v>
      </c>
      <c r="J140" s="17" cm="1">
        <f t="array" ref="J140">SUMPRODUCT(1*('All Skus'!$C$2:$C$951=$C140),'All Skus'!$D$2:$D$951)</f>
        <v>4</v>
      </c>
    </row>
    <row r="141" spans="1:10" x14ac:dyDescent="0.25">
      <c r="A141" s="73" t="str">
        <f>VLOOKUP(MID(C141,1,2),DATA!$B$2:$C$10,2,FALSE)</f>
        <v>FF15</v>
      </c>
      <c r="B141" s="68" t="str">
        <f>VLOOKUP(MID(C141,13,2),DATA!$M$2:$N$16,2,FALSE)</f>
        <v>Tarmac</v>
      </c>
      <c r="C141" t="s">
        <v>1631</v>
      </c>
      <c r="D141" s="12" t="str">
        <f>VLOOKUP(MID(C141,4,1),DATA!$F$2:$G$16,2,FALSE)</f>
        <v>19"</v>
      </c>
      <c r="E141" s="12" t="str">
        <f>VLOOKUP(MID(C141,5,3),DATA!$H$2:$I$16,2,FALSE)</f>
        <v>10.0"</v>
      </c>
      <c r="F141" s="12" t="str">
        <f t="shared" si="4"/>
        <v>40</v>
      </c>
      <c r="G141" s="12" t="str">
        <f>VLOOKUP(MID(C141,10,3),DATA!$J$2:$L$16,2,FALSE)</f>
        <v>5x130</v>
      </c>
      <c r="H141" s="12">
        <f>VLOOKUP(MID(C141,10,3),DATA!$J$2:$L$16,3,FALSE)</f>
        <v>71.599999999999994</v>
      </c>
      <c r="I141" s="68" t="str">
        <f>VLOOKUP(MID(C141,3,1),DATA!$D$2:$E$16,2,FALSE)</f>
        <v>Medium Offset</v>
      </c>
      <c r="J141" s="17" cm="1">
        <f t="array" ref="J141">SUMPRODUCT(1*('All Skus'!$C$2:$C$951=$C141),'All Skus'!$D$2:$D$951)</f>
        <v>18</v>
      </c>
    </row>
    <row r="142" spans="1:10" x14ac:dyDescent="0.25">
      <c r="A142" s="73" t="str">
        <f>VLOOKUP(MID(C142,1,2),DATA!$B$2:$C$10,2,FALSE)</f>
        <v>FF15</v>
      </c>
      <c r="B142" s="68" t="str">
        <f>VLOOKUP(MID(C142,13,2),DATA!$M$2:$N$16,2,FALSE)</f>
        <v>Liquid Silver</v>
      </c>
      <c r="C142" t="s">
        <v>1621</v>
      </c>
      <c r="D142" s="12" t="str">
        <f>VLOOKUP(MID(C142,4,1),DATA!$F$2:$G$16,2,FALSE)</f>
        <v>19"</v>
      </c>
      <c r="E142" s="12" t="str">
        <f>VLOOKUP(MID(C142,5,3),DATA!$H$2:$I$16,2,FALSE)</f>
        <v>11.0"</v>
      </c>
      <c r="F142" s="12" t="str">
        <f t="shared" si="4"/>
        <v>35</v>
      </c>
      <c r="G142" s="12" t="str">
        <f>VLOOKUP(MID(C142,10,3),DATA!$J$2:$L$16,2,FALSE)</f>
        <v>5x130</v>
      </c>
      <c r="H142" s="12">
        <f>VLOOKUP(MID(C142,10,3),DATA!$J$2:$L$16,3,FALSE)</f>
        <v>71.599999999999994</v>
      </c>
      <c r="I142" s="68" t="str">
        <f>VLOOKUP(MID(C142,3,1),DATA!$D$2:$E$16,2,FALSE)</f>
        <v>Medium Offset</v>
      </c>
      <c r="J142" s="17" cm="1">
        <f t="array" ref="J142">SUMPRODUCT(1*('All Skus'!$C$2:$C$951=$C142),'All Skus'!$D$2:$D$951)</f>
        <v>10</v>
      </c>
    </row>
    <row r="143" spans="1:10" x14ac:dyDescent="0.25">
      <c r="A143" s="73" t="str">
        <f>VLOOKUP(MID(C143,1,2),DATA!$B$2:$C$10,2,FALSE)</f>
        <v>FF15</v>
      </c>
      <c r="B143" s="68" t="str">
        <f>VLOOKUP(MID(C143,13,2),DATA!$M$2:$N$16,2,FALSE)</f>
        <v>Liquid Silver</v>
      </c>
      <c r="C143" t="s">
        <v>1614</v>
      </c>
      <c r="D143" s="12" t="str">
        <f>VLOOKUP(MID(C143,4,1),DATA!$F$2:$G$16,2,FALSE)</f>
        <v>19"</v>
      </c>
      <c r="E143" s="12" t="str">
        <f>VLOOKUP(MID(C143,5,3),DATA!$H$2:$I$16,2,FALSE)</f>
        <v>11.0"</v>
      </c>
      <c r="F143" s="12" t="str">
        <f t="shared" si="4"/>
        <v>60</v>
      </c>
      <c r="G143" s="12" t="str">
        <f>VLOOKUP(MID(C143,10,3),DATA!$J$2:$L$16,2,FALSE)</f>
        <v>5x130</v>
      </c>
      <c r="H143" s="12">
        <f>VLOOKUP(MID(C143,10,3),DATA!$J$2:$L$16,3,FALSE)</f>
        <v>71.599999999999994</v>
      </c>
      <c r="I143" s="68" t="str">
        <f>VLOOKUP(MID(C143,3,1),DATA!$D$2:$E$16,2,FALSE)</f>
        <v>Medium Offset</v>
      </c>
      <c r="J143" s="17" cm="1">
        <f t="array" ref="J143">SUMPRODUCT(1*('All Skus'!$C$2:$C$951=$C143),'All Skus'!$D$2:$D$951)</f>
        <v>16</v>
      </c>
    </row>
    <row r="144" spans="1:10" x14ac:dyDescent="0.25">
      <c r="A144" s="73" t="str">
        <f>VLOOKUP(MID(C144,1,2),DATA!$B$2:$C$10,2,FALSE)</f>
        <v>FF15</v>
      </c>
      <c r="B144" s="68" t="str">
        <f>VLOOKUP(MID(C144,13,2),DATA!$M$2:$N$16,2,FALSE)</f>
        <v>Tarmac</v>
      </c>
      <c r="C144" t="s">
        <v>1623</v>
      </c>
      <c r="D144" s="12" t="str">
        <f>VLOOKUP(MID(C144,4,1),DATA!$F$2:$G$16,2,FALSE)</f>
        <v>19"</v>
      </c>
      <c r="E144" s="12" t="str">
        <f>VLOOKUP(MID(C144,5,3),DATA!$H$2:$I$16,2,FALSE)</f>
        <v>11.0"</v>
      </c>
      <c r="F144" s="12" t="str">
        <f t="shared" si="4"/>
        <v>35</v>
      </c>
      <c r="G144" s="12" t="str">
        <f>VLOOKUP(MID(C144,10,3),DATA!$J$2:$L$16,2,FALSE)</f>
        <v>5x130</v>
      </c>
      <c r="H144" s="12">
        <f>VLOOKUP(MID(C144,10,3),DATA!$J$2:$L$16,3,FALSE)</f>
        <v>71.599999999999994</v>
      </c>
      <c r="I144" s="68" t="str">
        <f>VLOOKUP(MID(C144,3,1),DATA!$D$2:$E$16,2,FALSE)</f>
        <v>Medium Offset</v>
      </c>
      <c r="J144" s="17" cm="1">
        <f t="array" ref="J144">SUMPRODUCT(1*('All Skus'!$C$2:$C$951=$C144),'All Skus'!$D$2:$D$951)</f>
        <v>26</v>
      </c>
    </row>
    <row r="145" spans="1:10" x14ac:dyDescent="0.25">
      <c r="A145" s="73" t="str">
        <f>VLOOKUP(MID(C145,1,2),DATA!$B$2:$C$10,2,FALSE)</f>
        <v>FF15</v>
      </c>
      <c r="B145" s="68" t="str">
        <f>VLOOKUP(MID(C145,13,2),DATA!$M$2:$N$16,2,FALSE)</f>
        <v>Tarmac</v>
      </c>
      <c r="C145" s="66" t="s">
        <v>1696</v>
      </c>
      <c r="D145" s="12" t="str">
        <f>VLOOKUP(MID(C145,4,1),DATA!$F$2:$G$16,2,FALSE)</f>
        <v>19"</v>
      </c>
      <c r="E145" s="12" t="str">
        <f>VLOOKUP(MID(C145,5,3),DATA!$H$2:$I$16,2,FALSE)</f>
        <v>11.0"</v>
      </c>
      <c r="F145" s="12" t="str">
        <f t="shared" si="4"/>
        <v>60</v>
      </c>
      <c r="G145" s="12" t="str">
        <f>VLOOKUP(MID(C145,10,3),DATA!$J$2:$L$16,2,FALSE)</f>
        <v>5x130</v>
      </c>
      <c r="H145" s="12">
        <f>VLOOKUP(MID(C145,10,3),DATA!$J$2:$L$16,3,FALSE)</f>
        <v>71.599999999999994</v>
      </c>
      <c r="I145" s="68" t="str">
        <f>VLOOKUP(MID(C145,3,1),DATA!$D$2:$E$16,2,FALSE)</f>
        <v>Medium Offset</v>
      </c>
      <c r="J145" s="17" cm="1">
        <f t="array" ref="J145">SUMPRODUCT(1*('All Skus'!$C$2:$C$951=$C145),'All Skus'!$D$2:$D$951)</f>
        <v>22</v>
      </c>
    </row>
    <row r="146" spans="1:10" x14ac:dyDescent="0.25">
      <c r="A146" s="73" t="str">
        <f>VLOOKUP(MID(C146,1,2),DATA!$B$2:$C$10,2,FALSE)</f>
        <v>FF15</v>
      </c>
      <c r="B146" s="68" t="str">
        <f>VLOOKUP(MID(C146,13,2),DATA!$M$2:$N$16,2,FALSE)</f>
        <v>Liquid Silver</v>
      </c>
      <c r="C146" t="s">
        <v>1661</v>
      </c>
      <c r="D146" s="12" t="str">
        <f>VLOOKUP(MID(C146,4,1),DATA!$F$2:$G$16,2,FALSE)</f>
        <v>19"</v>
      </c>
      <c r="E146" s="12" t="str">
        <f>VLOOKUP(MID(C146,5,3),DATA!$H$2:$I$16,2,FALSE)</f>
        <v>8.5"</v>
      </c>
      <c r="F146" s="12" t="str">
        <f t="shared" si="4"/>
        <v>50</v>
      </c>
      <c r="G146" s="12" t="str">
        <f>VLOOKUP(MID(C146,10,3),DATA!$J$2:$L$16,2,FALSE)</f>
        <v>5x130</v>
      </c>
      <c r="H146" s="12">
        <f>VLOOKUP(MID(C146,10,3),DATA!$J$2:$L$16,3,FALSE)</f>
        <v>71.599999999999994</v>
      </c>
      <c r="I146" s="68" t="str">
        <f>VLOOKUP(MID(C146,3,1),DATA!$D$2:$E$16,2,FALSE)</f>
        <v>High Offset</v>
      </c>
      <c r="J146" s="17" cm="1">
        <f t="array" ref="J146">SUMPRODUCT(1*('All Skus'!$C$2:$C$951=$C146),'All Skus'!$D$2:$D$951)</f>
        <v>1</v>
      </c>
    </row>
    <row r="147" spans="1:10" x14ac:dyDescent="0.25">
      <c r="A147" s="73" t="str">
        <f>VLOOKUP(MID(C147,1,2),DATA!$B$2:$C$10,2,FALSE)</f>
        <v>FF15</v>
      </c>
      <c r="B147" s="68" t="str">
        <f>VLOOKUP(MID(C147,13,2),DATA!$M$2:$N$16,2,FALSE)</f>
        <v>Tarmac</v>
      </c>
      <c r="C147" t="s">
        <v>1662</v>
      </c>
      <c r="D147" s="12" t="str">
        <f>VLOOKUP(MID(C147,4,1),DATA!$F$2:$G$16,2,FALSE)</f>
        <v>19"</v>
      </c>
      <c r="E147" s="12" t="str">
        <f>VLOOKUP(MID(C147,5,3),DATA!$H$2:$I$16,2,FALSE)</f>
        <v>8.5"</v>
      </c>
      <c r="F147" s="12" t="str">
        <f t="shared" si="4"/>
        <v>50</v>
      </c>
      <c r="G147" s="12" t="str">
        <f>VLOOKUP(MID(C147,10,3),DATA!$J$2:$L$16,2,FALSE)</f>
        <v>5x130</v>
      </c>
      <c r="H147" s="12">
        <f>VLOOKUP(MID(C147,10,3),DATA!$J$2:$L$16,3,FALSE)</f>
        <v>71.599999999999994</v>
      </c>
      <c r="I147" s="68" t="str">
        <f>VLOOKUP(MID(C147,3,1),DATA!$D$2:$E$16,2,FALSE)</f>
        <v>High Offset</v>
      </c>
      <c r="J147" s="17" cm="1">
        <f t="array" ref="J147">SUMPRODUCT(1*('All Skus'!$C$2:$C$951=$C147),'All Skus'!$D$2:$D$951)</f>
        <v>0</v>
      </c>
    </row>
    <row r="148" spans="1:10" x14ac:dyDescent="0.25">
      <c r="A148" s="73" t="str">
        <f>VLOOKUP(MID(C148,1,2),DATA!$B$2:$C$10,2,FALSE)</f>
        <v>FF15</v>
      </c>
      <c r="B148" s="68" t="str">
        <f>VLOOKUP(MID(C148,13,2),DATA!$M$2:$N$16,2,FALSE)</f>
        <v>Liquid Silver</v>
      </c>
      <c r="C148" t="s">
        <v>1724</v>
      </c>
      <c r="D148" s="12" t="str">
        <f>VLOOKUP(MID(C148,4,1),DATA!$F$2:$G$16,2,FALSE)</f>
        <v>20"</v>
      </c>
      <c r="E148" s="12" t="str">
        <f>VLOOKUP(MID(C148,5,3),DATA!$H$2:$I$16,2,FALSE)</f>
        <v>10.0"</v>
      </c>
      <c r="F148" s="12" t="str">
        <f t="shared" si="4"/>
        <v>40</v>
      </c>
      <c r="G148" s="12" t="str">
        <f>VLOOKUP(MID(C148,10,3),DATA!$J$2:$L$16,2,FALSE)</f>
        <v>5x130</v>
      </c>
      <c r="H148" s="12">
        <f>VLOOKUP(MID(C148,10,3),DATA!$J$2:$L$16,3,FALSE)</f>
        <v>71.599999999999994</v>
      </c>
      <c r="I148" s="68" t="str">
        <f>VLOOKUP(MID(C148,3,1),DATA!$D$2:$E$16,2,FALSE)</f>
        <v>Medium Offset</v>
      </c>
      <c r="J148" s="17" cm="1">
        <f t="array" ref="J148">SUMPRODUCT(1*('All Skus'!$C$2:$C$951=$C148),'All Skus'!$D$2:$D$951)</f>
        <v>27</v>
      </c>
    </row>
    <row r="149" spans="1:10" x14ac:dyDescent="0.25">
      <c r="A149" s="73" t="str">
        <f>VLOOKUP(MID(C149,1,2),DATA!$B$2:$C$10,2,FALSE)</f>
        <v>FF15</v>
      </c>
      <c r="B149" s="68" t="str">
        <f>VLOOKUP(MID(C149,13,2),DATA!$M$2:$N$16,2,FALSE)</f>
        <v>Tarmac</v>
      </c>
      <c r="C149" t="s">
        <v>1726</v>
      </c>
      <c r="D149" s="12" t="str">
        <f>VLOOKUP(MID(C149,4,1),DATA!$F$2:$G$16,2,FALSE)</f>
        <v>20"</v>
      </c>
      <c r="E149" s="12" t="str">
        <f>VLOOKUP(MID(C149,5,3),DATA!$H$2:$I$16,2,FALSE)</f>
        <v>10.0"</v>
      </c>
      <c r="F149" s="12" t="str">
        <f t="shared" si="4"/>
        <v>40</v>
      </c>
      <c r="G149" s="12" t="str">
        <f>VLOOKUP(MID(C149,10,3),DATA!$J$2:$L$16,2,FALSE)</f>
        <v>5x130</v>
      </c>
      <c r="H149" s="12">
        <f>VLOOKUP(MID(C149,10,3),DATA!$J$2:$L$16,3,FALSE)</f>
        <v>71.599999999999994</v>
      </c>
      <c r="I149" s="68" t="str">
        <f>VLOOKUP(MID(C149,3,1),DATA!$D$2:$E$16,2,FALSE)</f>
        <v>Medium Offset</v>
      </c>
      <c r="J149" s="17" cm="1">
        <f t="array" ref="J149">SUMPRODUCT(1*('All Skus'!$C$2:$C$951=$C149),'All Skus'!$D$2:$D$951)</f>
        <v>17</v>
      </c>
    </row>
    <row r="150" spans="1:10" x14ac:dyDescent="0.25">
      <c r="A150" s="73" t="str">
        <f>VLOOKUP(MID(C150,1,2),DATA!$B$2:$C$10,2,FALSE)</f>
        <v>FF15</v>
      </c>
      <c r="B150" s="68" t="str">
        <f>VLOOKUP(MID(C150,13,2),DATA!$M$2:$N$16,2,FALSE)</f>
        <v>Liquid Silver</v>
      </c>
      <c r="C150" s="66" t="s">
        <v>1720</v>
      </c>
      <c r="D150" s="12" t="str">
        <f>VLOOKUP(MID(C150,4,1),DATA!$F$2:$G$16,2,FALSE)</f>
        <v>20"</v>
      </c>
      <c r="E150" s="12" t="str">
        <f>VLOOKUP(MID(C150,5,3),DATA!$H$2:$I$16,2,FALSE)</f>
        <v>11.0"</v>
      </c>
      <c r="F150" s="12" t="str">
        <f t="shared" si="4"/>
        <v>35</v>
      </c>
      <c r="G150" s="12" t="str">
        <f>VLOOKUP(MID(C150,10,3),DATA!$J$2:$L$16,2,FALSE)</f>
        <v>5x130</v>
      </c>
      <c r="H150" s="12">
        <f>VLOOKUP(MID(C150,10,3),DATA!$J$2:$L$16,3,FALSE)</f>
        <v>71.599999999999994</v>
      </c>
      <c r="I150" s="68" t="str">
        <f>VLOOKUP(MID(C150,3,1),DATA!$D$2:$E$16,2,FALSE)</f>
        <v>Medium Offset</v>
      </c>
      <c r="J150" s="17" cm="1">
        <f t="array" ref="J150">SUMPRODUCT(1*('All Skus'!$C$2:$C$951=$C150),'All Skus'!$D$2:$D$951)</f>
        <v>10</v>
      </c>
    </row>
    <row r="151" spans="1:10" x14ac:dyDescent="0.25">
      <c r="A151" s="73" t="str">
        <f>VLOOKUP(MID(C151,1,2),DATA!$B$2:$C$10,2,FALSE)</f>
        <v>FF15</v>
      </c>
      <c r="B151" s="68" t="str">
        <f>VLOOKUP(MID(C151,13,2),DATA!$M$2:$N$16,2,FALSE)</f>
        <v>Liquid Silver</v>
      </c>
      <c r="C151" s="66" t="s">
        <v>1716</v>
      </c>
      <c r="D151" s="12" t="str">
        <f>VLOOKUP(MID(C151,4,1),DATA!$F$2:$G$16,2,FALSE)</f>
        <v>20"</v>
      </c>
      <c r="E151" s="12" t="str">
        <f>VLOOKUP(MID(C151,5,3),DATA!$H$2:$I$16,2,FALSE)</f>
        <v>11.0"</v>
      </c>
      <c r="F151" s="12" t="str">
        <f t="shared" si="4"/>
        <v>60</v>
      </c>
      <c r="G151" s="12" t="str">
        <f>VLOOKUP(MID(C151,10,3),DATA!$J$2:$L$16,2,FALSE)</f>
        <v>5x130</v>
      </c>
      <c r="H151" s="12">
        <f>VLOOKUP(MID(C151,10,3),DATA!$J$2:$L$16,3,FALSE)</f>
        <v>71.599999999999994</v>
      </c>
      <c r="I151" s="68" t="str">
        <f>VLOOKUP(MID(C151,3,1),DATA!$D$2:$E$16,2,FALSE)</f>
        <v>Medium Offset</v>
      </c>
      <c r="J151" s="17" cm="1">
        <f t="array" ref="J151">SUMPRODUCT(1*('All Skus'!$C$2:$C$951=$C151),'All Skus'!$D$2:$D$951)</f>
        <v>26</v>
      </c>
    </row>
    <row r="152" spans="1:10" x14ac:dyDescent="0.25">
      <c r="A152" s="73" t="str">
        <f>VLOOKUP(MID(C152,1,2),DATA!$B$2:$C$10,2,FALSE)</f>
        <v>FF15</v>
      </c>
      <c r="B152" s="68" t="str">
        <f>VLOOKUP(MID(C152,13,2),DATA!$M$2:$N$16,2,FALSE)</f>
        <v>Tarmac</v>
      </c>
      <c r="C152" t="s">
        <v>1718</v>
      </c>
      <c r="D152" s="12" t="str">
        <f>VLOOKUP(MID(C152,4,1),DATA!$F$2:$G$16,2,FALSE)</f>
        <v>20"</v>
      </c>
      <c r="E152" s="12" t="str">
        <f>VLOOKUP(MID(C152,5,3),DATA!$H$2:$I$16,2,FALSE)</f>
        <v>11.0"</v>
      </c>
      <c r="F152" s="12" t="str">
        <f t="shared" si="4"/>
        <v>60</v>
      </c>
      <c r="G152" s="12" t="str">
        <f>VLOOKUP(MID(C152,10,3),DATA!$J$2:$L$16,2,FALSE)</f>
        <v>5x130</v>
      </c>
      <c r="H152" s="12">
        <f>VLOOKUP(MID(C152,10,3),DATA!$J$2:$L$16,3,FALSE)</f>
        <v>71.599999999999994</v>
      </c>
      <c r="I152" s="68" t="str">
        <f>VLOOKUP(MID(C152,3,1),DATA!$D$2:$E$16,2,FALSE)</f>
        <v>Medium Offset</v>
      </c>
      <c r="J152" s="17" cm="1">
        <f t="array" ref="J152">SUMPRODUCT(1*('All Skus'!$C$2:$C$951=$C152),'All Skus'!$D$2:$D$951)</f>
        <v>4</v>
      </c>
    </row>
    <row r="153" spans="1:10" x14ac:dyDescent="0.25">
      <c r="A153" s="73" t="str">
        <f>VLOOKUP(MID(C153,1,2),DATA!$B$2:$C$10,2,FALSE)</f>
        <v>FF15</v>
      </c>
      <c r="B153" s="68" t="str">
        <f>VLOOKUP(MID(C153,13,2),DATA!$M$2:$N$16,2,FALSE)</f>
        <v>Tarmac</v>
      </c>
      <c r="C153" t="s">
        <v>1722</v>
      </c>
      <c r="D153" s="12" t="str">
        <f>VLOOKUP(MID(C153,4,1),DATA!$F$2:$G$16,2,FALSE)</f>
        <v>20"</v>
      </c>
      <c r="E153" s="12" t="str">
        <f>VLOOKUP(MID(C153,5,3),DATA!$H$2:$I$16,2,FALSE)</f>
        <v>11.0"</v>
      </c>
      <c r="F153" s="12" t="str">
        <f t="shared" si="4"/>
        <v>35</v>
      </c>
      <c r="G153" s="12" t="str">
        <f>VLOOKUP(MID(C153,10,3),DATA!$J$2:$L$16,2,FALSE)</f>
        <v>5x130</v>
      </c>
      <c r="H153" s="12">
        <f>VLOOKUP(MID(C153,10,3),DATA!$J$2:$L$16,3,FALSE)</f>
        <v>71.599999999999994</v>
      </c>
      <c r="I153" s="68" t="str">
        <f>VLOOKUP(MID(C153,3,1),DATA!$D$2:$E$16,2,FALSE)</f>
        <v>Medium Offset</v>
      </c>
      <c r="J153" s="17" cm="1">
        <f t="array" ref="J153">SUMPRODUCT(1*('All Skus'!$C$2:$C$951=$C153),'All Skus'!$D$2:$D$951)</f>
        <v>15</v>
      </c>
    </row>
    <row r="154" spans="1:10" x14ac:dyDescent="0.25">
      <c r="A154" s="73" t="str">
        <f>VLOOKUP(MID(C154,1,2),DATA!$B$2:$C$10,2,FALSE)</f>
        <v>FF15</v>
      </c>
      <c r="B154" s="68" t="str">
        <f>VLOOKUP(MID(C154,13,2),DATA!$M$2:$N$16,2,FALSE)</f>
        <v>Liquid Silver</v>
      </c>
      <c r="C154" t="s">
        <v>1734</v>
      </c>
      <c r="D154" s="12" t="str">
        <f>VLOOKUP(MID(C154,4,1),DATA!$F$2:$G$16,2,FALSE)</f>
        <v>20"</v>
      </c>
      <c r="E154" s="12" t="str">
        <f>VLOOKUP(MID(C154,5,3),DATA!$H$2:$I$16,2,FALSE)</f>
        <v>8.5"</v>
      </c>
      <c r="F154" s="12" t="str">
        <f t="shared" si="4"/>
        <v>50</v>
      </c>
      <c r="G154" s="12" t="str">
        <f>VLOOKUP(MID(C154,10,3),DATA!$J$2:$L$16,2,FALSE)</f>
        <v>5x130</v>
      </c>
      <c r="H154" s="12">
        <f>VLOOKUP(MID(C154,10,3),DATA!$J$2:$L$16,3,FALSE)</f>
        <v>71.599999999999994</v>
      </c>
      <c r="I154" s="68" t="str">
        <f>VLOOKUP(MID(C154,3,1),DATA!$D$2:$E$16,2,FALSE)</f>
        <v>High Offset</v>
      </c>
      <c r="J154" s="17" cm="1">
        <f t="array" ref="J154">SUMPRODUCT(1*('All Skus'!$C$2:$C$951=$C154),'All Skus'!$D$2:$D$951)</f>
        <v>0</v>
      </c>
    </row>
    <row r="155" spans="1:10" x14ac:dyDescent="0.25">
      <c r="A155" s="73" t="str">
        <f>VLOOKUP(MID(C155,1,2),DATA!$B$2:$C$10,2,FALSE)</f>
        <v>FF15</v>
      </c>
      <c r="B155" s="68" t="str">
        <f>VLOOKUP(MID(C155,13,2),DATA!$M$2:$N$16,2,FALSE)</f>
        <v>Tarmac</v>
      </c>
      <c r="C155" t="s">
        <v>1736</v>
      </c>
      <c r="D155" s="12" t="str">
        <f>VLOOKUP(MID(C155,4,1),DATA!$F$2:$G$16,2,FALSE)</f>
        <v>20"</v>
      </c>
      <c r="E155" s="12" t="str">
        <f>VLOOKUP(MID(C155,5,3),DATA!$H$2:$I$16,2,FALSE)</f>
        <v>8.5"</v>
      </c>
      <c r="F155" s="12" t="str">
        <f t="shared" si="4"/>
        <v>50</v>
      </c>
      <c r="G155" s="12" t="str">
        <f>VLOOKUP(MID(C155,10,3),DATA!$J$2:$L$16,2,FALSE)</f>
        <v>5x130</v>
      </c>
      <c r="H155" s="12">
        <f>VLOOKUP(MID(C155,10,3),DATA!$J$2:$L$16,3,FALSE)</f>
        <v>71.599999999999994</v>
      </c>
      <c r="I155" s="68" t="str">
        <f>VLOOKUP(MID(C155,3,1),DATA!$D$2:$E$16,2,FALSE)</f>
        <v>High Offset</v>
      </c>
      <c r="J155" s="17" cm="1">
        <f t="array" ref="J155">SUMPRODUCT(1*('All Skus'!$C$2:$C$951=$C155),'All Skus'!$D$2:$D$951)</f>
        <v>0</v>
      </c>
    </row>
    <row r="156" spans="1:10" x14ac:dyDescent="0.25">
      <c r="A156" s="73" t="str">
        <f>VLOOKUP(MID(C156,1,2),DATA!$B$2:$C$10,2,FALSE)</f>
        <v>FF15</v>
      </c>
      <c r="B156" s="68" t="str">
        <f>VLOOKUP(MID(C156,13,2),DATA!$M$2:$N$16,2,FALSE)</f>
        <v>Liquid Silver</v>
      </c>
      <c r="C156" s="27" t="s">
        <v>243</v>
      </c>
      <c r="D156" s="12" t="str">
        <f>VLOOKUP(MID(C156,4,1),DATA!$F$2:$G$16,2,FALSE)</f>
        <v>18"</v>
      </c>
      <c r="E156" s="12" t="str">
        <f>VLOOKUP(MID(C156,5,3),DATA!$H$2:$I$16,2,FALSE)</f>
        <v>8.5"</v>
      </c>
      <c r="F156" s="12" t="str">
        <f>MID(C156,8,2)</f>
        <v>47</v>
      </c>
      <c r="G156" s="12" t="str">
        <f>VLOOKUP(MID(C156,10,3),DATA!$J$2:$L$16,2,FALSE)</f>
        <v>5x112</v>
      </c>
      <c r="H156" s="12">
        <f>VLOOKUP(MID(C156,10,3),DATA!$J$2:$L$16,3,FALSE)</f>
        <v>66.56</v>
      </c>
      <c r="I156" s="68" t="str">
        <f>VLOOKUP(MID(C156,3,1),DATA!$D$2:$E$16,2,FALSE)</f>
        <v>High Offset</v>
      </c>
      <c r="J156" s="17" cm="1">
        <f t="array" ref="J156">SUMPRODUCT(1*('All Skus'!$C$2:$C$951=$C156),'All Skus'!$D$2:$D$951)</f>
        <v>0</v>
      </c>
    </row>
    <row r="157" spans="1:10" x14ac:dyDescent="0.25">
      <c r="A157" s="73" t="str">
        <f>VLOOKUP(MID(C157,1,2),DATA!$B$2:$C$10,2,FALSE)</f>
        <v>FF15</v>
      </c>
      <c r="B157" s="68" t="str">
        <f>VLOOKUP(MID(C157,13,2),DATA!$M$2:$N$16,2,FALSE)</f>
        <v>Tarmac</v>
      </c>
      <c r="C157" s="27" t="s">
        <v>242</v>
      </c>
      <c r="D157" s="12" t="str">
        <f>VLOOKUP(MID(C157,4,1),DATA!$F$2:$G$16,2,FALSE)</f>
        <v>18"</v>
      </c>
      <c r="E157" s="12" t="str">
        <f>VLOOKUP(MID(C157,5,3),DATA!$H$2:$I$16,2,FALSE)</f>
        <v>8.5"</v>
      </c>
      <c r="F157" s="12" t="str">
        <f>MID(C157,8,2)</f>
        <v>47</v>
      </c>
      <c r="G157" s="12" t="str">
        <f>VLOOKUP(MID(C157,10,3),DATA!$J$2:$L$16,2,FALSE)</f>
        <v>5x112</v>
      </c>
      <c r="H157" s="12">
        <f>VLOOKUP(MID(C157,10,3),DATA!$J$2:$L$16,3,FALSE)</f>
        <v>66.56</v>
      </c>
      <c r="I157" s="68" t="str">
        <f>VLOOKUP(MID(C157,3,1),DATA!$D$2:$E$16,2,FALSE)</f>
        <v>High Offset</v>
      </c>
      <c r="J157" s="17" cm="1">
        <f t="array" ref="J157">SUMPRODUCT(1*('All Skus'!$C$2:$C$951=$C157),'All Skus'!$D$2:$D$951)</f>
        <v>0</v>
      </c>
    </row>
  </sheetData>
  <autoFilter ref="A1:I155" xr:uid="{CCA71716-ED34-4220-BBFC-7DA7A6EE7004}"/>
  <mergeCells count="1">
    <mergeCell ref="K3:R3"/>
  </mergeCells>
  <conditionalFormatting sqref="J1">
    <cfRule type="cellIs" dxfId="32" priority="2" operator="lessThan">
      <formula>2</formula>
    </cfRule>
  </conditionalFormatting>
  <conditionalFormatting sqref="J2:J157">
    <cfRule type="cellIs" dxfId="31" priority="1" operator="lessThan">
      <formula>2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0688-0416-43A7-A06E-A6D2FCF62AAE}">
  <sheetPr codeName="Sheet14"/>
  <dimension ref="B2:N18"/>
  <sheetViews>
    <sheetView workbookViewId="0"/>
  </sheetViews>
  <sheetFormatPr defaultRowHeight="15" x14ac:dyDescent="0.25"/>
  <sheetData>
    <row r="2" spans="2:14" x14ac:dyDescent="0.25">
      <c r="B2" s="2" t="s">
        <v>414</v>
      </c>
      <c r="C2" s="3" t="s">
        <v>415</v>
      </c>
      <c r="D2" s="3" t="s">
        <v>416</v>
      </c>
      <c r="E2" s="3" t="s">
        <v>417</v>
      </c>
      <c r="F2" s="2" t="s">
        <v>418</v>
      </c>
      <c r="G2" s="3" t="s">
        <v>419</v>
      </c>
      <c r="H2" s="2" t="s">
        <v>420</v>
      </c>
      <c r="I2" s="3" t="s">
        <v>421</v>
      </c>
      <c r="J2" s="4" t="s">
        <v>2180</v>
      </c>
      <c r="K2" s="1" t="s">
        <v>422</v>
      </c>
      <c r="L2" s="1">
        <v>66.56</v>
      </c>
      <c r="M2" s="3" t="s">
        <v>423</v>
      </c>
      <c r="N2" s="3" t="s">
        <v>1</v>
      </c>
    </row>
    <row r="3" spans="2:14" x14ac:dyDescent="0.25">
      <c r="B3" s="2" t="s">
        <v>424</v>
      </c>
      <c r="C3" s="3" t="s">
        <v>425</v>
      </c>
      <c r="D3" s="3" t="s">
        <v>426</v>
      </c>
      <c r="E3" s="3" t="s">
        <v>427</v>
      </c>
      <c r="F3" s="2" t="s">
        <v>428</v>
      </c>
      <c r="G3" s="3" t="s">
        <v>429</v>
      </c>
      <c r="H3" s="2" t="s">
        <v>430</v>
      </c>
      <c r="I3" s="3" t="s">
        <v>431</v>
      </c>
      <c r="J3" s="4" t="s">
        <v>2181</v>
      </c>
      <c r="K3" s="1" t="s">
        <v>432</v>
      </c>
      <c r="L3" s="1">
        <v>71.599999999999994</v>
      </c>
      <c r="M3" s="3" t="s">
        <v>433</v>
      </c>
      <c r="N3" s="3" t="s">
        <v>148</v>
      </c>
    </row>
    <row r="4" spans="2:14" x14ac:dyDescent="0.25">
      <c r="B4" s="2" t="s">
        <v>434</v>
      </c>
      <c r="C4" s="3" t="s">
        <v>435</v>
      </c>
      <c r="D4" s="3" t="s">
        <v>436</v>
      </c>
      <c r="E4" s="3" t="s">
        <v>437</v>
      </c>
      <c r="F4" s="2" t="s">
        <v>438</v>
      </c>
      <c r="G4" s="3" t="s">
        <v>439</v>
      </c>
      <c r="H4" s="2" t="s">
        <v>440</v>
      </c>
      <c r="I4" s="3" t="s">
        <v>441</v>
      </c>
      <c r="J4" s="4" t="s">
        <v>2182</v>
      </c>
      <c r="K4" s="1" t="s">
        <v>442</v>
      </c>
      <c r="L4" s="1">
        <v>70.599999999999994</v>
      </c>
      <c r="M4" s="3" t="s">
        <v>443</v>
      </c>
      <c r="N4" s="3" t="s">
        <v>6</v>
      </c>
    </row>
    <row r="5" spans="2:14" x14ac:dyDescent="0.25">
      <c r="B5" s="2" t="s">
        <v>444</v>
      </c>
      <c r="C5" s="3" t="s">
        <v>445</v>
      </c>
      <c r="F5" s="2" t="s">
        <v>446</v>
      </c>
      <c r="G5" s="3" t="s">
        <v>447</v>
      </c>
      <c r="H5" s="2" t="s">
        <v>448</v>
      </c>
      <c r="I5" s="3" t="s">
        <v>449</v>
      </c>
      <c r="J5" s="4" t="s">
        <v>2183</v>
      </c>
      <c r="K5" s="1" t="s">
        <v>450</v>
      </c>
      <c r="L5" s="1">
        <v>72.599999999999994</v>
      </c>
      <c r="M5" s="3" t="s">
        <v>451</v>
      </c>
      <c r="N5" s="3" t="s">
        <v>452</v>
      </c>
    </row>
    <row r="6" spans="2:14" x14ac:dyDescent="0.25">
      <c r="B6" s="2" t="s">
        <v>453</v>
      </c>
      <c r="C6" s="3" t="s">
        <v>454</v>
      </c>
      <c r="F6" s="2" t="s">
        <v>455</v>
      </c>
      <c r="G6" s="3" t="s">
        <v>456</v>
      </c>
      <c r="H6" s="2" t="s">
        <v>457</v>
      </c>
      <c r="I6" s="3" t="s">
        <v>458</v>
      </c>
      <c r="J6" s="4" t="s">
        <v>2184</v>
      </c>
      <c r="K6" s="1" t="s">
        <v>459</v>
      </c>
      <c r="L6" s="1">
        <v>71.599999999999994</v>
      </c>
      <c r="M6" s="3" t="s">
        <v>2101</v>
      </c>
      <c r="N6" s="3" t="s">
        <v>2102</v>
      </c>
    </row>
    <row r="7" spans="2:14" x14ac:dyDescent="0.25">
      <c r="B7" s="3" t="s">
        <v>2702</v>
      </c>
      <c r="C7" s="3" t="s">
        <v>2703</v>
      </c>
      <c r="F7" s="2" t="s">
        <v>2704</v>
      </c>
      <c r="G7" s="3" t="s">
        <v>2705</v>
      </c>
      <c r="H7" s="2" t="s">
        <v>460</v>
      </c>
      <c r="I7" s="3" t="s">
        <v>461</v>
      </c>
      <c r="J7" s="4" t="s">
        <v>2178</v>
      </c>
      <c r="K7" s="1" t="s">
        <v>462</v>
      </c>
      <c r="L7" s="1">
        <v>70.3</v>
      </c>
      <c r="M7" s="3" t="s">
        <v>2712</v>
      </c>
      <c r="N7" s="3" t="s">
        <v>2713</v>
      </c>
    </row>
    <row r="8" spans="2:14" x14ac:dyDescent="0.25">
      <c r="H8" s="2" t="s">
        <v>463</v>
      </c>
      <c r="I8" s="3" t="s">
        <v>464</v>
      </c>
      <c r="J8" s="4" t="s">
        <v>2185</v>
      </c>
      <c r="K8" s="1" t="s">
        <v>442</v>
      </c>
      <c r="L8" s="1">
        <v>73.099999999999994</v>
      </c>
    </row>
    <row r="9" spans="2:14" x14ac:dyDescent="0.25">
      <c r="H9" s="2" t="s">
        <v>465</v>
      </c>
      <c r="I9" s="3" t="s">
        <v>466</v>
      </c>
      <c r="J9" s="5" t="s">
        <v>2179</v>
      </c>
      <c r="K9" s="6" t="s">
        <v>467</v>
      </c>
      <c r="L9" s="1">
        <v>63.4</v>
      </c>
    </row>
    <row r="10" spans="2:14" x14ac:dyDescent="0.25">
      <c r="H10" s="2" t="s">
        <v>468</v>
      </c>
      <c r="I10" s="3" t="s">
        <v>469</v>
      </c>
      <c r="J10" s="2" t="s">
        <v>2186</v>
      </c>
      <c r="K10" s="1" t="s">
        <v>432</v>
      </c>
      <c r="L10" s="1">
        <v>71.599999999999994</v>
      </c>
    </row>
    <row r="11" spans="2:14" x14ac:dyDescent="0.25">
      <c r="J11" s="2" t="s">
        <v>2187</v>
      </c>
      <c r="K11" s="3" t="s">
        <v>450</v>
      </c>
      <c r="L11">
        <v>73.099999999999994</v>
      </c>
    </row>
    <row r="12" spans="2:14" x14ac:dyDescent="0.25">
      <c r="J12" s="2" t="s">
        <v>2188</v>
      </c>
      <c r="K12" s="3" t="s">
        <v>470</v>
      </c>
      <c r="L12">
        <v>73.099999999999994</v>
      </c>
    </row>
    <row r="13" spans="2:14" x14ac:dyDescent="0.25">
      <c r="J13" s="2" t="s">
        <v>2112</v>
      </c>
      <c r="K13" t="s">
        <v>450</v>
      </c>
      <c r="L13" s="1">
        <v>74.099999999999994</v>
      </c>
    </row>
    <row r="14" spans="2:14" x14ac:dyDescent="0.25">
      <c r="J14" s="2" t="s">
        <v>2117</v>
      </c>
      <c r="K14" t="s">
        <v>432</v>
      </c>
      <c r="L14" s="1">
        <v>84.1</v>
      </c>
    </row>
    <row r="15" spans="2:14" x14ac:dyDescent="0.25">
      <c r="J15" s="79" t="s">
        <v>2177</v>
      </c>
      <c r="K15" t="s">
        <v>450</v>
      </c>
      <c r="L15" s="1">
        <v>66.900000000000006</v>
      </c>
    </row>
    <row r="16" spans="2:14" x14ac:dyDescent="0.25">
      <c r="J16" s="2" t="s">
        <v>2706</v>
      </c>
      <c r="K16" t="s">
        <v>2707</v>
      </c>
      <c r="L16" s="1">
        <v>71.5</v>
      </c>
    </row>
    <row r="17" spans="10:12" x14ac:dyDescent="0.25">
      <c r="J17" s="79" t="s">
        <v>2708</v>
      </c>
      <c r="K17" t="s">
        <v>2709</v>
      </c>
      <c r="L17" s="1">
        <v>87.1</v>
      </c>
    </row>
    <row r="18" spans="10:12" x14ac:dyDescent="0.25">
      <c r="J18" s="2" t="s">
        <v>2710</v>
      </c>
      <c r="K18" t="s">
        <v>2711</v>
      </c>
      <c r="L18" s="1">
        <v>106.1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9D632-DB56-4EC6-B48A-8125BE1F4B0D}">
  <sheetPr codeName="Sheet1"/>
  <dimension ref="A1:AC61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4.42578125" style="10" bestFit="1" customWidth="1"/>
    <col min="2" max="2" width="9.7109375" style="10" bestFit="1" customWidth="1"/>
    <col min="3" max="3" width="8.140625" style="62" bestFit="1" customWidth="1"/>
    <col min="4" max="4" width="12" style="10" bestFit="1" customWidth="1"/>
    <col min="5" max="5" width="16.85546875" style="10" bestFit="1" customWidth="1"/>
    <col min="6" max="6" width="7.85546875" style="18" bestFit="1" customWidth="1"/>
    <col min="7" max="7" width="6.42578125" style="13" bestFit="1" customWidth="1"/>
    <col min="8" max="8" width="9.42578125" style="13" bestFit="1" customWidth="1"/>
    <col min="9" max="9" width="9.140625" style="13" bestFit="1" customWidth="1"/>
    <col min="10" max="10" width="7.140625" style="13" bestFit="1" customWidth="1"/>
    <col min="11" max="11" width="7.28515625" style="13" bestFit="1" customWidth="1"/>
    <col min="12" max="12" width="14.5703125" style="10" bestFit="1" customWidth="1"/>
    <col min="13" max="13" width="10.42578125" style="10" bestFit="1" customWidth="1"/>
    <col min="14" max="14" width="12.140625" style="11" bestFit="1" customWidth="1"/>
    <col min="15" max="15" width="8.140625" style="61" bestFit="1" customWidth="1"/>
    <col min="16" max="16" width="16.85546875" style="10" bestFit="1" customWidth="1"/>
    <col min="17" max="17" width="7.140625" style="18" bestFit="1" customWidth="1"/>
    <col min="18" max="18" width="6.42578125" style="13" bestFit="1" customWidth="1"/>
    <col min="19" max="19" width="9.42578125" style="13" bestFit="1" customWidth="1"/>
    <col min="20" max="20" width="9.140625" style="13" bestFit="1" customWidth="1"/>
    <col min="21" max="21" width="7.140625" style="13" bestFit="1" customWidth="1"/>
    <col min="22" max="22" width="7.28515625" style="13" bestFit="1" customWidth="1"/>
    <col min="23" max="23" width="14.5703125" style="10" bestFit="1" customWidth="1"/>
    <col min="24" max="24" width="10.42578125" style="10" bestFit="1" customWidth="1"/>
    <col min="25" max="25" width="12.140625" style="11" bestFit="1" customWidth="1"/>
    <col min="26" max="26" width="80.5703125" style="10" bestFit="1" customWidth="1"/>
    <col min="27" max="27" width="8.7109375" style="10" bestFit="1" customWidth="1"/>
    <col min="28" max="28" width="20.28515625" style="10" bestFit="1" customWidth="1"/>
    <col min="29" max="29" width="10.140625" style="10" bestFit="1" customWidth="1"/>
    <col min="30" max="30" width="9.140625" style="10"/>
    <col min="31" max="31" width="18.28515625" style="10" bestFit="1" customWidth="1"/>
    <col min="32" max="16384" width="9.140625" style="10"/>
  </cols>
  <sheetData>
    <row r="1" spans="1:29" s="50" customFormat="1" ht="15.75" x14ac:dyDescent="0.25">
      <c r="A1" s="50" t="s">
        <v>23</v>
      </c>
      <c r="B1" s="50" t="s">
        <v>24</v>
      </c>
      <c r="C1" s="51" t="s">
        <v>471</v>
      </c>
      <c r="D1" s="52" t="s">
        <v>60</v>
      </c>
      <c r="E1" s="52" t="s">
        <v>62</v>
      </c>
      <c r="F1" s="39" t="s">
        <v>1739</v>
      </c>
      <c r="G1" s="52" t="s">
        <v>1740</v>
      </c>
      <c r="H1" s="52" t="s">
        <v>25</v>
      </c>
      <c r="I1" s="52" t="s">
        <v>63</v>
      </c>
      <c r="J1" s="52" t="s">
        <v>472</v>
      </c>
      <c r="K1" s="52" t="s">
        <v>473</v>
      </c>
      <c r="L1" s="52" t="s">
        <v>26</v>
      </c>
      <c r="M1" s="52" t="s">
        <v>64</v>
      </c>
      <c r="N1" s="53" t="s">
        <v>66</v>
      </c>
      <c r="O1" s="54" t="s">
        <v>471</v>
      </c>
      <c r="P1" s="55" t="s">
        <v>62</v>
      </c>
      <c r="Q1" s="45" t="s">
        <v>1739</v>
      </c>
      <c r="R1" s="55" t="s">
        <v>1740</v>
      </c>
      <c r="S1" s="55" t="s">
        <v>25</v>
      </c>
      <c r="T1" s="55" t="s">
        <v>63</v>
      </c>
      <c r="U1" s="55" t="s">
        <v>472</v>
      </c>
      <c r="V1" s="55" t="s">
        <v>473</v>
      </c>
      <c r="W1" s="55" t="s">
        <v>26</v>
      </c>
      <c r="X1" s="55" t="s">
        <v>64</v>
      </c>
      <c r="Y1" s="56" t="s">
        <v>66</v>
      </c>
      <c r="Z1" s="57" t="s">
        <v>69</v>
      </c>
      <c r="AA1" s="50" t="s">
        <v>61</v>
      </c>
      <c r="AB1" s="50" t="s">
        <v>65</v>
      </c>
      <c r="AC1" s="50" t="s">
        <v>67</v>
      </c>
    </row>
    <row r="2" spans="1:29" s="29" customFormat="1" ht="15.75" x14ac:dyDescent="0.25">
      <c r="A2" s="10" t="s">
        <v>1812</v>
      </c>
      <c r="B2" s="10" t="s">
        <v>1833</v>
      </c>
      <c r="C2" s="62" t="str">
        <f>VLOOKUP(MID(E2,1,2),DATA!$B$2:$C$10,2,FALSE)</f>
        <v>FF01</v>
      </c>
      <c r="D2" s="10" t="str">
        <f>VLOOKUP(MID(E2,13,2),DATA!$M$2:$N$16,2,FALSE)</f>
        <v>Liquid Silver</v>
      </c>
      <c r="E2" s="66" t="s">
        <v>152</v>
      </c>
      <c r="F2" s="18" cm="1">
        <f t="array" ref="F2">SUMPRODUCT(1*('All Skus'!$C$2:$C$951=$E2),'All Skus'!$D$2:$D$951)</f>
        <v>1</v>
      </c>
      <c r="G2" s="13" t="str">
        <f>VLOOKUP(MID(E2,4,1),DATA!$F$2:$G$16,2,FALSE)</f>
        <v>19"</v>
      </c>
      <c r="H2" s="13" t="str">
        <f>VLOOKUP(MID(E2,5,3),DATA!$H$2:$I$16,2,FALSE)</f>
        <v>8.5"</v>
      </c>
      <c r="I2" s="13" t="str">
        <f t="shared" ref="I2:I65" si="0">MID(E2,8,2)</f>
        <v>47</v>
      </c>
      <c r="J2" s="13" t="str">
        <f>VLOOKUP(MID(E2,10,3),DATA!$J$2:$L$16,2,FALSE)</f>
        <v>5x112</v>
      </c>
      <c r="K2" s="13">
        <f>VLOOKUP(MID(E2,10,3),DATA!$J$2:$L$16,3,FALSE)</f>
        <v>66.56</v>
      </c>
      <c r="L2" s="10" t="str">
        <f>VLOOKUP(MID(E2,3,1),DATA!$D$2:$E$16,2,FALSE)</f>
        <v>High Offset</v>
      </c>
      <c r="N2" s="11" t="s">
        <v>12</v>
      </c>
      <c r="O2" s="61" t="str">
        <f>VLOOKUP(MID(P2,1,2),DATA!$B$2:$C$10,2,FALSE)</f>
        <v>FF01</v>
      </c>
      <c r="P2" s="66" t="s">
        <v>152</v>
      </c>
      <c r="Q2" s="18" cm="1">
        <f t="array" ref="Q2">SUMPRODUCT(1*('All Skus'!$C$2:$C$951=$P2),'All Skus'!$D$2:$D$951)</f>
        <v>1</v>
      </c>
      <c r="R2" s="13" t="str">
        <f>VLOOKUP(MID(P2,4,1),DATA!$F$2:$G$16,2,FALSE)</f>
        <v>19"</v>
      </c>
      <c r="S2" s="13" t="str">
        <f>VLOOKUP(MID(P2,5,3),DATA!$H$2:$I$16,2,FALSE)</f>
        <v>8.5"</v>
      </c>
      <c r="T2" s="13" t="str">
        <f t="shared" ref="T2:T65" si="1">MID(P2,8,2)</f>
        <v>47</v>
      </c>
      <c r="U2" s="13" t="str">
        <f>VLOOKUP(MID(P2,10,3),DATA!$J$2:$L$16,2,FALSE)</f>
        <v>5x112</v>
      </c>
      <c r="V2" s="13">
        <f>VLOOKUP(MID(P2,10,3),DATA!$J$2:$L$16,3,FALSE)</f>
        <v>66.56</v>
      </c>
      <c r="W2" s="10" t="str">
        <f>VLOOKUP(MID(P2,3,1),DATA!$D$2:$E$16,2,FALSE)</f>
        <v>High Offset</v>
      </c>
      <c r="Y2" s="11" t="s">
        <v>12</v>
      </c>
      <c r="AA2" s="10" t="s">
        <v>2</v>
      </c>
      <c r="AB2" s="10" t="s">
        <v>5</v>
      </c>
    </row>
    <row r="3" spans="1:29" s="29" customFormat="1" ht="15.75" x14ac:dyDescent="0.25">
      <c r="A3" s="10" t="s">
        <v>1812</v>
      </c>
      <c r="B3" s="10" t="s">
        <v>1833</v>
      </c>
      <c r="C3" s="62" t="str">
        <f>VLOOKUP(MID(E3,1,2),DATA!$B$2:$C$10,2,FALSE)</f>
        <v>FF01</v>
      </c>
      <c r="D3" s="10" t="str">
        <f>VLOOKUP(MID(E3,13,2),DATA!$M$2:$N$16,2,FALSE)</f>
        <v>Tarmac</v>
      </c>
      <c r="E3" s="66" t="s">
        <v>151</v>
      </c>
      <c r="F3" s="18" cm="1">
        <f t="array" ref="F3">SUMPRODUCT(1*('All Skus'!$C$2:$C$951=$E3),'All Skus'!$D$2:$D$951)</f>
        <v>10</v>
      </c>
      <c r="G3" s="13" t="str">
        <f>VLOOKUP(MID(E3,4,1),DATA!$F$2:$G$16,2,FALSE)</f>
        <v>19"</v>
      </c>
      <c r="H3" s="13" t="str">
        <f>VLOOKUP(MID(E3,5,3),DATA!$H$2:$I$16,2,FALSE)</f>
        <v>8.5"</v>
      </c>
      <c r="I3" s="13" t="str">
        <f t="shared" si="0"/>
        <v>47</v>
      </c>
      <c r="J3" s="13" t="str">
        <f>VLOOKUP(MID(E3,10,3),DATA!$J$2:$L$16,2,FALSE)</f>
        <v>5x112</v>
      </c>
      <c r="K3" s="13">
        <f>VLOOKUP(MID(E3,10,3),DATA!$J$2:$L$16,3,FALSE)</f>
        <v>66.56</v>
      </c>
      <c r="L3" s="10" t="str">
        <f>VLOOKUP(MID(E3,3,1),DATA!$D$2:$E$16,2,FALSE)</f>
        <v>High Offset</v>
      </c>
      <c r="M3" s="10">
        <v>23.2</v>
      </c>
      <c r="N3" s="11" t="s">
        <v>8</v>
      </c>
      <c r="O3" s="61" t="str">
        <f>VLOOKUP(MID(P3,1,2),DATA!$B$2:$C$10,2,FALSE)</f>
        <v>FF01</v>
      </c>
      <c r="P3" s="66" t="s">
        <v>151</v>
      </c>
      <c r="Q3" s="18" cm="1">
        <f t="array" ref="Q3">SUMPRODUCT(1*('All Skus'!$C$2:$C$951=$P3),'All Skus'!$D$2:$D$951)</f>
        <v>10</v>
      </c>
      <c r="R3" s="13" t="str">
        <f>VLOOKUP(MID(P3,4,1),DATA!$F$2:$G$16,2,FALSE)</f>
        <v>19"</v>
      </c>
      <c r="S3" s="13" t="str">
        <f>VLOOKUP(MID(P3,5,3),DATA!$H$2:$I$16,2,FALSE)</f>
        <v>8.5"</v>
      </c>
      <c r="T3" s="13" t="str">
        <f t="shared" si="1"/>
        <v>47</v>
      </c>
      <c r="U3" s="13" t="str">
        <f>VLOOKUP(MID(P3,10,3),DATA!$J$2:$L$16,2,FALSE)</f>
        <v>5x112</v>
      </c>
      <c r="V3" s="13">
        <f>VLOOKUP(MID(P3,10,3),DATA!$J$2:$L$16,3,FALSE)</f>
        <v>66.56</v>
      </c>
      <c r="W3" s="10" t="str">
        <f>VLOOKUP(MID(P3,3,1),DATA!$D$2:$E$16,2,FALSE)</f>
        <v>High Offset</v>
      </c>
      <c r="X3" s="10">
        <v>23.2</v>
      </c>
      <c r="Y3" s="11" t="s">
        <v>8</v>
      </c>
      <c r="Z3" s="10"/>
      <c r="AA3" s="10" t="s">
        <v>2</v>
      </c>
      <c r="AB3" s="10" t="s">
        <v>5</v>
      </c>
      <c r="AC3" s="10" t="s">
        <v>68</v>
      </c>
    </row>
    <row r="4" spans="1:29" s="29" customFormat="1" ht="15.75" x14ac:dyDescent="0.25">
      <c r="A4" s="10" t="s">
        <v>1812</v>
      </c>
      <c r="B4" s="10" t="s">
        <v>1833</v>
      </c>
      <c r="C4" s="62" t="str">
        <f>VLOOKUP(MID(E4,1,2),DATA!$B$2:$C$10,2,FALSE)</f>
        <v>FF04</v>
      </c>
      <c r="D4" s="10" t="str">
        <f>VLOOKUP(MID(E4,13,2),DATA!$M$2:$N$16,2,FALSE)</f>
        <v>Tarmac</v>
      </c>
      <c r="E4" s="66" t="s">
        <v>297</v>
      </c>
      <c r="F4" s="18" cm="1">
        <f t="array" ref="F4">SUMPRODUCT(1*('All Skus'!$C$2:$C$951=$E4),'All Skus'!$D$2:$D$951)</f>
        <v>17</v>
      </c>
      <c r="G4" s="13" t="str">
        <f>VLOOKUP(MID(E4,4,1),DATA!$F$2:$G$16,2,FALSE)</f>
        <v>19"</v>
      </c>
      <c r="H4" s="13" t="str">
        <f>VLOOKUP(MID(E4,5,3),DATA!$H$2:$I$16,2,FALSE)</f>
        <v>8.5"</v>
      </c>
      <c r="I4" s="13" t="str">
        <f t="shared" si="0"/>
        <v>47</v>
      </c>
      <c r="J4" s="13" t="str">
        <f>VLOOKUP(MID(E4,10,3),DATA!$J$2:$L$16,2,FALSE)</f>
        <v>5x112</v>
      </c>
      <c r="K4" s="13">
        <f>VLOOKUP(MID(E4,10,3),DATA!$J$2:$L$16,3,FALSE)</f>
        <v>66.56</v>
      </c>
      <c r="L4" s="10" t="str">
        <f>VLOOKUP(MID(E4,3,1),DATA!$D$2:$E$16,2,FALSE)</f>
        <v>High Offset</v>
      </c>
      <c r="M4" s="10">
        <v>22.8</v>
      </c>
      <c r="N4" s="11" t="s">
        <v>8</v>
      </c>
      <c r="O4" s="61" t="str">
        <f>VLOOKUP(MID(P4,1,2),DATA!$B$2:$C$10,2,FALSE)</f>
        <v>FF04</v>
      </c>
      <c r="P4" s="66" t="s">
        <v>297</v>
      </c>
      <c r="Q4" s="18" cm="1">
        <f t="array" ref="Q4">SUMPRODUCT(1*('All Skus'!$C$2:$C$951=$P4),'All Skus'!$D$2:$D$951)</f>
        <v>17</v>
      </c>
      <c r="R4" s="13" t="str">
        <f>VLOOKUP(MID(P4,4,1),DATA!$F$2:$G$16,2,FALSE)</f>
        <v>19"</v>
      </c>
      <c r="S4" s="13" t="str">
        <f>VLOOKUP(MID(P4,5,3),DATA!$H$2:$I$16,2,FALSE)</f>
        <v>8.5"</v>
      </c>
      <c r="T4" s="13" t="str">
        <f t="shared" si="1"/>
        <v>47</v>
      </c>
      <c r="U4" s="13" t="str">
        <f>VLOOKUP(MID(P4,10,3),DATA!$J$2:$L$16,2,FALSE)</f>
        <v>5x112</v>
      </c>
      <c r="V4" s="13">
        <f>VLOOKUP(MID(P4,10,3),DATA!$J$2:$L$16,3,FALSE)</f>
        <v>66.56</v>
      </c>
      <c r="W4" s="10" t="str">
        <f>VLOOKUP(MID(P4,3,1),DATA!$D$2:$E$16,2,FALSE)</f>
        <v>High Offset</v>
      </c>
      <c r="X4" s="10">
        <v>22.8</v>
      </c>
      <c r="Y4" s="11" t="s">
        <v>8</v>
      </c>
      <c r="Z4" s="10"/>
      <c r="AA4" s="10" t="s">
        <v>2</v>
      </c>
      <c r="AB4" s="10" t="s">
        <v>5</v>
      </c>
      <c r="AC4" s="10" t="s">
        <v>68</v>
      </c>
    </row>
    <row r="5" spans="1:29" s="29" customFormat="1" ht="15.75" x14ac:dyDescent="0.25">
      <c r="A5" s="10" t="s">
        <v>1812</v>
      </c>
      <c r="B5" s="10" t="s">
        <v>1833</v>
      </c>
      <c r="C5" s="62" t="str">
        <f>VLOOKUP(MID(E5,1,2),DATA!$B$2:$C$10,2,FALSE)</f>
        <v>FF04</v>
      </c>
      <c r="D5" s="10" t="str">
        <f>VLOOKUP(MID(E5,13,2),DATA!$M$2:$N$16,2,FALSE)</f>
        <v>Liquid Metal</v>
      </c>
      <c r="E5" s="66" t="s">
        <v>298</v>
      </c>
      <c r="F5" s="18" cm="1">
        <f t="array" ref="F5">SUMPRODUCT(1*('All Skus'!$C$2:$C$951=$E5),'All Skus'!$D$2:$D$951)</f>
        <v>19</v>
      </c>
      <c r="G5" s="13" t="str">
        <f>VLOOKUP(MID(E5,4,1),DATA!$F$2:$G$16,2,FALSE)</f>
        <v>19"</v>
      </c>
      <c r="H5" s="13" t="str">
        <f>VLOOKUP(MID(E5,5,3),DATA!$H$2:$I$16,2,FALSE)</f>
        <v>8.5"</v>
      </c>
      <c r="I5" s="13" t="str">
        <f t="shared" si="0"/>
        <v>47</v>
      </c>
      <c r="J5" s="13" t="str">
        <f>VLOOKUP(MID(E5,10,3),DATA!$J$2:$L$16,2,FALSE)</f>
        <v>5x112</v>
      </c>
      <c r="K5" s="13">
        <f>VLOOKUP(MID(E5,10,3),DATA!$J$2:$L$16,3,FALSE)</f>
        <v>66.56</v>
      </c>
      <c r="L5" s="10" t="str">
        <f>VLOOKUP(MID(E5,3,1),DATA!$D$2:$E$16,2,FALSE)</f>
        <v>High Offset</v>
      </c>
      <c r="M5" s="10">
        <v>22.8</v>
      </c>
      <c r="N5" s="11" t="s">
        <v>8</v>
      </c>
      <c r="O5" s="61" t="str">
        <f>VLOOKUP(MID(P5,1,2),DATA!$B$2:$C$10,2,FALSE)</f>
        <v>FF04</v>
      </c>
      <c r="P5" s="66" t="s">
        <v>298</v>
      </c>
      <c r="Q5" s="18" cm="1">
        <f t="array" ref="Q5">SUMPRODUCT(1*('All Skus'!$C$2:$C$951=$P5),'All Skus'!$D$2:$D$951)</f>
        <v>19</v>
      </c>
      <c r="R5" s="13" t="str">
        <f>VLOOKUP(MID(P5,4,1),DATA!$F$2:$G$16,2,FALSE)</f>
        <v>19"</v>
      </c>
      <c r="S5" s="13" t="str">
        <f>VLOOKUP(MID(P5,5,3),DATA!$H$2:$I$16,2,FALSE)</f>
        <v>8.5"</v>
      </c>
      <c r="T5" s="13" t="str">
        <f t="shared" si="1"/>
        <v>47</v>
      </c>
      <c r="U5" s="13" t="str">
        <f>VLOOKUP(MID(P5,10,3),DATA!$J$2:$L$16,2,FALSE)</f>
        <v>5x112</v>
      </c>
      <c r="V5" s="13">
        <f>VLOOKUP(MID(P5,10,3),DATA!$J$2:$L$16,3,FALSE)</f>
        <v>66.56</v>
      </c>
      <c r="W5" s="10" t="str">
        <f>VLOOKUP(MID(P5,3,1),DATA!$D$2:$E$16,2,FALSE)</f>
        <v>High Offset</v>
      </c>
      <c r="X5" s="10">
        <v>22.8</v>
      </c>
      <c r="Y5" s="11" t="s">
        <v>8</v>
      </c>
      <c r="Z5" s="10"/>
      <c r="AA5" s="10" t="s">
        <v>2</v>
      </c>
      <c r="AB5" s="10" t="s">
        <v>5</v>
      </c>
      <c r="AC5" s="10" t="s">
        <v>68</v>
      </c>
    </row>
    <row r="6" spans="1:29" s="29" customFormat="1" ht="15.75" x14ac:dyDescent="0.25">
      <c r="A6" s="10" t="s">
        <v>1812</v>
      </c>
      <c r="B6" s="10" t="s">
        <v>1833</v>
      </c>
      <c r="C6" s="62" t="str">
        <f>VLOOKUP(MID(E6,1,2),DATA!$B$2:$C$10,2,FALSE)</f>
        <v>FF10</v>
      </c>
      <c r="D6" s="10" t="str">
        <f>VLOOKUP(MID(E6,13,2),DATA!$M$2:$N$16,2,FALSE)</f>
        <v>Tarmac</v>
      </c>
      <c r="E6" s="66" t="s">
        <v>9</v>
      </c>
      <c r="F6" s="18" cm="1">
        <f t="array" ref="F6">SUMPRODUCT(1*('All Skus'!$C$2:$C$951=$E6),'All Skus'!$D$2:$D$951)</f>
        <v>-3</v>
      </c>
      <c r="G6" s="13" t="str">
        <f>VLOOKUP(MID(E6,4,1),DATA!$F$2:$G$16,2,FALSE)</f>
        <v>19"</v>
      </c>
      <c r="H6" s="13" t="str">
        <f>VLOOKUP(MID(E6,5,3),DATA!$H$2:$I$16,2,FALSE)</f>
        <v>8.5"</v>
      </c>
      <c r="I6" s="13" t="str">
        <f t="shared" si="0"/>
        <v>47</v>
      </c>
      <c r="J6" s="13" t="str">
        <f>VLOOKUP(MID(E6,10,3),DATA!$J$2:$L$16,2,FALSE)</f>
        <v>5x112</v>
      </c>
      <c r="K6" s="13">
        <f>VLOOKUP(MID(E6,10,3),DATA!$J$2:$L$16,3,FALSE)</f>
        <v>66.56</v>
      </c>
      <c r="L6" s="10" t="str">
        <f>VLOOKUP(MID(E6,3,1),DATA!$D$2:$E$16,2,FALSE)</f>
        <v>High Offset</v>
      </c>
      <c r="M6" s="10"/>
      <c r="N6" s="11" t="s">
        <v>8</v>
      </c>
      <c r="O6" s="61" t="str">
        <f>VLOOKUP(MID(P6,1,2),DATA!$B$2:$C$10,2,FALSE)</f>
        <v>FF10</v>
      </c>
      <c r="P6" s="66" t="s">
        <v>9</v>
      </c>
      <c r="Q6" s="18" cm="1">
        <f t="array" ref="Q6">SUMPRODUCT(1*('All Skus'!$C$2:$C$951=$P6),'All Skus'!$D$2:$D$951)</f>
        <v>-3</v>
      </c>
      <c r="R6" s="13" t="str">
        <f>VLOOKUP(MID(P6,4,1),DATA!$F$2:$G$16,2,FALSE)</f>
        <v>19"</v>
      </c>
      <c r="S6" s="13" t="str">
        <f>VLOOKUP(MID(P6,5,3),DATA!$H$2:$I$16,2,FALSE)</f>
        <v>8.5"</v>
      </c>
      <c r="T6" s="13" t="str">
        <f t="shared" si="1"/>
        <v>47</v>
      </c>
      <c r="U6" s="13" t="str">
        <f>VLOOKUP(MID(P6,10,3),DATA!$J$2:$L$16,2,FALSE)</f>
        <v>5x112</v>
      </c>
      <c r="V6" s="13">
        <f>VLOOKUP(MID(P6,10,3),DATA!$J$2:$L$16,3,FALSE)</f>
        <v>66.56</v>
      </c>
      <c r="W6" s="10" t="str">
        <f>VLOOKUP(MID(P6,3,1),DATA!$D$2:$E$16,2,FALSE)</f>
        <v>High Offset</v>
      </c>
      <c r="X6" s="10"/>
      <c r="Y6" s="11" t="s">
        <v>8</v>
      </c>
      <c r="Z6" s="10"/>
      <c r="AA6" s="10" t="s">
        <v>2</v>
      </c>
      <c r="AB6" s="10" t="s">
        <v>5</v>
      </c>
      <c r="AC6" s="10" t="s">
        <v>68</v>
      </c>
    </row>
    <row r="7" spans="1:29" s="29" customFormat="1" ht="15.75" x14ac:dyDescent="0.25">
      <c r="A7" s="10" t="s">
        <v>1812</v>
      </c>
      <c r="B7" s="10" t="s">
        <v>1833</v>
      </c>
      <c r="C7" s="62" t="str">
        <f>VLOOKUP(MID(E7,1,2),DATA!$B$2:$C$10,2,FALSE)</f>
        <v>FF10</v>
      </c>
      <c r="D7" s="10" t="str">
        <f>VLOOKUP(MID(E7,13,2),DATA!$M$2:$N$16,2,FALSE)</f>
        <v>Liquid Metal</v>
      </c>
      <c r="E7" s="66" t="s">
        <v>10</v>
      </c>
      <c r="F7" s="18" cm="1">
        <f t="array" ref="F7">SUMPRODUCT(1*('All Skus'!$C$2:$C$951=$E7),'All Skus'!$D$2:$D$951)</f>
        <v>-8</v>
      </c>
      <c r="G7" s="13" t="str">
        <f>VLOOKUP(MID(E7,4,1),DATA!$F$2:$G$16,2,FALSE)</f>
        <v>19"</v>
      </c>
      <c r="H7" s="13" t="str">
        <f>VLOOKUP(MID(E7,5,3),DATA!$H$2:$I$16,2,FALSE)</f>
        <v>8.5"</v>
      </c>
      <c r="I7" s="13" t="str">
        <f t="shared" si="0"/>
        <v>47</v>
      </c>
      <c r="J7" s="13" t="str">
        <f>VLOOKUP(MID(E7,10,3),DATA!$J$2:$L$16,2,FALSE)</f>
        <v>5x112</v>
      </c>
      <c r="K7" s="13">
        <f>VLOOKUP(MID(E7,10,3),DATA!$J$2:$L$16,3,FALSE)</f>
        <v>66.56</v>
      </c>
      <c r="L7" s="10" t="str">
        <f>VLOOKUP(MID(E7,3,1),DATA!$D$2:$E$16,2,FALSE)</f>
        <v>High Offset</v>
      </c>
      <c r="M7" s="10"/>
      <c r="N7" s="11" t="s">
        <v>8</v>
      </c>
      <c r="O7" s="61" t="str">
        <f>VLOOKUP(MID(P7,1,2),DATA!$B$2:$C$10,2,FALSE)</f>
        <v>FF10</v>
      </c>
      <c r="P7" s="66" t="s">
        <v>10</v>
      </c>
      <c r="Q7" s="18" cm="1">
        <f t="array" ref="Q7">SUMPRODUCT(1*('All Skus'!$C$2:$C$951=$P7),'All Skus'!$D$2:$D$951)</f>
        <v>-8</v>
      </c>
      <c r="R7" s="13" t="str">
        <f>VLOOKUP(MID(P7,4,1),DATA!$F$2:$G$16,2,FALSE)</f>
        <v>19"</v>
      </c>
      <c r="S7" s="13" t="str">
        <f>VLOOKUP(MID(P7,5,3),DATA!$H$2:$I$16,2,FALSE)</f>
        <v>8.5"</v>
      </c>
      <c r="T7" s="13" t="str">
        <f t="shared" si="1"/>
        <v>47</v>
      </c>
      <c r="U7" s="13" t="str">
        <f>VLOOKUP(MID(P7,10,3),DATA!$J$2:$L$16,2,FALSE)</f>
        <v>5x112</v>
      </c>
      <c r="V7" s="13">
        <f>VLOOKUP(MID(P7,10,3),DATA!$J$2:$L$16,3,FALSE)</f>
        <v>66.56</v>
      </c>
      <c r="W7" s="10" t="str">
        <f>VLOOKUP(MID(P7,3,1),DATA!$D$2:$E$16,2,FALSE)</f>
        <v>High Offset</v>
      </c>
      <c r="X7" s="10"/>
      <c r="Y7" s="11" t="s">
        <v>8</v>
      </c>
      <c r="Z7" s="10"/>
      <c r="AA7" s="10" t="s">
        <v>2</v>
      </c>
      <c r="AB7" s="10" t="s">
        <v>5</v>
      </c>
      <c r="AC7" s="10" t="s">
        <v>68</v>
      </c>
    </row>
    <row r="8" spans="1:29" x14ac:dyDescent="0.25">
      <c r="A8" s="10" t="s">
        <v>1812</v>
      </c>
      <c r="B8" s="10" t="s">
        <v>1833</v>
      </c>
      <c r="C8" s="62" t="str">
        <f>VLOOKUP(MID(E8,1,2),DATA!$B$2:$C$10,2,FALSE)</f>
        <v>FF11</v>
      </c>
      <c r="D8" s="10" t="str">
        <f>VLOOKUP(MID(E8,13,2),DATA!$M$2:$N$16,2,FALSE)</f>
        <v>Tarmac</v>
      </c>
      <c r="E8" s="66" t="s">
        <v>374</v>
      </c>
      <c r="F8" s="18" cm="1">
        <f t="array" ref="F8">SUMPRODUCT(1*('All Skus'!$C$2:$C$951=$E8),'All Skus'!$D$2:$D$951)</f>
        <v>4</v>
      </c>
      <c r="G8" s="13" t="str">
        <f>VLOOKUP(MID(E8,4,1),DATA!$F$2:$G$16,2,FALSE)</f>
        <v>19"</v>
      </c>
      <c r="H8" s="13" t="str">
        <f>VLOOKUP(MID(E8,5,3),DATA!$H$2:$I$16,2,FALSE)</f>
        <v>8.5"</v>
      </c>
      <c r="I8" s="13" t="str">
        <f t="shared" si="0"/>
        <v>47</v>
      </c>
      <c r="J8" s="13" t="str">
        <f>VLOOKUP(MID(E8,10,3),DATA!$J$2:$L$16,2,FALSE)</f>
        <v>5x112</v>
      </c>
      <c r="K8" s="13">
        <f>VLOOKUP(MID(E8,10,3),DATA!$J$2:$L$16,3,FALSE)</f>
        <v>66.56</v>
      </c>
      <c r="L8" s="10" t="str">
        <f>VLOOKUP(MID(E8,3,1),DATA!$D$2:$E$16,2,FALSE)</f>
        <v>High Offset</v>
      </c>
      <c r="N8" s="11" t="s">
        <v>8</v>
      </c>
      <c r="O8" s="61" t="str">
        <f>VLOOKUP(MID(P8,1,2),DATA!$B$2:$C$10,2,FALSE)</f>
        <v>FF11</v>
      </c>
      <c r="P8" s="66" t="s">
        <v>374</v>
      </c>
      <c r="Q8" s="18" cm="1">
        <f t="array" ref="Q8">SUMPRODUCT(1*('All Skus'!$C$2:$C$951=$P8),'All Skus'!$D$2:$D$951)</f>
        <v>4</v>
      </c>
      <c r="R8" s="13" t="str">
        <f>VLOOKUP(MID(P8,4,1),DATA!$F$2:$G$16,2,FALSE)</f>
        <v>19"</v>
      </c>
      <c r="S8" s="13" t="str">
        <f>VLOOKUP(MID(P8,5,3),DATA!$H$2:$I$16,2,FALSE)</f>
        <v>8.5"</v>
      </c>
      <c r="T8" s="13" t="str">
        <f t="shared" si="1"/>
        <v>47</v>
      </c>
      <c r="U8" s="13" t="str">
        <f>VLOOKUP(MID(P8,10,3),DATA!$J$2:$L$16,2,FALSE)</f>
        <v>5x112</v>
      </c>
      <c r="V8" s="13">
        <f>VLOOKUP(MID(P8,10,3),DATA!$J$2:$L$16,3,FALSE)</f>
        <v>66.56</v>
      </c>
      <c r="W8" s="10" t="str">
        <f>VLOOKUP(MID(P8,3,1),DATA!$D$2:$E$16,2,FALSE)</f>
        <v>High Offset</v>
      </c>
      <c r="Y8" s="11" t="s">
        <v>8</v>
      </c>
      <c r="AA8" s="10" t="s">
        <v>2</v>
      </c>
      <c r="AB8" s="10" t="s">
        <v>5</v>
      </c>
      <c r="AC8" s="10" t="s">
        <v>68</v>
      </c>
    </row>
    <row r="9" spans="1:29" x14ac:dyDescent="0.25">
      <c r="A9" s="10" t="s">
        <v>1812</v>
      </c>
      <c r="B9" s="10" t="s">
        <v>1833</v>
      </c>
      <c r="C9" s="62" t="str">
        <f>VLOOKUP(MID(E9,1,2),DATA!$B$2:$C$10,2,FALSE)</f>
        <v>FF11</v>
      </c>
      <c r="D9" s="10" t="str">
        <f>VLOOKUP(MID(E9,13,2),DATA!$M$2:$N$16,2,FALSE)</f>
        <v>Liquid Metal</v>
      </c>
      <c r="E9" s="66" t="s">
        <v>375</v>
      </c>
      <c r="F9" s="18" cm="1">
        <f t="array" ref="F9">SUMPRODUCT(1*('All Skus'!$C$2:$C$951=$E9),'All Skus'!$D$2:$D$951)</f>
        <v>3</v>
      </c>
      <c r="G9" s="13" t="str">
        <f>VLOOKUP(MID(E9,4,1),DATA!$F$2:$G$16,2,FALSE)</f>
        <v>19"</v>
      </c>
      <c r="H9" s="13" t="str">
        <f>VLOOKUP(MID(E9,5,3),DATA!$H$2:$I$16,2,FALSE)</f>
        <v>8.5"</v>
      </c>
      <c r="I9" s="13" t="str">
        <f t="shared" si="0"/>
        <v>47</v>
      </c>
      <c r="J9" s="13" t="str">
        <f>VLOOKUP(MID(E9,10,3),DATA!$J$2:$L$16,2,FALSE)</f>
        <v>5x112</v>
      </c>
      <c r="K9" s="13">
        <f>VLOOKUP(MID(E9,10,3),DATA!$J$2:$L$16,3,FALSE)</f>
        <v>66.56</v>
      </c>
      <c r="L9" s="10" t="str">
        <f>VLOOKUP(MID(E9,3,1),DATA!$D$2:$E$16,2,FALSE)</f>
        <v>High Offset</v>
      </c>
      <c r="N9" s="11" t="s">
        <v>8</v>
      </c>
      <c r="O9" s="61" t="str">
        <f>VLOOKUP(MID(P9,1,2),DATA!$B$2:$C$10,2,FALSE)</f>
        <v>FF11</v>
      </c>
      <c r="P9" s="66" t="s">
        <v>375</v>
      </c>
      <c r="Q9" s="18" cm="1">
        <f t="array" ref="Q9">SUMPRODUCT(1*('All Skus'!$C$2:$C$951=$P9),'All Skus'!$D$2:$D$951)</f>
        <v>3</v>
      </c>
      <c r="R9" s="13" t="str">
        <f>VLOOKUP(MID(P9,4,1),DATA!$F$2:$G$16,2,FALSE)</f>
        <v>19"</v>
      </c>
      <c r="S9" s="13" t="str">
        <f>VLOOKUP(MID(P9,5,3),DATA!$H$2:$I$16,2,FALSE)</f>
        <v>8.5"</v>
      </c>
      <c r="T9" s="13" t="str">
        <f t="shared" si="1"/>
        <v>47</v>
      </c>
      <c r="U9" s="13" t="str">
        <f>VLOOKUP(MID(P9,10,3),DATA!$J$2:$L$16,2,FALSE)</f>
        <v>5x112</v>
      </c>
      <c r="V9" s="13">
        <f>VLOOKUP(MID(P9,10,3),DATA!$J$2:$L$16,3,FALSE)</f>
        <v>66.56</v>
      </c>
      <c r="W9" s="10" t="str">
        <f>VLOOKUP(MID(P9,3,1),DATA!$D$2:$E$16,2,FALSE)</f>
        <v>High Offset</v>
      </c>
      <c r="Y9" s="11" t="s">
        <v>8</v>
      </c>
      <c r="AA9" s="10" t="s">
        <v>2</v>
      </c>
      <c r="AB9" s="10" t="s">
        <v>5</v>
      </c>
      <c r="AC9" s="10" t="s">
        <v>68</v>
      </c>
    </row>
    <row r="10" spans="1:29" x14ac:dyDescent="0.25">
      <c r="A10" s="10" t="s">
        <v>1812</v>
      </c>
      <c r="B10" s="10" t="s">
        <v>1833</v>
      </c>
      <c r="C10" s="62" t="str">
        <f>VLOOKUP(MID(E10,1,2),DATA!$B$2:$C$10,2,FALSE)</f>
        <v>FF15</v>
      </c>
      <c r="D10" s="10" t="str">
        <f>VLOOKUP(MID(E10,13,2),DATA!$M$2:$N$16,2,FALSE)</f>
        <v>Liquid Silver</v>
      </c>
      <c r="E10" s="66" t="s">
        <v>249</v>
      </c>
      <c r="F10" s="18" cm="1">
        <f t="array" ref="F10">SUMPRODUCT(1*('All Skus'!$C$2:$C$951=$E10),'All Skus'!$D$2:$D$951)</f>
        <v>8</v>
      </c>
      <c r="G10" s="13" t="str">
        <f>VLOOKUP(MID(E10,4,1),DATA!$F$2:$G$16,2,FALSE)</f>
        <v>19"</v>
      </c>
      <c r="H10" s="13" t="str">
        <f>VLOOKUP(MID(E10,5,3),DATA!$H$2:$I$16,2,FALSE)</f>
        <v>8.5"</v>
      </c>
      <c r="I10" s="13" t="str">
        <f t="shared" si="0"/>
        <v>47</v>
      </c>
      <c r="J10" s="13" t="str">
        <f>VLOOKUP(MID(E10,10,3),DATA!$J$2:$L$16,2,FALSE)</f>
        <v>5x112</v>
      </c>
      <c r="K10" s="13">
        <f>VLOOKUP(MID(E10,10,3),DATA!$J$2:$L$16,3,FALSE)</f>
        <v>66.56</v>
      </c>
      <c r="L10" s="10" t="str">
        <f>VLOOKUP(MID(E10,3,1),DATA!$D$2:$E$16,2,FALSE)</f>
        <v>High Offset</v>
      </c>
      <c r="M10" s="10">
        <v>22.2</v>
      </c>
      <c r="N10" s="11" t="s">
        <v>8</v>
      </c>
      <c r="O10" s="61" t="str">
        <f>VLOOKUP(MID(P10,1,2),DATA!$B$2:$C$10,2,FALSE)</f>
        <v>FF15</v>
      </c>
      <c r="P10" s="66" t="s">
        <v>249</v>
      </c>
      <c r="Q10" s="18" cm="1">
        <f t="array" ref="Q10">SUMPRODUCT(1*('All Skus'!$C$2:$C$951=$P10),'All Skus'!$D$2:$D$951)</f>
        <v>8</v>
      </c>
      <c r="R10" s="13" t="str">
        <f>VLOOKUP(MID(P10,4,1),DATA!$F$2:$G$16,2,FALSE)</f>
        <v>19"</v>
      </c>
      <c r="S10" s="13" t="str">
        <f>VLOOKUP(MID(P10,5,3),DATA!$H$2:$I$16,2,FALSE)</f>
        <v>8.5"</v>
      </c>
      <c r="T10" s="13" t="str">
        <f t="shared" si="1"/>
        <v>47</v>
      </c>
      <c r="U10" s="13" t="str">
        <f>VLOOKUP(MID(P10,10,3),DATA!$J$2:$L$16,2,FALSE)</f>
        <v>5x112</v>
      </c>
      <c r="V10" s="13">
        <f>VLOOKUP(MID(P10,10,3),DATA!$J$2:$L$16,3,FALSE)</f>
        <v>66.56</v>
      </c>
      <c r="W10" s="10" t="str">
        <f>VLOOKUP(MID(P10,3,1),DATA!$D$2:$E$16,2,FALSE)</f>
        <v>High Offset</v>
      </c>
      <c r="X10" s="10">
        <v>22.2</v>
      </c>
      <c r="Y10" s="11" t="s">
        <v>8</v>
      </c>
      <c r="AA10" s="10" t="s">
        <v>2</v>
      </c>
      <c r="AB10" s="10" t="s">
        <v>5</v>
      </c>
      <c r="AC10" s="10" t="s">
        <v>68</v>
      </c>
    </row>
    <row r="11" spans="1:29" x14ac:dyDescent="0.25">
      <c r="A11" s="10" t="s">
        <v>1812</v>
      </c>
      <c r="B11" s="10" t="s">
        <v>1833</v>
      </c>
      <c r="C11" s="62" t="str">
        <f>VLOOKUP(MID(E11,1,2),DATA!$B$2:$C$10,2,FALSE)</f>
        <v>FF15</v>
      </c>
      <c r="D11" s="10" t="str">
        <f>VLOOKUP(MID(E11,13,2),DATA!$M$2:$N$16,2,FALSE)</f>
        <v>Tarmac</v>
      </c>
      <c r="E11" s="66" t="s">
        <v>248</v>
      </c>
      <c r="F11" s="18" cm="1">
        <f t="array" ref="F11">SUMPRODUCT(1*('All Skus'!$C$2:$C$951=$E11),'All Skus'!$D$2:$D$951)</f>
        <v>32</v>
      </c>
      <c r="G11" s="13" t="str">
        <f>VLOOKUP(MID(E11,4,1),DATA!$F$2:$G$16,2,FALSE)</f>
        <v>19"</v>
      </c>
      <c r="H11" s="13" t="str">
        <f>VLOOKUP(MID(E11,5,3),DATA!$H$2:$I$16,2,FALSE)</f>
        <v>8.5"</v>
      </c>
      <c r="I11" s="13" t="str">
        <f t="shared" si="0"/>
        <v>47</v>
      </c>
      <c r="J11" s="13" t="str">
        <f>VLOOKUP(MID(E11,10,3),DATA!$J$2:$L$16,2,FALSE)</f>
        <v>5x112</v>
      </c>
      <c r="K11" s="13">
        <f>VLOOKUP(MID(E11,10,3),DATA!$J$2:$L$16,3,FALSE)</f>
        <v>66.56</v>
      </c>
      <c r="L11" s="10" t="str">
        <f>VLOOKUP(MID(E11,3,1),DATA!$D$2:$E$16,2,FALSE)</f>
        <v>High Offset</v>
      </c>
      <c r="M11" s="10">
        <v>22.2</v>
      </c>
      <c r="N11" s="11" t="s">
        <v>8</v>
      </c>
      <c r="O11" s="61" t="str">
        <f>VLOOKUP(MID(P11,1,2),DATA!$B$2:$C$10,2,FALSE)</f>
        <v>FF15</v>
      </c>
      <c r="P11" s="66" t="s">
        <v>248</v>
      </c>
      <c r="Q11" s="18" cm="1">
        <f t="array" ref="Q11">SUMPRODUCT(1*('All Skus'!$C$2:$C$951=$P11),'All Skus'!$D$2:$D$951)</f>
        <v>32</v>
      </c>
      <c r="R11" s="13" t="str">
        <f>VLOOKUP(MID(P11,4,1),DATA!$F$2:$G$16,2,FALSE)</f>
        <v>19"</v>
      </c>
      <c r="S11" s="13" t="str">
        <f>VLOOKUP(MID(P11,5,3),DATA!$H$2:$I$16,2,FALSE)</f>
        <v>8.5"</v>
      </c>
      <c r="T11" s="13" t="str">
        <f t="shared" si="1"/>
        <v>47</v>
      </c>
      <c r="U11" s="13" t="str">
        <f>VLOOKUP(MID(P11,10,3),DATA!$J$2:$L$16,2,FALSE)</f>
        <v>5x112</v>
      </c>
      <c r="V11" s="13">
        <f>VLOOKUP(MID(P11,10,3),DATA!$J$2:$L$16,3,FALSE)</f>
        <v>66.56</v>
      </c>
      <c r="W11" s="10" t="str">
        <f>VLOOKUP(MID(P11,3,1),DATA!$D$2:$E$16,2,FALSE)</f>
        <v>High Offset</v>
      </c>
      <c r="X11" s="10">
        <v>22.2</v>
      </c>
      <c r="Y11" s="11" t="s">
        <v>8</v>
      </c>
      <c r="AA11" s="10" t="s">
        <v>2</v>
      </c>
      <c r="AB11" s="10" t="s">
        <v>5</v>
      </c>
      <c r="AC11" s="10" t="s">
        <v>68</v>
      </c>
    </row>
    <row r="12" spans="1:29" x14ac:dyDescent="0.25">
      <c r="A12" s="10" t="s">
        <v>1814</v>
      </c>
      <c r="B12" s="10" t="s">
        <v>1834</v>
      </c>
      <c r="C12" s="62" t="str">
        <f>VLOOKUP(MID(E12,1,2),DATA!$B$2:$C$10,2,FALSE)</f>
        <v>FF01</v>
      </c>
      <c r="D12" s="10" t="str">
        <f>VLOOKUP(MID(E12,13,2),DATA!$M$2:$N$16,2,FALSE)</f>
        <v>Tarmac</v>
      </c>
      <c r="E12" s="66" t="s">
        <v>153</v>
      </c>
      <c r="F12" s="18" cm="1">
        <f t="array" ref="F12">SUMPRODUCT(1*('All Skus'!$C$2:$C$951=$E12),'All Skus'!$D$2:$D$951)</f>
        <v>30</v>
      </c>
      <c r="G12" s="13" t="str">
        <f>VLOOKUP(MID(E12,4,1),DATA!$F$2:$G$16,2,FALSE)</f>
        <v>19"</v>
      </c>
      <c r="H12" s="13" t="str">
        <f>VLOOKUP(MID(E12,5,3),DATA!$H$2:$I$16,2,FALSE)</f>
        <v>9.0"</v>
      </c>
      <c r="I12" s="13" t="str">
        <f t="shared" si="0"/>
        <v>35</v>
      </c>
      <c r="J12" s="13" t="str">
        <f>VLOOKUP(MID(E12,10,3),DATA!$J$2:$L$16,2,FALSE)</f>
        <v>5x112</v>
      </c>
      <c r="K12" s="13">
        <f>VLOOKUP(MID(E12,10,3),DATA!$J$2:$L$16,3,FALSE)</f>
        <v>66.56</v>
      </c>
      <c r="L12" s="10" t="str">
        <f>VLOOKUP(MID(E12,3,1),DATA!$D$2:$E$16,2,FALSE)</f>
        <v>High Offset</v>
      </c>
      <c r="M12" s="10">
        <v>25.4</v>
      </c>
      <c r="N12" s="11" t="s">
        <v>12</v>
      </c>
      <c r="O12" s="61" t="str">
        <f>VLOOKUP(MID(P12,1,2),DATA!$B$2:$C$10,2,FALSE)</f>
        <v>FF01</v>
      </c>
      <c r="P12" s="66" t="s">
        <v>153</v>
      </c>
      <c r="Q12" s="18" cm="1">
        <f t="array" ref="Q12">SUMPRODUCT(1*('All Skus'!$C$2:$C$951=$P12),'All Skus'!$D$2:$D$951)</f>
        <v>30</v>
      </c>
      <c r="R12" s="13" t="str">
        <f>VLOOKUP(MID(P12,4,1),DATA!$F$2:$G$16,2,FALSE)</f>
        <v>19"</v>
      </c>
      <c r="S12" s="13" t="str">
        <f>VLOOKUP(MID(P12,5,3),DATA!$H$2:$I$16,2,FALSE)</f>
        <v>9.0"</v>
      </c>
      <c r="T12" s="13" t="str">
        <f t="shared" si="1"/>
        <v>35</v>
      </c>
      <c r="U12" s="13" t="str">
        <f>VLOOKUP(MID(P12,10,3),DATA!$J$2:$L$16,2,FALSE)</f>
        <v>5x112</v>
      </c>
      <c r="V12" s="13">
        <f>VLOOKUP(MID(P12,10,3),DATA!$J$2:$L$16,3,FALSE)</f>
        <v>66.56</v>
      </c>
      <c r="W12" s="10" t="str">
        <f>VLOOKUP(MID(P12,3,1),DATA!$D$2:$E$16,2,FALSE)</f>
        <v>High Offset</v>
      </c>
      <c r="X12" s="10">
        <v>25.4</v>
      </c>
      <c r="Y12" s="11" t="s">
        <v>12</v>
      </c>
      <c r="Z12" s="10" t="s">
        <v>4</v>
      </c>
      <c r="AA12" s="10" t="s">
        <v>2</v>
      </c>
      <c r="AB12" s="10" t="s">
        <v>5</v>
      </c>
      <c r="AC12" s="10" t="s">
        <v>68</v>
      </c>
    </row>
    <row r="13" spans="1:29" x14ac:dyDescent="0.25">
      <c r="A13" s="10" t="s">
        <v>1814</v>
      </c>
      <c r="B13" s="10" t="s">
        <v>1834</v>
      </c>
      <c r="C13" s="62" t="str">
        <f>VLOOKUP(MID(E13,1,2),DATA!$B$2:$C$10,2,FALSE)</f>
        <v>FF01</v>
      </c>
      <c r="D13" s="10" t="str">
        <f>VLOOKUP(MID(E13,13,2),DATA!$M$2:$N$16,2,FALSE)</f>
        <v>Tarmac</v>
      </c>
      <c r="E13" s="66" t="s">
        <v>157</v>
      </c>
      <c r="F13" s="18" cm="1">
        <f t="array" ref="F13">SUMPRODUCT(1*('All Skus'!$C$2:$C$951=$E13),'All Skus'!$D$2:$D$951)</f>
        <v>19</v>
      </c>
      <c r="G13" s="13" t="str">
        <f>VLOOKUP(MID(E13,4,1),DATA!$F$2:$G$16,2,FALSE)</f>
        <v>20"</v>
      </c>
      <c r="H13" s="13" t="str">
        <f>VLOOKUP(MID(E13,5,3),DATA!$H$2:$I$16,2,FALSE)</f>
        <v>9.0"</v>
      </c>
      <c r="I13" s="13" t="str">
        <f t="shared" si="0"/>
        <v>35</v>
      </c>
      <c r="J13" s="13" t="str">
        <f>VLOOKUP(MID(E13,10,3),DATA!$J$2:$L$16,2,FALSE)</f>
        <v>5x112</v>
      </c>
      <c r="K13" s="13">
        <f>VLOOKUP(MID(E13,10,3),DATA!$J$2:$L$16,3,FALSE)</f>
        <v>66.56</v>
      </c>
      <c r="L13" s="10" t="str">
        <f>VLOOKUP(MID(E13,3,1),DATA!$D$2:$E$16,2,FALSE)</f>
        <v>High Offset</v>
      </c>
      <c r="M13" s="10">
        <v>26.8</v>
      </c>
      <c r="N13" s="11" t="s">
        <v>42</v>
      </c>
      <c r="O13" s="61" t="str">
        <f>VLOOKUP(MID(P13,1,2),DATA!$B$2:$C$10,2,FALSE)</f>
        <v>FF01</v>
      </c>
      <c r="P13" s="66" t="s">
        <v>157</v>
      </c>
      <c r="Q13" s="18" cm="1">
        <f t="array" ref="Q13">SUMPRODUCT(1*('All Skus'!$C$2:$C$951=$P13),'All Skus'!$D$2:$D$951)</f>
        <v>19</v>
      </c>
      <c r="R13" s="13" t="str">
        <f>VLOOKUP(MID(P13,4,1),DATA!$F$2:$G$16,2,FALSE)</f>
        <v>20"</v>
      </c>
      <c r="S13" s="13" t="str">
        <f>VLOOKUP(MID(P13,5,3),DATA!$H$2:$I$16,2,FALSE)</f>
        <v>9.0"</v>
      </c>
      <c r="T13" s="13" t="str">
        <f t="shared" si="1"/>
        <v>35</v>
      </c>
      <c r="U13" s="13" t="str">
        <f>VLOOKUP(MID(P13,10,3),DATA!$J$2:$L$16,2,FALSE)</f>
        <v>5x112</v>
      </c>
      <c r="V13" s="13">
        <f>VLOOKUP(MID(P13,10,3),DATA!$J$2:$L$16,3,FALSE)</f>
        <v>66.56</v>
      </c>
      <c r="W13" s="10" t="str">
        <f>VLOOKUP(MID(P13,3,1),DATA!$D$2:$E$16,2,FALSE)</f>
        <v>High Offset</v>
      </c>
      <c r="X13" s="10">
        <v>26.8</v>
      </c>
      <c r="Y13" s="11" t="s">
        <v>42</v>
      </c>
      <c r="Z13" s="10" t="s">
        <v>4</v>
      </c>
      <c r="AA13" s="10" t="s">
        <v>2</v>
      </c>
      <c r="AB13" s="10" t="s">
        <v>5</v>
      </c>
      <c r="AC13" s="10" t="s">
        <v>68</v>
      </c>
    </row>
    <row r="14" spans="1:29" x14ac:dyDescent="0.25">
      <c r="A14" s="10" t="s">
        <v>1814</v>
      </c>
      <c r="B14" s="10" t="s">
        <v>1834</v>
      </c>
      <c r="C14" s="62" t="str">
        <f>VLOOKUP(MID(E14,1,2),DATA!$B$2:$C$10,2,FALSE)</f>
        <v>FF04</v>
      </c>
      <c r="D14" s="10" t="str">
        <f>VLOOKUP(MID(E14,13,2),DATA!$M$2:$N$16,2,FALSE)</f>
        <v>Tarmac</v>
      </c>
      <c r="E14" s="66" t="s">
        <v>299</v>
      </c>
      <c r="F14" s="18" cm="1">
        <f t="array" ref="F14">SUMPRODUCT(1*('All Skus'!$C$2:$C$951=$E14),'All Skus'!$D$2:$D$951)</f>
        <v>23</v>
      </c>
      <c r="G14" s="13" t="str">
        <f>VLOOKUP(MID(E14,4,1),DATA!$F$2:$G$16,2,FALSE)</f>
        <v>19"</v>
      </c>
      <c r="H14" s="13" t="str">
        <f>VLOOKUP(MID(E14,5,3),DATA!$H$2:$I$16,2,FALSE)</f>
        <v>9.0"</v>
      </c>
      <c r="I14" s="13" t="str">
        <f t="shared" si="0"/>
        <v>35</v>
      </c>
      <c r="J14" s="13" t="str">
        <f>VLOOKUP(MID(E14,10,3),DATA!$J$2:$L$16,2,FALSE)</f>
        <v>5x112</v>
      </c>
      <c r="K14" s="13">
        <f>VLOOKUP(MID(E14,10,3),DATA!$J$2:$L$16,3,FALSE)</f>
        <v>66.56</v>
      </c>
      <c r="L14" s="10" t="str">
        <f>VLOOKUP(MID(E14,3,1),DATA!$D$2:$E$16,2,FALSE)</f>
        <v>High Offset</v>
      </c>
      <c r="M14" s="10">
        <v>24.6</v>
      </c>
      <c r="N14" s="11" t="s">
        <v>12</v>
      </c>
      <c r="O14" s="61" t="str">
        <f>VLOOKUP(MID(P14,1,2),DATA!$B$2:$C$10,2,FALSE)</f>
        <v>FF04</v>
      </c>
      <c r="P14" s="66" t="s">
        <v>299</v>
      </c>
      <c r="Q14" s="18" cm="1">
        <f t="array" ref="Q14">SUMPRODUCT(1*('All Skus'!$C$2:$C$951=$P14),'All Skus'!$D$2:$D$951)</f>
        <v>23</v>
      </c>
      <c r="R14" s="13" t="str">
        <f>VLOOKUP(MID(P14,4,1),DATA!$F$2:$G$16,2,FALSE)</f>
        <v>19"</v>
      </c>
      <c r="S14" s="13" t="str">
        <f>VLOOKUP(MID(P14,5,3),DATA!$H$2:$I$16,2,FALSE)</f>
        <v>9.0"</v>
      </c>
      <c r="T14" s="13" t="str">
        <f t="shared" si="1"/>
        <v>35</v>
      </c>
      <c r="U14" s="13" t="str">
        <f>VLOOKUP(MID(P14,10,3),DATA!$J$2:$L$16,2,FALSE)</f>
        <v>5x112</v>
      </c>
      <c r="V14" s="13">
        <f>VLOOKUP(MID(P14,10,3),DATA!$J$2:$L$16,3,FALSE)</f>
        <v>66.56</v>
      </c>
      <c r="W14" s="10" t="str">
        <f>VLOOKUP(MID(P14,3,1),DATA!$D$2:$E$16,2,FALSE)</f>
        <v>High Offset</v>
      </c>
      <c r="X14" s="10">
        <v>24.6</v>
      </c>
      <c r="Y14" s="11" t="s">
        <v>12</v>
      </c>
      <c r="AA14" s="10" t="s">
        <v>2</v>
      </c>
      <c r="AB14" s="10" t="s">
        <v>5</v>
      </c>
      <c r="AC14" s="10" t="s">
        <v>68</v>
      </c>
    </row>
    <row r="15" spans="1:29" x14ac:dyDescent="0.25">
      <c r="A15" s="10" t="s">
        <v>1814</v>
      </c>
      <c r="B15" s="10" t="s">
        <v>1834</v>
      </c>
      <c r="C15" s="62" t="str">
        <f>VLOOKUP(MID(E15,1,2),DATA!$B$2:$C$10,2,FALSE)</f>
        <v>FF04</v>
      </c>
      <c r="D15" s="10" t="str">
        <f>VLOOKUP(MID(E15,13,2),DATA!$M$2:$N$16,2,FALSE)</f>
        <v>Liquid Metal</v>
      </c>
      <c r="E15" s="66" t="s">
        <v>300</v>
      </c>
      <c r="F15" s="18" cm="1">
        <f t="array" ref="F15">SUMPRODUCT(1*('All Skus'!$C$2:$C$951=$E15),'All Skus'!$D$2:$D$951)</f>
        <v>26</v>
      </c>
      <c r="G15" s="13" t="str">
        <f>VLOOKUP(MID(E15,4,1),DATA!$F$2:$G$16,2,FALSE)</f>
        <v>19"</v>
      </c>
      <c r="H15" s="13" t="str">
        <f>VLOOKUP(MID(E15,5,3),DATA!$H$2:$I$16,2,FALSE)</f>
        <v>9.0"</v>
      </c>
      <c r="I15" s="13" t="str">
        <f t="shared" si="0"/>
        <v>35</v>
      </c>
      <c r="J15" s="13" t="str">
        <f>VLOOKUP(MID(E15,10,3),DATA!$J$2:$L$16,2,FALSE)</f>
        <v>5x112</v>
      </c>
      <c r="K15" s="13">
        <f>VLOOKUP(MID(E15,10,3),DATA!$J$2:$L$16,3,FALSE)</f>
        <v>66.56</v>
      </c>
      <c r="L15" s="10" t="str">
        <f>VLOOKUP(MID(E15,3,1),DATA!$D$2:$E$16,2,FALSE)</f>
        <v>High Offset</v>
      </c>
      <c r="M15" s="10">
        <v>24.6</v>
      </c>
      <c r="N15" s="11" t="s">
        <v>12</v>
      </c>
      <c r="O15" s="61" t="str">
        <f>VLOOKUP(MID(P15,1,2),DATA!$B$2:$C$10,2,FALSE)</f>
        <v>FF04</v>
      </c>
      <c r="P15" s="66" t="s">
        <v>300</v>
      </c>
      <c r="Q15" s="18" cm="1">
        <f t="array" ref="Q15">SUMPRODUCT(1*('All Skus'!$C$2:$C$951=$P15),'All Skus'!$D$2:$D$951)</f>
        <v>26</v>
      </c>
      <c r="R15" s="13" t="str">
        <f>VLOOKUP(MID(P15,4,1),DATA!$F$2:$G$16,2,FALSE)</f>
        <v>19"</v>
      </c>
      <c r="S15" s="13" t="str">
        <f>VLOOKUP(MID(P15,5,3),DATA!$H$2:$I$16,2,FALSE)</f>
        <v>9.0"</v>
      </c>
      <c r="T15" s="13" t="str">
        <f t="shared" si="1"/>
        <v>35</v>
      </c>
      <c r="U15" s="13" t="str">
        <f>VLOOKUP(MID(P15,10,3),DATA!$J$2:$L$16,2,FALSE)</f>
        <v>5x112</v>
      </c>
      <c r="V15" s="13">
        <f>VLOOKUP(MID(P15,10,3),DATA!$J$2:$L$16,3,FALSE)</f>
        <v>66.56</v>
      </c>
      <c r="W15" s="10" t="str">
        <f>VLOOKUP(MID(P15,3,1),DATA!$D$2:$E$16,2,FALSE)</f>
        <v>High Offset</v>
      </c>
      <c r="X15" s="10">
        <v>24.6</v>
      </c>
      <c r="Y15" s="11" t="s">
        <v>12</v>
      </c>
      <c r="AA15" s="10" t="s">
        <v>2</v>
      </c>
      <c r="AB15" s="10" t="s">
        <v>5</v>
      </c>
      <c r="AC15" s="10" t="s">
        <v>68</v>
      </c>
    </row>
    <row r="16" spans="1:29" x14ac:dyDescent="0.25">
      <c r="A16" s="10" t="s">
        <v>1814</v>
      </c>
      <c r="B16" s="10" t="s">
        <v>1834</v>
      </c>
      <c r="C16" s="62" t="str">
        <f>VLOOKUP(MID(E16,1,2),DATA!$B$2:$C$10,2,FALSE)</f>
        <v>FF10</v>
      </c>
      <c r="D16" s="10" t="str">
        <f>VLOOKUP(MID(E16,13,2),DATA!$M$2:$N$16,2,FALSE)</f>
        <v>Tarmac</v>
      </c>
      <c r="E16" s="66" t="s">
        <v>14</v>
      </c>
      <c r="F16" s="18" cm="1">
        <f t="array" ref="F16">SUMPRODUCT(1*('All Skus'!$C$2:$C$951=$E16),'All Skus'!$D$2:$D$951)</f>
        <v>4</v>
      </c>
      <c r="G16" s="13" t="str">
        <f>VLOOKUP(MID(E16,4,1),DATA!$F$2:$G$16,2,FALSE)</f>
        <v>19"</v>
      </c>
      <c r="H16" s="13" t="str">
        <f>VLOOKUP(MID(E16,5,3),DATA!$H$2:$I$16,2,FALSE)</f>
        <v>9.0"</v>
      </c>
      <c r="I16" s="13" t="str">
        <f t="shared" si="0"/>
        <v>35</v>
      </c>
      <c r="J16" s="13" t="str">
        <f>VLOOKUP(MID(E16,10,3),DATA!$J$2:$L$16,2,FALSE)</f>
        <v>5x112</v>
      </c>
      <c r="K16" s="13">
        <f>VLOOKUP(MID(E16,10,3),DATA!$J$2:$L$16,3,FALSE)</f>
        <v>66.56</v>
      </c>
      <c r="L16" s="10" t="str">
        <f>VLOOKUP(MID(E16,3,1),DATA!$D$2:$E$16,2,FALSE)</f>
        <v>High Offset</v>
      </c>
      <c r="N16" s="11" t="s">
        <v>12</v>
      </c>
      <c r="O16" s="61" t="str">
        <f>VLOOKUP(MID(P16,1,2),DATA!$B$2:$C$10,2,FALSE)</f>
        <v>FF10</v>
      </c>
      <c r="P16" s="66" t="s">
        <v>14</v>
      </c>
      <c r="Q16" s="18" cm="1">
        <f t="array" ref="Q16">SUMPRODUCT(1*('All Skus'!$C$2:$C$951=$P16),'All Skus'!$D$2:$D$951)</f>
        <v>4</v>
      </c>
      <c r="R16" s="13" t="str">
        <f>VLOOKUP(MID(P16,4,1),DATA!$F$2:$G$16,2,FALSE)</f>
        <v>19"</v>
      </c>
      <c r="S16" s="13" t="str">
        <f>VLOOKUP(MID(P16,5,3),DATA!$H$2:$I$16,2,FALSE)</f>
        <v>9.0"</v>
      </c>
      <c r="T16" s="13" t="str">
        <f t="shared" si="1"/>
        <v>35</v>
      </c>
      <c r="U16" s="13" t="str">
        <f>VLOOKUP(MID(P16,10,3),DATA!$J$2:$L$16,2,FALSE)</f>
        <v>5x112</v>
      </c>
      <c r="V16" s="13">
        <f>VLOOKUP(MID(P16,10,3),DATA!$J$2:$L$16,3,FALSE)</f>
        <v>66.56</v>
      </c>
      <c r="W16" s="10" t="str">
        <f>VLOOKUP(MID(P16,3,1),DATA!$D$2:$E$16,2,FALSE)</f>
        <v>High Offset</v>
      </c>
      <c r="Y16" s="11" t="s">
        <v>12</v>
      </c>
      <c r="AA16" s="10" t="s">
        <v>2</v>
      </c>
      <c r="AB16" s="10" t="s">
        <v>5</v>
      </c>
      <c r="AC16" s="10" t="s">
        <v>68</v>
      </c>
    </row>
    <row r="17" spans="1:29" x14ac:dyDescent="0.25">
      <c r="A17" s="10" t="s">
        <v>1814</v>
      </c>
      <c r="B17" s="10" t="s">
        <v>1834</v>
      </c>
      <c r="C17" s="62" t="str">
        <f>VLOOKUP(MID(E17,1,2),DATA!$B$2:$C$10,2,FALSE)</f>
        <v>FF10</v>
      </c>
      <c r="D17" s="10" t="str">
        <f>VLOOKUP(MID(E17,13,2),DATA!$M$2:$N$16,2,FALSE)</f>
        <v>Liquid Metal</v>
      </c>
      <c r="E17" s="66" t="s">
        <v>15</v>
      </c>
      <c r="F17" s="18" cm="1">
        <f t="array" ref="F17">SUMPRODUCT(1*('All Skus'!$C$2:$C$951=$E17),'All Skus'!$D$2:$D$951)</f>
        <v>0</v>
      </c>
      <c r="G17" s="13" t="str">
        <f>VLOOKUP(MID(E17,4,1),DATA!$F$2:$G$16,2,FALSE)</f>
        <v>19"</v>
      </c>
      <c r="H17" s="13" t="str">
        <f>VLOOKUP(MID(E17,5,3),DATA!$H$2:$I$16,2,FALSE)</f>
        <v>9.0"</v>
      </c>
      <c r="I17" s="13" t="str">
        <f t="shared" si="0"/>
        <v>35</v>
      </c>
      <c r="J17" s="13" t="str">
        <f>VLOOKUP(MID(E17,10,3),DATA!$J$2:$L$16,2,FALSE)</f>
        <v>5x112</v>
      </c>
      <c r="K17" s="13">
        <f>VLOOKUP(MID(E17,10,3),DATA!$J$2:$L$16,3,FALSE)</f>
        <v>66.56</v>
      </c>
      <c r="L17" s="10" t="str">
        <f>VLOOKUP(MID(E17,3,1),DATA!$D$2:$E$16,2,FALSE)</f>
        <v>High Offset</v>
      </c>
      <c r="N17" s="11" t="s">
        <v>12</v>
      </c>
      <c r="O17" s="61" t="str">
        <f>VLOOKUP(MID(P17,1,2),DATA!$B$2:$C$10,2,FALSE)</f>
        <v>FF10</v>
      </c>
      <c r="P17" s="66" t="s">
        <v>15</v>
      </c>
      <c r="Q17" s="18" cm="1">
        <f t="array" ref="Q17">SUMPRODUCT(1*('All Skus'!$C$2:$C$951=$P17),'All Skus'!$D$2:$D$951)</f>
        <v>0</v>
      </c>
      <c r="R17" s="13" t="str">
        <f>VLOOKUP(MID(P17,4,1),DATA!$F$2:$G$16,2,FALSE)</f>
        <v>19"</v>
      </c>
      <c r="S17" s="13" t="str">
        <f>VLOOKUP(MID(P17,5,3),DATA!$H$2:$I$16,2,FALSE)</f>
        <v>9.0"</v>
      </c>
      <c r="T17" s="13" t="str">
        <f t="shared" si="1"/>
        <v>35</v>
      </c>
      <c r="U17" s="13" t="str">
        <f>VLOOKUP(MID(P17,10,3),DATA!$J$2:$L$16,2,FALSE)</f>
        <v>5x112</v>
      </c>
      <c r="V17" s="13">
        <f>VLOOKUP(MID(P17,10,3),DATA!$J$2:$L$16,3,FALSE)</f>
        <v>66.56</v>
      </c>
      <c r="W17" s="10" t="str">
        <f>VLOOKUP(MID(P17,3,1),DATA!$D$2:$E$16,2,FALSE)</f>
        <v>High Offset</v>
      </c>
      <c r="Y17" s="11" t="s">
        <v>12</v>
      </c>
      <c r="AA17" s="10" t="s">
        <v>2</v>
      </c>
      <c r="AB17" s="10" t="s">
        <v>5</v>
      </c>
      <c r="AC17" s="10" t="s">
        <v>68</v>
      </c>
    </row>
    <row r="18" spans="1:29" x14ac:dyDescent="0.25">
      <c r="A18" s="10" t="s">
        <v>1814</v>
      </c>
      <c r="B18" s="10" t="s">
        <v>1834</v>
      </c>
      <c r="C18" s="62" t="str">
        <f>VLOOKUP(MID(E18,1,2),DATA!$B$2:$C$10,2,FALSE)</f>
        <v>FF11</v>
      </c>
      <c r="D18" s="10" t="str">
        <f>VLOOKUP(MID(E18,13,2),DATA!$M$2:$N$16,2,FALSE)</f>
        <v>Tarmac</v>
      </c>
      <c r="E18" s="66" t="s">
        <v>376</v>
      </c>
      <c r="F18" s="18" cm="1">
        <f t="array" ref="F18">SUMPRODUCT(1*('All Skus'!$C$2:$C$951=$E18),'All Skus'!$D$2:$D$951)</f>
        <v>16</v>
      </c>
      <c r="G18" s="13" t="str">
        <f>VLOOKUP(MID(E18,4,1),DATA!$F$2:$G$16,2,FALSE)</f>
        <v>19"</v>
      </c>
      <c r="H18" s="13" t="str">
        <f>VLOOKUP(MID(E18,5,3),DATA!$H$2:$I$16,2,FALSE)</f>
        <v>9.0"</v>
      </c>
      <c r="I18" s="13" t="str">
        <f t="shared" si="0"/>
        <v>35</v>
      </c>
      <c r="J18" s="13" t="str">
        <f>VLOOKUP(MID(E18,10,3),DATA!$J$2:$L$16,2,FALSE)</f>
        <v>5x112</v>
      </c>
      <c r="K18" s="13">
        <f>VLOOKUP(MID(E18,10,3),DATA!$J$2:$L$16,3,FALSE)</f>
        <v>66.56</v>
      </c>
      <c r="L18" s="10" t="str">
        <f>VLOOKUP(MID(E18,3,1),DATA!$D$2:$E$16,2,FALSE)</f>
        <v>High Offset</v>
      </c>
      <c r="N18" s="11" t="s">
        <v>12</v>
      </c>
      <c r="O18" s="61" t="str">
        <f>VLOOKUP(MID(P18,1,2),DATA!$B$2:$C$10,2,FALSE)</f>
        <v>FF11</v>
      </c>
      <c r="P18" s="66" t="s">
        <v>376</v>
      </c>
      <c r="Q18" s="18" cm="1">
        <f t="array" ref="Q18">SUMPRODUCT(1*('All Skus'!$C$2:$C$951=$P18),'All Skus'!$D$2:$D$951)</f>
        <v>16</v>
      </c>
      <c r="R18" s="13" t="str">
        <f>VLOOKUP(MID(P18,4,1),DATA!$F$2:$G$16,2,FALSE)</f>
        <v>19"</v>
      </c>
      <c r="S18" s="13" t="str">
        <f>VLOOKUP(MID(P18,5,3),DATA!$H$2:$I$16,2,FALSE)</f>
        <v>9.0"</v>
      </c>
      <c r="T18" s="13" t="str">
        <f t="shared" si="1"/>
        <v>35</v>
      </c>
      <c r="U18" s="13" t="str">
        <f>VLOOKUP(MID(P18,10,3),DATA!$J$2:$L$16,2,FALSE)</f>
        <v>5x112</v>
      </c>
      <c r="V18" s="13">
        <f>VLOOKUP(MID(P18,10,3),DATA!$J$2:$L$16,3,FALSE)</f>
        <v>66.56</v>
      </c>
      <c r="W18" s="10" t="str">
        <f>VLOOKUP(MID(P18,3,1),DATA!$D$2:$E$16,2,FALSE)</f>
        <v>High Offset</v>
      </c>
      <c r="Y18" s="11" t="s">
        <v>12</v>
      </c>
      <c r="AA18" s="10" t="s">
        <v>2</v>
      </c>
      <c r="AB18" s="10" t="s">
        <v>5</v>
      </c>
      <c r="AC18" s="10" t="s">
        <v>68</v>
      </c>
    </row>
    <row r="19" spans="1:29" x14ac:dyDescent="0.25">
      <c r="A19" s="10" t="s">
        <v>1814</v>
      </c>
      <c r="B19" s="10" t="s">
        <v>1834</v>
      </c>
      <c r="C19" s="62" t="str">
        <f>VLOOKUP(MID(E19,1,2),DATA!$B$2:$C$10,2,FALSE)</f>
        <v>FF11</v>
      </c>
      <c r="D19" s="10" t="str">
        <f>VLOOKUP(MID(E19,13,2),DATA!$M$2:$N$16,2,FALSE)</f>
        <v>Liquid Metal</v>
      </c>
      <c r="E19" s="66" t="s">
        <v>377</v>
      </c>
      <c r="F19" s="18" cm="1">
        <f t="array" ref="F19">SUMPRODUCT(1*('All Skus'!$C$2:$C$951=$E19),'All Skus'!$D$2:$D$951)</f>
        <v>4</v>
      </c>
      <c r="G19" s="13" t="str">
        <f>VLOOKUP(MID(E19,4,1),DATA!$F$2:$G$16,2,FALSE)</f>
        <v>19"</v>
      </c>
      <c r="H19" s="13" t="str">
        <f>VLOOKUP(MID(E19,5,3),DATA!$H$2:$I$16,2,FALSE)</f>
        <v>9.0"</v>
      </c>
      <c r="I19" s="13" t="str">
        <f t="shared" si="0"/>
        <v>35</v>
      </c>
      <c r="J19" s="13" t="str">
        <f>VLOOKUP(MID(E19,10,3),DATA!$J$2:$L$16,2,FALSE)</f>
        <v>5x112</v>
      </c>
      <c r="K19" s="13">
        <f>VLOOKUP(MID(E19,10,3),DATA!$J$2:$L$16,3,FALSE)</f>
        <v>66.56</v>
      </c>
      <c r="L19" s="10" t="str">
        <f>VLOOKUP(MID(E19,3,1),DATA!$D$2:$E$16,2,FALSE)</f>
        <v>High Offset</v>
      </c>
      <c r="N19" s="11" t="s">
        <v>12</v>
      </c>
      <c r="O19" s="61" t="str">
        <f>VLOOKUP(MID(P19,1,2),DATA!$B$2:$C$10,2,FALSE)</f>
        <v>FF11</v>
      </c>
      <c r="P19" s="66" t="s">
        <v>377</v>
      </c>
      <c r="Q19" s="18" cm="1">
        <f t="array" ref="Q19">SUMPRODUCT(1*('All Skus'!$C$2:$C$951=$P19),'All Skus'!$D$2:$D$951)</f>
        <v>4</v>
      </c>
      <c r="R19" s="13" t="str">
        <f>VLOOKUP(MID(P19,4,1),DATA!$F$2:$G$16,2,FALSE)</f>
        <v>19"</v>
      </c>
      <c r="S19" s="13" t="str">
        <f>VLOOKUP(MID(P19,5,3),DATA!$H$2:$I$16,2,FALSE)</f>
        <v>9.0"</v>
      </c>
      <c r="T19" s="13" t="str">
        <f t="shared" si="1"/>
        <v>35</v>
      </c>
      <c r="U19" s="13" t="str">
        <f>VLOOKUP(MID(P19,10,3),DATA!$J$2:$L$16,2,FALSE)</f>
        <v>5x112</v>
      </c>
      <c r="V19" s="13">
        <f>VLOOKUP(MID(P19,10,3),DATA!$J$2:$L$16,3,FALSE)</f>
        <v>66.56</v>
      </c>
      <c r="W19" s="10" t="str">
        <f>VLOOKUP(MID(P19,3,1),DATA!$D$2:$E$16,2,FALSE)</f>
        <v>High Offset</v>
      </c>
      <c r="Y19" s="11" t="s">
        <v>12</v>
      </c>
      <c r="AA19" s="10" t="s">
        <v>2</v>
      </c>
      <c r="AB19" s="10" t="s">
        <v>5</v>
      </c>
      <c r="AC19" s="10" t="s">
        <v>68</v>
      </c>
    </row>
    <row r="20" spans="1:29" x14ac:dyDescent="0.25">
      <c r="A20" s="10" t="s">
        <v>1816</v>
      </c>
      <c r="B20" s="10" t="s">
        <v>1983</v>
      </c>
      <c r="C20" s="62" t="str">
        <f>VLOOKUP(MID(E20,1,2),DATA!$B$2:$C$10,2,FALSE)</f>
        <v>FF01</v>
      </c>
      <c r="D20" s="10" t="str">
        <f>VLOOKUP(MID(E20,13,2),DATA!$M$2:$N$16,2,FALSE)</f>
        <v>Tarmac</v>
      </c>
      <c r="E20" s="66" t="s">
        <v>153</v>
      </c>
      <c r="F20" s="18" cm="1">
        <f t="array" ref="F20">SUMPRODUCT(1*('All Skus'!$C$2:$C$951=$E20),'All Skus'!$D$2:$D$951)</f>
        <v>30</v>
      </c>
      <c r="G20" s="13" t="str">
        <f>VLOOKUP(MID(E20,4,1),DATA!$F$2:$G$16,2,FALSE)</f>
        <v>19"</v>
      </c>
      <c r="H20" s="13" t="str">
        <f>VLOOKUP(MID(E20,5,3),DATA!$H$2:$I$16,2,FALSE)</f>
        <v>9.0"</v>
      </c>
      <c r="I20" s="13" t="str">
        <f t="shared" si="0"/>
        <v>35</v>
      </c>
      <c r="J20" s="13" t="str">
        <f>VLOOKUP(MID(E20,10,3),DATA!$J$2:$L$16,2,FALSE)</f>
        <v>5x112</v>
      </c>
      <c r="K20" s="13">
        <f>VLOOKUP(MID(E20,10,3),DATA!$J$2:$L$16,3,FALSE)</f>
        <v>66.56</v>
      </c>
      <c r="L20" s="10" t="str">
        <f>VLOOKUP(MID(E20,3,1),DATA!$D$2:$E$16,2,FALSE)</f>
        <v>High Offset</v>
      </c>
      <c r="M20" s="10">
        <v>25.4</v>
      </c>
      <c r="N20" s="11" t="s">
        <v>17</v>
      </c>
      <c r="O20" s="61" t="str">
        <f>VLOOKUP(MID(P20,1,2),DATA!$B$2:$C$10,2,FALSE)</f>
        <v>FF01</v>
      </c>
      <c r="P20" s="66" t="s">
        <v>153</v>
      </c>
      <c r="Q20" s="18" cm="1">
        <f t="array" ref="Q20">SUMPRODUCT(1*('All Skus'!$C$2:$C$951=$P20),'All Skus'!$D$2:$D$951)</f>
        <v>30</v>
      </c>
      <c r="R20" s="13" t="str">
        <f>VLOOKUP(MID(P20,4,1),DATA!$F$2:$G$16,2,FALSE)</f>
        <v>19"</v>
      </c>
      <c r="S20" s="13" t="str">
        <f>VLOOKUP(MID(P20,5,3),DATA!$H$2:$I$16,2,FALSE)</f>
        <v>9.0"</v>
      </c>
      <c r="T20" s="13" t="str">
        <f t="shared" si="1"/>
        <v>35</v>
      </c>
      <c r="U20" s="13" t="str">
        <f>VLOOKUP(MID(P20,10,3),DATA!$J$2:$L$16,2,FALSE)</f>
        <v>5x112</v>
      </c>
      <c r="V20" s="13">
        <f>VLOOKUP(MID(P20,10,3),DATA!$J$2:$L$16,3,FALSE)</f>
        <v>66.56</v>
      </c>
      <c r="W20" s="10" t="str">
        <f>VLOOKUP(MID(P20,3,1),DATA!$D$2:$E$16,2,FALSE)</f>
        <v>High Offset</v>
      </c>
      <c r="X20" s="10">
        <v>25.4</v>
      </c>
      <c r="Y20" s="11" t="s">
        <v>17</v>
      </c>
      <c r="Z20" s="10" t="s">
        <v>4</v>
      </c>
      <c r="AA20" s="10" t="s">
        <v>2</v>
      </c>
      <c r="AB20" s="10" t="s">
        <v>5</v>
      </c>
    </row>
    <row r="21" spans="1:29" x14ac:dyDescent="0.25">
      <c r="A21" s="10" t="s">
        <v>1816</v>
      </c>
      <c r="B21" s="10" t="s">
        <v>1983</v>
      </c>
      <c r="C21" s="62" t="str">
        <f>VLOOKUP(MID(E21,1,2),DATA!$B$2:$C$10,2,FALSE)</f>
        <v>FF01</v>
      </c>
      <c r="D21" s="10" t="str">
        <f>VLOOKUP(MID(E21,13,2),DATA!$M$2:$N$16,2,FALSE)</f>
        <v>Liquid Silver</v>
      </c>
      <c r="E21" s="66" t="s">
        <v>149</v>
      </c>
      <c r="F21" s="18" cm="1">
        <f t="array" ref="F21">SUMPRODUCT(1*('All Skus'!$C$2:$C$951=$E21),'All Skus'!$D$2:$D$951)</f>
        <v>17</v>
      </c>
      <c r="G21" s="13" t="str">
        <f>VLOOKUP(MID(E21,4,1),DATA!$F$2:$G$16,2,FALSE)</f>
        <v>19"</v>
      </c>
      <c r="H21" s="13" t="str">
        <f>VLOOKUP(MID(E21,5,3),DATA!$H$2:$I$16,2,FALSE)</f>
        <v>9.5"</v>
      </c>
      <c r="I21" s="13" t="str">
        <f t="shared" si="0"/>
        <v>45</v>
      </c>
      <c r="J21" s="13" t="str">
        <f>VLOOKUP(MID(E21,10,3),DATA!$J$2:$L$16,2,FALSE)</f>
        <v>5x112</v>
      </c>
      <c r="K21" s="13">
        <f>VLOOKUP(MID(E21,10,3),DATA!$J$2:$L$16,3,FALSE)</f>
        <v>66.56</v>
      </c>
      <c r="L21" s="10" t="str">
        <f>VLOOKUP(MID(E21,3,1),DATA!$D$2:$E$16,2,FALSE)</f>
        <v>High Offset</v>
      </c>
      <c r="M21" s="10">
        <v>25.6</v>
      </c>
      <c r="N21" s="11" t="s">
        <v>18</v>
      </c>
      <c r="O21" s="61" t="str">
        <f>VLOOKUP(MID(P21,1,2),DATA!$B$2:$C$10,2,FALSE)</f>
        <v>FF01</v>
      </c>
      <c r="P21" s="66" t="s">
        <v>149</v>
      </c>
      <c r="Q21" s="18" cm="1">
        <f t="array" ref="Q21">SUMPRODUCT(1*('All Skus'!$C$2:$C$951=$P21),'All Skus'!$D$2:$D$951)</f>
        <v>17</v>
      </c>
      <c r="R21" s="13" t="str">
        <f>VLOOKUP(MID(P21,4,1),DATA!$F$2:$G$16,2,FALSE)</f>
        <v>19"</v>
      </c>
      <c r="S21" s="13" t="str">
        <f>VLOOKUP(MID(P21,5,3),DATA!$H$2:$I$16,2,FALSE)</f>
        <v>9.5"</v>
      </c>
      <c r="T21" s="13" t="str">
        <f t="shared" si="1"/>
        <v>45</v>
      </c>
      <c r="U21" s="13" t="str">
        <f>VLOOKUP(MID(P21,10,3),DATA!$J$2:$L$16,2,FALSE)</f>
        <v>5x112</v>
      </c>
      <c r="V21" s="13">
        <f>VLOOKUP(MID(P21,10,3),DATA!$J$2:$L$16,3,FALSE)</f>
        <v>66.56</v>
      </c>
      <c r="W21" s="10" t="str">
        <f>VLOOKUP(MID(P21,3,1),DATA!$D$2:$E$16,2,FALSE)</f>
        <v>High Offset</v>
      </c>
      <c r="X21" s="10">
        <v>25.6</v>
      </c>
      <c r="Y21" s="11" t="s">
        <v>18</v>
      </c>
      <c r="Z21" s="10" t="s">
        <v>4</v>
      </c>
      <c r="AA21" s="10" t="s">
        <v>2</v>
      </c>
      <c r="AB21" s="10" t="s">
        <v>5</v>
      </c>
    </row>
    <row r="22" spans="1:29" x14ac:dyDescent="0.25">
      <c r="A22" s="10" t="s">
        <v>1816</v>
      </c>
      <c r="B22" s="10" t="s">
        <v>1983</v>
      </c>
      <c r="C22" s="62" t="str">
        <f>VLOOKUP(MID(E22,1,2),DATA!$B$2:$C$10,2,FALSE)</f>
        <v>FF01</v>
      </c>
      <c r="D22" s="10" t="str">
        <f>VLOOKUP(MID(E22,13,2),DATA!$M$2:$N$16,2,FALSE)</f>
        <v>Tarmac</v>
      </c>
      <c r="E22" s="66" t="s">
        <v>147</v>
      </c>
      <c r="F22" s="18" cm="1">
        <f t="array" ref="F22">SUMPRODUCT(1*('All Skus'!$C$2:$C$951=$E22),'All Skus'!$D$2:$D$951)</f>
        <v>7</v>
      </c>
      <c r="G22" s="13" t="str">
        <f>VLOOKUP(MID(E22,4,1),DATA!$F$2:$G$16,2,FALSE)</f>
        <v>19"</v>
      </c>
      <c r="H22" s="13" t="str">
        <f>VLOOKUP(MID(E22,5,3),DATA!$H$2:$I$16,2,FALSE)</f>
        <v>9.5"</v>
      </c>
      <c r="I22" s="13" t="str">
        <f t="shared" si="0"/>
        <v>45</v>
      </c>
      <c r="J22" s="13" t="str">
        <f>VLOOKUP(MID(E22,10,3),DATA!$J$2:$L$16,2,FALSE)</f>
        <v>5x112</v>
      </c>
      <c r="K22" s="13">
        <f>VLOOKUP(MID(E22,10,3),DATA!$J$2:$L$16,3,FALSE)</f>
        <v>66.56</v>
      </c>
      <c r="L22" s="10" t="str">
        <f>VLOOKUP(MID(E22,3,1),DATA!$D$2:$E$16,2,FALSE)</f>
        <v>High Offset</v>
      </c>
      <c r="M22" s="10">
        <v>25.6</v>
      </c>
      <c r="N22" s="11" t="s">
        <v>18</v>
      </c>
      <c r="O22" s="61" t="str">
        <f>VLOOKUP(MID(P22,1,2),DATA!$B$2:$C$10,2,FALSE)</f>
        <v>FF01</v>
      </c>
      <c r="P22" s="66" t="s">
        <v>147</v>
      </c>
      <c r="Q22" s="18" cm="1">
        <f t="array" ref="Q22">SUMPRODUCT(1*('All Skus'!$C$2:$C$951=$P22),'All Skus'!$D$2:$D$951)</f>
        <v>7</v>
      </c>
      <c r="R22" s="13" t="str">
        <f>VLOOKUP(MID(P22,4,1),DATA!$F$2:$G$16,2,FALSE)</f>
        <v>19"</v>
      </c>
      <c r="S22" s="13" t="str">
        <f>VLOOKUP(MID(P22,5,3),DATA!$H$2:$I$16,2,FALSE)</f>
        <v>9.5"</v>
      </c>
      <c r="T22" s="13" t="str">
        <f t="shared" si="1"/>
        <v>45</v>
      </c>
      <c r="U22" s="13" t="str">
        <f>VLOOKUP(MID(P22,10,3),DATA!$J$2:$L$16,2,FALSE)</f>
        <v>5x112</v>
      </c>
      <c r="V22" s="13">
        <f>VLOOKUP(MID(P22,10,3),DATA!$J$2:$L$16,3,FALSE)</f>
        <v>66.56</v>
      </c>
      <c r="W22" s="10" t="str">
        <f>VLOOKUP(MID(P22,3,1),DATA!$D$2:$E$16,2,FALSE)</f>
        <v>High Offset</v>
      </c>
      <c r="X22" s="10">
        <v>25.6</v>
      </c>
      <c r="Y22" s="11" t="s">
        <v>18</v>
      </c>
      <c r="Z22" s="10" t="s">
        <v>4</v>
      </c>
      <c r="AA22" s="10" t="s">
        <v>2</v>
      </c>
      <c r="AB22" s="10" t="s">
        <v>5</v>
      </c>
    </row>
    <row r="23" spans="1:29" x14ac:dyDescent="0.25">
      <c r="A23" s="10" t="s">
        <v>1816</v>
      </c>
      <c r="B23" s="10" t="s">
        <v>1983</v>
      </c>
      <c r="C23" s="62" t="str">
        <f>VLOOKUP(MID(E23,1,2),DATA!$B$2:$C$10,2,FALSE)</f>
        <v>FF01</v>
      </c>
      <c r="D23" s="10" t="str">
        <f>VLOOKUP(MID(E23,13,2),DATA!$M$2:$N$16,2,FALSE)</f>
        <v>Tarmac</v>
      </c>
      <c r="E23" s="66" t="s">
        <v>157</v>
      </c>
      <c r="F23" s="18" cm="1">
        <f t="array" ref="F23">SUMPRODUCT(1*('All Skus'!$C$2:$C$951=$E23),'All Skus'!$D$2:$D$951)</f>
        <v>19</v>
      </c>
      <c r="G23" s="13" t="str">
        <f>VLOOKUP(MID(E23,4,1),DATA!$F$2:$G$16,2,FALSE)</f>
        <v>20"</v>
      </c>
      <c r="H23" s="13" t="str">
        <f>VLOOKUP(MID(E23,5,3),DATA!$H$2:$I$16,2,FALSE)</f>
        <v>9.0"</v>
      </c>
      <c r="I23" s="13" t="str">
        <f t="shared" si="0"/>
        <v>35</v>
      </c>
      <c r="J23" s="13" t="str">
        <f>VLOOKUP(MID(E23,10,3),DATA!$J$2:$L$16,2,FALSE)</f>
        <v>5x112</v>
      </c>
      <c r="K23" s="13">
        <f>VLOOKUP(MID(E23,10,3),DATA!$J$2:$L$16,3,FALSE)</f>
        <v>66.56</v>
      </c>
      <c r="L23" s="10" t="str">
        <f>VLOOKUP(MID(E23,3,1),DATA!$D$2:$E$16,2,FALSE)</f>
        <v>High Offset</v>
      </c>
      <c r="M23" s="10">
        <v>26.8</v>
      </c>
      <c r="N23" s="11" t="s">
        <v>39</v>
      </c>
      <c r="O23" s="61" t="str">
        <f>VLOOKUP(MID(P23,1,2),DATA!$B$2:$C$10,2,FALSE)</f>
        <v>FF01</v>
      </c>
      <c r="P23" s="66" t="s">
        <v>157</v>
      </c>
      <c r="Q23" s="18" cm="1">
        <f t="array" ref="Q23">SUMPRODUCT(1*('All Skus'!$C$2:$C$951=$P23),'All Skus'!$D$2:$D$951)</f>
        <v>19</v>
      </c>
      <c r="R23" s="13" t="str">
        <f>VLOOKUP(MID(P23,4,1),DATA!$F$2:$G$16,2,FALSE)</f>
        <v>20"</v>
      </c>
      <c r="S23" s="13" t="str">
        <f>VLOOKUP(MID(P23,5,3),DATA!$H$2:$I$16,2,FALSE)</f>
        <v>9.0"</v>
      </c>
      <c r="T23" s="13" t="str">
        <f t="shared" si="1"/>
        <v>35</v>
      </c>
      <c r="U23" s="13" t="str">
        <f>VLOOKUP(MID(P23,10,3),DATA!$J$2:$L$16,2,FALSE)</f>
        <v>5x112</v>
      </c>
      <c r="V23" s="13">
        <f>VLOOKUP(MID(P23,10,3),DATA!$J$2:$L$16,3,FALSE)</f>
        <v>66.56</v>
      </c>
      <c r="W23" s="10" t="str">
        <f>VLOOKUP(MID(P23,3,1),DATA!$D$2:$E$16,2,FALSE)</f>
        <v>High Offset</v>
      </c>
      <c r="X23" s="10">
        <v>26.8</v>
      </c>
      <c r="Y23" s="11" t="s">
        <v>39</v>
      </c>
      <c r="Z23" s="10" t="s">
        <v>4</v>
      </c>
      <c r="AA23" s="10" t="s">
        <v>2</v>
      </c>
      <c r="AB23" s="10" t="s">
        <v>5</v>
      </c>
    </row>
    <row r="24" spans="1:29" x14ac:dyDescent="0.25">
      <c r="A24" s="10" t="s">
        <v>1816</v>
      </c>
      <c r="B24" s="10" t="s">
        <v>1983</v>
      </c>
      <c r="C24" s="62" t="str">
        <f>VLOOKUP(MID(E24,1,2),DATA!$B$2:$C$10,2,FALSE)</f>
        <v>FF04</v>
      </c>
      <c r="D24" s="10" t="str">
        <f>VLOOKUP(MID(E24,13,2),DATA!$M$2:$N$16,2,FALSE)</f>
        <v>Liquid Metal</v>
      </c>
      <c r="E24" s="66" t="s">
        <v>300</v>
      </c>
      <c r="F24" s="18" cm="1">
        <f t="array" ref="F24">SUMPRODUCT(1*('All Skus'!$C$2:$C$951=$E24),'All Skus'!$D$2:$D$951)</f>
        <v>26</v>
      </c>
      <c r="G24" s="13" t="str">
        <f>VLOOKUP(MID(E24,4,1),DATA!$F$2:$G$16,2,FALSE)</f>
        <v>19"</v>
      </c>
      <c r="H24" s="13" t="str">
        <f>VLOOKUP(MID(E24,5,3),DATA!$H$2:$I$16,2,FALSE)</f>
        <v>9.0"</v>
      </c>
      <c r="I24" s="13" t="str">
        <f t="shared" si="0"/>
        <v>35</v>
      </c>
      <c r="J24" s="13" t="str">
        <f>VLOOKUP(MID(E24,10,3),DATA!$J$2:$L$16,2,FALSE)</f>
        <v>5x112</v>
      </c>
      <c r="K24" s="13">
        <f>VLOOKUP(MID(E24,10,3),DATA!$J$2:$L$16,3,FALSE)</f>
        <v>66.56</v>
      </c>
      <c r="L24" s="10" t="str">
        <f>VLOOKUP(MID(E24,3,1),DATA!$D$2:$E$16,2,FALSE)</f>
        <v>High Offset</v>
      </c>
      <c r="M24" s="10">
        <v>24.6</v>
      </c>
      <c r="N24" s="11" t="s">
        <v>17</v>
      </c>
      <c r="O24" s="61" t="str">
        <f>VLOOKUP(MID(P24,1,2),DATA!$B$2:$C$10,2,FALSE)</f>
        <v>FF04</v>
      </c>
      <c r="P24" s="66" t="s">
        <v>300</v>
      </c>
      <c r="Q24" s="18" cm="1">
        <f t="array" ref="Q24">SUMPRODUCT(1*('All Skus'!$C$2:$C$951=$P24),'All Skus'!$D$2:$D$951)</f>
        <v>26</v>
      </c>
      <c r="R24" s="13" t="str">
        <f>VLOOKUP(MID(P24,4,1),DATA!$F$2:$G$16,2,FALSE)</f>
        <v>19"</v>
      </c>
      <c r="S24" s="13" t="str">
        <f>VLOOKUP(MID(P24,5,3),DATA!$H$2:$I$16,2,FALSE)</f>
        <v>9.0"</v>
      </c>
      <c r="T24" s="13" t="str">
        <f t="shared" si="1"/>
        <v>35</v>
      </c>
      <c r="U24" s="13" t="str">
        <f>VLOOKUP(MID(P24,10,3),DATA!$J$2:$L$16,2,FALSE)</f>
        <v>5x112</v>
      </c>
      <c r="V24" s="13">
        <f>VLOOKUP(MID(P24,10,3),DATA!$J$2:$L$16,3,FALSE)</f>
        <v>66.56</v>
      </c>
      <c r="W24" s="10" t="str">
        <f>VLOOKUP(MID(P24,3,1),DATA!$D$2:$E$16,2,FALSE)</f>
        <v>High Offset</v>
      </c>
      <c r="X24" s="10">
        <v>24.6</v>
      </c>
      <c r="Y24" s="11" t="s">
        <v>17</v>
      </c>
      <c r="AA24" s="10" t="s">
        <v>2</v>
      </c>
      <c r="AB24" s="10" t="s">
        <v>5</v>
      </c>
    </row>
    <row r="25" spans="1:29" x14ac:dyDescent="0.25">
      <c r="A25" s="10" t="s">
        <v>1816</v>
      </c>
      <c r="B25" s="10" t="s">
        <v>1983</v>
      </c>
      <c r="C25" s="62" t="str">
        <f>VLOOKUP(MID(E25,1,2),DATA!$B$2:$C$10,2,FALSE)</f>
        <v>FF04</v>
      </c>
      <c r="D25" s="10" t="str">
        <f>VLOOKUP(MID(E25,13,2),DATA!$M$2:$N$16,2,FALSE)</f>
        <v>Tarmac</v>
      </c>
      <c r="E25" s="66" t="s">
        <v>299</v>
      </c>
      <c r="F25" s="18" cm="1">
        <f t="array" ref="F25">SUMPRODUCT(1*('All Skus'!$C$2:$C$951=$E25),'All Skus'!$D$2:$D$951)</f>
        <v>23</v>
      </c>
      <c r="G25" s="13" t="str">
        <f>VLOOKUP(MID(E25,4,1),DATA!$F$2:$G$16,2,FALSE)</f>
        <v>19"</v>
      </c>
      <c r="H25" s="13" t="str">
        <f>VLOOKUP(MID(E25,5,3),DATA!$H$2:$I$16,2,FALSE)</f>
        <v>9.0"</v>
      </c>
      <c r="I25" s="13" t="str">
        <f t="shared" si="0"/>
        <v>35</v>
      </c>
      <c r="J25" s="13" t="str">
        <f>VLOOKUP(MID(E25,10,3),DATA!$J$2:$L$16,2,FALSE)</f>
        <v>5x112</v>
      </c>
      <c r="K25" s="13">
        <f>VLOOKUP(MID(E25,10,3),DATA!$J$2:$L$16,3,FALSE)</f>
        <v>66.56</v>
      </c>
      <c r="L25" s="10" t="str">
        <f>VLOOKUP(MID(E25,3,1),DATA!$D$2:$E$16,2,FALSE)</f>
        <v>High Offset</v>
      </c>
      <c r="M25" s="10">
        <v>24.6</v>
      </c>
      <c r="N25" s="11" t="s">
        <v>17</v>
      </c>
      <c r="O25" s="61" t="str">
        <f>VLOOKUP(MID(P25,1,2),DATA!$B$2:$C$10,2,FALSE)</f>
        <v>FF04</v>
      </c>
      <c r="P25" s="66" t="s">
        <v>299</v>
      </c>
      <c r="Q25" s="18" cm="1">
        <f t="array" ref="Q25">SUMPRODUCT(1*('All Skus'!$C$2:$C$951=$P25),'All Skus'!$D$2:$D$951)</f>
        <v>23</v>
      </c>
      <c r="R25" s="13" t="str">
        <f>VLOOKUP(MID(P25,4,1),DATA!$F$2:$G$16,2,FALSE)</f>
        <v>19"</v>
      </c>
      <c r="S25" s="13" t="str">
        <f>VLOOKUP(MID(P25,5,3),DATA!$H$2:$I$16,2,FALSE)</f>
        <v>9.0"</v>
      </c>
      <c r="T25" s="13" t="str">
        <f t="shared" si="1"/>
        <v>35</v>
      </c>
      <c r="U25" s="13" t="str">
        <f>VLOOKUP(MID(P25,10,3),DATA!$J$2:$L$16,2,FALSE)</f>
        <v>5x112</v>
      </c>
      <c r="V25" s="13">
        <f>VLOOKUP(MID(P25,10,3),DATA!$J$2:$L$16,3,FALSE)</f>
        <v>66.56</v>
      </c>
      <c r="W25" s="10" t="str">
        <f>VLOOKUP(MID(P25,3,1),DATA!$D$2:$E$16,2,FALSE)</f>
        <v>High Offset</v>
      </c>
      <c r="X25" s="10">
        <v>24.6</v>
      </c>
      <c r="Y25" s="11" t="s">
        <v>17</v>
      </c>
      <c r="AA25" s="10" t="s">
        <v>2</v>
      </c>
      <c r="AB25" s="10" t="s">
        <v>5</v>
      </c>
    </row>
    <row r="26" spans="1:29" x14ac:dyDescent="0.25">
      <c r="A26" s="10" t="s">
        <v>1816</v>
      </c>
      <c r="B26" s="10" t="s">
        <v>1983</v>
      </c>
      <c r="C26" s="62" t="str">
        <f>VLOOKUP(MID(E26,1,2),DATA!$B$2:$C$10,2,FALSE)</f>
        <v>FF04</v>
      </c>
      <c r="D26" s="10" t="str">
        <f>VLOOKUP(MID(E26,13,2),DATA!$M$2:$N$16,2,FALSE)</f>
        <v>Liquid Metal</v>
      </c>
      <c r="E26" s="66" t="s">
        <v>296</v>
      </c>
      <c r="F26" s="18" cm="1">
        <f t="array" ref="F26">SUMPRODUCT(1*('All Skus'!$C$2:$C$951=$E26),'All Skus'!$D$2:$D$951)</f>
        <v>15</v>
      </c>
      <c r="G26" s="13" t="str">
        <f>VLOOKUP(MID(E26,4,1),DATA!$F$2:$G$16,2,FALSE)</f>
        <v>19"</v>
      </c>
      <c r="H26" s="13" t="str">
        <f>VLOOKUP(MID(E26,5,3),DATA!$H$2:$I$16,2,FALSE)</f>
        <v>9.5"</v>
      </c>
      <c r="I26" s="13" t="str">
        <f t="shared" si="0"/>
        <v>45</v>
      </c>
      <c r="J26" s="13" t="str">
        <f>VLOOKUP(MID(E26,10,3),DATA!$J$2:$L$16,2,FALSE)</f>
        <v>5x112</v>
      </c>
      <c r="K26" s="13">
        <f>VLOOKUP(MID(E26,10,3),DATA!$J$2:$L$16,3,FALSE)</f>
        <v>66.56</v>
      </c>
      <c r="L26" s="10" t="str">
        <f>VLOOKUP(MID(E26,3,1),DATA!$D$2:$E$16,2,FALSE)</f>
        <v>High Offset</v>
      </c>
      <c r="M26" s="10">
        <v>24.6</v>
      </c>
      <c r="N26" s="11" t="s">
        <v>18</v>
      </c>
      <c r="O26" s="61" t="str">
        <f>VLOOKUP(MID(P26,1,2),DATA!$B$2:$C$10,2,FALSE)</f>
        <v>FF04</v>
      </c>
      <c r="P26" s="66" t="s">
        <v>296</v>
      </c>
      <c r="Q26" s="18" cm="1">
        <f t="array" ref="Q26">SUMPRODUCT(1*('All Skus'!$C$2:$C$951=$P26),'All Skus'!$D$2:$D$951)</f>
        <v>15</v>
      </c>
      <c r="R26" s="13" t="str">
        <f>VLOOKUP(MID(P26,4,1),DATA!$F$2:$G$16,2,FALSE)</f>
        <v>19"</v>
      </c>
      <c r="S26" s="13" t="str">
        <f>VLOOKUP(MID(P26,5,3),DATA!$H$2:$I$16,2,FALSE)</f>
        <v>9.5"</v>
      </c>
      <c r="T26" s="13" t="str">
        <f t="shared" si="1"/>
        <v>45</v>
      </c>
      <c r="U26" s="13" t="str">
        <f>VLOOKUP(MID(P26,10,3),DATA!$J$2:$L$16,2,FALSE)</f>
        <v>5x112</v>
      </c>
      <c r="V26" s="13">
        <f>VLOOKUP(MID(P26,10,3),DATA!$J$2:$L$16,3,FALSE)</f>
        <v>66.56</v>
      </c>
      <c r="W26" s="10" t="str">
        <f>VLOOKUP(MID(P26,3,1),DATA!$D$2:$E$16,2,FALSE)</f>
        <v>High Offset</v>
      </c>
      <c r="X26" s="10">
        <v>24.6</v>
      </c>
      <c r="Y26" s="11" t="s">
        <v>18</v>
      </c>
      <c r="AA26" s="10" t="s">
        <v>2</v>
      </c>
      <c r="AB26" s="10" t="s">
        <v>5</v>
      </c>
    </row>
    <row r="27" spans="1:29" x14ac:dyDescent="0.25">
      <c r="A27" s="10" t="s">
        <v>1816</v>
      </c>
      <c r="B27" s="10" t="s">
        <v>1983</v>
      </c>
      <c r="C27" s="62" t="str">
        <f>VLOOKUP(MID(E27,1,2),DATA!$B$2:$C$10,2,FALSE)</f>
        <v>FF04</v>
      </c>
      <c r="D27" s="10" t="str">
        <f>VLOOKUP(MID(E27,13,2),DATA!$M$2:$N$16,2,FALSE)</f>
        <v>Tarmac</v>
      </c>
      <c r="E27" s="66" t="s">
        <v>295</v>
      </c>
      <c r="F27" s="18" cm="1">
        <f t="array" ref="F27">SUMPRODUCT(1*('All Skus'!$C$2:$C$951=$E27),'All Skus'!$D$2:$D$951)</f>
        <v>27</v>
      </c>
      <c r="G27" s="13" t="str">
        <f>VLOOKUP(MID(E27,4,1),DATA!$F$2:$G$16,2,FALSE)</f>
        <v>19"</v>
      </c>
      <c r="H27" s="13" t="str">
        <f>VLOOKUP(MID(E27,5,3),DATA!$H$2:$I$16,2,FALSE)</f>
        <v>9.5"</v>
      </c>
      <c r="I27" s="13" t="str">
        <f t="shared" si="0"/>
        <v>45</v>
      </c>
      <c r="J27" s="13" t="str">
        <f>VLOOKUP(MID(E27,10,3),DATA!$J$2:$L$16,2,FALSE)</f>
        <v>5x112</v>
      </c>
      <c r="K27" s="13">
        <f>VLOOKUP(MID(E27,10,3),DATA!$J$2:$L$16,3,FALSE)</f>
        <v>66.56</v>
      </c>
      <c r="L27" s="10" t="str">
        <f>VLOOKUP(MID(E27,3,1),DATA!$D$2:$E$16,2,FALSE)</f>
        <v>High Offset</v>
      </c>
      <c r="M27" s="10">
        <v>24.6</v>
      </c>
      <c r="N27" s="11" t="s">
        <v>18</v>
      </c>
      <c r="O27" s="61" t="str">
        <f>VLOOKUP(MID(P27,1,2),DATA!$B$2:$C$10,2,FALSE)</f>
        <v>FF04</v>
      </c>
      <c r="P27" s="66" t="s">
        <v>295</v>
      </c>
      <c r="Q27" s="18" cm="1">
        <f t="array" ref="Q27">SUMPRODUCT(1*('All Skus'!$C$2:$C$951=$P27),'All Skus'!$D$2:$D$951)</f>
        <v>27</v>
      </c>
      <c r="R27" s="13" t="str">
        <f>VLOOKUP(MID(P27,4,1),DATA!$F$2:$G$16,2,FALSE)</f>
        <v>19"</v>
      </c>
      <c r="S27" s="13" t="str">
        <f>VLOOKUP(MID(P27,5,3),DATA!$H$2:$I$16,2,FALSE)</f>
        <v>9.5"</v>
      </c>
      <c r="T27" s="13" t="str">
        <f t="shared" si="1"/>
        <v>45</v>
      </c>
      <c r="U27" s="13" t="str">
        <f>VLOOKUP(MID(P27,10,3),DATA!$J$2:$L$16,2,FALSE)</f>
        <v>5x112</v>
      </c>
      <c r="V27" s="13">
        <f>VLOOKUP(MID(P27,10,3),DATA!$J$2:$L$16,3,FALSE)</f>
        <v>66.56</v>
      </c>
      <c r="W27" s="10" t="str">
        <f>VLOOKUP(MID(P27,3,1),DATA!$D$2:$E$16,2,FALSE)</f>
        <v>High Offset</v>
      </c>
      <c r="X27" s="10">
        <v>24.6</v>
      </c>
      <c r="Y27" s="11" t="s">
        <v>18</v>
      </c>
      <c r="AA27" s="10" t="s">
        <v>2</v>
      </c>
      <c r="AB27" s="10" t="s">
        <v>5</v>
      </c>
    </row>
    <row r="28" spans="1:29" x14ac:dyDescent="0.25">
      <c r="A28" s="10" t="s">
        <v>1816</v>
      </c>
      <c r="B28" s="10" t="s">
        <v>1983</v>
      </c>
      <c r="C28" s="62" t="str">
        <f>VLOOKUP(MID(E28,1,2),DATA!$B$2:$C$10,2,FALSE)</f>
        <v>FF04</v>
      </c>
      <c r="D28" s="10" t="str">
        <f>VLOOKUP(MID(E28,13,2),DATA!$M$2:$N$16,2,FALSE)</f>
        <v>Liquid Metal</v>
      </c>
      <c r="E28" s="66" t="s">
        <v>306</v>
      </c>
      <c r="F28" s="18" cm="1">
        <f t="array" ref="F28">SUMPRODUCT(1*('All Skus'!$C$2:$C$951=$E28),'All Skus'!$D$2:$D$951)</f>
        <v>1</v>
      </c>
      <c r="G28" s="13" t="str">
        <f>VLOOKUP(MID(E28,4,1),DATA!$F$2:$G$16,2,FALSE)</f>
        <v>20"</v>
      </c>
      <c r="H28" s="13" t="str">
        <f>VLOOKUP(MID(E28,5,3),DATA!$H$2:$I$16,2,FALSE)</f>
        <v>9.0"</v>
      </c>
      <c r="I28" s="13" t="str">
        <f t="shared" si="0"/>
        <v>35</v>
      </c>
      <c r="J28" s="13" t="str">
        <f>VLOOKUP(MID(E28,10,3),DATA!$J$2:$L$16,2,FALSE)</f>
        <v>5x112</v>
      </c>
      <c r="K28" s="13">
        <f>VLOOKUP(MID(E28,10,3),DATA!$J$2:$L$16,3,FALSE)</f>
        <v>66.56</v>
      </c>
      <c r="L28" s="10" t="str">
        <f>VLOOKUP(MID(E28,3,1),DATA!$D$2:$E$16,2,FALSE)</f>
        <v>High Offset</v>
      </c>
      <c r="M28" s="10">
        <v>25.6</v>
      </c>
      <c r="N28" s="11" t="s">
        <v>39</v>
      </c>
      <c r="O28" s="61" t="str">
        <f>VLOOKUP(MID(P28,1,2),DATA!$B$2:$C$10,2,FALSE)</f>
        <v>FF04</v>
      </c>
      <c r="P28" s="66" t="s">
        <v>306</v>
      </c>
      <c r="Q28" s="18" cm="1">
        <f t="array" ref="Q28">SUMPRODUCT(1*('All Skus'!$C$2:$C$951=$P28),'All Skus'!$D$2:$D$951)</f>
        <v>1</v>
      </c>
      <c r="R28" s="13" t="str">
        <f>VLOOKUP(MID(P28,4,1),DATA!$F$2:$G$16,2,FALSE)</f>
        <v>20"</v>
      </c>
      <c r="S28" s="13" t="str">
        <f>VLOOKUP(MID(P28,5,3),DATA!$H$2:$I$16,2,FALSE)</f>
        <v>9.0"</v>
      </c>
      <c r="T28" s="13" t="str">
        <f t="shared" si="1"/>
        <v>35</v>
      </c>
      <c r="U28" s="13" t="str">
        <f>VLOOKUP(MID(P28,10,3),DATA!$J$2:$L$16,2,FALSE)</f>
        <v>5x112</v>
      </c>
      <c r="V28" s="13">
        <f>VLOOKUP(MID(P28,10,3),DATA!$J$2:$L$16,3,FALSE)</f>
        <v>66.56</v>
      </c>
      <c r="W28" s="10" t="str">
        <f>VLOOKUP(MID(P28,3,1),DATA!$D$2:$E$16,2,FALSE)</f>
        <v>High Offset</v>
      </c>
      <c r="X28" s="10">
        <v>25.6</v>
      </c>
      <c r="Y28" s="11" t="s">
        <v>39</v>
      </c>
      <c r="AA28" s="10" t="s">
        <v>2</v>
      </c>
      <c r="AB28" s="10" t="s">
        <v>5</v>
      </c>
    </row>
    <row r="29" spans="1:29" x14ac:dyDescent="0.25">
      <c r="A29" s="10" t="s">
        <v>1816</v>
      </c>
      <c r="B29" s="10" t="s">
        <v>1983</v>
      </c>
      <c r="C29" s="62" t="str">
        <f>VLOOKUP(MID(E29,1,2),DATA!$B$2:$C$10,2,FALSE)</f>
        <v>FF04</v>
      </c>
      <c r="D29" s="10" t="str">
        <f>VLOOKUP(MID(E29,13,2),DATA!$M$2:$N$16,2,FALSE)</f>
        <v>Tarmac</v>
      </c>
      <c r="E29" s="66" t="s">
        <v>305</v>
      </c>
      <c r="F29" s="18" cm="1">
        <f t="array" ref="F29">SUMPRODUCT(1*('All Skus'!$C$2:$C$951=$E29),'All Skus'!$D$2:$D$951)</f>
        <v>2</v>
      </c>
      <c r="G29" s="13" t="str">
        <f>VLOOKUP(MID(E29,4,1),DATA!$F$2:$G$16,2,FALSE)</f>
        <v>20"</v>
      </c>
      <c r="H29" s="13" t="str">
        <f>VLOOKUP(MID(E29,5,3),DATA!$H$2:$I$16,2,FALSE)</f>
        <v>9.0"</v>
      </c>
      <c r="I29" s="13" t="str">
        <f t="shared" si="0"/>
        <v>35</v>
      </c>
      <c r="J29" s="13" t="str">
        <f>VLOOKUP(MID(E29,10,3),DATA!$J$2:$L$16,2,FALSE)</f>
        <v>5x112</v>
      </c>
      <c r="K29" s="13">
        <f>VLOOKUP(MID(E29,10,3),DATA!$J$2:$L$16,3,FALSE)</f>
        <v>66.56</v>
      </c>
      <c r="L29" s="10" t="str">
        <f>VLOOKUP(MID(E29,3,1),DATA!$D$2:$E$16,2,FALSE)</f>
        <v>High Offset</v>
      </c>
      <c r="M29" s="10">
        <v>25.6</v>
      </c>
      <c r="N29" s="11" t="s">
        <v>39</v>
      </c>
      <c r="O29" s="61" t="str">
        <f>VLOOKUP(MID(P29,1,2),DATA!$B$2:$C$10,2,FALSE)</f>
        <v>FF04</v>
      </c>
      <c r="P29" s="66" t="s">
        <v>305</v>
      </c>
      <c r="Q29" s="18" cm="1">
        <f t="array" ref="Q29">SUMPRODUCT(1*('All Skus'!$C$2:$C$951=$P29),'All Skus'!$D$2:$D$951)</f>
        <v>2</v>
      </c>
      <c r="R29" s="13" t="str">
        <f>VLOOKUP(MID(P29,4,1),DATA!$F$2:$G$16,2,FALSE)</f>
        <v>20"</v>
      </c>
      <c r="S29" s="13" t="str">
        <f>VLOOKUP(MID(P29,5,3),DATA!$H$2:$I$16,2,FALSE)</f>
        <v>9.0"</v>
      </c>
      <c r="T29" s="13" t="str">
        <f t="shared" si="1"/>
        <v>35</v>
      </c>
      <c r="U29" s="13" t="str">
        <f>VLOOKUP(MID(P29,10,3),DATA!$J$2:$L$16,2,FALSE)</f>
        <v>5x112</v>
      </c>
      <c r="V29" s="13">
        <f>VLOOKUP(MID(P29,10,3),DATA!$J$2:$L$16,3,FALSE)</f>
        <v>66.56</v>
      </c>
      <c r="W29" s="10" t="str">
        <f>VLOOKUP(MID(P29,3,1),DATA!$D$2:$E$16,2,FALSE)</f>
        <v>High Offset</v>
      </c>
      <c r="X29" s="10">
        <v>25.6</v>
      </c>
      <c r="Y29" s="11" t="s">
        <v>39</v>
      </c>
      <c r="AA29" s="10" t="s">
        <v>2</v>
      </c>
      <c r="AB29" s="10" t="s">
        <v>5</v>
      </c>
    </row>
    <row r="30" spans="1:29" x14ac:dyDescent="0.25">
      <c r="A30" s="10" t="s">
        <v>1816</v>
      </c>
      <c r="B30" s="10" t="s">
        <v>1983</v>
      </c>
      <c r="C30" s="62" t="str">
        <f>VLOOKUP(MID(E30,1,2),DATA!$B$2:$C$10,2,FALSE)</f>
        <v>FF10</v>
      </c>
      <c r="D30" s="10" t="str">
        <f>VLOOKUP(MID(E30,13,2),DATA!$M$2:$N$16,2,FALSE)</f>
        <v>Liquid Metal</v>
      </c>
      <c r="E30" s="66" t="s">
        <v>15</v>
      </c>
      <c r="F30" s="18" cm="1">
        <f t="array" ref="F30">SUMPRODUCT(1*('All Skus'!$C$2:$C$951=$E30),'All Skus'!$D$2:$D$951)</f>
        <v>0</v>
      </c>
      <c r="G30" s="13" t="str">
        <f>VLOOKUP(MID(E30,4,1),DATA!$F$2:$G$16,2,FALSE)</f>
        <v>19"</v>
      </c>
      <c r="H30" s="13" t="str">
        <f>VLOOKUP(MID(E30,5,3),DATA!$H$2:$I$16,2,FALSE)</f>
        <v>9.0"</v>
      </c>
      <c r="I30" s="13" t="str">
        <f t="shared" si="0"/>
        <v>35</v>
      </c>
      <c r="J30" s="13" t="str">
        <f>VLOOKUP(MID(E30,10,3),DATA!$J$2:$L$16,2,FALSE)</f>
        <v>5x112</v>
      </c>
      <c r="K30" s="13">
        <f>VLOOKUP(MID(E30,10,3),DATA!$J$2:$L$16,3,FALSE)</f>
        <v>66.56</v>
      </c>
      <c r="L30" s="10" t="str">
        <f>VLOOKUP(MID(E30,3,1),DATA!$D$2:$E$16,2,FALSE)</f>
        <v>High Offset</v>
      </c>
      <c r="N30" s="11" t="s">
        <v>17</v>
      </c>
      <c r="O30" s="61" t="str">
        <f>VLOOKUP(MID(P30,1,2),DATA!$B$2:$C$10,2,FALSE)</f>
        <v>FF10</v>
      </c>
      <c r="P30" s="66" t="s">
        <v>15</v>
      </c>
      <c r="Q30" s="18" cm="1">
        <f t="array" ref="Q30">SUMPRODUCT(1*('All Skus'!$C$2:$C$951=$P30),'All Skus'!$D$2:$D$951)</f>
        <v>0</v>
      </c>
      <c r="R30" s="13" t="str">
        <f>VLOOKUP(MID(P30,4,1),DATA!$F$2:$G$16,2,FALSE)</f>
        <v>19"</v>
      </c>
      <c r="S30" s="13" t="str">
        <f>VLOOKUP(MID(P30,5,3),DATA!$H$2:$I$16,2,FALSE)</f>
        <v>9.0"</v>
      </c>
      <c r="T30" s="13" t="str">
        <f t="shared" si="1"/>
        <v>35</v>
      </c>
      <c r="U30" s="13" t="str">
        <f>VLOOKUP(MID(P30,10,3),DATA!$J$2:$L$16,2,FALSE)</f>
        <v>5x112</v>
      </c>
      <c r="V30" s="13">
        <f>VLOOKUP(MID(P30,10,3),DATA!$J$2:$L$16,3,FALSE)</f>
        <v>66.56</v>
      </c>
      <c r="W30" s="10" t="str">
        <f>VLOOKUP(MID(P30,3,1),DATA!$D$2:$E$16,2,FALSE)</f>
        <v>High Offset</v>
      </c>
      <c r="Y30" s="11" t="s">
        <v>17</v>
      </c>
      <c r="AA30" s="10" t="s">
        <v>2</v>
      </c>
      <c r="AB30" s="10" t="s">
        <v>5</v>
      </c>
    </row>
    <row r="31" spans="1:29" x14ac:dyDescent="0.25">
      <c r="A31" s="10" t="s">
        <v>1816</v>
      </c>
      <c r="B31" s="10" t="s">
        <v>1983</v>
      </c>
      <c r="C31" s="62" t="str">
        <f>VLOOKUP(MID(E31,1,2),DATA!$B$2:$C$10,2,FALSE)</f>
        <v>FF10</v>
      </c>
      <c r="D31" s="10" t="str">
        <f>VLOOKUP(MID(E31,13,2),DATA!$M$2:$N$16,2,FALSE)</f>
        <v>Tarmac</v>
      </c>
      <c r="E31" s="66" t="s">
        <v>14</v>
      </c>
      <c r="F31" s="18" cm="1">
        <f t="array" ref="F31">SUMPRODUCT(1*('All Skus'!$C$2:$C$951=$E31),'All Skus'!$D$2:$D$951)</f>
        <v>4</v>
      </c>
      <c r="G31" s="13" t="str">
        <f>VLOOKUP(MID(E31,4,1),DATA!$F$2:$G$16,2,FALSE)</f>
        <v>19"</v>
      </c>
      <c r="H31" s="13" t="str">
        <f>VLOOKUP(MID(E31,5,3),DATA!$H$2:$I$16,2,FALSE)</f>
        <v>9.0"</v>
      </c>
      <c r="I31" s="13" t="str">
        <f t="shared" si="0"/>
        <v>35</v>
      </c>
      <c r="J31" s="13" t="str">
        <f>VLOOKUP(MID(E31,10,3),DATA!$J$2:$L$16,2,FALSE)</f>
        <v>5x112</v>
      </c>
      <c r="K31" s="13">
        <f>VLOOKUP(MID(E31,10,3),DATA!$J$2:$L$16,3,FALSE)</f>
        <v>66.56</v>
      </c>
      <c r="L31" s="10" t="str">
        <f>VLOOKUP(MID(E31,3,1),DATA!$D$2:$E$16,2,FALSE)</f>
        <v>High Offset</v>
      </c>
      <c r="N31" s="11" t="s">
        <v>17</v>
      </c>
      <c r="O31" s="61" t="str">
        <f>VLOOKUP(MID(P31,1,2),DATA!$B$2:$C$10,2,FALSE)</f>
        <v>FF10</v>
      </c>
      <c r="P31" s="66" t="s">
        <v>14</v>
      </c>
      <c r="Q31" s="18" cm="1">
        <f t="array" ref="Q31">SUMPRODUCT(1*('All Skus'!$C$2:$C$951=$P31),'All Skus'!$D$2:$D$951)</f>
        <v>4</v>
      </c>
      <c r="R31" s="13" t="str">
        <f>VLOOKUP(MID(P31,4,1),DATA!$F$2:$G$16,2,FALSE)</f>
        <v>19"</v>
      </c>
      <c r="S31" s="13" t="str">
        <f>VLOOKUP(MID(P31,5,3),DATA!$H$2:$I$16,2,FALSE)</f>
        <v>9.0"</v>
      </c>
      <c r="T31" s="13" t="str">
        <f t="shared" si="1"/>
        <v>35</v>
      </c>
      <c r="U31" s="13" t="str">
        <f>VLOOKUP(MID(P31,10,3),DATA!$J$2:$L$16,2,FALSE)</f>
        <v>5x112</v>
      </c>
      <c r="V31" s="13">
        <f>VLOOKUP(MID(P31,10,3),DATA!$J$2:$L$16,3,FALSE)</f>
        <v>66.56</v>
      </c>
      <c r="W31" s="10" t="str">
        <f>VLOOKUP(MID(P31,3,1),DATA!$D$2:$E$16,2,FALSE)</f>
        <v>High Offset</v>
      </c>
      <c r="Y31" s="11" t="s">
        <v>17</v>
      </c>
      <c r="AA31" s="10" t="s">
        <v>2</v>
      </c>
      <c r="AB31" s="10" t="s">
        <v>5</v>
      </c>
    </row>
    <row r="32" spans="1:29" x14ac:dyDescent="0.25">
      <c r="A32" s="10" t="s">
        <v>1816</v>
      </c>
      <c r="B32" s="10" t="s">
        <v>1983</v>
      </c>
      <c r="C32" s="62" t="str">
        <f>VLOOKUP(MID(E32,1,2),DATA!$B$2:$C$10,2,FALSE)</f>
        <v>FF10</v>
      </c>
      <c r="D32" s="10" t="str">
        <f>VLOOKUP(MID(E32,13,2),DATA!$M$2:$N$16,2,FALSE)</f>
        <v>Liquid Metal</v>
      </c>
      <c r="E32" s="66" t="s">
        <v>7</v>
      </c>
      <c r="F32" s="18" cm="1">
        <f t="array" ref="F32">SUMPRODUCT(1*('All Skus'!$C$2:$C$951=$E32),'All Skus'!$D$2:$D$951)</f>
        <v>22</v>
      </c>
      <c r="G32" s="13" t="str">
        <f>VLOOKUP(MID(E32,4,1),DATA!$F$2:$G$16,2,FALSE)</f>
        <v>19"</v>
      </c>
      <c r="H32" s="13" t="str">
        <f>VLOOKUP(MID(E32,5,3),DATA!$H$2:$I$16,2,FALSE)</f>
        <v>9.5"</v>
      </c>
      <c r="I32" s="13" t="str">
        <f t="shared" si="0"/>
        <v>45</v>
      </c>
      <c r="J32" s="13" t="str">
        <f>VLOOKUP(MID(E32,10,3),DATA!$J$2:$L$16,2,FALSE)</f>
        <v>5x112</v>
      </c>
      <c r="K32" s="13">
        <f>VLOOKUP(MID(E32,10,3),DATA!$J$2:$L$16,3,FALSE)</f>
        <v>66.56</v>
      </c>
      <c r="L32" s="10" t="str">
        <f>VLOOKUP(MID(E32,3,1),DATA!$D$2:$E$16,2,FALSE)</f>
        <v>High Offset</v>
      </c>
      <c r="N32" s="11" t="s">
        <v>18</v>
      </c>
      <c r="O32" s="61" t="str">
        <f>VLOOKUP(MID(P32,1,2),DATA!$B$2:$C$10,2,FALSE)</f>
        <v>FF10</v>
      </c>
      <c r="P32" s="66" t="s">
        <v>7</v>
      </c>
      <c r="Q32" s="18" cm="1">
        <f t="array" ref="Q32">SUMPRODUCT(1*('All Skus'!$C$2:$C$951=$P32),'All Skus'!$D$2:$D$951)</f>
        <v>22</v>
      </c>
      <c r="R32" s="13" t="str">
        <f>VLOOKUP(MID(P32,4,1),DATA!$F$2:$G$16,2,FALSE)</f>
        <v>19"</v>
      </c>
      <c r="S32" s="13" t="str">
        <f>VLOOKUP(MID(P32,5,3),DATA!$H$2:$I$16,2,FALSE)</f>
        <v>9.5"</v>
      </c>
      <c r="T32" s="13" t="str">
        <f t="shared" si="1"/>
        <v>45</v>
      </c>
      <c r="U32" s="13" t="str">
        <f>VLOOKUP(MID(P32,10,3),DATA!$J$2:$L$16,2,FALSE)</f>
        <v>5x112</v>
      </c>
      <c r="V32" s="13">
        <f>VLOOKUP(MID(P32,10,3),DATA!$J$2:$L$16,3,FALSE)</f>
        <v>66.56</v>
      </c>
      <c r="W32" s="10" t="str">
        <f>VLOOKUP(MID(P32,3,1),DATA!$D$2:$E$16,2,FALSE)</f>
        <v>High Offset</v>
      </c>
      <c r="Y32" s="11" t="s">
        <v>18</v>
      </c>
      <c r="AA32" s="10" t="s">
        <v>2</v>
      </c>
      <c r="AB32" s="10" t="s">
        <v>5</v>
      </c>
    </row>
    <row r="33" spans="1:28" x14ac:dyDescent="0.25">
      <c r="A33" s="10" t="s">
        <v>1816</v>
      </c>
      <c r="B33" s="10" t="s">
        <v>1983</v>
      </c>
      <c r="C33" s="62" t="str">
        <f>VLOOKUP(MID(E33,1,2),DATA!$B$2:$C$10,2,FALSE)</f>
        <v>FF10</v>
      </c>
      <c r="D33" s="10" t="str">
        <f>VLOOKUP(MID(E33,13,2),DATA!$M$2:$N$16,2,FALSE)</f>
        <v>Tarmac</v>
      </c>
      <c r="E33" s="66" t="s">
        <v>3</v>
      </c>
      <c r="F33" s="18" cm="1">
        <f t="array" ref="F33">SUMPRODUCT(1*('All Skus'!$C$2:$C$951=$E33),'All Skus'!$D$2:$D$951)</f>
        <v>1</v>
      </c>
      <c r="G33" s="13" t="str">
        <f>VLOOKUP(MID(E33,4,1),DATA!$F$2:$G$16,2,FALSE)</f>
        <v>19"</v>
      </c>
      <c r="H33" s="13" t="str">
        <f>VLOOKUP(MID(E33,5,3),DATA!$H$2:$I$16,2,FALSE)</f>
        <v>9.5"</v>
      </c>
      <c r="I33" s="13" t="str">
        <f t="shared" si="0"/>
        <v>45</v>
      </c>
      <c r="J33" s="13" t="str">
        <f>VLOOKUP(MID(E33,10,3),DATA!$J$2:$L$16,2,FALSE)</f>
        <v>5x112</v>
      </c>
      <c r="K33" s="13">
        <f>VLOOKUP(MID(E33,10,3),DATA!$J$2:$L$16,3,FALSE)</f>
        <v>66.56</v>
      </c>
      <c r="L33" s="10" t="str">
        <f>VLOOKUP(MID(E33,3,1),DATA!$D$2:$E$16,2,FALSE)</f>
        <v>High Offset</v>
      </c>
      <c r="N33" s="11" t="s">
        <v>18</v>
      </c>
      <c r="O33" s="61" t="str">
        <f>VLOOKUP(MID(P33,1,2),DATA!$B$2:$C$10,2,FALSE)</f>
        <v>FF10</v>
      </c>
      <c r="P33" s="66" t="s">
        <v>3</v>
      </c>
      <c r="Q33" s="18" cm="1">
        <f t="array" ref="Q33">SUMPRODUCT(1*('All Skus'!$C$2:$C$951=$P33),'All Skus'!$D$2:$D$951)</f>
        <v>1</v>
      </c>
      <c r="R33" s="13" t="str">
        <f>VLOOKUP(MID(P33,4,1),DATA!$F$2:$G$16,2,FALSE)</f>
        <v>19"</v>
      </c>
      <c r="S33" s="13" t="str">
        <f>VLOOKUP(MID(P33,5,3),DATA!$H$2:$I$16,2,FALSE)</f>
        <v>9.5"</v>
      </c>
      <c r="T33" s="13" t="str">
        <f t="shared" si="1"/>
        <v>45</v>
      </c>
      <c r="U33" s="13" t="str">
        <f>VLOOKUP(MID(P33,10,3),DATA!$J$2:$L$16,2,FALSE)</f>
        <v>5x112</v>
      </c>
      <c r="V33" s="13">
        <f>VLOOKUP(MID(P33,10,3),DATA!$J$2:$L$16,3,FALSE)</f>
        <v>66.56</v>
      </c>
      <c r="W33" s="10" t="str">
        <f>VLOOKUP(MID(P33,3,1),DATA!$D$2:$E$16,2,FALSE)</f>
        <v>High Offset</v>
      </c>
      <c r="Y33" s="11" t="s">
        <v>18</v>
      </c>
      <c r="AA33" s="10" t="s">
        <v>2</v>
      </c>
      <c r="AB33" s="10" t="s">
        <v>5</v>
      </c>
    </row>
    <row r="34" spans="1:28" x14ac:dyDescent="0.25">
      <c r="A34" s="10" t="s">
        <v>1816</v>
      </c>
      <c r="B34" s="10" t="s">
        <v>1983</v>
      </c>
      <c r="C34" s="62" t="str">
        <f>VLOOKUP(MID(E34,1,2),DATA!$B$2:$C$10,2,FALSE)</f>
        <v>FF10</v>
      </c>
      <c r="D34" s="10" t="str">
        <f>VLOOKUP(MID(E34,13,2),DATA!$M$2:$N$16,2,FALSE)</f>
        <v>Liquid Metal</v>
      </c>
      <c r="E34" s="66" t="s">
        <v>38</v>
      </c>
      <c r="F34" s="18" cm="1">
        <f t="array" ref="F34">SUMPRODUCT(1*('All Skus'!$C$2:$C$951=$E34),'All Skus'!$D$2:$D$951)</f>
        <v>11</v>
      </c>
      <c r="G34" s="13" t="str">
        <f>VLOOKUP(MID(E34,4,1),DATA!$F$2:$G$16,2,FALSE)</f>
        <v>20"</v>
      </c>
      <c r="H34" s="13" t="str">
        <f>VLOOKUP(MID(E34,5,3),DATA!$H$2:$I$16,2,FALSE)</f>
        <v>9.0"</v>
      </c>
      <c r="I34" s="13" t="str">
        <f t="shared" si="0"/>
        <v>35</v>
      </c>
      <c r="J34" s="13" t="str">
        <f>VLOOKUP(MID(E34,10,3),DATA!$J$2:$L$16,2,FALSE)</f>
        <v>5x112</v>
      </c>
      <c r="K34" s="13">
        <f>VLOOKUP(MID(E34,10,3),DATA!$J$2:$L$16,3,FALSE)</f>
        <v>66.56</v>
      </c>
      <c r="L34" s="10" t="str">
        <f>VLOOKUP(MID(E34,3,1),DATA!$D$2:$E$16,2,FALSE)</f>
        <v>High Offset</v>
      </c>
      <c r="N34" s="11" t="s">
        <v>39</v>
      </c>
      <c r="O34" s="61" t="str">
        <f>VLOOKUP(MID(P34,1,2),DATA!$B$2:$C$10,2,FALSE)</f>
        <v>FF10</v>
      </c>
      <c r="P34" s="66" t="s">
        <v>38</v>
      </c>
      <c r="Q34" s="18" cm="1">
        <f t="array" ref="Q34">SUMPRODUCT(1*('All Skus'!$C$2:$C$951=$P34),'All Skus'!$D$2:$D$951)</f>
        <v>11</v>
      </c>
      <c r="R34" s="13" t="str">
        <f>VLOOKUP(MID(P34,4,1),DATA!$F$2:$G$16,2,FALSE)</f>
        <v>20"</v>
      </c>
      <c r="S34" s="13" t="str">
        <f>VLOOKUP(MID(P34,5,3),DATA!$H$2:$I$16,2,FALSE)</f>
        <v>9.0"</v>
      </c>
      <c r="T34" s="13" t="str">
        <f t="shared" si="1"/>
        <v>35</v>
      </c>
      <c r="U34" s="13" t="str">
        <f>VLOOKUP(MID(P34,10,3),DATA!$J$2:$L$16,2,FALSE)</f>
        <v>5x112</v>
      </c>
      <c r="V34" s="13">
        <f>VLOOKUP(MID(P34,10,3),DATA!$J$2:$L$16,3,FALSE)</f>
        <v>66.56</v>
      </c>
      <c r="W34" s="10" t="str">
        <f>VLOOKUP(MID(P34,3,1),DATA!$D$2:$E$16,2,FALSE)</f>
        <v>High Offset</v>
      </c>
      <c r="Y34" s="11" t="s">
        <v>39</v>
      </c>
      <c r="AA34" s="10" t="s">
        <v>2</v>
      </c>
      <c r="AB34" s="10" t="s">
        <v>5</v>
      </c>
    </row>
    <row r="35" spans="1:28" x14ac:dyDescent="0.25">
      <c r="A35" s="10" t="s">
        <v>1816</v>
      </c>
      <c r="B35" s="10" t="s">
        <v>1983</v>
      </c>
      <c r="C35" s="62" t="str">
        <f>VLOOKUP(MID(E35,1,2),DATA!$B$2:$C$10,2,FALSE)</f>
        <v>FF10</v>
      </c>
      <c r="D35" s="10" t="str">
        <f>VLOOKUP(MID(E35,13,2),DATA!$M$2:$N$16,2,FALSE)</f>
        <v>Tarmac</v>
      </c>
      <c r="E35" s="66" t="s">
        <v>37</v>
      </c>
      <c r="F35" s="18" cm="1">
        <f t="array" ref="F35">SUMPRODUCT(1*('All Skus'!$C$2:$C$951=$E35),'All Skus'!$D$2:$D$951)</f>
        <v>11</v>
      </c>
      <c r="G35" s="13" t="str">
        <f>VLOOKUP(MID(E35,4,1),DATA!$F$2:$G$16,2,FALSE)</f>
        <v>20"</v>
      </c>
      <c r="H35" s="13" t="str">
        <f>VLOOKUP(MID(E35,5,3),DATA!$H$2:$I$16,2,FALSE)</f>
        <v>9.0"</v>
      </c>
      <c r="I35" s="13" t="str">
        <f t="shared" si="0"/>
        <v>35</v>
      </c>
      <c r="J35" s="13" t="str">
        <f>VLOOKUP(MID(E35,10,3),DATA!$J$2:$L$16,2,FALSE)</f>
        <v>5x112</v>
      </c>
      <c r="K35" s="13">
        <f>VLOOKUP(MID(E35,10,3),DATA!$J$2:$L$16,3,FALSE)</f>
        <v>66.56</v>
      </c>
      <c r="L35" s="10" t="str">
        <f>VLOOKUP(MID(E35,3,1),DATA!$D$2:$E$16,2,FALSE)</f>
        <v>High Offset</v>
      </c>
      <c r="N35" s="11" t="s">
        <v>39</v>
      </c>
      <c r="O35" s="61" t="str">
        <f>VLOOKUP(MID(P35,1,2),DATA!$B$2:$C$10,2,FALSE)</f>
        <v>FF10</v>
      </c>
      <c r="P35" s="66" t="s">
        <v>37</v>
      </c>
      <c r="Q35" s="18" cm="1">
        <f t="array" ref="Q35">SUMPRODUCT(1*('All Skus'!$C$2:$C$951=$P35),'All Skus'!$D$2:$D$951)</f>
        <v>11</v>
      </c>
      <c r="R35" s="13" t="str">
        <f>VLOOKUP(MID(P35,4,1),DATA!$F$2:$G$16,2,FALSE)</f>
        <v>20"</v>
      </c>
      <c r="S35" s="13" t="str">
        <f>VLOOKUP(MID(P35,5,3),DATA!$H$2:$I$16,2,FALSE)</f>
        <v>9.0"</v>
      </c>
      <c r="T35" s="13" t="str">
        <f t="shared" si="1"/>
        <v>35</v>
      </c>
      <c r="U35" s="13" t="str">
        <f>VLOOKUP(MID(P35,10,3),DATA!$J$2:$L$16,2,FALSE)</f>
        <v>5x112</v>
      </c>
      <c r="V35" s="13">
        <f>VLOOKUP(MID(P35,10,3),DATA!$J$2:$L$16,3,FALSE)</f>
        <v>66.56</v>
      </c>
      <c r="W35" s="10" t="str">
        <f>VLOOKUP(MID(P35,3,1),DATA!$D$2:$E$16,2,FALSE)</f>
        <v>High Offset</v>
      </c>
      <c r="Y35" s="11" t="s">
        <v>39</v>
      </c>
      <c r="AA35" s="10" t="s">
        <v>2</v>
      </c>
      <c r="AB35" s="10" t="s">
        <v>5</v>
      </c>
    </row>
    <row r="36" spans="1:28" x14ac:dyDescent="0.25">
      <c r="A36" s="10" t="s">
        <v>1816</v>
      </c>
      <c r="B36" s="10" t="s">
        <v>1983</v>
      </c>
      <c r="C36" s="62" t="str">
        <f>VLOOKUP(MID(E36,1,2),DATA!$B$2:$C$10,2,FALSE)</f>
        <v>FF11</v>
      </c>
      <c r="D36" s="10" t="str">
        <f>VLOOKUP(MID(E36,13,2),DATA!$M$2:$N$16,2,FALSE)</f>
        <v>Liquid Metal</v>
      </c>
      <c r="E36" s="66" t="s">
        <v>377</v>
      </c>
      <c r="F36" s="18" cm="1">
        <f t="array" ref="F36">SUMPRODUCT(1*('All Skus'!$C$2:$C$951=$E36),'All Skus'!$D$2:$D$951)</f>
        <v>4</v>
      </c>
      <c r="G36" s="13" t="str">
        <f>VLOOKUP(MID(E36,4,1),DATA!$F$2:$G$16,2,FALSE)</f>
        <v>19"</v>
      </c>
      <c r="H36" s="13" t="str">
        <f>VLOOKUP(MID(E36,5,3),DATA!$H$2:$I$16,2,FALSE)</f>
        <v>9.0"</v>
      </c>
      <c r="I36" s="13" t="str">
        <f t="shared" si="0"/>
        <v>35</v>
      </c>
      <c r="J36" s="13" t="str">
        <f>VLOOKUP(MID(E36,10,3),DATA!$J$2:$L$16,2,FALSE)</f>
        <v>5x112</v>
      </c>
      <c r="K36" s="13">
        <f>VLOOKUP(MID(E36,10,3),DATA!$J$2:$L$16,3,FALSE)</f>
        <v>66.56</v>
      </c>
      <c r="L36" s="10" t="str">
        <f>VLOOKUP(MID(E36,3,1),DATA!$D$2:$E$16,2,FALSE)</f>
        <v>High Offset</v>
      </c>
      <c r="N36" s="11" t="s">
        <v>17</v>
      </c>
      <c r="O36" s="61" t="str">
        <f>VLOOKUP(MID(P36,1,2),DATA!$B$2:$C$10,2,FALSE)</f>
        <v>FF11</v>
      </c>
      <c r="P36" s="66" t="s">
        <v>377</v>
      </c>
      <c r="Q36" s="18" cm="1">
        <f t="array" ref="Q36">SUMPRODUCT(1*('All Skus'!$C$2:$C$951=$P36),'All Skus'!$D$2:$D$951)</f>
        <v>4</v>
      </c>
      <c r="R36" s="13" t="str">
        <f>VLOOKUP(MID(P36,4,1),DATA!$F$2:$G$16,2,FALSE)</f>
        <v>19"</v>
      </c>
      <c r="S36" s="13" t="str">
        <f>VLOOKUP(MID(P36,5,3),DATA!$H$2:$I$16,2,FALSE)</f>
        <v>9.0"</v>
      </c>
      <c r="T36" s="13" t="str">
        <f t="shared" si="1"/>
        <v>35</v>
      </c>
      <c r="U36" s="13" t="str">
        <f>VLOOKUP(MID(P36,10,3),DATA!$J$2:$L$16,2,FALSE)</f>
        <v>5x112</v>
      </c>
      <c r="V36" s="13">
        <f>VLOOKUP(MID(P36,10,3),DATA!$J$2:$L$16,3,FALSE)</f>
        <v>66.56</v>
      </c>
      <c r="W36" s="10" t="str">
        <f>VLOOKUP(MID(P36,3,1),DATA!$D$2:$E$16,2,FALSE)</f>
        <v>High Offset</v>
      </c>
      <c r="Y36" s="11" t="s">
        <v>17</v>
      </c>
      <c r="AA36" s="10" t="s">
        <v>2</v>
      </c>
      <c r="AB36" s="10" t="s">
        <v>5</v>
      </c>
    </row>
    <row r="37" spans="1:28" x14ac:dyDescent="0.25">
      <c r="A37" s="10" t="s">
        <v>1816</v>
      </c>
      <c r="B37" s="10" t="s">
        <v>1983</v>
      </c>
      <c r="C37" s="62" t="str">
        <f>VLOOKUP(MID(E37,1,2),DATA!$B$2:$C$10,2,FALSE)</f>
        <v>FF11</v>
      </c>
      <c r="D37" s="10" t="str">
        <f>VLOOKUP(MID(E37,13,2),DATA!$M$2:$N$16,2,FALSE)</f>
        <v>Tarmac</v>
      </c>
      <c r="E37" s="66" t="s">
        <v>376</v>
      </c>
      <c r="F37" s="18" cm="1">
        <f t="array" ref="F37">SUMPRODUCT(1*('All Skus'!$C$2:$C$951=$E37),'All Skus'!$D$2:$D$951)</f>
        <v>16</v>
      </c>
      <c r="G37" s="13" t="str">
        <f>VLOOKUP(MID(E37,4,1),DATA!$F$2:$G$16,2,FALSE)</f>
        <v>19"</v>
      </c>
      <c r="H37" s="13" t="str">
        <f>VLOOKUP(MID(E37,5,3),DATA!$H$2:$I$16,2,FALSE)</f>
        <v>9.0"</v>
      </c>
      <c r="I37" s="13" t="str">
        <f t="shared" si="0"/>
        <v>35</v>
      </c>
      <c r="J37" s="13" t="str">
        <f>VLOOKUP(MID(E37,10,3),DATA!$J$2:$L$16,2,FALSE)</f>
        <v>5x112</v>
      </c>
      <c r="K37" s="13">
        <f>VLOOKUP(MID(E37,10,3),DATA!$J$2:$L$16,3,FALSE)</f>
        <v>66.56</v>
      </c>
      <c r="L37" s="10" t="str">
        <f>VLOOKUP(MID(E37,3,1),DATA!$D$2:$E$16,2,FALSE)</f>
        <v>High Offset</v>
      </c>
      <c r="N37" s="11" t="s">
        <v>17</v>
      </c>
      <c r="O37" s="61" t="str">
        <f>VLOOKUP(MID(P37,1,2),DATA!$B$2:$C$10,2,FALSE)</f>
        <v>FF11</v>
      </c>
      <c r="P37" s="66" t="s">
        <v>376</v>
      </c>
      <c r="Q37" s="18" cm="1">
        <f t="array" ref="Q37">SUMPRODUCT(1*('All Skus'!$C$2:$C$951=$P37),'All Skus'!$D$2:$D$951)</f>
        <v>16</v>
      </c>
      <c r="R37" s="13" t="str">
        <f>VLOOKUP(MID(P37,4,1),DATA!$F$2:$G$16,2,FALSE)</f>
        <v>19"</v>
      </c>
      <c r="S37" s="13" t="str">
        <f>VLOOKUP(MID(P37,5,3),DATA!$H$2:$I$16,2,FALSE)</f>
        <v>9.0"</v>
      </c>
      <c r="T37" s="13" t="str">
        <f t="shared" si="1"/>
        <v>35</v>
      </c>
      <c r="U37" s="13" t="str">
        <f>VLOOKUP(MID(P37,10,3),DATA!$J$2:$L$16,2,FALSE)</f>
        <v>5x112</v>
      </c>
      <c r="V37" s="13">
        <f>VLOOKUP(MID(P37,10,3),DATA!$J$2:$L$16,3,FALSE)</f>
        <v>66.56</v>
      </c>
      <c r="W37" s="10" t="str">
        <f>VLOOKUP(MID(P37,3,1),DATA!$D$2:$E$16,2,FALSE)</f>
        <v>High Offset</v>
      </c>
      <c r="Y37" s="11" t="s">
        <v>17</v>
      </c>
      <c r="AA37" s="10" t="s">
        <v>2</v>
      </c>
      <c r="AB37" s="10" t="s">
        <v>5</v>
      </c>
    </row>
    <row r="38" spans="1:28" x14ac:dyDescent="0.25">
      <c r="A38" s="10" t="s">
        <v>1816</v>
      </c>
      <c r="B38" s="10" t="s">
        <v>1983</v>
      </c>
      <c r="C38" s="62" t="str">
        <f>VLOOKUP(MID(E38,1,2),DATA!$B$2:$C$10,2,FALSE)</f>
        <v>FF11</v>
      </c>
      <c r="D38" s="10" t="str">
        <f>VLOOKUP(MID(E38,13,2),DATA!$M$2:$N$16,2,FALSE)</f>
        <v>Liquid Metal</v>
      </c>
      <c r="E38" s="66" t="s">
        <v>373</v>
      </c>
      <c r="F38" s="18" cm="1">
        <f t="array" ref="F38">SUMPRODUCT(1*('All Skus'!$C$2:$C$951=$E38),'All Skus'!$D$2:$D$951)</f>
        <v>3</v>
      </c>
      <c r="G38" s="13" t="str">
        <f>VLOOKUP(MID(E38,4,1),DATA!$F$2:$G$16,2,FALSE)</f>
        <v>19"</v>
      </c>
      <c r="H38" s="13" t="str">
        <f>VLOOKUP(MID(E38,5,3),DATA!$H$2:$I$16,2,FALSE)</f>
        <v>9.5"</v>
      </c>
      <c r="I38" s="13" t="str">
        <f t="shared" si="0"/>
        <v>45</v>
      </c>
      <c r="J38" s="13" t="str">
        <f>VLOOKUP(MID(E38,10,3),DATA!$J$2:$L$16,2,FALSE)</f>
        <v>5x112</v>
      </c>
      <c r="K38" s="13">
        <f>VLOOKUP(MID(E38,10,3),DATA!$J$2:$L$16,3,FALSE)</f>
        <v>66.56</v>
      </c>
      <c r="L38" s="10" t="str">
        <f>VLOOKUP(MID(E38,3,1),DATA!$D$2:$E$16,2,FALSE)</f>
        <v>High Offset</v>
      </c>
      <c r="N38" s="11" t="s">
        <v>18</v>
      </c>
      <c r="O38" s="61" t="str">
        <f>VLOOKUP(MID(P38,1,2),DATA!$B$2:$C$10,2,FALSE)</f>
        <v>FF11</v>
      </c>
      <c r="P38" s="66" t="s">
        <v>373</v>
      </c>
      <c r="Q38" s="18" cm="1">
        <f t="array" ref="Q38">SUMPRODUCT(1*('All Skus'!$C$2:$C$951=$P38),'All Skus'!$D$2:$D$951)</f>
        <v>3</v>
      </c>
      <c r="R38" s="13" t="str">
        <f>VLOOKUP(MID(P38,4,1),DATA!$F$2:$G$16,2,FALSE)</f>
        <v>19"</v>
      </c>
      <c r="S38" s="13" t="str">
        <f>VLOOKUP(MID(P38,5,3),DATA!$H$2:$I$16,2,FALSE)</f>
        <v>9.5"</v>
      </c>
      <c r="T38" s="13" t="str">
        <f t="shared" si="1"/>
        <v>45</v>
      </c>
      <c r="U38" s="13" t="str">
        <f>VLOOKUP(MID(P38,10,3),DATA!$J$2:$L$16,2,FALSE)</f>
        <v>5x112</v>
      </c>
      <c r="V38" s="13">
        <f>VLOOKUP(MID(P38,10,3),DATA!$J$2:$L$16,3,FALSE)</f>
        <v>66.56</v>
      </c>
      <c r="W38" s="10" t="str">
        <f>VLOOKUP(MID(P38,3,1),DATA!$D$2:$E$16,2,FALSE)</f>
        <v>High Offset</v>
      </c>
      <c r="Y38" s="11" t="s">
        <v>18</v>
      </c>
      <c r="AA38" s="10" t="s">
        <v>2</v>
      </c>
      <c r="AB38" s="10" t="s">
        <v>5</v>
      </c>
    </row>
    <row r="39" spans="1:28" x14ac:dyDescent="0.25">
      <c r="A39" s="10" t="s">
        <v>1816</v>
      </c>
      <c r="B39" s="10" t="s">
        <v>1983</v>
      </c>
      <c r="C39" s="62" t="str">
        <f>VLOOKUP(MID(E39,1,2),DATA!$B$2:$C$10,2,FALSE)</f>
        <v>FF11</v>
      </c>
      <c r="D39" s="10" t="str">
        <f>VLOOKUP(MID(E39,13,2),DATA!$M$2:$N$16,2,FALSE)</f>
        <v>Tarmac</v>
      </c>
      <c r="E39" s="66" t="s">
        <v>372</v>
      </c>
      <c r="F39" s="18" cm="1">
        <f t="array" ref="F39">SUMPRODUCT(1*('All Skus'!$C$2:$C$951=$E39),'All Skus'!$D$2:$D$951)</f>
        <v>3</v>
      </c>
      <c r="G39" s="13" t="str">
        <f>VLOOKUP(MID(E39,4,1),DATA!$F$2:$G$16,2,FALSE)</f>
        <v>19"</v>
      </c>
      <c r="H39" s="13" t="str">
        <f>VLOOKUP(MID(E39,5,3),DATA!$H$2:$I$16,2,FALSE)</f>
        <v>9.5"</v>
      </c>
      <c r="I39" s="13" t="str">
        <f t="shared" si="0"/>
        <v>45</v>
      </c>
      <c r="J39" s="13" t="str">
        <f>VLOOKUP(MID(E39,10,3),DATA!$J$2:$L$16,2,FALSE)</f>
        <v>5x112</v>
      </c>
      <c r="K39" s="13">
        <f>VLOOKUP(MID(E39,10,3),DATA!$J$2:$L$16,3,FALSE)</f>
        <v>66.56</v>
      </c>
      <c r="L39" s="10" t="str">
        <f>VLOOKUP(MID(E39,3,1),DATA!$D$2:$E$16,2,FALSE)</f>
        <v>High Offset</v>
      </c>
      <c r="N39" s="11" t="s">
        <v>18</v>
      </c>
      <c r="O39" s="61" t="str">
        <f>VLOOKUP(MID(P39,1,2),DATA!$B$2:$C$10,2,FALSE)</f>
        <v>FF11</v>
      </c>
      <c r="P39" s="66" t="s">
        <v>372</v>
      </c>
      <c r="Q39" s="18" cm="1">
        <f t="array" ref="Q39">SUMPRODUCT(1*('All Skus'!$C$2:$C$951=$P39),'All Skus'!$D$2:$D$951)</f>
        <v>3</v>
      </c>
      <c r="R39" s="13" t="str">
        <f>VLOOKUP(MID(P39,4,1),DATA!$F$2:$G$16,2,FALSE)</f>
        <v>19"</v>
      </c>
      <c r="S39" s="13" t="str">
        <f>VLOOKUP(MID(P39,5,3),DATA!$H$2:$I$16,2,FALSE)</f>
        <v>9.5"</v>
      </c>
      <c r="T39" s="13" t="str">
        <f t="shared" si="1"/>
        <v>45</v>
      </c>
      <c r="U39" s="13" t="str">
        <f>VLOOKUP(MID(P39,10,3),DATA!$J$2:$L$16,2,FALSE)</f>
        <v>5x112</v>
      </c>
      <c r="V39" s="13">
        <f>VLOOKUP(MID(P39,10,3),DATA!$J$2:$L$16,3,FALSE)</f>
        <v>66.56</v>
      </c>
      <c r="W39" s="10" t="str">
        <f>VLOOKUP(MID(P39,3,1),DATA!$D$2:$E$16,2,FALSE)</f>
        <v>High Offset</v>
      </c>
      <c r="Y39" s="11" t="s">
        <v>18</v>
      </c>
      <c r="AA39" s="10" t="s">
        <v>2</v>
      </c>
      <c r="AB39" s="10" t="s">
        <v>5</v>
      </c>
    </row>
    <row r="40" spans="1:28" x14ac:dyDescent="0.25">
      <c r="A40" s="10" t="s">
        <v>1816</v>
      </c>
      <c r="B40" s="10" t="s">
        <v>1983</v>
      </c>
      <c r="C40" s="62" t="str">
        <f>VLOOKUP(MID(E40,1,2),DATA!$B$2:$C$10,2,FALSE)</f>
        <v>FF11</v>
      </c>
      <c r="D40" s="10" t="str">
        <f>VLOOKUP(MID(E40,13,2),DATA!$M$2:$N$16,2,FALSE)</f>
        <v>Liquid Metal</v>
      </c>
      <c r="E40" s="66" t="s">
        <v>383</v>
      </c>
      <c r="F40" s="18" cm="1">
        <f t="array" ref="F40">SUMPRODUCT(1*('All Skus'!$C$2:$C$951=$E40),'All Skus'!$D$2:$D$951)</f>
        <v>27</v>
      </c>
      <c r="G40" s="13" t="str">
        <f>VLOOKUP(MID(E40,4,1),DATA!$F$2:$G$16,2,FALSE)</f>
        <v>20"</v>
      </c>
      <c r="H40" s="13" t="str">
        <f>VLOOKUP(MID(E40,5,3),DATA!$H$2:$I$16,2,FALSE)</f>
        <v>9.0"</v>
      </c>
      <c r="I40" s="13" t="str">
        <f t="shared" si="0"/>
        <v>35</v>
      </c>
      <c r="J40" s="13" t="str">
        <f>VLOOKUP(MID(E40,10,3),DATA!$J$2:$L$16,2,FALSE)</f>
        <v>5x112</v>
      </c>
      <c r="K40" s="13">
        <f>VLOOKUP(MID(E40,10,3),DATA!$J$2:$L$16,3,FALSE)</f>
        <v>66.56</v>
      </c>
      <c r="L40" s="10" t="str">
        <f>VLOOKUP(MID(E40,3,1),DATA!$D$2:$E$16,2,FALSE)</f>
        <v>High Offset</v>
      </c>
      <c r="N40" s="11" t="s">
        <v>39</v>
      </c>
      <c r="O40" s="61" t="str">
        <f>VLOOKUP(MID(P40,1,2),DATA!$B$2:$C$10,2,FALSE)</f>
        <v>FF11</v>
      </c>
      <c r="P40" s="66" t="s">
        <v>383</v>
      </c>
      <c r="Q40" s="18" cm="1">
        <f t="array" ref="Q40">SUMPRODUCT(1*('All Skus'!$C$2:$C$951=$P40),'All Skus'!$D$2:$D$951)</f>
        <v>27</v>
      </c>
      <c r="R40" s="13" t="str">
        <f>VLOOKUP(MID(P40,4,1),DATA!$F$2:$G$16,2,FALSE)</f>
        <v>20"</v>
      </c>
      <c r="S40" s="13" t="str">
        <f>VLOOKUP(MID(P40,5,3),DATA!$H$2:$I$16,2,FALSE)</f>
        <v>9.0"</v>
      </c>
      <c r="T40" s="13" t="str">
        <f t="shared" si="1"/>
        <v>35</v>
      </c>
      <c r="U40" s="13" t="str">
        <f>VLOOKUP(MID(P40,10,3),DATA!$J$2:$L$16,2,FALSE)</f>
        <v>5x112</v>
      </c>
      <c r="V40" s="13">
        <f>VLOOKUP(MID(P40,10,3),DATA!$J$2:$L$16,3,FALSE)</f>
        <v>66.56</v>
      </c>
      <c r="W40" s="10" t="str">
        <f>VLOOKUP(MID(P40,3,1),DATA!$D$2:$E$16,2,FALSE)</f>
        <v>High Offset</v>
      </c>
      <c r="Y40" s="11" t="s">
        <v>39</v>
      </c>
      <c r="AA40" s="10" t="s">
        <v>2</v>
      </c>
      <c r="AB40" s="10" t="s">
        <v>5</v>
      </c>
    </row>
    <row r="41" spans="1:28" x14ac:dyDescent="0.25">
      <c r="A41" s="10" t="s">
        <v>1816</v>
      </c>
      <c r="B41" s="10" t="s">
        <v>1983</v>
      </c>
      <c r="C41" s="62" t="str">
        <f>VLOOKUP(MID(E41,1,2),DATA!$B$2:$C$10,2,FALSE)</f>
        <v>FF11</v>
      </c>
      <c r="D41" s="10" t="str">
        <f>VLOOKUP(MID(E41,13,2),DATA!$M$2:$N$16,2,FALSE)</f>
        <v>Tarmac</v>
      </c>
      <c r="E41" s="66" t="s">
        <v>382</v>
      </c>
      <c r="F41" s="18" cm="1">
        <f t="array" ref="F41">SUMPRODUCT(1*('All Skus'!$C$2:$C$951=$E41),'All Skus'!$D$2:$D$951)</f>
        <v>0</v>
      </c>
      <c r="G41" s="13" t="str">
        <f>VLOOKUP(MID(E41,4,1),DATA!$F$2:$G$16,2,FALSE)</f>
        <v>20"</v>
      </c>
      <c r="H41" s="13" t="str">
        <f>VLOOKUP(MID(E41,5,3),DATA!$H$2:$I$16,2,FALSE)</f>
        <v>9.0"</v>
      </c>
      <c r="I41" s="13" t="str">
        <f t="shared" si="0"/>
        <v>35</v>
      </c>
      <c r="J41" s="13" t="str">
        <f>VLOOKUP(MID(E41,10,3),DATA!$J$2:$L$16,2,FALSE)</f>
        <v>5x112</v>
      </c>
      <c r="K41" s="13">
        <f>VLOOKUP(MID(E41,10,3),DATA!$J$2:$L$16,3,FALSE)</f>
        <v>66.56</v>
      </c>
      <c r="L41" s="10" t="str">
        <f>VLOOKUP(MID(E41,3,1),DATA!$D$2:$E$16,2,FALSE)</f>
        <v>High Offset</v>
      </c>
      <c r="N41" s="11" t="s">
        <v>39</v>
      </c>
      <c r="O41" s="61" t="str">
        <f>VLOOKUP(MID(P41,1,2),DATA!$B$2:$C$10,2,FALSE)</f>
        <v>FF11</v>
      </c>
      <c r="P41" s="66" t="s">
        <v>382</v>
      </c>
      <c r="Q41" s="18" cm="1">
        <f t="array" ref="Q41">SUMPRODUCT(1*('All Skus'!$C$2:$C$951=$P41),'All Skus'!$D$2:$D$951)</f>
        <v>0</v>
      </c>
      <c r="R41" s="13" t="str">
        <f>VLOOKUP(MID(P41,4,1),DATA!$F$2:$G$16,2,FALSE)</f>
        <v>20"</v>
      </c>
      <c r="S41" s="13" t="str">
        <f>VLOOKUP(MID(P41,5,3),DATA!$H$2:$I$16,2,FALSE)</f>
        <v>9.0"</v>
      </c>
      <c r="T41" s="13" t="str">
        <f t="shared" si="1"/>
        <v>35</v>
      </c>
      <c r="U41" s="13" t="str">
        <f>VLOOKUP(MID(P41,10,3),DATA!$J$2:$L$16,2,FALSE)</f>
        <v>5x112</v>
      </c>
      <c r="V41" s="13">
        <f>VLOOKUP(MID(P41,10,3),DATA!$J$2:$L$16,3,FALSE)</f>
        <v>66.56</v>
      </c>
      <c r="W41" s="10" t="str">
        <f>VLOOKUP(MID(P41,3,1),DATA!$D$2:$E$16,2,FALSE)</f>
        <v>High Offset</v>
      </c>
      <c r="Y41" s="11" t="s">
        <v>39</v>
      </c>
      <c r="AA41" s="10" t="s">
        <v>2</v>
      </c>
      <c r="AB41" s="10" t="s">
        <v>5</v>
      </c>
    </row>
    <row r="42" spans="1:28" x14ac:dyDescent="0.25">
      <c r="A42" s="10" t="s">
        <v>1816</v>
      </c>
      <c r="B42" s="10" t="s">
        <v>1983</v>
      </c>
      <c r="C42" s="62" t="str">
        <f>VLOOKUP(MID(E42,1,2),DATA!$B$2:$C$10,2,FALSE)</f>
        <v>FF15</v>
      </c>
      <c r="D42" s="10" t="str">
        <f>VLOOKUP(MID(E42,13,2),DATA!$M$2:$N$16,2,FALSE)</f>
        <v>Tarmac</v>
      </c>
      <c r="E42" s="66" t="s">
        <v>246</v>
      </c>
      <c r="F42" s="18" cm="1">
        <f t="array" ref="F42">SUMPRODUCT(1*('All Skus'!$C$2:$C$951=$E42),'All Skus'!$D$2:$D$951)</f>
        <v>0</v>
      </c>
      <c r="G42" s="13" t="str">
        <f>VLOOKUP(MID(E42,4,1),DATA!$F$2:$G$16,2,FALSE)</f>
        <v>19"</v>
      </c>
      <c r="H42" s="13" t="str">
        <f>VLOOKUP(MID(E42,5,3),DATA!$H$2:$I$16,2,FALSE)</f>
        <v>9.5"</v>
      </c>
      <c r="I42" s="13" t="str">
        <f t="shared" si="0"/>
        <v>45</v>
      </c>
      <c r="J42" s="13" t="str">
        <f>VLOOKUP(MID(E42,10,3),DATA!$J$2:$L$16,2,FALSE)</f>
        <v>5x112</v>
      </c>
      <c r="K42" s="13">
        <f>VLOOKUP(MID(E42,10,3),DATA!$J$2:$L$16,3,FALSE)</f>
        <v>66.56</v>
      </c>
      <c r="L42" s="10" t="str">
        <f>VLOOKUP(MID(E42,3,1),DATA!$D$2:$E$16,2,FALSE)</f>
        <v>High Offset</v>
      </c>
      <c r="M42" s="10">
        <v>24</v>
      </c>
      <c r="N42" s="11" t="s">
        <v>18</v>
      </c>
      <c r="O42" s="61" t="str">
        <f>VLOOKUP(MID(P42,1,2),DATA!$B$2:$C$10,2,FALSE)</f>
        <v>FF15</v>
      </c>
      <c r="P42" s="66" t="s">
        <v>246</v>
      </c>
      <c r="Q42" s="18" cm="1">
        <f t="array" ref="Q42">SUMPRODUCT(1*('All Skus'!$C$2:$C$951=$P42),'All Skus'!$D$2:$D$951)</f>
        <v>0</v>
      </c>
      <c r="R42" s="13" t="str">
        <f>VLOOKUP(MID(P42,4,1),DATA!$F$2:$G$16,2,FALSE)</f>
        <v>19"</v>
      </c>
      <c r="S42" s="13" t="str">
        <f>VLOOKUP(MID(P42,5,3),DATA!$H$2:$I$16,2,FALSE)</f>
        <v>9.5"</v>
      </c>
      <c r="T42" s="13" t="str">
        <f t="shared" si="1"/>
        <v>45</v>
      </c>
      <c r="U42" s="13" t="str">
        <f>VLOOKUP(MID(P42,10,3),DATA!$J$2:$L$16,2,FALSE)</f>
        <v>5x112</v>
      </c>
      <c r="V42" s="13">
        <f>VLOOKUP(MID(P42,10,3),DATA!$J$2:$L$16,3,FALSE)</f>
        <v>66.56</v>
      </c>
      <c r="W42" s="10" t="str">
        <f>VLOOKUP(MID(P42,3,1),DATA!$D$2:$E$16,2,FALSE)</f>
        <v>High Offset</v>
      </c>
      <c r="X42" s="10">
        <v>24</v>
      </c>
      <c r="Y42" s="11" t="s">
        <v>18</v>
      </c>
      <c r="AA42" s="10" t="s">
        <v>2</v>
      </c>
      <c r="AB42" s="10" t="s">
        <v>5</v>
      </c>
    </row>
    <row r="43" spans="1:28" x14ac:dyDescent="0.25">
      <c r="A43" s="10" t="s">
        <v>1816</v>
      </c>
      <c r="B43" s="10" t="s">
        <v>1983</v>
      </c>
      <c r="C43" s="62" t="str">
        <f>VLOOKUP(MID(E43,1,2),DATA!$B$2:$C$10,2,FALSE)</f>
        <v>FF15</v>
      </c>
      <c r="D43" s="10" t="str">
        <f>VLOOKUP(MID(E43,13,2),DATA!$M$2:$N$16,2,FALSE)</f>
        <v>Tarmac</v>
      </c>
      <c r="E43" s="66" t="s">
        <v>246</v>
      </c>
      <c r="F43" s="18" cm="1">
        <f t="array" ref="F43">SUMPRODUCT(1*('All Skus'!$C$2:$C$951=$E43),'All Skus'!$D$2:$D$951)</f>
        <v>0</v>
      </c>
      <c r="G43" s="13" t="str">
        <f>VLOOKUP(MID(E43,4,1),DATA!$F$2:$G$16,2,FALSE)</f>
        <v>19"</v>
      </c>
      <c r="H43" s="13" t="str">
        <f>VLOOKUP(MID(E43,5,3),DATA!$H$2:$I$16,2,FALSE)</f>
        <v>9.5"</v>
      </c>
      <c r="I43" s="13" t="str">
        <f t="shared" si="0"/>
        <v>45</v>
      </c>
      <c r="J43" s="13" t="str">
        <f>VLOOKUP(MID(E43,10,3),DATA!$J$2:$L$16,2,FALSE)</f>
        <v>5x112</v>
      </c>
      <c r="K43" s="13">
        <f>VLOOKUP(MID(E43,10,3),DATA!$J$2:$L$16,3,FALSE)</f>
        <v>66.56</v>
      </c>
      <c r="L43" s="10" t="str">
        <f>VLOOKUP(MID(E43,3,1),DATA!$D$2:$E$16,2,FALSE)</f>
        <v>High Offset</v>
      </c>
      <c r="M43" s="10">
        <v>24</v>
      </c>
      <c r="N43" s="11" t="s">
        <v>18</v>
      </c>
      <c r="O43" s="61" t="str">
        <f>VLOOKUP(MID(P43,1,2),DATA!$B$2:$C$10,2,FALSE)</f>
        <v>FF15</v>
      </c>
      <c r="P43" s="66" t="s">
        <v>246</v>
      </c>
      <c r="Q43" s="18" cm="1">
        <f t="array" ref="Q43">SUMPRODUCT(1*('All Skus'!$C$2:$C$951=$P43),'All Skus'!$D$2:$D$951)</f>
        <v>0</v>
      </c>
      <c r="R43" s="13" t="str">
        <f>VLOOKUP(MID(P43,4,1),DATA!$F$2:$G$16,2,FALSE)</f>
        <v>19"</v>
      </c>
      <c r="S43" s="13" t="str">
        <f>VLOOKUP(MID(P43,5,3),DATA!$H$2:$I$16,2,FALSE)</f>
        <v>9.5"</v>
      </c>
      <c r="T43" s="13" t="str">
        <f t="shared" si="1"/>
        <v>45</v>
      </c>
      <c r="U43" s="13" t="str">
        <f>VLOOKUP(MID(P43,10,3),DATA!$J$2:$L$16,2,FALSE)</f>
        <v>5x112</v>
      </c>
      <c r="V43" s="13">
        <f>VLOOKUP(MID(P43,10,3),DATA!$J$2:$L$16,3,FALSE)</f>
        <v>66.56</v>
      </c>
      <c r="W43" s="10" t="str">
        <f>VLOOKUP(MID(P43,3,1),DATA!$D$2:$E$16,2,FALSE)</f>
        <v>High Offset</v>
      </c>
      <c r="X43" s="10">
        <v>24</v>
      </c>
      <c r="Y43" s="11" t="s">
        <v>18</v>
      </c>
      <c r="AA43" s="10" t="s">
        <v>2</v>
      </c>
      <c r="AB43" s="10" t="s">
        <v>5</v>
      </c>
    </row>
    <row r="44" spans="1:28" x14ac:dyDescent="0.25">
      <c r="A44" s="10" t="s">
        <v>1835</v>
      </c>
      <c r="B44" s="10" t="s">
        <v>1856</v>
      </c>
      <c r="C44" s="62" t="str">
        <f>VLOOKUP(MID(E44,1,2),DATA!$B$2:$C$10,2,FALSE)</f>
        <v>FF01</v>
      </c>
      <c r="D44" s="10" t="str">
        <f>VLOOKUP(MID(E44,13,2),DATA!$M$2:$N$16,2,FALSE)</f>
        <v>Liquid Silver</v>
      </c>
      <c r="E44" s="66" t="s">
        <v>160</v>
      </c>
      <c r="F44" s="18" cm="1">
        <f t="array" ref="F44">SUMPRODUCT(1*('All Skus'!$C$2:$C$951=$E44),'All Skus'!$D$2:$D$951)</f>
        <v>34</v>
      </c>
      <c r="G44" s="13" t="str">
        <f>VLOOKUP(MID(E44,4,1),DATA!$F$2:$G$16,2,FALSE)</f>
        <v>20"</v>
      </c>
      <c r="H44" s="13" t="str">
        <f>VLOOKUP(MID(E44,5,3),DATA!$H$2:$I$16,2,FALSE)</f>
        <v>9.0"</v>
      </c>
      <c r="I44" s="13" t="str">
        <f t="shared" si="0"/>
        <v>25</v>
      </c>
      <c r="J44" s="13" t="str">
        <f>VLOOKUP(MID(E44,10,3),DATA!$J$2:$L$16,2,FALSE)</f>
        <v>5x112</v>
      </c>
      <c r="K44" s="13">
        <f>VLOOKUP(MID(E44,10,3),DATA!$J$2:$L$16,3,FALSE)</f>
        <v>66.56</v>
      </c>
      <c r="L44" s="10" t="str">
        <f>VLOOKUP(MID(E44,3,1),DATA!$D$2:$E$16,2,FALSE)</f>
        <v>Medium Offset</v>
      </c>
      <c r="M44" s="10">
        <v>25.8</v>
      </c>
      <c r="N44" s="11" t="s">
        <v>35</v>
      </c>
      <c r="O44" s="61" t="str">
        <f>VLOOKUP(MID(P44,1,2),DATA!$B$2:$C$10,2,FALSE)</f>
        <v>FF01</v>
      </c>
      <c r="P44" s="66" t="s">
        <v>160</v>
      </c>
      <c r="Q44" s="18" cm="1">
        <f t="array" ref="Q44">SUMPRODUCT(1*('All Skus'!$C$2:$C$951=$P44),'All Skus'!$D$2:$D$951)</f>
        <v>34</v>
      </c>
      <c r="R44" s="13" t="str">
        <f>VLOOKUP(MID(P44,4,1),DATA!$F$2:$G$16,2,FALSE)</f>
        <v>20"</v>
      </c>
      <c r="S44" s="13" t="str">
        <f>VLOOKUP(MID(P44,5,3),DATA!$H$2:$I$16,2,FALSE)</f>
        <v>9.0"</v>
      </c>
      <c r="T44" s="13" t="str">
        <f t="shared" si="1"/>
        <v>25</v>
      </c>
      <c r="U44" s="13" t="str">
        <f>VLOOKUP(MID(P44,10,3),DATA!$J$2:$L$16,2,FALSE)</f>
        <v>5x112</v>
      </c>
      <c r="V44" s="13">
        <f>VLOOKUP(MID(P44,10,3),DATA!$J$2:$L$16,3,FALSE)</f>
        <v>66.56</v>
      </c>
      <c r="W44" s="10" t="str">
        <f>VLOOKUP(MID(P44,3,1),DATA!$D$2:$E$16,2,FALSE)</f>
        <v>Medium Offset</v>
      </c>
      <c r="X44" s="10">
        <v>25.8</v>
      </c>
      <c r="Y44" s="11" t="s">
        <v>35</v>
      </c>
      <c r="Z44" s="10" t="s">
        <v>2021</v>
      </c>
      <c r="AA44" s="10" t="s">
        <v>2</v>
      </c>
      <c r="AB44" s="10" t="s">
        <v>5</v>
      </c>
    </row>
    <row r="45" spans="1:28" x14ac:dyDescent="0.25">
      <c r="A45" s="10" t="s">
        <v>1835</v>
      </c>
      <c r="B45" s="10" t="s">
        <v>1856</v>
      </c>
      <c r="C45" s="62" t="str">
        <f>VLOOKUP(MID(E45,1,2),DATA!$B$2:$C$10,2,FALSE)</f>
        <v>FF01</v>
      </c>
      <c r="D45" s="10" t="str">
        <f>VLOOKUP(MID(E45,13,2),DATA!$M$2:$N$16,2,FALSE)</f>
        <v>Tarmac</v>
      </c>
      <c r="E45" s="66" t="s">
        <v>159</v>
      </c>
      <c r="F45" s="18" cm="1">
        <f t="array" ref="F45">SUMPRODUCT(1*('All Skus'!$C$2:$C$951=$E45),'All Skus'!$D$2:$D$951)</f>
        <v>0</v>
      </c>
      <c r="G45" s="13" t="str">
        <f>VLOOKUP(MID(E45,4,1),DATA!$F$2:$G$16,2,FALSE)</f>
        <v>20"</v>
      </c>
      <c r="H45" s="13" t="str">
        <f>VLOOKUP(MID(E45,5,3),DATA!$H$2:$I$16,2,FALSE)</f>
        <v>9.0"</v>
      </c>
      <c r="I45" s="13" t="str">
        <f t="shared" si="0"/>
        <v>25</v>
      </c>
      <c r="J45" s="13" t="str">
        <f>VLOOKUP(MID(E45,10,3),DATA!$J$2:$L$16,2,FALSE)</f>
        <v>5x112</v>
      </c>
      <c r="K45" s="13">
        <f>VLOOKUP(MID(E45,10,3),DATA!$J$2:$L$16,3,FALSE)</f>
        <v>66.56</v>
      </c>
      <c r="L45" s="10" t="str">
        <f>VLOOKUP(MID(E45,3,1),DATA!$D$2:$E$16,2,FALSE)</f>
        <v>Medium Offset</v>
      </c>
      <c r="M45" s="10">
        <v>25.8</v>
      </c>
      <c r="N45" s="11" t="s">
        <v>35</v>
      </c>
      <c r="O45" s="61" t="str">
        <f>VLOOKUP(MID(P45,1,2),DATA!$B$2:$C$10,2,FALSE)</f>
        <v>FF01</v>
      </c>
      <c r="P45" s="66" t="s">
        <v>159</v>
      </c>
      <c r="Q45" s="18" cm="1">
        <f t="array" ref="Q45">SUMPRODUCT(1*('All Skus'!$C$2:$C$951=$P45),'All Skus'!$D$2:$D$951)</f>
        <v>0</v>
      </c>
      <c r="R45" s="13" t="str">
        <f>VLOOKUP(MID(P45,4,1),DATA!$F$2:$G$16,2,FALSE)</f>
        <v>20"</v>
      </c>
      <c r="S45" s="13" t="str">
        <f>VLOOKUP(MID(P45,5,3),DATA!$H$2:$I$16,2,FALSE)</f>
        <v>9.0"</v>
      </c>
      <c r="T45" s="13" t="str">
        <f t="shared" si="1"/>
        <v>25</v>
      </c>
      <c r="U45" s="13" t="str">
        <f>VLOOKUP(MID(P45,10,3),DATA!$J$2:$L$16,2,FALSE)</f>
        <v>5x112</v>
      </c>
      <c r="V45" s="13">
        <f>VLOOKUP(MID(P45,10,3),DATA!$J$2:$L$16,3,FALSE)</f>
        <v>66.56</v>
      </c>
      <c r="W45" s="10" t="str">
        <f>VLOOKUP(MID(P45,3,1),DATA!$D$2:$E$16,2,FALSE)</f>
        <v>Medium Offset</v>
      </c>
      <c r="X45" s="10">
        <v>25.8</v>
      </c>
      <c r="Y45" s="11" t="s">
        <v>35</v>
      </c>
      <c r="Z45" s="10" t="s">
        <v>2021</v>
      </c>
      <c r="AA45" s="10" t="s">
        <v>2</v>
      </c>
      <c r="AB45" s="10" t="s">
        <v>5</v>
      </c>
    </row>
    <row r="46" spans="1:28" x14ac:dyDescent="0.25">
      <c r="A46" s="10" t="s">
        <v>1835</v>
      </c>
      <c r="B46" s="10" t="s">
        <v>1856</v>
      </c>
      <c r="C46" s="62" t="str">
        <f>VLOOKUP(MID(E46,1,2),DATA!$B$2:$C$10,2,FALSE)</f>
        <v>FF04</v>
      </c>
      <c r="D46" s="10" t="str">
        <f>VLOOKUP(MID(E46,13,2),DATA!$M$2:$N$16,2,FALSE)</f>
        <v>Liquid Metal</v>
      </c>
      <c r="E46" s="66" t="s">
        <v>304</v>
      </c>
      <c r="F46" s="18" cm="1">
        <f t="array" ref="F46">SUMPRODUCT(1*('All Skus'!$C$2:$C$951=$E46),'All Skus'!$D$2:$D$951)</f>
        <v>9</v>
      </c>
      <c r="G46" s="13" t="str">
        <f>VLOOKUP(MID(E46,4,1),DATA!$F$2:$G$16,2,FALSE)</f>
        <v>20"</v>
      </c>
      <c r="H46" s="13" t="str">
        <f>VLOOKUP(MID(E46,5,3),DATA!$H$2:$I$16,2,FALSE)</f>
        <v>9.0"</v>
      </c>
      <c r="I46" s="13" t="str">
        <f t="shared" si="0"/>
        <v>25</v>
      </c>
      <c r="J46" s="13" t="str">
        <f>VLOOKUP(MID(E46,10,3),DATA!$J$2:$L$16,2,FALSE)</f>
        <v>5x112</v>
      </c>
      <c r="K46" s="13">
        <f>VLOOKUP(MID(E46,10,3),DATA!$J$2:$L$16,3,FALSE)</f>
        <v>66.56</v>
      </c>
      <c r="L46" s="10" t="str">
        <f>VLOOKUP(MID(E46,3,1),DATA!$D$2:$E$16,2,FALSE)</f>
        <v>Medium Offset</v>
      </c>
      <c r="M46" s="10">
        <v>24.8</v>
      </c>
      <c r="N46" s="11" t="s">
        <v>35</v>
      </c>
      <c r="O46" s="61" t="str">
        <f>VLOOKUP(MID(P46,1,2),DATA!$B$2:$C$10,2,FALSE)</f>
        <v>FF04</v>
      </c>
      <c r="P46" s="66" t="s">
        <v>304</v>
      </c>
      <c r="Q46" s="18" cm="1">
        <f t="array" ref="Q46">SUMPRODUCT(1*('All Skus'!$C$2:$C$951=$P46),'All Skus'!$D$2:$D$951)</f>
        <v>9</v>
      </c>
      <c r="R46" s="13" t="str">
        <f>VLOOKUP(MID(P46,4,1),DATA!$F$2:$G$16,2,FALSE)</f>
        <v>20"</v>
      </c>
      <c r="S46" s="13" t="str">
        <f>VLOOKUP(MID(P46,5,3),DATA!$H$2:$I$16,2,FALSE)</f>
        <v>9.0"</v>
      </c>
      <c r="T46" s="13" t="str">
        <f t="shared" si="1"/>
        <v>25</v>
      </c>
      <c r="U46" s="13" t="str">
        <f>VLOOKUP(MID(P46,10,3),DATA!$J$2:$L$16,2,FALSE)</f>
        <v>5x112</v>
      </c>
      <c r="V46" s="13">
        <f>VLOOKUP(MID(P46,10,3),DATA!$J$2:$L$16,3,FALSE)</f>
        <v>66.56</v>
      </c>
      <c r="W46" s="10" t="str">
        <f>VLOOKUP(MID(P46,3,1),DATA!$D$2:$E$16,2,FALSE)</f>
        <v>Medium Offset</v>
      </c>
      <c r="X46" s="10">
        <v>24.8</v>
      </c>
      <c r="Y46" s="11" t="s">
        <v>35</v>
      </c>
      <c r="Z46" s="10" t="s">
        <v>2021</v>
      </c>
      <c r="AA46" s="10" t="s">
        <v>2</v>
      </c>
      <c r="AB46" s="10" t="s">
        <v>5</v>
      </c>
    </row>
    <row r="47" spans="1:28" x14ac:dyDescent="0.25">
      <c r="A47" s="10" t="s">
        <v>1835</v>
      </c>
      <c r="B47" s="10" t="s">
        <v>1856</v>
      </c>
      <c r="C47" s="62" t="str">
        <f>VLOOKUP(MID(E47,1,2),DATA!$B$2:$C$10,2,FALSE)</f>
        <v>FF04</v>
      </c>
      <c r="D47" s="10" t="str">
        <f>VLOOKUP(MID(E47,13,2),DATA!$M$2:$N$16,2,FALSE)</f>
        <v>Tarmac</v>
      </c>
      <c r="E47" s="66" t="s">
        <v>303</v>
      </c>
      <c r="F47" s="18" cm="1">
        <f t="array" ref="F47">SUMPRODUCT(1*('All Skus'!$C$2:$C$951=$E47),'All Skus'!$D$2:$D$951)</f>
        <v>7</v>
      </c>
      <c r="G47" s="13" t="str">
        <f>VLOOKUP(MID(E47,4,1),DATA!$F$2:$G$16,2,FALSE)</f>
        <v>20"</v>
      </c>
      <c r="H47" s="13" t="str">
        <f>VLOOKUP(MID(E47,5,3),DATA!$H$2:$I$16,2,FALSE)</f>
        <v>9.0"</v>
      </c>
      <c r="I47" s="13" t="str">
        <f t="shared" si="0"/>
        <v>25</v>
      </c>
      <c r="J47" s="13" t="str">
        <f>VLOOKUP(MID(E47,10,3),DATA!$J$2:$L$16,2,FALSE)</f>
        <v>5x112</v>
      </c>
      <c r="K47" s="13">
        <f>VLOOKUP(MID(E47,10,3),DATA!$J$2:$L$16,3,FALSE)</f>
        <v>66.56</v>
      </c>
      <c r="L47" s="10" t="str">
        <f>VLOOKUP(MID(E47,3,1),DATA!$D$2:$E$16,2,FALSE)</f>
        <v>Medium Offset</v>
      </c>
      <c r="M47" s="10">
        <v>24.8</v>
      </c>
      <c r="N47" s="11" t="s">
        <v>35</v>
      </c>
      <c r="O47" s="61" t="str">
        <f>VLOOKUP(MID(P47,1,2),DATA!$B$2:$C$10,2,FALSE)</f>
        <v>FF04</v>
      </c>
      <c r="P47" s="66" t="s">
        <v>303</v>
      </c>
      <c r="Q47" s="18" cm="1">
        <f t="array" ref="Q47">SUMPRODUCT(1*('All Skus'!$C$2:$C$951=$P47),'All Skus'!$D$2:$D$951)</f>
        <v>7</v>
      </c>
      <c r="R47" s="13" t="str">
        <f>VLOOKUP(MID(P47,4,1),DATA!$F$2:$G$16,2,FALSE)</f>
        <v>20"</v>
      </c>
      <c r="S47" s="13" t="str">
        <f>VLOOKUP(MID(P47,5,3),DATA!$H$2:$I$16,2,FALSE)</f>
        <v>9.0"</v>
      </c>
      <c r="T47" s="13" t="str">
        <f t="shared" si="1"/>
        <v>25</v>
      </c>
      <c r="U47" s="13" t="str">
        <f>VLOOKUP(MID(P47,10,3),DATA!$J$2:$L$16,2,FALSE)</f>
        <v>5x112</v>
      </c>
      <c r="V47" s="13">
        <f>VLOOKUP(MID(P47,10,3),DATA!$J$2:$L$16,3,FALSE)</f>
        <v>66.56</v>
      </c>
      <c r="W47" s="10" t="str">
        <f>VLOOKUP(MID(P47,3,1),DATA!$D$2:$E$16,2,FALSE)</f>
        <v>Medium Offset</v>
      </c>
      <c r="X47" s="10">
        <v>24.8</v>
      </c>
      <c r="Y47" s="11" t="s">
        <v>35</v>
      </c>
      <c r="Z47" s="10" t="s">
        <v>2021</v>
      </c>
      <c r="AA47" s="10" t="s">
        <v>2</v>
      </c>
      <c r="AB47" s="10" t="s">
        <v>5</v>
      </c>
    </row>
    <row r="48" spans="1:28" x14ac:dyDescent="0.25">
      <c r="A48" s="10" t="s">
        <v>1835</v>
      </c>
      <c r="B48" s="10" t="s">
        <v>1856</v>
      </c>
      <c r="C48" s="62" t="str">
        <f>VLOOKUP(MID(E48,1,2),DATA!$B$2:$C$10,2,FALSE)</f>
        <v>FF10</v>
      </c>
      <c r="D48" s="10" t="str">
        <f>VLOOKUP(MID(E48,13,2),DATA!$M$2:$N$16,2,FALSE)</f>
        <v>Liquid Metal</v>
      </c>
      <c r="E48" s="66" t="s">
        <v>29</v>
      </c>
      <c r="F48" s="18" cm="1">
        <f t="array" ref="F48">SUMPRODUCT(1*('All Skus'!$C$2:$C$951=$E48),'All Skus'!$D$2:$D$951)</f>
        <v>8</v>
      </c>
      <c r="G48" s="13" t="str">
        <f>VLOOKUP(MID(E48,4,1),DATA!$F$2:$G$16,2,FALSE)</f>
        <v>20"</v>
      </c>
      <c r="H48" s="13" t="str">
        <f>VLOOKUP(MID(E48,5,3),DATA!$H$2:$I$16,2,FALSE)</f>
        <v>9.0"</v>
      </c>
      <c r="I48" s="13" t="str">
        <f t="shared" si="0"/>
        <v>25</v>
      </c>
      <c r="J48" s="13" t="str">
        <f>VLOOKUP(MID(E48,10,3),DATA!$J$2:$L$16,2,FALSE)</f>
        <v>5x112</v>
      </c>
      <c r="K48" s="13">
        <f>VLOOKUP(MID(E48,10,3),DATA!$J$2:$L$16,3,FALSE)</f>
        <v>66.56</v>
      </c>
      <c r="L48" s="10" t="str">
        <f>VLOOKUP(MID(E48,3,1),DATA!$D$2:$E$16,2,FALSE)</f>
        <v>Medium Offset</v>
      </c>
      <c r="N48" s="11" t="s">
        <v>35</v>
      </c>
      <c r="O48" s="61" t="str">
        <f>VLOOKUP(MID(P48,1,2),DATA!$B$2:$C$10,2,FALSE)</f>
        <v>FF10</v>
      </c>
      <c r="P48" s="66" t="s">
        <v>29</v>
      </c>
      <c r="Q48" s="18" cm="1">
        <f t="array" ref="Q48">SUMPRODUCT(1*('All Skus'!$C$2:$C$951=$P48),'All Skus'!$D$2:$D$951)</f>
        <v>8</v>
      </c>
      <c r="R48" s="13" t="str">
        <f>VLOOKUP(MID(P48,4,1),DATA!$F$2:$G$16,2,FALSE)</f>
        <v>20"</v>
      </c>
      <c r="S48" s="13" t="str">
        <f>VLOOKUP(MID(P48,5,3),DATA!$H$2:$I$16,2,FALSE)</f>
        <v>9.0"</v>
      </c>
      <c r="T48" s="13" t="str">
        <f t="shared" si="1"/>
        <v>25</v>
      </c>
      <c r="U48" s="13" t="str">
        <f>VLOOKUP(MID(P48,10,3),DATA!$J$2:$L$16,2,FALSE)</f>
        <v>5x112</v>
      </c>
      <c r="V48" s="13">
        <f>VLOOKUP(MID(P48,10,3),DATA!$J$2:$L$16,3,FALSE)</f>
        <v>66.56</v>
      </c>
      <c r="W48" s="10" t="str">
        <f>VLOOKUP(MID(P48,3,1),DATA!$D$2:$E$16,2,FALSE)</f>
        <v>Medium Offset</v>
      </c>
      <c r="Y48" s="11" t="s">
        <v>35</v>
      </c>
      <c r="Z48" s="10" t="s">
        <v>2021</v>
      </c>
      <c r="AA48" s="10" t="s">
        <v>2</v>
      </c>
      <c r="AB48" s="10" t="s">
        <v>5</v>
      </c>
    </row>
    <row r="49" spans="1:28" x14ac:dyDescent="0.25">
      <c r="A49" s="10" t="s">
        <v>1835</v>
      </c>
      <c r="B49" s="10" t="s">
        <v>1856</v>
      </c>
      <c r="C49" s="62" t="str">
        <f>VLOOKUP(MID(E49,1,2),DATA!$B$2:$C$10,2,FALSE)</f>
        <v>FF10</v>
      </c>
      <c r="D49" s="10" t="str">
        <f>VLOOKUP(MID(E49,13,2),DATA!$M$2:$N$16,2,FALSE)</f>
        <v>Tarmac</v>
      </c>
      <c r="E49" s="66" t="s">
        <v>28</v>
      </c>
      <c r="F49" s="18" cm="1">
        <f t="array" ref="F49">SUMPRODUCT(1*('All Skus'!$C$2:$C$951=$E49),'All Skus'!$D$2:$D$951)</f>
        <v>24</v>
      </c>
      <c r="G49" s="13" t="str">
        <f>VLOOKUP(MID(E49,4,1),DATA!$F$2:$G$16,2,FALSE)</f>
        <v>20"</v>
      </c>
      <c r="H49" s="13" t="str">
        <f>VLOOKUP(MID(E49,5,3),DATA!$H$2:$I$16,2,FALSE)</f>
        <v>9.0"</v>
      </c>
      <c r="I49" s="13" t="str">
        <f t="shared" si="0"/>
        <v>25</v>
      </c>
      <c r="J49" s="13" t="str">
        <f>VLOOKUP(MID(E49,10,3),DATA!$J$2:$L$16,2,FALSE)</f>
        <v>5x112</v>
      </c>
      <c r="K49" s="13">
        <f>VLOOKUP(MID(E49,10,3),DATA!$J$2:$L$16,3,FALSE)</f>
        <v>66.56</v>
      </c>
      <c r="L49" s="10" t="str">
        <f>VLOOKUP(MID(E49,3,1),DATA!$D$2:$E$16,2,FALSE)</f>
        <v>Medium Offset</v>
      </c>
      <c r="N49" s="11" t="s">
        <v>35</v>
      </c>
      <c r="O49" s="61" t="str">
        <f>VLOOKUP(MID(P49,1,2),DATA!$B$2:$C$10,2,FALSE)</f>
        <v>FF10</v>
      </c>
      <c r="P49" s="66" t="s">
        <v>28</v>
      </c>
      <c r="Q49" s="18" cm="1">
        <f t="array" ref="Q49">SUMPRODUCT(1*('All Skus'!$C$2:$C$951=$P49),'All Skus'!$D$2:$D$951)</f>
        <v>24</v>
      </c>
      <c r="R49" s="13" t="str">
        <f>VLOOKUP(MID(P49,4,1),DATA!$F$2:$G$16,2,FALSE)</f>
        <v>20"</v>
      </c>
      <c r="S49" s="13" t="str">
        <f>VLOOKUP(MID(P49,5,3),DATA!$H$2:$I$16,2,FALSE)</f>
        <v>9.0"</v>
      </c>
      <c r="T49" s="13" t="str">
        <f t="shared" si="1"/>
        <v>25</v>
      </c>
      <c r="U49" s="13" t="str">
        <f>VLOOKUP(MID(P49,10,3),DATA!$J$2:$L$16,2,FALSE)</f>
        <v>5x112</v>
      </c>
      <c r="V49" s="13">
        <f>VLOOKUP(MID(P49,10,3),DATA!$J$2:$L$16,3,FALSE)</f>
        <v>66.56</v>
      </c>
      <c r="W49" s="10" t="str">
        <f>VLOOKUP(MID(P49,3,1),DATA!$D$2:$E$16,2,FALSE)</f>
        <v>Medium Offset</v>
      </c>
      <c r="Y49" s="11" t="s">
        <v>35</v>
      </c>
      <c r="Z49" s="10" t="s">
        <v>2021</v>
      </c>
      <c r="AA49" s="10" t="s">
        <v>2</v>
      </c>
      <c r="AB49" s="10" t="s">
        <v>5</v>
      </c>
    </row>
    <row r="50" spans="1:28" x14ac:dyDescent="0.25">
      <c r="A50" s="10" t="s">
        <v>1835</v>
      </c>
      <c r="B50" s="10" t="s">
        <v>1856</v>
      </c>
      <c r="C50" s="62" t="str">
        <f>VLOOKUP(MID(E50,1,2),DATA!$B$2:$C$10,2,FALSE)</f>
        <v>FF11</v>
      </c>
      <c r="D50" s="10" t="str">
        <f>VLOOKUP(MID(E50,13,2),DATA!$M$2:$N$16,2,FALSE)</f>
        <v>Liquid Metal</v>
      </c>
      <c r="E50" s="66" t="s">
        <v>379</v>
      </c>
      <c r="F50" s="18" cm="1">
        <f t="array" ref="F50">SUMPRODUCT(1*('All Skus'!$C$2:$C$951=$E50),'All Skus'!$D$2:$D$951)</f>
        <v>5</v>
      </c>
      <c r="G50" s="13" t="str">
        <f>VLOOKUP(MID(E50,4,1),DATA!$F$2:$G$16,2,FALSE)</f>
        <v>20"</v>
      </c>
      <c r="H50" s="13" t="str">
        <f>VLOOKUP(MID(E50,5,3),DATA!$H$2:$I$16,2,FALSE)</f>
        <v>9.0"</v>
      </c>
      <c r="I50" s="13" t="str">
        <f t="shared" si="0"/>
        <v>25</v>
      </c>
      <c r="J50" s="13" t="str">
        <f>VLOOKUP(MID(E50,10,3),DATA!$J$2:$L$16,2,FALSE)</f>
        <v>5x112</v>
      </c>
      <c r="K50" s="13">
        <f>VLOOKUP(MID(E50,10,3),DATA!$J$2:$L$16,3,FALSE)</f>
        <v>66.56</v>
      </c>
      <c r="L50" s="10" t="str">
        <f>VLOOKUP(MID(E50,3,1),DATA!$D$2:$E$16,2,FALSE)</f>
        <v>Medium Offset</v>
      </c>
      <c r="N50" s="11" t="s">
        <v>35</v>
      </c>
      <c r="O50" s="61" t="str">
        <f>VLOOKUP(MID(P50,1,2),DATA!$B$2:$C$10,2,FALSE)</f>
        <v>FF11</v>
      </c>
      <c r="P50" s="66" t="s">
        <v>379</v>
      </c>
      <c r="Q50" s="18" cm="1">
        <f t="array" ref="Q50">SUMPRODUCT(1*('All Skus'!$C$2:$C$951=$P50),'All Skus'!$D$2:$D$951)</f>
        <v>5</v>
      </c>
      <c r="R50" s="13" t="str">
        <f>VLOOKUP(MID(P50,4,1),DATA!$F$2:$G$16,2,FALSE)</f>
        <v>20"</v>
      </c>
      <c r="S50" s="13" t="str">
        <f>VLOOKUP(MID(P50,5,3),DATA!$H$2:$I$16,2,FALSE)</f>
        <v>9.0"</v>
      </c>
      <c r="T50" s="13" t="str">
        <f t="shared" si="1"/>
        <v>25</v>
      </c>
      <c r="U50" s="13" t="str">
        <f>VLOOKUP(MID(P50,10,3),DATA!$J$2:$L$16,2,FALSE)</f>
        <v>5x112</v>
      </c>
      <c r="V50" s="13">
        <f>VLOOKUP(MID(P50,10,3),DATA!$J$2:$L$16,3,FALSE)</f>
        <v>66.56</v>
      </c>
      <c r="W50" s="10" t="str">
        <f>VLOOKUP(MID(P50,3,1),DATA!$D$2:$E$16,2,FALSE)</f>
        <v>Medium Offset</v>
      </c>
      <c r="Y50" s="11" t="s">
        <v>35</v>
      </c>
      <c r="Z50" s="10" t="s">
        <v>2021</v>
      </c>
      <c r="AA50" s="10" t="s">
        <v>2</v>
      </c>
      <c r="AB50" s="10" t="s">
        <v>5</v>
      </c>
    </row>
    <row r="51" spans="1:28" x14ac:dyDescent="0.25">
      <c r="A51" s="10" t="s">
        <v>1835</v>
      </c>
      <c r="B51" s="10" t="s">
        <v>1856</v>
      </c>
      <c r="C51" s="62" t="str">
        <f>VLOOKUP(MID(E51,1,2),DATA!$B$2:$C$10,2,FALSE)</f>
        <v>FF11</v>
      </c>
      <c r="D51" s="10" t="str">
        <f>VLOOKUP(MID(E51,13,2),DATA!$M$2:$N$16,2,FALSE)</f>
        <v>Tarmac</v>
      </c>
      <c r="E51" s="66" t="s">
        <v>378</v>
      </c>
      <c r="F51" s="18" cm="1">
        <f t="array" ref="F51">SUMPRODUCT(1*('All Skus'!$C$2:$C$951=$E51),'All Skus'!$D$2:$D$951)</f>
        <v>22</v>
      </c>
      <c r="G51" s="13" t="str">
        <f>VLOOKUP(MID(E51,4,1),DATA!$F$2:$G$16,2,FALSE)</f>
        <v>20"</v>
      </c>
      <c r="H51" s="13" t="str">
        <f>VLOOKUP(MID(E51,5,3),DATA!$H$2:$I$16,2,FALSE)</f>
        <v>9.0"</v>
      </c>
      <c r="I51" s="13" t="str">
        <f t="shared" si="0"/>
        <v>25</v>
      </c>
      <c r="J51" s="13" t="str">
        <f>VLOOKUP(MID(E51,10,3),DATA!$J$2:$L$16,2,FALSE)</f>
        <v>5x112</v>
      </c>
      <c r="K51" s="13">
        <f>VLOOKUP(MID(E51,10,3),DATA!$J$2:$L$16,3,FALSE)</f>
        <v>66.56</v>
      </c>
      <c r="L51" s="10" t="str">
        <f>VLOOKUP(MID(E51,3,1),DATA!$D$2:$E$16,2,FALSE)</f>
        <v>Medium Offset</v>
      </c>
      <c r="N51" s="11" t="s">
        <v>35</v>
      </c>
      <c r="O51" s="61" t="str">
        <f>VLOOKUP(MID(P51,1,2),DATA!$B$2:$C$10,2,FALSE)</f>
        <v>FF11</v>
      </c>
      <c r="P51" s="66" t="s">
        <v>378</v>
      </c>
      <c r="Q51" s="18" cm="1">
        <f t="array" ref="Q51">SUMPRODUCT(1*('All Skus'!$C$2:$C$951=$P51),'All Skus'!$D$2:$D$951)</f>
        <v>22</v>
      </c>
      <c r="R51" s="13" t="str">
        <f>VLOOKUP(MID(P51,4,1),DATA!$F$2:$G$16,2,FALSE)</f>
        <v>20"</v>
      </c>
      <c r="S51" s="13" t="str">
        <f>VLOOKUP(MID(P51,5,3),DATA!$H$2:$I$16,2,FALSE)</f>
        <v>9.0"</v>
      </c>
      <c r="T51" s="13" t="str">
        <f t="shared" si="1"/>
        <v>25</v>
      </c>
      <c r="U51" s="13" t="str">
        <f>VLOOKUP(MID(P51,10,3),DATA!$J$2:$L$16,2,FALSE)</f>
        <v>5x112</v>
      </c>
      <c r="V51" s="13">
        <f>VLOOKUP(MID(P51,10,3),DATA!$J$2:$L$16,3,FALSE)</f>
        <v>66.56</v>
      </c>
      <c r="W51" s="10" t="str">
        <f>VLOOKUP(MID(P51,3,1),DATA!$D$2:$E$16,2,FALSE)</f>
        <v>Medium Offset</v>
      </c>
      <c r="Y51" s="11" t="s">
        <v>35</v>
      </c>
      <c r="Z51" s="10" t="s">
        <v>2021</v>
      </c>
      <c r="AA51" s="10" t="s">
        <v>2</v>
      </c>
      <c r="AB51" s="10" t="s">
        <v>5</v>
      </c>
    </row>
    <row r="52" spans="1:28" x14ac:dyDescent="0.25">
      <c r="A52" s="10" t="s">
        <v>1835</v>
      </c>
      <c r="B52" s="10" t="s">
        <v>1856</v>
      </c>
      <c r="C52" s="62" t="str">
        <f>VLOOKUP(MID(E52,1,2),DATA!$B$2:$C$10,2,FALSE)</f>
        <v>FF15</v>
      </c>
      <c r="D52" s="10" t="str">
        <f>VLOOKUP(MID(E52,13,2),DATA!$M$2:$N$16,2,FALSE)</f>
        <v>Tarmac</v>
      </c>
      <c r="E52" s="66" t="s">
        <v>1701</v>
      </c>
      <c r="F52" s="18" cm="1">
        <f t="array" ref="F52">SUMPRODUCT(1*('All Skus'!$C$2:$C$951=$E52),'All Skus'!$D$2:$D$951)</f>
        <v>24</v>
      </c>
      <c r="G52" s="13" t="str">
        <f>VLOOKUP(MID(E52,4,1),DATA!$F$2:$G$16,2,FALSE)</f>
        <v>20"</v>
      </c>
      <c r="H52" s="13" t="str">
        <f>VLOOKUP(MID(E52,5,3),DATA!$H$2:$I$16,2,FALSE)</f>
        <v>9.0"</v>
      </c>
      <c r="I52" s="13" t="str">
        <f t="shared" si="0"/>
        <v>25</v>
      </c>
      <c r="J52" s="13" t="str">
        <f>VLOOKUP(MID(E52,10,3),DATA!$J$2:$L$16,2,FALSE)</f>
        <v>5x112</v>
      </c>
      <c r="K52" s="13">
        <f>VLOOKUP(MID(E52,10,3),DATA!$J$2:$L$16,3,FALSE)</f>
        <v>66.56</v>
      </c>
      <c r="L52" s="10" t="str">
        <f>VLOOKUP(MID(E52,3,1),DATA!$D$2:$E$16,2,FALSE)</f>
        <v>Medium Offset</v>
      </c>
      <c r="M52" s="10">
        <v>23.4</v>
      </c>
      <c r="N52" s="11" t="s">
        <v>35</v>
      </c>
      <c r="O52" s="61" t="str">
        <f>VLOOKUP(MID(P52,1,2),DATA!$B$2:$C$10,2,FALSE)</f>
        <v>FF15</v>
      </c>
      <c r="P52" s="66" t="s">
        <v>1701</v>
      </c>
      <c r="Q52" s="18" cm="1">
        <f t="array" ref="Q52">SUMPRODUCT(1*('All Skus'!$C$2:$C$951=$P52),'All Skus'!$D$2:$D$951)</f>
        <v>24</v>
      </c>
      <c r="R52" s="13" t="str">
        <f>VLOOKUP(MID(P52,4,1),DATA!$F$2:$G$16,2,FALSE)</f>
        <v>20"</v>
      </c>
      <c r="S52" s="13" t="str">
        <f>VLOOKUP(MID(P52,5,3),DATA!$H$2:$I$16,2,FALSE)</f>
        <v>9.0"</v>
      </c>
      <c r="T52" s="13" t="str">
        <f t="shared" si="1"/>
        <v>25</v>
      </c>
      <c r="U52" s="13" t="str">
        <f>VLOOKUP(MID(P52,10,3),DATA!$J$2:$L$16,2,FALSE)</f>
        <v>5x112</v>
      </c>
      <c r="V52" s="13">
        <f>VLOOKUP(MID(P52,10,3),DATA!$J$2:$L$16,3,FALSE)</f>
        <v>66.56</v>
      </c>
      <c r="W52" s="10" t="str">
        <f>VLOOKUP(MID(P52,3,1),DATA!$D$2:$E$16,2,FALSE)</f>
        <v>Medium Offset</v>
      </c>
      <c r="X52" s="10">
        <v>23.4</v>
      </c>
      <c r="Y52" s="11" t="s">
        <v>35</v>
      </c>
      <c r="Z52" s="10" t="s">
        <v>2021</v>
      </c>
      <c r="AA52" s="10" t="s">
        <v>2</v>
      </c>
      <c r="AB52" s="10" t="s">
        <v>5</v>
      </c>
    </row>
    <row r="53" spans="1:28" x14ac:dyDescent="0.25">
      <c r="A53" s="10" t="s">
        <v>1835</v>
      </c>
      <c r="B53" s="10" t="s">
        <v>1856</v>
      </c>
      <c r="C53" s="62" t="str">
        <f>VLOOKUP(MID(E53,1,2),DATA!$B$2:$C$10,2,FALSE)</f>
        <v>FF15</v>
      </c>
      <c r="D53" s="10" t="str">
        <f>VLOOKUP(MID(E53,13,2),DATA!$M$2:$N$16,2,FALSE)</f>
        <v>Tarmac</v>
      </c>
      <c r="E53" s="66" t="s">
        <v>1701</v>
      </c>
      <c r="F53" s="18" cm="1">
        <f t="array" ref="F53">SUMPRODUCT(1*('All Skus'!$C$2:$C$951=$E53),'All Skus'!$D$2:$D$951)</f>
        <v>24</v>
      </c>
      <c r="G53" s="13" t="str">
        <f>VLOOKUP(MID(E53,4,1),DATA!$F$2:$G$16,2,FALSE)</f>
        <v>20"</v>
      </c>
      <c r="H53" s="13" t="str">
        <f>VLOOKUP(MID(E53,5,3),DATA!$H$2:$I$16,2,FALSE)</f>
        <v>9.0"</v>
      </c>
      <c r="I53" s="13" t="str">
        <f t="shared" si="0"/>
        <v>25</v>
      </c>
      <c r="J53" s="13" t="str">
        <f>VLOOKUP(MID(E53,10,3),DATA!$J$2:$L$16,2,FALSE)</f>
        <v>5x112</v>
      </c>
      <c r="K53" s="13">
        <f>VLOOKUP(MID(E53,10,3),DATA!$J$2:$L$16,3,FALSE)</f>
        <v>66.56</v>
      </c>
      <c r="L53" s="10" t="str">
        <f>VLOOKUP(MID(E53,3,1),DATA!$D$2:$E$16,2,FALSE)</f>
        <v>Medium Offset</v>
      </c>
      <c r="M53" s="10">
        <v>23.4</v>
      </c>
      <c r="N53" s="11" t="s">
        <v>35</v>
      </c>
      <c r="O53" s="61" t="str">
        <f>VLOOKUP(MID(P53,1,2),DATA!$B$2:$C$10,2,FALSE)</f>
        <v>FF15</v>
      </c>
      <c r="P53" s="66" t="s">
        <v>1701</v>
      </c>
      <c r="Q53" s="18" cm="1">
        <f t="array" ref="Q53">SUMPRODUCT(1*('All Skus'!$C$2:$C$951=$P53),'All Skus'!$D$2:$D$951)</f>
        <v>24</v>
      </c>
      <c r="R53" s="13" t="str">
        <f>VLOOKUP(MID(P53,4,1),DATA!$F$2:$G$16,2,FALSE)</f>
        <v>20"</v>
      </c>
      <c r="S53" s="13" t="str">
        <f>VLOOKUP(MID(P53,5,3),DATA!$H$2:$I$16,2,FALSE)</f>
        <v>9.0"</v>
      </c>
      <c r="T53" s="13" t="str">
        <f t="shared" si="1"/>
        <v>25</v>
      </c>
      <c r="U53" s="13" t="str">
        <f>VLOOKUP(MID(P53,10,3),DATA!$J$2:$L$16,2,FALSE)</f>
        <v>5x112</v>
      </c>
      <c r="V53" s="13">
        <f>VLOOKUP(MID(P53,10,3),DATA!$J$2:$L$16,3,FALSE)</f>
        <v>66.56</v>
      </c>
      <c r="W53" s="10" t="str">
        <f>VLOOKUP(MID(P53,3,1),DATA!$D$2:$E$16,2,FALSE)</f>
        <v>Medium Offset</v>
      </c>
      <c r="X53" s="10">
        <v>23.4</v>
      </c>
      <c r="Y53" s="11" t="s">
        <v>35</v>
      </c>
      <c r="Z53" s="10" t="s">
        <v>2021</v>
      </c>
      <c r="AA53" s="10" t="s">
        <v>2</v>
      </c>
      <c r="AB53" s="10" t="s">
        <v>5</v>
      </c>
    </row>
    <row r="54" spans="1:28" x14ac:dyDescent="0.25">
      <c r="A54" s="10" t="s">
        <v>1818</v>
      </c>
      <c r="B54" s="10" t="s">
        <v>45</v>
      </c>
      <c r="C54" s="62" t="str">
        <f>VLOOKUP(MID(E54,1,2),DATA!$B$2:$C$10,2,FALSE)</f>
        <v>FF01</v>
      </c>
      <c r="D54" s="10" t="str">
        <f>VLOOKUP(MID(E54,13,2),DATA!$M$2:$N$16,2,FALSE)</f>
        <v>Tarmac</v>
      </c>
      <c r="E54" s="66" t="s">
        <v>155</v>
      </c>
      <c r="F54" s="18" cm="1">
        <f t="array" ref="F54">SUMPRODUCT(1*('All Skus'!$C$2:$C$951=$E54),'All Skus'!$D$2:$D$951)</f>
        <v>1</v>
      </c>
      <c r="G54" s="13" t="str">
        <f>VLOOKUP(MID(E54,4,1),DATA!$F$2:$G$16,2,FALSE)</f>
        <v>20"</v>
      </c>
      <c r="H54" s="13" t="str">
        <f>VLOOKUP(MID(E54,5,3),DATA!$H$2:$I$16,2,FALSE)</f>
        <v>10.5"</v>
      </c>
      <c r="I54" s="13" t="str">
        <f t="shared" si="0"/>
        <v>35</v>
      </c>
      <c r="J54" s="13" t="str">
        <f>VLOOKUP(MID(E54,10,3),DATA!$J$2:$L$16,2,FALSE)</f>
        <v>5x112</v>
      </c>
      <c r="K54" s="13">
        <f>VLOOKUP(MID(E54,10,3),DATA!$J$2:$L$16,3,FALSE)</f>
        <v>66.56</v>
      </c>
      <c r="L54" s="10" t="str">
        <f>VLOOKUP(MID(E54,3,1),DATA!$D$2:$E$16,2,FALSE)</f>
        <v>Medium Offset</v>
      </c>
      <c r="M54" s="10">
        <v>28</v>
      </c>
      <c r="N54" s="11" t="s">
        <v>44</v>
      </c>
      <c r="O54" s="61" t="str">
        <f>VLOOKUP(MID(P54,1,2),DATA!$B$2:$C$10,2,FALSE)</f>
        <v>FF01</v>
      </c>
      <c r="P54" s="66" t="s">
        <v>155</v>
      </c>
      <c r="Q54" s="18" cm="1">
        <f t="array" ref="Q54">SUMPRODUCT(1*('All Skus'!$C$2:$C$951=$P54),'All Skus'!$D$2:$D$951)</f>
        <v>1</v>
      </c>
      <c r="R54" s="13" t="str">
        <f>VLOOKUP(MID(P54,4,1),DATA!$F$2:$G$16,2,FALSE)</f>
        <v>20"</v>
      </c>
      <c r="S54" s="13" t="str">
        <f>VLOOKUP(MID(P54,5,3),DATA!$H$2:$I$16,2,FALSE)</f>
        <v>10.5"</v>
      </c>
      <c r="T54" s="13" t="str">
        <f t="shared" si="1"/>
        <v>35</v>
      </c>
      <c r="U54" s="13" t="str">
        <f>VLOOKUP(MID(P54,10,3),DATA!$J$2:$L$16,2,FALSE)</f>
        <v>5x112</v>
      </c>
      <c r="V54" s="13">
        <f>VLOOKUP(MID(P54,10,3),DATA!$J$2:$L$16,3,FALSE)</f>
        <v>66.56</v>
      </c>
      <c r="W54" s="10" t="str">
        <f>VLOOKUP(MID(P54,3,1),DATA!$D$2:$E$16,2,FALSE)</f>
        <v>Medium Offset</v>
      </c>
      <c r="X54" s="10">
        <v>28</v>
      </c>
      <c r="Y54" s="11" t="s">
        <v>44</v>
      </c>
      <c r="Z54" s="10" t="s">
        <v>2024</v>
      </c>
      <c r="AA54" s="10" t="s">
        <v>2</v>
      </c>
      <c r="AB54" s="10" t="s">
        <v>5</v>
      </c>
    </row>
    <row r="55" spans="1:28" x14ac:dyDescent="0.25">
      <c r="A55" s="10" t="s">
        <v>1818</v>
      </c>
      <c r="B55" s="10" t="s">
        <v>45</v>
      </c>
      <c r="C55" s="62" t="str">
        <f>VLOOKUP(MID(E55,1,2),DATA!$B$2:$C$10,2,FALSE)</f>
        <v>FF01</v>
      </c>
      <c r="D55" s="10" t="str">
        <f>VLOOKUP(MID(E55,13,2),DATA!$M$2:$N$16,2,FALSE)</f>
        <v>Liquid Silver</v>
      </c>
      <c r="E55" s="66" t="s">
        <v>156</v>
      </c>
      <c r="F55" s="18" cm="1">
        <f t="array" ref="F55">SUMPRODUCT(1*('All Skus'!$C$2:$C$951=$E55),'All Skus'!$D$2:$D$951)</f>
        <v>26</v>
      </c>
      <c r="G55" s="13" t="str">
        <f>VLOOKUP(MID(E55,4,1),DATA!$F$2:$G$16,2,FALSE)</f>
        <v>20"</v>
      </c>
      <c r="H55" s="13" t="str">
        <f>VLOOKUP(MID(E55,5,3),DATA!$H$2:$I$16,2,FALSE)</f>
        <v>10.5"</v>
      </c>
      <c r="I55" s="13" t="str">
        <f t="shared" si="0"/>
        <v>35</v>
      </c>
      <c r="J55" s="13" t="str">
        <f>VLOOKUP(MID(E55,10,3),DATA!$J$2:$L$16,2,FALSE)</f>
        <v>5x112</v>
      </c>
      <c r="K55" s="13">
        <f>VLOOKUP(MID(E55,10,3),DATA!$J$2:$L$16,3,FALSE)</f>
        <v>66.56</v>
      </c>
      <c r="L55" s="10" t="str">
        <f>VLOOKUP(MID(E55,3,1),DATA!$D$2:$E$16,2,FALSE)</f>
        <v>Medium Offset</v>
      </c>
      <c r="M55" s="10">
        <v>28</v>
      </c>
      <c r="N55" s="11" t="s">
        <v>44</v>
      </c>
      <c r="O55" s="61" t="str">
        <f>VLOOKUP(MID(P55,1,2),DATA!$B$2:$C$10,2,FALSE)</f>
        <v>FF01</v>
      </c>
      <c r="P55" s="66" t="s">
        <v>156</v>
      </c>
      <c r="Q55" s="18" cm="1">
        <f t="array" ref="Q55">SUMPRODUCT(1*('All Skus'!$C$2:$C$951=$P55),'All Skus'!$D$2:$D$951)</f>
        <v>26</v>
      </c>
      <c r="R55" s="13" t="str">
        <f>VLOOKUP(MID(P55,4,1),DATA!$F$2:$G$16,2,FALSE)</f>
        <v>20"</v>
      </c>
      <c r="S55" s="13" t="str">
        <f>VLOOKUP(MID(P55,5,3),DATA!$H$2:$I$16,2,FALSE)</f>
        <v>10.5"</v>
      </c>
      <c r="T55" s="13" t="str">
        <f t="shared" si="1"/>
        <v>35</v>
      </c>
      <c r="U55" s="13" t="str">
        <f>VLOOKUP(MID(P55,10,3),DATA!$J$2:$L$16,2,FALSE)</f>
        <v>5x112</v>
      </c>
      <c r="V55" s="13">
        <f>VLOOKUP(MID(P55,10,3),DATA!$J$2:$L$16,3,FALSE)</f>
        <v>66.56</v>
      </c>
      <c r="W55" s="10" t="str">
        <f>VLOOKUP(MID(P55,3,1),DATA!$D$2:$E$16,2,FALSE)</f>
        <v>Medium Offset</v>
      </c>
      <c r="X55" s="10">
        <v>28</v>
      </c>
      <c r="Y55" s="11" t="s">
        <v>44</v>
      </c>
      <c r="Z55" s="10" t="s">
        <v>2024</v>
      </c>
      <c r="AA55" s="10" t="s">
        <v>2</v>
      </c>
      <c r="AB55" s="10" t="s">
        <v>5</v>
      </c>
    </row>
    <row r="56" spans="1:28" x14ac:dyDescent="0.25">
      <c r="A56" s="10" t="s">
        <v>1818</v>
      </c>
      <c r="B56" s="10" t="s">
        <v>45</v>
      </c>
      <c r="C56" s="62" t="str">
        <f>VLOOKUP(MID(E56,1,2),DATA!$B$2:$C$10,2,FALSE)</f>
        <v>FF01</v>
      </c>
      <c r="D56" s="10" t="str">
        <f>VLOOKUP(MID(E56,13,2),DATA!$M$2:$N$16,2,FALSE)</f>
        <v>Tarmac</v>
      </c>
      <c r="E56" s="66" t="s">
        <v>159</v>
      </c>
      <c r="F56" s="18" cm="1">
        <f t="array" ref="F56">SUMPRODUCT(1*('All Skus'!$C$2:$C$951=$E56),'All Skus'!$D$2:$D$951)</f>
        <v>0</v>
      </c>
      <c r="G56" s="13" t="str">
        <f>VLOOKUP(MID(E56,4,1),DATA!$F$2:$G$16,2,FALSE)</f>
        <v>20"</v>
      </c>
      <c r="H56" s="13" t="str">
        <f>VLOOKUP(MID(E56,5,3),DATA!$H$2:$I$16,2,FALSE)</f>
        <v>9.0"</v>
      </c>
      <c r="I56" s="13" t="str">
        <f t="shared" si="0"/>
        <v>25</v>
      </c>
      <c r="J56" s="13" t="str">
        <f>VLOOKUP(MID(E56,10,3),DATA!$J$2:$L$16,2,FALSE)</f>
        <v>5x112</v>
      </c>
      <c r="K56" s="13">
        <f>VLOOKUP(MID(E56,10,3),DATA!$J$2:$L$16,3,FALSE)</f>
        <v>66.56</v>
      </c>
      <c r="L56" s="10" t="str">
        <f>VLOOKUP(MID(E56,3,1),DATA!$D$2:$E$16,2,FALSE)</f>
        <v>Medium Offset</v>
      </c>
      <c r="M56" s="10">
        <v>25.8</v>
      </c>
      <c r="N56" s="11" t="s">
        <v>39</v>
      </c>
      <c r="O56" s="61" t="str">
        <f>VLOOKUP(MID(P56,1,2),DATA!$B$2:$C$10,2,FALSE)</f>
        <v>FF01</v>
      </c>
      <c r="P56" s="66" t="s">
        <v>159</v>
      </c>
      <c r="Q56" s="18" cm="1">
        <f t="array" ref="Q56">SUMPRODUCT(1*('All Skus'!$C$2:$C$951=$P56),'All Skus'!$D$2:$D$951)</f>
        <v>0</v>
      </c>
      <c r="R56" s="13" t="str">
        <f>VLOOKUP(MID(P56,4,1),DATA!$F$2:$G$16,2,FALSE)</f>
        <v>20"</v>
      </c>
      <c r="S56" s="13" t="str">
        <f>VLOOKUP(MID(P56,5,3),DATA!$H$2:$I$16,2,FALSE)</f>
        <v>9.0"</v>
      </c>
      <c r="T56" s="13" t="str">
        <f t="shared" si="1"/>
        <v>25</v>
      </c>
      <c r="U56" s="13" t="str">
        <f>VLOOKUP(MID(P56,10,3),DATA!$J$2:$L$16,2,FALSE)</f>
        <v>5x112</v>
      </c>
      <c r="V56" s="13">
        <f>VLOOKUP(MID(P56,10,3),DATA!$J$2:$L$16,3,FALSE)</f>
        <v>66.56</v>
      </c>
      <c r="W56" s="10" t="str">
        <f>VLOOKUP(MID(P56,3,1),DATA!$D$2:$E$16,2,FALSE)</f>
        <v>Medium Offset</v>
      </c>
      <c r="X56" s="10">
        <v>25.8</v>
      </c>
      <c r="Y56" s="11" t="s">
        <v>39</v>
      </c>
      <c r="Z56" s="10" t="s">
        <v>2035</v>
      </c>
      <c r="AA56" s="10" t="s">
        <v>2</v>
      </c>
      <c r="AB56" s="10" t="s">
        <v>5</v>
      </c>
    </row>
    <row r="57" spans="1:28" x14ac:dyDescent="0.25">
      <c r="A57" s="10" t="s">
        <v>1818</v>
      </c>
      <c r="B57" s="10" t="s">
        <v>45</v>
      </c>
      <c r="C57" s="62" t="str">
        <f>VLOOKUP(MID(E57,1,2),DATA!$B$2:$C$10,2,FALSE)</f>
        <v>FF01</v>
      </c>
      <c r="D57" s="10" t="str">
        <f>VLOOKUP(MID(E57,13,2),DATA!$M$2:$N$16,2,FALSE)</f>
        <v>Liquid Silver</v>
      </c>
      <c r="E57" s="66" t="s">
        <v>160</v>
      </c>
      <c r="F57" s="18" cm="1">
        <f t="array" ref="F57">SUMPRODUCT(1*('All Skus'!$C$2:$C$951=$E57),'All Skus'!$D$2:$D$951)</f>
        <v>34</v>
      </c>
      <c r="G57" s="13" t="str">
        <f>VLOOKUP(MID(E57,4,1),DATA!$F$2:$G$16,2,FALSE)</f>
        <v>20"</v>
      </c>
      <c r="H57" s="13" t="str">
        <f>VLOOKUP(MID(E57,5,3),DATA!$H$2:$I$16,2,FALSE)</f>
        <v>9.0"</v>
      </c>
      <c r="I57" s="13" t="str">
        <f t="shared" si="0"/>
        <v>25</v>
      </c>
      <c r="J57" s="13" t="str">
        <f>VLOOKUP(MID(E57,10,3),DATA!$J$2:$L$16,2,FALSE)</f>
        <v>5x112</v>
      </c>
      <c r="K57" s="13">
        <f>VLOOKUP(MID(E57,10,3),DATA!$J$2:$L$16,3,FALSE)</f>
        <v>66.56</v>
      </c>
      <c r="L57" s="10" t="str">
        <f>VLOOKUP(MID(E57,3,1),DATA!$D$2:$E$16,2,FALSE)</f>
        <v>Medium Offset</v>
      </c>
      <c r="M57" s="10">
        <v>25.8</v>
      </c>
      <c r="N57" s="11" t="s">
        <v>39</v>
      </c>
      <c r="O57" s="61" t="str">
        <f>VLOOKUP(MID(P57,1,2),DATA!$B$2:$C$10,2,FALSE)</f>
        <v>FF01</v>
      </c>
      <c r="P57" s="66" t="s">
        <v>160</v>
      </c>
      <c r="Q57" s="18" cm="1">
        <f t="array" ref="Q57">SUMPRODUCT(1*('All Skus'!$C$2:$C$951=$P57),'All Skus'!$D$2:$D$951)</f>
        <v>34</v>
      </c>
      <c r="R57" s="13" t="str">
        <f>VLOOKUP(MID(P57,4,1),DATA!$F$2:$G$16,2,FALSE)</f>
        <v>20"</v>
      </c>
      <c r="S57" s="13" t="str">
        <f>VLOOKUP(MID(P57,5,3),DATA!$H$2:$I$16,2,FALSE)</f>
        <v>9.0"</v>
      </c>
      <c r="T57" s="13" t="str">
        <f t="shared" si="1"/>
        <v>25</v>
      </c>
      <c r="U57" s="13" t="str">
        <f>VLOOKUP(MID(P57,10,3),DATA!$J$2:$L$16,2,FALSE)</f>
        <v>5x112</v>
      </c>
      <c r="V57" s="13">
        <f>VLOOKUP(MID(P57,10,3),DATA!$J$2:$L$16,3,FALSE)</f>
        <v>66.56</v>
      </c>
      <c r="W57" s="10" t="str">
        <f>VLOOKUP(MID(P57,3,1),DATA!$D$2:$E$16,2,FALSE)</f>
        <v>Medium Offset</v>
      </c>
      <c r="X57" s="10">
        <v>25.8</v>
      </c>
      <c r="Y57" s="11" t="s">
        <v>39</v>
      </c>
      <c r="Z57" s="10" t="s">
        <v>2035</v>
      </c>
      <c r="AA57" s="10" t="s">
        <v>2</v>
      </c>
      <c r="AB57" s="10" t="s">
        <v>5</v>
      </c>
    </row>
    <row r="58" spans="1:28" x14ac:dyDescent="0.25">
      <c r="A58" s="10" t="s">
        <v>1818</v>
      </c>
      <c r="B58" s="10" t="s">
        <v>1837</v>
      </c>
      <c r="C58" s="62" t="str">
        <f>VLOOKUP(MID(E58,1,2),DATA!$B$2:$C$10,2,FALSE)</f>
        <v>FF01</v>
      </c>
      <c r="D58" s="10" t="str">
        <f>VLOOKUP(MID(E58,13,2),DATA!$M$2:$N$16,2,FALSE)</f>
        <v>Tarmac</v>
      </c>
      <c r="E58" s="66" t="s">
        <v>155</v>
      </c>
      <c r="F58" s="18" cm="1">
        <f t="array" ref="F58">SUMPRODUCT(1*('All Skus'!$C$2:$C$951=$E58),'All Skus'!$D$2:$D$951)</f>
        <v>1</v>
      </c>
      <c r="G58" s="13" t="str">
        <f>VLOOKUP(MID(E58,4,1),DATA!$F$2:$G$16,2,FALSE)</f>
        <v>20"</v>
      </c>
      <c r="H58" s="13" t="str">
        <f>VLOOKUP(MID(E58,5,3),DATA!$H$2:$I$16,2,FALSE)</f>
        <v>10.5"</v>
      </c>
      <c r="I58" s="13" t="str">
        <f t="shared" si="0"/>
        <v>35</v>
      </c>
      <c r="J58" s="13" t="str">
        <f>VLOOKUP(MID(E58,10,3),DATA!$J$2:$L$16,2,FALSE)</f>
        <v>5x112</v>
      </c>
      <c r="K58" s="13">
        <f>VLOOKUP(MID(E58,10,3),DATA!$J$2:$L$16,3,FALSE)</f>
        <v>66.56</v>
      </c>
      <c r="L58" s="10" t="str">
        <f>VLOOKUP(MID(E58,3,1),DATA!$D$2:$E$16,2,FALSE)</f>
        <v>Medium Offset</v>
      </c>
      <c r="M58" s="10">
        <v>28</v>
      </c>
      <c r="N58" s="11" t="s">
        <v>46</v>
      </c>
      <c r="O58" s="61" t="str">
        <f>VLOOKUP(MID(P58,1,2),DATA!$B$2:$C$10,2,FALSE)</f>
        <v>FF01</v>
      </c>
      <c r="P58" s="66" t="s">
        <v>155</v>
      </c>
      <c r="Q58" s="18" cm="1">
        <f t="array" ref="Q58">SUMPRODUCT(1*('All Skus'!$C$2:$C$951=$P58),'All Skus'!$D$2:$D$951)</f>
        <v>1</v>
      </c>
      <c r="R58" s="13" t="str">
        <f>VLOOKUP(MID(P58,4,1),DATA!$F$2:$G$16,2,FALSE)</f>
        <v>20"</v>
      </c>
      <c r="S58" s="13" t="str">
        <f>VLOOKUP(MID(P58,5,3),DATA!$H$2:$I$16,2,FALSE)</f>
        <v>10.5"</v>
      </c>
      <c r="T58" s="13" t="str">
        <f t="shared" si="1"/>
        <v>35</v>
      </c>
      <c r="U58" s="13" t="str">
        <f>VLOOKUP(MID(P58,10,3),DATA!$J$2:$L$16,2,FALSE)</f>
        <v>5x112</v>
      </c>
      <c r="V58" s="13">
        <f>VLOOKUP(MID(P58,10,3),DATA!$J$2:$L$16,3,FALSE)</f>
        <v>66.56</v>
      </c>
      <c r="W58" s="10" t="str">
        <f>VLOOKUP(MID(P58,3,1),DATA!$D$2:$E$16,2,FALSE)</f>
        <v>Medium Offset</v>
      </c>
      <c r="X58" s="10">
        <v>28</v>
      </c>
      <c r="Y58" s="11" t="s">
        <v>46</v>
      </c>
      <c r="AA58" s="10" t="s">
        <v>2</v>
      </c>
      <c r="AB58" s="10" t="s">
        <v>5</v>
      </c>
    </row>
    <row r="59" spans="1:28" x14ac:dyDescent="0.25">
      <c r="A59" s="10" t="s">
        <v>1818</v>
      </c>
      <c r="B59" s="10" t="s">
        <v>1837</v>
      </c>
      <c r="C59" s="62" t="str">
        <f>VLOOKUP(MID(E59,1,2),DATA!$B$2:$C$10,2,FALSE)</f>
        <v>FF01</v>
      </c>
      <c r="D59" s="10" t="str">
        <f>VLOOKUP(MID(E59,13,2),DATA!$M$2:$N$16,2,FALSE)</f>
        <v>Liquid Silver</v>
      </c>
      <c r="E59" s="66" t="s">
        <v>156</v>
      </c>
      <c r="F59" s="18" cm="1">
        <f t="array" ref="F59">SUMPRODUCT(1*('All Skus'!$C$2:$C$951=$E59),'All Skus'!$D$2:$D$951)</f>
        <v>26</v>
      </c>
      <c r="G59" s="13" t="str">
        <f>VLOOKUP(MID(E59,4,1),DATA!$F$2:$G$16,2,FALSE)</f>
        <v>20"</v>
      </c>
      <c r="H59" s="13" t="str">
        <f>VLOOKUP(MID(E59,5,3),DATA!$H$2:$I$16,2,FALSE)</f>
        <v>10.5"</v>
      </c>
      <c r="I59" s="13" t="str">
        <f t="shared" si="0"/>
        <v>35</v>
      </c>
      <c r="J59" s="13" t="str">
        <f>VLOOKUP(MID(E59,10,3),DATA!$J$2:$L$16,2,FALSE)</f>
        <v>5x112</v>
      </c>
      <c r="K59" s="13">
        <f>VLOOKUP(MID(E59,10,3),DATA!$J$2:$L$16,3,FALSE)</f>
        <v>66.56</v>
      </c>
      <c r="L59" s="10" t="str">
        <f>VLOOKUP(MID(E59,3,1),DATA!$D$2:$E$16,2,FALSE)</f>
        <v>Medium Offset</v>
      </c>
      <c r="M59" s="10">
        <v>28</v>
      </c>
      <c r="N59" s="11" t="s">
        <v>46</v>
      </c>
      <c r="O59" s="61" t="str">
        <f>VLOOKUP(MID(P59,1,2),DATA!$B$2:$C$10,2,FALSE)</f>
        <v>FF01</v>
      </c>
      <c r="P59" s="66" t="s">
        <v>156</v>
      </c>
      <c r="Q59" s="18" cm="1">
        <f t="array" ref="Q59">SUMPRODUCT(1*('All Skus'!$C$2:$C$951=$P59),'All Skus'!$D$2:$D$951)</f>
        <v>26</v>
      </c>
      <c r="R59" s="13" t="str">
        <f>VLOOKUP(MID(P59,4,1),DATA!$F$2:$G$16,2,FALSE)</f>
        <v>20"</v>
      </c>
      <c r="S59" s="13" t="str">
        <f>VLOOKUP(MID(P59,5,3),DATA!$H$2:$I$16,2,FALSE)</f>
        <v>10.5"</v>
      </c>
      <c r="T59" s="13" t="str">
        <f t="shared" si="1"/>
        <v>35</v>
      </c>
      <c r="U59" s="13" t="str">
        <f>VLOOKUP(MID(P59,10,3),DATA!$J$2:$L$16,2,FALSE)</f>
        <v>5x112</v>
      </c>
      <c r="V59" s="13">
        <f>VLOOKUP(MID(P59,10,3),DATA!$J$2:$L$16,3,FALSE)</f>
        <v>66.56</v>
      </c>
      <c r="W59" s="10" t="str">
        <f>VLOOKUP(MID(P59,3,1),DATA!$D$2:$E$16,2,FALSE)</f>
        <v>Medium Offset</v>
      </c>
      <c r="X59" s="10">
        <v>28</v>
      </c>
      <c r="Y59" s="11" t="s">
        <v>46</v>
      </c>
      <c r="AA59" s="10" t="s">
        <v>2</v>
      </c>
      <c r="AB59" s="10" t="s">
        <v>5</v>
      </c>
    </row>
    <row r="60" spans="1:28" x14ac:dyDescent="0.25">
      <c r="A60" s="10" t="s">
        <v>1818</v>
      </c>
      <c r="B60" s="10" t="s">
        <v>45</v>
      </c>
      <c r="C60" s="62" t="str">
        <f>VLOOKUP(MID(E60,1,2),DATA!$B$2:$C$10,2,FALSE)</f>
        <v>FF04</v>
      </c>
      <c r="D60" s="10" t="str">
        <f>VLOOKUP(MID(E60,13,2),DATA!$M$2:$N$16,2,FALSE)</f>
        <v>Tarmac</v>
      </c>
      <c r="E60" s="66" t="s">
        <v>301</v>
      </c>
      <c r="F60" s="18" cm="1">
        <f t="array" ref="F60">SUMPRODUCT(1*('All Skus'!$C$2:$C$951=$E60),'All Skus'!$D$2:$D$951)</f>
        <v>28</v>
      </c>
      <c r="G60" s="13" t="str">
        <f>VLOOKUP(MID(E60,4,1),DATA!$F$2:$G$16,2,FALSE)</f>
        <v>20"</v>
      </c>
      <c r="H60" s="13" t="str">
        <f>VLOOKUP(MID(E60,5,3),DATA!$H$2:$I$16,2,FALSE)</f>
        <v>10.5"</v>
      </c>
      <c r="I60" s="13" t="str">
        <f t="shared" si="0"/>
        <v>35</v>
      </c>
      <c r="J60" s="13" t="str">
        <f>VLOOKUP(MID(E60,10,3),DATA!$J$2:$L$16,2,FALSE)</f>
        <v>5x112</v>
      </c>
      <c r="K60" s="13">
        <f>VLOOKUP(MID(E60,10,3),DATA!$J$2:$L$16,3,FALSE)</f>
        <v>66.56</v>
      </c>
      <c r="L60" s="10" t="str">
        <f>VLOOKUP(MID(E60,3,1),DATA!$D$2:$E$16,2,FALSE)</f>
        <v>Medium Offset</v>
      </c>
      <c r="M60" s="10">
        <v>26.2</v>
      </c>
      <c r="N60" s="11" t="s">
        <v>44</v>
      </c>
      <c r="O60" s="61" t="str">
        <f>VLOOKUP(MID(P60,1,2),DATA!$B$2:$C$10,2,FALSE)</f>
        <v>FF04</v>
      </c>
      <c r="P60" s="66" t="s">
        <v>301</v>
      </c>
      <c r="Q60" s="18" cm="1">
        <f t="array" ref="Q60">SUMPRODUCT(1*('All Skus'!$C$2:$C$951=$P60),'All Skus'!$D$2:$D$951)</f>
        <v>28</v>
      </c>
      <c r="R60" s="13" t="str">
        <f>VLOOKUP(MID(P60,4,1),DATA!$F$2:$G$16,2,FALSE)</f>
        <v>20"</v>
      </c>
      <c r="S60" s="13" t="str">
        <f>VLOOKUP(MID(P60,5,3),DATA!$H$2:$I$16,2,FALSE)</f>
        <v>10.5"</v>
      </c>
      <c r="T60" s="13" t="str">
        <f t="shared" si="1"/>
        <v>35</v>
      </c>
      <c r="U60" s="13" t="str">
        <f>VLOOKUP(MID(P60,10,3),DATA!$J$2:$L$16,2,FALSE)</f>
        <v>5x112</v>
      </c>
      <c r="V60" s="13">
        <f>VLOOKUP(MID(P60,10,3),DATA!$J$2:$L$16,3,FALSE)</f>
        <v>66.56</v>
      </c>
      <c r="W60" s="10" t="str">
        <f>VLOOKUP(MID(P60,3,1),DATA!$D$2:$E$16,2,FALSE)</f>
        <v>Medium Offset</v>
      </c>
      <c r="X60" s="10">
        <v>26.2</v>
      </c>
      <c r="Y60" s="11" t="s">
        <v>44</v>
      </c>
      <c r="Z60" s="10" t="s">
        <v>2024</v>
      </c>
      <c r="AA60" s="10" t="s">
        <v>2</v>
      </c>
      <c r="AB60" s="10" t="s">
        <v>5</v>
      </c>
    </row>
    <row r="61" spans="1:28" x14ac:dyDescent="0.25">
      <c r="A61" s="10" t="s">
        <v>1818</v>
      </c>
      <c r="B61" s="10" t="s">
        <v>45</v>
      </c>
      <c r="C61" s="62" t="str">
        <f>VLOOKUP(MID(E61,1,2),DATA!$B$2:$C$10,2,FALSE)</f>
        <v>FF04</v>
      </c>
      <c r="D61" s="10" t="str">
        <f>VLOOKUP(MID(E61,13,2),DATA!$M$2:$N$16,2,FALSE)</f>
        <v>Liquid Metal</v>
      </c>
      <c r="E61" s="66" t="s">
        <v>302</v>
      </c>
      <c r="F61" s="18" cm="1">
        <f t="array" ref="F61">SUMPRODUCT(1*('All Skus'!$C$2:$C$951=$E61),'All Skus'!$D$2:$D$951)</f>
        <v>1</v>
      </c>
      <c r="G61" s="13" t="str">
        <f>VLOOKUP(MID(E61,4,1),DATA!$F$2:$G$16,2,FALSE)</f>
        <v>20"</v>
      </c>
      <c r="H61" s="13" t="str">
        <f>VLOOKUP(MID(E61,5,3),DATA!$H$2:$I$16,2,FALSE)</f>
        <v>10.5"</v>
      </c>
      <c r="I61" s="13" t="str">
        <f t="shared" si="0"/>
        <v>35</v>
      </c>
      <c r="J61" s="13" t="str">
        <f>VLOOKUP(MID(E61,10,3),DATA!$J$2:$L$16,2,FALSE)</f>
        <v>5x112</v>
      </c>
      <c r="K61" s="13">
        <f>VLOOKUP(MID(E61,10,3),DATA!$J$2:$L$16,3,FALSE)</f>
        <v>66.56</v>
      </c>
      <c r="L61" s="10" t="str">
        <f>VLOOKUP(MID(E61,3,1),DATA!$D$2:$E$16,2,FALSE)</f>
        <v>Medium Offset</v>
      </c>
      <c r="M61" s="10">
        <v>26.2</v>
      </c>
      <c r="N61" s="11" t="s">
        <v>44</v>
      </c>
      <c r="O61" s="61" t="str">
        <f>VLOOKUP(MID(P61,1,2),DATA!$B$2:$C$10,2,FALSE)</f>
        <v>FF04</v>
      </c>
      <c r="P61" s="66" t="s">
        <v>302</v>
      </c>
      <c r="Q61" s="18" cm="1">
        <f t="array" ref="Q61">SUMPRODUCT(1*('All Skus'!$C$2:$C$951=$P61),'All Skus'!$D$2:$D$951)</f>
        <v>1</v>
      </c>
      <c r="R61" s="13" t="str">
        <f>VLOOKUP(MID(P61,4,1),DATA!$F$2:$G$16,2,FALSE)</f>
        <v>20"</v>
      </c>
      <c r="S61" s="13" t="str">
        <f>VLOOKUP(MID(P61,5,3),DATA!$H$2:$I$16,2,FALSE)</f>
        <v>10.5"</v>
      </c>
      <c r="T61" s="13" t="str">
        <f t="shared" si="1"/>
        <v>35</v>
      </c>
      <c r="U61" s="13" t="str">
        <f>VLOOKUP(MID(P61,10,3),DATA!$J$2:$L$16,2,FALSE)</f>
        <v>5x112</v>
      </c>
      <c r="V61" s="13">
        <f>VLOOKUP(MID(P61,10,3),DATA!$J$2:$L$16,3,FALSE)</f>
        <v>66.56</v>
      </c>
      <c r="W61" s="10" t="str">
        <f>VLOOKUP(MID(P61,3,1),DATA!$D$2:$E$16,2,FALSE)</f>
        <v>Medium Offset</v>
      </c>
      <c r="X61" s="10">
        <v>26.2</v>
      </c>
      <c r="Y61" s="11" t="s">
        <v>44</v>
      </c>
      <c r="Z61" s="10" t="s">
        <v>2024</v>
      </c>
      <c r="AA61" s="10" t="s">
        <v>2</v>
      </c>
      <c r="AB61" s="10" t="s">
        <v>5</v>
      </c>
    </row>
    <row r="62" spans="1:28" x14ac:dyDescent="0.25">
      <c r="A62" s="10" t="s">
        <v>1818</v>
      </c>
      <c r="B62" s="10" t="s">
        <v>45</v>
      </c>
      <c r="C62" s="62" t="str">
        <f>VLOOKUP(MID(E62,1,2),DATA!$B$2:$C$10,2,FALSE)</f>
        <v>FF04</v>
      </c>
      <c r="D62" s="10" t="str">
        <f>VLOOKUP(MID(E62,13,2),DATA!$M$2:$N$16,2,FALSE)</f>
        <v>Tarmac</v>
      </c>
      <c r="E62" s="66" t="s">
        <v>303</v>
      </c>
      <c r="F62" s="18" cm="1">
        <f t="array" ref="F62">SUMPRODUCT(1*('All Skus'!$C$2:$C$951=$E62),'All Skus'!$D$2:$D$951)</f>
        <v>7</v>
      </c>
      <c r="G62" s="13" t="str">
        <f>VLOOKUP(MID(E62,4,1),DATA!$F$2:$G$16,2,FALSE)</f>
        <v>20"</v>
      </c>
      <c r="H62" s="13" t="str">
        <f>VLOOKUP(MID(E62,5,3),DATA!$H$2:$I$16,2,FALSE)</f>
        <v>9.0"</v>
      </c>
      <c r="I62" s="13" t="str">
        <f t="shared" si="0"/>
        <v>25</v>
      </c>
      <c r="J62" s="13" t="str">
        <f>VLOOKUP(MID(E62,10,3),DATA!$J$2:$L$16,2,FALSE)</f>
        <v>5x112</v>
      </c>
      <c r="K62" s="13">
        <f>VLOOKUP(MID(E62,10,3),DATA!$J$2:$L$16,3,FALSE)</f>
        <v>66.56</v>
      </c>
      <c r="L62" s="10" t="str">
        <f>VLOOKUP(MID(E62,3,1),DATA!$D$2:$E$16,2,FALSE)</f>
        <v>Medium Offset</v>
      </c>
      <c r="M62" s="10">
        <v>24.8</v>
      </c>
      <c r="N62" s="11" t="s">
        <v>39</v>
      </c>
      <c r="O62" s="61" t="str">
        <f>VLOOKUP(MID(P62,1,2),DATA!$B$2:$C$10,2,FALSE)</f>
        <v>FF04</v>
      </c>
      <c r="P62" s="66" t="s">
        <v>303</v>
      </c>
      <c r="Q62" s="18" cm="1">
        <f t="array" ref="Q62">SUMPRODUCT(1*('All Skus'!$C$2:$C$951=$P62),'All Skus'!$D$2:$D$951)</f>
        <v>7</v>
      </c>
      <c r="R62" s="13" t="str">
        <f>VLOOKUP(MID(P62,4,1),DATA!$F$2:$G$16,2,FALSE)</f>
        <v>20"</v>
      </c>
      <c r="S62" s="13" t="str">
        <f>VLOOKUP(MID(P62,5,3),DATA!$H$2:$I$16,2,FALSE)</f>
        <v>9.0"</v>
      </c>
      <c r="T62" s="13" t="str">
        <f t="shared" si="1"/>
        <v>25</v>
      </c>
      <c r="U62" s="13" t="str">
        <f>VLOOKUP(MID(P62,10,3),DATA!$J$2:$L$16,2,FALSE)</f>
        <v>5x112</v>
      </c>
      <c r="V62" s="13">
        <f>VLOOKUP(MID(P62,10,3),DATA!$J$2:$L$16,3,FALSE)</f>
        <v>66.56</v>
      </c>
      <c r="W62" s="10" t="str">
        <f>VLOOKUP(MID(P62,3,1),DATA!$D$2:$E$16,2,FALSE)</f>
        <v>Medium Offset</v>
      </c>
      <c r="X62" s="10">
        <v>24.8</v>
      </c>
      <c r="Y62" s="11" t="s">
        <v>39</v>
      </c>
      <c r="Z62" s="10" t="s">
        <v>2035</v>
      </c>
      <c r="AA62" s="10" t="s">
        <v>2</v>
      </c>
      <c r="AB62" s="10" t="s">
        <v>5</v>
      </c>
    </row>
    <row r="63" spans="1:28" x14ac:dyDescent="0.25">
      <c r="A63" s="10" t="s">
        <v>1818</v>
      </c>
      <c r="B63" s="10" t="s">
        <v>45</v>
      </c>
      <c r="C63" s="62" t="str">
        <f>VLOOKUP(MID(E63,1,2),DATA!$B$2:$C$10,2,FALSE)</f>
        <v>FF04</v>
      </c>
      <c r="D63" s="10" t="str">
        <f>VLOOKUP(MID(E63,13,2),DATA!$M$2:$N$16,2,FALSE)</f>
        <v>Liquid Metal</v>
      </c>
      <c r="E63" s="66" t="s">
        <v>304</v>
      </c>
      <c r="F63" s="18" cm="1">
        <f t="array" ref="F63">SUMPRODUCT(1*('All Skus'!$C$2:$C$951=$E63),'All Skus'!$D$2:$D$951)</f>
        <v>9</v>
      </c>
      <c r="G63" s="13" t="str">
        <f>VLOOKUP(MID(E63,4,1),DATA!$F$2:$G$16,2,FALSE)</f>
        <v>20"</v>
      </c>
      <c r="H63" s="13" t="str">
        <f>VLOOKUP(MID(E63,5,3),DATA!$H$2:$I$16,2,FALSE)</f>
        <v>9.0"</v>
      </c>
      <c r="I63" s="13" t="str">
        <f t="shared" si="0"/>
        <v>25</v>
      </c>
      <c r="J63" s="13" t="str">
        <f>VLOOKUP(MID(E63,10,3),DATA!$J$2:$L$16,2,FALSE)</f>
        <v>5x112</v>
      </c>
      <c r="K63" s="13">
        <f>VLOOKUP(MID(E63,10,3),DATA!$J$2:$L$16,3,FALSE)</f>
        <v>66.56</v>
      </c>
      <c r="L63" s="10" t="str">
        <f>VLOOKUP(MID(E63,3,1),DATA!$D$2:$E$16,2,FALSE)</f>
        <v>Medium Offset</v>
      </c>
      <c r="M63" s="10">
        <v>24.8</v>
      </c>
      <c r="N63" s="11" t="s">
        <v>39</v>
      </c>
      <c r="O63" s="61" t="str">
        <f>VLOOKUP(MID(P63,1,2),DATA!$B$2:$C$10,2,FALSE)</f>
        <v>FF04</v>
      </c>
      <c r="P63" s="66" t="s">
        <v>304</v>
      </c>
      <c r="Q63" s="18" cm="1">
        <f t="array" ref="Q63">SUMPRODUCT(1*('All Skus'!$C$2:$C$951=$P63),'All Skus'!$D$2:$D$951)</f>
        <v>9</v>
      </c>
      <c r="R63" s="13" t="str">
        <f>VLOOKUP(MID(P63,4,1),DATA!$F$2:$G$16,2,FALSE)</f>
        <v>20"</v>
      </c>
      <c r="S63" s="13" t="str">
        <f>VLOOKUP(MID(P63,5,3),DATA!$H$2:$I$16,2,FALSE)</f>
        <v>9.0"</v>
      </c>
      <c r="T63" s="13" t="str">
        <f t="shared" si="1"/>
        <v>25</v>
      </c>
      <c r="U63" s="13" t="str">
        <f>VLOOKUP(MID(P63,10,3),DATA!$J$2:$L$16,2,FALSE)</f>
        <v>5x112</v>
      </c>
      <c r="V63" s="13">
        <f>VLOOKUP(MID(P63,10,3),DATA!$J$2:$L$16,3,FALSE)</f>
        <v>66.56</v>
      </c>
      <c r="W63" s="10" t="str">
        <f>VLOOKUP(MID(P63,3,1),DATA!$D$2:$E$16,2,FALSE)</f>
        <v>Medium Offset</v>
      </c>
      <c r="X63" s="10">
        <v>24.8</v>
      </c>
      <c r="Y63" s="11" t="s">
        <v>39</v>
      </c>
      <c r="Z63" s="10" t="s">
        <v>2035</v>
      </c>
      <c r="AA63" s="10" t="s">
        <v>2</v>
      </c>
      <c r="AB63" s="10" t="s">
        <v>5</v>
      </c>
    </row>
    <row r="64" spans="1:28" x14ac:dyDescent="0.25">
      <c r="A64" s="10" t="s">
        <v>1818</v>
      </c>
      <c r="B64" s="10" t="s">
        <v>1837</v>
      </c>
      <c r="C64" s="62" t="str">
        <f>VLOOKUP(MID(E64,1,2),DATA!$B$2:$C$10,2,FALSE)</f>
        <v>FF04</v>
      </c>
      <c r="D64" s="10" t="str">
        <f>VLOOKUP(MID(E64,13,2),DATA!$M$2:$N$16,2,FALSE)</f>
        <v>Tarmac</v>
      </c>
      <c r="E64" s="66" t="s">
        <v>301</v>
      </c>
      <c r="F64" s="18" cm="1">
        <f t="array" ref="F64">SUMPRODUCT(1*('All Skus'!$C$2:$C$951=$E64),'All Skus'!$D$2:$D$951)</f>
        <v>28</v>
      </c>
      <c r="G64" s="13" t="str">
        <f>VLOOKUP(MID(E64,4,1),DATA!$F$2:$G$16,2,FALSE)</f>
        <v>20"</v>
      </c>
      <c r="H64" s="13" t="str">
        <f>VLOOKUP(MID(E64,5,3),DATA!$H$2:$I$16,2,FALSE)</f>
        <v>10.5"</v>
      </c>
      <c r="I64" s="13" t="str">
        <f t="shared" si="0"/>
        <v>35</v>
      </c>
      <c r="J64" s="13" t="str">
        <f>VLOOKUP(MID(E64,10,3),DATA!$J$2:$L$16,2,FALSE)</f>
        <v>5x112</v>
      </c>
      <c r="K64" s="13">
        <f>VLOOKUP(MID(E64,10,3),DATA!$J$2:$L$16,3,FALSE)</f>
        <v>66.56</v>
      </c>
      <c r="L64" s="10" t="str">
        <f>VLOOKUP(MID(E64,3,1),DATA!$D$2:$E$16,2,FALSE)</f>
        <v>Medium Offset</v>
      </c>
      <c r="M64" s="10">
        <v>26.2</v>
      </c>
      <c r="N64" s="11" t="s">
        <v>46</v>
      </c>
      <c r="O64" s="61" t="str">
        <f>VLOOKUP(MID(P64,1,2),DATA!$B$2:$C$10,2,FALSE)</f>
        <v>FF04</v>
      </c>
      <c r="P64" s="66" t="s">
        <v>301</v>
      </c>
      <c r="Q64" s="18" cm="1">
        <f t="array" ref="Q64">SUMPRODUCT(1*('All Skus'!$C$2:$C$951=$P64),'All Skus'!$D$2:$D$951)</f>
        <v>28</v>
      </c>
      <c r="R64" s="13" t="str">
        <f>VLOOKUP(MID(P64,4,1),DATA!$F$2:$G$16,2,FALSE)</f>
        <v>20"</v>
      </c>
      <c r="S64" s="13" t="str">
        <f>VLOOKUP(MID(P64,5,3),DATA!$H$2:$I$16,2,FALSE)</f>
        <v>10.5"</v>
      </c>
      <c r="T64" s="13" t="str">
        <f t="shared" si="1"/>
        <v>35</v>
      </c>
      <c r="U64" s="13" t="str">
        <f>VLOOKUP(MID(P64,10,3),DATA!$J$2:$L$16,2,FALSE)</f>
        <v>5x112</v>
      </c>
      <c r="V64" s="13">
        <f>VLOOKUP(MID(P64,10,3),DATA!$J$2:$L$16,3,FALSE)</f>
        <v>66.56</v>
      </c>
      <c r="W64" s="10" t="str">
        <f>VLOOKUP(MID(P64,3,1),DATA!$D$2:$E$16,2,FALSE)</f>
        <v>Medium Offset</v>
      </c>
      <c r="X64" s="10">
        <v>26.2</v>
      </c>
      <c r="Y64" s="11" t="s">
        <v>46</v>
      </c>
      <c r="AA64" s="10" t="s">
        <v>2</v>
      </c>
      <c r="AB64" s="10" t="s">
        <v>5</v>
      </c>
    </row>
    <row r="65" spans="1:28" x14ac:dyDescent="0.25">
      <c r="A65" s="10" t="s">
        <v>1818</v>
      </c>
      <c r="B65" s="10" t="s">
        <v>1837</v>
      </c>
      <c r="C65" s="62" t="str">
        <f>VLOOKUP(MID(E65,1,2),DATA!$B$2:$C$10,2,FALSE)</f>
        <v>FF04</v>
      </c>
      <c r="D65" s="10" t="str">
        <f>VLOOKUP(MID(E65,13,2),DATA!$M$2:$N$16,2,FALSE)</f>
        <v>Liquid Metal</v>
      </c>
      <c r="E65" s="66" t="s">
        <v>302</v>
      </c>
      <c r="F65" s="18" cm="1">
        <f t="array" ref="F65">SUMPRODUCT(1*('All Skus'!$C$2:$C$951=$E65),'All Skus'!$D$2:$D$951)</f>
        <v>1</v>
      </c>
      <c r="G65" s="13" t="str">
        <f>VLOOKUP(MID(E65,4,1),DATA!$F$2:$G$16,2,FALSE)</f>
        <v>20"</v>
      </c>
      <c r="H65" s="13" t="str">
        <f>VLOOKUP(MID(E65,5,3),DATA!$H$2:$I$16,2,FALSE)</f>
        <v>10.5"</v>
      </c>
      <c r="I65" s="13" t="str">
        <f t="shared" si="0"/>
        <v>35</v>
      </c>
      <c r="J65" s="13" t="str">
        <f>VLOOKUP(MID(E65,10,3),DATA!$J$2:$L$16,2,FALSE)</f>
        <v>5x112</v>
      </c>
      <c r="K65" s="13">
        <f>VLOOKUP(MID(E65,10,3),DATA!$J$2:$L$16,3,FALSE)</f>
        <v>66.56</v>
      </c>
      <c r="L65" s="10" t="str">
        <f>VLOOKUP(MID(E65,3,1),DATA!$D$2:$E$16,2,FALSE)</f>
        <v>Medium Offset</v>
      </c>
      <c r="M65" s="10">
        <v>26.2</v>
      </c>
      <c r="N65" s="11" t="s">
        <v>46</v>
      </c>
      <c r="O65" s="61" t="str">
        <f>VLOOKUP(MID(P65,1,2),DATA!$B$2:$C$10,2,FALSE)</f>
        <v>FF04</v>
      </c>
      <c r="P65" s="66" t="s">
        <v>302</v>
      </c>
      <c r="Q65" s="18" cm="1">
        <f t="array" ref="Q65">SUMPRODUCT(1*('All Skus'!$C$2:$C$951=$P65),'All Skus'!$D$2:$D$951)</f>
        <v>1</v>
      </c>
      <c r="R65" s="13" t="str">
        <f>VLOOKUP(MID(P65,4,1),DATA!$F$2:$G$16,2,FALSE)</f>
        <v>20"</v>
      </c>
      <c r="S65" s="13" t="str">
        <f>VLOOKUP(MID(P65,5,3),DATA!$H$2:$I$16,2,FALSE)</f>
        <v>10.5"</v>
      </c>
      <c r="T65" s="13" t="str">
        <f t="shared" si="1"/>
        <v>35</v>
      </c>
      <c r="U65" s="13" t="str">
        <f>VLOOKUP(MID(P65,10,3),DATA!$J$2:$L$16,2,FALSE)</f>
        <v>5x112</v>
      </c>
      <c r="V65" s="13">
        <f>VLOOKUP(MID(P65,10,3),DATA!$J$2:$L$16,3,FALSE)</f>
        <v>66.56</v>
      </c>
      <c r="W65" s="10" t="str">
        <f>VLOOKUP(MID(P65,3,1),DATA!$D$2:$E$16,2,FALSE)</f>
        <v>Medium Offset</v>
      </c>
      <c r="X65" s="10">
        <v>26.2</v>
      </c>
      <c r="Y65" s="11" t="s">
        <v>46</v>
      </c>
      <c r="AA65" s="10" t="s">
        <v>2</v>
      </c>
      <c r="AB65" s="10" t="s">
        <v>5</v>
      </c>
    </row>
    <row r="66" spans="1:28" x14ac:dyDescent="0.25">
      <c r="A66" s="10" t="s">
        <v>1818</v>
      </c>
      <c r="B66" s="10" t="s">
        <v>45</v>
      </c>
      <c r="C66" s="62" t="str">
        <f>VLOOKUP(MID(E66,1,2),DATA!$B$2:$C$10,2,FALSE)</f>
        <v>FF10</v>
      </c>
      <c r="D66" s="10" t="str">
        <f>VLOOKUP(MID(E66,13,2),DATA!$M$2:$N$16,2,FALSE)</f>
        <v>Tarmac</v>
      </c>
      <c r="E66" s="66" t="s">
        <v>31</v>
      </c>
      <c r="F66" s="18" cm="1">
        <f t="array" ref="F66">SUMPRODUCT(1*('All Skus'!$C$2:$C$951=$E66),'All Skus'!$D$2:$D$951)</f>
        <v>68</v>
      </c>
      <c r="G66" s="13" t="str">
        <f>VLOOKUP(MID(E66,4,1),DATA!$F$2:$G$16,2,FALSE)</f>
        <v>20"</v>
      </c>
      <c r="H66" s="13" t="str">
        <f>VLOOKUP(MID(E66,5,3),DATA!$H$2:$I$16,2,FALSE)</f>
        <v>10.5"</v>
      </c>
      <c r="I66" s="13" t="str">
        <f t="shared" ref="I66:I129" si="2">MID(E66,8,2)</f>
        <v>35</v>
      </c>
      <c r="J66" s="13" t="str">
        <f>VLOOKUP(MID(E66,10,3),DATA!$J$2:$L$16,2,FALSE)</f>
        <v>5x112</v>
      </c>
      <c r="K66" s="13">
        <f>VLOOKUP(MID(E66,10,3),DATA!$J$2:$L$16,3,FALSE)</f>
        <v>66.56</v>
      </c>
      <c r="L66" s="10" t="str">
        <f>VLOOKUP(MID(E66,3,1),DATA!$D$2:$E$16,2,FALSE)</f>
        <v>Medium Offset</v>
      </c>
      <c r="N66" s="11" t="s">
        <v>44</v>
      </c>
      <c r="O66" s="61" t="str">
        <f>VLOOKUP(MID(P66,1,2),DATA!$B$2:$C$10,2,FALSE)</f>
        <v>FF10</v>
      </c>
      <c r="P66" s="66" t="s">
        <v>31</v>
      </c>
      <c r="Q66" s="18" cm="1">
        <f t="array" ref="Q66">SUMPRODUCT(1*('All Skus'!$C$2:$C$951=$P66),'All Skus'!$D$2:$D$951)</f>
        <v>68</v>
      </c>
      <c r="R66" s="13" t="str">
        <f>VLOOKUP(MID(P66,4,1),DATA!$F$2:$G$16,2,FALSE)</f>
        <v>20"</v>
      </c>
      <c r="S66" s="13" t="str">
        <f>VLOOKUP(MID(P66,5,3),DATA!$H$2:$I$16,2,FALSE)</f>
        <v>10.5"</v>
      </c>
      <c r="T66" s="13" t="str">
        <f t="shared" ref="T66:T129" si="3">MID(P66,8,2)</f>
        <v>35</v>
      </c>
      <c r="U66" s="13" t="str">
        <f>VLOOKUP(MID(P66,10,3),DATA!$J$2:$L$16,2,FALSE)</f>
        <v>5x112</v>
      </c>
      <c r="V66" s="13">
        <f>VLOOKUP(MID(P66,10,3),DATA!$J$2:$L$16,3,FALSE)</f>
        <v>66.56</v>
      </c>
      <c r="W66" s="10" t="str">
        <f>VLOOKUP(MID(P66,3,1),DATA!$D$2:$E$16,2,FALSE)</f>
        <v>Medium Offset</v>
      </c>
      <c r="Y66" s="11" t="s">
        <v>44</v>
      </c>
      <c r="Z66" s="10" t="s">
        <v>2024</v>
      </c>
      <c r="AA66" s="10" t="s">
        <v>2</v>
      </c>
      <c r="AB66" s="10" t="s">
        <v>5</v>
      </c>
    </row>
    <row r="67" spans="1:28" x14ac:dyDescent="0.25">
      <c r="A67" s="10" t="s">
        <v>1818</v>
      </c>
      <c r="B67" s="10" t="s">
        <v>45</v>
      </c>
      <c r="C67" s="62" t="str">
        <f>VLOOKUP(MID(E67,1,2),DATA!$B$2:$C$10,2,FALSE)</f>
        <v>FF10</v>
      </c>
      <c r="D67" s="10" t="str">
        <f>VLOOKUP(MID(E67,13,2),DATA!$M$2:$N$16,2,FALSE)</f>
        <v>Liquid Metal</v>
      </c>
      <c r="E67" s="66" t="s">
        <v>32</v>
      </c>
      <c r="F67" s="18" cm="1">
        <f t="array" ref="F67">SUMPRODUCT(1*('All Skus'!$C$2:$C$951=$E67),'All Skus'!$D$2:$D$951)</f>
        <v>10</v>
      </c>
      <c r="G67" s="13" t="str">
        <f>VLOOKUP(MID(E67,4,1),DATA!$F$2:$G$16,2,FALSE)</f>
        <v>20"</v>
      </c>
      <c r="H67" s="13" t="str">
        <f>VLOOKUP(MID(E67,5,3),DATA!$H$2:$I$16,2,FALSE)</f>
        <v>10.5"</v>
      </c>
      <c r="I67" s="13" t="str">
        <f t="shared" si="2"/>
        <v>35</v>
      </c>
      <c r="J67" s="13" t="str">
        <f>VLOOKUP(MID(E67,10,3),DATA!$J$2:$L$16,2,FALSE)</f>
        <v>5x112</v>
      </c>
      <c r="K67" s="13">
        <f>VLOOKUP(MID(E67,10,3),DATA!$J$2:$L$16,3,FALSE)</f>
        <v>66.56</v>
      </c>
      <c r="L67" s="10" t="str">
        <f>VLOOKUP(MID(E67,3,1),DATA!$D$2:$E$16,2,FALSE)</f>
        <v>Medium Offset</v>
      </c>
      <c r="N67" s="11" t="s">
        <v>44</v>
      </c>
      <c r="O67" s="61" t="str">
        <f>VLOOKUP(MID(P67,1,2),DATA!$B$2:$C$10,2,FALSE)</f>
        <v>FF10</v>
      </c>
      <c r="P67" s="66" t="s">
        <v>32</v>
      </c>
      <c r="Q67" s="18" cm="1">
        <f t="array" ref="Q67">SUMPRODUCT(1*('All Skus'!$C$2:$C$951=$P67),'All Skus'!$D$2:$D$951)</f>
        <v>10</v>
      </c>
      <c r="R67" s="13" t="str">
        <f>VLOOKUP(MID(P67,4,1),DATA!$F$2:$G$16,2,FALSE)</f>
        <v>20"</v>
      </c>
      <c r="S67" s="13" t="str">
        <f>VLOOKUP(MID(P67,5,3),DATA!$H$2:$I$16,2,FALSE)</f>
        <v>10.5"</v>
      </c>
      <c r="T67" s="13" t="str">
        <f t="shared" si="3"/>
        <v>35</v>
      </c>
      <c r="U67" s="13" t="str">
        <f>VLOOKUP(MID(P67,10,3),DATA!$J$2:$L$16,2,FALSE)</f>
        <v>5x112</v>
      </c>
      <c r="V67" s="13">
        <f>VLOOKUP(MID(P67,10,3),DATA!$J$2:$L$16,3,FALSE)</f>
        <v>66.56</v>
      </c>
      <c r="W67" s="10" t="str">
        <f>VLOOKUP(MID(P67,3,1),DATA!$D$2:$E$16,2,FALSE)</f>
        <v>Medium Offset</v>
      </c>
      <c r="Y67" s="11" t="s">
        <v>44</v>
      </c>
      <c r="Z67" s="10" t="s">
        <v>2024</v>
      </c>
      <c r="AA67" s="10" t="s">
        <v>2</v>
      </c>
      <c r="AB67" s="10" t="s">
        <v>5</v>
      </c>
    </row>
    <row r="68" spans="1:28" x14ac:dyDescent="0.25">
      <c r="A68" s="10" t="s">
        <v>1818</v>
      </c>
      <c r="B68" s="10" t="s">
        <v>45</v>
      </c>
      <c r="C68" s="62" t="str">
        <f>VLOOKUP(MID(E68,1,2),DATA!$B$2:$C$10,2,FALSE)</f>
        <v>FF10</v>
      </c>
      <c r="D68" s="10" t="str">
        <f>VLOOKUP(MID(E68,13,2),DATA!$M$2:$N$16,2,FALSE)</f>
        <v>Tarmac</v>
      </c>
      <c r="E68" s="66" t="s">
        <v>28</v>
      </c>
      <c r="F68" s="18" cm="1">
        <f t="array" ref="F68">SUMPRODUCT(1*('All Skus'!$C$2:$C$951=$E68),'All Skus'!$D$2:$D$951)</f>
        <v>24</v>
      </c>
      <c r="G68" s="13" t="str">
        <f>VLOOKUP(MID(E68,4,1),DATA!$F$2:$G$16,2,FALSE)</f>
        <v>20"</v>
      </c>
      <c r="H68" s="13" t="str">
        <f>VLOOKUP(MID(E68,5,3),DATA!$H$2:$I$16,2,FALSE)</f>
        <v>9.0"</v>
      </c>
      <c r="I68" s="13" t="str">
        <f t="shared" si="2"/>
        <v>25</v>
      </c>
      <c r="J68" s="13" t="str">
        <f>VLOOKUP(MID(E68,10,3),DATA!$J$2:$L$16,2,FALSE)</f>
        <v>5x112</v>
      </c>
      <c r="K68" s="13">
        <f>VLOOKUP(MID(E68,10,3),DATA!$J$2:$L$16,3,FALSE)</f>
        <v>66.56</v>
      </c>
      <c r="L68" s="10" t="str">
        <f>VLOOKUP(MID(E68,3,1),DATA!$D$2:$E$16,2,FALSE)</f>
        <v>Medium Offset</v>
      </c>
      <c r="N68" s="11" t="s">
        <v>39</v>
      </c>
      <c r="O68" s="61" t="str">
        <f>VLOOKUP(MID(P68,1,2),DATA!$B$2:$C$10,2,FALSE)</f>
        <v>FF10</v>
      </c>
      <c r="P68" s="66" t="s">
        <v>28</v>
      </c>
      <c r="Q68" s="18" cm="1">
        <f t="array" ref="Q68">SUMPRODUCT(1*('All Skus'!$C$2:$C$951=$P68),'All Skus'!$D$2:$D$951)</f>
        <v>24</v>
      </c>
      <c r="R68" s="13" t="str">
        <f>VLOOKUP(MID(P68,4,1),DATA!$F$2:$G$16,2,FALSE)</f>
        <v>20"</v>
      </c>
      <c r="S68" s="13" t="str">
        <f>VLOOKUP(MID(P68,5,3),DATA!$H$2:$I$16,2,FALSE)</f>
        <v>9.0"</v>
      </c>
      <c r="T68" s="13" t="str">
        <f t="shared" si="3"/>
        <v>25</v>
      </c>
      <c r="U68" s="13" t="str">
        <f>VLOOKUP(MID(P68,10,3),DATA!$J$2:$L$16,2,FALSE)</f>
        <v>5x112</v>
      </c>
      <c r="V68" s="13">
        <f>VLOOKUP(MID(P68,10,3),DATA!$J$2:$L$16,3,FALSE)</f>
        <v>66.56</v>
      </c>
      <c r="W68" s="10" t="str">
        <f>VLOOKUP(MID(P68,3,1),DATA!$D$2:$E$16,2,FALSE)</f>
        <v>Medium Offset</v>
      </c>
      <c r="Y68" s="11" t="s">
        <v>39</v>
      </c>
      <c r="Z68" s="10" t="s">
        <v>2035</v>
      </c>
      <c r="AA68" s="10" t="s">
        <v>2</v>
      </c>
      <c r="AB68" s="10" t="s">
        <v>5</v>
      </c>
    </row>
    <row r="69" spans="1:28" x14ac:dyDescent="0.25">
      <c r="A69" s="10" t="s">
        <v>1818</v>
      </c>
      <c r="B69" s="10" t="s">
        <v>45</v>
      </c>
      <c r="C69" s="62" t="str">
        <f>VLOOKUP(MID(E69,1,2),DATA!$B$2:$C$10,2,FALSE)</f>
        <v>FF10</v>
      </c>
      <c r="D69" s="10" t="str">
        <f>VLOOKUP(MID(E69,13,2),DATA!$M$2:$N$16,2,FALSE)</f>
        <v>Liquid Metal</v>
      </c>
      <c r="E69" s="66" t="s">
        <v>29</v>
      </c>
      <c r="F69" s="18" cm="1">
        <f t="array" ref="F69">SUMPRODUCT(1*('All Skus'!$C$2:$C$951=$E69),'All Skus'!$D$2:$D$951)</f>
        <v>8</v>
      </c>
      <c r="G69" s="13" t="str">
        <f>VLOOKUP(MID(E69,4,1),DATA!$F$2:$G$16,2,FALSE)</f>
        <v>20"</v>
      </c>
      <c r="H69" s="13" t="str">
        <f>VLOOKUP(MID(E69,5,3),DATA!$H$2:$I$16,2,FALSE)</f>
        <v>9.0"</v>
      </c>
      <c r="I69" s="13" t="str">
        <f t="shared" si="2"/>
        <v>25</v>
      </c>
      <c r="J69" s="13" t="str">
        <f>VLOOKUP(MID(E69,10,3),DATA!$J$2:$L$16,2,FALSE)</f>
        <v>5x112</v>
      </c>
      <c r="K69" s="13">
        <f>VLOOKUP(MID(E69,10,3),DATA!$J$2:$L$16,3,FALSE)</f>
        <v>66.56</v>
      </c>
      <c r="L69" s="10" t="str">
        <f>VLOOKUP(MID(E69,3,1),DATA!$D$2:$E$16,2,FALSE)</f>
        <v>Medium Offset</v>
      </c>
      <c r="N69" s="11" t="s">
        <v>39</v>
      </c>
      <c r="O69" s="61" t="str">
        <f>VLOOKUP(MID(P69,1,2),DATA!$B$2:$C$10,2,FALSE)</f>
        <v>FF10</v>
      </c>
      <c r="P69" s="66" t="s">
        <v>29</v>
      </c>
      <c r="Q69" s="18" cm="1">
        <f t="array" ref="Q69">SUMPRODUCT(1*('All Skus'!$C$2:$C$951=$P69),'All Skus'!$D$2:$D$951)</f>
        <v>8</v>
      </c>
      <c r="R69" s="13" t="str">
        <f>VLOOKUP(MID(P69,4,1),DATA!$F$2:$G$16,2,FALSE)</f>
        <v>20"</v>
      </c>
      <c r="S69" s="13" t="str">
        <f>VLOOKUP(MID(P69,5,3),DATA!$H$2:$I$16,2,FALSE)</f>
        <v>9.0"</v>
      </c>
      <c r="T69" s="13" t="str">
        <f t="shared" si="3"/>
        <v>25</v>
      </c>
      <c r="U69" s="13" t="str">
        <f>VLOOKUP(MID(P69,10,3),DATA!$J$2:$L$16,2,FALSE)</f>
        <v>5x112</v>
      </c>
      <c r="V69" s="13">
        <f>VLOOKUP(MID(P69,10,3),DATA!$J$2:$L$16,3,FALSE)</f>
        <v>66.56</v>
      </c>
      <c r="W69" s="10" t="str">
        <f>VLOOKUP(MID(P69,3,1),DATA!$D$2:$E$16,2,FALSE)</f>
        <v>Medium Offset</v>
      </c>
      <c r="Y69" s="11" t="s">
        <v>39</v>
      </c>
      <c r="Z69" s="10" t="s">
        <v>2035</v>
      </c>
      <c r="AA69" s="10" t="s">
        <v>2</v>
      </c>
      <c r="AB69" s="10" t="s">
        <v>5</v>
      </c>
    </row>
    <row r="70" spans="1:28" x14ac:dyDescent="0.25">
      <c r="A70" s="10" t="s">
        <v>1818</v>
      </c>
      <c r="B70" s="10" t="s">
        <v>1837</v>
      </c>
      <c r="C70" s="62" t="str">
        <f>VLOOKUP(MID(E70,1,2),DATA!$B$2:$C$10,2,FALSE)</f>
        <v>FF10</v>
      </c>
      <c r="D70" s="10" t="str">
        <f>VLOOKUP(MID(E70,13,2),DATA!$M$2:$N$16,2,FALSE)</f>
        <v>Tarmac</v>
      </c>
      <c r="E70" s="66" t="s">
        <v>31</v>
      </c>
      <c r="F70" s="18" cm="1">
        <f t="array" ref="F70">SUMPRODUCT(1*('All Skus'!$C$2:$C$951=$E70),'All Skus'!$D$2:$D$951)</f>
        <v>68</v>
      </c>
      <c r="G70" s="13" t="str">
        <f>VLOOKUP(MID(E70,4,1),DATA!$F$2:$G$16,2,FALSE)</f>
        <v>20"</v>
      </c>
      <c r="H70" s="13" t="str">
        <f>VLOOKUP(MID(E70,5,3),DATA!$H$2:$I$16,2,FALSE)</f>
        <v>10.5"</v>
      </c>
      <c r="I70" s="13" t="str">
        <f t="shared" si="2"/>
        <v>35</v>
      </c>
      <c r="J70" s="13" t="str">
        <f>VLOOKUP(MID(E70,10,3),DATA!$J$2:$L$16,2,FALSE)</f>
        <v>5x112</v>
      </c>
      <c r="K70" s="13">
        <f>VLOOKUP(MID(E70,10,3),DATA!$J$2:$L$16,3,FALSE)</f>
        <v>66.56</v>
      </c>
      <c r="L70" s="10" t="str">
        <f>VLOOKUP(MID(E70,3,1),DATA!$D$2:$E$16,2,FALSE)</f>
        <v>Medium Offset</v>
      </c>
      <c r="N70" s="11" t="s">
        <v>46</v>
      </c>
      <c r="O70" s="61" t="str">
        <f>VLOOKUP(MID(P70,1,2),DATA!$B$2:$C$10,2,FALSE)</f>
        <v>FF10</v>
      </c>
      <c r="P70" s="66" t="s">
        <v>31</v>
      </c>
      <c r="Q70" s="18" cm="1">
        <f t="array" ref="Q70">SUMPRODUCT(1*('All Skus'!$C$2:$C$951=$P70),'All Skus'!$D$2:$D$951)</f>
        <v>68</v>
      </c>
      <c r="R70" s="13" t="str">
        <f>VLOOKUP(MID(P70,4,1),DATA!$F$2:$G$16,2,FALSE)</f>
        <v>20"</v>
      </c>
      <c r="S70" s="13" t="str">
        <f>VLOOKUP(MID(P70,5,3),DATA!$H$2:$I$16,2,FALSE)</f>
        <v>10.5"</v>
      </c>
      <c r="T70" s="13" t="str">
        <f t="shared" si="3"/>
        <v>35</v>
      </c>
      <c r="U70" s="13" t="str">
        <f>VLOOKUP(MID(P70,10,3),DATA!$J$2:$L$16,2,FALSE)</f>
        <v>5x112</v>
      </c>
      <c r="V70" s="13">
        <f>VLOOKUP(MID(P70,10,3),DATA!$J$2:$L$16,3,FALSE)</f>
        <v>66.56</v>
      </c>
      <c r="W70" s="10" t="str">
        <f>VLOOKUP(MID(P70,3,1),DATA!$D$2:$E$16,2,FALSE)</f>
        <v>Medium Offset</v>
      </c>
      <c r="Y70" s="11" t="s">
        <v>46</v>
      </c>
      <c r="AA70" s="10" t="s">
        <v>2</v>
      </c>
      <c r="AB70" s="10" t="s">
        <v>5</v>
      </c>
    </row>
    <row r="71" spans="1:28" x14ac:dyDescent="0.25">
      <c r="A71" s="10" t="s">
        <v>1818</v>
      </c>
      <c r="B71" s="10" t="s">
        <v>1837</v>
      </c>
      <c r="C71" s="62" t="str">
        <f>VLOOKUP(MID(E71,1,2),DATA!$B$2:$C$10,2,FALSE)</f>
        <v>FF10</v>
      </c>
      <c r="D71" s="10" t="str">
        <f>VLOOKUP(MID(E71,13,2),DATA!$M$2:$N$16,2,FALSE)</f>
        <v>Liquid Metal</v>
      </c>
      <c r="E71" s="66" t="s">
        <v>32</v>
      </c>
      <c r="F71" s="18" cm="1">
        <f t="array" ref="F71">SUMPRODUCT(1*('All Skus'!$C$2:$C$951=$E71),'All Skus'!$D$2:$D$951)</f>
        <v>10</v>
      </c>
      <c r="G71" s="13" t="str">
        <f>VLOOKUP(MID(E71,4,1),DATA!$F$2:$G$16,2,FALSE)</f>
        <v>20"</v>
      </c>
      <c r="H71" s="13" t="str">
        <f>VLOOKUP(MID(E71,5,3),DATA!$H$2:$I$16,2,FALSE)</f>
        <v>10.5"</v>
      </c>
      <c r="I71" s="13" t="str">
        <f t="shared" si="2"/>
        <v>35</v>
      </c>
      <c r="J71" s="13" t="str">
        <f>VLOOKUP(MID(E71,10,3),DATA!$J$2:$L$16,2,FALSE)</f>
        <v>5x112</v>
      </c>
      <c r="K71" s="13">
        <f>VLOOKUP(MID(E71,10,3),DATA!$J$2:$L$16,3,FALSE)</f>
        <v>66.56</v>
      </c>
      <c r="L71" s="10" t="str">
        <f>VLOOKUP(MID(E71,3,1),DATA!$D$2:$E$16,2,FALSE)</f>
        <v>Medium Offset</v>
      </c>
      <c r="N71" s="11" t="s">
        <v>46</v>
      </c>
      <c r="O71" s="61" t="str">
        <f>VLOOKUP(MID(P71,1,2),DATA!$B$2:$C$10,2,FALSE)</f>
        <v>FF10</v>
      </c>
      <c r="P71" s="66" t="s">
        <v>32</v>
      </c>
      <c r="Q71" s="18" cm="1">
        <f t="array" ref="Q71">SUMPRODUCT(1*('All Skus'!$C$2:$C$951=$P71),'All Skus'!$D$2:$D$951)</f>
        <v>10</v>
      </c>
      <c r="R71" s="13" t="str">
        <f>VLOOKUP(MID(P71,4,1),DATA!$F$2:$G$16,2,FALSE)</f>
        <v>20"</v>
      </c>
      <c r="S71" s="13" t="str">
        <f>VLOOKUP(MID(P71,5,3),DATA!$H$2:$I$16,2,FALSE)</f>
        <v>10.5"</v>
      </c>
      <c r="T71" s="13" t="str">
        <f t="shared" si="3"/>
        <v>35</v>
      </c>
      <c r="U71" s="13" t="str">
        <f>VLOOKUP(MID(P71,10,3),DATA!$J$2:$L$16,2,FALSE)</f>
        <v>5x112</v>
      </c>
      <c r="V71" s="13">
        <f>VLOOKUP(MID(P71,10,3),DATA!$J$2:$L$16,3,FALSE)</f>
        <v>66.56</v>
      </c>
      <c r="W71" s="10" t="str">
        <f>VLOOKUP(MID(P71,3,1),DATA!$D$2:$E$16,2,FALSE)</f>
        <v>Medium Offset</v>
      </c>
      <c r="Y71" s="11" t="s">
        <v>46</v>
      </c>
      <c r="AA71" s="10" t="s">
        <v>2</v>
      </c>
      <c r="AB71" s="10" t="s">
        <v>5</v>
      </c>
    </row>
    <row r="72" spans="1:28" x14ac:dyDescent="0.25">
      <c r="A72" s="10" t="s">
        <v>1818</v>
      </c>
      <c r="B72" s="10" t="s">
        <v>1837</v>
      </c>
      <c r="C72" s="62" t="str">
        <f>VLOOKUP(MID(E72,1,2),DATA!$B$2:$C$10,2,FALSE)</f>
        <v>FF10</v>
      </c>
      <c r="D72" s="10" t="str">
        <f>VLOOKUP(MID(E72,13,2),DATA!$M$2:$N$16,2,FALSE)</f>
        <v>Tarmac</v>
      </c>
      <c r="E72" s="66" t="s">
        <v>28</v>
      </c>
      <c r="F72" s="18" cm="1">
        <f t="array" ref="F72">SUMPRODUCT(1*('All Skus'!$C$2:$C$951=$E72),'All Skus'!$D$2:$D$951)</f>
        <v>24</v>
      </c>
      <c r="G72" s="13" t="str">
        <f>VLOOKUP(MID(E72,4,1),DATA!$F$2:$G$16,2,FALSE)</f>
        <v>20"</v>
      </c>
      <c r="H72" s="13" t="str">
        <f>VLOOKUP(MID(E72,5,3),DATA!$H$2:$I$16,2,FALSE)</f>
        <v>9.0"</v>
      </c>
      <c r="I72" s="13" t="str">
        <f t="shared" si="2"/>
        <v>25</v>
      </c>
      <c r="J72" s="13" t="str">
        <f>VLOOKUP(MID(E72,10,3),DATA!$J$2:$L$16,2,FALSE)</f>
        <v>5x112</v>
      </c>
      <c r="K72" s="13">
        <f>VLOOKUP(MID(E72,10,3),DATA!$J$2:$L$16,3,FALSE)</f>
        <v>66.56</v>
      </c>
      <c r="L72" s="10" t="str">
        <f>VLOOKUP(MID(E72,3,1),DATA!$D$2:$E$16,2,FALSE)</f>
        <v>Medium Offset</v>
      </c>
      <c r="O72" s="61" t="str">
        <f>VLOOKUP(MID(P72,1,2),DATA!$B$2:$C$10,2,FALSE)</f>
        <v>FF10</v>
      </c>
      <c r="P72" s="66" t="s">
        <v>28</v>
      </c>
      <c r="Q72" s="18" cm="1">
        <f t="array" ref="Q72">SUMPRODUCT(1*('All Skus'!$C$2:$C$951=$P72),'All Skus'!$D$2:$D$951)</f>
        <v>24</v>
      </c>
      <c r="R72" s="13" t="str">
        <f>VLOOKUP(MID(P72,4,1),DATA!$F$2:$G$16,2,FALSE)</f>
        <v>20"</v>
      </c>
      <c r="S72" s="13" t="str">
        <f>VLOOKUP(MID(P72,5,3),DATA!$H$2:$I$16,2,FALSE)</f>
        <v>9.0"</v>
      </c>
      <c r="T72" s="13" t="str">
        <f t="shared" si="3"/>
        <v>25</v>
      </c>
      <c r="U72" s="13" t="str">
        <f>VLOOKUP(MID(P72,10,3),DATA!$J$2:$L$16,2,FALSE)</f>
        <v>5x112</v>
      </c>
      <c r="V72" s="13">
        <f>VLOOKUP(MID(P72,10,3),DATA!$J$2:$L$16,3,FALSE)</f>
        <v>66.56</v>
      </c>
      <c r="W72" s="10" t="str">
        <f>VLOOKUP(MID(P72,3,1),DATA!$D$2:$E$16,2,FALSE)</f>
        <v>Medium Offset</v>
      </c>
      <c r="AA72" s="10" t="s">
        <v>2</v>
      </c>
      <c r="AB72" s="10" t="s">
        <v>5</v>
      </c>
    </row>
    <row r="73" spans="1:28" x14ac:dyDescent="0.25">
      <c r="A73" s="10" t="s">
        <v>1818</v>
      </c>
      <c r="B73" s="10" t="s">
        <v>1837</v>
      </c>
      <c r="C73" s="62" t="str">
        <f>VLOOKUP(MID(E73,1,2),DATA!$B$2:$C$10,2,FALSE)</f>
        <v>FF10</v>
      </c>
      <c r="D73" s="10" t="str">
        <f>VLOOKUP(MID(E73,13,2),DATA!$M$2:$N$16,2,FALSE)</f>
        <v>Liquid Metal</v>
      </c>
      <c r="E73" s="66" t="s">
        <v>29</v>
      </c>
      <c r="F73" s="18" cm="1">
        <f t="array" ref="F73">SUMPRODUCT(1*('All Skus'!$C$2:$C$951=$E73),'All Skus'!$D$2:$D$951)</f>
        <v>8</v>
      </c>
      <c r="G73" s="13" t="str">
        <f>VLOOKUP(MID(E73,4,1),DATA!$F$2:$G$16,2,FALSE)</f>
        <v>20"</v>
      </c>
      <c r="H73" s="13" t="str">
        <f>VLOOKUP(MID(E73,5,3),DATA!$H$2:$I$16,2,FALSE)</f>
        <v>9.0"</v>
      </c>
      <c r="I73" s="13" t="str">
        <f t="shared" si="2"/>
        <v>25</v>
      </c>
      <c r="J73" s="13" t="str">
        <f>VLOOKUP(MID(E73,10,3),DATA!$J$2:$L$16,2,FALSE)</f>
        <v>5x112</v>
      </c>
      <c r="K73" s="13">
        <f>VLOOKUP(MID(E73,10,3),DATA!$J$2:$L$16,3,FALSE)</f>
        <v>66.56</v>
      </c>
      <c r="L73" s="10" t="str">
        <f>VLOOKUP(MID(E73,3,1),DATA!$D$2:$E$16,2,FALSE)</f>
        <v>Medium Offset</v>
      </c>
      <c r="O73" s="61" t="str">
        <f>VLOOKUP(MID(P73,1,2),DATA!$B$2:$C$10,2,FALSE)</f>
        <v>FF10</v>
      </c>
      <c r="P73" s="66" t="s">
        <v>29</v>
      </c>
      <c r="Q73" s="18" cm="1">
        <f t="array" ref="Q73">SUMPRODUCT(1*('All Skus'!$C$2:$C$951=$P73),'All Skus'!$D$2:$D$951)</f>
        <v>8</v>
      </c>
      <c r="R73" s="13" t="str">
        <f>VLOOKUP(MID(P73,4,1),DATA!$F$2:$G$16,2,FALSE)</f>
        <v>20"</v>
      </c>
      <c r="S73" s="13" t="str">
        <f>VLOOKUP(MID(P73,5,3),DATA!$H$2:$I$16,2,FALSE)</f>
        <v>9.0"</v>
      </c>
      <c r="T73" s="13" t="str">
        <f t="shared" si="3"/>
        <v>25</v>
      </c>
      <c r="U73" s="13" t="str">
        <f>VLOOKUP(MID(P73,10,3),DATA!$J$2:$L$16,2,FALSE)</f>
        <v>5x112</v>
      </c>
      <c r="V73" s="13">
        <f>VLOOKUP(MID(P73,10,3),DATA!$J$2:$L$16,3,FALSE)</f>
        <v>66.56</v>
      </c>
      <c r="W73" s="10" t="str">
        <f>VLOOKUP(MID(P73,3,1),DATA!$D$2:$E$16,2,FALSE)</f>
        <v>Medium Offset</v>
      </c>
      <c r="AA73" s="10" t="s">
        <v>2</v>
      </c>
      <c r="AB73" s="10" t="s">
        <v>5</v>
      </c>
    </row>
    <row r="74" spans="1:28" x14ac:dyDescent="0.25">
      <c r="A74" s="10" t="s">
        <v>1818</v>
      </c>
      <c r="B74" s="10" t="s">
        <v>1837</v>
      </c>
      <c r="C74" s="62" t="str">
        <f>VLOOKUP(MID(E74,1,2),DATA!$B$2:$C$10,2,FALSE)</f>
        <v>FF10</v>
      </c>
      <c r="D74" s="10" t="str">
        <f>VLOOKUP(MID(E74,13,2),DATA!$M$2:$N$16,2,FALSE)</f>
        <v>Tarmac</v>
      </c>
      <c r="E74" s="66" t="s">
        <v>53</v>
      </c>
      <c r="F74" s="18" cm="1">
        <f t="array" ref="F74">SUMPRODUCT(1*('All Skus'!$C$2:$C$951=$E74),'All Skus'!$D$2:$D$951)</f>
        <v>0</v>
      </c>
      <c r="G74" s="13" t="str">
        <f>VLOOKUP(MID(E74,4,1),DATA!$F$2:$G$16,2,FALSE)</f>
        <v>21"</v>
      </c>
      <c r="H74" s="13" t="str">
        <f>VLOOKUP(MID(E74,5,3),DATA!$H$2:$I$16,2,FALSE)</f>
        <v>9.5"</v>
      </c>
      <c r="I74" s="13" t="str">
        <f t="shared" si="2"/>
        <v>30</v>
      </c>
      <c r="J74" s="13" t="str">
        <f>VLOOKUP(MID(E74,10,3),DATA!$J$2:$L$16,2,FALSE)</f>
        <v>5x112</v>
      </c>
      <c r="K74" s="13">
        <f>VLOOKUP(MID(E74,10,3),DATA!$J$2:$L$16,3,FALSE)</f>
        <v>66.56</v>
      </c>
      <c r="L74" s="10" t="str">
        <f>VLOOKUP(MID(E74,3,1),DATA!$D$2:$E$16,2,FALSE)</f>
        <v>Medium Offset</v>
      </c>
      <c r="N74" s="11" t="s">
        <v>56</v>
      </c>
      <c r="O74" s="61" t="str">
        <f>VLOOKUP(MID(P74,1,2),DATA!$B$2:$C$10,2,FALSE)</f>
        <v>FF10</v>
      </c>
      <c r="P74" s="66" t="s">
        <v>53</v>
      </c>
      <c r="Q74" s="18" cm="1">
        <f t="array" ref="Q74">SUMPRODUCT(1*('All Skus'!$C$2:$C$951=$P74),'All Skus'!$D$2:$D$951)</f>
        <v>0</v>
      </c>
      <c r="R74" s="13" t="str">
        <f>VLOOKUP(MID(P74,4,1),DATA!$F$2:$G$16,2,FALSE)</f>
        <v>21"</v>
      </c>
      <c r="S74" s="13" t="str">
        <f>VLOOKUP(MID(P74,5,3),DATA!$H$2:$I$16,2,FALSE)</f>
        <v>9.5"</v>
      </c>
      <c r="T74" s="13" t="str">
        <f t="shared" si="3"/>
        <v>30</v>
      </c>
      <c r="U74" s="13" t="str">
        <f>VLOOKUP(MID(P74,10,3),DATA!$J$2:$L$16,2,FALSE)</f>
        <v>5x112</v>
      </c>
      <c r="V74" s="13">
        <f>VLOOKUP(MID(P74,10,3),DATA!$J$2:$L$16,3,FALSE)</f>
        <v>66.56</v>
      </c>
      <c r="W74" s="10" t="str">
        <f>VLOOKUP(MID(P74,3,1),DATA!$D$2:$E$16,2,FALSE)</f>
        <v>Medium Offset</v>
      </c>
      <c r="Y74" s="11" t="s">
        <v>56</v>
      </c>
      <c r="AA74" s="10" t="s">
        <v>2</v>
      </c>
      <c r="AB74" s="10" t="s">
        <v>5</v>
      </c>
    </row>
    <row r="75" spans="1:28" x14ac:dyDescent="0.25">
      <c r="A75" s="10" t="s">
        <v>1818</v>
      </c>
      <c r="B75" s="10" t="s">
        <v>1837</v>
      </c>
      <c r="C75" s="62" t="str">
        <f>VLOOKUP(MID(E75,1,2),DATA!$B$2:$C$10,2,FALSE)</f>
        <v>FF10</v>
      </c>
      <c r="D75" s="10" t="str">
        <f>VLOOKUP(MID(E75,13,2),DATA!$M$2:$N$16,2,FALSE)</f>
        <v>Liquid Metal</v>
      </c>
      <c r="E75" s="66" t="s">
        <v>54</v>
      </c>
      <c r="F75" s="18" cm="1">
        <f t="array" ref="F75">SUMPRODUCT(1*('All Skus'!$C$2:$C$951=$E75),'All Skus'!$D$2:$D$951)</f>
        <v>-6</v>
      </c>
      <c r="G75" s="13" t="str">
        <f>VLOOKUP(MID(E75,4,1),DATA!$F$2:$G$16,2,FALSE)</f>
        <v>21"</v>
      </c>
      <c r="H75" s="13" t="str">
        <f>VLOOKUP(MID(E75,5,3),DATA!$H$2:$I$16,2,FALSE)</f>
        <v>9.5"</v>
      </c>
      <c r="I75" s="13" t="str">
        <f t="shared" si="2"/>
        <v>30</v>
      </c>
      <c r="J75" s="13" t="str">
        <f>VLOOKUP(MID(E75,10,3),DATA!$J$2:$L$16,2,FALSE)</f>
        <v>5x112</v>
      </c>
      <c r="K75" s="13">
        <f>VLOOKUP(MID(E75,10,3),DATA!$J$2:$L$16,3,FALSE)</f>
        <v>66.56</v>
      </c>
      <c r="L75" s="10" t="str">
        <f>VLOOKUP(MID(E75,3,1),DATA!$D$2:$E$16,2,FALSE)</f>
        <v>Medium Offset</v>
      </c>
      <c r="N75" s="11" t="s">
        <v>56</v>
      </c>
      <c r="O75" s="61" t="str">
        <f>VLOOKUP(MID(P75,1,2),DATA!$B$2:$C$10,2,FALSE)</f>
        <v>FF10</v>
      </c>
      <c r="P75" s="66" t="s">
        <v>54</v>
      </c>
      <c r="Q75" s="18" cm="1">
        <f t="array" ref="Q75">SUMPRODUCT(1*('All Skus'!$C$2:$C$951=$P75),'All Skus'!$D$2:$D$951)</f>
        <v>-6</v>
      </c>
      <c r="R75" s="13" t="str">
        <f>VLOOKUP(MID(P75,4,1),DATA!$F$2:$G$16,2,FALSE)</f>
        <v>21"</v>
      </c>
      <c r="S75" s="13" t="str">
        <f>VLOOKUP(MID(P75,5,3),DATA!$H$2:$I$16,2,FALSE)</f>
        <v>9.5"</v>
      </c>
      <c r="T75" s="13" t="str">
        <f t="shared" si="3"/>
        <v>30</v>
      </c>
      <c r="U75" s="13" t="str">
        <f>VLOOKUP(MID(P75,10,3),DATA!$J$2:$L$16,2,FALSE)</f>
        <v>5x112</v>
      </c>
      <c r="V75" s="13">
        <f>VLOOKUP(MID(P75,10,3),DATA!$J$2:$L$16,3,FALSE)</f>
        <v>66.56</v>
      </c>
      <c r="W75" s="10" t="str">
        <f>VLOOKUP(MID(P75,3,1),DATA!$D$2:$E$16,2,FALSE)</f>
        <v>Medium Offset</v>
      </c>
      <c r="Y75" s="11" t="s">
        <v>56</v>
      </c>
      <c r="AA75" s="10" t="s">
        <v>2</v>
      </c>
      <c r="AB75" s="10" t="s">
        <v>5</v>
      </c>
    </row>
    <row r="76" spans="1:28" x14ac:dyDescent="0.25">
      <c r="A76" s="10" t="s">
        <v>1818</v>
      </c>
      <c r="B76" s="10" t="s">
        <v>45</v>
      </c>
      <c r="C76" s="62" t="str">
        <f>VLOOKUP(MID(E76,1,2),DATA!$B$2:$C$10,2,FALSE)</f>
        <v>FF11</v>
      </c>
      <c r="D76" s="10" t="str">
        <f>VLOOKUP(MID(E76,13,2),DATA!$M$2:$N$16,2,FALSE)</f>
        <v>Tarmac</v>
      </c>
      <c r="E76" s="66" t="s">
        <v>380</v>
      </c>
      <c r="F76" s="18" cm="1">
        <f t="array" ref="F76">SUMPRODUCT(1*('All Skus'!$C$2:$C$951=$E76),'All Skus'!$D$2:$D$951)</f>
        <v>23</v>
      </c>
      <c r="G76" s="13" t="str">
        <f>VLOOKUP(MID(E76,4,1),DATA!$F$2:$G$16,2,FALSE)</f>
        <v>20"</v>
      </c>
      <c r="H76" s="13" t="str">
        <f>VLOOKUP(MID(E76,5,3),DATA!$H$2:$I$16,2,FALSE)</f>
        <v>10.5"</v>
      </c>
      <c r="I76" s="13" t="str">
        <f t="shared" si="2"/>
        <v>35</v>
      </c>
      <c r="J76" s="13" t="str">
        <f>VLOOKUP(MID(E76,10,3),DATA!$J$2:$L$16,2,FALSE)</f>
        <v>5x112</v>
      </c>
      <c r="K76" s="13">
        <f>VLOOKUP(MID(E76,10,3),DATA!$J$2:$L$16,3,FALSE)</f>
        <v>66.56</v>
      </c>
      <c r="L76" s="10" t="str">
        <f>VLOOKUP(MID(E76,3,1),DATA!$D$2:$E$16,2,FALSE)</f>
        <v>Medium Offset</v>
      </c>
      <c r="N76" s="11" t="s">
        <v>44</v>
      </c>
      <c r="O76" s="61" t="str">
        <f>VLOOKUP(MID(P76,1,2),DATA!$B$2:$C$10,2,FALSE)</f>
        <v>FF11</v>
      </c>
      <c r="P76" s="66" t="s">
        <v>380</v>
      </c>
      <c r="Q76" s="18" cm="1">
        <f t="array" ref="Q76">SUMPRODUCT(1*('All Skus'!$C$2:$C$951=$P76),'All Skus'!$D$2:$D$951)</f>
        <v>23</v>
      </c>
      <c r="R76" s="13" t="str">
        <f>VLOOKUP(MID(P76,4,1),DATA!$F$2:$G$16,2,FALSE)</f>
        <v>20"</v>
      </c>
      <c r="S76" s="13" t="str">
        <f>VLOOKUP(MID(P76,5,3),DATA!$H$2:$I$16,2,FALSE)</f>
        <v>10.5"</v>
      </c>
      <c r="T76" s="13" t="str">
        <f t="shared" si="3"/>
        <v>35</v>
      </c>
      <c r="U76" s="13" t="str">
        <f>VLOOKUP(MID(P76,10,3),DATA!$J$2:$L$16,2,FALSE)</f>
        <v>5x112</v>
      </c>
      <c r="V76" s="13">
        <f>VLOOKUP(MID(P76,10,3),DATA!$J$2:$L$16,3,FALSE)</f>
        <v>66.56</v>
      </c>
      <c r="W76" s="10" t="str">
        <f>VLOOKUP(MID(P76,3,1),DATA!$D$2:$E$16,2,FALSE)</f>
        <v>Medium Offset</v>
      </c>
      <c r="Y76" s="11" t="s">
        <v>44</v>
      </c>
      <c r="Z76" s="10" t="s">
        <v>2024</v>
      </c>
      <c r="AA76" s="10" t="s">
        <v>2</v>
      </c>
      <c r="AB76" s="10" t="s">
        <v>5</v>
      </c>
    </row>
    <row r="77" spans="1:28" x14ac:dyDescent="0.25">
      <c r="A77" s="10" t="s">
        <v>1818</v>
      </c>
      <c r="B77" s="10" t="s">
        <v>45</v>
      </c>
      <c r="C77" s="62" t="str">
        <f>VLOOKUP(MID(E77,1,2),DATA!$B$2:$C$10,2,FALSE)</f>
        <v>FF11</v>
      </c>
      <c r="D77" s="10" t="str">
        <f>VLOOKUP(MID(E77,13,2),DATA!$M$2:$N$16,2,FALSE)</f>
        <v>Liquid Metal</v>
      </c>
      <c r="E77" s="66" t="s">
        <v>381</v>
      </c>
      <c r="F77" s="18" cm="1">
        <f t="array" ref="F77">SUMPRODUCT(1*('All Skus'!$C$2:$C$951=$E77),'All Skus'!$D$2:$D$951)</f>
        <v>13</v>
      </c>
      <c r="G77" s="13" t="str">
        <f>VLOOKUP(MID(E77,4,1),DATA!$F$2:$G$16,2,FALSE)</f>
        <v>20"</v>
      </c>
      <c r="H77" s="13" t="str">
        <f>VLOOKUP(MID(E77,5,3),DATA!$H$2:$I$16,2,FALSE)</f>
        <v>10.5"</v>
      </c>
      <c r="I77" s="13" t="str">
        <f t="shared" si="2"/>
        <v>35</v>
      </c>
      <c r="J77" s="13" t="str">
        <f>VLOOKUP(MID(E77,10,3),DATA!$J$2:$L$16,2,FALSE)</f>
        <v>5x112</v>
      </c>
      <c r="K77" s="13">
        <f>VLOOKUP(MID(E77,10,3),DATA!$J$2:$L$16,3,FALSE)</f>
        <v>66.56</v>
      </c>
      <c r="L77" s="10" t="str">
        <f>VLOOKUP(MID(E77,3,1),DATA!$D$2:$E$16,2,FALSE)</f>
        <v>Medium Offset</v>
      </c>
      <c r="N77" s="11" t="s">
        <v>44</v>
      </c>
      <c r="O77" s="61" t="str">
        <f>VLOOKUP(MID(P77,1,2),DATA!$B$2:$C$10,2,FALSE)</f>
        <v>FF11</v>
      </c>
      <c r="P77" s="66" t="s">
        <v>381</v>
      </c>
      <c r="Q77" s="18" cm="1">
        <f t="array" ref="Q77">SUMPRODUCT(1*('All Skus'!$C$2:$C$951=$P77),'All Skus'!$D$2:$D$951)</f>
        <v>13</v>
      </c>
      <c r="R77" s="13" t="str">
        <f>VLOOKUP(MID(P77,4,1),DATA!$F$2:$G$16,2,FALSE)</f>
        <v>20"</v>
      </c>
      <c r="S77" s="13" t="str">
        <f>VLOOKUP(MID(P77,5,3),DATA!$H$2:$I$16,2,FALSE)</f>
        <v>10.5"</v>
      </c>
      <c r="T77" s="13" t="str">
        <f t="shared" si="3"/>
        <v>35</v>
      </c>
      <c r="U77" s="13" t="str">
        <f>VLOOKUP(MID(P77,10,3),DATA!$J$2:$L$16,2,FALSE)</f>
        <v>5x112</v>
      </c>
      <c r="V77" s="13">
        <f>VLOOKUP(MID(P77,10,3),DATA!$J$2:$L$16,3,FALSE)</f>
        <v>66.56</v>
      </c>
      <c r="W77" s="10" t="str">
        <f>VLOOKUP(MID(P77,3,1),DATA!$D$2:$E$16,2,FALSE)</f>
        <v>Medium Offset</v>
      </c>
      <c r="Y77" s="11" t="s">
        <v>44</v>
      </c>
      <c r="Z77" s="10" t="s">
        <v>2024</v>
      </c>
      <c r="AA77" s="10" t="s">
        <v>2</v>
      </c>
      <c r="AB77" s="10" t="s">
        <v>5</v>
      </c>
    </row>
    <row r="78" spans="1:28" x14ac:dyDescent="0.25">
      <c r="A78" s="10" t="s">
        <v>1818</v>
      </c>
      <c r="B78" s="10" t="s">
        <v>45</v>
      </c>
      <c r="C78" s="62" t="str">
        <f>VLOOKUP(MID(E78,1,2),DATA!$B$2:$C$10,2,FALSE)</f>
        <v>FF11</v>
      </c>
      <c r="D78" s="10" t="str">
        <f>VLOOKUP(MID(E78,13,2),DATA!$M$2:$N$16,2,FALSE)</f>
        <v>Tarmac</v>
      </c>
      <c r="E78" s="66" t="s">
        <v>378</v>
      </c>
      <c r="F78" s="18" cm="1">
        <f t="array" ref="F78">SUMPRODUCT(1*('All Skus'!$C$2:$C$951=$E78),'All Skus'!$D$2:$D$951)</f>
        <v>22</v>
      </c>
      <c r="G78" s="13" t="str">
        <f>VLOOKUP(MID(E78,4,1),DATA!$F$2:$G$16,2,FALSE)</f>
        <v>20"</v>
      </c>
      <c r="H78" s="13" t="str">
        <f>VLOOKUP(MID(E78,5,3),DATA!$H$2:$I$16,2,FALSE)</f>
        <v>9.0"</v>
      </c>
      <c r="I78" s="13" t="str">
        <f t="shared" si="2"/>
        <v>25</v>
      </c>
      <c r="J78" s="13" t="str">
        <f>VLOOKUP(MID(E78,10,3),DATA!$J$2:$L$16,2,FALSE)</f>
        <v>5x112</v>
      </c>
      <c r="K78" s="13">
        <f>VLOOKUP(MID(E78,10,3),DATA!$J$2:$L$16,3,FALSE)</f>
        <v>66.56</v>
      </c>
      <c r="L78" s="10" t="str">
        <f>VLOOKUP(MID(E78,3,1),DATA!$D$2:$E$16,2,FALSE)</f>
        <v>Medium Offset</v>
      </c>
      <c r="N78" s="11" t="s">
        <v>39</v>
      </c>
      <c r="O78" s="61" t="str">
        <f>VLOOKUP(MID(P78,1,2),DATA!$B$2:$C$10,2,FALSE)</f>
        <v>FF11</v>
      </c>
      <c r="P78" s="66" t="s">
        <v>378</v>
      </c>
      <c r="Q78" s="18" cm="1">
        <f t="array" ref="Q78">SUMPRODUCT(1*('All Skus'!$C$2:$C$951=$P78),'All Skus'!$D$2:$D$951)</f>
        <v>22</v>
      </c>
      <c r="R78" s="13" t="str">
        <f>VLOOKUP(MID(P78,4,1),DATA!$F$2:$G$16,2,FALSE)</f>
        <v>20"</v>
      </c>
      <c r="S78" s="13" t="str">
        <f>VLOOKUP(MID(P78,5,3),DATA!$H$2:$I$16,2,FALSE)</f>
        <v>9.0"</v>
      </c>
      <c r="T78" s="13" t="str">
        <f t="shared" si="3"/>
        <v>25</v>
      </c>
      <c r="U78" s="13" t="str">
        <f>VLOOKUP(MID(P78,10,3),DATA!$J$2:$L$16,2,FALSE)</f>
        <v>5x112</v>
      </c>
      <c r="V78" s="13">
        <f>VLOOKUP(MID(P78,10,3),DATA!$J$2:$L$16,3,FALSE)</f>
        <v>66.56</v>
      </c>
      <c r="W78" s="10" t="str">
        <f>VLOOKUP(MID(P78,3,1),DATA!$D$2:$E$16,2,FALSE)</f>
        <v>Medium Offset</v>
      </c>
      <c r="Y78" s="11" t="s">
        <v>39</v>
      </c>
      <c r="Z78" s="10" t="s">
        <v>2035</v>
      </c>
      <c r="AA78" s="10" t="s">
        <v>2</v>
      </c>
      <c r="AB78" s="10" t="s">
        <v>5</v>
      </c>
    </row>
    <row r="79" spans="1:28" x14ac:dyDescent="0.25">
      <c r="A79" s="10" t="s">
        <v>1818</v>
      </c>
      <c r="B79" s="10" t="s">
        <v>45</v>
      </c>
      <c r="C79" s="62" t="str">
        <f>VLOOKUP(MID(E79,1,2),DATA!$B$2:$C$10,2,FALSE)</f>
        <v>FF11</v>
      </c>
      <c r="D79" s="10" t="str">
        <f>VLOOKUP(MID(E79,13,2),DATA!$M$2:$N$16,2,FALSE)</f>
        <v>Liquid Metal</v>
      </c>
      <c r="E79" s="66" t="s">
        <v>379</v>
      </c>
      <c r="F79" s="18" cm="1">
        <f t="array" ref="F79">SUMPRODUCT(1*('All Skus'!$C$2:$C$951=$E79),'All Skus'!$D$2:$D$951)</f>
        <v>5</v>
      </c>
      <c r="G79" s="13" t="str">
        <f>VLOOKUP(MID(E79,4,1),DATA!$F$2:$G$16,2,FALSE)</f>
        <v>20"</v>
      </c>
      <c r="H79" s="13" t="str">
        <f>VLOOKUP(MID(E79,5,3),DATA!$H$2:$I$16,2,FALSE)</f>
        <v>9.0"</v>
      </c>
      <c r="I79" s="13" t="str">
        <f t="shared" si="2"/>
        <v>25</v>
      </c>
      <c r="J79" s="13" t="str">
        <f>VLOOKUP(MID(E79,10,3),DATA!$J$2:$L$16,2,FALSE)</f>
        <v>5x112</v>
      </c>
      <c r="K79" s="13">
        <f>VLOOKUP(MID(E79,10,3),DATA!$J$2:$L$16,3,FALSE)</f>
        <v>66.56</v>
      </c>
      <c r="L79" s="10" t="str">
        <f>VLOOKUP(MID(E79,3,1),DATA!$D$2:$E$16,2,FALSE)</f>
        <v>Medium Offset</v>
      </c>
      <c r="N79" s="11" t="s">
        <v>39</v>
      </c>
      <c r="O79" s="61" t="str">
        <f>VLOOKUP(MID(P79,1,2),DATA!$B$2:$C$10,2,FALSE)</f>
        <v>FF11</v>
      </c>
      <c r="P79" s="66" t="s">
        <v>379</v>
      </c>
      <c r="Q79" s="18" cm="1">
        <f t="array" ref="Q79">SUMPRODUCT(1*('All Skus'!$C$2:$C$951=$P79),'All Skus'!$D$2:$D$951)</f>
        <v>5</v>
      </c>
      <c r="R79" s="13" t="str">
        <f>VLOOKUP(MID(P79,4,1),DATA!$F$2:$G$16,2,FALSE)</f>
        <v>20"</v>
      </c>
      <c r="S79" s="13" t="str">
        <f>VLOOKUP(MID(P79,5,3),DATA!$H$2:$I$16,2,FALSE)</f>
        <v>9.0"</v>
      </c>
      <c r="T79" s="13" t="str">
        <f t="shared" si="3"/>
        <v>25</v>
      </c>
      <c r="U79" s="13" t="str">
        <f>VLOOKUP(MID(P79,10,3),DATA!$J$2:$L$16,2,FALSE)</f>
        <v>5x112</v>
      </c>
      <c r="V79" s="13">
        <f>VLOOKUP(MID(P79,10,3),DATA!$J$2:$L$16,3,FALSE)</f>
        <v>66.56</v>
      </c>
      <c r="W79" s="10" t="str">
        <f>VLOOKUP(MID(P79,3,1),DATA!$D$2:$E$16,2,FALSE)</f>
        <v>Medium Offset</v>
      </c>
      <c r="Y79" s="11" t="s">
        <v>39</v>
      </c>
      <c r="Z79" s="10" t="s">
        <v>2035</v>
      </c>
      <c r="AA79" s="10" t="s">
        <v>2</v>
      </c>
      <c r="AB79" s="10" t="s">
        <v>5</v>
      </c>
    </row>
    <row r="80" spans="1:28" x14ac:dyDescent="0.25">
      <c r="A80" s="10" t="s">
        <v>1818</v>
      </c>
      <c r="B80" s="10" t="s">
        <v>1837</v>
      </c>
      <c r="C80" s="62" t="str">
        <f>VLOOKUP(MID(E80,1,2),DATA!$B$2:$C$10,2,FALSE)</f>
        <v>FF11</v>
      </c>
      <c r="D80" s="10" t="str">
        <f>VLOOKUP(MID(E80,13,2),DATA!$M$2:$N$16,2,FALSE)</f>
        <v>Tarmac</v>
      </c>
      <c r="E80" s="66" t="s">
        <v>380</v>
      </c>
      <c r="F80" s="18" cm="1">
        <f t="array" ref="F80">SUMPRODUCT(1*('All Skus'!$C$2:$C$951=$E80),'All Skus'!$D$2:$D$951)</f>
        <v>23</v>
      </c>
      <c r="G80" s="13" t="str">
        <f>VLOOKUP(MID(E80,4,1),DATA!$F$2:$G$16,2,FALSE)</f>
        <v>20"</v>
      </c>
      <c r="H80" s="13" t="str">
        <f>VLOOKUP(MID(E80,5,3),DATA!$H$2:$I$16,2,FALSE)</f>
        <v>10.5"</v>
      </c>
      <c r="I80" s="13" t="str">
        <f t="shared" si="2"/>
        <v>35</v>
      </c>
      <c r="J80" s="13" t="str">
        <f>VLOOKUP(MID(E80,10,3),DATA!$J$2:$L$16,2,FALSE)</f>
        <v>5x112</v>
      </c>
      <c r="K80" s="13">
        <f>VLOOKUP(MID(E80,10,3),DATA!$J$2:$L$16,3,FALSE)</f>
        <v>66.56</v>
      </c>
      <c r="L80" s="10" t="str">
        <f>VLOOKUP(MID(E80,3,1),DATA!$D$2:$E$16,2,FALSE)</f>
        <v>Medium Offset</v>
      </c>
      <c r="N80" s="11" t="s">
        <v>46</v>
      </c>
      <c r="O80" s="61" t="str">
        <f>VLOOKUP(MID(P80,1,2),DATA!$B$2:$C$10,2,FALSE)</f>
        <v>FF11</v>
      </c>
      <c r="P80" s="66" t="s">
        <v>380</v>
      </c>
      <c r="Q80" s="18" cm="1">
        <f t="array" ref="Q80">SUMPRODUCT(1*('All Skus'!$C$2:$C$951=$P80),'All Skus'!$D$2:$D$951)</f>
        <v>23</v>
      </c>
      <c r="R80" s="13" t="str">
        <f>VLOOKUP(MID(P80,4,1),DATA!$F$2:$G$16,2,FALSE)</f>
        <v>20"</v>
      </c>
      <c r="S80" s="13" t="str">
        <f>VLOOKUP(MID(P80,5,3),DATA!$H$2:$I$16,2,FALSE)</f>
        <v>10.5"</v>
      </c>
      <c r="T80" s="13" t="str">
        <f t="shared" si="3"/>
        <v>35</v>
      </c>
      <c r="U80" s="13" t="str">
        <f>VLOOKUP(MID(P80,10,3),DATA!$J$2:$L$16,2,FALSE)</f>
        <v>5x112</v>
      </c>
      <c r="V80" s="13">
        <f>VLOOKUP(MID(P80,10,3),DATA!$J$2:$L$16,3,FALSE)</f>
        <v>66.56</v>
      </c>
      <c r="W80" s="10" t="str">
        <f>VLOOKUP(MID(P80,3,1),DATA!$D$2:$E$16,2,FALSE)</f>
        <v>Medium Offset</v>
      </c>
      <c r="Y80" s="11" t="s">
        <v>46</v>
      </c>
      <c r="AA80" s="10" t="s">
        <v>2</v>
      </c>
      <c r="AB80" s="10" t="s">
        <v>5</v>
      </c>
    </row>
    <row r="81" spans="1:29" x14ac:dyDescent="0.25">
      <c r="A81" s="10" t="s">
        <v>1818</v>
      </c>
      <c r="B81" s="10" t="s">
        <v>1837</v>
      </c>
      <c r="C81" s="62" t="str">
        <f>VLOOKUP(MID(E81,1,2),DATA!$B$2:$C$10,2,FALSE)</f>
        <v>FF11</v>
      </c>
      <c r="D81" s="10" t="str">
        <f>VLOOKUP(MID(E81,13,2),DATA!$M$2:$N$16,2,FALSE)</f>
        <v>Liquid Metal</v>
      </c>
      <c r="E81" s="66" t="s">
        <v>381</v>
      </c>
      <c r="F81" s="18" cm="1">
        <f t="array" ref="F81">SUMPRODUCT(1*('All Skus'!$C$2:$C$951=$E81),'All Skus'!$D$2:$D$951)</f>
        <v>13</v>
      </c>
      <c r="G81" s="13" t="str">
        <f>VLOOKUP(MID(E81,4,1),DATA!$F$2:$G$16,2,FALSE)</f>
        <v>20"</v>
      </c>
      <c r="H81" s="13" t="str">
        <f>VLOOKUP(MID(E81,5,3),DATA!$H$2:$I$16,2,FALSE)</f>
        <v>10.5"</v>
      </c>
      <c r="I81" s="13" t="str">
        <f t="shared" si="2"/>
        <v>35</v>
      </c>
      <c r="J81" s="13" t="str">
        <f>VLOOKUP(MID(E81,10,3),DATA!$J$2:$L$16,2,FALSE)</f>
        <v>5x112</v>
      </c>
      <c r="K81" s="13">
        <f>VLOOKUP(MID(E81,10,3),DATA!$J$2:$L$16,3,FALSE)</f>
        <v>66.56</v>
      </c>
      <c r="L81" s="10" t="str">
        <f>VLOOKUP(MID(E81,3,1),DATA!$D$2:$E$16,2,FALSE)</f>
        <v>Medium Offset</v>
      </c>
      <c r="N81" s="11" t="s">
        <v>46</v>
      </c>
      <c r="O81" s="61" t="str">
        <f>VLOOKUP(MID(P81,1,2),DATA!$B$2:$C$10,2,FALSE)</f>
        <v>FF11</v>
      </c>
      <c r="P81" s="66" t="s">
        <v>381</v>
      </c>
      <c r="Q81" s="18" cm="1">
        <f t="array" ref="Q81">SUMPRODUCT(1*('All Skus'!$C$2:$C$951=$P81),'All Skus'!$D$2:$D$951)</f>
        <v>13</v>
      </c>
      <c r="R81" s="13" t="str">
        <f>VLOOKUP(MID(P81,4,1),DATA!$F$2:$G$16,2,FALSE)</f>
        <v>20"</v>
      </c>
      <c r="S81" s="13" t="str">
        <f>VLOOKUP(MID(P81,5,3),DATA!$H$2:$I$16,2,FALSE)</f>
        <v>10.5"</v>
      </c>
      <c r="T81" s="13" t="str">
        <f t="shared" si="3"/>
        <v>35</v>
      </c>
      <c r="U81" s="13" t="str">
        <f>VLOOKUP(MID(P81,10,3),DATA!$J$2:$L$16,2,FALSE)</f>
        <v>5x112</v>
      </c>
      <c r="V81" s="13">
        <f>VLOOKUP(MID(P81,10,3),DATA!$J$2:$L$16,3,FALSE)</f>
        <v>66.56</v>
      </c>
      <c r="W81" s="10" t="str">
        <f>VLOOKUP(MID(P81,3,1),DATA!$D$2:$E$16,2,FALSE)</f>
        <v>Medium Offset</v>
      </c>
      <c r="Y81" s="11" t="s">
        <v>46</v>
      </c>
      <c r="AA81" s="10" t="s">
        <v>2</v>
      </c>
      <c r="AB81" s="10" t="s">
        <v>5</v>
      </c>
    </row>
    <row r="82" spans="1:29" x14ac:dyDescent="0.25">
      <c r="A82" s="10" t="s">
        <v>1818</v>
      </c>
      <c r="B82" s="10" t="s">
        <v>1837</v>
      </c>
      <c r="C82" s="62" t="str">
        <f>VLOOKUP(MID(E82,1,2),DATA!$B$2:$C$10,2,FALSE)</f>
        <v>FF11</v>
      </c>
      <c r="D82" s="10" t="str">
        <f>VLOOKUP(MID(E82,13,2),DATA!$M$2:$N$16,2,FALSE)</f>
        <v>Tarmac</v>
      </c>
      <c r="E82" s="66" t="s">
        <v>378</v>
      </c>
      <c r="F82" s="18" cm="1">
        <f t="array" ref="F82">SUMPRODUCT(1*('All Skus'!$C$2:$C$951=$E82),'All Skus'!$D$2:$D$951)</f>
        <v>22</v>
      </c>
      <c r="G82" s="13" t="str">
        <f>VLOOKUP(MID(E82,4,1),DATA!$F$2:$G$16,2,FALSE)</f>
        <v>20"</v>
      </c>
      <c r="H82" s="13" t="str">
        <f>VLOOKUP(MID(E82,5,3),DATA!$H$2:$I$16,2,FALSE)</f>
        <v>9.0"</v>
      </c>
      <c r="I82" s="13" t="str">
        <f t="shared" si="2"/>
        <v>25</v>
      </c>
      <c r="J82" s="13" t="str">
        <f>VLOOKUP(MID(E82,10,3),DATA!$J$2:$L$16,2,FALSE)</f>
        <v>5x112</v>
      </c>
      <c r="K82" s="13">
        <f>VLOOKUP(MID(E82,10,3),DATA!$J$2:$L$16,3,FALSE)</f>
        <v>66.56</v>
      </c>
      <c r="L82" s="10" t="str">
        <f>VLOOKUP(MID(E82,3,1),DATA!$D$2:$E$16,2,FALSE)</f>
        <v>Medium Offset</v>
      </c>
      <c r="O82" s="61" t="str">
        <f>VLOOKUP(MID(P82,1,2),DATA!$B$2:$C$10,2,FALSE)</f>
        <v>FF11</v>
      </c>
      <c r="P82" s="66" t="s">
        <v>378</v>
      </c>
      <c r="Q82" s="18" cm="1">
        <f t="array" ref="Q82">SUMPRODUCT(1*('All Skus'!$C$2:$C$951=$P82),'All Skus'!$D$2:$D$951)</f>
        <v>22</v>
      </c>
      <c r="R82" s="13" t="str">
        <f>VLOOKUP(MID(P82,4,1),DATA!$F$2:$G$16,2,FALSE)</f>
        <v>20"</v>
      </c>
      <c r="S82" s="13" t="str">
        <f>VLOOKUP(MID(P82,5,3),DATA!$H$2:$I$16,2,FALSE)</f>
        <v>9.0"</v>
      </c>
      <c r="T82" s="13" t="str">
        <f t="shared" si="3"/>
        <v>25</v>
      </c>
      <c r="U82" s="13" t="str">
        <f>VLOOKUP(MID(P82,10,3),DATA!$J$2:$L$16,2,FALSE)</f>
        <v>5x112</v>
      </c>
      <c r="V82" s="13">
        <f>VLOOKUP(MID(P82,10,3),DATA!$J$2:$L$16,3,FALSE)</f>
        <v>66.56</v>
      </c>
      <c r="W82" s="10" t="str">
        <f>VLOOKUP(MID(P82,3,1),DATA!$D$2:$E$16,2,FALSE)</f>
        <v>Medium Offset</v>
      </c>
      <c r="AA82" s="10" t="s">
        <v>2</v>
      </c>
      <c r="AB82" s="10" t="s">
        <v>5</v>
      </c>
    </row>
    <row r="83" spans="1:29" x14ac:dyDescent="0.25">
      <c r="A83" s="10" t="s">
        <v>1818</v>
      </c>
      <c r="B83" s="10" t="s">
        <v>1837</v>
      </c>
      <c r="C83" s="62" t="str">
        <f>VLOOKUP(MID(E83,1,2),DATA!$B$2:$C$10,2,FALSE)</f>
        <v>FF11</v>
      </c>
      <c r="D83" s="10" t="str">
        <f>VLOOKUP(MID(E83,13,2),DATA!$M$2:$N$16,2,FALSE)</f>
        <v>Liquid Metal</v>
      </c>
      <c r="E83" s="66" t="s">
        <v>379</v>
      </c>
      <c r="F83" s="18" cm="1">
        <f t="array" ref="F83">SUMPRODUCT(1*('All Skus'!$C$2:$C$951=$E83),'All Skus'!$D$2:$D$951)</f>
        <v>5</v>
      </c>
      <c r="G83" s="13" t="str">
        <f>VLOOKUP(MID(E83,4,1),DATA!$F$2:$G$16,2,FALSE)</f>
        <v>20"</v>
      </c>
      <c r="H83" s="13" t="str">
        <f>VLOOKUP(MID(E83,5,3),DATA!$H$2:$I$16,2,FALSE)</f>
        <v>9.0"</v>
      </c>
      <c r="I83" s="13" t="str">
        <f t="shared" si="2"/>
        <v>25</v>
      </c>
      <c r="J83" s="13" t="str">
        <f>VLOOKUP(MID(E83,10,3),DATA!$J$2:$L$16,2,FALSE)</f>
        <v>5x112</v>
      </c>
      <c r="K83" s="13">
        <f>VLOOKUP(MID(E83,10,3),DATA!$J$2:$L$16,3,FALSE)</f>
        <v>66.56</v>
      </c>
      <c r="L83" s="10" t="str">
        <f>VLOOKUP(MID(E83,3,1),DATA!$D$2:$E$16,2,FALSE)</f>
        <v>Medium Offset</v>
      </c>
      <c r="O83" s="61" t="str">
        <f>VLOOKUP(MID(P83,1,2),DATA!$B$2:$C$10,2,FALSE)</f>
        <v>FF11</v>
      </c>
      <c r="P83" s="66" t="s">
        <v>379</v>
      </c>
      <c r="Q83" s="18" cm="1">
        <f t="array" ref="Q83">SUMPRODUCT(1*('All Skus'!$C$2:$C$951=$P83),'All Skus'!$D$2:$D$951)</f>
        <v>5</v>
      </c>
      <c r="R83" s="13" t="str">
        <f>VLOOKUP(MID(P83,4,1),DATA!$F$2:$G$16,2,FALSE)</f>
        <v>20"</v>
      </c>
      <c r="S83" s="13" t="str">
        <f>VLOOKUP(MID(P83,5,3),DATA!$H$2:$I$16,2,FALSE)</f>
        <v>9.0"</v>
      </c>
      <c r="T83" s="13" t="str">
        <f t="shared" si="3"/>
        <v>25</v>
      </c>
      <c r="U83" s="13" t="str">
        <f>VLOOKUP(MID(P83,10,3),DATA!$J$2:$L$16,2,FALSE)</f>
        <v>5x112</v>
      </c>
      <c r="V83" s="13">
        <f>VLOOKUP(MID(P83,10,3),DATA!$J$2:$L$16,3,FALSE)</f>
        <v>66.56</v>
      </c>
      <c r="W83" s="10" t="str">
        <f>VLOOKUP(MID(P83,3,1),DATA!$D$2:$E$16,2,FALSE)</f>
        <v>Medium Offset</v>
      </c>
      <c r="AA83" s="10" t="s">
        <v>2</v>
      </c>
      <c r="AB83" s="10" t="s">
        <v>5</v>
      </c>
    </row>
    <row r="84" spans="1:29" x14ac:dyDescent="0.25">
      <c r="A84" s="10" t="s">
        <v>1818</v>
      </c>
      <c r="B84" s="10" t="s">
        <v>1837</v>
      </c>
      <c r="C84" s="62" t="str">
        <f>VLOOKUP(MID(E84,1,2),DATA!$B$2:$C$10,2,FALSE)</f>
        <v>FF11</v>
      </c>
      <c r="D84" s="10" t="str">
        <f>VLOOKUP(MID(E84,13,2),DATA!$M$2:$N$16,2,FALSE)</f>
        <v>Tarmac</v>
      </c>
      <c r="E84" s="66" t="s">
        <v>389</v>
      </c>
      <c r="F84" s="18" cm="1">
        <f t="array" ref="F84">SUMPRODUCT(1*('All Skus'!$C$2:$C$951=$E84),'All Skus'!$D$2:$D$951)</f>
        <v>1</v>
      </c>
      <c r="G84" s="13" t="str">
        <f>VLOOKUP(MID(E84,4,1),DATA!$F$2:$G$16,2,FALSE)</f>
        <v>21"</v>
      </c>
      <c r="H84" s="13" t="str">
        <f>VLOOKUP(MID(E84,5,3),DATA!$H$2:$I$16,2,FALSE)</f>
        <v>9.5"</v>
      </c>
      <c r="I84" s="13" t="str">
        <f t="shared" si="2"/>
        <v>30</v>
      </c>
      <c r="J84" s="13" t="str">
        <f>VLOOKUP(MID(E84,10,3),DATA!$J$2:$L$16,2,FALSE)</f>
        <v>5x112</v>
      </c>
      <c r="K84" s="13">
        <f>VLOOKUP(MID(E84,10,3),DATA!$J$2:$L$16,3,FALSE)</f>
        <v>66.56</v>
      </c>
      <c r="L84" s="10" t="str">
        <f>VLOOKUP(MID(E84,3,1),DATA!$D$2:$E$16,2,FALSE)</f>
        <v>Medium Offset</v>
      </c>
      <c r="N84" s="11" t="s">
        <v>56</v>
      </c>
      <c r="O84" s="61" t="str">
        <f>VLOOKUP(MID(P84,1,2),DATA!$B$2:$C$10,2,FALSE)</f>
        <v>FF11</v>
      </c>
      <c r="P84" s="66" t="s">
        <v>389</v>
      </c>
      <c r="Q84" s="18" cm="1">
        <f t="array" ref="Q84">SUMPRODUCT(1*('All Skus'!$C$2:$C$951=$P84),'All Skus'!$D$2:$D$951)</f>
        <v>1</v>
      </c>
      <c r="R84" s="13" t="str">
        <f>VLOOKUP(MID(P84,4,1),DATA!$F$2:$G$16,2,FALSE)</f>
        <v>21"</v>
      </c>
      <c r="S84" s="13" t="str">
        <f>VLOOKUP(MID(P84,5,3),DATA!$H$2:$I$16,2,FALSE)</f>
        <v>9.5"</v>
      </c>
      <c r="T84" s="13" t="str">
        <f t="shared" si="3"/>
        <v>30</v>
      </c>
      <c r="U84" s="13" t="str">
        <f>VLOOKUP(MID(P84,10,3),DATA!$J$2:$L$16,2,FALSE)</f>
        <v>5x112</v>
      </c>
      <c r="V84" s="13">
        <f>VLOOKUP(MID(P84,10,3),DATA!$J$2:$L$16,3,FALSE)</f>
        <v>66.56</v>
      </c>
      <c r="W84" s="10" t="str">
        <f>VLOOKUP(MID(P84,3,1),DATA!$D$2:$E$16,2,FALSE)</f>
        <v>Medium Offset</v>
      </c>
      <c r="Y84" s="11" t="s">
        <v>56</v>
      </c>
      <c r="AA84" s="10" t="s">
        <v>2</v>
      </c>
      <c r="AB84" s="10" t="s">
        <v>5</v>
      </c>
    </row>
    <row r="85" spans="1:29" x14ac:dyDescent="0.25">
      <c r="A85" s="10" t="s">
        <v>1818</v>
      </c>
      <c r="B85" s="10" t="s">
        <v>1837</v>
      </c>
      <c r="C85" s="62" t="str">
        <f>VLOOKUP(MID(E85,1,2),DATA!$B$2:$C$10,2,FALSE)</f>
        <v>FF11</v>
      </c>
      <c r="D85" s="10" t="str">
        <f>VLOOKUP(MID(E85,13,2),DATA!$M$2:$N$16,2,FALSE)</f>
        <v>Liquid Metal</v>
      </c>
      <c r="E85" s="66" t="s">
        <v>390</v>
      </c>
      <c r="F85" s="18" cm="1">
        <f t="array" ref="F85">SUMPRODUCT(1*('All Skus'!$C$2:$C$951=$E85),'All Skus'!$D$2:$D$951)</f>
        <v>-2</v>
      </c>
      <c r="G85" s="13" t="str">
        <f>VLOOKUP(MID(E85,4,1),DATA!$F$2:$G$16,2,FALSE)</f>
        <v>21"</v>
      </c>
      <c r="H85" s="13" t="str">
        <f>VLOOKUP(MID(E85,5,3),DATA!$H$2:$I$16,2,FALSE)</f>
        <v>9.5"</v>
      </c>
      <c r="I85" s="13" t="str">
        <f t="shared" si="2"/>
        <v>30</v>
      </c>
      <c r="J85" s="13" t="str">
        <f>VLOOKUP(MID(E85,10,3),DATA!$J$2:$L$16,2,FALSE)</f>
        <v>5x112</v>
      </c>
      <c r="K85" s="13">
        <f>VLOOKUP(MID(E85,10,3),DATA!$J$2:$L$16,3,FALSE)</f>
        <v>66.56</v>
      </c>
      <c r="L85" s="10" t="str">
        <f>VLOOKUP(MID(E85,3,1),DATA!$D$2:$E$16,2,FALSE)</f>
        <v>Medium Offset</v>
      </c>
      <c r="N85" s="11" t="s">
        <v>56</v>
      </c>
      <c r="O85" s="61" t="str">
        <f>VLOOKUP(MID(P85,1,2),DATA!$B$2:$C$10,2,FALSE)</f>
        <v>FF11</v>
      </c>
      <c r="P85" s="66" t="s">
        <v>390</v>
      </c>
      <c r="Q85" s="18" cm="1">
        <f t="array" ref="Q85">SUMPRODUCT(1*('All Skus'!$C$2:$C$951=$P85),'All Skus'!$D$2:$D$951)</f>
        <v>-2</v>
      </c>
      <c r="R85" s="13" t="str">
        <f>VLOOKUP(MID(P85,4,1),DATA!$F$2:$G$16,2,FALSE)</f>
        <v>21"</v>
      </c>
      <c r="S85" s="13" t="str">
        <f>VLOOKUP(MID(P85,5,3),DATA!$H$2:$I$16,2,FALSE)</f>
        <v>9.5"</v>
      </c>
      <c r="T85" s="13" t="str">
        <f t="shared" si="3"/>
        <v>30</v>
      </c>
      <c r="U85" s="13" t="str">
        <f>VLOOKUP(MID(P85,10,3),DATA!$J$2:$L$16,2,FALSE)</f>
        <v>5x112</v>
      </c>
      <c r="V85" s="13">
        <f>VLOOKUP(MID(P85,10,3),DATA!$J$2:$L$16,3,FALSE)</f>
        <v>66.56</v>
      </c>
      <c r="W85" s="10" t="str">
        <f>VLOOKUP(MID(P85,3,1),DATA!$D$2:$E$16,2,FALSE)</f>
        <v>Medium Offset</v>
      </c>
      <c r="Y85" s="11" t="s">
        <v>56</v>
      </c>
      <c r="AA85" s="10" t="s">
        <v>2</v>
      </c>
      <c r="AB85" s="10" t="s">
        <v>5</v>
      </c>
    </row>
    <row r="86" spans="1:29" x14ac:dyDescent="0.25">
      <c r="A86" s="10" t="s">
        <v>1818</v>
      </c>
      <c r="B86" s="10" t="s">
        <v>1837</v>
      </c>
      <c r="C86" s="62" t="str">
        <f>VLOOKUP(MID(E86,1,2),DATA!$B$2:$C$10,2,FALSE)</f>
        <v>FF11</v>
      </c>
      <c r="D86" s="10" t="str">
        <f>VLOOKUP(MID(E86,13,2),DATA!$M$2:$N$16,2,FALSE)</f>
        <v>Raw</v>
      </c>
      <c r="E86" s="66" t="s">
        <v>391</v>
      </c>
      <c r="F86" s="18" cm="1">
        <f t="array" ref="F86">SUMPRODUCT(1*('All Skus'!$C$2:$C$951=$E86),'All Skus'!$D$2:$D$951)</f>
        <v>19</v>
      </c>
      <c r="G86" s="13" t="str">
        <f>VLOOKUP(MID(E86,4,1),DATA!$F$2:$G$16,2,FALSE)</f>
        <v>21"</v>
      </c>
      <c r="H86" s="13" t="str">
        <f>VLOOKUP(MID(E86,5,3),DATA!$H$2:$I$16,2,FALSE)</f>
        <v>9.5"</v>
      </c>
      <c r="I86" s="13" t="str">
        <f t="shared" si="2"/>
        <v>30</v>
      </c>
      <c r="J86" s="13" t="str">
        <f>VLOOKUP(MID(E86,10,3),DATA!$J$2:$L$16,2,FALSE)</f>
        <v>5x112</v>
      </c>
      <c r="K86" s="13">
        <f>VLOOKUP(MID(E86,10,3),DATA!$J$2:$L$16,3,FALSE)</f>
        <v>66.56</v>
      </c>
      <c r="L86" s="10" t="str">
        <f>VLOOKUP(MID(E86,3,1),DATA!$D$2:$E$16,2,FALSE)</f>
        <v>Medium Offset</v>
      </c>
      <c r="N86" s="11" t="s">
        <v>56</v>
      </c>
      <c r="O86" s="61" t="str">
        <f>VLOOKUP(MID(P86,1,2),DATA!$B$2:$C$10,2,FALSE)</f>
        <v>FF11</v>
      </c>
      <c r="P86" s="66" t="s">
        <v>391</v>
      </c>
      <c r="Q86" s="18" cm="1">
        <f t="array" ref="Q86">SUMPRODUCT(1*('All Skus'!$C$2:$C$951=$P86),'All Skus'!$D$2:$D$951)</f>
        <v>19</v>
      </c>
      <c r="R86" s="13" t="str">
        <f>VLOOKUP(MID(P86,4,1),DATA!$F$2:$G$16,2,FALSE)</f>
        <v>21"</v>
      </c>
      <c r="S86" s="13" t="str">
        <f>VLOOKUP(MID(P86,5,3),DATA!$H$2:$I$16,2,FALSE)</f>
        <v>9.5"</v>
      </c>
      <c r="T86" s="13" t="str">
        <f t="shared" si="3"/>
        <v>30</v>
      </c>
      <c r="U86" s="13" t="str">
        <f>VLOOKUP(MID(P86,10,3),DATA!$J$2:$L$16,2,FALSE)</f>
        <v>5x112</v>
      </c>
      <c r="V86" s="13">
        <f>VLOOKUP(MID(P86,10,3),DATA!$J$2:$L$16,3,FALSE)</f>
        <v>66.56</v>
      </c>
      <c r="W86" s="10" t="str">
        <f>VLOOKUP(MID(P86,3,1),DATA!$D$2:$E$16,2,FALSE)</f>
        <v>Medium Offset</v>
      </c>
      <c r="Y86" s="11" t="s">
        <v>56</v>
      </c>
      <c r="AA86" s="10" t="s">
        <v>2</v>
      </c>
      <c r="AB86" s="10" t="s">
        <v>5</v>
      </c>
    </row>
    <row r="87" spans="1:29" x14ac:dyDescent="0.25">
      <c r="A87" s="10" t="s">
        <v>1818</v>
      </c>
      <c r="B87" s="10" t="s">
        <v>45</v>
      </c>
      <c r="C87" s="62" t="str">
        <f>VLOOKUP(MID(E87,1,2),DATA!$B$2:$C$10,2,FALSE)</f>
        <v>FF15</v>
      </c>
      <c r="D87" s="10" t="s">
        <v>148</v>
      </c>
      <c r="E87" s="66" t="s">
        <v>252</v>
      </c>
      <c r="F87" s="18" cm="1">
        <f t="array" ref="F87">SUMPRODUCT(1*('All Skus'!$C$2:$C$951=$E87),'All Skus'!$D$2:$D$951)</f>
        <v>4</v>
      </c>
      <c r="G87" s="13" t="str">
        <f>VLOOKUP(MID(E87,4,1),DATA!$F$2:$G$16,2,FALSE)</f>
        <v>20"</v>
      </c>
      <c r="H87" s="13" t="str">
        <f>VLOOKUP(MID(E87,5,3),DATA!$H$2:$I$16,2,FALSE)</f>
        <v>10.5"</v>
      </c>
      <c r="I87" s="13" t="str">
        <f t="shared" si="2"/>
        <v>35</v>
      </c>
      <c r="J87" s="13" t="str">
        <f>VLOOKUP(MID(E87,10,3),DATA!$J$2:$L$16,2,FALSE)</f>
        <v>5x112</v>
      </c>
      <c r="K87" s="13">
        <f>VLOOKUP(MID(E87,10,3),DATA!$J$2:$L$16,3,FALSE)</f>
        <v>66.56</v>
      </c>
      <c r="L87" s="10" t="str">
        <f>VLOOKUP(MID(E87,3,1),DATA!$D$2:$E$16,2,FALSE)</f>
        <v>Medium Offset</v>
      </c>
      <c r="M87" s="10">
        <v>25.6</v>
      </c>
      <c r="N87" s="11" t="s">
        <v>44</v>
      </c>
      <c r="O87" s="61" t="str">
        <f>VLOOKUP(MID(P87,1,2),DATA!$B$2:$C$10,2,FALSE)</f>
        <v>FF15</v>
      </c>
      <c r="P87" s="66" t="s">
        <v>252</v>
      </c>
      <c r="Q87" s="18" cm="1">
        <f t="array" ref="Q87">SUMPRODUCT(1*('All Skus'!$C$2:$C$951=$P87),'All Skus'!$D$2:$D$951)</f>
        <v>4</v>
      </c>
      <c r="R87" s="13" t="str">
        <f>VLOOKUP(MID(P87,4,1),DATA!$F$2:$G$16,2,FALSE)</f>
        <v>20"</v>
      </c>
      <c r="S87" s="13" t="str">
        <f>VLOOKUP(MID(P87,5,3),DATA!$H$2:$I$16,2,FALSE)</f>
        <v>10.5"</v>
      </c>
      <c r="T87" s="13" t="str">
        <f t="shared" si="3"/>
        <v>35</v>
      </c>
      <c r="U87" s="13" t="str">
        <f>VLOOKUP(MID(P87,10,3),DATA!$J$2:$L$16,2,FALSE)</f>
        <v>5x112</v>
      </c>
      <c r="V87" s="13">
        <f>VLOOKUP(MID(P87,10,3),DATA!$J$2:$L$16,3,FALSE)</f>
        <v>66.56</v>
      </c>
      <c r="W87" s="10" t="str">
        <f>VLOOKUP(MID(P87,3,1),DATA!$D$2:$E$16,2,FALSE)</f>
        <v>Medium Offset</v>
      </c>
      <c r="X87" s="10">
        <v>25.6</v>
      </c>
      <c r="Y87" s="11" t="s">
        <v>44</v>
      </c>
      <c r="Z87" s="10" t="s">
        <v>2024</v>
      </c>
      <c r="AA87" s="10" t="s">
        <v>2</v>
      </c>
      <c r="AB87" s="10" t="s">
        <v>5</v>
      </c>
    </row>
    <row r="88" spans="1:29" x14ac:dyDescent="0.25">
      <c r="A88" s="10" t="s">
        <v>1818</v>
      </c>
      <c r="B88" s="10" t="s">
        <v>45</v>
      </c>
      <c r="C88" s="62" t="str">
        <f>VLOOKUP(MID(E88,1,2),DATA!$B$2:$C$10,2,FALSE)</f>
        <v>FF15</v>
      </c>
      <c r="D88" s="10" t="s">
        <v>1</v>
      </c>
      <c r="E88" s="66" t="s">
        <v>250</v>
      </c>
      <c r="F88" s="18" cm="1">
        <f t="array" ref="F88">SUMPRODUCT(1*('All Skus'!$C$2:$C$951=$E88),'All Skus'!$D$2:$D$951)</f>
        <v>6</v>
      </c>
      <c r="G88" s="13" t="str">
        <f>VLOOKUP(MID(E88,4,1),DATA!$F$2:$G$16,2,FALSE)</f>
        <v>20"</v>
      </c>
      <c r="H88" s="13" t="str">
        <f>VLOOKUP(MID(E88,5,3),DATA!$H$2:$I$16,2,FALSE)</f>
        <v>10.5"</v>
      </c>
      <c r="I88" s="13" t="str">
        <f t="shared" si="2"/>
        <v>35</v>
      </c>
      <c r="J88" s="13" t="str">
        <f>VLOOKUP(MID(E88,10,3),DATA!$J$2:$L$16,2,FALSE)</f>
        <v>5x112</v>
      </c>
      <c r="K88" s="13">
        <f>VLOOKUP(MID(E88,10,3),DATA!$J$2:$L$16,3,FALSE)</f>
        <v>66.56</v>
      </c>
      <c r="L88" s="10" t="str">
        <f>VLOOKUP(MID(E88,3,1),DATA!$D$2:$E$16,2,FALSE)</f>
        <v>Medium Offset</v>
      </c>
      <c r="M88" s="10">
        <v>25.6</v>
      </c>
      <c r="N88" s="11" t="s">
        <v>44</v>
      </c>
      <c r="O88" s="61" t="str">
        <f>VLOOKUP(MID(P88,1,2),DATA!$B$2:$C$10,2,FALSE)</f>
        <v>FF15</v>
      </c>
      <c r="P88" s="66" t="s">
        <v>252</v>
      </c>
      <c r="Q88" s="18" cm="1">
        <f t="array" ref="Q88">SUMPRODUCT(1*('All Skus'!$C$2:$C$951=$P88),'All Skus'!$D$2:$D$951)</f>
        <v>4</v>
      </c>
      <c r="R88" s="13" t="str">
        <f>VLOOKUP(MID(P88,4,1),DATA!$F$2:$G$16,2,FALSE)</f>
        <v>20"</v>
      </c>
      <c r="S88" s="13" t="str">
        <f>VLOOKUP(MID(P88,5,3),DATA!$H$2:$I$16,2,FALSE)</f>
        <v>10.5"</v>
      </c>
      <c r="T88" s="13" t="str">
        <f t="shared" si="3"/>
        <v>35</v>
      </c>
      <c r="U88" s="13" t="str">
        <f>VLOOKUP(MID(P88,10,3),DATA!$J$2:$L$16,2,FALSE)</f>
        <v>5x112</v>
      </c>
      <c r="V88" s="13">
        <f>VLOOKUP(MID(P88,10,3),DATA!$J$2:$L$16,3,FALSE)</f>
        <v>66.56</v>
      </c>
      <c r="W88" s="10" t="str">
        <f>VLOOKUP(MID(P88,3,1),DATA!$D$2:$E$16,2,FALSE)</f>
        <v>Medium Offset</v>
      </c>
      <c r="X88" s="10">
        <v>25.6</v>
      </c>
      <c r="Y88" s="11" t="s">
        <v>44</v>
      </c>
      <c r="Z88" s="10" t="s">
        <v>2024</v>
      </c>
      <c r="AA88" s="10" t="s">
        <v>2</v>
      </c>
      <c r="AB88" s="10" t="s">
        <v>5</v>
      </c>
    </row>
    <row r="89" spans="1:29" x14ac:dyDescent="0.25">
      <c r="A89" s="10" t="s">
        <v>1818</v>
      </c>
      <c r="B89" s="10" t="s">
        <v>45</v>
      </c>
      <c r="C89" s="62" t="str">
        <f>VLOOKUP(MID(E89,1,2),DATA!$B$2:$C$10,2,FALSE)</f>
        <v>FF15</v>
      </c>
      <c r="D89" s="10" t="s">
        <v>1</v>
      </c>
      <c r="E89" s="66" t="s">
        <v>1701</v>
      </c>
      <c r="F89" s="18" cm="1">
        <f t="array" ref="F89">SUMPRODUCT(1*('All Skus'!$C$2:$C$951=$E89),'All Skus'!$D$2:$D$951)</f>
        <v>24</v>
      </c>
      <c r="G89" s="13" t="str">
        <f>VLOOKUP(MID(E89,4,1),DATA!$F$2:$G$16,2,FALSE)</f>
        <v>20"</v>
      </c>
      <c r="H89" s="13" t="str">
        <f>VLOOKUP(MID(E89,5,3),DATA!$H$2:$I$16,2,FALSE)</f>
        <v>9.0"</v>
      </c>
      <c r="I89" s="13" t="str">
        <f t="shared" si="2"/>
        <v>25</v>
      </c>
      <c r="J89" s="13" t="str">
        <f>VLOOKUP(MID(E89,10,3),DATA!$J$2:$L$16,2,FALSE)</f>
        <v>5x112</v>
      </c>
      <c r="K89" s="13">
        <f>VLOOKUP(MID(E89,10,3),DATA!$J$2:$L$16,3,FALSE)</f>
        <v>66.56</v>
      </c>
      <c r="L89" s="10" t="str">
        <f>VLOOKUP(MID(E89,3,1),DATA!$D$2:$E$16,2,FALSE)</f>
        <v>Medium Offset</v>
      </c>
      <c r="M89" s="10">
        <v>23.4</v>
      </c>
      <c r="N89" s="11" t="s">
        <v>39</v>
      </c>
      <c r="O89" s="61" t="str">
        <f>VLOOKUP(MID(P89,1,2),DATA!$B$2:$C$10,2,FALSE)</f>
        <v>FF15</v>
      </c>
      <c r="P89" s="66" t="s">
        <v>1701</v>
      </c>
      <c r="Q89" s="18" cm="1">
        <f t="array" ref="Q89">SUMPRODUCT(1*('All Skus'!$C$2:$C$951=$P89),'All Skus'!$D$2:$D$951)</f>
        <v>24</v>
      </c>
      <c r="R89" s="13" t="str">
        <f>VLOOKUP(MID(P89,4,1),DATA!$F$2:$G$16,2,FALSE)</f>
        <v>20"</v>
      </c>
      <c r="S89" s="13" t="str">
        <f>VLOOKUP(MID(P89,5,3),DATA!$H$2:$I$16,2,FALSE)</f>
        <v>9.0"</v>
      </c>
      <c r="T89" s="13" t="str">
        <f t="shared" si="3"/>
        <v>25</v>
      </c>
      <c r="U89" s="13" t="str">
        <f>VLOOKUP(MID(P89,10,3),DATA!$J$2:$L$16,2,FALSE)</f>
        <v>5x112</v>
      </c>
      <c r="V89" s="13">
        <f>VLOOKUP(MID(P89,10,3),DATA!$J$2:$L$16,3,FALSE)</f>
        <v>66.56</v>
      </c>
      <c r="W89" s="10" t="str">
        <f>VLOOKUP(MID(P89,3,1),DATA!$D$2:$E$16,2,FALSE)</f>
        <v>Medium Offset</v>
      </c>
      <c r="X89" s="10">
        <v>23.4</v>
      </c>
      <c r="Y89" s="11" t="s">
        <v>39</v>
      </c>
      <c r="Z89" s="10" t="s">
        <v>2035</v>
      </c>
      <c r="AA89" s="10" t="s">
        <v>2</v>
      </c>
      <c r="AB89" s="10" t="s">
        <v>5</v>
      </c>
    </row>
    <row r="90" spans="1:29" x14ac:dyDescent="0.25">
      <c r="A90" s="10" t="s">
        <v>1818</v>
      </c>
      <c r="B90" s="10" t="s">
        <v>45</v>
      </c>
      <c r="C90" s="62" t="str">
        <f>VLOOKUP(MID(E90,1,2),DATA!$B$2:$C$10,2,FALSE)</f>
        <v>FF15</v>
      </c>
      <c r="D90" s="10" t="s">
        <v>1</v>
      </c>
      <c r="E90" s="66" t="s">
        <v>1701</v>
      </c>
      <c r="F90" s="18" cm="1">
        <f t="array" ref="F90">SUMPRODUCT(1*('All Skus'!$C$2:$C$951=$E90),'All Skus'!$D$2:$D$951)</f>
        <v>24</v>
      </c>
      <c r="G90" s="13" t="str">
        <f>VLOOKUP(MID(E90,4,1),DATA!$F$2:$G$16,2,FALSE)</f>
        <v>20"</v>
      </c>
      <c r="H90" s="13" t="str">
        <f>VLOOKUP(MID(E90,5,3),DATA!$H$2:$I$16,2,FALSE)</f>
        <v>9.0"</v>
      </c>
      <c r="I90" s="13" t="str">
        <f t="shared" si="2"/>
        <v>25</v>
      </c>
      <c r="J90" s="13" t="str">
        <f>VLOOKUP(MID(E90,10,3),DATA!$J$2:$L$16,2,FALSE)</f>
        <v>5x112</v>
      </c>
      <c r="K90" s="13">
        <f>VLOOKUP(MID(E90,10,3),DATA!$J$2:$L$16,3,FALSE)</f>
        <v>66.56</v>
      </c>
      <c r="L90" s="10" t="str">
        <f>VLOOKUP(MID(E90,3,1),DATA!$D$2:$E$16,2,FALSE)</f>
        <v>Medium Offset</v>
      </c>
      <c r="M90" s="10">
        <v>23.4</v>
      </c>
      <c r="N90" s="11" t="s">
        <v>39</v>
      </c>
      <c r="O90" s="61" t="str">
        <f>VLOOKUP(MID(P90,1,2),DATA!$B$2:$C$10,2,FALSE)</f>
        <v>FF15</v>
      </c>
      <c r="P90" s="66" t="s">
        <v>1701</v>
      </c>
      <c r="Q90" s="18" cm="1">
        <f t="array" ref="Q90">SUMPRODUCT(1*('All Skus'!$C$2:$C$951=$P90),'All Skus'!$D$2:$D$951)</f>
        <v>24</v>
      </c>
      <c r="R90" s="13" t="str">
        <f>VLOOKUP(MID(P90,4,1),DATA!$F$2:$G$16,2,FALSE)</f>
        <v>20"</v>
      </c>
      <c r="S90" s="13" t="str">
        <f>VLOOKUP(MID(P90,5,3),DATA!$H$2:$I$16,2,FALSE)</f>
        <v>9.0"</v>
      </c>
      <c r="T90" s="13" t="str">
        <f t="shared" si="3"/>
        <v>25</v>
      </c>
      <c r="U90" s="13" t="str">
        <f>VLOOKUP(MID(P90,10,3),DATA!$J$2:$L$16,2,FALSE)</f>
        <v>5x112</v>
      </c>
      <c r="V90" s="13">
        <f>VLOOKUP(MID(P90,10,3),DATA!$J$2:$L$16,3,FALSE)</f>
        <v>66.56</v>
      </c>
      <c r="W90" s="10" t="str">
        <f>VLOOKUP(MID(P90,3,1),DATA!$D$2:$E$16,2,FALSE)</f>
        <v>Medium Offset</v>
      </c>
      <c r="X90" s="10">
        <v>23.4</v>
      </c>
      <c r="Y90" s="11" t="s">
        <v>39</v>
      </c>
      <c r="Z90" s="10" t="s">
        <v>2035</v>
      </c>
      <c r="AA90" s="10" t="s">
        <v>2</v>
      </c>
      <c r="AB90" s="10" t="s">
        <v>5</v>
      </c>
    </row>
    <row r="91" spans="1:29" x14ac:dyDescent="0.25">
      <c r="A91" s="10" t="s">
        <v>1821</v>
      </c>
      <c r="B91" s="10" t="s">
        <v>21</v>
      </c>
      <c r="C91" s="62" t="str">
        <f>VLOOKUP(MID(E91,1,2),DATA!$B$2:$C$10,2,FALSE)</f>
        <v>FF01</v>
      </c>
      <c r="D91" s="10" t="str">
        <f>VLOOKUP(MID(E91,13,2),DATA!$M$2:$N$16,2,FALSE)</f>
        <v>Tarmac</v>
      </c>
      <c r="E91" s="66" t="s">
        <v>147</v>
      </c>
      <c r="F91" s="18" cm="1">
        <f t="array" ref="F91">SUMPRODUCT(1*('All Skus'!$C$2:$C$951=$E91),'All Skus'!$D$2:$D$951)</f>
        <v>7</v>
      </c>
      <c r="G91" s="13" t="str">
        <f>VLOOKUP(MID(E91,4,1),DATA!$F$2:$G$16,2,FALSE)</f>
        <v>19"</v>
      </c>
      <c r="H91" s="13" t="str">
        <f>VLOOKUP(MID(E91,5,3),DATA!$H$2:$I$16,2,FALSE)</f>
        <v>9.5"</v>
      </c>
      <c r="I91" s="13" t="str">
        <f t="shared" si="2"/>
        <v>45</v>
      </c>
      <c r="J91" s="13" t="str">
        <f>VLOOKUP(MID(E91,10,3),DATA!$J$2:$L$16,2,FALSE)</f>
        <v>5x112</v>
      </c>
      <c r="K91" s="13">
        <f>VLOOKUP(MID(E91,10,3),DATA!$J$2:$L$16,3,FALSE)</f>
        <v>66.56</v>
      </c>
      <c r="L91" s="10" t="str">
        <f>VLOOKUP(MID(E91,3,1),DATA!$D$2:$E$16,2,FALSE)</f>
        <v>High Offset</v>
      </c>
      <c r="M91" s="10">
        <v>25.6</v>
      </c>
      <c r="N91" s="11" t="s">
        <v>18</v>
      </c>
      <c r="O91" s="61" t="str">
        <f>VLOOKUP(MID(P91,1,2),DATA!$B$2:$C$10,2,FALSE)</f>
        <v>FF01</v>
      </c>
      <c r="P91" s="66" t="s">
        <v>147</v>
      </c>
      <c r="Q91" s="18" cm="1">
        <f t="array" ref="Q91">SUMPRODUCT(1*('All Skus'!$C$2:$C$951=$P91),'All Skus'!$D$2:$D$951)</f>
        <v>7</v>
      </c>
      <c r="R91" s="13" t="str">
        <f>VLOOKUP(MID(P91,4,1),DATA!$F$2:$G$16,2,FALSE)</f>
        <v>19"</v>
      </c>
      <c r="S91" s="13" t="str">
        <f>VLOOKUP(MID(P91,5,3),DATA!$H$2:$I$16,2,FALSE)</f>
        <v>9.5"</v>
      </c>
      <c r="T91" s="13" t="str">
        <f t="shared" si="3"/>
        <v>45</v>
      </c>
      <c r="U91" s="13" t="str">
        <f>VLOOKUP(MID(P91,10,3),DATA!$J$2:$L$16,2,FALSE)</f>
        <v>5x112</v>
      </c>
      <c r="V91" s="13">
        <f>VLOOKUP(MID(P91,10,3),DATA!$J$2:$L$16,3,FALSE)</f>
        <v>66.56</v>
      </c>
      <c r="W91" s="10" t="str">
        <f>VLOOKUP(MID(P91,3,1),DATA!$D$2:$E$16,2,FALSE)</f>
        <v>High Offset</v>
      </c>
      <c r="X91" s="10">
        <v>25.6</v>
      </c>
      <c r="Y91" s="11" t="s">
        <v>18</v>
      </c>
      <c r="Z91" s="10" t="s">
        <v>4</v>
      </c>
      <c r="AA91" s="10" t="s">
        <v>2</v>
      </c>
      <c r="AB91" s="10" t="s">
        <v>5</v>
      </c>
      <c r="AC91" s="10" t="s">
        <v>68</v>
      </c>
    </row>
    <row r="92" spans="1:29" x14ac:dyDescent="0.25">
      <c r="A92" s="10" t="s">
        <v>1821</v>
      </c>
      <c r="B92" s="10" t="s">
        <v>21</v>
      </c>
      <c r="C92" s="62" t="str">
        <f>VLOOKUP(MID(E92,1,2),DATA!$B$2:$C$10,2,FALSE)</f>
        <v>FF01</v>
      </c>
      <c r="D92" s="10" t="str">
        <f>VLOOKUP(MID(E92,13,2),DATA!$M$2:$N$16,2,FALSE)</f>
        <v>Liquid Silver</v>
      </c>
      <c r="E92" s="66" t="s">
        <v>149</v>
      </c>
      <c r="F92" s="18" cm="1">
        <f t="array" ref="F92">SUMPRODUCT(1*('All Skus'!$C$2:$C$951=$E92),'All Skus'!$D$2:$D$951)</f>
        <v>17</v>
      </c>
      <c r="G92" s="13" t="str">
        <f>VLOOKUP(MID(E92,4,1),DATA!$F$2:$G$16,2,FALSE)</f>
        <v>19"</v>
      </c>
      <c r="H92" s="13" t="str">
        <f>VLOOKUP(MID(E92,5,3),DATA!$H$2:$I$16,2,FALSE)</f>
        <v>9.5"</v>
      </c>
      <c r="I92" s="13" t="str">
        <f t="shared" si="2"/>
        <v>45</v>
      </c>
      <c r="J92" s="13" t="str">
        <f>VLOOKUP(MID(E92,10,3),DATA!$J$2:$L$16,2,FALSE)</f>
        <v>5x112</v>
      </c>
      <c r="K92" s="13">
        <f>VLOOKUP(MID(E92,10,3),DATA!$J$2:$L$16,3,FALSE)</f>
        <v>66.56</v>
      </c>
      <c r="L92" s="10" t="str">
        <f>VLOOKUP(MID(E92,3,1),DATA!$D$2:$E$16,2,FALSE)</f>
        <v>High Offset</v>
      </c>
      <c r="M92" s="10">
        <v>25.6</v>
      </c>
      <c r="N92" s="11" t="s">
        <v>18</v>
      </c>
      <c r="O92" s="61" t="str">
        <f>VLOOKUP(MID(P92,1,2),DATA!$B$2:$C$10,2,FALSE)</f>
        <v>FF01</v>
      </c>
      <c r="P92" s="66" t="s">
        <v>149</v>
      </c>
      <c r="Q92" s="18" cm="1">
        <f t="array" ref="Q92">SUMPRODUCT(1*('All Skus'!$C$2:$C$951=$P92),'All Skus'!$D$2:$D$951)</f>
        <v>17</v>
      </c>
      <c r="R92" s="13" t="str">
        <f>VLOOKUP(MID(P92,4,1),DATA!$F$2:$G$16,2,FALSE)</f>
        <v>19"</v>
      </c>
      <c r="S92" s="13" t="str">
        <f>VLOOKUP(MID(P92,5,3),DATA!$H$2:$I$16,2,FALSE)</f>
        <v>9.5"</v>
      </c>
      <c r="T92" s="13" t="str">
        <f t="shared" si="3"/>
        <v>45</v>
      </c>
      <c r="U92" s="13" t="str">
        <f>VLOOKUP(MID(P92,10,3),DATA!$J$2:$L$16,2,FALSE)</f>
        <v>5x112</v>
      </c>
      <c r="V92" s="13">
        <f>VLOOKUP(MID(P92,10,3),DATA!$J$2:$L$16,3,FALSE)</f>
        <v>66.56</v>
      </c>
      <c r="W92" s="10" t="str">
        <f>VLOOKUP(MID(P92,3,1),DATA!$D$2:$E$16,2,FALSE)</f>
        <v>High Offset</v>
      </c>
      <c r="X92" s="10">
        <v>25.6</v>
      </c>
      <c r="Y92" s="11" t="s">
        <v>18</v>
      </c>
      <c r="Z92" s="10" t="s">
        <v>4</v>
      </c>
      <c r="AA92" s="10" t="s">
        <v>2</v>
      </c>
      <c r="AB92" s="10" t="s">
        <v>5</v>
      </c>
      <c r="AC92" s="10" t="s">
        <v>68</v>
      </c>
    </row>
    <row r="93" spans="1:29" x14ac:dyDescent="0.25">
      <c r="A93" s="10" t="s">
        <v>1821</v>
      </c>
      <c r="B93" s="10" t="s">
        <v>1847</v>
      </c>
      <c r="C93" s="62" t="str">
        <f>VLOOKUP(MID(E93,1,2),DATA!$B$2:$C$10,2,FALSE)</f>
        <v>FF01</v>
      </c>
      <c r="D93" s="10" t="str">
        <f>VLOOKUP(MID(E93,13,2),DATA!$M$2:$N$16,2,FALSE)</f>
        <v>Tarmac</v>
      </c>
      <c r="E93" s="66" t="s">
        <v>153</v>
      </c>
      <c r="F93" s="18" cm="1">
        <f t="array" ref="F93">SUMPRODUCT(1*('All Skus'!$C$2:$C$951=$E93),'All Skus'!$D$2:$D$951)</f>
        <v>30</v>
      </c>
      <c r="G93" s="13" t="str">
        <f>VLOOKUP(MID(E93,4,1),DATA!$F$2:$G$16,2,FALSE)</f>
        <v>19"</v>
      </c>
      <c r="H93" s="13" t="str">
        <f>VLOOKUP(MID(E93,5,3),DATA!$H$2:$I$16,2,FALSE)</f>
        <v>9.0"</v>
      </c>
      <c r="I93" s="13" t="str">
        <f t="shared" si="2"/>
        <v>35</v>
      </c>
      <c r="J93" s="13" t="str">
        <f>VLOOKUP(MID(E93,10,3),DATA!$J$2:$L$16,2,FALSE)</f>
        <v>5x112</v>
      </c>
      <c r="K93" s="13">
        <f>VLOOKUP(MID(E93,10,3),DATA!$J$2:$L$16,3,FALSE)</f>
        <v>66.56</v>
      </c>
      <c r="L93" s="10" t="str">
        <f>VLOOKUP(MID(E93,3,1),DATA!$D$2:$E$16,2,FALSE)</f>
        <v>High Offset</v>
      </c>
      <c r="M93" s="10">
        <v>25.4</v>
      </c>
      <c r="N93" s="11" t="s">
        <v>16</v>
      </c>
      <c r="O93" s="61" t="str">
        <f>VLOOKUP(MID(P93,1,2),DATA!$B$2:$C$10,2,FALSE)</f>
        <v>FF01</v>
      </c>
      <c r="P93" s="66" t="s">
        <v>153</v>
      </c>
      <c r="Q93" s="18" cm="1">
        <f t="array" ref="Q93">SUMPRODUCT(1*('All Skus'!$C$2:$C$951=$P93),'All Skus'!$D$2:$D$951)</f>
        <v>30</v>
      </c>
      <c r="R93" s="13" t="str">
        <f>VLOOKUP(MID(P93,4,1),DATA!$F$2:$G$16,2,FALSE)</f>
        <v>19"</v>
      </c>
      <c r="S93" s="13" t="str">
        <f>VLOOKUP(MID(P93,5,3),DATA!$H$2:$I$16,2,FALSE)</f>
        <v>9.0"</v>
      </c>
      <c r="T93" s="13" t="str">
        <f t="shared" si="3"/>
        <v>35</v>
      </c>
      <c r="U93" s="13" t="str">
        <f>VLOOKUP(MID(P93,10,3),DATA!$J$2:$L$16,2,FALSE)</f>
        <v>5x112</v>
      </c>
      <c r="V93" s="13">
        <f>VLOOKUP(MID(P93,10,3),DATA!$J$2:$L$16,3,FALSE)</f>
        <v>66.56</v>
      </c>
      <c r="W93" s="10" t="str">
        <f>VLOOKUP(MID(P93,3,1),DATA!$D$2:$E$16,2,FALSE)</f>
        <v>High Offset</v>
      </c>
      <c r="X93" s="10">
        <v>25.4</v>
      </c>
      <c r="Y93" s="11" t="s">
        <v>16</v>
      </c>
      <c r="Z93" s="10" t="s">
        <v>4</v>
      </c>
      <c r="AA93" s="10" t="s">
        <v>2</v>
      </c>
      <c r="AB93" s="10" t="s">
        <v>5</v>
      </c>
    </row>
    <row r="94" spans="1:29" x14ac:dyDescent="0.25">
      <c r="A94" s="10" t="s">
        <v>1821</v>
      </c>
      <c r="B94" s="10" t="s">
        <v>1847</v>
      </c>
      <c r="C94" s="62" t="str">
        <f>VLOOKUP(MID(E94,1,2),DATA!$B$2:$C$10,2,FALSE)</f>
        <v>FF01</v>
      </c>
      <c r="D94" s="10" t="str">
        <f>VLOOKUP(MID(E94,13,2),DATA!$M$2:$N$16,2,FALSE)</f>
        <v>Tarmac</v>
      </c>
      <c r="E94" s="66" t="s">
        <v>147</v>
      </c>
      <c r="F94" s="18" cm="1">
        <f t="array" ref="F94">SUMPRODUCT(1*('All Skus'!$C$2:$C$951=$E94),'All Skus'!$D$2:$D$951)</f>
        <v>7</v>
      </c>
      <c r="G94" s="13" t="str">
        <f>VLOOKUP(MID(E94,4,1),DATA!$F$2:$G$16,2,FALSE)</f>
        <v>19"</v>
      </c>
      <c r="H94" s="13" t="str">
        <f>VLOOKUP(MID(E94,5,3),DATA!$H$2:$I$16,2,FALSE)</f>
        <v>9.5"</v>
      </c>
      <c r="I94" s="13" t="str">
        <f t="shared" si="2"/>
        <v>45</v>
      </c>
      <c r="J94" s="13" t="str">
        <f>VLOOKUP(MID(E94,10,3),DATA!$J$2:$L$16,2,FALSE)</f>
        <v>5x112</v>
      </c>
      <c r="K94" s="13">
        <f>VLOOKUP(MID(E94,10,3),DATA!$J$2:$L$16,3,FALSE)</f>
        <v>66.56</v>
      </c>
      <c r="L94" s="10" t="str">
        <f>VLOOKUP(MID(E94,3,1),DATA!$D$2:$E$16,2,FALSE)</f>
        <v>High Offset</v>
      </c>
      <c r="M94" s="10">
        <v>25.6</v>
      </c>
      <c r="N94" s="11" t="s">
        <v>19</v>
      </c>
      <c r="O94" s="61" t="str">
        <f>VLOOKUP(MID(P94,1,2),DATA!$B$2:$C$10,2,FALSE)</f>
        <v>FF01</v>
      </c>
      <c r="P94" s="66" t="s">
        <v>147</v>
      </c>
      <c r="Q94" s="18" cm="1">
        <f t="array" ref="Q94">SUMPRODUCT(1*('All Skus'!$C$2:$C$951=$P94),'All Skus'!$D$2:$D$951)</f>
        <v>7</v>
      </c>
      <c r="R94" s="13" t="str">
        <f>VLOOKUP(MID(P94,4,1),DATA!$F$2:$G$16,2,FALSE)</f>
        <v>19"</v>
      </c>
      <c r="S94" s="13" t="str">
        <f>VLOOKUP(MID(P94,5,3),DATA!$H$2:$I$16,2,FALSE)</f>
        <v>9.5"</v>
      </c>
      <c r="T94" s="13" t="str">
        <f t="shared" si="3"/>
        <v>45</v>
      </c>
      <c r="U94" s="13" t="str">
        <f>VLOOKUP(MID(P94,10,3),DATA!$J$2:$L$16,2,FALSE)</f>
        <v>5x112</v>
      </c>
      <c r="V94" s="13">
        <f>VLOOKUP(MID(P94,10,3),DATA!$J$2:$L$16,3,FALSE)</f>
        <v>66.56</v>
      </c>
      <c r="W94" s="10" t="str">
        <f>VLOOKUP(MID(P94,3,1),DATA!$D$2:$E$16,2,FALSE)</f>
        <v>High Offset</v>
      </c>
      <c r="X94" s="10">
        <v>25.6</v>
      </c>
      <c r="Y94" s="11" t="s">
        <v>19</v>
      </c>
      <c r="Z94" s="10" t="s">
        <v>4</v>
      </c>
      <c r="AA94" s="10" t="s">
        <v>2</v>
      </c>
      <c r="AB94" s="10" t="s">
        <v>5</v>
      </c>
    </row>
    <row r="95" spans="1:29" x14ac:dyDescent="0.25">
      <c r="A95" s="10" t="s">
        <v>1821</v>
      </c>
      <c r="B95" s="10" t="s">
        <v>1847</v>
      </c>
      <c r="C95" s="62" t="str">
        <f>VLOOKUP(MID(E95,1,2),DATA!$B$2:$C$10,2,FALSE)</f>
        <v>FF01</v>
      </c>
      <c r="D95" s="10" t="str">
        <f>VLOOKUP(MID(E95,13,2),DATA!$M$2:$N$16,2,FALSE)</f>
        <v>Liquid Silver</v>
      </c>
      <c r="E95" s="66" t="s">
        <v>149</v>
      </c>
      <c r="F95" s="18" cm="1">
        <f t="array" ref="F95">SUMPRODUCT(1*('All Skus'!$C$2:$C$951=$E95),'All Skus'!$D$2:$D$951)</f>
        <v>17</v>
      </c>
      <c r="G95" s="13" t="str">
        <f>VLOOKUP(MID(E95,4,1),DATA!$F$2:$G$16,2,FALSE)</f>
        <v>19"</v>
      </c>
      <c r="H95" s="13" t="str">
        <f>VLOOKUP(MID(E95,5,3),DATA!$H$2:$I$16,2,FALSE)</f>
        <v>9.5"</v>
      </c>
      <c r="I95" s="13" t="str">
        <f t="shared" si="2"/>
        <v>45</v>
      </c>
      <c r="J95" s="13" t="str">
        <f>VLOOKUP(MID(E95,10,3),DATA!$J$2:$L$16,2,FALSE)</f>
        <v>5x112</v>
      </c>
      <c r="K95" s="13">
        <f>VLOOKUP(MID(E95,10,3),DATA!$J$2:$L$16,3,FALSE)</f>
        <v>66.56</v>
      </c>
      <c r="L95" s="10" t="str">
        <f>VLOOKUP(MID(E95,3,1),DATA!$D$2:$E$16,2,FALSE)</f>
        <v>High Offset</v>
      </c>
      <c r="M95" s="10">
        <v>25.6</v>
      </c>
      <c r="N95" s="11" t="s">
        <v>19</v>
      </c>
      <c r="O95" s="61" t="str">
        <f>VLOOKUP(MID(P95,1,2),DATA!$B$2:$C$10,2,FALSE)</f>
        <v>FF01</v>
      </c>
      <c r="P95" s="66" t="s">
        <v>149</v>
      </c>
      <c r="Q95" s="18" cm="1">
        <f t="array" ref="Q95">SUMPRODUCT(1*('All Skus'!$C$2:$C$951=$P95),'All Skus'!$D$2:$D$951)</f>
        <v>17</v>
      </c>
      <c r="R95" s="13" t="str">
        <f>VLOOKUP(MID(P95,4,1),DATA!$F$2:$G$16,2,FALSE)</f>
        <v>19"</v>
      </c>
      <c r="S95" s="13" t="str">
        <f>VLOOKUP(MID(P95,5,3),DATA!$H$2:$I$16,2,FALSE)</f>
        <v>9.5"</v>
      </c>
      <c r="T95" s="13" t="str">
        <f t="shared" si="3"/>
        <v>45</v>
      </c>
      <c r="U95" s="13" t="str">
        <f>VLOOKUP(MID(P95,10,3),DATA!$J$2:$L$16,2,FALSE)</f>
        <v>5x112</v>
      </c>
      <c r="V95" s="13">
        <f>VLOOKUP(MID(P95,10,3),DATA!$J$2:$L$16,3,FALSE)</f>
        <v>66.56</v>
      </c>
      <c r="W95" s="10" t="str">
        <f>VLOOKUP(MID(P95,3,1),DATA!$D$2:$E$16,2,FALSE)</f>
        <v>High Offset</v>
      </c>
      <c r="X95" s="10">
        <v>25.6</v>
      </c>
      <c r="Y95" s="11" t="s">
        <v>19</v>
      </c>
      <c r="Z95" s="10" t="s">
        <v>4</v>
      </c>
      <c r="AA95" s="10" t="s">
        <v>2</v>
      </c>
      <c r="AB95" s="10" t="s">
        <v>5</v>
      </c>
    </row>
    <row r="96" spans="1:29" x14ac:dyDescent="0.25">
      <c r="A96" s="10" t="s">
        <v>1821</v>
      </c>
      <c r="B96" s="10" t="s">
        <v>1847</v>
      </c>
      <c r="C96" s="62" t="str">
        <f>VLOOKUP(MID(E96,1,2),DATA!$B$2:$C$10,2,FALSE)</f>
        <v>FF01</v>
      </c>
      <c r="D96" s="10" t="str">
        <f>VLOOKUP(MID(E96,13,2),DATA!$M$2:$N$16,2,FALSE)</f>
        <v>Tarmac</v>
      </c>
      <c r="E96" s="66" t="s">
        <v>157</v>
      </c>
      <c r="F96" s="18" cm="1">
        <f t="array" ref="F96">SUMPRODUCT(1*('All Skus'!$C$2:$C$951=$E96),'All Skus'!$D$2:$D$951)</f>
        <v>19</v>
      </c>
      <c r="G96" s="13" t="str">
        <f>VLOOKUP(MID(E96,4,1),DATA!$F$2:$G$16,2,FALSE)</f>
        <v>20"</v>
      </c>
      <c r="H96" s="13" t="str">
        <f>VLOOKUP(MID(E96,5,3),DATA!$H$2:$I$16,2,FALSE)</f>
        <v>9.0"</v>
      </c>
      <c r="I96" s="13" t="str">
        <f t="shared" si="2"/>
        <v>35</v>
      </c>
      <c r="J96" s="13" t="str">
        <f>VLOOKUP(MID(E96,10,3),DATA!$J$2:$L$16,2,FALSE)</f>
        <v>5x112</v>
      </c>
      <c r="K96" s="13">
        <f>VLOOKUP(MID(E96,10,3),DATA!$J$2:$L$16,3,FALSE)</f>
        <v>66.56</v>
      </c>
      <c r="L96" s="10" t="str">
        <f>VLOOKUP(MID(E96,3,1),DATA!$D$2:$E$16,2,FALSE)</f>
        <v>High Offset</v>
      </c>
      <c r="M96" s="10">
        <v>26.8</v>
      </c>
      <c r="N96" s="11" t="s">
        <v>30</v>
      </c>
      <c r="O96" s="61" t="str">
        <f>VLOOKUP(MID(P96,1,2),DATA!$B$2:$C$10,2,FALSE)</f>
        <v>FF01</v>
      </c>
      <c r="P96" s="66" t="s">
        <v>157</v>
      </c>
      <c r="Q96" s="18" cm="1">
        <f t="array" ref="Q96">SUMPRODUCT(1*('All Skus'!$C$2:$C$951=$P96),'All Skus'!$D$2:$D$951)</f>
        <v>19</v>
      </c>
      <c r="R96" s="13" t="str">
        <f>VLOOKUP(MID(P96,4,1),DATA!$F$2:$G$16,2,FALSE)</f>
        <v>20"</v>
      </c>
      <c r="S96" s="13" t="str">
        <f>VLOOKUP(MID(P96,5,3),DATA!$H$2:$I$16,2,FALSE)</f>
        <v>9.0"</v>
      </c>
      <c r="T96" s="13" t="str">
        <f t="shared" si="3"/>
        <v>35</v>
      </c>
      <c r="U96" s="13" t="str">
        <f>VLOOKUP(MID(P96,10,3),DATA!$J$2:$L$16,2,FALSE)</f>
        <v>5x112</v>
      </c>
      <c r="V96" s="13">
        <f>VLOOKUP(MID(P96,10,3),DATA!$J$2:$L$16,3,FALSE)</f>
        <v>66.56</v>
      </c>
      <c r="W96" s="10" t="str">
        <f>VLOOKUP(MID(P96,3,1),DATA!$D$2:$E$16,2,FALSE)</f>
        <v>High Offset</v>
      </c>
      <c r="X96" s="10">
        <v>26.8</v>
      </c>
      <c r="Y96" s="11" t="s">
        <v>30</v>
      </c>
      <c r="Z96" s="10" t="s">
        <v>4</v>
      </c>
      <c r="AA96" s="10" t="s">
        <v>2</v>
      </c>
      <c r="AB96" s="10" t="s">
        <v>5</v>
      </c>
    </row>
    <row r="97" spans="1:29" x14ac:dyDescent="0.25">
      <c r="A97" s="10" t="s">
        <v>1821</v>
      </c>
      <c r="B97" s="10" t="s">
        <v>21</v>
      </c>
      <c r="C97" s="62" t="str">
        <f>VLOOKUP(MID(E97,1,2),DATA!$B$2:$C$10,2,FALSE)</f>
        <v>FF04</v>
      </c>
      <c r="D97" s="10" t="str">
        <f>VLOOKUP(MID(E97,13,2),DATA!$M$2:$N$16,2,FALSE)</f>
        <v>Tarmac</v>
      </c>
      <c r="E97" s="66" t="s">
        <v>295</v>
      </c>
      <c r="F97" s="18" cm="1">
        <f t="array" ref="F97">SUMPRODUCT(1*('All Skus'!$C$2:$C$951=$E97),'All Skus'!$D$2:$D$951)</f>
        <v>27</v>
      </c>
      <c r="G97" s="13" t="str">
        <f>VLOOKUP(MID(E97,4,1),DATA!$F$2:$G$16,2,FALSE)</f>
        <v>19"</v>
      </c>
      <c r="H97" s="13" t="str">
        <f>VLOOKUP(MID(E97,5,3),DATA!$H$2:$I$16,2,FALSE)</f>
        <v>9.5"</v>
      </c>
      <c r="I97" s="13" t="str">
        <f t="shared" si="2"/>
        <v>45</v>
      </c>
      <c r="J97" s="13" t="str">
        <f>VLOOKUP(MID(E97,10,3),DATA!$J$2:$L$16,2,FALSE)</f>
        <v>5x112</v>
      </c>
      <c r="K97" s="13">
        <f>VLOOKUP(MID(E97,10,3),DATA!$J$2:$L$16,3,FALSE)</f>
        <v>66.56</v>
      </c>
      <c r="L97" s="10" t="str">
        <f>VLOOKUP(MID(E97,3,1),DATA!$D$2:$E$16,2,FALSE)</f>
        <v>High Offset</v>
      </c>
      <c r="M97" s="10">
        <v>24.6</v>
      </c>
      <c r="N97" s="11" t="s">
        <v>18</v>
      </c>
      <c r="O97" s="61" t="str">
        <f>VLOOKUP(MID(P97,1,2),DATA!$B$2:$C$10,2,FALSE)</f>
        <v>FF04</v>
      </c>
      <c r="P97" s="66" t="s">
        <v>295</v>
      </c>
      <c r="Q97" s="18" cm="1">
        <f t="array" ref="Q97">SUMPRODUCT(1*('All Skus'!$C$2:$C$951=$P97),'All Skus'!$D$2:$D$951)</f>
        <v>27</v>
      </c>
      <c r="R97" s="13" t="str">
        <f>VLOOKUP(MID(P97,4,1),DATA!$F$2:$G$16,2,FALSE)</f>
        <v>19"</v>
      </c>
      <c r="S97" s="13" t="str">
        <f>VLOOKUP(MID(P97,5,3),DATA!$H$2:$I$16,2,FALSE)</f>
        <v>9.5"</v>
      </c>
      <c r="T97" s="13" t="str">
        <f t="shared" si="3"/>
        <v>45</v>
      </c>
      <c r="U97" s="13" t="str">
        <f>VLOOKUP(MID(P97,10,3),DATA!$J$2:$L$16,2,FALSE)</f>
        <v>5x112</v>
      </c>
      <c r="V97" s="13">
        <f>VLOOKUP(MID(P97,10,3),DATA!$J$2:$L$16,3,FALSE)</f>
        <v>66.56</v>
      </c>
      <c r="W97" s="10" t="str">
        <f>VLOOKUP(MID(P97,3,1),DATA!$D$2:$E$16,2,FALSE)</f>
        <v>High Offset</v>
      </c>
      <c r="X97" s="10">
        <v>24.6</v>
      </c>
      <c r="Y97" s="11" t="s">
        <v>18</v>
      </c>
      <c r="AA97" s="10" t="s">
        <v>2</v>
      </c>
      <c r="AB97" s="10" t="s">
        <v>5</v>
      </c>
      <c r="AC97" s="10" t="s">
        <v>68</v>
      </c>
    </row>
    <row r="98" spans="1:29" x14ac:dyDescent="0.25">
      <c r="A98" s="10" t="s">
        <v>1821</v>
      </c>
      <c r="B98" s="10" t="s">
        <v>21</v>
      </c>
      <c r="C98" s="62" t="str">
        <f>VLOOKUP(MID(E98,1,2),DATA!$B$2:$C$10,2,FALSE)</f>
        <v>FF04</v>
      </c>
      <c r="D98" s="10" t="str">
        <f>VLOOKUP(MID(E98,13,2),DATA!$M$2:$N$16,2,FALSE)</f>
        <v>Liquid Metal</v>
      </c>
      <c r="E98" s="66" t="s">
        <v>296</v>
      </c>
      <c r="F98" s="18" cm="1">
        <f t="array" ref="F98">SUMPRODUCT(1*('All Skus'!$C$2:$C$951=$E98),'All Skus'!$D$2:$D$951)</f>
        <v>15</v>
      </c>
      <c r="G98" s="13" t="str">
        <f>VLOOKUP(MID(E98,4,1),DATA!$F$2:$G$16,2,FALSE)</f>
        <v>19"</v>
      </c>
      <c r="H98" s="13" t="str">
        <f>VLOOKUP(MID(E98,5,3),DATA!$H$2:$I$16,2,FALSE)</f>
        <v>9.5"</v>
      </c>
      <c r="I98" s="13" t="str">
        <f t="shared" si="2"/>
        <v>45</v>
      </c>
      <c r="J98" s="13" t="str">
        <f>VLOOKUP(MID(E98,10,3),DATA!$J$2:$L$16,2,FALSE)</f>
        <v>5x112</v>
      </c>
      <c r="K98" s="13">
        <f>VLOOKUP(MID(E98,10,3),DATA!$J$2:$L$16,3,FALSE)</f>
        <v>66.56</v>
      </c>
      <c r="L98" s="10" t="str">
        <f>VLOOKUP(MID(E98,3,1),DATA!$D$2:$E$16,2,FALSE)</f>
        <v>High Offset</v>
      </c>
      <c r="M98" s="10">
        <v>24.6</v>
      </c>
      <c r="N98" s="11" t="s">
        <v>18</v>
      </c>
      <c r="O98" s="61" t="str">
        <f>VLOOKUP(MID(P98,1,2),DATA!$B$2:$C$10,2,FALSE)</f>
        <v>FF04</v>
      </c>
      <c r="P98" s="66" t="s">
        <v>296</v>
      </c>
      <c r="Q98" s="18" cm="1">
        <f t="array" ref="Q98">SUMPRODUCT(1*('All Skus'!$C$2:$C$951=$P98),'All Skus'!$D$2:$D$951)</f>
        <v>15</v>
      </c>
      <c r="R98" s="13" t="str">
        <f>VLOOKUP(MID(P98,4,1),DATA!$F$2:$G$16,2,FALSE)</f>
        <v>19"</v>
      </c>
      <c r="S98" s="13" t="str">
        <f>VLOOKUP(MID(P98,5,3),DATA!$H$2:$I$16,2,FALSE)</f>
        <v>9.5"</v>
      </c>
      <c r="T98" s="13" t="str">
        <f t="shared" si="3"/>
        <v>45</v>
      </c>
      <c r="U98" s="13" t="str">
        <f>VLOOKUP(MID(P98,10,3),DATA!$J$2:$L$16,2,FALSE)</f>
        <v>5x112</v>
      </c>
      <c r="V98" s="13">
        <f>VLOOKUP(MID(P98,10,3),DATA!$J$2:$L$16,3,FALSE)</f>
        <v>66.56</v>
      </c>
      <c r="W98" s="10" t="str">
        <f>VLOOKUP(MID(P98,3,1),DATA!$D$2:$E$16,2,FALSE)</f>
        <v>High Offset</v>
      </c>
      <c r="X98" s="10">
        <v>24.6</v>
      </c>
      <c r="Y98" s="11" t="s">
        <v>18</v>
      </c>
      <c r="AA98" s="10" t="s">
        <v>2</v>
      </c>
      <c r="AB98" s="10" t="s">
        <v>5</v>
      </c>
      <c r="AC98" s="10" t="s">
        <v>68</v>
      </c>
    </row>
    <row r="99" spans="1:29" x14ac:dyDescent="0.25">
      <c r="A99" s="10" t="s">
        <v>1821</v>
      </c>
      <c r="B99" s="10" t="s">
        <v>1847</v>
      </c>
      <c r="C99" s="62" t="str">
        <f>VLOOKUP(MID(E99,1,2),DATA!$B$2:$C$10,2,FALSE)</f>
        <v>FF04</v>
      </c>
      <c r="D99" s="10" t="str">
        <f>VLOOKUP(MID(E99,13,2),DATA!$M$2:$N$16,2,FALSE)</f>
        <v>Tarmac</v>
      </c>
      <c r="E99" s="66" t="s">
        <v>299</v>
      </c>
      <c r="F99" s="18" cm="1">
        <f t="array" ref="F99">SUMPRODUCT(1*('All Skus'!$C$2:$C$951=$E99),'All Skus'!$D$2:$D$951)</f>
        <v>23</v>
      </c>
      <c r="G99" s="13" t="str">
        <f>VLOOKUP(MID(E99,4,1),DATA!$F$2:$G$16,2,FALSE)</f>
        <v>19"</v>
      </c>
      <c r="H99" s="13" t="str">
        <f>VLOOKUP(MID(E99,5,3),DATA!$H$2:$I$16,2,FALSE)</f>
        <v>9.0"</v>
      </c>
      <c r="I99" s="13" t="str">
        <f t="shared" si="2"/>
        <v>35</v>
      </c>
      <c r="J99" s="13" t="str">
        <f>VLOOKUP(MID(E99,10,3),DATA!$J$2:$L$16,2,FALSE)</f>
        <v>5x112</v>
      </c>
      <c r="K99" s="13">
        <f>VLOOKUP(MID(E99,10,3),DATA!$J$2:$L$16,3,FALSE)</f>
        <v>66.56</v>
      </c>
      <c r="L99" s="10" t="str">
        <f>VLOOKUP(MID(E99,3,1),DATA!$D$2:$E$16,2,FALSE)</f>
        <v>High Offset</v>
      </c>
      <c r="M99" s="10">
        <v>24.6</v>
      </c>
      <c r="N99" s="11" t="s">
        <v>16</v>
      </c>
      <c r="O99" s="61" t="str">
        <f>VLOOKUP(MID(P99,1,2),DATA!$B$2:$C$10,2,FALSE)</f>
        <v>FF04</v>
      </c>
      <c r="P99" s="66" t="s">
        <v>299</v>
      </c>
      <c r="Q99" s="18" cm="1">
        <f t="array" ref="Q99">SUMPRODUCT(1*('All Skus'!$C$2:$C$951=$P99),'All Skus'!$D$2:$D$951)</f>
        <v>23</v>
      </c>
      <c r="R99" s="13" t="str">
        <f>VLOOKUP(MID(P99,4,1),DATA!$F$2:$G$16,2,FALSE)</f>
        <v>19"</v>
      </c>
      <c r="S99" s="13" t="str">
        <f>VLOOKUP(MID(P99,5,3),DATA!$H$2:$I$16,2,FALSE)</f>
        <v>9.0"</v>
      </c>
      <c r="T99" s="13" t="str">
        <f t="shared" si="3"/>
        <v>35</v>
      </c>
      <c r="U99" s="13" t="str">
        <f>VLOOKUP(MID(P99,10,3),DATA!$J$2:$L$16,2,FALSE)</f>
        <v>5x112</v>
      </c>
      <c r="V99" s="13">
        <f>VLOOKUP(MID(P99,10,3),DATA!$J$2:$L$16,3,FALSE)</f>
        <v>66.56</v>
      </c>
      <c r="W99" s="10" t="str">
        <f>VLOOKUP(MID(P99,3,1),DATA!$D$2:$E$16,2,FALSE)</f>
        <v>High Offset</v>
      </c>
      <c r="X99" s="10">
        <v>24.6</v>
      </c>
      <c r="Y99" s="11" t="s">
        <v>16</v>
      </c>
      <c r="AA99" s="10" t="s">
        <v>2</v>
      </c>
      <c r="AB99" s="10" t="s">
        <v>5</v>
      </c>
    </row>
    <row r="100" spans="1:29" x14ac:dyDescent="0.25">
      <c r="A100" s="10" t="s">
        <v>1821</v>
      </c>
      <c r="B100" s="10" t="s">
        <v>1847</v>
      </c>
      <c r="C100" s="62" t="str">
        <f>VLOOKUP(MID(E100,1,2),DATA!$B$2:$C$10,2,FALSE)</f>
        <v>FF04</v>
      </c>
      <c r="D100" s="10" t="str">
        <f>VLOOKUP(MID(E100,13,2),DATA!$M$2:$N$16,2,FALSE)</f>
        <v>Liquid Metal</v>
      </c>
      <c r="E100" s="66" t="s">
        <v>300</v>
      </c>
      <c r="F100" s="18" cm="1">
        <f t="array" ref="F100">SUMPRODUCT(1*('All Skus'!$C$2:$C$951=$E100),'All Skus'!$D$2:$D$951)</f>
        <v>26</v>
      </c>
      <c r="G100" s="13" t="str">
        <f>VLOOKUP(MID(E100,4,1),DATA!$F$2:$G$16,2,FALSE)</f>
        <v>19"</v>
      </c>
      <c r="H100" s="13" t="str">
        <f>VLOOKUP(MID(E100,5,3),DATA!$H$2:$I$16,2,FALSE)</f>
        <v>9.0"</v>
      </c>
      <c r="I100" s="13" t="str">
        <f t="shared" si="2"/>
        <v>35</v>
      </c>
      <c r="J100" s="13" t="str">
        <f>VLOOKUP(MID(E100,10,3),DATA!$J$2:$L$16,2,FALSE)</f>
        <v>5x112</v>
      </c>
      <c r="K100" s="13">
        <f>VLOOKUP(MID(E100,10,3),DATA!$J$2:$L$16,3,FALSE)</f>
        <v>66.56</v>
      </c>
      <c r="L100" s="10" t="str">
        <f>VLOOKUP(MID(E100,3,1),DATA!$D$2:$E$16,2,FALSE)</f>
        <v>High Offset</v>
      </c>
      <c r="M100" s="10">
        <v>24.6</v>
      </c>
      <c r="N100" s="11" t="s">
        <v>16</v>
      </c>
      <c r="O100" s="61" t="str">
        <f>VLOOKUP(MID(P100,1,2),DATA!$B$2:$C$10,2,FALSE)</f>
        <v>FF04</v>
      </c>
      <c r="P100" s="66" t="s">
        <v>300</v>
      </c>
      <c r="Q100" s="18" cm="1">
        <f t="array" ref="Q100">SUMPRODUCT(1*('All Skus'!$C$2:$C$951=$P100),'All Skus'!$D$2:$D$951)</f>
        <v>26</v>
      </c>
      <c r="R100" s="13" t="str">
        <f>VLOOKUP(MID(P100,4,1),DATA!$F$2:$G$16,2,FALSE)</f>
        <v>19"</v>
      </c>
      <c r="S100" s="13" t="str">
        <f>VLOOKUP(MID(P100,5,3),DATA!$H$2:$I$16,2,FALSE)</f>
        <v>9.0"</v>
      </c>
      <c r="T100" s="13" t="str">
        <f t="shared" si="3"/>
        <v>35</v>
      </c>
      <c r="U100" s="13" t="str">
        <f>VLOOKUP(MID(P100,10,3),DATA!$J$2:$L$16,2,FALSE)</f>
        <v>5x112</v>
      </c>
      <c r="V100" s="13">
        <f>VLOOKUP(MID(P100,10,3),DATA!$J$2:$L$16,3,FALSE)</f>
        <v>66.56</v>
      </c>
      <c r="W100" s="10" t="str">
        <f>VLOOKUP(MID(P100,3,1),DATA!$D$2:$E$16,2,FALSE)</f>
        <v>High Offset</v>
      </c>
      <c r="X100" s="10">
        <v>24.6</v>
      </c>
      <c r="Y100" s="11" t="s">
        <v>16</v>
      </c>
      <c r="AA100" s="10" t="s">
        <v>2</v>
      </c>
      <c r="AB100" s="10" t="s">
        <v>5</v>
      </c>
    </row>
    <row r="101" spans="1:29" x14ac:dyDescent="0.25">
      <c r="A101" s="10" t="s">
        <v>1821</v>
      </c>
      <c r="B101" s="10" t="s">
        <v>1847</v>
      </c>
      <c r="C101" s="62" t="str">
        <f>VLOOKUP(MID(E101,1,2),DATA!$B$2:$C$10,2,FALSE)</f>
        <v>FF04</v>
      </c>
      <c r="D101" s="10" t="str">
        <f>VLOOKUP(MID(E101,13,2),DATA!$M$2:$N$16,2,FALSE)</f>
        <v>Tarmac</v>
      </c>
      <c r="E101" s="66" t="s">
        <v>295</v>
      </c>
      <c r="F101" s="18" cm="1">
        <f t="array" ref="F101">SUMPRODUCT(1*('All Skus'!$C$2:$C$951=$E101),'All Skus'!$D$2:$D$951)</f>
        <v>27</v>
      </c>
      <c r="G101" s="13" t="str">
        <f>VLOOKUP(MID(E101,4,1),DATA!$F$2:$G$16,2,FALSE)</f>
        <v>19"</v>
      </c>
      <c r="H101" s="13" t="str">
        <f>VLOOKUP(MID(E101,5,3),DATA!$H$2:$I$16,2,FALSE)</f>
        <v>9.5"</v>
      </c>
      <c r="I101" s="13" t="str">
        <f t="shared" si="2"/>
        <v>45</v>
      </c>
      <c r="J101" s="13" t="str">
        <f>VLOOKUP(MID(E101,10,3),DATA!$J$2:$L$16,2,FALSE)</f>
        <v>5x112</v>
      </c>
      <c r="K101" s="13">
        <f>VLOOKUP(MID(E101,10,3),DATA!$J$2:$L$16,3,FALSE)</f>
        <v>66.56</v>
      </c>
      <c r="L101" s="10" t="str">
        <f>VLOOKUP(MID(E101,3,1),DATA!$D$2:$E$16,2,FALSE)</f>
        <v>High Offset</v>
      </c>
      <c r="M101" s="10">
        <v>24.6</v>
      </c>
      <c r="N101" s="11" t="s">
        <v>19</v>
      </c>
      <c r="O101" s="61" t="str">
        <f>VLOOKUP(MID(P101,1,2),DATA!$B$2:$C$10,2,FALSE)</f>
        <v>FF04</v>
      </c>
      <c r="P101" s="66" t="s">
        <v>295</v>
      </c>
      <c r="Q101" s="18" cm="1">
        <f t="array" ref="Q101">SUMPRODUCT(1*('All Skus'!$C$2:$C$951=$P101),'All Skus'!$D$2:$D$951)</f>
        <v>27</v>
      </c>
      <c r="R101" s="13" t="str">
        <f>VLOOKUP(MID(P101,4,1),DATA!$F$2:$G$16,2,FALSE)</f>
        <v>19"</v>
      </c>
      <c r="S101" s="13" t="str">
        <f>VLOOKUP(MID(P101,5,3),DATA!$H$2:$I$16,2,FALSE)</f>
        <v>9.5"</v>
      </c>
      <c r="T101" s="13" t="str">
        <f t="shared" si="3"/>
        <v>45</v>
      </c>
      <c r="U101" s="13" t="str">
        <f>VLOOKUP(MID(P101,10,3),DATA!$J$2:$L$16,2,FALSE)</f>
        <v>5x112</v>
      </c>
      <c r="V101" s="13">
        <f>VLOOKUP(MID(P101,10,3),DATA!$J$2:$L$16,3,FALSE)</f>
        <v>66.56</v>
      </c>
      <c r="W101" s="10" t="str">
        <f>VLOOKUP(MID(P101,3,1),DATA!$D$2:$E$16,2,FALSE)</f>
        <v>High Offset</v>
      </c>
      <c r="X101" s="10">
        <v>24.6</v>
      </c>
      <c r="Y101" s="11" t="s">
        <v>19</v>
      </c>
      <c r="AA101" s="10" t="s">
        <v>2</v>
      </c>
      <c r="AB101" s="10" t="s">
        <v>5</v>
      </c>
    </row>
    <row r="102" spans="1:29" x14ac:dyDescent="0.25">
      <c r="A102" s="10" t="s">
        <v>1821</v>
      </c>
      <c r="B102" s="10" t="s">
        <v>1847</v>
      </c>
      <c r="C102" s="62" t="str">
        <f>VLOOKUP(MID(E102,1,2),DATA!$B$2:$C$10,2,FALSE)</f>
        <v>FF04</v>
      </c>
      <c r="D102" s="10" t="str">
        <f>VLOOKUP(MID(E102,13,2),DATA!$M$2:$N$16,2,FALSE)</f>
        <v>Liquid Metal</v>
      </c>
      <c r="E102" s="66" t="s">
        <v>296</v>
      </c>
      <c r="F102" s="18" cm="1">
        <f t="array" ref="F102">SUMPRODUCT(1*('All Skus'!$C$2:$C$951=$E102),'All Skus'!$D$2:$D$951)</f>
        <v>15</v>
      </c>
      <c r="G102" s="13" t="str">
        <f>VLOOKUP(MID(E102,4,1),DATA!$F$2:$G$16,2,FALSE)</f>
        <v>19"</v>
      </c>
      <c r="H102" s="13" t="str">
        <f>VLOOKUP(MID(E102,5,3),DATA!$H$2:$I$16,2,FALSE)</f>
        <v>9.5"</v>
      </c>
      <c r="I102" s="13" t="str">
        <f t="shared" si="2"/>
        <v>45</v>
      </c>
      <c r="J102" s="13" t="str">
        <f>VLOOKUP(MID(E102,10,3),DATA!$J$2:$L$16,2,FALSE)</f>
        <v>5x112</v>
      </c>
      <c r="K102" s="13">
        <f>VLOOKUP(MID(E102,10,3),DATA!$J$2:$L$16,3,FALSE)</f>
        <v>66.56</v>
      </c>
      <c r="L102" s="10" t="str">
        <f>VLOOKUP(MID(E102,3,1),DATA!$D$2:$E$16,2,FALSE)</f>
        <v>High Offset</v>
      </c>
      <c r="M102" s="10">
        <v>24.6</v>
      </c>
      <c r="N102" s="11" t="s">
        <v>19</v>
      </c>
      <c r="O102" s="61" t="str">
        <f>VLOOKUP(MID(P102,1,2),DATA!$B$2:$C$10,2,FALSE)</f>
        <v>FF04</v>
      </c>
      <c r="P102" s="66" t="s">
        <v>296</v>
      </c>
      <c r="Q102" s="18" cm="1">
        <f t="array" ref="Q102">SUMPRODUCT(1*('All Skus'!$C$2:$C$951=$P102),'All Skus'!$D$2:$D$951)</f>
        <v>15</v>
      </c>
      <c r="R102" s="13" t="str">
        <f>VLOOKUP(MID(P102,4,1),DATA!$F$2:$G$16,2,FALSE)</f>
        <v>19"</v>
      </c>
      <c r="S102" s="13" t="str">
        <f>VLOOKUP(MID(P102,5,3),DATA!$H$2:$I$16,2,FALSE)</f>
        <v>9.5"</v>
      </c>
      <c r="T102" s="13" t="str">
        <f t="shared" si="3"/>
        <v>45</v>
      </c>
      <c r="U102" s="13" t="str">
        <f>VLOOKUP(MID(P102,10,3),DATA!$J$2:$L$16,2,FALSE)</f>
        <v>5x112</v>
      </c>
      <c r="V102" s="13">
        <f>VLOOKUP(MID(P102,10,3),DATA!$J$2:$L$16,3,FALSE)</f>
        <v>66.56</v>
      </c>
      <c r="W102" s="10" t="str">
        <f>VLOOKUP(MID(P102,3,1),DATA!$D$2:$E$16,2,FALSE)</f>
        <v>High Offset</v>
      </c>
      <c r="X102" s="10">
        <v>24.6</v>
      </c>
      <c r="Y102" s="11" t="s">
        <v>19</v>
      </c>
      <c r="AA102" s="10" t="s">
        <v>2</v>
      </c>
      <c r="AB102" s="10" t="s">
        <v>5</v>
      </c>
    </row>
    <row r="103" spans="1:29" x14ac:dyDescent="0.25">
      <c r="A103" s="10" t="s">
        <v>1821</v>
      </c>
      <c r="B103" s="10" t="s">
        <v>1847</v>
      </c>
      <c r="C103" s="62" t="str">
        <f>VLOOKUP(MID(E103,1,2),DATA!$B$2:$C$10,2,FALSE)</f>
        <v>FF04</v>
      </c>
      <c r="D103" s="10" t="str">
        <f>VLOOKUP(MID(E103,13,2),DATA!$M$2:$N$16,2,FALSE)</f>
        <v>Tarmac</v>
      </c>
      <c r="E103" s="66" t="s">
        <v>305</v>
      </c>
      <c r="F103" s="18" cm="1">
        <f t="array" ref="F103">SUMPRODUCT(1*('All Skus'!$C$2:$C$951=$E103),'All Skus'!$D$2:$D$951)</f>
        <v>2</v>
      </c>
      <c r="G103" s="13" t="str">
        <f>VLOOKUP(MID(E103,4,1),DATA!$F$2:$G$16,2,FALSE)</f>
        <v>20"</v>
      </c>
      <c r="H103" s="13" t="str">
        <f>VLOOKUP(MID(E103,5,3),DATA!$H$2:$I$16,2,FALSE)</f>
        <v>9.0"</v>
      </c>
      <c r="I103" s="13" t="str">
        <f t="shared" si="2"/>
        <v>35</v>
      </c>
      <c r="J103" s="13" t="str">
        <f>VLOOKUP(MID(E103,10,3),DATA!$J$2:$L$16,2,FALSE)</f>
        <v>5x112</v>
      </c>
      <c r="K103" s="13">
        <f>VLOOKUP(MID(E103,10,3),DATA!$J$2:$L$16,3,FALSE)</f>
        <v>66.56</v>
      </c>
      <c r="L103" s="10" t="str">
        <f>VLOOKUP(MID(E103,3,1),DATA!$D$2:$E$16,2,FALSE)</f>
        <v>High Offset</v>
      </c>
      <c r="M103" s="10">
        <v>25.6</v>
      </c>
      <c r="N103" s="11" t="s">
        <v>30</v>
      </c>
      <c r="O103" s="61" t="str">
        <f>VLOOKUP(MID(P103,1,2),DATA!$B$2:$C$10,2,FALSE)</f>
        <v>FF04</v>
      </c>
      <c r="P103" s="66" t="s">
        <v>305</v>
      </c>
      <c r="Q103" s="18" cm="1">
        <f t="array" ref="Q103">SUMPRODUCT(1*('All Skus'!$C$2:$C$951=$P103),'All Skus'!$D$2:$D$951)</f>
        <v>2</v>
      </c>
      <c r="R103" s="13" t="str">
        <f>VLOOKUP(MID(P103,4,1),DATA!$F$2:$G$16,2,FALSE)</f>
        <v>20"</v>
      </c>
      <c r="S103" s="13" t="str">
        <f>VLOOKUP(MID(P103,5,3),DATA!$H$2:$I$16,2,FALSE)</f>
        <v>9.0"</v>
      </c>
      <c r="T103" s="13" t="str">
        <f t="shared" si="3"/>
        <v>35</v>
      </c>
      <c r="U103" s="13" t="str">
        <f>VLOOKUP(MID(P103,10,3),DATA!$J$2:$L$16,2,FALSE)</f>
        <v>5x112</v>
      </c>
      <c r="V103" s="13">
        <f>VLOOKUP(MID(P103,10,3),DATA!$J$2:$L$16,3,FALSE)</f>
        <v>66.56</v>
      </c>
      <c r="W103" s="10" t="str">
        <f>VLOOKUP(MID(P103,3,1),DATA!$D$2:$E$16,2,FALSE)</f>
        <v>High Offset</v>
      </c>
      <c r="X103" s="10">
        <v>25.6</v>
      </c>
      <c r="Y103" s="11" t="s">
        <v>30</v>
      </c>
      <c r="AA103" s="10" t="s">
        <v>2</v>
      </c>
      <c r="AB103" s="10" t="s">
        <v>5</v>
      </c>
    </row>
    <row r="104" spans="1:29" x14ac:dyDescent="0.25">
      <c r="A104" s="10" t="s">
        <v>1821</v>
      </c>
      <c r="B104" s="10" t="s">
        <v>1847</v>
      </c>
      <c r="C104" s="62" t="str">
        <f>VLOOKUP(MID(E104,1,2),DATA!$B$2:$C$10,2,FALSE)</f>
        <v>FF04</v>
      </c>
      <c r="D104" s="10" t="str">
        <f>VLOOKUP(MID(E104,13,2),DATA!$M$2:$N$16,2,FALSE)</f>
        <v>Liquid Metal</v>
      </c>
      <c r="E104" s="66" t="s">
        <v>306</v>
      </c>
      <c r="F104" s="18" cm="1">
        <f t="array" ref="F104">SUMPRODUCT(1*('All Skus'!$C$2:$C$951=$E104),'All Skus'!$D$2:$D$951)</f>
        <v>1</v>
      </c>
      <c r="G104" s="13" t="str">
        <f>VLOOKUP(MID(E104,4,1),DATA!$F$2:$G$16,2,FALSE)</f>
        <v>20"</v>
      </c>
      <c r="H104" s="13" t="str">
        <f>VLOOKUP(MID(E104,5,3),DATA!$H$2:$I$16,2,FALSE)</f>
        <v>9.0"</v>
      </c>
      <c r="I104" s="13" t="str">
        <f t="shared" si="2"/>
        <v>35</v>
      </c>
      <c r="J104" s="13" t="str">
        <f>VLOOKUP(MID(E104,10,3),DATA!$J$2:$L$16,2,FALSE)</f>
        <v>5x112</v>
      </c>
      <c r="K104" s="13">
        <f>VLOOKUP(MID(E104,10,3),DATA!$J$2:$L$16,3,FALSE)</f>
        <v>66.56</v>
      </c>
      <c r="L104" s="10" t="str">
        <f>VLOOKUP(MID(E104,3,1),DATA!$D$2:$E$16,2,FALSE)</f>
        <v>High Offset</v>
      </c>
      <c r="M104" s="10">
        <v>25.6</v>
      </c>
      <c r="N104" s="11" t="s">
        <v>30</v>
      </c>
      <c r="O104" s="61" t="str">
        <f>VLOOKUP(MID(P104,1,2),DATA!$B$2:$C$10,2,FALSE)</f>
        <v>FF04</v>
      </c>
      <c r="P104" s="66" t="s">
        <v>306</v>
      </c>
      <c r="Q104" s="18" cm="1">
        <f t="array" ref="Q104">SUMPRODUCT(1*('All Skus'!$C$2:$C$951=$P104),'All Skus'!$D$2:$D$951)</f>
        <v>1</v>
      </c>
      <c r="R104" s="13" t="str">
        <f>VLOOKUP(MID(P104,4,1),DATA!$F$2:$G$16,2,FALSE)</f>
        <v>20"</v>
      </c>
      <c r="S104" s="13" t="str">
        <f>VLOOKUP(MID(P104,5,3),DATA!$H$2:$I$16,2,FALSE)</f>
        <v>9.0"</v>
      </c>
      <c r="T104" s="13" t="str">
        <f t="shared" si="3"/>
        <v>35</v>
      </c>
      <c r="U104" s="13" t="str">
        <f>VLOOKUP(MID(P104,10,3),DATA!$J$2:$L$16,2,FALSE)</f>
        <v>5x112</v>
      </c>
      <c r="V104" s="13">
        <f>VLOOKUP(MID(P104,10,3),DATA!$J$2:$L$16,3,FALSE)</f>
        <v>66.56</v>
      </c>
      <c r="W104" s="10" t="str">
        <f>VLOOKUP(MID(P104,3,1),DATA!$D$2:$E$16,2,FALSE)</f>
        <v>High Offset</v>
      </c>
      <c r="X104" s="10">
        <v>25.6</v>
      </c>
      <c r="Y104" s="11" t="s">
        <v>30</v>
      </c>
      <c r="AA104" s="10" t="s">
        <v>2</v>
      </c>
      <c r="AB104" s="10" t="s">
        <v>5</v>
      </c>
    </row>
    <row r="105" spans="1:29" x14ac:dyDescent="0.25">
      <c r="A105" s="10" t="s">
        <v>1821</v>
      </c>
      <c r="B105" s="10" t="s">
        <v>21</v>
      </c>
      <c r="C105" s="62" t="str">
        <f>VLOOKUP(MID(E105,1,2),DATA!$B$2:$C$10,2,FALSE)</f>
        <v>FF10</v>
      </c>
      <c r="D105" s="10" t="str">
        <f>VLOOKUP(MID(E105,13,2),DATA!$M$2:$N$16,2,FALSE)</f>
        <v>Tarmac</v>
      </c>
      <c r="E105" s="66" t="s">
        <v>3</v>
      </c>
      <c r="F105" s="18" cm="1">
        <f t="array" ref="F105">SUMPRODUCT(1*('All Skus'!$C$2:$C$951=$E105),'All Skus'!$D$2:$D$951)</f>
        <v>1</v>
      </c>
      <c r="G105" s="13" t="str">
        <f>VLOOKUP(MID(E105,4,1),DATA!$F$2:$G$16,2,FALSE)</f>
        <v>19"</v>
      </c>
      <c r="H105" s="13" t="str">
        <f>VLOOKUP(MID(E105,5,3),DATA!$H$2:$I$16,2,FALSE)</f>
        <v>9.5"</v>
      </c>
      <c r="I105" s="13" t="str">
        <f t="shared" si="2"/>
        <v>45</v>
      </c>
      <c r="J105" s="13" t="str">
        <f>VLOOKUP(MID(E105,10,3),DATA!$J$2:$L$16,2,FALSE)</f>
        <v>5x112</v>
      </c>
      <c r="K105" s="13">
        <f>VLOOKUP(MID(E105,10,3),DATA!$J$2:$L$16,3,FALSE)</f>
        <v>66.56</v>
      </c>
      <c r="L105" s="10" t="str">
        <f>VLOOKUP(MID(E105,3,1),DATA!$D$2:$E$16,2,FALSE)</f>
        <v>High Offset</v>
      </c>
      <c r="N105" s="11" t="s">
        <v>18</v>
      </c>
      <c r="O105" s="61" t="str">
        <f>VLOOKUP(MID(P105,1,2),DATA!$B$2:$C$10,2,FALSE)</f>
        <v>FF10</v>
      </c>
      <c r="P105" s="66" t="s">
        <v>3</v>
      </c>
      <c r="Q105" s="18" cm="1">
        <f t="array" ref="Q105">SUMPRODUCT(1*('All Skus'!$C$2:$C$951=$P105),'All Skus'!$D$2:$D$951)</f>
        <v>1</v>
      </c>
      <c r="R105" s="13" t="str">
        <f>VLOOKUP(MID(P105,4,1),DATA!$F$2:$G$16,2,FALSE)</f>
        <v>19"</v>
      </c>
      <c r="S105" s="13" t="str">
        <f>VLOOKUP(MID(P105,5,3),DATA!$H$2:$I$16,2,FALSE)</f>
        <v>9.5"</v>
      </c>
      <c r="T105" s="13" t="str">
        <f t="shared" si="3"/>
        <v>45</v>
      </c>
      <c r="U105" s="13" t="str">
        <f>VLOOKUP(MID(P105,10,3),DATA!$J$2:$L$16,2,FALSE)</f>
        <v>5x112</v>
      </c>
      <c r="V105" s="13">
        <f>VLOOKUP(MID(P105,10,3),DATA!$J$2:$L$16,3,FALSE)</f>
        <v>66.56</v>
      </c>
      <c r="W105" s="10" t="str">
        <f>VLOOKUP(MID(P105,3,1),DATA!$D$2:$E$16,2,FALSE)</f>
        <v>High Offset</v>
      </c>
      <c r="Y105" s="11" t="s">
        <v>18</v>
      </c>
      <c r="AA105" s="10" t="s">
        <v>2</v>
      </c>
      <c r="AB105" s="10" t="s">
        <v>5</v>
      </c>
      <c r="AC105" s="10" t="s">
        <v>68</v>
      </c>
    </row>
    <row r="106" spans="1:29" x14ac:dyDescent="0.25">
      <c r="A106" s="10" t="s">
        <v>1821</v>
      </c>
      <c r="B106" s="10" t="s">
        <v>21</v>
      </c>
      <c r="C106" s="62" t="str">
        <f>VLOOKUP(MID(E106,1,2),DATA!$B$2:$C$10,2,FALSE)</f>
        <v>FF10</v>
      </c>
      <c r="D106" s="10" t="str">
        <f>VLOOKUP(MID(E106,13,2),DATA!$M$2:$N$16,2,FALSE)</f>
        <v>Liquid Metal</v>
      </c>
      <c r="E106" s="66" t="s">
        <v>7</v>
      </c>
      <c r="F106" s="18" cm="1">
        <f t="array" ref="F106">SUMPRODUCT(1*('All Skus'!$C$2:$C$951=$E106),'All Skus'!$D$2:$D$951)</f>
        <v>22</v>
      </c>
      <c r="G106" s="13" t="str">
        <f>VLOOKUP(MID(E106,4,1),DATA!$F$2:$G$16,2,FALSE)</f>
        <v>19"</v>
      </c>
      <c r="H106" s="13" t="str">
        <f>VLOOKUP(MID(E106,5,3),DATA!$H$2:$I$16,2,FALSE)</f>
        <v>9.5"</v>
      </c>
      <c r="I106" s="13" t="str">
        <f t="shared" si="2"/>
        <v>45</v>
      </c>
      <c r="J106" s="13" t="str">
        <f>VLOOKUP(MID(E106,10,3),DATA!$J$2:$L$16,2,FALSE)</f>
        <v>5x112</v>
      </c>
      <c r="K106" s="13">
        <f>VLOOKUP(MID(E106,10,3),DATA!$J$2:$L$16,3,FALSE)</f>
        <v>66.56</v>
      </c>
      <c r="L106" s="10" t="str">
        <f>VLOOKUP(MID(E106,3,1),DATA!$D$2:$E$16,2,FALSE)</f>
        <v>High Offset</v>
      </c>
      <c r="N106" s="11" t="s">
        <v>18</v>
      </c>
      <c r="O106" s="61" t="str">
        <f>VLOOKUP(MID(P106,1,2),DATA!$B$2:$C$10,2,FALSE)</f>
        <v>FF10</v>
      </c>
      <c r="P106" s="66" t="s">
        <v>7</v>
      </c>
      <c r="Q106" s="18" cm="1">
        <f t="array" ref="Q106">SUMPRODUCT(1*('All Skus'!$C$2:$C$951=$P106),'All Skus'!$D$2:$D$951)</f>
        <v>22</v>
      </c>
      <c r="R106" s="13" t="str">
        <f>VLOOKUP(MID(P106,4,1),DATA!$F$2:$G$16,2,FALSE)</f>
        <v>19"</v>
      </c>
      <c r="S106" s="13" t="str">
        <f>VLOOKUP(MID(P106,5,3),DATA!$H$2:$I$16,2,FALSE)</f>
        <v>9.5"</v>
      </c>
      <c r="T106" s="13" t="str">
        <f t="shared" si="3"/>
        <v>45</v>
      </c>
      <c r="U106" s="13" t="str">
        <f>VLOOKUP(MID(P106,10,3),DATA!$J$2:$L$16,2,FALSE)</f>
        <v>5x112</v>
      </c>
      <c r="V106" s="13">
        <f>VLOOKUP(MID(P106,10,3),DATA!$J$2:$L$16,3,FALSE)</f>
        <v>66.56</v>
      </c>
      <c r="W106" s="10" t="str">
        <f>VLOOKUP(MID(P106,3,1),DATA!$D$2:$E$16,2,FALSE)</f>
        <v>High Offset</v>
      </c>
      <c r="Y106" s="11" t="s">
        <v>18</v>
      </c>
      <c r="AA106" s="10" t="s">
        <v>2</v>
      </c>
      <c r="AB106" s="10" t="s">
        <v>5</v>
      </c>
      <c r="AC106" s="10" t="s">
        <v>68</v>
      </c>
    </row>
    <row r="107" spans="1:29" x14ac:dyDescent="0.25">
      <c r="A107" s="10" t="s">
        <v>1821</v>
      </c>
      <c r="B107" s="10" t="s">
        <v>1847</v>
      </c>
      <c r="C107" s="62" t="str">
        <f>VLOOKUP(MID(E107,1,2),DATA!$B$2:$C$10,2,FALSE)</f>
        <v>FF10</v>
      </c>
      <c r="D107" s="10" t="str">
        <f>VLOOKUP(MID(E107,13,2),DATA!$M$2:$N$16,2,FALSE)</f>
        <v>Tarmac</v>
      </c>
      <c r="E107" s="66" t="s">
        <v>14</v>
      </c>
      <c r="F107" s="18" cm="1">
        <f t="array" ref="F107">SUMPRODUCT(1*('All Skus'!$C$2:$C$951=$E107),'All Skus'!$D$2:$D$951)</f>
        <v>4</v>
      </c>
      <c r="G107" s="13" t="str">
        <f>VLOOKUP(MID(E107,4,1),DATA!$F$2:$G$16,2,FALSE)</f>
        <v>19"</v>
      </c>
      <c r="H107" s="13" t="str">
        <f>VLOOKUP(MID(E107,5,3),DATA!$H$2:$I$16,2,FALSE)</f>
        <v>9.0"</v>
      </c>
      <c r="I107" s="13" t="str">
        <f t="shared" si="2"/>
        <v>35</v>
      </c>
      <c r="J107" s="13" t="str">
        <f>VLOOKUP(MID(E107,10,3),DATA!$J$2:$L$16,2,FALSE)</f>
        <v>5x112</v>
      </c>
      <c r="K107" s="13">
        <f>VLOOKUP(MID(E107,10,3),DATA!$J$2:$L$16,3,FALSE)</f>
        <v>66.56</v>
      </c>
      <c r="L107" s="10" t="str">
        <f>VLOOKUP(MID(E107,3,1),DATA!$D$2:$E$16,2,FALSE)</f>
        <v>High Offset</v>
      </c>
      <c r="N107" s="11" t="s">
        <v>16</v>
      </c>
      <c r="O107" s="61" t="str">
        <f>VLOOKUP(MID(P107,1,2),DATA!$B$2:$C$10,2,FALSE)</f>
        <v>FF10</v>
      </c>
      <c r="P107" s="66" t="s">
        <v>14</v>
      </c>
      <c r="Q107" s="18" cm="1">
        <f t="array" ref="Q107">SUMPRODUCT(1*('All Skus'!$C$2:$C$951=$P107),'All Skus'!$D$2:$D$951)</f>
        <v>4</v>
      </c>
      <c r="R107" s="13" t="str">
        <f>VLOOKUP(MID(P107,4,1),DATA!$F$2:$G$16,2,FALSE)</f>
        <v>19"</v>
      </c>
      <c r="S107" s="13" t="str">
        <f>VLOOKUP(MID(P107,5,3),DATA!$H$2:$I$16,2,FALSE)</f>
        <v>9.0"</v>
      </c>
      <c r="T107" s="13" t="str">
        <f t="shared" si="3"/>
        <v>35</v>
      </c>
      <c r="U107" s="13" t="str">
        <f>VLOOKUP(MID(P107,10,3),DATA!$J$2:$L$16,2,FALSE)</f>
        <v>5x112</v>
      </c>
      <c r="V107" s="13">
        <f>VLOOKUP(MID(P107,10,3),DATA!$J$2:$L$16,3,FALSE)</f>
        <v>66.56</v>
      </c>
      <c r="W107" s="10" t="str">
        <f>VLOOKUP(MID(P107,3,1),DATA!$D$2:$E$16,2,FALSE)</f>
        <v>High Offset</v>
      </c>
      <c r="Y107" s="11" t="s">
        <v>16</v>
      </c>
      <c r="AA107" s="10" t="s">
        <v>2</v>
      </c>
      <c r="AB107" s="10" t="s">
        <v>5</v>
      </c>
    </row>
    <row r="108" spans="1:29" x14ac:dyDescent="0.25">
      <c r="A108" s="10" t="s">
        <v>1821</v>
      </c>
      <c r="B108" s="10" t="s">
        <v>1847</v>
      </c>
      <c r="C108" s="62" t="str">
        <f>VLOOKUP(MID(E108,1,2),DATA!$B$2:$C$10,2,FALSE)</f>
        <v>FF10</v>
      </c>
      <c r="D108" s="10" t="str">
        <f>VLOOKUP(MID(E108,13,2),DATA!$M$2:$N$16,2,FALSE)</f>
        <v>Liquid Metal</v>
      </c>
      <c r="E108" s="66" t="s">
        <v>15</v>
      </c>
      <c r="F108" s="18" cm="1">
        <f t="array" ref="F108">SUMPRODUCT(1*('All Skus'!$C$2:$C$951=$E108),'All Skus'!$D$2:$D$951)</f>
        <v>0</v>
      </c>
      <c r="G108" s="13" t="str">
        <f>VLOOKUP(MID(E108,4,1),DATA!$F$2:$G$16,2,FALSE)</f>
        <v>19"</v>
      </c>
      <c r="H108" s="13" t="str">
        <f>VLOOKUP(MID(E108,5,3),DATA!$H$2:$I$16,2,FALSE)</f>
        <v>9.0"</v>
      </c>
      <c r="I108" s="13" t="str">
        <f t="shared" si="2"/>
        <v>35</v>
      </c>
      <c r="J108" s="13" t="str">
        <f>VLOOKUP(MID(E108,10,3),DATA!$J$2:$L$16,2,FALSE)</f>
        <v>5x112</v>
      </c>
      <c r="K108" s="13">
        <f>VLOOKUP(MID(E108,10,3),DATA!$J$2:$L$16,3,FALSE)</f>
        <v>66.56</v>
      </c>
      <c r="L108" s="10" t="str">
        <f>VLOOKUP(MID(E108,3,1),DATA!$D$2:$E$16,2,FALSE)</f>
        <v>High Offset</v>
      </c>
      <c r="N108" s="11" t="s">
        <v>16</v>
      </c>
      <c r="O108" s="61" t="str">
        <f>VLOOKUP(MID(P108,1,2),DATA!$B$2:$C$10,2,FALSE)</f>
        <v>FF10</v>
      </c>
      <c r="P108" s="66" t="s">
        <v>15</v>
      </c>
      <c r="Q108" s="18" cm="1">
        <f t="array" ref="Q108">SUMPRODUCT(1*('All Skus'!$C$2:$C$951=$P108),'All Skus'!$D$2:$D$951)</f>
        <v>0</v>
      </c>
      <c r="R108" s="13" t="str">
        <f>VLOOKUP(MID(P108,4,1),DATA!$F$2:$G$16,2,FALSE)</f>
        <v>19"</v>
      </c>
      <c r="S108" s="13" t="str">
        <f>VLOOKUP(MID(P108,5,3),DATA!$H$2:$I$16,2,FALSE)</f>
        <v>9.0"</v>
      </c>
      <c r="T108" s="13" t="str">
        <f t="shared" si="3"/>
        <v>35</v>
      </c>
      <c r="U108" s="13" t="str">
        <f>VLOOKUP(MID(P108,10,3),DATA!$J$2:$L$16,2,FALSE)</f>
        <v>5x112</v>
      </c>
      <c r="V108" s="13">
        <f>VLOOKUP(MID(P108,10,3),DATA!$J$2:$L$16,3,FALSE)</f>
        <v>66.56</v>
      </c>
      <c r="W108" s="10" t="str">
        <f>VLOOKUP(MID(P108,3,1),DATA!$D$2:$E$16,2,FALSE)</f>
        <v>High Offset</v>
      </c>
      <c r="Y108" s="11" t="s">
        <v>16</v>
      </c>
      <c r="AA108" s="10" t="s">
        <v>2</v>
      </c>
      <c r="AB108" s="10" t="s">
        <v>5</v>
      </c>
    </row>
    <row r="109" spans="1:29" x14ac:dyDescent="0.25">
      <c r="A109" s="10" t="s">
        <v>1821</v>
      </c>
      <c r="B109" s="10" t="s">
        <v>1847</v>
      </c>
      <c r="C109" s="62" t="str">
        <f>VLOOKUP(MID(E109,1,2),DATA!$B$2:$C$10,2,FALSE)</f>
        <v>FF10</v>
      </c>
      <c r="D109" s="10" t="str">
        <f>VLOOKUP(MID(E109,13,2),DATA!$M$2:$N$16,2,FALSE)</f>
        <v>Tarmac</v>
      </c>
      <c r="E109" s="66" t="s">
        <v>3</v>
      </c>
      <c r="F109" s="18" cm="1">
        <f t="array" ref="F109">SUMPRODUCT(1*('All Skus'!$C$2:$C$951=$E109),'All Skus'!$D$2:$D$951)</f>
        <v>1</v>
      </c>
      <c r="G109" s="13" t="str">
        <f>VLOOKUP(MID(E109,4,1),DATA!$F$2:$G$16,2,FALSE)</f>
        <v>19"</v>
      </c>
      <c r="H109" s="13" t="str">
        <f>VLOOKUP(MID(E109,5,3),DATA!$H$2:$I$16,2,FALSE)</f>
        <v>9.5"</v>
      </c>
      <c r="I109" s="13" t="str">
        <f t="shared" si="2"/>
        <v>45</v>
      </c>
      <c r="J109" s="13" t="str">
        <f>VLOOKUP(MID(E109,10,3),DATA!$J$2:$L$16,2,FALSE)</f>
        <v>5x112</v>
      </c>
      <c r="K109" s="13">
        <f>VLOOKUP(MID(E109,10,3),DATA!$J$2:$L$16,3,FALSE)</f>
        <v>66.56</v>
      </c>
      <c r="L109" s="10" t="str">
        <f>VLOOKUP(MID(E109,3,1),DATA!$D$2:$E$16,2,FALSE)</f>
        <v>High Offset</v>
      </c>
      <c r="N109" s="11" t="s">
        <v>19</v>
      </c>
      <c r="O109" s="61" t="str">
        <f>VLOOKUP(MID(P109,1,2),DATA!$B$2:$C$10,2,FALSE)</f>
        <v>FF10</v>
      </c>
      <c r="P109" s="66" t="s">
        <v>3</v>
      </c>
      <c r="Q109" s="18" cm="1">
        <f t="array" ref="Q109">SUMPRODUCT(1*('All Skus'!$C$2:$C$951=$P109),'All Skus'!$D$2:$D$951)</f>
        <v>1</v>
      </c>
      <c r="R109" s="13" t="str">
        <f>VLOOKUP(MID(P109,4,1),DATA!$F$2:$G$16,2,FALSE)</f>
        <v>19"</v>
      </c>
      <c r="S109" s="13" t="str">
        <f>VLOOKUP(MID(P109,5,3),DATA!$H$2:$I$16,2,FALSE)</f>
        <v>9.5"</v>
      </c>
      <c r="T109" s="13" t="str">
        <f t="shared" si="3"/>
        <v>45</v>
      </c>
      <c r="U109" s="13" t="str">
        <f>VLOOKUP(MID(P109,10,3),DATA!$J$2:$L$16,2,FALSE)</f>
        <v>5x112</v>
      </c>
      <c r="V109" s="13">
        <f>VLOOKUP(MID(P109,10,3),DATA!$J$2:$L$16,3,FALSE)</f>
        <v>66.56</v>
      </c>
      <c r="W109" s="10" t="str">
        <f>VLOOKUP(MID(P109,3,1),DATA!$D$2:$E$16,2,FALSE)</f>
        <v>High Offset</v>
      </c>
      <c r="Y109" s="11" t="s">
        <v>19</v>
      </c>
      <c r="AA109" s="10" t="s">
        <v>2</v>
      </c>
      <c r="AB109" s="10" t="s">
        <v>5</v>
      </c>
    </row>
    <row r="110" spans="1:29" x14ac:dyDescent="0.25">
      <c r="A110" s="10" t="s">
        <v>1821</v>
      </c>
      <c r="B110" s="10" t="s">
        <v>1847</v>
      </c>
      <c r="C110" s="62" t="str">
        <f>VLOOKUP(MID(E110,1,2),DATA!$B$2:$C$10,2,FALSE)</f>
        <v>FF10</v>
      </c>
      <c r="D110" s="10" t="str">
        <f>VLOOKUP(MID(E110,13,2),DATA!$M$2:$N$16,2,FALSE)</f>
        <v>Liquid Metal</v>
      </c>
      <c r="E110" s="66" t="s">
        <v>7</v>
      </c>
      <c r="F110" s="18" cm="1">
        <f t="array" ref="F110">SUMPRODUCT(1*('All Skus'!$C$2:$C$951=$E110),'All Skus'!$D$2:$D$951)</f>
        <v>22</v>
      </c>
      <c r="G110" s="13" t="str">
        <f>VLOOKUP(MID(E110,4,1),DATA!$F$2:$G$16,2,FALSE)</f>
        <v>19"</v>
      </c>
      <c r="H110" s="13" t="str">
        <f>VLOOKUP(MID(E110,5,3),DATA!$H$2:$I$16,2,FALSE)</f>
        <v>9.5"</v>
      </c>
      <c r="I110" s="13" t="str">
        <f t="shared" si="2"/>
        <v>45</v>
      </c>
      <c r="J110" s="13" t="str">
        <f>VLOOKUP(MID(E110,10,3),DATA!$J$2:$L$16,2,FALSE)</f>
        <v>5x112</v>
      </c>
      <c r="K110" s="13">
        <f>VLOOKUP(MID(E110,10,3),DATA!$J$2:$L$16,3,FALSE)</f>
        <v>66.56</v>
      </c>
      <c r="L110" s="10" t="str">
        <f>VLOOKUP(MID(E110,3,1),DATA!$D$2:$E$16,2,FALSE)</f>
        <v>High Offset</v>
      </c>
      <c r="N110" s="11" t="s">
        <v>19</v>
      </c>
      <c r="O110" s="61" t="str">
        <f>VLOOKUP(MID(P110,1,2),DATA!$B$2:$C$10,2,FALSE)</f>
        <v>FF10</v>
      </c>
      <c r="P110" s="66" t="s">
        <v>7</v>
      </c>
      <c r="Q110" s="18" cm="1">
        <f t="array" ref="Q110">SUMPRODUCT(1*('All Skus'!$C$2:$C$951=$P110),'All Skus'!$D$2:$D$951)</f>
        <v>22</v>
      </c>
      <c r="R110" s="13" t="str">
        <f>VLOOKUP(MID(P110,4,1),DATA!$F$2:$G$16,2,FALSE)</f>
        <v>19"</v>
      </c>
      <c r="S110" s="13" t="str">
        <f>VLOOKUP(MID(P110,5,3),DATA!$H$2:$I$16,2,FALSE)</f>
        <v>9.5"</v>
      </c>
      <c r="T110" s="13" t="str">
        <f t="shared" si="3"/>
        <v>45</v>
      </c>
      <c r="U110" s="13" t="str">
        <f>VLOOKUP(MID(P110,10,3),DATA!$J$2:$L$16,2,FALSE)</f>
        <v>5x112</v>
      </c>
      <c r="V110" s="13">
        <f>VLOOKUP(MID(P110,10,3),DATA!$J$2:$L$16,3,FALSE)</f>
        <v>66.56</v>
      </c>
      <c r="W110" s="10" t="str">
        <f>VLOOKUP(MID(P110,3,1),DATA!$D$2:$E$16,2,FALSE)</f>
        <v>High Offset</v>
      </c>
      <c r="Y110" s="11" t="s">
        <v>19</v>
      </c>
      <c r="AA110" s="10" t="s">
        <v>2</v>
      </c>
      <c r="AB110" s="10" t="s">
        <v>5</v>
      </c>
    </row>
    <row r="111" spans="1:29" x14ac:dyDescent="0.25">
      <c r="A111" s="10" t="s">
        <v>1821</v>
      </c>
      <c r="B111" s="10" t="s">
        <v>1847</v>
      </c>
      <c r="C111" s="62" t="str">
        <f>VLOOKUP(MID(E111,1,2),DATA!$B$2:$C$10,2,FALSE)</f>
        <v>FF10</v>
      </c>
      <c r="D111" s="10" t="str">
        <f>VLOOKUP(MID(E111,13,2),DATA!$M$2:$N$16,2,FALSE)</f>
        <v>Tarmac</v>
      </c>
      <c r="E111" s="66" t="s">
        <v>37</v>
      </c>
      <c r="F111" s="18" cm="1">
        <f t="array" ref="F111">SUMPRODUCT(1*('All Skus'!$C$2:$C$951=$E111),'All Skus'!$D$2:$D$951)</f>
        <v>11</v>
      </c>
      <c r="G111" s="13" t="str">
        <f>VLOOKUP(MID(E111,4,1),DATA!$F$2:$G$16,2,FALSE)</f>
        <v>20"</v>
      </c>
      <c r="H111" s="13" t="str">
        <f>VLOOKUP(MID(E111,5,3),DATA!$H$2:$I$16,2,FALSE)</f>
        <v>9.0"</v>
      </c>
      <c r="I111" s="13" t="str">
        <f t="shared" si="2"/>
        <v>35</v>
      </c>
      <c r="J111" s="13" t="str">
        <f>VLOOKUP(MID(E111,10,3),DATA!$J$2:$L$16,2,FALSE)</f>
        <v>5x112</v>
      </c>
      <c r="K111" s="13">
        <f>VLOOKUP(MID(E111,10,3),DATA!$J$2:$L$16,3,FALSE)</f>
        <v>66.56</v>
      </c>
      <c r="L111" s="10" t="str">
        <f>VLOOKUP(MID(E111,3,1),DATA!$D$2:$E$16,2,FALSE)</f>
        <v>High Offset</v>
      </c>
      <c r="N111" s="11" t="s">
        <v>30</v>
      </c>
      <c r="O111" s="61" t="str">
        <f>VLOOKUP(MID(P111,1,2),DATA!$B$2:$C$10,2,FALSE)</f>
        <v>FF10</v>
      </c>
      <c r="P111" s="66" t="s">
        <v>37</v>
      </c>
      <c r="Q111" s="18" cm="1">
        <f t="array" ref="Q111">SUMPRODUCT(1*('All Skus'!$C$2:$C$951=$P111),'All Skus'!$D$2:$D$951)</f>
        <v>11</v>
      </c>
      <c r="R111" s="13" t="str">
        <f>VLOOKUP(MID(P111,4,1),DATA!$F$2:$G$16,2,FALSE)</f>
        <v>20"</v>
      </c>
      <c r="S111" s="13" t="str">
        <f>VLOOKUP(MID(P111,5,3),DATA!$H$2:$I$16,2,FALSE)</f>
        <v>9.0"</v>
      </c>
      <c r="T111" s="13" t="str">
        <f t="shared" si="3"/>
        <v>35</v>
      </c>
      <c r="U111" s="13" t="str">
        <f>VLOOKUP(MID(P111,10,3),DATA!$J$2:$L$16,2,FALSE)</f>
        <v>5x112</v>
      </c>
      <c r="V111" s="13">
        <f>VLOOKUP(MID(P111,10,3),DATA!$J$2:$L$16,3,FALSE)</f>
        <v>66.56</v>
      </c>
      <c r="W111" s="10" t="str">
        <f>VLOOKUP(MID(P111,3,1),DATA!$D$2:$E$16,2,FALSE)</f>
        <v>High Offset</v>
      </c>
      <c r="Y111" s="11" t="s">
        <v>30</v>
      </c>
      <c r="AA111" s="10" t="s">
        <v>2</v>
      </c>
      <c r="AB111" s="10" t="s">
        <v>5</v>
      </c>
    </row>
    <row r="112" spans="1:29" x14ac:dyDescent="0.25">
      <c r="A112" s="10" t="s">
        <v>1821</v>
      </c>
      <c r="B112" s="10" t="s">
        <v>1847</v>
      </c>
      <c r="C112" s="62" t="str">
        <f>VLOOKUP(MID(E112,1,2),DATA!$B$2:$C$10,2,FALSE)</f>
        <v>FF10</v>
      </c>
      <c r="D112" s="10" t="str">
        <f>VLOOKUP(MID(E112,13,2),DATA!$M$2:$N$16,2,FALSE)</f>
        <v>Liquid Metal</v>
      </c>
      <c r="E112" s="66" t="s">
        <v>38</v>
      </c>
      <c r="F112" s="18" cm="1">
        <f t="array" ref="F112">SUMPRODUCT(1*('All Skus'!$C$2:$C$951=$E112),'All Skus'!$D$2:$D$951)</f>
        <v>11</v>
      </c>
      <c r="G112" s="13" t="str">
        <f>VLOOKUP(MID(E112,4,1),DATA!$F$2:$G$16,2,FALSE)</f>
        <v>20"</v>
      </c>
      <c r="H112" s="13" t="str">
        <f>VLOOKUP(MID(E112,5,3),DATA!$H$2:$I$16,2,FALSE)</f>
        <v>9.0"</v>
      </c>
      <c r="I112" s="13" t="str">
        <f t="shared" si="2"/>
        <v>35</v>
      </c>
      <c r="J112" s="13" t="str">
        <f>VLOOKUP(MID(E112,10,3),DATA!$J$2:$L$16,2,FALSE)</f>
        <v>5x112</v>
      </c>
      <c r="K112" s="13">
        <f>VLOOKUP(MID(E112,10,3),DATA!$J$2:$L$16,3,FALSE)</f>
        <v>66.56</v>
      </c>
      <c r="L112" s="10" t="str">
        <f>VLOOKUP(MID(E112,3,1),DATA!$D$2:$E$16,2,FALSE)</f>
        <v>High Offset</v>
      </c>
      <c r="N112" s="11" t="s">
        <v>30</v>
      </c>
      <c r="O112" s="61" t="str">
        <f>VLOOKUP(MID(P112,1,2),DATA!$B$2:$C$10,2,FALSE)</f>
        <v>FF10</v>
      </c>
      <c r="P112" s="66" t="s">
        <v>38</v>
      </c>
      <c r="Q112" s="18" cm="1">
        <f t="array" ref="Q112">SUMPRODUCT(1*('All Skus'!$C$2:$C$951=$P112),'All Skus'!$D$2:$D$951)</f>
        <v>11</v>
      </c>
      <c r="R112" s="13" t="str">
        <f>VLOOKUP(MID(P112,4,1),DATA!$F$2:$G$16,2,FALSE)</f>
        <v>20"</v>
      </c>
      <c r="S112" s="13" t="str">
        <f>VLOOKUP(MID(P112,5,3),DATA!$H$2:$I$16,2,FALSE)</f>
        <v>9.0"</v>
      </c>
      <c r="T112" s="13" t="str">
        <f t="shared" si="3"/>
        <v>35</v>
      </c>
      <c r="U112" s="13" t="str">
        <f>VLOOKUP(MID(P112,10,3),DATA!$J$2:$L$16,2,FALSE)</f>
        <v>5x112</v>
      </c>
      <c r="V112" s="13">
        <f>VLOOKUP(MID(P112,10,3),DATA!$J$2:$L$16,3,FALSE)</f>
        <v>66.56</v>
      </c>
      <c r="W112" s="10" t="str">
        <f>VLOOKUP(MID(P112,3,1),DATA!$D$2:$E$16,2,FALSE)</f>
        <v>High Offset</v>
      </c>
      <c r="Y112" s="11" t="s">
        <v>30</v>
      </c>
      <c r="AA112" s="10" t="s">
        <v>2</v>
      </c>
      <c r="AB112" s="10" t="s">
        <v>5</v>
      </c>
    </row>
    <row r="113" spans="1:29" x14ac:dyDescent="0.25">
      <c r="A113" s="10" t="s">
        <v>1821</v>
      </c>
      <c r="B113" s="10" t="s">
        <v>1847</v>
      </c>
      <c r="C113" s="62" t="str">
        <f>VLOOKUP(MID(E113,1,2),DATA!$B$2:$C$10,2,FALSE)</f>
        <v>FF10</v>
      </c>
      <c r="D113" s="10" t="str">
        <f>VLOOKUP(MID(E113,13,2),DATA!$M$2:$N$16,2,FALSE)</f>
        <v>Tarmac</v>
      </c>
      <c r="E113" s="66" t="s">
        <v>53</v>
      </c>
      <c r="F113" s="18" cm="1">
        <f t="array" ref="F113">SUMPRODUCT(1*('All Skus'!$C$2:$C$951=$E113),'All Skus'!$D$2:$D$951)</f>
        <v>0</v>
      </c>
      <c r="G113" s="13" t="str">
        <f>VLOOKUP(MID(E113,4,1),DATA!$F$2:$G$16,2,FALSE)</f>
        <v>21"</v>
      </c>
      <c r="H113" s="13" t="str">
        <f>VLOOKUP(MID(E113,5,3),DATA!$H$2:$I$16,2,FALSE)</f>
        <v>9.5"</v>
      </c>
      <c r="I113" s="13" t="str">
        <f t="shared" si="2"/>
        <v>30</v>
      </c>
      <c r="J113" s="13" t="str">
        <f>VLOOKUP(MID(E113,10,3),DATA!$J$2:$L$16,2,FALSE)</f>
        <v>5x112</v>
      </c>
      <c r="K113" s="13">
        <f>VLOOKUP(MID(E113,10,3),DATA!$J$2:$L$16,3,FALSE)</f>
        <v>66.56</v>
      </c>
      <c r="L113" s="10" t="str">
        <f>VLOOKUP(MID(E113,3,1),DATA!$D$2:$E$16,2,FALSE)</f>
        <v>Medium Offset</v>
      </c>
      <c r="N113" s="11" t="s">
        <v>58</v>
      </c>
      <c r="O113" s="61" t="str">
        <f>VLOOKUP(MID(P113,1,2),DATA!$B$2:$C$10,2,FALSE)</f>
        <v>FF10</v>
      </c>
      <c r="P113" s="66" t="s">
        <v>53</v>
      </c>
      <c r="Q113" s="18" cm="1">
        <f t="array" ref="Q113">SUMPRODUCT(1*('All Skus'!$C$2:$C$951=$P113),'All Skus'!$D$2:$D$951)</f>
        <v>0</v>
      </c>
      <c r="R113" s="13" t="str">
        <f>VLOOKUP(MID(P113,4,1),DATA!$F$2:$G$16,2,FALSE)</f>
        <v>21"</v>
      </c>
      <c r="S113" s="13" t="str">
        <f>VLOOKUP(MID(P113,5,3),DATA!$H$2:$I$16,2,FALSE)</f>
        <v>9.5"</v>
      </c>
      <c r="T113" s="13" t="str">
        <f t="shared" si="3"/>
        <v>30</v>
      </c>
      <c r="U113" s="13" t="str">
        <f>VLOOKUP(MID(P113,10,3),DATA!$J$2:$L$16,2,FALSE)</f>
        <v>5x112</v>
      </c>
      <c r="V113" s="13">
        <f>VLOOKUP(MID(P113,10,3),DATA!$J$2:$L$16,3,FALSE)</f>
        <v>66.56</v>
      </c>
      <c r="W113" s="10" t="str">
        <f>VLOOKUP(MID(P113,3,1),DATA!$D$2:$E$16,2,FALSE)</f>
        <v>Medium Offset</v>
      </c>
      <c r="Y113" s="11" t="s">
        <v>58</v>
      </c>
      <c r="AA113" s="10" t="s">
        <v>2</v>
      </c>
      <c r="AB113" s="10" t="s">
        <v>5</v>
      </c>
    </row>
    <row r="114" spans="1:29" x14ac:dyDescent="0.25">
      <c r="A114" s="10" t="s">
        <v>1821</v>
      </c>
      <c r="B114" s="10" t="s">
        <v>1847</v>
      </c>
      <c r="C114" s="62" t="str">
        <f>VLOOKUP(MID(E114,1,2),DATA!$B$2:$C$10,2,FALSE)</f>
        <v>FF10</v>
      </c>
      <c r="D114" s="10" t="str">
        <f>VLOOKUP(MID(E114,13,2),DATA!$M$2:$N$16,2,FALSE)</f>
        <v>Liquid Metal</v>
      </c>
      <c r="E114" s="66" t="s">
        <v>54</v>
      </c>
      <c r="F114" s="18" cm="1">
        <f t="array" ref="F114">SUMPRODUCT(1*('All Skus'!$C$2:$C$951=$E114),'All Skus'!$D$2:$D$951)</f>
        <v>-6</v>
      </c>
      <c r="G114" s="13" t="str">
        <f>VLOOKUP(MID(E114,4,1),DATA!$F$2:$G$16,2,FALSE)</f>
        <v>21"</v>
      </c>
      <c r="H114" s="13" t="str">
        <f>VLOOKUP(MID(E114,5,3),DATA!$H$2:$I$16,2,FALSE)</f>
        <v>9.5"</v>
      </c>
      <c r="I114" s="13" t="str">
        <f t="shared" si="2"/>
        <v>30</v>
      </c>
      <c r="J114" s="13" t="str">
        <f>VLOOKUP(MID(E114,10,3),DATA!$J$2:$L$16,2,FALSE)</f>
        <v>5x112</v>
      </c>
      <c r="K114" s="13">
        <f>VLOOKUP(MID(E114,10,3),DATA!$J$2:$L$16,3,FALSE)</f>
        <v>66.56</v>
      </c>
      <c r="L114" s="10" t="str">
        <f>VLOOKUP(MID(E114,3,1),DATA!$D$2:$E$16,2,FALSE)</f>
        <v>Medium Offset</v>
      </c>
      <c r="N114" s="11" t="s">
        <v>58</v>
      </c>
      <c r="O114" s="61" t="str">
        <f>VLOOKUP(MID(P114,1,2),DATA!$B$2:$C$10,2,FALSE)</f>
        <v>FF10</v>
      </c>
      <c r="P114" s="66" t="s">
        <v>54</v>
      </c>
      <c r="Q114" s="18" cm="1">
        <f t="array" ref="Q114">SUMPRODUCT(1*('All Skus'!$C$2:$C$951=$P114),'All Skus'!$D$2:$D$951)</f>
        <v>-6</v>
      </c>
      <c r="R114" s="13" t="str">
        <f>VLOOKUP(MID(P114,4,1),DATA!$F$2:$G$16,2,FALSE)</f>
        <v>21"</v>
      </c>
      <c r="S114" s="13" t="str">
        <f>VLOOKUP(MID(P114,5,3),DATA!$H$2:$I$16,2,FALSE)</f>
        <v>9.5"</v>
      </c>
      <c r="T114" s="13" t="str">
        <f t="shared" si="3"/>
        <v>30</v>
      </c>
      <c r="U114" s="13" t="str">
        <f>VLOOKUP(MID(P114,10,3),DATA!$J$2:$L$16,2,FALSE)</f>
        <v>5x112</v>
      </c>
      <c r="V114" s="13">
        <f>VLOOKUP(MID(P114,10,3),DATA!$J$2:$L$16,3,FALSE)</f>
        <v>66.56</v>
      </c>
      <c r="W114" s="10" t="str">
        <f>VLOOKUP(MID(P114,3,1),DATA!$D$2:$E$16,2,FALSE)</f>
        <v>Medium Offset</v>
      </c>
      <c r="Y114" s="11" t="s">
        <v>58</v>
      </c>
      <c r="AA114" s="10" t="s">
        <v>2</v>
      </c>
      <c r="AB114" s="10" t="s">
        <v>5</v>
      </c>
    </row>
    <row r="115" spans="1:29" x14ac:dyDescent="0.25">
      <c r="A115" s="10" t="s">
        <v>1821</v>
      </c>
      <c r="B115" s="10" t="s">
        <v>21</v>
      </c>
      <c r="C115" s="62" t="str">
        <f>VLOOKUP(MID(E115,1,2),DATA!$B$2:$C$10,2,FALSE)</f>
        <v>FF11</v>
      </c>
      <c r="D115" s="10" t="str">
        <f>VLOOKUP(MID(E115,13,2),DATA!$M$2:$N$16,2,FALSE)</f>
        <v>Tarmac</v>
      </c>
      <c r="E115" s="66" t="s">
        <v>372</v>
      </c>
      <c r="F115" s="18" cm="1">
        <f t="array" ref="F115">SUMPRODUCT(1*('All Skus'!$C$2:$C$951=$E115),'All Skus'!$D$2:$D$951)</f>
        <v>3</v>
      </c>
      <c r="G115" s="13" t="str">
        <f>VLOOKUP(MID(E115,4,1),DATA!$F$2:$G$16,2,FALSE)</f>
        <v>19"</v>
      </c>
      <c r="H115" s="13" t="str">
        <f>VLOOKUP(MID(E115,5,3),DATA!$H$2:$I$16,2,FALSE)</f>
        <v>9.5"</v>
      </c>
      <c r="I115" s="13" t="str">
        <f t="shared" si="2"/>
        <v>45</v>
      </c>
      <c r="J115" s="13" t="str">
        <f>VLOOKUP(MID(E115,10,3),DATA!$J$2:$L$16,2,FALSE)</f>
        <v>5x112</v>
      </c>
      <c r="K115" s="13">
        <f>VLOOKUP(MID(E115,10,3),DATA!$J$2:$L$16,3,FALSE)</f>
        <v>66.56</v>
      </c>
      <c r="L115" s="10" t="str">
        <f>VLOOKUP(MID(E115,3,1),DATA!$D$2:$E$16,2,FALSE)</f>
        <v>High Offset</v>
      </c>
      <c r="N115" s="11" t="s">
        <v>18</v>
      </c>
      <c r="O115" s="61" t="str">
        <f>VLOOKUP(MID(P115,1,2),DATA!$B$2:$C$10,2,FALSE)</f>
        <v>FF11</v>
      </c>
      <c r="P115" s="66" t="s">
        <v>372</v>
      </c>
      <c r="Q115" s="18" cm="1">
        <f t="array" ref="Q115">SUMPRODUCT(1*('All Skus'!$C$2:$C$951=$P115),'All Skus'!$D$2:$D$951)</f>
        <v>3</v>
      </c>
      <c r="R115" s="13" t="str">
        <f>VLOOKUP(MID(P115,4,1),DATA!$F$2:$G$16,2,FALSE)</f>
        <v>19"</v>
      </c>
      <c r="S115" s="13" t="str">
        <f>VLOOKUP(MID(P115,5,3),DATA!$H$2:$I$16,2,FALSE)</f>
        <v>9.5"</v>
      </c>
      <c r="T115" s="13" t="str">
        <f t="shared" si="3"/>
        <v>45</v>
      </c>
      <c r="U115" s="13" t="str">
        <f>VLOOKUP(MID(P115,10,3),DATA!$J$2:$L$16,2,FALSE)</f>
        <v>5x112</v>
      </c>
      <c r="V115" s="13">
        <f>VLOOKUP(MID(P115,10,3),DATA!$J$2:$L$16,3,FALSE)</f>
        <v>66.56</v>
      </c>
      <c r="W115" s="10" t="str">
        <f>VLOOKUP(MID(P115,3,1),DATA!$D$2:$E$16,2,FALSE)</f>
        <v>High Offset</v>
      </c>
      <c r="Y115" s="11" t="s">
        <v>18</v>
      </c>
      <c r="AA115" s="10" t="s">
        <v>2</v>
      </c>
      <c r="AB115" s="10" t="s">
        <v>5</v>
      </c>
      <c r="AC115" s="10" t="s">
        <v>68</v>
      </c>
    </row>
    <row r="116" spans="1:29" x14ac:dyDescent="0.25">
      <c r="A116" s="10" t="s">
        <v>1821</v>
      </c>
      <c r="B116" s="10" t="s">
        <v>21</v>
      </c>
      <c r="C116" s="62" t="str">
        <f>VLOOKUP(MID(E116,1,2),DATA!$B$2:$C$10,2,FALSE)</f>
        <v>FF11</v>
      </c>
      <c r="D116" s="10" t="str">
        <f>VLOOKUP(MID(E116,13,2),DATA!$M$2:$N$16,2,FALSE)</f>
        <v>Liquid Metal</v>
      </c>
      <c r="E116" s="66" t="s">
        <v>373</v>
      </c>
      <c r="F116" s="18" cm="1">
        <f t="array" ref="F116">SUMPRODUCT(1*('All Skus'!$C$2:$C$951=$E116),'All Skus'!$D$2:$D$951)</f>
        <v>3</v>
      </c>
      <c r="G116" s="13" t="str">
        <f>VLOOKUP(MID(E116,4,1),DATA!$F$2:$G$16,2,FALSE)</f>
        <v>19"</v>
      </c>
      <c r="H116" s="13" t="str">
        <f>VLOOKUP(MID(E116,5,3),DATA!$H$2:$I$16,2,FALSE)</f>
        <v>9.5"</v>
      </c>
      <c r="I116" s="13" t="str">
        <f t="shared" si="2"/>
        <v>45</v>
      </c>
      <c r="J116" s="13" t="str">
        <f>VLOOKUP(MID(E116,10,3),DATA!$J$2:$L$16,2,FALSE)</f>
        <v>5x112</v>
      </c>
      <c r="K116" s="13">
        <f>VLOOKUP(MID(E116,10,3),DATA!$J$2:$L$16,3,FALSE)</f>
        <v>66.56</v>
      </c>
      <c r="L116" s="10" t="str">
        <f>VLOOKUP(MID(E116,3,1),DATA!$D$2:$E$16,2,FALSE)</f>
        <v>High Offset</v>
      </c>
      <c r="N116" s="11" t="s">
        <v>18</v>
      </c>
      <c r="O116" s="61" t="str">
        <f>VLOOKUP(MID(P116,1,2),DATA!$B$2:$C$10,2,FALSE)</f>
        <v>FF11</v>
      </c>
      <c r="P116" s="66" t="s">
        <v>373</v>
      </c>
      <c r="Q116" s="18" cm="1">
        <f t="array" ref="Q116">SUMPRODUCT(1*('All Skus'!$C$2:$C$951=$P116),'All Skus'!$D$2:$D$951)</f>
        <v>3</v>
      </c>
      <c r="R116" s="13" t="str">
        <f>VLOOKUP(MID(P116,4,1),DATA!$F$2:$G$16,2,FALSE)</f>
        <v>19"</v>
      </c>
      <c r="S116" s="13" t="str">
        <f>VLOOKUP(MID(P116,5,3),DATA!$H$2:$I$16,2,FALSE)</f>
        <v>9.5"</v>
      </c>
      <c r="T116" s="13" t="str">
        <f t="shared" si="3"/>
        <v>45</v>
      </c>
      <c r="U116" s="13" t="str">
        <f>VLOOKUP(MID(P116,10,3),DATA!$J$2:$L$16,2,FALSE)</f>
        <v>5x112</v>
      </c>
      <c r="V116" s="13">
        <f>VLOOKUP(MID(P116,10,3),DATA!$J$2:$L$16,3,FALSE)</f>
        <v>66.56</v>
      </c>
      <c r="W116" s="10" t="str">
        <f>VLOOKUP(MID(P116,3,1),DATA!$D$2:$E$16,2,FALSE)</f>
        <v>High Offset</v>
      </c>
      <c r="Y116" s="11" t="s">
        <v>18</v>
      </c>
      <c r="AA116" s="10" t="s">
        <v>2</v>
      </c>
      <c r="AB116" s="10" t="s">
        <v>5</v>
      </c>
      <c r="AC116" s="10" t="s">
        <v>68</v>
      </c>
    </row>
    <row r="117" spans="1:29" x14ac:dyDescent="0.25">
      <c r="A117" s="10" t="s">
        <v>1821</v>
      </c>
      <c r="B117" s="10" t="s">
        <v>1847</v>
      </c>
      <c r="C117" s="62" t="str">
        <f>VLOOKUP(MID(E117,1,2),DATA!$B$2:$C$10,2,FALSE)</f>
        <v>FF11</v>
      </c>
      <c r="D117" s="10" t="str">
        <f>VLOOKUP(MID(E117,13,2),DATA!$M$2:$N$16,2,FALSE)</f>
        <v>Tarmac</v>
      </c>
      <c r="E117" s="66" t="s">
        <v>376</v>
      </c>
      <c r="F117" s="18" cm="1">
        <f t="array" ref="F117">SUMPRODUCT(1*('All Skus'!$C$2:$C$951=$E117),'All Skus'!$D$2:$D$951)</f>
        <v>16</v>
      </c>
      <c r="G117" s="13" t="str">
        <f>VLOOKUP(MID(E117,4,1),DATA!$F$2:$G$16,2,FALSE)</f>
        <v>19"</v>
      </c>
      <c r="H117" s="13" t="str">
        <f>VLOOKUP(MID(E117,5,3),DATA!$H$2:$I$16,2,FALSE)</f>
        <v>9.0"</v>
      </c>
      <c r="I117" s="13" t="str">
        <f t="shared" si="2"/>
        <v>35</v>
      </c>
      <c r="J117" s="13" t="str">
        <f>VLOOKUP(MID(E117,10,3),DATA!$J$2:$L$16,2,FALSE)</f>
        <v>5x112</v>
      </c>
      <c r="K117" s="13">
        <f>VLOOKUP(MID(E117,10,3),DATA!$J$2:$L$16,3,FALSE)</f>
        <v>66.56</v>
      </c>
      <c r="L117" s="10" t="str">
        <f>VLOOKUP(MID(E117,3,1),DATA!$D$2:$E$16,2,FALSE)</f>
        <v>High Offset</v>
      </c>
      <c r="N117" s="11" t="s">
        <v>16</v>
      </c>
      <c r="O117" s="61" t="str">
        <f>VLOOKUP(MID(P117,1,2),DATA!$B$2:$C$10,2,FALSE)</f>
        <v>FF11</v>
      </c>
      <c r="P117" s="66" t="s">
        <v>376</v>
      </c>
      <c r="Q117" s="18" cm="1">
        <f t="array" ref="Q117">SUMPRODUCT(1*('All Skus'!$C$2:$C$951=$P117),'All Skus'!$D$2:$D$951)</f>
        <v>16</v>
      </c>
      <c r="R117" s="13" t="str">
        <f>VLOOKUP(MID(P117,4,1),DATA!$F$2:$G$16,2,FALSE)</f>
        <v>19"</v>
      </c>
      <c r="S117" s="13" t="str">
        <f>VLOOKUP(MID(P117,5,3),DATA!$H$2:$I$16,2,FALSE)</f>
        <v>9.0"</v>
      </c>
      <c r="T117" s="13" t="str">
        <f t="shared" si="3"/>
        <v>35</v>
      </c>
      <c r="U117" s="13" t="str">
        <f>VLOOKUP(MID(P117,10,3),DATA!$J$2:$L$16,2,FALSE)</f>
        <v>5x112</v>
      </c>
      <c r="V117" s="13">
        <f>VLOOKUP(MID(P117,10,3),DATA!$J$2:$L$16,3,FALSE)</f>
        <v>66.56</v>
      </c>
      <c r="W117" s="10" t="str">
        <f>VLOOKUP(MID(P117,3,1),DATA!$D$2:$E$16,2,FALSE)</f>
        <v>High Offset</v>
      </c>
      <c r="Y117" s="11" t="s">
        <v>16</v>
      </c>
      <c r="AA117" s="10" t="s">
        <v>2</v>
      </c>
      <c r="AB117" s="10" t="s">
        <v>5</v>
      </c>
    </row>
    <row r="118" spans="1:29" x14ac:dyDescent="0.25">
      <c r="A118" s="10" t="s">
        <v>1821</v>
      </c>
      <c r="B118" s="10" t="s">
        <v>1847</v>
      </c>
      <c r="C118" s="62" t="str">
        <f>VLOOKUP(MID(E118,1,2),DATA!$B$2:$C$10,2,FALSE)</f>
        <v>FF11</v>
      </c>
      <c r="D118" s="10" t="str">
        <f>VLOOKUP(MID(E118,13,2),DATA!$M$2:$N$16,2,FALSE)</f>
        <v>Liquid Metal</v>
      </c>
      <c r="E118" s="66" t="s">
        <v>377</v>
      </c>
      <c r="F118" s="18" cm="1">
        <f t="array" ref="F118">SUMPRODUCT(1*('All Skus'!$C$2:$C$951=$E118),'All Skus'!$D$2:$D$951)</f>
        <v>4</v>
      </c>
      <c r="G118" s="13" t="str">
        <f>VLOOKUP(MID(E118,4,1),DATA!$F$2:$G$16,2,FALSE)</f>
        <v>19"</v>
      </c>
      <c r="H118" s="13" t="str">
        <f>VLOOKUP(MID(E118,5,3),DATA!$H$2:$I$16,2,FALSE)</f>
        <v>9.0"</v>
      </c>
      <c r="I118" s="13" t="str">
        <f t="shared" si="2"/>
        <v>35</v>
      </c>
      <c r="J118" s="13" t="str">
        <f>VLOOKUP(MID(E118,10,3),DATA!$J$2:$L$16,2,FALSE)</f>
        <v>5x112</v>
      </c>
      <c r="K118" s="13">
        <f>VLOOKUP(MID(E118,10,3),DATA!$J$2:$L$16,3,FALSE)</f>
        <v>66.56</v>
      </c>
      <c r="L118" s="10" t="str">
        <f>VLOOKUP(MID(E118,3,1),DATA!$D$2:$E$16,2,FALSE)</f>
        <v>High Offset</v>
      </c>
      <c r="N118" s="11" t="s">
        <v>16</v>
      </c>
      <c r="O118" s="61" t="str">
        <f>VLOOKUP(MID(P118,1,2),DATA!$B$2:$C$10,2,FALSE)</f>
        <v>FF11</v>
      </c>
      <c r="P118" s="66" t="s">
        <v>377</v>
      </c>
      <c r="Q118" s="18" cm="1">
        <f t="array" ref="Q118">SUMPRODUCT(1*('All Skus'!$C$2:$C$951=$P118),'All Skus'!$D$2:$D$951)</f>
        <v>4</v>
      </c>
      <c r="R118" s="13" t="str">
        <f>VLOOKUP(MID(P118,4,1),DATA!$F$2:$G$16,2,FALSE)</f>
        <v>19"</v>
      </c>
      <c r="S118" s="13" t="str">
        <f>VLOOKUP(MID(P118,5,3),DATA!$H$2:$I$16,2,FALSE)</f>
        <v>9.0"</v>
      </c>
      <c r="T118" s="13" t="str">
        <f t="shared" si="3"/>
        <v>35</v>
      </c>
      <c r="U118" s="13" t="str">
        <f>VLOOKUP(MID(P118,10,3),DATA!$J$2:$L$16,2,FALSE)</f>
        <v>5x112</v>
      </c>
      <c r="V118" s="13">
        <f>VLOOKUP(MID(P118,10,3),DATA!$J$2:$L$16,3,FALSE)</f>
        <v>66.56</v>
      </c>
      <c r="W118" s="10" t="str">
        <f>VLOOKUP(MID(P118,3,1),DATA!$D$2:$E$16,2,FALSE)</f>
        <v>High Offset</v>
      </c>
      <c r="Y118" s="11" t="s">
        <v>16</v>
      </c>
      <c r="AA118" s="10" t="s">
        <v>2</v>
      </c>
      <c r="AB118" s="10" t="s">
        <v>5</v>
      </c>
    </row>
    <row r="119" spans="1:29" x14ac:dyDescent="0.25">
      <c r="A119" s="10" t="s">
        <v>1821</v>
      </c>
      <c r="B119" s="10" t="s">
        <v>1847</v>
      </c>
      <c r="C119" s="62" t="str">
        <f>VLOOKUP(MID(E119,1,2),DATA!$B$2:$C$10,2,FALSE)</f>
        <v>FF11</v>
      </c>
      <c r="D119" s="10" t="str">
        <f>VLOOKUP(MID(E119,13,2),DATA!$M$2:$N$16,2,FALSE)</f>
        <v>Tarmac</v>
      </c>
      <c r="E119" s="66" t="s">
        <v>372</v>
      </c>
      <c r="F119" s="18" cm="1">
        <f t="array" ref="F119">SUMPRODUCT(1*('All Skus'!$C$2:$C$951=$E119),'All Skus'!$D$2:$D$951)</f>
        <v>3</v>
      </c>
      <c r="G119" s="13" t="str">
        <f>VLOOKUP(MID(E119,4,1),DATA!$F$2:$G$16,2,FALSE)</f>
        <v>19"</v>
      </c>
      <c r="H119" s="13" t="str">
        <f>VLOOKUP(MID(E119,5,3),DATA!$H$2:$I$16,2,FALSE)</f>
        <v>9.5"</v>
      </c>
      <c r="I119" s="13" t="str">
        <f t="shared" si="2"/>
        <v>45</v>
      </c>
      <c r="J119" s="13" t="str">
        <f>VLOOKUP(MID(E119,10,3),DATA!$J$2:$L$16,2,FALSE)</f>
        <v>5x112</v>
      </c>
      <c r="K119" s="13">
        <f>VLOOKUP(MID(E119,10,3),DATA!$J$2:$L$16,3,FALSE)</f>
        <v>66.56</v>
      </c>
      <c r="L119" s="10" t="str">
        <f>VLOOKUP(MID(E119,3,1),DATA!$D$2:$E$16,2,FALSE)</f>
        <v>High Offset</v>
      </c>
      <c r="N119" s="11" t="s">
        <v>19</v>
      </c>
      <c r="O119" s="61" t="str">
        <f>VLOOKUP(MID(P119,1,2),DATA!$B$2:$C$10,2,FALSE)</f>
        <v>FF11</v>
      </c>
      <c r="P119" s="66" t="s">
        <v>372</v>
      </c>
      <c r="Q119" s="18" cm="1">
        <f t="array" ref="Q119">SUMPRODUCT(1*('All Skus'!$C$2:$C$951=$P119),'All Skus'!$D$2:$D$951)</f>
        <v>3</v>
      </c>
      <c r="R119" s="13" t="str">
        <f>VLOOKUP(MID(P119,4,1),DATA!$F$2:$G$16,2,FALSE)</f>
        <v>19"</v>
      </c>
      <c r="S119" s="13" t="str">
        <f>VLOOKUP(MID(P119,5,3),DATA!$H$2:$I$16,2,FALSE)</f>
        <v>9.5"</v>
      </c>
      <c r="T119" s="13" t="str">
        <f t="shared" si="3"/>
        <v>45</v>
      </c>
      <c r="U119" s="13" t="str">
        <f>VLOOKUP(MID(P119,10,3),DATA!$J$2:$L$16,2,FALSE)</f>
        <v>5x112</v>
      </c>
      <c r="V119" s="13">
        <f>VLOOKUP(MID(P119,10,3),DATA!$J$2:$L$16,3,FALSE)</f>
        <v>66.56</v>
      </c>
      <c r="W119" s="10" t="str">
        <f>VLOOKUP(MID(P119,3,1),DATA!$D$2:$E$16,2,FALSE)</f>
        <v>High Offset</v>
      </c>
      <c r="Y119" s="11" t="s">
        <v>19</v>
      </c>
      <c r="AA119" s="10" t="s">
        <v>2</v>
      </c>
      <c r="AB119" s="10" t="s">
        <v>5</v>
      </c>
    </row>
    <row r="120" spans="1:29" x14ac:dyDescent="0.25">
      <c r="A120" s="10" t="s">
        <v>1821</v>
      </c>
      <c r="B120" s="10" t="s">
        <v>1847</v>
      </c>
      <c r="C120" s="62" t="str">
        <f>VLOOKUP(MID(E120,1,2),DATA!$B$2:$C$10,2,FALSE)</f>
        <v>FF11</v>
      </c>
      <c r="D120" s="10" t="str">
        <f>VLOOKUP(MID(E120,13,2),DATA!$M$2:$N$16,2,FALSE)</f>
        <v>Liquid Metal</v>
      </c>
      <c r="E120" s="66" t="s">
        <v>373</v>
      </c>
      <c r="F120" s="18" cm="1">
        <f t="array" ref="F120">SUMPRODUCT(1*('All Skus'!$C$2:$C$951=$E120),'All Skus'!$D$2:$D$951)</f>
        <v>3</v>
      </c>
      <c r="G120" s="13" t="str">
        <f>VLOOKUP(MID(E120,4,1),DATA!$F$2:$G$16,2,FALSE)</f>
        <v>19"</v>
      </c>
      <c r="H120" s="13" t="str">
        <f>VLOOKUP(MID(E120,5,3),DATA!$H$2:$I$16,2,FALSE)</f>
        <v>9.5"</v>
      </c>
      <c r="I120" s="13" t="str">
        <f t="shared" si="2"/>
        <v>45</v>
      </c>
      <c r="J120" s="13" t="str">
        <f>VLOOKUP(MID(E120,10,3),DATA!$J$2:$L$16,2,FALSE)</f>
        <v>5x112</v>
      </c>
      <c r="K120" s="13">
        <f>VLOOKUP(MID(E120,10,3),DATA!$J$2:$L$16,3,FALSE)</f>
        <v>66.56</v>
      </c>
      <c r="L120" s="10" t="str">
        <f>VLOOKUP(MID(E120,3,1),DATA!$D$2:$E$16,2,FALSE)</f>
        <v>High Offset</v>
      </c>
      <c r="N120" s="11" t="s">
        <v>19</v>
      </c>
      <c r="O120" s="61" t="str">
        <f>VLOOKUP(MID(P120,1,2),DATA!$B$2:$C$10,2,FALSE)</f>
        <v>FF11</v>
      </c>
      <c r="P120" s="66" t="s">
        <v>373</v>
      </c>
      <c r="Q120" s="18" cm="1">
        <f t="array" ref="Q120">SUMPRODUCT(1*('All Skus'!$C$2:$C$951=$P120),'All Skus'!$D$2:$D$951)</f>
        <v>3</v>
      </c>
      <c r="R120" s="13" t="str">
        <f>VLOOKUP(MID(P120,4,1),DATA!$F$2:$G$16,2,FALSE)</f>
        <v>19"</v>
      </c>
      <c r="S120" s="13" t="str">
        <f>VLOOKUP(MID(P120,5,3),DATA!$H$2:$I$16,2,FALSE)</f>
        <v>9.5"</v>
      </c>
      <c r="T120" s="13" t="str">
        <f t="shared" si="3"/>
        <v>45</v>
      </c>
      <c r="U120" s="13" t="str">
        <f>VLOOKUP(MID(P120,10,3),DATA!$J$2:$L$16,2,FALSE)</f>
        <v>5x112</v>
      </c>
      <c r="V120" s="13">
        <f>VLOOKUP(MID(P120,10,3),DATA!$J$2:$L$16,3,FALSE)</f>
        <v>66.56</v>
      </c>
      <c r="W120" s="10" t="str">
        <f>VLOOKUP(MID(P120,3,1),DATA!$D$2:$E$16,2,FALSE)</f>
        <v>High Offset</v>
      </c>
      <c r="Y120" s="11" t="s">
        <v>19</v>
      </c>
      <c r="AA120" s="10" t="s">
        <v>2</v>
      </c>
      <c r="AB120" s="10" t="s">
        <v>5</v>
      </c>
    </row>
    <row r="121" spans="1:29" x14ac:dyDescent="0.25">
      <c r="A121" s="10" t="s">
        <v>1821</v>
      </c>
      <c r="B121" s="10" t="s">
        <v>1847</v>
      </c>
      <c r="C121" s="62" t="str">
        <f>VLOOKUP(MID(E121,1,2),DATA!$B$2:$C$10,2,FALSE)</f>
        <v>FF11</v>
      </c>
      <c r="D121" s="10" t="str">
        <f>VLOOKUP(MID(E121,13,2),DATA!$M$2:$N$16,2,FALSE)</f>
        <v>Tarmac</v>
      </c>
      <c r="E121" s="66" t="s">
        <v>382</v>
      </c>
      <c r="F121" s="18" cm="1">
        <f t="array" ref="F121">SUMPRODUCT(1*('All Skus'!$C$2:$C$951=$E121),'All Skus'!$D$2:$D$951)</f>
        <v>0</v>
      </c>
      <c r="G121" s="13" t="str">
        <f>VLOOKUP(MID(E121,4,1),DATA!$F$2:$G$16,2,FALSE)</f>
        <v>20"</v>
      </c>
      <c r="H121" s="13" t="str">
        <f>VLOOKUP(MID(E121,5,3),DATA!$H$2:$I$16,2,FALSE)</f>
        <v>9.0"</v>
      </c>
      <c r="I121" s="13" t="str">
        <f t="shared" si="2"/>
        <v>35</v>
      </c>
      <c r="J121" s="13" t="str">
        <f>VLOOKUP(MID(E121,10,3),DATA!$J$2:$L$16,2,FALSE)</f>
        <v>5x112</v>
      </c>
      <c r="K121" s="13">
        <f>VLOOKUP(MID(E121,10,3),DATA!$J$2:$L$16,3,FALSE)</f>
        <v>66.56</v>
      </c>
      <c r="L121" s="10" t="str">
        <f>VLOOKUP(MID(E121,3,1),DATA!$D$2:$E$16,2,FALSE)</f>
        <v>High Offset</v>
      </c>
      <c r="N121" s="11" t="s">
        <v>30</v>
      </c>
      <c r="O121" s="61" t="str">
        <f>VLOOKUP(MID(P121,1,2),DATA!$B$2:$C$10,2,FALSE)</f>
        <v>FF11</v>
      </c>
      <c r="P121" s="66" t="s">
        <v>382</v>
      </c>
      <c r="Q121" s="18" cm="1">
        <f t="array" ref="Q121">SUMPRODUCT(1*('All Skus'!$C$2:$C$951=$P121),'All Skus'!$D$2:$D$951)</f>
        <v>0</v>
      </c>
      <c r="R121" s="13" t="str">
        <f>VLOOKUP(MID(P121,4,1),DATA!$F$2:$G$16,2,FALSE)</f>
        <v>20"</v>
      </c>
      <c r="S121" s="13" t="str">
        <f>VLOOKUP(MID(P121,5,3),DATA!$H$2:$I$16,2,FALSE)</f>
        <v>9.0"</v>
      </c>
      <c r="T121" s="13" t="str">
        <f t="shared" si="3"/>
        <v>35</v>
      </c>
      <c r="U121" s="13" t="str">
        <f>VLOOKUP(MID(P121,10,3),DATA!$J$2:$L$16,2,FALSE)</f>
        <v>5x112</v>
      </c>
      <c r="V121" s="13">
        <f>VLOOKUP(MID(P121,10,3),DATA!$J$2:$L$16,3,FALSE)</f>
        <v>66.56</v>
      </c>
      <c r="W121" s="10" t="str">
        <f>VLOOKUP(MID(P121,3,1),DATA!$D$2:$E$16,2,FALSE)</f>
        <v>High Offset</v>
      </c>
      <c r="Y121" s="11" t="s">
        <v>30</v>
      </c>
      <c r="AA121" s="10" t="s">
        <v>2</v>
      </c>
      <c r="AB121" s="10" t="s">
        <v>5</v>
      </c>
    </row>
    <row r="122" spans="1:29" x14ac:dyDescent="0.25">
      <c r="A122" s="10" t="s">
        <v>1821</v>
      </c>
      <c r="B122" s="10" t="s">
        <v>1847</v>
      </c>
      <c r="C122" s="62" t="str">
        <f>VLOOKUP(MID(E122,1,2),DATA!$B$2:$C$10,2,FALSE)</f>
        <v>FF11</v>
      </c>
      <c r="D122" s="10" t="str">
        <f>VLOOKUP(MID(E122,13,2),DATA!$M$2:$N$16,2,FALSE)</f>
        <v>Liquid Metal</v>
      </c>
      <c r="E122" s="66" t="s">
        <v>383</v>
      </c>
      <c r="F122" s="18" cm="1">
        <f t="array" ref="F122">SUMPRODUCT(1*('All Skus'!$C$2:$C$951=$E122),'All Skus'!$D$2:$D$951)</f>
        <v>27</v>
      </c>
      <c r="G122" s="13" t="str">
        <f>VLOOKUP(MID(E122,4,1),DATA!$F$2:$G$16,2,FALSE)</f>
        <v>20"</v>
      </c>
      <c r="H122" s="13" t="str">
        <f>VLOOKUP(MID(E122,5,3),DATA!$H$2:$I$16,2,FALSE)</f>
        <v>9.0"</v>
      </c>
      <c r="I122" s="13" t="str">
        <f t="shared" si="2"/>
        <v>35</v>
      </c>
      <c r="J122" s="13" t="str">
        <f>VLOOKUP(MID(E122,10,3),DATA!$J$2:$L$16,2,FALSE)</f>
        <v>5x112</v>
      </c>
      <c r="K122" s="13">
        <f>VLOOKUP(MID(E122,10,3),DATA!$J$2:$L$16,3,FALSE)</f>
        <v>66.56</v>
      </c>
      <c r="L122" s="10" t="str">
        <f>VLOOKUP(MID(E122,3,1),DATA!$D$2:$E$16,2,FALSE)</f>
        <v>High Offset</v>
      </c>
      <c r="N122" s="11" t="s">
        <v>30</v>
      </c>
      <c r="O122" s="61" t="str">
        <f>VLOOKUP(MID(P122,1,2),DATA!$B$2:$C$10,2,FALSE)</f>
        <v>FF11</v>
      </c>
      <c r="P122" s="66" t="s">
        <v>383</v>
      </c>
      <c r="Q122" s="18" cm="1">
        <f t="array" ref="Q122">SUMPRODUCT(1*('All Skus'!$C$2:$C$951=$P122),'All Skus'!$D$2:$D$951)</f>
        <v>27</v>
      </c>
      <c r="R122" s="13" t="str">
        <f>VLOOKUP(MID(P122,4,1),DATA!$F$2:$G$16,2,FALSE)</f>
        <v>20"</v>
      </c>
      <c r="S122" s="13" t="str">
        <f>VLOOKUP(MID(P122,5,3),DATA!$H$2:$I$16,2,FALSE)</f>
        <v>9.0"</v>
      </c>
      <c r="T122" s="13" t="str">
        <f t="shared" si="3"/>
        <v>35</v>
      </c>
      <c r="U122" s="13" t="str">
        <f>VLOOKUP(MID(P122,10,3),DATA!$J$2:$L$16,2,FALSE)</f>
        <v>5x112</v>
      </c>
      <c r="V122" s="13">
        <f>VLOOKUP(MID(P122,10,3),DATA!$J$2:$L$16,3,FALSE)</f>
        <v>66.56</v>
      </c>
      <c r="W122" s="10" t="str">
        <f>VLOOKUP(MID(P122,3,1),DATA!$D$2:$E$16,2,FALSE)</f>
        <v>High Offset</v>
      </c>
      <c r="Y122" s="11" t="s">
        <v>30</v>
      </c>
      <c r="AA122" s="10" t="s">
        <v>2</v>
      </c>
      <c r="AB122" s="10" t="s">
        <v>5</v>
      </c>
    </row>
    <row r="123" spans="1:29" x14ac:dyDescent="0.25">
      <c r="A123" s="10" t="s">
        <v>1821</v>
      </c>
      <c r="B123" s="10" t="s">
        <v>1847</v>
      </c>
      <c r="C123" s="62" t="str">
        <f>VLOOKUP(MID(E123,1,2),DATA!$B$2:$C$10,2,FALSE)</f>
        <v>FF11</v>
      </c>
      <c r="D123" s="10" t="str">
        <f>VLOOKUP(MID(E123,13,2),DATA!$M$2:$N$16,2,FALSE)</f>
        <v>Tarmac</v>
      </c>
      <c r="E123" s="66" t="s">
        <v>389</v>
      </c>
      <c r="F123" s="18" cm="1">
        <f t="array" ref="F123">SUMPRODUCT(1*('All Skus'!$C$2:$C$951=$E123),'All Skus'!$D$2:$D$951)</f>
        <v>1</v>
      </c>
      <c r="G123" s="13" t="str">
        <f>VLOOKUP(MID(E123,4,1),DATA!$F$2:$G$16,2,FALSE)</f>
        <v>21"</v>
      </c>
      <c r="H123" s="13" t="str">
        <f>VLOOKUP(MID(E123,5,3),DATA!$H$2:$I$16,2,FALSE)</f>
        <v>9.5"</v>
      </c>
      <c r="I123" s="13" t="str">
        <f t="shared" si="2"/>
        <v>30</v>
      </c>
      <c r="J123" s="13" t="str">
        <f>VLOOKUP(MID(E123,10,3),DATA!$J$2:$L$16,2,FALSE)</f>
        <v>5x112</v>
      </c>
      <c r="K123" s="13">
        <f>VLOOKUP(MID(E123,10,3),DATA!$J$2:$L$16,3,FALSE)</f>
        <v>66.56</v>
      </c>
      <c r="L123" s="10" t="str">
        <f>VLOOKUP(MID(E123,3,1),DATA!$D$2:$E$16,2,FALSE)</f>
        <v>Medium Offset</v>
      </c>
      <c r="N123" s="11" t="s">
        <v>58</v>
      </c>
      <c r="O123" s="61" t="str">
        <f>VLOOKUP(MID(P123,1,2),DATA!$B$2:$C$10,2,FALSE)</f>
        <v>FF11</v>
      </c>
      <c r="P123" s="66" t="s">
        <v>389</v>
      </c>
      <c r="Q123" s="18" cm="1">
        <f t="array" ref="Q123">SUMPRODUCT(1*('All Skus'!$C$2:$C$951=$P123),'All Skus'!$D$2:$D$951)</f>
        <v>1</v>
      </c>
      <c r="R123" s="13" t="str">
        <f>VLOOKUP(MID(P123,4,1),DATA!$F$2:$G$16,2,FALSE)</f>
        <v>21"</v>
      </c>
      <c r="S123" s="13" t="str">
        <f>VLOOKUP(MID(P123,5,3),DATA!$H$2:$I$16,2,FALSE)</f>
        <v>9.5"</v>
      </c>
      <c r="T123" s="13" t="str">
        <f t="shared" si="3"/>
        <v>30</v>
      </c>
      <c r="U123" s="13" t="str">
        <f>VLOOKUP(MID(P123,10,3),DATA!$J$2:$L$16,2,FALSE)</f>
        <v>5x112</v>
      </c>
      <c r="V123" s="13">
        <f>VLOOKUP(MID(P123,10,3),DATA!$J$2:$L$16,3,FALSE)</f>
        <v>66.56</v>
      </c>
      <c r="W123" s="10" t="str">
        <f>VLOOKUP(MID(P123,3,1),DATA!$D$2:$E$16,2,FALSE)</f>
        <v>Medium Offset</v>
      </c>
      <c r="Y123" s="11" t="s">
        <v>58</v>
      </c>
      <c r="AA123" s="10" t="s">
        <v>2</v>
      </c>
      <c r="AB123" s="10" t="s">
        <v>5</v>
      </c>
    </row>
    <row r="124" spans="1:29" x14ac:dyDescent="0.25">
      <c r="A124" s="10" t="s">
        <v>1821</v>
      </c>
      <c r="B124" s="10" t="s">
        <v>1847</v>
      </c>
      <c r="C124" s="62" t="str">
        <f>VLOOKUP(MID(E124,1,2),DATA!$B$2:$C$10,2,FALSE)</f>
        <v>FF11</v>
      </c>
      <c r="D124" s="10" t="str">
        <f>VLOOKUP(MID(E124,13,2),DATA!$M$2:$N$16,2,FALSE)</f>
        <v>Liquid Metal</v>
      </c>
      <c r="E124" s="66" t="s">
        <v>390</v>
      </c>
      <c r="F124" s="18" cm="1">
        <f t="array" ref="F124">SUMPRODUCT(1*('All Skus'!$C$2:$C$951=$E124),'All Skus'!$D$2:$D$951)</f>
        <v>-2</v>
      </c>
      <c r="G124" s="13" t="str">
        <f>VLOOKUP(MID(E124,4,1),DATA!$F$2:$G$16,2,FALSE)</f>
        <v>21"</v>
      </c>
      <c r="H124" s="13" t="str">
        <f>VLOOKUP(MID(E124,5,3),DATA!$H$2:$I$16,2,FALSE)</f>
        <v>9.5"</v>
      </c>
      <c r="I124" s="13" t="str">
        <f t="shared" si="2"/>
        <v>30</v>
      </c>
      <c r="J124" s="13" t="str">
        <f>VLOOKUP(MID(E124,10,3),DATA!$J$2:$L$16,2,FALSE)</f>
        <v>5x112</v>
      </c>
      <c r="K124" s="13">
        <f>VLOOKUP(MID(E124,10,3),DATA!$J$2:$L$16,3,FALSE)</f>
        <v>66.56</v>
      </c>
      <c r="L124" s="10" t="str">
        <f>VLOOKUP(MID(E124,3,1),DATA!$D$2:$E$16,2,FALSE)</f>
        <v>Medium Offset</v>
      </c>
      <c r="N124" s="11" t="s">
        <v>58</v>
      </c>
      <c r="O124" s="61" t="str">
        <f>VLOOKUP(MID(P124,1,2),DATA!$B$2:$C$10,2,FALSE)</f>
        <v>FF11</v>
      </c>
      <c r="P124" s="66" t="s">
        <v>390</v>
      </c>
      <c r="Q124" s="18" cm="1">
        <f t="array" ref="Q124">SUMPRODUCT(1*('All Skus'!$C$2:$C$951=$P124),'All Skus'!$D$2:$D$951)</f>
        <v>-2</v>
      </c>
      <c r="R124" s="13" t="str">
        <f>VLOOKUP(MID(P124,4,1),DATA!$F$2:$G$16,2,FALSE)</f>
        <v>21"</v>
      </c>
      <c r="S124" s="13" t="str">
        <f>VLOOKUP(MID(P124,5,3),DATA!$H$2:$I$16,2,FALSE)</f>
        <v>9.5"</v>
      </c>
      <c r="T124" s="13" t="str">
        <f t="shared" si="3"/>
        <v>30</v>
      </c>
      <c r="U124" s="13" t="str">
        <f>VLOOKUP(MID(P124,10,3),DATA!$J$2:$L$16,2,FALSE)</f>
        <v>5x112</v>
      </c>
      <c r="V124" s="13">
        <f>VLOOKUP(MID(P124,10,3),DATA!$J$2:$L$16,3,FALSE)</f>
        <v>66.56</v>
      </c>
      <c r="W124" s="10" t="str">
        <f>VLOOKUP(MID(P124,3,1),DATA!$D$2:$E$16,2,FALSE)</f>
        <v>Medium Offset</v>
      </c>
      <c r="Y124" s="11" t="s">
        <v>58</v>
      </c>
      <c r="AA124" s="10" t="s">
        <v>2</v>
      </c>
      <c r="AB124" s="10" t="s">
        <v>5</v>
      </c>
    </row>
    <row r="125" spans="1:29" x14ac:dyDescent="0.25">
      <c r="A125" s="10" t="s">
        <v>1821</v>
      </c>
      <c r="B125" s="10" t="s">
        <v>1847</v>
      </c>
      <c r="C125" s="62" t="str">
        <f>VLOOKUP(MID(E125,1,2),DATA!$B$2:$C$10,2,FALSE)</f>
        <v>FF11</v>
      </c>
      <c r="D125" s="10" t="str">
        <f>VLOOKUP(MID(E125,13,2),DATA!$M$2:$N$16,2,FALSE)</f>
        <v>Raw</v>
      </c>
      <c r="E125" s="66" t="s">
        <v>391</v>
      </c>
      <c r="F125" s="18" cm="1">
        <f t="array" ref="F125">SUMPRODUCT(1*('All Skus'!$C$2:$C$951=$E125),'All Skus'!$D$2:$D$951)</f>
        <v>19</v>
      </c>
      <c r="G125" s="13" t="str">
        <f>VLOOKUP(MID(E125,4,1),DATA!$F$2:$G$16,2,FALSE)</f>
        <v>21"</v>
      </c>
      <c r="H125" s="13" t="str">
        <f>VLOOKUP(MID(E125,5,3),DATA!$H$2:$I$16,2,FALSE)</f>
        <v>9.5"</v>
      </c>
      <c r="I125" s="13" t="str">
        <f t="shared" si="2"/>
        <v>30</v>
      </c>
      <c r="J125" s="13" t="str">
        <f>VLOOKUP(MID(E125,10,3),DATA!$J$2:$L$16,2,FALSE)</f>
        <v>5x112</v>
      </c>
      <c r="K125" s="13">
        <f>VLOOKUP(MID(E125,10,3),DATA!$J$2:$L$16,3,FALSE)</f>
        <v>66.56</v>
      </c>
      <c r="L125" s="10" t="str">
        <f>VLOOKUP(MID(E125,3,1),DATA!$D$2:$E$16,2,FALSE)</f>
        <v>Medium Offset</v>
      </c>
      <c r="N125" s="11" t="s">
        <v>58</v>
      </c>
      <c r="O125" s="61" t="str">
        <f>VLOOKUP(MID(P125,1,2),DATA!$B$2:$C$10,2,FALSE)</f>
        <v>FF11</v>
      </c>
      <c r="P125" s="66" t="s">
        <v>391</v>
      </c>
      <c r="Q125" s="18" cm="1">
        <f t="array" ref="Q125">SUMPRODUCT(1*('All Skus'!$C$2:$C$951=$P125),'All Skus'!$D$2:$D$951)</f>
        <v>19</v>
      </c>
      <c r="R125" s="13" t="str">
        <f>VLOOKUP(MID(P125,4,1),DATA!$F$2:$G$16,2,FALSE)</f>
        <v>21"</v>
      </c>
      <c r="S125" s="13" t="str">
        <f>VLOOKUP(MID(P125,5,3),DATA!$H$2:$I$16,2,FALSE)</f>
        <v>9.5"</v>
      </c>
      <c r="T125" s="13" t="str">
        <f t="shared" si="3"/>
        <v>30</v>
      </c>
      <c r="U125" s="13" t="str">
        <f>VLOOKUP(MID(P125,10,3),DATA!$J$2:$L$16,2,FALSE)</f>
        <v>5x112</v>
      </c>
      <c r="V125" s="13">
        <f>VLOOKUP(MID(P125,10,3),DATA!$J$2:$L$16,3,FALSE)</f>
        <v>66.56</v>
      </c>
      <c r="W125" s="10" t="str">
        <f>VLOOKUP(MID(P125,3,1),DATA!$D$2:$E$16,2,FALSE)</f>
        <v>Medium Offset</v>
      </c>
      <c r="Y125" s="11" t="s">
        <v>58</v>
      </c>
      <c r="AA125" s="10" t="s">
        <v>2</v>
      </c>
      <c r="AB125" s="10" t="s">
        <v>5</v>
      </c>
    </row>
    <row r="126" spans="1:29" x14ac:dyDescent="0.25">
      <c r="A126" s="10" t="s">
        <v>1821</v>
      </c>
      <c r="B126" s="10" t="s">
        <v>21</v>
      </c>
      <c r="C126" s="62" t="str">
        <f>VLOOKUP(MID(E126,1,2),DATA!$B$2:$C$10,2,FALSE)</f>
        <v>FF15</v>
      </c>
      <c r="D126" s="10" t="s">
        <v>1</v>
      </c>
      <c r="E126" s="66" t="s">
        <v>246</v>
      </c>
      <c r="F126" s="18" cm="1">
        <f t="array" ref="F126">SUMPRODUCT(1*('All Skus'!$C$2:$C$951=$E126),'All Skus'!$D$2:$D$951)</f>
        <v>0</v>
      </c>
      <c r="G126" s="13" t="str">
        <f>VLOOKUP(MID(E126,4,1),DATA!$F$2:$G$16,2,FALSE)</f>
        <v>19"</v>
      </c>
      <c r="H126" s="13" t="str">
        <f>VLOOKUP(MID(E126,5,3),DATA!$H$2:$I$16,2,FALSE)</f>
        <v>9.5"</v>
      </c>
      <c r="I126" s="13" t="str">
        <f t="shared" si="2"/>
        <v>45</v>
      </c>
      <c r="J126" s="13" t="str">
        <f>VLOOKUP(MID(E126,10,3),DATA!$J$2:$L$16,2,FALSE)</f>
        <v>5x112</v>
      </c>
      <c r="K126" s="13">
        <f>VLOOKUP(MID(E126,10,3),DATA!$J$2:$L$16,3,FALSE)</f>
        <v>66.56</v>
      </c>
      <c r="L126" s="10" t="str">
        <f>VLOOKUP(MID(E126,3,1),DATA!$D$2:$E$16,2,FALSE)</f>
        <v>High Offset</v>
      </c>
      <c r="M126" s="10">
        <v>24</v>
      </c>
      <c r="N126" s="11" t="s">
        <v>18</v>
      </c>
      <c r="O126" s="61" t="str">
        <f>VLOOKUP(MID(P126,1,2),DATA!$B$2:$C$10,2,FALSE)</f>
        <v>FF15</v>
      </c>
      <c r="P126" s="66" t="s">
        <v>246</v>
      </c>
      <c r="Q126" s="18" cm="1">
        <f t="array" ref="Q126">SUMPRODUCT(1*('All Skus'!$C$2:$C$951=$P126),'All Skus'!$D$2:$D$951)</f>
        <v>0</v>
      </c>
      <c r="R126" s="13" t="str">
        <f>VLOOKUP(MID(P126,4,1),DATA!$F$2:$G$16,2,FALSE)</f>
        <v>19"</v>
      </c>
      <c r="S126" s="13" t="str">
        <f>VLOOKUP(MID(P126,5,3),DATA!$H$2:$I$16,2,FALSE)</f>
        <v>9.5"</v>
      </c>
      <c r="T126" s="13" t="str">
        <f t="shared" si="3"/>
        <v>45</v>
      </c>
      <c r="U126" s="13" t="str">
        <f>VLOOKUP(MID(P126,10,3),DATA!$J$2:$L$16,2,FALSE)</f>
        <v>5x112</v>
      </c>
      <c r="V126" s="13">
        <f>VLOOKUP(MID(P126,10,3),DATA!$J$2:$L$16,3,FALSE)</f>
        <v>66.56</v>
      </c>
      <c r="W126" s="10" t="str">
        <f>VLOOKUP(MID(P126,3,1),DATA!$D$2:$E$16,2,FALSE)</f>
        <v>High Offset</v>
      </c>
      <c r="X126" s="10">
        <v>24</v>
      </c>
      <c r="Y126" s="11" t="s">
        <v>18</v>
      </c>
      <c r="AA126" s="10" t="s">
        <v>2</v>
      </c>
      <c r="AB126" s="10" t="s">
        <v>5</v>
      </c>
      <c r="AC126" s="10" t="s">
        <v>68</v>
      </c>
    </row>
    <row r="127" spans="1:29" x14ac:dyDescent="0.25">
      <c r="A127" s="10" t="s">
        <v>1821</v>
      </c>
      <c r="B127" s="10" t="s">
        <v>1847</v>
      </c>
      <c r="C127" s="62" t="str">
        <f>VLOOKUP(MID(E127,1,2),DATA!$B$2:$C$10,2,FALSE)</f>
        <v>FF15</v>
      </c>
      <c r="D127" s="10" t="str">
        <f>VLOOKUP(MID(E127,13,2),DATA!$M$2:$N$16,2,FALSE)</f>
        <v>Tarmac</v>
      </c>
      <c r="E127" s="66" t="s">
        <v>246</v>
      </c>
      <c r="F127" s="18" cm="1">
        <f t="array" ref="F127">SUMPRODUCT(1*('All Skus'!$C$2:$C$951=$E127),'All Skus'!$D$2:$D$951)</f>
        <v>0</v>
      </c>
      <c r="G127" s="13" t="str">
        <f>VLOOKUP(MID(E127,4,1),DATA!$F$2:$G$16,2,FALSE)</f>
        <v>19"</v>
      </c>
      <c r="H127" s="13" t="str">
        <f>VLOOKUP(MID(E127,5,3),DATA!$H$2:$I$16,2,FALSE)</f>
        <v>9.5"</v>
      </c>
      <c r="I127" s="13" t="str">
        <f t="shared" si="2"/>
        <v>45</v>
      </c>
      <c r="J127" s="13" t="str">
        <f>VLOOKUP(MID(E127,10,3),DATA!$J$2:$L$16,2,FALSE)</f>
        <v>5x112</v>
      </c>
      <c r="K127" s="13">
        <f>VLOOKUP(MID(E127,10,3),DATA!$J$2:$L$16,3,FALSE)</f>
        <v>66.56</v>
      </c>
      <c r="L127" s="10" t="str">
        <f>VLOOKUP(MID(E127,3,1),DATA!$D$2:$E$16,2,FALSE)</f>
        <v>High Offset</v>
      </c>
      <c r="M127" s="10">
        <v>24</v>
      </c>
      <c r="N127" s="11" t="s">
        <v>19</v>
      </c>
      <c r="O127" s="61" t="str">
        <f>VLOOKUP(MID(P127,1,2),DATA!$B$2:$C$10,2,FALSE)</f>
        <v>FF15</v>
      </c>
      <c r="P127" s="66" t="s">
        <v>246</v>
      </c>
      <c r="Q127" s="18" cm="1">
        <f t="array" ref="Q127">SUMPRODUCT(1*('All Skus'!$C$2:$C$951=$P127),'All Skus'!$D$2:$D$951)</f>
        <v>0</v>
      </c>
      <c r="R127" s="13" t="str">
        <f>VLOOKUP(MID(P127,4,1),DATA!$F$2:$G$16,2,FALSE)</f>
        <v>19"</v>
      </c>
      <c r="S127" s="13" t="str">
        <f>VLOOKUP(MID(P127,5,3),DATA!$H$2:$I$16,2,FALSE)</f>
        <v>9.5"</v>
      </c>
      <c r="T127" s="13" t="str">
        <f t="shared" si="3"/>
        <v>45</v>
      </c>
      <c r="U127" s="13" t="str">
        <f>VLOOKUP(MID(P127,10,3),DATA!$J$2:$L$16,2,FALSE)</f>
        <v>5x112</v>
      </c>
      <c r="V127" s="13">
        <f>VLOOKUP(MID(P127,10,3),DATA!$J$2:$L$16,3,FALSE)</f>
        <v>66.56</v>
      </c>
      <c r="W127" s="10" t="str">
        <f>VLOOKUP(MID(P127,3,1),DATA!$D$2:$E$16,2,FALSE)</f>
        <v>High Offset</v>
      </c>
      <c r="X127" s="10">
        <v>24</v>
      </c>
      <c r="Y127" s="11" t="s">
        <v>19</v>
      </c>
      <c r="AA127" s="10" t="s">
        <v>2</v>
      </c>
      <c r="AB127" s="10" t="s">
        <v>5</v>
      </c>
    </row>
    <row r="128" spans="1:29" x14ac:dyDescent="0.25">
      <c r="A128" s="10" t="s">
        <v>1824</v>
      </c>
      <c r="B128" s="10" t="s">
        <v>348</v>
      </c>
      <c r="C128" s="62" t="str">
        <f>VLOOKUP(MID(E128,1,2),DATA!$B$2:$C$10,2,FALSE)</f>
        <v>FF01</v>
      </c>
      <c r="D128" s="10" t="str">
        <f>VLOOKUP(MID(E128,13,2),DATA!$M$2:$N$16,2,FALSE)</f>
        <v>Tarmac</v>
      </c>
      <c r="E128" s="66" t="s">
        <v>155</v>
      </c>
      <c r="F128" s="18" cm="1">
        <f t="array" ref="F128">SUMPRODUCT(1*('All Skus'!$C$2:$C$951=$E128),'All Skus'!$D$2:$D$951)</f>
        <v>1</v>
      </c>
      <c r="G128" s="13" t="str">
        <f>VLOOKUP(MID(E128,4,1),DATA!$F$2:$G$16,2,FALSE)</f>
        <v>20"</v>
      </c>
      <c r="H128" s="13" t="str">
        <f>VLOOKUP(MID(E128,5,3),DATA!$H$2:$I$16,2,FALSE)</f>
        <v>10.5"</v>
      </c>
      <c r="I128" s="13" t="str">
        <f t="shared" si="2"/>
        <v>35</v>
      </c>
      <c r="J128" s="13" t="str">
        <f>VLOOKUP(MID(E128,10,3),DATA!$J$2:$L$16,2,FALSE)</f>
        <v>5x112</v>
      </c>
      <c r="K128" s="13">
        <f>VLOOKUP(MID(E128,10,3),DATA!$J$2:$L$16,3,FALSE)</f>
        <v>66.56</v>
      </c>
      <c r="L128" s="10" t="str">
        <f>VLOOKUP(MID(E128,3,1),DATA!$D$2:$E$16,2,FALSE)</f>
        <v>Medium Offset</v>
      </c>
      <c r="M128" s="10">
        <v>28</v>
      </c>
      <c r="N128" s="11" t="s">
        <v>33</v>
      </c>
      <c r="O128" s="61" t="str">
        <f>VLOOKUP(MID(P128,1,2),DATA!$B$2:$C$10,2,FALSE)</f>
        <v>FF01</v>
      </c>
      <c r="P128" s="66" t="s">
        <v>155</v>
      </c>
      <c r="Q128" s="18" cm="1">
        <f t="array" ref="Q128">SUMPRODUCT(1*('All Skus'!$C$2:$C$951=$P128),'All Skus'!$D$2:$D$951)</f>
        <v>1</v>
      </c>
      <c r="R128" s="13" t="str">
        <f>VLOOKUP(MID(P128,4,1),DATA!$F$2:$G$16,2,FALSE)</f>
        <v>20"</v>
      </c>
      <c r="S128" s="13" t="str">
        <f>VLOOKUP(MID(P128,5,3),DATA!$H$2:$I$16,2,FALSE)</f>
        <v>10.5"</v>
      </c>
      <c r="T128" s="13" t="str">
        <f t="shared" si="3"/>
        <v>35</v>
      </c>
      <c r="U128" s="13" t="str">
        <f>VLOOKUP(MID(P128,10,3),DATA!$J$2:$L$16,2,FALSE)</f>
        <v>5x112</v>
      </c>
      <c r="V128" s="13">
        <f>VLOOKUP(MID(P128,10,3),DATA!$J$2:$L$16,3,FALSE)</f>
        <v>66.56</v>
      </c>
      <c r="W128" s="10" t="str">
        <f>VLOOKUP(MID(P128,3,1),DATA!$D$2:$E$16,2,FALSE)</f>
        <v>Medium Offset</v>
      </c>
      <c r="X128" s="10">
        <v>28</v>
      </c>
      <c r="Y128" s="11" t="s">
        <v>33</v>
      </c>
      <c r="Z128" s="10" t="s">
        <v>2159</v>
      </c>
      <c r="AA128" s="10" t="s">
        <v>2</v>
      </c>
      <c r="AB128" s="10" t="s">
        <v>5</v>
      </c>
      <c r="AC128" s="10" t="s">
        <v>68</v>
      </c>
    </row>
    <row r="129" spans="1:28" x14ac:dyDescent="0.25">
      <c r="A129" s="10" t="s">
        <v>1824</v>
      </c>
      <c r="B129" s="10" t="s">
        <v>348</v>
      </c>
      <c r="C129" s="62" t="str">
        <f>VLOOKUP(MID(E129,1,2),DATA!$B$2:$C$10,2,FALSE)</f>
        <v>FF01</v>
      </c>
      <c r="D129" s="10" t="str">
        <f>VLOOKUP(MID(E129,13,2),DATA!$M$2:$N$16,2,FALSE)</f>
        <v>Liquid Silver</v>
      </c>
      <c r="E129" s="66" t="s">
        <v>156</v>
      </c>
      <c r="F129" s="18" cm="1">
        <f t="array" ref="F129">SUMPRODUCT(1*('All Skus'!$C$2:$C$951=$E129),'All Skus'!$D$2:$D$951)</f>
        <v>26</v>
      </c>
      <c r="G129" s="13" t="str">
        <f>VLOOKUP(MID(E129,4,1),DATA!$F$2:$G$16,2,FALSE)</f>
        <v>20"</v>
      </c>
      <c r="H129" s="13" t="str">
        <f>VLOOKUP(MID(E129,5,3),DATA!$H$2:$I$16,2,FALSE)</f>
        <v>10.5"</v>
      </c>
      <c r="I129" s="13" t="str">
        <f t="shared" si="2"/>
        <v>35</v>
      </c>
      <c r="J129" s="13" t="str">
        <f>VLOOKUP(MID(E129,10,3),DATA!$J$2:$L$16,2,FALSE)</f>
        <v>5x112</v>
      </c>
      <c r="K129" s="13">
        <f>VLOOKUP(MID(E129,10,3),DATA!$J$2:$L$16,3,FALSE)</f>
        <v>66.56</v>
      </c>
      <c r="L129" s="10" t="str">
        <f>VLOOKUP(MID(E129,3,1),DATA!$D$2:$E$16,2,FALSE)</f>
        <v>Medium Offset</v>
      </c>
      <c r="M129" s="10">
        <v>28</v>
      </c>
      <c r="N129" s="11" t="s">
        <v>33</v>
      </c>
      <c r="O129" s="61" t="str">
        <f>VLOOKUP(MID(P129,1,2),DATA!$B$2:$C$10,2,FALSE)</f>
        <v>FF01</v>
      </c>
      <c r="P129" s="66" t="s">
        <v>156</v>
      </c>
      <c r="Q129" s="18" cm="1">
        <f t="array" ref="Q129">SUMPRODUCT(1*('All Skus'!$C$2:$C$951=$P129),'All Skus'!$D$2:$D$951)</f>
        <v>26</v>
      </c>
      <c r="R129" s="13" t="str">
        <f>VLOOKUP(MID(P129,4,1),DATA!$F$2:$G$16,2,FALSE)</f>
        <v>20"</v>
      </c>
      <c r="S129" s="13" t="str">
        <f>VLOOKUP(MID(P129,5,3),DATA!$H$2:$I$16,2,FALSE)</f>
        <v>10.5"</v>
      </c>
      <c r="T129" s="13" t="str">
        <f t="shared" si="3"/>
        <v>35</v>
      </c>
      <c r="U129" s="13" t="str">
        <f>VLOOKUP(MID(P129,10,3),DATA!$J$2:$L$16,2,FALSE)</f>
        <v>5x112</v>
      </c>
      <c r="V129" s="13">
        <f>VLOOKUP(MID(P129,10,3),DATA!$J$2:$L$16,3,FALSE)</f>
        <v>66.56</v>
      </c>
      <c r="W129" s="10" t="str">
        <f>VLOOKUP(MID(P129,3,1),DATA!$D$2:$E$16,2,FALSE)</f>
        <v>Medium Offset</v>
      </c>
      <c r="X129" s="10">
        <v>28</v>
      </c>
      <c r="Y129" s="11" t="s">
        <v>33</v>
      </c>
      <c r="Z129" s="10" t="s">
        <v>2159</v>
      </c>
      <c r="AA129" s="10" t="s">
        <v>2</v>
      </c>
      <c r="AB129" s="10" t="s">
        <v>5</v>
      </c>
    </row>
    <row r="130" spans="1:28" x14ac:dyDescent="0.25">
      <c r="A130" s="10" t="s">
        <v>1824</v>
      </c>
      <c r="B130" s="10" t="s">
        <v>348</v>
      </c>
      <c r="C130" s="62" t="str">
        <f>VLOOKUP(MID(E130,1,2),DATA!$B$2:$C$10,2,FALSE)</f>
        <v>FF01</v>
      </c>
      <c r="D130" s="10" t="str">
        <f>VLOOKUP(MID(E130,13,2),DATA!$M$2:$N$16,2,FALSE)</f>
        <v>Tarmac</v>
      </c>
      <c r="E130" s="66" t="s">
        <v>159</v>
      </c>
      <c r="F130" s="18" cm="1">
        <f t="array" ref="F130">SUMPRODUCT(1*('All Skus'!$C$2:$C$951=$E130),'All Skus'!$D$2:$D$951)</f>
        <v>0</v>
      </c>
      <c r="G130" s="13" t="str">
        <f>VLOOKUP(MID(E130,4,1),DATA!$F$2:$G$16,2,FALSE)</f>
        <v>20"</v>
      </c>
      <c r="H130" s="13" t="str">
        <f>VLOOKUP(MID(E130,5,3),DATA!$H$2:$I$16,2,FALSE)</f>
        <v>9.0"</v>
      </c>
      <c r="I130" s="13" t="str">
        <f t="shared" ref="I130:I193" si="4">MID(E130,8,2)</f>
        <v>25</v>
      </c>
      <c r="J130" s="13" t="str">
        <f>VLOOKUP(MID(E130,10,3),DATA!$J$2:$L$16,2,FALSE)</f>
        <v>5x112</v>
      </c>
      <c r="K130" s="13">
        <f>VLOOKUP(MID(E130,10,3),DATA!$J$2:$L$16,3,FALSE)</f>
        <v>66.56</v>
      </c>
      <c r="L130" s="10" t="str">
        <f>VLOOKUP(MID(E130,3,1),DATA!$D$2:$E$16,2,FALSE)</f>
        <v>Medium Offset</v>
      </c>
      <c r="M130" s="10">
        <v>25.8</v>
      </c>
      <c r="N130" s="11" t="s">
        <v>48</v>
      </c>
      <c r="O130" s="61" t="str">
        <f>VLOOKUP(MID(P130,1,2),DATA!$B$2:$C$10,2,FALSE)</f>
        <v>FF01</v>
      </c>
      <c r="P130" s="66" t="s">
        <v>159</v>
      </c>
      <c r="Q130" s="18" cm="1">
        <f t="array" ref="Q130">SUMPRODUCT(1*('All Skus'!$C$2:$C$951=$P130),'All Skus'!$D$2:$D$951)</f>
        <v>0</v>
      </c>
      <c r="R130" s="13" t="str">
        <f>VLOOKUP(MID(P130,4,1),DATA!$F$2:$G$16,2,FALSE)</f>
        <v>20"</v>
      </c>
      <c r="S130" s="13" t="str">
        <f>VLOOKUP(MID(P130,5,3),DATA!$H$2:$I$16,2,FALSE)</f>
        <v>9.0"</v>
      </c>
      <c r="T130" s="13" t="str">
        <f t="shared" ref="T130:T193" si="5">MID(P130,8,2)</f>
        <v>25</v>
      </c>
      <c r="U130" s="13" t="str">
        <f>VLOOKUP(MID(P130,10,3),DATA!$J$2:$L$16,2,FALSE)</f>
        <v>5x112</v>
      </c>
      <c r="V130" s="13">
        <f>VLOOKUP(MID(P130,10,3),DATA!$J$2:$L$16,3,FALSE)</f>
        <v>66.56</v>
      </c>
      <c r="W130" s="10" t="str">
        <f>VLOOKUP(MID(P130,3,1),DATA!$D$2:$E$16,2,FALSE)</f>
        <v>Medium Offset</v>
      </c>
      <c r="X130" s="10">
        <v>25.8</v>
      </c>
      <c r="Y130" s="11" t="s">
        <v>48</v>
      </c>
      <c r="Z130" s="10" t="s">
        <v>2159</v>
      </c>
      <c r="AA130" s="10" t="s">
        <v>2</v>
      </c>
      <c r="AB130" s="10" t="s">
        <v>5</v>
      </c>
    </row>
    <row r="131" spans="1:28" x14ac:dyDescent="0.25">
      <c r="A131" s="10" t="s">
        <v>1824</v>
      </c>
      <c r="B131" s="10" t="s">
        <v>348</v>
      </c>
      <c r="C131" s="62" t="str">
        <f>VLOOKUP(MID(E131,1,2),DATA!$B$2:$C$10,2,FALSE)</f>
        <v>FF01</v>
      </c>
      <c r="D131" s="10" t="str">
        <f>VLOOKUP(MID(E131,13,2),DATA!$M$2:$N$16,2,FALSE)</f>
        <v>Liquid Silver</v>
      </c>
      <c r="E131" s="66" t="s">
        <v>160</v>
      </c>
      <c r="F131" s="18" cm="1">
        <f t="array" ref="F131">SUMPRODUCT(1*('All Skus'!$C$2:$C$951=$E131),'All Skus'!$D$2:$D$951)</f>
        <v>34</v>
      </c>
      <c r="G131" s="13" t="str">
        <f>VLOOKUP(MID(E131,4,1),DATA!$F$2:$G$16,2,FALSE)</f>
        <v>20"</v>
      </c>
      <c r="H131" s="13" t="str">
        <f>VLOOKUP(MID(E131,5,3),DATA!$H$2:$I$16,2,FALSE)</f>
        <v>9.0"</v>
      </c>
      <c r="I131" s="13" t="str">
        <f t="shared" si="4"/>
        <v>25</v>
      </c>
      <c r="J131" s="13" t="str">
        <f>VLOOKUP(MID(E131,10,3),DATA!$J$2:$L$16,2,FALSE)</f>
        <v>5x112</v>
      </c>
      <c r="K131" s="13">
        <f>VLOOKUP(MID(E131,10,3),DATA!$J$2:$L$16,3,FALSE)</f>
        <v>66.56</v>
      </c>
      <c r="L131" s="10" t="str">
        <f>VLOOKUP(MID(E131,3,1),DATA!$D$2:$E$16,2,FALSE)</f>
        <v>Medium Offset</v>
      </c>
      <c r="M131" s="10">
        <v>25.8</v>
      </c>
      <c r="N131" s="11" t="s">
        <v>48</v>
      </c>
      <c r="O131" s="61" t="str">
        <f>VLOOKUP(MID(P131,1,2),DATA!$B$2:$C$10,2,FALSE)</f>
        <v>FF01</v>
      </c>
      <c r="P131" s="66" t="s">
        <v>160</v>
      </c>
      <c r="Q131" s="18" cm="1">
        <f t="array" ref="Q131">SUMPRODUCT(1*('All Skus'!$C$2:$C$951=$P131),'All Skus'!$D$2:$D$951)</f>
        <v>34</v>
      </c>
      <c r="R131" s="13" t="str">
        <f>VLOOKUP(MID(P131,4,1),DATA!$F$2:$G$16,2,FALSE)</f>
        <v>20"</v>
      </c>
      <c r="S131" s="13" t="str">
        <f>VLOOKUP(MID(P131,5,3),DATA!$H$2:$I$16,2,FALSE)</f>
        <v>9.0"</v>
      </c>
      <c r="T131" s="13" t="str">
        <f t="shared" si="5"/>
        <v>25</v>
      </c>
      <c r="U131" s="13" t="str">
        <f>VLOOKUP(MID(P131,10,3),DATA!$J$2:$L$16,2,FALSE)</f>
        <v>5x112</v>
      </c>
      <c r="V131" s="13">
        <f>VLOOKUP(MID(P131,10,3),DATA!$J$2:$L$16,3,FALSE)</f>
        <v>66.56</v>
      </c>
      <c r="W131" s="10" t="str">
        <f>VLOOKUP(MID(P131,3,1),DATA!$D$2:$E$16,2,FALSE)</f>
        <v>Medium Offset</v>
      </c>
      <c r="X131" s="10">
        <v>25.8</v>
      </c>
      <c r="Y131" s="11" t="s">
        <v>48</v>
      </c>
      <c r="Z131" s="10" t="s">
        <v>2159</v>
      </c>
      <c r="AA131" s="10" t="s">
        <v>2</v>
      </c>
      <c r="AB131" s="10" t="s">
        <v>5</v>
      </c>
    </row>
    <row r="132" spans="1:28" x14ac:dyDescent="0.25">
      <c r="A132" s="10" t="s">
        <v>1824</v>
      </c>
      <c r="B132" s="10" t="s">
        <v>348</v>
      </c>
      <c r="C132" s="62" t="str">
        <f>VLOOKUP(MID(E132,1,2),DATA!$B$2:$C$10,2,FALSE)</f>
        <v>FF04</v>
      </c>
      <c r="D132" s="10" t="str">
        <f>VLOOKUP(MID(E132,13,2),DATA!$M$2:$N$16,2,FALSE)</f>
        <v>Tarmac</v>
      </c>
      <c r="E132" s="66" t="s">
        <v>299</v>
      </c>
      <c r="F132" s="18" cm="1">
        <f t="array" ref="F132">SUMPRODUCT(1*('All Skus'!$C$2:$C$951=$E132),'All Skus'!$D$2:$D$951)</f>
        <v>23</v>
      </c>
      <c r="G132" s="13" t="str">
        <f>VLOOKUP(MID(E132,4,1),DATA!$F$2:$G$16,2,FALSE)</f>
        <v>19"</v>
      </c>
      <c r="H132" s="13" t="str">
        <f>VLOOKUP(MID(E132,5,3),DATA!$H$2:$I$16,2,FALSE)</f>
        <v>9.0"</v>
      </c>
      <c r="I132" s="13" t="str">
        <f t="shared" si="4"/>
        <v>35</v>
      </c>
      <c r="J132" s="13" t="str">
        <f>VLOOKUP(MID(E132,10,3),DATA!$J$2:$L$16,2,FALSE)</f>
        <v>5x112</v>
      </c>
      <c r="K132" s="13">
        <f>VLOOKUP(MID(E132,10,3),DATA!$J$2:$L$16,3,FALSE)</f>
        <v>66.56</v>
      </c>
      <c r="L132" s="10" t="str">
        <f>VLOOKUP(MID(E132,3,1),DATA!$D$2:$E$16,2,FALSE)</f>
        <v>High Offset</v>
      </c>
      <c r="O132" s="61" t="str">
        <f>VLOOKUP(MID(P132,1,2),DATA!$B$2:$C$10,2,FALSE)</f>
        <v>FF04</v>
      </c>
      <c r="P132" s="66" t="s">
        <v>299</v>
      </c>
      <c r="Q132" s="18" cm="1">
        <f t="array" ref="Q132">SUMPRODUCT(1*('All Skus'!$C$2:$C$951=$P132),'All Skus'!$D$2:$D$951)</f>
        <v>23</v>
      </c>
      <c r="R132" s="13" t="str">
        <f>VLOOKUP(MID(P132,4,1),DATA!$F$2:$G$16,2,FALSE)</f>
        <v>19"</v>
      </c>
      <c r="S132" s="13" t="str">
        <f>VLOOKUP(MID(P132,5,3),DATA!$H$2:$I$16,2,FALSE)</f>
        <v>9.0"</v>
      </c>
      <c r="T132" s="13" t="str">
        <f t="shared" si="5"/>
        <v>35</v>
      </c>
      <c r="U132" s="13" t="str">
        <f>VLOOKUP(MID(P132,10,3),DATA!$J$2:$L$16,2,FALSE)</f>
        <v>5x112</v>
      </c>
      <c r="V132" s="13">
        <f>VLOOKUP(MID(P132,10,3),DATA!$J$2:$L$16,3,FALSE)</f>
        <v>66.56</v>
      </c>
      <c r="W132" s="10" t="str">
        <f>VLOOKUP(MID(P132,3,1),DATA!$D$2:$E$16,2,FALSE)</f>
        <v>High Offset</v>
      </c>
      <c r="Z132" s="10" t="s">
        <v>2159</v>
      </c>
    </row>
    <row r="133" spans="1:28" x14ac:dyDescent="0.25">
      <c r="A133" s="10" t="s">
        <v>1824</v>
      </c>
      <c r="B133" s="10" t="s">
        <v>348</v>
      </c>
      <c r="C133" s="62" t="str">
        <f>VLOOKUP(MID(E133,1,2),DATA!$B$2:$C$10,2,FALSE)</f>
        <v>FF04</v>
      </c>
      <c r="D133" s="10" t="str">
        <f>VLOOKUP(MID(E133,13,2),DATA!$M$2:$N$16,2,FALSE)</f>
        <v>Liquid Metal</v>
      </c>
      <c r="E133" s="66" t="s">
        <v>300</v>
      </c>
      <c r="F133" s="18" cm="1">
        <f t="array" ref="F133">SUMPRODUCT(1*('All Skus'!$C$2:$C$951=$E133),'All Skus'!$D$2:$D$951)</f>
        <v>26</v>
      </c>
      <c r="G133" s="13" t="str">
        <f>VLOOKUP(MID(E133,4,1),DATA!$F$2:$G$16,2,FALSE)</f>
        <v>19"</v>
      </c>
      <c r="H133" s="13" t="str">
        <f>VLOOKUP(MID(E133,5,3),DATA!$H$2:$I$16,2,FALSE)</f>
        <v>9.0"</v>
      </c>
      <c r="I133" s="13" t="str">
        <f t="shared" si="4"/>
        <v>35</v>
      </c>
      <c r="J133" s="13" t="str">
        <f>VLOOKUP(MID(E133,10,3),DATA!$J$2:$L$16,2,FALSE)</f>
        <v>5x112</v>
      </c>
      <c r="K133" s="13">
        <f>VLOOKUP(MID(E133,10,3),DATA!$J$2:$L$16,3,FALSE)</f>
        <v>66.56</v>
      </c>
      <c r="L133" s="10" t="str">
        <f>VLOOKUP(MID(E133,3,1),DATA!$D$2:$E$16,2,FALSE)</f>
        <v>High Offset</v>
      </c>
      <c r="O133" s="61" t="str">
        <f>VLOOKUP(MID(P133,1,2),DATA!$B$2:$C$10,2,FALSE)</f>
        <v>FF04</v>
      </c>
      <c r="P133" s="66" t="s">
        <v>300</v>
      </c>
      <c r="Q133" s="18" cm="1">
        <f t="array" ref="Q133">SUMPRODUCT(1*('All Skus'!$C$2:$C$951=$P133),'All Skus'!$D$2:$D$951)</f>
        <v>26</v>
      </c>
      <c r="R133" s="13" t="str">
        <f>VLOOKUP(MID(P133,4,1),DATA!$F$2:$G$16,2,FALSE)</f>
        <v>19"</v>
      </c>
      <c r="S133" s="13" t="str">
        <f>VLOOKUP(MID(P133,5,3),DATA!$H$2:$I$16,2,FALSE)</f>
        <v>9.0"</v>
      </c>
      <c r="T133" s="13" t="str">
        <f t="shared" si="5"/>
        <v>35</v>
      </c>
      <c r="U133" s="13" t="str">
        <f>VLOOKUP(MID(P133,10,3),DATA!$J$2:$L$16,2,FALSE)</f>
        <v>5x112</v>
      </c>
      <c r="V133" s="13">
        <f>VLOOKUP(MID(P133,10,3),DATA!$J$2:$L$16,3,FALSE)</f>
        <v>66.56</v>
      </c>
      <c r="W133" s="10" t="str">
        <f>VLOOKUP(MID(P133,3,1),DATA!$D$2:$E$16,2,FALSE)</f>
        <v>High Offset</v>
      </c>
      <c r="Z133" s="10" t="s">
        <v>2159</v>
      </c>
    </row>
    <row r="134" spans="1:28" x14ac:dyDescent="0.25">
      <c r="A134" s="10" t="s">
        <v>1824</v>
      </c>
      <c r="B134" s="10" t="s">
        <v>348</v>
      </c>
      <c r="C134" s="62" t="str">
        <f>VLOOKUP(MID(E134,1,2),DATA!$B$2:$C$10,2,FALSE)</f>
        <v>FF04</v>
      </c>
      <c r="D134" s="10" t="str">
        <f>VLOOKUP(MID(E134,13,2),DATA!$M$2:$N$16,2,FALSE)</f>
        <v>Tarmac</v>
      </c>
      <c r="E134" s="66" t="s">
        <v>301</v>
      </c>
      <c r="F134" s="18" cm="1">
        <f t="array" ref="F134">SUMPRODUCT(1*('All Skus'!$C$2:$C$951=$E134),'All Skus'!$D$2:$D$951)</f>
        <v>28</v>
      </c>
      <c r="G134" s="13" t="str">
        <f>VLOOKUP(MID(E134,4,1),DATA!$F$2:$G$16,2,FALSE)</f>
        <v>20"</v>
      </c>
      <c r="H134" s="13" t="str">
        <f>VLOOKUP(MID(E134,5,3),DATA!$H$2:$I$16,2,FALSE)</f>
        <v>10.5"</v>
      </c>
      <c r="I134" s="13" t="str">
        <f t="shared" si="4"/>
        <v>35</v>
      </c>
      <c r="J134" s="13" t="str">
        <f>VLOOKUP(MID(E134,10,3),DATA!$J$2:$L$16,2,FALSE)</f>
        <v>5x112</v>
      </c>
      <c r="K134" s="13">
        <f>VLOOKUP(MID(E134,10,3),DATA!$J$2:$L$16,3,FALSE)</f>
        <v>66.56</v>
      </c>
      <c r="L134" s="10" t="str">
        <f>VLOOKUP(MID(E134,3,1),DATA!$D$2:$E$16,2,FALSE)</f>
        <v>Medium Offset</v>
      </c>
      <c r="M134" s="10">
        <v>26.2</v>
      </c>
      <c r="N134" s="11" t="s">
        <v>33</v>
      </c>
      <c r="O134" s="61" t="str">
        <f>VLOOKUP(MID(P134,1,2),DATA!$B$2:$C$10,2,FALSE)</f>
        <v>FF04</v>
      </c>
      <c r="P134" s="66" t="s">
        <v>301</v>
      </c>
      <c r="Q134" s="18" cm="1">
        <f t="array" ref="Q134">SUMPRODUCT(1*('All Skus'!$C$2:$C$951=$P134),'All Skus'!$D$2:$D$951)</f>
        <v>28</v>
      </c>
      <c r="R134" s="13" t="str">
        <f>VLOOKUP(MID(P134,4,1),DATA!$F$2:$G$16,2,FALSE)</f>
        <v>20"</v>
      </c>
      <c r="S134" s="13" t="str">
        <f>VLOOKUP(MID(P134,5,3),DATA!$H$2:$I$16,2,FALSE)</f>
        <v>10.5"</v>
      </c>
      <c r="T134" s="13" t="str">
        <f t="shared" si="5"/>
        <v>35</v>
      </c>
      <c r="U134" s="13" t="str">
        <f>VLOOKUP(MID(P134,10,3),DATA!$J$2:$L$16,2,FALSE)</f>
        <v>5x112</v>
      </c>
      <c r="V134" s="13">
        <f>VLOOKUP(MID(P134,10,3),DATA!$J$2:$L$16,3,FALSE)</f>
        <v>66.56</v>
      </c>
      <c r="W134" s="10" t="str">
        <f>VLOOKUP(MID(P134,3,1),DATA!$D$2:$E$16,2,FALSE)</f>
        <v>Medium Offset</v>
      </c>
      <c r="X134" s="10">
        <v>26.2</v>
      </c>
      <c r="Y134" s="11" t="s">
        <v>33</v>
      </c>
      <c r="Z134" s="10" t="s">
        <v>2159</v>
      </c>
      <c r="AA134" s="10" t="s">
        <v>2</v>
      </c>
      <c r="AB134" s="10" t="s">
        <v>5</v>
      </c>
    </row>
    <row r="135" spans="1:28" x14ac:dyDescent="0.25">
      <c r="A135" s="10" t="s">
        <v>1824</v>
      </c>
      <c r="B135" s="10" t="s">
        <v>348</v>
      </c>
      <c r="C135" s="62" t="str">
        <f>VLOOKUP(MID(E135,1,2),DATA!$B$2:$C$10,2,FALSE)</f>
        <v>FF04</v>
      </c>
      <c r="D135" s="10" t="str">
        <f>VLOOKUP(MID(E135,13,2),DATA!$M$2:$N$16,2,FALSE)</f>
        <v>Liquid Metal</v>
      </c>
      <c r="E135" s="66" t="s">
        <v>302</v>
      </c>
      <c r="F135" s="18" cm="1">
        <f t="array" ref="F135">SUMPRODUCT(1*('All Skus'!$C$2:$C$951=$E135),'All Skus'!$D$2:$D$951)</f>
        <v>1</v>
      </c>
      <c r="G135" s="13" t="str">
        <f>VLOOKUP(MID(E135,4,1),DATA!$F$2:$G$16,2,FALSE)</f>
        <v>20"</v>
      </c>
      <c r="H135" s="13" t="str">
        <f>VLOOKUP(MID(E135,5,3),DATA!$H$2:$I$16,2,FALSE)</f>
        <v>10.5"</v>
      </c>
      <c r="I135" s="13" t="str">
        <f t="shared" si="4"/>
        <v>35</v>
      </c>
      <c r="J135" s="13" t="str">
        <f>VLOOKUP(MID(E135,10,3),DATA!$J$2:$L$16,2,FALSE)</f>
        <v>5x112</v>
      </c>
      <c r="K135" s="13">
        <f>VLOOKUP(MID(E135,10,3),DATA!$J$2:$L$16,3,FALSE)</f>
        <v>66.56</v>
      </c>
      <c r="L135" s="10" t="str">
        <f>VLOOKUP(MID(E135,3,1),DATA!$D$2:$E$16,2,FALSE)</f>
        <v>Medium Offset</v>
      </c>
      <c r="M135" s="10">
        <v>26.2</v>
      </c>
      <c r="N135" s="11" t="s">
        <v>33</v>
      </c>
      <c r="O135" s="61" t="str">
        <f>VLOOKUP(MID(P135,1,2),DATA!$B$2:$C$10,2,FALSE)</f>
        <v>FF04</v>
      </c>
      <c r="P135" s="66" t="s">
        <v>302</v>
      </c>
      <c r="Q135" s="18" cm="1">
        <f t="array" ref="Q135">SUMPRODUCT(1*('All Skus'!$C$2:$C$951=$P135),'All Skus'!$D$2:$D$951)</f>
        <v>1</v>
      </c>
      <c r="R135" s="13" t="str">
        <f>VLOOKUP(MID(P135,4,1),DATA!$F$2:$G$16,2,FALSE)</f>
        <v>20"</v>
      </c>
      <c r="S135" s="13" t="str">
        <f>VLOOKUP(MID(P135,5,3),DATA!$H$2:$I$16,2,FALSE)</f>
        <v>10.5"</v>
      </c>
      <c r="T135" s="13" t="str">
        <f t="shared" si="5"/>
        <v>35</v>
      </c>
      <c r="U135" s="13" t="str">
        <f>VLOOKUP(MID(P135,10,3),DATA!$J$2:$L$16,2,FALSE)</f>
        <v>5x112</v>
      </c>
      <c r="V135" s="13">
        <f>VLOOKUP(MID(P135,10,3),DATA!$J$2:$L$16,3,FALSE)</f>
        <v>66.56</v>
      </c>
      <c r="W135" s="10" t="str">
        <f>VLOOKUP(MID(P135,3,1),DATA!$D$2:$E$16,2,FALSE)</f>
        <v>Medium Offset</v>
      </c>
      <c r="X135" s="10">
        <v>26.2</v>
      </c>
      <c r="Y135" s="11" t="s">
        <v>33</v>
      </c>
      <c r="Z135" s="10" t="s">
        <v>2159</v>
      </c>
      <c r="AA135" s="10" t="s">
        <v>2</v>
      </c>
      <c r="AB135" s="10" t="s">
        <v>5</v>
      </c>
    </row>
    <row r="136" spans="1:28" x14ac:dyDescent="0.25">
      <c r="A136" s="10" t="s">
        <v>1824</v>
      </c>
      <c r="B136" s="10" t="s">
        <v>348</v>
      </c>
      <c r="C136" s="62" t="str">
        <f>VLOOKUP(MID(E136,1,2),DATA!$B$2:$C$10,2,FALSE)</f>
        <v>FF04</v>
      </c>
      <c r="D136" s="10" t="str">
        <f>VLOOKUP(MID(E136,13,2),DATA!$M$2:$N$16,2,FALSE)</f>
        <v>Tarmac</v>
      </c>
      <c r="E136" s="66" t="s">
        <v>303</v>
      </c>
      <c r="F136" s="18" cm="1">
        <f t="array" ref="F136">SUMPRODUCT(1*('All Skus'!$C$2:$C$951=$E136),'All Skus'!$D$2:$D$951)</f>
        <v>7</v>
      </c>
      <c r="G136" s="13" t="str">
        <f>VLOOKUP(MID(E136,4,1),DATA!$F$2:$G$16,2,FALSE)</f>
        <v>20"</v>
      </c>
      <c r="H136" s="13" t="str">
        <f>VLOOKUP(MID(E136,5,3),DATA!$H$2:$I$16,2,FALSE)</f>
        <v>9.0"</v>
      </c>
      <c r="I136" s="13" t="str">
        <f t="shared" si="4"/>
        <v>25</v>
      </c>
      <c r="J136" s="13" t="str">
        <f>VLOOKUP(MID(E136,10,3),DATA!$J$2:$L$16,2,FALSE)</f>
        <v>5x112</v>
      </c>
      <c r="K136" s="13">
        <f>VLOOKUP(MID(E136,10,3),DATA!$J$2:$L$16,3,FALSE)</f>
        <v>66.56</v>
      </c>
      <c r="L136" s="10" t="str">
        <f>VLOOKUP(MID(E136,3,1),DATA!$D$2:$E$16,2,FALSE)</f>
        <v>Medium Offset</v>
      </c>
      <c r="M136" s="10">
        <v>24.8</v>
      </c>
      <c r="N136" s="11" t="s">
        <v>48</v>
      </c>
      <c r="O136" s="61" t="str">
        <f>VLOOKUP(MID(P136,1,2),DATA!$B$2:$C$10,2,FALSE)</f>
        <v>FF04</v>
      </c>
      <c r="P136" s="66" t="s">
        <v>303</v>
      </c>
      <c r="Q136" s="18" cm="1">
        <f t="array" ref="Q136">SUMPRODUCT(1*('All Skus'!$C$2:$C$951=$P136),'All Skus'!$D$2:$D$951)</f>
        <v>7</v>
      </c>
      <c r="R136" s="13" t="str">
        <f>VLOOKUP(MID(P136,4,1),DATA!$F$2:$G$16,2,FALSE)</f>
        <v>20"</v>
      </c>
      <c r="S136" s="13" t="str">
        <f>VLOOKUP(MID(P136,5,3),DATA!$H$2:$I$16,2,FALSE)</f>
        <v>9.0"</v>
      </c>
      <c r="T136" s="13" t="str">
        <f t="shared" si="5"/>
        <v>25</v>
      </c>
      <c r="U136" s="13" t="str">
        <f>VLOOKUP(MID(P136,10,3),DATA!$J$2:$L$16,2,FALSE)</f>
        <v>5x112</v>
      </c>
      <c r="V136" s="13">
        <f>VLOOKUP(MID(P136,10,3),DATA!$J$2:$L$16,3,FALSE)</f>
        <v>66.56</v>
      </c>
      <c r="W136" s="10" t="str">
        <f>VLOOKUP(MID(P136,3,1),DATA!$D$2:$E$16,2,FALSE)</f>
        <v>Medium Offset</v>
      </c>
      <c r="X136" s="10">
        <v>24.8</v>
      </c>
      <c r="Y136" s="11" t="s">
        <v>48</v>
      </c>
      <c r="Z136" s="10" t="s">
        <v>2159</v>
      </c>
      <c r="AA136" s="10" t="s">
        <v>2</v>
      </c>
      <c r="AB136" s="10" t="s">
        <v>5</v>
      </c>
    </row>
    <row r="137" spans="1:28" x14ac:dyDescent="0.25">
      <c r="A137" s="10" t="s">
        <v>1824</v>
      </c>
      <c r="B137" s="10" t="s">
        <v>348</v>
      </c>
      <c r="C137" s="62" t="str">
        <f>VLOOKUP(MID(E137,1,2),DATA!$B$2:$C$10,2,FALSE)</f>
        <v>FF04</v>
      </c>
      <c r="D137" s="10" t="str">
        <f>VLOOKUP(MID(E137,13,2),DATA!$M$2:$N$16,2,FALSE)</f>
        <v>Liquid Metal</v>
      </c>
      <c r="E137" s="66" t="s">
        <v>304</v>
      </c>
      <c r="F137" s="18" cm="1">
        <f t="array" ref="F137">SUMPRODUCT(1*('All Skus'!$C$2:$C$951=$E137),'All Skus'!$D$2:$D$951)</f>
        <v>9</v>
      </c>
      <c r="G137" s="13" t="str">
        <f>VLOOKUP(MID(E137,4,1),DATA!$F$2:$G$16,2,FALSE)</f>
        <v>20"</v>
      </c>
      <c r="H137" s="13" t="str">
        <f>VLOOKUP(MID(E137,5,3),DATA!$H$2:$I$16,2,FALSE)</f>
        <v>9.0"</v>
      </c>
      <c r="I137" s="13" t="str">
        <f t="shared" si="4"/>
        <v>25</v>
      </c>
      <c r="J137" s="13" t="str">
        <f>VLOOKUP(MID(E137,10,3),DATA!$J$2:$L$16,2,FALSE)</f>
        <v>5x112</v>
      </c>
      <c r="K137" s="13">
        <f>VLOOKUP(MID(E137,10,3),DATA!$J$2:$L$16,3,FALSE)</f>
        <v>66.56</v>
      </c>
      <c r="L137" s="10" t="str">
        <f>VLOOKUP(MID(E137,3,1),DATA!$D$2:$E$16,2,FALSE)</f>
        <v>Medium Offset</v>
      </c>
      <c r="M137" s="10">
        <v>24.8</v>
      </c>
      <c r="N137" s="11" t="s">
        <v>48</v>
      </c>
      <c r="O137" s="61" t="str">
        <f>VLOOKUP(MID(P137,1,2),DATA!$B$2:$C$10,2,FALSE)</f>
        <v>FF04</v>
      </c>
      <c r="P137" s="66" t="s">
        <v>304</v>
      </c>
      <c r="Q137" s="18" cm="1">
        <f t="array" ref="Q137">SUMPRODUCT(1*('All Skus'!$C$2:$C$951=$P137),'All Skus'!$D$2:$D$951)</f>
        <v>9</v>
      </c>
      <c r="R137" s="13" t="str">
        <f>VLOOKUP(MID(P137,4,1),DATA!$F$2:$G$16,2,FALSE)</f>
        <v>20"</v>
      </c>
      <c r="S137" s="13" t="str">
        <f>VLOOKUP(MID(P137,5,3),DATA!$H$2:$I$16,2,FALSE)</f>
        <v>9.0"</v>
      </c>
      <c r="T137" s="13" t="str">
        <f t="shared" si="5"/>
        <v>25</v>
      </c>
      <c r="U137" s="13" t="str">
        <f>VLOOKUP(MID(P137,10,3),DATA!$J$2:$L$16,2,FALSE)</f>
        <v>5x112</v>
      </c>
      <c r="V137" s="13">
        <f>VLOOKUP(MID(P137,10,3),DATA!$J$2:$L$16,3,FALSE)</f>
        <v>66.56</v>
      </c>
      <c r="W137" s="10" t="str">
        <f>VLOOKUP(MID(P137,3,1),DATA!$D$2:$E$16,2,FALSE)</f>
        <v>Medium Offset</v>
      </c>
      <c r="X137" s="10">
        <v>24.8</v>
      </c>
      <c r="Y137" s="11" t="s">
        <v>48</v>
      </c>
      <c r="Z137" s="10" t="s">
        <v>2159</v>
      </c>
      <c r="AA137" s="10" t="s">
        <v>2</v>
      </c>
      <c r="AB137" s="10" t="s">
        <v>5</v>
      </c>
    </row>
    <row r="138" spans="1:28" x14ac:dyDescent="0.25">
      <c r="A138" s="10" t="s">
        <v>1824</v>
      </c>
      <c r="B138" s="10" t="s">
        <v>348</v>
      </c>
      <c r="C138" s="62" t="str">
        <f>VLOOKUP(MID(E138,1,2),DATA!$B$2:$C$10,2,FALSE)</f>
        <v>FF10</v>
      </c>
      <c r="D138" s="10" t="s">
        <v>148</v>
      </c>
      <c r="E138" s="66" t="s">
        <v>14</v>
      </c>
      <c r="F138" s="18" cm="1">
        <f t="array" ref="F138">SUMPRODUCT(1*('All Skus'!$C$2:$C$951=$E138),'All Skus'!$D$2:$D$951)</f>
        <v>4</v>
      </c>
      <c r="G138" s="13" t="str">
        <f>VLOOKUP(MID(E138,4,1),DATA!$F$2:$G$16,2,FALSE)</f>
        <v>19"</v>
      </c>
      <c r="H138" s="13" t="str">
        <f>VLOOKUP(MID(E138,5,3),DATA!$H$2:$I$16,2,FALSE)</f>
        <v>9.0"</v>
      </c>
      <c r="I138" s="13" t="str">
        <f t="shared" si="4"/>
        <v>35</v>
      </c>
      <c r="J138" s="13" t="str">
        <f>VLOOKUP(MID(E138,10,3),DATA!$J$2:$L$16,2,FALSE)</f>
        <v>5x112</v>
      </c>
      <c r="K138" s="13">
        <f>VLOOKUP(MID(E138,10,3),DATA!$J$2:$L$16,3,FALSE)</f>
        <v>66.56</v>
      </c>
      <c r="L138" s="10" t="str">
        <f>VLOOKUP(MID(E138,3,1),DATA!$D$2:$E$16,2,FALSE)</f>
        <v>High Offset</v>
      </c>
      <c r="O138" s="61" t="str">
        <f>VLOOKUP(MID(P138,1,2),DATA!$B$2:$C$10,2,FALSE)</f>
        <v>FF10</v>
      </c>
      <c r="P138" s="66" t="s">
        <v>14</v>
      </c>
      <c r="Q138" s="18" cm="1">
        <f t="array" ref="Q138">SUMPRODUCT(1*('All Skus'!$C$2:$C$951=$P138),'All Skus'!$D$2:$D$951)</f>
        <v>4</v>
      </c>
      <c r="R138" s="13" t="str">
        <f>VLOOKUP(MID(P138,4,1),DATA!$F$2:$G$16,2,FALSE)</f>
        <v>19"</v>
      </c>
      <c r="S138" s="13" t="str">
        <f>VLOOKUP(MID(P138,5,3),DATA!$H$2:$I$16,2,FALSE)</f>
        <v>9.0"</v>
      </c>
      <c r="T138" s="13" t="str">
        <f t="shared" si="5"/>
        <v>35</v>
      </c>
      <c r="U138" s="13" t="str">
        <f>VLOOKUP(MID(P138,10,3),DATA!$J$2:$L$16,2,FALSE)</f>
        <v>5x112</v>
      </c>
      <c r="V138" s="13">
        <f>VLOOKUP(MID(P138,10,3),DATA!$J$2:$L$16,3,FALSE)</f>
        <v>66.56</v>
      </c>
      <c r="W138" s="10" t="str">
        <f>VLOOKUP(MID(P138,3,1),DATA!$D$2:$E$16,2,FALSE)</f>
        <v>High Offset</v>
      </c>
      <c r="Z138" s="10" t="s">
        <v>2159</v>
      </c>
    </row>
    <row r="139" spans="1:28" x14ac:dyDescent="0.25">
      <c r="A139" s="10" t="s">
        <v>1824</v>
      </c>
      <c r="B139" s="10" t="s">
        <v>348</v>
      </c>
      <c r="C139" s="62" t="str">
        <f>VLOOKUP(MID(E139,1,2),DATA!$B$2:$C$10,2,FALSE)</f>
        <v>FF10</v>
      </c>
      <c r="D139" s="10" t="s">
        <v>148</v>
      </c>
      <c r="E139" s="66" t="s">
        <v>15</v>
      </c>
      <c r="F139" s="18" cm="1">
        <f t="array" ref="F139">SUMPRODUCT(1*('All Skus'!$C$2:$C$951=$E139),'All Skus'!$D$2:$D$951)</f>
        <v>0</v>
      </c>
      <c r="G139" s="13" t="str">
        <f>VLOOKUP(MID(E139,4,1),DATA!$F$2:$G$16,2,FALSE)</f>
        <v>19"</v>
      </c>
      <c r="H139" s="13" t="str">
        <f>VLOOKUP(MID(E139,5,3),DATA!$H$2:$I$16,2,FALSE)</f>
        <v>9.0"</v>
      </c>
      <c r="I139" s="13" t="str">
        <f t="shared" si="4"/>
        <v>35</v>
      </c>
      <c r="J139" s="13" t="str">
        <f>VLOOKUP(MID(E139,10,3),DATA!$J$2:$L$16,2,FALSE)</f>
        <v>5x112</v>
      </c>
      <c r="K139" s="13">
        <f>VLOOKUP(MID(E139,10,3),DATA!$J$2:$L$16,3,FALSE)</f>
        <v>66.56</v>
      </c>
      <c r="L139" s="10" t="str">
        <f>VLOOKUP(MID(E139,3,1),DATA!$D$2:$E$16,2,FALSE)</f>
        <v>High Offset</v>
      </c>
      <c r="O139" s="61" t="str">
        <f>VLOOKUP(MID(P139,1,2),DATA!$B$2:$C$10,2,FALSE)</f>
        <v>FF10</v>
      </c>
      <c r="P139" s="66" t="s">
        <v>15</v>
      </c>
      <c r="Q139" s="18" cm="1">
        <f t="array" ref="Q139">SUMPRODUCT(1*('All Skus'!$C$2:$C$951=$P139),'All Skus'!$D$2:$D$951)</f>
        <v>0</v>
      </c>
      <c r="R139" s="13" t="str">
        <f>VLOOKUP(MID(P139,4,1),DATA!$F$2:$G$16,2,FALSE)</f>
        <v>19"</v>
      </c>
      <c r="S139" s="13" t="str">
        <f>VLOOKUP(MID(P139,5,3),DATA!$H$2:$I$16,2,FALSE)</f>
        <v>9.0"</v>
      </c>
      <c r="T139" s="13" t="str">
        <f t="shared" si="5"/>
        <v>35</v>
      </c>
      <c r="U139" s="13" t="str">
        <f>VLOOKUP(MID(P139,10,3),DATA!$J$2:$L$16,2,FALSE)</f>
        <v>5x112</v>
      </c>
      <c r="V139" s="13">
        <f>VLOOKUP(MID(P139,10,3),DATA!$J$2:$L$16,3,FALSE)</f>
        <v>66.56</v>
      </c>
      <c r="W139" s="10" t="str">
        <f>VLOOKUP(MID(P139,3,1),DATA!$D$2:$E$16,2,FALSE)</f>
        <v>High Offset</v>
      </c>
      <c r="Z139" s="10" t="s">
        <v>2159</v>
      </c>
    </row>
    <row r="140" spans="1:28" x14ac:dyDescent="0.25">
      <c r="A140" s="10" t="s">
        <v>1824</v>
      </c>
      <c r="B140" s="10" t="s">
        <v>348</v>
      </c>
      <c r="C140" s="62" t="str">
        <f>VLOOKUP(MID(E140,1,2),DATA!$B$2:$C$10,2,FALSE)</f>
        <v>FF10</v>
      </c>
      <c r="D140" s="10" t="str">
        <f>VLOOKUP(MID(E140,13,2),DATA!$M$2:$N$16,2,FALSE)</f>
        <v>Tarmac</v>
      </c>
      <c r="E140" s="66" t="s">
        <v>31</v>
      </c>
      <c r="F140" s="18" cm="1">
        <f t="array" ref="F140">SUMPRODUCT(1*('All Skus'!$C$2:$C$951=$E140),'All Skus'!$D$2:$D$951)</f>
        <v>68</v>
      </c>
      <c r="G140" s="13" t="str">
        <f>VLOOKUP(MID(E140,4,1),DATA!$F$2:$G$16,2,FALSE)</f>
        <v>20"</v>
      </c>
      <c r="H140" s="13" t="str">
        <f>VLOOKUP(MID(E140,5,3),DATA!$H$2:$I$16,2,FALSE)</f>
        <v>10.5"</v>
      </c>
      <c r="I140" s="13" t="str">
        <f t="shared" si="4"/>
        <v>35</v>
      </c>
      <c r="J140" s="13" t="str">
        <f>VLOOKUP(MID(E140,10,3),DATA!$J$2:$L$16,2,FALSE)</f>
        <v>5x112</v>
      </c>
      <c r="K140" s="13">
        <f>VLOOKUP(MID(E140,10,3),DATA!$J$2:$L$16,3,FALSE)</f>
        <v>66.56</v>
      </c>
      <c r="L140" s="10" t="str">
        <f>VLOOKUP(MID(E140,3,1),DATA!$D$2:$E$16,2,FALSE)</f>
        <v>Medium Offset</v>
      </c>
      <c r="N140" s="11" t="s">
        <v>33</v>
      </c>
      <c r="O140" s="61" t="str">
        <f>VLOOKUP(MID(P140,1,2),DATA!$B$2:$C$10,2,FALSE)</f>
        <v>FF10</v>
      </c>
      <c r="P140" s="66" t="s">
        <v>31</v>
      </c>
      <c r="Q140" s="18" cm="1">
        <f t="array" ref="Q140">SUMPRODUCT(1*('All Skus'!$C$2:$C$951=$P140),'All Skus'!$D$2:$D$951)</f>
        <v>68</v>
      </c>
      <c r="R140" s="13" t="str">
        <f>VLOOKUP(MID(P140,4,1),DATA!$F$2:$G$16,2,FALSE)</f>
        <v>20"</v>
      </c>
      <c r="S140" s="13" t="str">
        <f>VLOOKUP(MID(P140,5,3),DATA!$H$2:$I$16,2,FALSE)</f>
        <v>10.5"</v>
      </c>
      <c r="T140" s="13" t="str">
        <f t="shared" si="5"/>
        <v>35</v>
      </c>
      <c r="U140" s="13" t="str">
        <f>VLOOKUP(MID(P140,10,3),DATA!$J$2:$L$16,2,FALSE)</f>
        <v>5x112</v>
      </c>
      <c r="V140" s="13">
        <f>VLOOKUP(MID(P140,10,3),DATA!$J$2:$L$16,3,FALSE)</f>
        <v>66.56</v>
      </c>
      <c r="W140" s="10" t="str">
        <f>VLOOKUP(MID(P140,3,1),DATA!$D$2:$E$16,2,FALSE)</f>
        <v>Medium Offset</v>
      </c>
      <c r="Y140" s="11" t="s">
        <v>33</v>
      </c>
      <c r="Z140" s="10" t="s">
        <v>2159</v>
      </c>
      <c r="AA140" s="10" t="s">
        <v>2</v>
      </c>
      <c r="AB140" s="10" t="s">
        <v>5</v>
      </c>
    </row>
    <row r="141" spans="1:28" x14ac:dyDescent="0.25">
      <c r="A141" s="10" t="s">
        <v>1824</v>
      </c>
      <c r="B141" s="10" t="s">
        <v>348</v>
      </c>
      <c r="C141" s="62" t="str">
        <f>VLOOKUP(MID(E141,1,2),DATA!$B$2:$C$10,2,FALSE)</f>
        <v>FF10</v>
      </c>
      <c r="D141" s="10" t="str">
        <f>VLOOKUP(MID(E141,13,2),DATA!$M$2:$N$16,2,FALSE)</f>
        <v>Liquid Metal</v>
      </c>
      <c r="E141" s="66" t="s">
        <v>32</v>
      </c>
      <c r="F141" s="18" cm="1">
        <f t="array" ref="F141">SUMPRODUCT(1*('All Skus'!$C$2:$C$951=$E141),'All Skus'!$D$2:$D$951)</f>
        <v>10</v>
      </c>
      <c r="G141" s="13" t="str">
        <f>VLOOKUP(MID(E141,4,1),DATA!$F$2:$G$16,2,FALSE)</f>
        <v>20"</v>
      </c>
      <c r="H141" s="13" t="str">
        <f>VLOOKUP(MID(E141,5,3),DATA!$H$2:$I$16,2,FALSE)</f>
        <v>10.5"</v>
      </c>
      <c r="I141" s="13" t="str">
        <f t="shared" si="4"/>
        <v>35</v>
      </c>
      <c r="J141" s="13" t="str">
        <f>VLOOKUP(MID(E141,10,3),DATA!$J$2:$L$16,2,FALSE)</f>
        <v>5x112</v>
      </c>
      <c r="K141" s="13">
        <f>VLOOKUP(MID(E141,10,3),DATA!$J$2:$L$16,3,FALSE)</f>
        <v>66.56</v>
      </c>
      <c r="L141" s="10" t="str">
        <f>VLOOKUP(MID(E141,3,1),DATA!$D$2:$E$16,2,FALSE)</f>
        <v>Medium Offset</v>
      </c>
      <c r="N141" s="11" t="s">
        <v>33</v>
      </c>
      <c r="O141" s="61" t="str">
        <f>VLOOKUP(MID(P141,1,2),DATA!$B$2:$C$10,2,FALSE)</f>
        <v>FF10</v>
      </c>
      <c r="P141" s="66" t="s">
        <v>32</v>
      </c>
      <c r="Q141" s="18" cm="1">
        <f t="array" ref="Q141">SUMPRODUCT(1*('All Skus'!$C$2:$C$951=$P141),'All Skus'!$D$2:$D$951)</f>
        <v>10</v>
      </c>
      <c r="R141" s="13" t="str">
        <f>VLOOKUP(MID(P141,4,1),DATA!$F$2:$G$16,2,FALSE)</f>
        <v>20"</v>
      </c>
      <c r="S141" s="13" t="str">
        <f>VLOOKUP(MID(P141,5,3),DATA!$H$2:$I$16,2,FALSE)</f>
        <v>10.5"</v>
      </c>
      <c r="T141" s="13" t="str">
        <f t="shared" si="5"/>
        <v>35</v>
      </c>
      <c r="U141" s="13" t="str">
        <f>VLOOKUP(MID(P141,10,3),DATA!$J$2:$L$16,2,FALSE)</f>
        <v>5x112</v>
      </c>
      <c r="V141" s="13">
        <f>VLOOKUP(MID(P141,10,3),DATA!$J$2:$L$16,3,FALSE)</f>
        <v>66.56</v>
      </c>
      <c r="W141" s="10" t="str">
        <f>VLOOKUP(MID(P141,3,1),DATA!$D$2:$E$16,2,FALSE)</f>
        <v>Medium Offset</v>
      </c>
      <c r="Y141" s="11" t="s">
        <v>33</v>
      </c>
      <c r="Z141" s="10" t="s">
        <v>2159</v>
      </c>
      <c r="AA141" s="10" t="s">
        <v>2</v>
      </c>
      <c r="AB141" s="10" t="s">
        <v>5</v>
      </c>
    </row>
    <row r="142" spans="1:28" x14ac:dyDescent="0.25">
      <c r="A142" s="10" t="s">
        <v>1824</v>
      </c>
      <c r="B142" s="10" t="s">
        <v>348</v>
      </c>
      <c r="C142" s="62" t="str">
        <f>VLOOKUP(MID(E142,1,2),DATA!$B$2:$C$10,2,FALSE)</f>
        <v>FF10</v>
      </c>
      <c r="D142" s="10" t="str">
        <f>VLOOKUP(MID(E142,13,2),DATA!$M$2:$N$16,2,FALSE)</f>
        <v>Tarmac</v>
      </c>
      <c r="E142" s="66" t="s">
        <v>28</v>
      </c>
      <c r="F142" s="18" cm="1">
        <f t="array" ref="F142">SUMPRODUCT(1*('All Skus'!$C$2:$C$951=$E142),'All Skus'!$D$2:$D$951)</f>
        <v>24</v>
      </c>
      <c r="G142" s="13" t="str">
        <f>VLOOKUP(MID(E142,4,1),DATA!$F$2:$G$16,2,FALSE)</f>
        <v>20"</v>
      </c>
      <c r="H142" s="13" t="str">
        <f>VLOOKUP(MID(E142,5,3),DATA!$H$2:$I$16,2,FALSE)</f>
        <v>9.0"</v>
      </c>
      <c r="I142" s="13" t="str">
        <f t="shared" si="4"/>
        <v>25</v>
      </c>
      <c r="J142" s="13" t="str">
        <f>VLOOKUP(MID(E142,10,3),DATA!$J$2:$L$16,2,FALSE)</f>
        <v>5x112</v>
      </c>
      <c r="K142" s="13">
        <f>VLOOKUP(MID(E142,10,3),DATA!$J$2:$L$16,3,FALSE)</f>
        <v>66.56</v>
      </c>
      <c r="L142" s="10" t="str">
        <f>VLOOKUP(MID(E142,3,1),DATA!$D$2:$E$16,2,FALSE)</f>
        <v>Medium Offset</v>
      </c>
      <c r="N142" s="11" t="s">
        <v>48</v>
      </c>
      <c r="O142" s="61" t="str">
        <f>VLOOKUP(MID(P142,1,2),DATA!$B$2:$C$10,2,FALSE)</f>
        <v>FF10</v>
      </c>
      <c r="P142" s="66" t="s">
        <v>28</v>
      </c>
      <c r="Q142" s="18" cm="1">
        <f t="array" ref="Q142">SUMPRODUCT(1*('All Skus'!$C$2:$C$951=$P142),'All Skus'!$D$2:$D$951)</f>
        <v>24</v>
      </c>
      <c r="R142" s="13" t="str">
        <f>VLOOKUP(MID(P142,4,1),DATA!$F$2:$G$16,2,FALSE)</f>
        <v>20"</v>
      </c>
      <c r="S142" s="13" t="str">
        <f>VLOOKUP(MID(P142,5,3),DATA!$H$2:$I$16,2,FALSE)</f>
        <v>9.0"</v>
      </c>
      <c r="T142" s="13" t="str">
        <f t="shared" si="5"/>
        <v>25</v>
      </c>
      <c r="U142" s="13" t="str">
        <f>VLOOKUP(MID(P142,10,3),DATA!$J$2:$L$16,2,FALSE)</f>
        <v>5x112</v>
      </c>
      <c r="V142" s="13">
        <f>VLOOKUP(MID(P142,10,3),DATA!$J$2:$L$16,3,FALSE)</f>
        <v>66.56</v>
      </c>
      <c r="W142" s="10" t="str">
        <f>VLOOKUP(MID(P142,3,1),DATA!$D$2:$E$16,2,FALSE)</f>
        <v>Medium Offset</v>
      </c>
      <c r="Y142" s="11" t="s">
        <v>48</v>
      </c>
      <c r="Z142" s="10" t="s">
        <v>2159</v>
      </c>
      <c r="AA142" s="10" t="s">
        <v>2</v>
      </c>
      <c r="AB142" s="10" t="s">
        <v>5</v>
      </c>
    </row>
    <row r="143" spans="1:28" x14ac:dyDescent="0.25">
      <c r="A143" s="10" t="s">
        <v>1824</v>
      </c>
      <c r="B143" s="10" t="s">
        <v>348</v>
      </c>
      <c r="C143" s="62" t="str">
        <f>VLOOKUP(MID(E143,1,2),DATA!$B$2:$C$10,2,FALSE)</f>
        <v>FF10</v>
      </c>
      <c r="D143" s="10" t="str">
        <f>VLOOKUP(MID(E143,13,2),DATA!$M$2:$N$16,2,FALSE)</f>
        <v>Liquid Metal</v>
      </c>
      <c r="E143" s="66" t="s">
        <v>29</v>
      </c>
      <c r="F143" s="18" cm="1">
        <f t="array" ref="F143">SUMPRODUCT(1*('All Skus'!$C$2:$C$951=$E143),'All Skus'!$D$2:$D$951)</f>
        <v>8</v>
      </c>
      <c r="G143" s="13" t="str">
        <f>VLOOKUP(MID(E143,4,1),DATA!$F$2:$G$16,2,FALSE)</f>
        <v>20"</v>
      </c>
      <c r="H143" s="13" t="str">
        <f>VLOOKUP(MID(E143,5,3),DATA!$H$2:$I$16,2,FALSE)</f>
        <v>9.0"</v>
      </c>
      <c r="I143" s="13" t="str">
        <f t="shared" si="4"/>
        <v>25</v>
      </c>
      <c r="J143" s="13" t="str">
        <f>VLOOKUP(MID(E143,10,3),DATA!$J$2:$L$16,2,FALSE)</f>
        <v>5x112</v>
      </c>
      <c r="K143" s="13">
        <f>VLOOKUP(MID(E143,10,3),DATA!$J$2:$L$16,3,FALSE)</f>
        <v>66.56</v>
      </c>
      <c r="L143" s="10" t="str">
        <f>VLOOKUP(MID(E143,3,1),DATA!$D$2:$E$16,2,FALSE)</f>
        <v>Medium Offset</v>
      </c>
      <c r="N143" s="11" t="s">
        <v>48</v>
      </c>
      <c r="O143" s="61" t="str">
        <f>VLOOKUP(MID(P143,1,2),DATA!$B$2:$C$10,2,FALSE)</f>
        <v>FF10</v>
      </c>
      <c r="P143" s="66" t="s">
        <v>29</v>
      </c>
      <c r="Q143" s="18" cm="1">
        <f t="array" ref="Q143">SUMPRODUCT(1*('All Skus'!$C$2:$C$951=$P143),'All Skus'!$D$2:$D$951)</f>
        <v>8</v>
      </c>
      <c r="R143" s="13" t="str">
        <f>VLOOKUP(MID(P143,4,1),DATA!$F$2:$G$16,2,FALSE)</f>
        <v>20"</v>
      </c>
      <c r="S143" s="13" t="str">
        <f>VLOOKUP(MID(P143,5,3),DATA!$H$2:$I$16,2,FALSE)</f>
        <v>9.0"</v>
      </c>
      <c r="T143" s="13" t="str">
        <f t="shared" si="5"/>
        <v>25</v>
      </c>
      <c r="U143" s="13" t="str">
        <f>VLOOKUP(MID(P143,10,3),DATA!$J$2:$L$16,2,FALSE)</f>
        <v>5x112</v>
      </c>
      <c r="V143" s="13">
        <f>VLOOKUP(MID(P143,10,3),DATA!$J$2:$L$16,3,FALSE)</f>
        <v>66.56</v>
      </c>
      <c r="W143" s="10" t="str">
        <f>VLOOKUP(MID(P143,3,1),DATA!$D$2:$E$16,2,FALSE)</f>
        <v>Medium Offset</v>
      </c>
      <c r="Y143" s="11" t="s">
        <v>48</v>
      </c>
      <c r="Z143" s="10" t="s">
        <v>2159</v>
      </c>
      <c r="AA143" s="10" t="s">
        <v>2</v>
      </c>
      <c r="AB143" s="10" t="s">
        <v>5</v>
      </c>
    </row>
    <row r="144" spans="1:28" x14ac:dyDescent="0.25">
      <c r="A144" s="10" t="s">
        <v>1824</v>
      </c>
      <c r="B144" s="10" t="s">
        <v>1839</v>
      </c>
      <c r="C144" s="62" t="str">
        <f>VLOOKUP(MID(E144,1,2),DATA!$B$2:$C$10,2,FALSE)</f>
        <v>FF10</v>
      </c>
      <c r="D144" s="10" t="str">
        <f>VLOOKUP(MID(E144,13,2),DATA!$M$2:$N$16,2,FALSE)</f>
        <v>Tarmac</v>
      </c>
      <c r="E144" s="66" t="s">
        <v>49</v>
      </c>
      <c r="F144" s="18" cm="1">
        <f t="array" ref="F144">SUMPRODUCT(1*('All Skus'!$C$2:$C$951=$E144),'All Skus'!$D$2:$D$951)</f>
        <v>-2</v>
      </c>
      <c r="G144" s="13" t="str">
        <f>VLOOKUP(MID(E144,4,1),DATA!$F$2:$G$16,2,FALSE)</f>
        <v>21"</v>
      </c>
      <c r="H144" s="13" t="str">
        <f>VLOOKUP(MID(E144,5,3),DATA!$H$2:$I$16,2,FALSE)</f>
        <v>10.5"</v>
      </c>
      <c r="I144" s="13" t="str">
        <f t="shared" si="4"/>
        <v>35</v>
      </c>
      <c r="J144" s="13" t="str">
        <f>VLOOKUP(MID(E144,10,3),DATA!$J$2:$L$16,2,FALSE)</f>
        <v>5x112</v>
      </c>
      <c r="K144" s="13">
        <f>VLOOKUP(MID(E144,10,3),DATA!$J$2:$L$16,3,FALSE)</f>
        <v>66.56</v>
      </c>
      <c r="L144" s="10" t="str">
        <f>VLOOKUP(MID(E144,3,1),DATA!$D$2:$E$16,2,FALSE)</f>
        <v>Medium Offset</v>
      </c>
      <c r="N144" s="11" t="s">
        <v>59</v>
      </c>
      <c r="O144" s="61" t="str">
        <f>VLOOKUP(MID(P144,1,2),DATA!$B$2:$C$10,2,FALSE)</f>
        <v>FF10</v>
      </c>
      <c r="P144" s="66" t="s">
        <v>49</v>
      </c>
      <c r="Q144" s="18" cm="1">
        <f t="array" ref="Q144">SUMPRODUCT(1*('All Skus'!$C$2:$C$951=$P144),'All Skus'!$D$2:$D$951)</f>
        <v>-2</v>
      </c>
      <c r="R144" s="13" t="str">
        <f>VLOOKUP(MID(P144,4,1),DATA!$F$2:$G$16,2,FALSE)</f>
        <v>21"</v>
      </c>
      <c r="S144" s="13" t="str">
        <f>VLOOKUP(MID(P144,5,3),DATA!$H$2:$I$16,2,FALSE)</f>
        <v>10.5"</v>
      </c>
      <c r="T144" s="13" t="str">
        <f t="shared" si="5"/>
        <v>35</v>
      </c>
      <c r="U144" s="13" t="str">
        <f>VLOOKUP(MID(P144,10,3),DATA!$J$2:$L$16,2,FALSE)</f>
        <v>5x112</v>
      </c>
      <c r="V144" s="13">
        <f>VLOOKUP(MID(P144,10,3),DATA!$J$2:$L$16,3,FALSE)</f>
        <v>66.56</v>
      </c>
      <c r="W144" s="10" t="str">
        <f>VLOOKUP(MID(P144,3,1),DATA!$D$2:$E$16,2,FALSE)</f>
        <v>Medium Offset</v>
      </c>
      <c r="Y144" s="11" t="s">
        <v>59</v>
      </c>
      <c r="Z144" s="10" t="s">
        <v>2159</v>
      </c>
      <c r="AA144" s="10" t="s">
        <v>2</v>
      </c>
      <c r="AB144" s="10" t="s">
        <v>5</v>
      </c>
    </row>
    <row r="145" spans="1:28" x14ac:dyDescent="0.25">
      <c r="A145" s="10" t="s">
        <v>1824</v>
      </c>
      <c r="B145" s="10" t="s">
        <v>1839</v>
      </c>
      <c r="C145" s="62" t="str">
        <f>VLOOKUP(MID(E145,1,2),DATA!$B$2:$C$10,2,FALSE)</f>
        <v>FF10</v>
      </c>
      <c r="D145" s="10" t="str">
        <f>VLOOKUP(MID(E145,13,2),DATA!$M$2:$N$16,2,FALSE)</f>
        <v>Liquid Metal</v>
      </c>
      <c r="E145" s="66" t="s">
        <v>50</v>
      </c>
      <c r="F145" s="18" cm="1">
        <f t="array" ref="F145">SUMPRODUCT(1*('All Skus'!$C$2:$C$951=$E145),'All Skus'!$D$2:$D$951)</f>
        <v>-2</v>
      </c>
      <c r="G145" s="13" t="str">
        <f>VLOOKUP(MID(E145,4,1),DATA!$F$2:$G$16,2,FALSE)</f>
        <v>21"</v>
      </c>
      <c r="H145" s="13" t="str">
        <f>VLOOKUP(MID(E145,5,3),DATA!$H$2:$I$16,2,FALSE)</f>
        <v>10.5"</v>
      </c>
      <c r="I145" s="13" t="str">
        <f t="shared" si="4"/>
        <v>35</v>
      </c>
      <c r="J145" s="13" t="str">
        <f>VLOOKUP(MID(E145,10,3),DATA!$J$2:$L$16,2,FALSE)</f>
        <v>5x112</v>
      </c>
      <c r="K145" s="13">
        <f>VLOOKUP(MID(E145,10,3),DATA!$J$2:$L$16,3,FALSE)</f>
        <v>66.56</v>
      </c>
      <c r="L145" s="10" t="str">
        <f>VLOOKUP(MID(E145,3,1),DATA!$D$2:$E$16,2,FALSE)</f>
        <v>Medium Offset</v>
      </c>
      <c r="N145" s="11" t="s">
        <v>59</v>
      </c>
      <c r="O145" s="61" t="str">
        <f>VLOOKUP(MID(P145,1,2),DATA!$B$2:$C$10,2,FALSE)</f>
        <v>FF10</v>
      </c>
      <c r="P145" s="66" t="s">
        <v>50</v>
      </c>
      <c r="Q145" s="18" cm="1">
        <f t="array" ref="Q145">SUMPRODUCT(1*('All Skus'!$C$2:$C$951=$P145),'All Skus'!$D$2:$D$951)</f>
        <v>-2</v>
      </c>
      <c r="R145" s="13" t="str">
        <f>VLOOKUP(MID(P145,4,1),DATA!$F$2:$G$16,2,FALSE)</f>
        <v>21"</v>
      </c>
      <c r="S145" s="13" t="str">
        <f>VLOOKUP(MID(P145,5,3),DATA!$H$2:$I$16,2,FALSE)</f>
        <v>10.5"</v>
      </c>
      <c r="T145" s="13" t="str">
        <f t="shared" si="5"/>
        <v>35</v>
      </c>
      <c r="U145" s="13" t="str">
        <f>VLOOKUP(MID(P145,10,3),DATA!$J$2:$L$16,2,FALSE)</f>
        <v>5x112</v>
      </c>
      <c r="V145" s="13">
        <f>VLOOKUP(MID(P145,10,3),DATA!$J$2:$L$16,3,FALSE)</f>
        <v>66.56</v>
      </c>
      <c r="W145" s="10" t="str">
        <f>VLOOKUP(MID(P145,3,1),DATA!$D$2:$E$16,2,FALSE)</f>
        <v>Medium Offset</v>
      </c>
      <c r="Y145" s="11" t="s">
        <v>59</v>
      </c>
      <c r="Z145" s="10" t="s">
        <v>2159</v>
      </c>
      <c r="AA145" s="10" t="s">
        <v>2</v>
      </c>
      <c r="AB145" s="10" t="s">
        <v>5</v>
      </c>
    </row>
    <row r="146" spans="1:28" x14ac:dyDescent="0.25">
      <c r="A146" s="10" t="s">
        <v>1824</v>
      </c>
      <c r="B146" s="10" t="s">
        <v>1839</v>
      </c>
      <c r="C146" s="62" t="str">
        <f>VLOOKUP(MID(E146,1,2),DATA!$B$2:$C$10,2,FALSE)</f>
        <v>FF10</v>
      </c>
      <c r="D146" s="10" t="str">
        <f>VLOOKUP(MID(E146,13,2),DATA!$M$2:$N$16,2,FALSE)</f>
        <v>Tarmac</v>
      </c>
      <c r="E146" s="66" t="s">
        <v>53</v>
      </c>
      <c r="F146" s="18" cm="1">
        <f t="array" ref="F146">SUMPRODUCT(1*('All Skus'!$C$2:$C$951=$E146),'All Skus'!$D$2:$D$951)</f>
        <v>0</v>
      </c>
      <c r="G146" s="13" t="str">
        <f>VLOOKUP(MID(E146,4,1),DATA!$F$2:$G$16,2,FALSE)</f>
        <v>21"</v>
      </c>
      <c r="H146" s="13" t="str">
        <f>VLOOKUP(MID(E146,5,3),DATA!$H$2:$I$16,2,FALSE)</f>
        <v>9.5"</v>
      </c>
      <c r="I146" s="13" t="str">
        <f t="shared" si="4"/>
        <v>30</v>
      </c>
      <c r="J146" s="13" t="str">
        <f>VLOOKUP(MID(E146,10,3),DATA!$J$2:$L$16,2,FALSE)</f>
        <v>5x112</v>
      </c>
      <c r="K146" s="13">
        <f>VLOOKUP(MID(E146,10,3),DATA!$J$2:$L$16,3,FALSE)</f>
        <v>66.56</v>
      </c>
      <c r="L146" s="10" t="str">
        <f>VLOOKUP(MID(E146,3,1),DATA!$D$2:$E$16,2,FALSE)</f>
        <v>Medium Offset</v>
      </c>
      <c r="N146" s="11" t="s">
        <v>56</v>
      </c>
      <c r="O146" s="61" t="str">
        <f>VLOOKUP(MID(P146,1,2),DATA!$B$2:$C$10,2,FALSE)</f>
        <v>FF10</v>
      </c>
      <c r="P146" s="66" t="s">
        <v>53</v>
      </c>
      <c r="Q146" s="18" cm="1">
        <f t="array" ref="Q146">SUMPRODUCT(1*('All Skus'!$C$2:$C$951=$P146),'All Skus'!$D$2:$D$951)</f>
        <v>0</v>
      </c>
      <c r="R146" s="13" t="str">
        <f>VLOOKUP(MID(P146,4,1),DATA!$F$2:$G$16,2,FALSE)</f>
        <v>21"</v>
      </c>
      <c r="S146" s="13" t="str">
        <f>VLOOKUP(MID(P146,5,3),DATA!$H$2:$I$16,2,FALSE)</f>
        <v>9.5"</v>
      </c>
      <c r="T146" s="13" t="str">
        <f t="shared" si="5"/>
        <v>30</v>
      </c>
      <c r="U146" s="13" t="str">
        <f>VLOOKUP(MID(P146,10,3),DATA!$J$2:$L$16,2,FALSE)</f>
        <v>5x112</v>
      </c>
      <c r="V146" s="13">
        <f>VLOOKUP(MID(P146,10,3),DATA!$J$2:$L$16,3,FALSE)</f>
        <v>66.56</v>
      </c>
      <c r="W146" s="10" t="str">
        <f>VLOOKUP(MID(P146,3,1),DATA!$D$2:$E$16,2,FALSE)</f>
        <v>Medium Offset</v>
      </c>
      <c r="Y146" s="11" t="s">
        <v>56</v>
      </c>
      <c r="Z146" s="10" t="s">
        <v>2159</v>
      </c>
      <c r="AA146" s="10" t="s">
        <v>2</v>
      </c>
      <c r="AB146" s="10" t="s">
        <v>5</v>
      </c>
    </row>
    <row r="147" spans="1:28" x14ac:dyDescent="0.25">
      <c r="A147" s="10" t="s">
        <v>1824</v>
      </c>
      <c r="B147" s="10" t="s">
        <v>1839</v>
      </c>
      <c r="C147" s="62" t="str">
        <f>VLOOKUP(MID(E147,1,2),DATA!$B$2:$C$10,2,FALSE)</f>
        <v>FF10</v>
      </c>
      <c r="D147" s="10" t="str">
        <f>VLOOKUP(MID(E147,13,2),DATA!$M$2:$N$16,2,FALSE)</f>
        <v>Liquid Metal</v>
      </c>
      <c r="E147" s="66" t="s">
        <v>54</v>
      </c>
      <c r="F147" s="18" cm="1">
        <f t="array" ref="F147">SUMPRODUCT(1*('All Skus'!$C$2:$C$951=$E147),'All Skus'!$D$2:$D$951)</f>
        <v>-6</v>
      </c>
      <c r="G147" s="13" t="str">
        <f>VLOOKUP(MID(E147,4,1),DATA!$F$2:$G$16,2,FALSE)</f>
        <v>21"</v>
      </c>
      <c r="H147" s="13" t="str">
        <f>VLOOKUP(MID(E147,5,3),DATA!$H$2:$I$16,2,FALSE)</f>
        <v>9.5"</v>
      </c>
      <c r="I147" s="13" t="str">
        <f t="shared" si="4"/>
        <v>30</v>
      </c>
      <c r="J147" s="13" t="str">
        <f>VLOOKUP(MID(E147,10,3),DATA!$J$2:$L$16,2,FALSE)</f>
        <v>5x112</v>
      </c>
      <c r="K147" s="13">
        <f>VLOOKUP(MID(E147,10,3),DATA!$J$2:$L$16,3,FALSE)</f>
        <v>66.56</v>
      </c>
      <c r="L147" s="10" t="str">
        <f>VLOOKUP(MID(E147,3,1),DATA!$D$2:$E$16,2,FALSE)</f>
        <v>Medium Offset</v>
      </c>
      <c r="N147" s="11" t="s">
        <v>56</v>
      </c>
      <c r="O147" s="61" t="str">
        <f>VLOOKUP(MID(P147,1,2),DATA!$B$2:$C$10,2,FALSE)</f>
        <v>FF10</v>
      </c>
      <c r="P147" s="66" t="s">
        <v>54</v>
      </c>
      <c r="Q147" s="18" cm="1">
        <f t="array" ref="Q147">SUMPRODUCT(1*('All Skus'!$C$2:$C$951=$P147),'All Skus'!$D$2:$D$951)</f>
        <v>-6</v>
      </c>
      <c r="R147" s="13" t="str">
        <f>VLOOKUP(MID(P147,4,1),DATA!$F$2:$G$16,2,FALSE)</f>
        <v>21"</v>
      </c>
      <c r="S147" s="13" t="str">
        <f>VLOOKUP(MID(P147,5,3),DATA!$H$2:$I$16,2,FALSE)</f>
        <v>9.5"</v>
      </c>
      <c r="T147" s="13" t="str">
        <f t="shared" si="5"/>
        <v>30</v>
      </c>
      <c r="U147" s="13" t="str">
        <f>VLOOKUP(MID(P147,10,3),DATA!$J$2:$L$16,2,FALSE)</f>
        <v>5x112</v>
      </c>
      <c r="V147" s="13">
        <f>VLOOKUP(MID(P147,10,3),DATA!$J$2:$L$16,3,FALSE)</f>
        <v>66.56</v>
      </c>
      <c r="W147" s="10" t="str">
        <f>VLOOKUP(MID(P147,3,1),DATA!$D$2:$E$16,2,FALSE)</f>
        <v>Medium Offset</v>
      </c>
      <c r="Y147" s="11" t="s">
        <v>56</v>
      </c>
      <c r="Z147" s="10" t="s">
        <v>2159</v>
      </c>
      <c r="AA147" s="10" t="s">
        <v>2</v>
      </c>
      <c r="AB147" s="10" t="s">
        <v>5</v>
      </c>
    </row>
    <row r="148" spans="1:28" x14ac:dyDescent="0.25">
      <c r="A148" s="10" t="s">
        <v>1824</v>
      </c>
      <c r="B148" s="10" t="s">
        <v>348</v>
      </c>
      <c r="C148" s="62" t="str">
        <f>VLOOKUP(MID(E148,1,2),DATA!$B$2:$C$10,2,FALSE)</f>
        <v>FF11</v>
      </c>
      <c r="D148" s="10" t="s">
        <v>148</v>
      </c>
      <c r="E148" s="66" t="s">
        <v>376</v>
      </c>
      <c r="F148" s="18" cm="1">
        <f t="array" ref="F148">SUMPRODUCT(1*('All Skus'!$C$2:$C$951=$E148),'All Skus'!$D$2:$D$951)</f>
        <v>16</v>
      </c>
      <c r="G148" s="13" t="str">
        <f>VLOOKUP(MID(E148,4,1),DATA!$F$2:$G$16,2,FALSE)</f>
        <v>19"</v>
      </c>
      <c r="H148" s="13" t="str">
        <f>VLOOKUP(MID(E148,5,3),DATA!$H$2:$I$16,2,FALSE)</f>
        <v>9.0"</v>
      </c>
      <c r="I148" s="13" t="str">
        <f t="shared" si="4"/>
        <v>35</v>
      </c>
      <c r="J148" s="13" t="str">
        <f>VLOOKUP(MID(E148,10,3),DATA!$J$2:$L$16,2,FALSE)</f>
        <v>5x112</v>
      </c>
      <c r="K148" s="13">
        <f>VLOOKUP(MID(E148,10,3),DATA!$J$2:$L$16,3,FALSE)</f>
        <v>66.56</v>
      </c>
      <c r="L148" s="10" t="str">
        <f>VLOOKUP(MID(E148,3,1),DATA!$D$2:$E$16,2,FALSE)</f>
        <v>High Offset</v>
      </c>
      <c r="O148" s="61" t="str">
        <f>VLOOKUP(MID(P148,1,2),DATA!$B$2:$C$10,2,FALSE)</f>
        <v>FF11</v>
      </c>
      <c r="P148" s="66" t="s">
        <v>376</v>
      </c>
      <c r="Q148" s="18" cm="1">
        <f t="array" ref="Q148">SUMPRODUCT(1*('All Skus'!$C$2:$C$951=$P148),'All Skus'!$D$2:$D$951)</f>
        <v>16</v>
      </c>
      <c r="R148" s="13" t="str">
        <f>VLOOKUP(MID(P148,4,1),DATA!$F$2:$G$16,2,FALSE)</f>
        <v>19"</v>
      </c>
      <c r="S148" s="13" t="str">
        <f>VLOOKUP(MID(P148,5,3),DATA!$H$2:$I$16,2,FALSE)</f>
        <v>9.0"</v>
      </c>
      <c r="T148" s="13" t="str">
        <f t="shared" si="5"/>
        <v>35</v>
      </c>
      <c r="U148" s="13" t="str">
        <f>VLOOKUP(MID(P148,10,3),DATA!$J$2:$L$16,2,FALSE)</f>
        <v>5x112</v>
      </c>
      <c r="V148" s="13">
        <f>VLOOKUP(MID(P148,10,3),DATA!$J$2:$L$16,3,FALSE)</f>
        <v>66.56</v>
      </c>
      <c r="W148" s="10" t="str">
        <f>VLOOKUP(MID(P148,3,1),DATA!$D$2:$E$16,2,FALSE)</f>
        <v>High Offset</v>
      </c>
      <c r="Z148" s="10" t="s">
        <v>2159</v>
      </c>
    </row>
    <row r="149" spans="1:28" x14ac:dyDescent="0.25">
      <c r="A149" s="10" t="s">
        <v>1824</v>
      </c>
      <c r="B149" s="10" t="s">
        <v>348</v>
      </c>
      <c r="C149" s="62" t="str">
        <f>VLOOKUP(MID(E149,1,2),DATA!$B$2:$C$10,2,FALSE)</f>
        <v>FF11</v>
      </c>
      <c r="D149" s="10" t="s">
        <v>148</v>
      </c>
      <c r="E149" s="66" t="s">
        <v>377</v>
      </c>
      <c r="F149" s="18" cm="1">
        <f t="array" ref="F149">SUMPRODUCT(1*('All Skus'!$C$2:$C$951=$E149),'All Skus'!$D$2:$D$951)</f>
        <v>4</v>
      </c>
      <c r="G149" s="13" t="str">
        <f>VLOOKUP(MID(E149,4,1),DATA!$F$2:$G$16,2,FALSE)</f>
        <v>19"</v>
      </c>
      <c r="H149" s="13" t="str">
        <f>VLOOKUP(MID(E149,5,3),DATA!$H$2:$I$16,2,FALSE)</f>
        <v>9.0"</v>
      </c>
      <c r="I149" s="13" t="str">
        <f t="shared" si="4"/>
        <v>35</v>
      </c>
      <c r="J149" s="13" t="str">
        <f>VLOOKUP(MID(E149,10,3),DATA!$J$2:$L$16,2,FALSE)</f>
        <v>5x112</v>
      </c>
      <c r="K149" s="13">
        <f>VLOOKUP(MID(E149,10,3),DATA!$J$2:$L$16,3,FALSE)</f>
        <v>66.56</v>
      </c>
      <c r="L149" s="10" t="str">
        <f>VLOOKUP(MID(E149,3,1),DATA!$D$2:$E$16,2,FALSE)</f>
        <v>High Offset</v>
      </c>
      <c r="O149" s="61" t="str">
        <f>VLOOKUP(MID(P149,1,2),DATA!$B$2:$C$10,2,FALSE)</f>
        <v>FF11</v>
      </c>
      <c r="P149" s="66" t="s">
        <v>377</v>
      </c>
      <c r="Q149" s="18" cm="1">
        <f t="array" ref="Q149">SUMPRODUCT(1*('All Skus'!$C$2:$C$951=$P149),'All Skus'!$D$2:$D$951)</f>
        <v>4</v>
      </c>
      <c r="R149" s="13" t="str">
        <f>VLOOKUP(MID(P149,4,1),DATA!$F$2:$G$16,2,FALSE)</f>
        <v>19"</v>
      </c>
      <c r="S149" s="13" t="str">
        <f>VLOOKUP(MID(P149,5,3),DATA!$H$2:$I$16,2,FALSE)</f>
        <v>9.0"</v>
      </c>
      <c r="T149" s="13" t="str">
        <f t="shared" si="5"/>
        <v>35</v>
      </c>
      <c r="U149" s="13" t="str">
        <f>VLOOKUP(MID(P149,10,3),DATA!$J$2:$L$16,2,FALSE)</f>
        <v>5x112</v>
      </c>
      <c r="V149" s="13">
        <f>VLOOKUP(MID(P149,10,3),DATA!$J$2:$L$16,3,FALSE)</f>
        <v>66.56</v>
      </c>
      <c r="W149" s="10" t="str">
        <f>VLOOKUP(MID(P149,3,1),DATA!$D$2:$E$16,2,FALSE)</f>
        <v>High Offset</v>
      </c>
      <c r="Z149" s="10" t="s">
        <v>2159</v>
      </c>
    </row>
    <row r="150" spans="1:28" x14ac:dyDescent="0.25">
      <c r="A150" s="10" t="s">
        <v>1824</v>
      </c>
      <c r="B150" s="10" t="s">
        <v>348</v>
      </c>
      <c r="C150" s="62" t="str">
        <f>VLOOKUP(MID(E150,1,2),DATA!$B$2:$C$10,2,FALSE)</f>
        <v>FF11</v>
      </c>
      <c r="D150" s="10" t="str">
        <f>VLOOKUP(MID(E150,13,2),DATA!$M$2:$N$16,2,FALSE)</f>
        <v>Tarmac</v>
      </c>
      <c r="E150" s="66" t="s">
        <v>380</v>
      </c>
      <c r="F150" s="18" cm="1">
        <f t="array" ref="F150">SUMPRODUCT(1*('All Skus'!$C$2:$C$951=$E150),'All Skus'!$D$2:$D$951)</f>
        <v>23</v>
      </c>
      <c r="G150" s="13" t="str">
        <f>VLOOKUP(MID(E150,4,1),DATA!$F$2:$G$16,2,FALSE)</f>
        <v>20"</v>
      </c>
      <c r="H150" s="13" t="str">
        <f>VLOOKUP(MID(E150,5,3),DATA!$H$2:$I$16,2,FALSE)</f>
        <v>10.5"</v>
      </c>
      <c r="I150" s="13" t="str">
        <f t="shared" si="4"/>
        <v>35</v>
      </c>
      <c r="J150" s="13" t="str">
        <f>VLOOKUP(MID(E150,10,3),DATA!$J$2:$L$16,2,FALSE)</f>
        <v>5x112</v>
      </c>
      <c r="K150" s="13">
        <f>VLOOKUP(MID(E150,10,3),DATA!$J$2:$L$16,3,FALSE)</f>
        <v>66.56</v>
      </c>
      <c r="L150" s="10" t="str">
        <f>VLOOKUP(MID(E150,3,1),DATA!$D$2:$E$16,2,FALSE)</f>
        <v>Medium Offset</v>
      </c>
      <c r="N150" s="11" t="s">
        <v>33</v>
      </c>
      <c r="O150" s="61" t="str">
        <f>VLOOKUP(MID(P150,1,2),DATA!$B$2:$C$10,2,FALSE)</f>
        <v>FF11</v>
      </c>
      <c r="P150" s="66" t="s">
        <v>380</v>
      </c>
      <c r="Q150" s="18" cm="1">
        <f t="array" ref="Q150">SUMPRODUCT(1*('All Skus'!$C$2:$C$951=$P150),'All Skus'!$D$2:$D$951)</f>
        <v>23</v>
      </c>
      <c r="R150" s="13" t="str">
        <f>VLOOKUP(MID(P150,4,1),DATA!$F$2:$G$16,2,FALSE)</f>
        <v>20"</v>
      </c>
      <c r="S150" s="13" t="str">
        <f>VLOOKUP(MID(P150,5,3),DATA!$H$2:$I$16,2,FALSE)</f>
        <v>10.5"</v>
      </c>
      <c r="T150" s="13" t="str">
        <f t="shared" si="5"/>
        <v>35</v>
      </c>
      <c r="U150" s="13" t="str">
        <f>VLOOKUP(MID(P150,10,3),DATA!$J$2:$L$16,2,FALSE)</f>
        <v>5x112</v>
      </c>
      <c r="V150" s="13">
        <f>VLOOKUP(MID(P150,10,3),DATA!$J$2:$L$16,3,FALSE)</f>
        <v>66.56</v>
      </c>
      <c r="W150" s="10" t="str">
        <f>VLOOKUP(MID(P150,3,1),DATA!$D$2:$E$16,2,FALSE)</f>
        <v>Medium Offset</v>
      </c>
      <c r="Y150" s="11" t="s">
        <v>33</v>
      </c>
      <c r="Z150" s="10" t="s">
        <v>2159</v>
      </c>
      <c r="AA150" s="10" t="s">
        <v>2</v>
      </c>
      <c r="AB150" s="10" t="s">
        <v>5</v>
      </c>
    </row>
    <row r="151" spans="1:28" x14ac:dyDescent="0.25">
      <c r="A151" s="10" t="s">
        <v>1824</v>
      </c>
      <c r="B151" s="10" t="s">
        <v>348</v>
      </c>
      <c r="C151" s="62" t="str">
        <f>VLOOKUP(MID(E151,1,2),DATA!$B$2:$C$10,2,FALSE)</f>
        <v>FF11</v>
      </c>
      <c r="D151" s="10" t="str">
        <f>VLOOKUP(MID(E151,13,2),DATA!$M$2:$N$16,2,FALSE)</f>
        <v>Liquid Metal</v>
      </c>
      <c r="E151" s="66" t="s">
        <v>381</v>
      </c>
      <c r="F151" s="18" cm="1">
        <f t="array" ref="F151">SUMPRODUCT(1*('All Skus'!$C$2:$C$951=$E151),'All Skus'!$D$2:$D$951)</f>
        <v>13</v>
      </c>
      <c r="G151" s="13" t="str">
        <f>VLOOKUP(MID(E151,4,1),DATA!$F$2:$G$16,2,FALSE)</f>
        <v>20"</v>
      </c>
      <c r="H151" s="13" t="str">
        <f>VLOOKUP(MID(E151,5,3),DATA!$H$2:$I$16,2,FALSE)</f>
        <v>10.5"</v>
      </c>
      <c r="I151" s="13" t="str">
        <f t="shared" si="4"/>
        <v>35</v>
      </c>
      <c r="J151" s="13" t="str">
        <f>VLOOKUP(MID(E151,10,3),DATA!$J$2:$L$16,2,FALSE)</f>
        <v>5x112</v>
      </c>
      <c r="K151" s="13">
        <f>VLOOKUP(MID(E151,10,3),DATA!$J$2:$L$16,3,FALSE)</f>
        <v>66.56</v>
      </c>
      <c r="L151" s="10" t="str">
        <f>VLOOKUP(MID(E151,3,1),DATA!$D$2:$E$16,2,FALSE)</f>
        <v>Medium Offset</v>
      </c>
      <c r="N151" s="11" t="s">
        <v>33</v>
      </c>
      <c r="O151" s="61" t="str">
        <f>VLOOKUP(MID(P151,1,2),DATA!$B$2:$C$10,2,FALSE)</f>
        <v>FF11</v>
      </c>
      <c r="P151" s="66" t="s">
        <v>381</v>
      </c>
      <c r="Q151" s="18" cm="1">
        <f t="array" ref="Q151">SUMPRODUCT(1*('All Skus'!$C$2:$C$951=$P151),'All Skus'!$D$2:$D$951)</f>
        <v>13</v>
      </c>
      <c r="R151" s="13" t="str">
        <f>VLOOKUP(MID(P151,4,1),DATA!$F$2:$G$16,2,FALSE)</f>
        <v>20"</v>
      </c>
      <c r="S151" s="13" t="str">
        <f>VLOOKUP(MID(P151,5,3),DATA!$H$2:$I$16,2,FALSE)</f>
        <v>10.5"</v>
      </c>
      <c r="T151" s="13" t="str">
        <f t="shared" si="5"/>
        <v>35</v>
      </c>
      <c r="U151" s="13" t="str">
        <f>VLOOKUP(MID(P151,10,3),DATA!$J$2:$L$16,2,FALSE)</f>
        <v>5x112</v>
      </c>
      <c r="V151" s="13">
        <f>VLOOKUP(MID(P151,10,3),DATA!$J$2:$L$16,3,FALSE)</f>
        <v>66.56</v>
      </c>
      <c r="W151" s="10" t="str">
        <f>VLOOKUP(MID(P151,3,1),DATA!$D$2:$E$16,2,FALSE)</f>
        <v>Medium Offset</v>
      </c>
      <c r="Y151" s="11" t="s">
        <v>33</v>
      </c>
      <c r="Z151" s="10" t="s">
        <v>2159</v>
      </c>
      <c r="AA151" s="10" t="s">
        <v>2</v>
      </c>
      <c r="AB151" s="10" t="s">
        <v>5</v>
      </c>
    </row>
    <row r="152" spans="1:28" x14ac:dyDescent="0.25">
      <c r="A152" s="10" t="s">
        <v>1824</v>
      </c>
      <c r="B152" s="10" t="s">
        <v>348</v>
      </c>
      <c r="C152" s="62" t="str">
        <f>VLOOKUP(MID(E152,1,2),DATA!$B$2:$C$10,2,FALSE)</f>
        <v>FF11</v>
      </c>
      <c r="D152" s="10" t="str">
        <f>VLOOKUP(MID(E152,13,2),DATA!$M$2:$N$16,2,FALSE)</f>
        <v>Tarmac</v>
      </c>
      <c r="E152" s="66" t="s">
        <v>378</v>
      </c>
      <c r="F152" s="18" cm="1">
        <f t="array" ref="F152">SUMPRODUCT(1*('All Skus'!$C$2:$C$951=$E152),'All Skus'!$D$2:$D$951)</f>
        <v>22</v>
      </c>
      <c r="G152" s="13" t="str">
        <f>VLOOKUP(MID(E152,4,1),DATA!$F$2:$G$16,2,FALSE)</f>
        <v>20"</v>
      </c>
      <c r="H152" s="13" t="str">
        <f>VLOOKUP(MID(E152,5,3),DATA!$H$2:$I$16,2,FALSE)</f>
        <v>9.0"</v>
      </c>
      <c r="I152" s="13" t="str">
        <f t="shared" si="4"/>
        <v>25</v>
      </c>
      <c r="J152" s="13" t="str">
        <f>VLOOKUP(MID(E152,10,3),DATA!$J$2:$L$16,2,FALSE)</f>
        <v>5x112</v>
      </c>
      <c r="K152" s="13">
        <f>VLOOKUP(MID(E152,10,3),DATA!$J$2:$L$16,3,FALSE)</f>
        <v>66.56</v>
      </c>
      <c r="L152" s="10" t="str">
        <f>VLOOKUP(MID(E152,3,1),DATA!$D$2:$E$16,2,FALSE)</f>
        <v>Medium Offset</v>
      </c>
      <c r="N152" s="11" t="s">
        <v>48</v>
      </c>
      <c r="O152" s="61" t="str">
        <f>VLOOKUP(MID(P152,1,2),DATA!$B$2:$C$10,2,FALSE)</f>
        <v>FF11</v>
      </c>
      <c r="P152" s="66" t="s">
        <v>378</v>
      </c>
      <c r="Q152" s="18" cm="1">
        <f t="array" ref="Q152">SUMPRODUCT(1*('All Skus'!$C$2:$C$951=$P152),'All Skus'!$D$2:$D$951)</f>
        <v>22</v>
      </c>
      <c r="R152" s="13" t="str">
        <f>VLOOKUP(MID(P152,4,1),DATA!$F$2:$G$16,2,FALSE)</f>
        <v>20"</v>
      </c>
      <c r="S152" s="13" t="str">
        <f>VLOOKUP(MID(P152,5,3),DATA!$H$2:$I$16,2,FALSE)</f>
        <v>9.0"</v>
      </c>
      <c r="T152" s="13" t="str">
        <f t="shared" si="5"/>
        <v>25</v>
      </c>
      <c r="U152" s="13" t="str">
        <f>VLOOKUP(MID(P152,10,3),DATA!$J$2:$L$16,2,FALSE)</f>
        <v>5x112</v>
      </c>
      <c r="V152" s="13">
        <f>VLOOKUP(MID(P152,10,3),DATA!$J$2:$L$16,3,FALSE)</f>
        <v>66.56</v>
      </c>
      <c r="W152" s="10" t="str">
        <f>VLOOKUP(MID(P152,3,1),DATA!$D$2:$E$16,2,FALSE)</f>
        <v>Medium Offset</v>
      </c>
      <c r="Y152" s="11" t="s">
        <v>48</v>
      </c>
      <c r="Z152" s="10" t="s">
        <v>2159</v>
      </c>
      <c r="AA152" s="10" t="s">
        <v>2</v>
      </c>
      <c r="AB152" s="10" t="s">
        <v>5</v>
      </c>
    </row>
    <row r="153" spans="1:28" x14ac:dyDescent="0.25">
      <c r="A153" s="10" t="s">
        <v>1824</v>
      </c>
      <c r="B153" s="10" t="s">
        <v>348</v>
      </c>
      <c r="C153" s="62" t="str">
        <f>VLOOKUP(MID(E153,1,2),DATA!$B$2:$C$10,2,FALSE)</f>
        <v>FF11</v>
      </c>
      <c r="D153" s="10" t="str">
        <f>VLOOKUP(MID(E153,13,2),DATA!$M$2:$N$16,2,FALSE)</f>
        <v>Liquid Metal</v>
      </c>
      <c r="E153" s="66" t="s">
        <v>379</v>
      </c>
      <c r="F153" s="18" cm="1">
        <f t="array" ref="F153">SUMPRODUCT(1*('All Skus'!$C$2:$C$951=$E153),'All Skus'!$D$2:$D$951)</f>
        <v>5</v>
      </c>
      <c r="G153" s="13" t="str">
        <f>VLOOKUP(MID(E153,4,1),DATA!$F$2:$G$16,2,FALSE)</f>
        <v>20"</v>
      </c>
      <c r="H153" s="13" t="str">
        <f>VLOOKUP(MID(E153,5,3),DATA!$H$2:$I$16,2,FALSE)</f>
        <v>9.0"</v>
      </c>
      <c r="I153" s="13" t="str">
        <f t="shared" si="4"/>
        <v>25</v>
      </c>
      <c r="J153" s="13" t="str">
        <f>VLOOKUP(MID(E153,10,3),DATA!$J$2:$L$16,2,FALSE)</f>
        <v>5x112</v>
      </c>
      <c r="K153" s="13">
        <f>VLOOKUP(MID(E153,10,3),DATA!$J$2:$L$16,3,FALSE)</f>
        <v>66.56</v>
      </c>
      <c r="L153" s="10" t="str">
        <f>VLOOKUP(MID(E153,3,1),DATA!$D$2:$E$16,2,FALSE)</f>
        <v>Medium Offset</v>
      </c>
      <c r="N153" s="11" t="s">
        <v>48</v>
      </c>
      <c r="O153" s="61" t="str">
        <f>VLOOKUP(MID(P153,1,2),DATA!$B$2:$C$10,2,FALSE)</f>
        <v>FF11</v>
      </c>
      <c r="P153" s="66" t="s">
        <v>379</v>
      </c>
      <c r="Q153" s="18" cm="1">
        <f t="array" ref="Q153">SUMPRODUCT(1*('All Skus'!$C$2:$C$951=$P153),'All Skus'!$D$2:$D$951)</f>
        <v>5</v>
      </c>
      <c r="R153" s="13" t="str">
        <f>VLOOKUP(MID(P153,4,1),DATA!$F$2:$G$16,2,FALSE)</f>
        <v>20"</v>
      </c>
      <c r="S153" s="13" t="str">
        <f>VLOOKUP(MID(P153,5,3),DATA!$H$2:$I$16,2,FALSE)</f>
        <v>9.0"</v>
      </c>
      <c r="T153" s="13" t="str">
        <f t="shared" si="5"/>
        <v>25</v>
      </c>
      <c r="U153" s="13" t="str">
        <f>VLOOKUP(MID(P153,10,3),DATA!$J$2:$L$16,2,FALSE)</f>
        <v>5x112</v>
      </c>
      <c r="V153" s="13">
        <f>VLOOKUP(MID(P153,10,3),DATA!$J$2:$L$16,3,FALSE)</f>
        <v>66.56</v>
      </c>
      <c r="W153" s="10" t="str">
        <f>VLOOKUP(MID(P153,3,1),DATA!$D$2:$E$16,2,FALSE)</f>
        <v>Medium Offset</v>
      </c>
      <c r="Y153" s="11" t="s">
        <v>48</v>
      </c>
      <c r="Z153" s="10" t="s">
        <v>2159</v>
      </c>
      <c r="AA153" s="10" t="s">
        <v>2</v>
      </c>
      <c r="AB153" s="10" t="s">
        <v>5</v>
      </c>
    </row>
    <row r="154" spans="1:28" x14ac:dyDescent="0.25">
      <c r="A154" s="10" t="s">
        <v>1824</v>
      </c>
      <c r="B154" s="10" t="s">
        <v>1839</v>
      </c>
      <c r="C154" s="62" t="str">
        <f>VLOOKUP(MID(E154,1,2),DATA!$B$2:$C$10,2,FALSE)</f>
        <v>FF11</v>
      </c>
      <c r="D154" s="10" t="str">
        <f>VLOOKUP(MID(E154,13,2),DATA!$M$2:$N$16,2,FALSE)</f>
        <v>Tarmac</v>
      </c>
      <c r="E154" s="66" t="s">
        <v>386</v>
      </c>
      <c r="F154" s="18" cm="1">
        <f t="array" ref="F154">SUMPRODUCT(1*('All Skus'!$C$2:$C$951=$E154),'All Skus'!$D$2:$D$951)</f>
        <v>2</v>
      </c>
      <c r="G154" s="13" t="str">
        <f>VLOOKUP(MID(E154,4,1),DATA!$F$2:$G$16,2,FALSE)</f>
        <v>21"</v>
      </c>
      <c r="H154" s="13" t="str">
        <f>VLOOKUP(MID(E154,5,3),DATA!$H$2:$I$16,2,FALSE)</f>
        <v>10.5"</v>
      </c>
      <c r="I154" s="13" t="str">
        <f t="shared" si="4"/>
        <v>35</v>
      </c>
      <c r="J154" s="13" t="str">
        <f>VLOOKUP(MID(E154,10,3),DATA!$J$2:$L$16,2,FALSE)</f>
        <v>5x112</v>
      </c>
      <c r="K154" s="13">
        <f>VLOOKUP(MID(E154,10,3),DATA!$J$2:$L$16,3,FALSE)</f>
        <v>66.56</v>
      </c>
      <c r="L154" s="10" t="str">
        <f>VLOOKUP(MID(E154,3,1),DATA!$D$2:$E$16,2,FALSE)</f>
        <v>Medium Offset</v>
      </c>
      <c r="N154" s="11" t="s">
        <v>59</v>
      </c>
      <c r="O154" s="61" t="str">
        <f>VLOOKUP(MID(P154,1,2),DATA!$B$2:$C$10,2,FALSE)</f>
        <v>FF11</v>
      </c>
      <c r="P154" s="66" t="s">
        <v>386</v>
      </c>
      <c r="Q154" s="18" cm="1">
        <f t="array" ref="Q154">SUMPRODUCT(1*('All Skus'!$C$2:$C$951=$P154),'All Skus'!$D$2:$D$951)</f>
        <v>2</v>
      </c>
      <c r="R154" s="13" t="str">
        <f>VLOOKUP(MID(P154,4,1),DATA!$F$2:$G$16,2,FALSE)</f>
        <v>21"</v>
      </c>
      <c r="S154" s="13" t="str">
        <f>VLOOKUP(MID(P154,5,3),DATA!$H$2:$I$16,2,FALSE)</f>
        <v>10.5"</v>
      </c>
      <c r="T154" s="13" t="str">
        <f t="shared" si="5"/>
        <v>35</v>
      </c>
      <c r="U154" s="13" t="str">
        <f>VLOOKUP(MID(P154,10,3),DATA!$J$2:$L$16,2,FALSE)</f>
        <v>5x112</v>
      </c>
      <c r="V154" s="13">
        <f>VLOOKUP(MID(P154,10,3),DATA!$J$2:$L$16,3,FALSE)</f>
        <v>66.56</v>
      </c>
      <c r="W154" s="10" t="str">
        <f>VLOOKUP(MID(P154,3,1),DATA!$D$2:$E$16,2,FALSE)</f>
        <v>Medium Offset</v>
      </c>
      <c r="Y154" s="11" t="s">
        <v>59</v>
      </c>
      <c r="Z154" s="10" t="s">
        <v>2159</v>
      </c>
      <c r="AA154" s="10" t="s">
        <v>2</v>
      </c>
      <c r="AB154" s="10" t="s">
        <v>5</v>
      </c>
    </row>
    <row r="155" spans="1:28" x14ac:dyDescent="0.25">
      <c r="A155" s="10" t="s">
        <v>1824</v>
      </c>
      <c r="B155" s="10" t="s">
        <v>1839</v>
      </c>
      <c r="C155" s="62" t="str">
        <f>VLOOKUP(MID(E155,1,2),DATA!$B$2:$C$10,2,FALSE)</f>
        <v>FF11</v>
      </c>
      <c r="D155" s="10" t="str">
        <f>VLOOKUP(MID(E155,13,2),DATA!$M$2:$N$16,2,FALSE)</f>
        <v>Liquid Metal</v>
      </c>
      <c r="E155" s="66" t="s">
        <v>387</v>
      </c>
      <c r="F155" s="18" cm="1">
        <f t="array" ref="F155">SUMPRODUCT(1*('All Skus'!$C$2:$C$951=$E155),'All Skus'!$D$2:$D$951)</f>
        <v>0</v>
      </c>
      <c r="G155" s="13" t="str">
        <f>VLOOKUP(MID(E155,4,1),DATA!$F$2:$G$16,2,FALSE)</f>
        <v>21"</v>
      </c>
      <c r="H155" s="13" t="str">
        <f>VLOOKUP(MID(E155,5,3),DATA!$H$2:$I$16,2,FALSE)</f>
        <v>10.5"</v>
      </c>
      <c r="I155" s="13" t="str">
        <f t="shared" si="4"/>
        <v>35</v>
      </c>
      <c r="J155" s="13" t="str">
        <f>VLOOKUP(MID(E155,10,3),DATA!$J$2:$L$16,2,FALSE)</f>
        <v>5x112</v>
      </c>
      <c r="K155" s="13">
        <f>VLOOKUP(MID(E155,10,3),DATA!$J$2:$L$16,3,FALSE)</f>
        <v>66.56</v>
      </c>
      <c r="L155" s="10" t="str">
        <f>VLOOKUP(MID(E155,3,1),DATA!$D$2:$E$16,2,FALSE)</f>
        <v>Medium Offset</v>
      </c>
      <c r="N155" s="11" t="s">
        <v>59</v>
      </c>
      <c r="O155" s="61" t="str">
        <f>VLOOKUP(MID(P155,1,2),DATA!$B$2:$C$10,2,FALSE)</f>
        <v>FF11</v>
      </c>
      <c r="P155" s="66" t="s">
        <v>387</v>
      </c>
      <c r="Q155" s="18" cm="1">
        <f t="array" ref="Q155">SUMPRODUCT(1*('All Skus'!$C$2:$C$951=$P155),'All Skus'!$D$2:$D$951)</f>
        <v>0</v>
      </c>
      <c r="R155" s="13" t="str">
        <f>VLOOKUP(MID(P155,4,1),DATA!$F$2:$G$16,2,FALSE)</f>
        <v>21"</v>
      </c>
      <c r="S155" s="13" t="str">
        <f>VLOOKUP(MID(P155,5,3),DATA!$H$2:$I$16,2,FALSE)</f>
        <v>10.5"</v>
      </c>
      <c r="T155" s="13" t="str">
        <f t="shared" si="5"/>
        <v>35</v>
      </c>
      <c r="U155" s="13" t="str">
        <f>VLOOKUP(MID(P155,10,3),DATA!$J$2:$L$16,2,FALSE)</f>
        <v>5x112</v>
      </c>
      <c r="V155" s="13">
        <f>VLOOKUP(MID(P155,10,3),DATA!$J$2:$L$16,3,FALSE)</f>
        <v>66.56</v>
      </c>
      <c r="W155" s="10" t="str">
        <f>VLOOKUP(MID(P155,3,1),DATA!$D$2:$E$16,2,FALSE)</f>
        <v>Medium Offset</v>
      </c>
      <c r="Y155" s="11" t="s">
        <v>59</v>
      </c>
      <c r="Z155" s="10" t="s">
        <v>2159</v>
      </c>
      <c r="AA155" s="10" t="s">
        <v>2</v>
      </c>
      <c r="AB155" s="10" t="s">
        <v>5</v>
      </c>
    </row>
    <row r="156" spans="1:28" x14ac:dyDescent="0.25">
      <c r="A156" s="10" t="s">
        <v>1824</v>
      </c>
      <c r="B156" s="10" t="s">
        <v>1839</v>
      </c>
      <c r="C156" s="62" t="str">
        <f>VLOOKUP(MID(E156,1,2),DATA!$B$2:$C$10,2,FALSE)</f>
        <v>FF11</v>
      </c>
      <c r="D156" s="10" t="str">
        <f>VLOOKUP(MID(E156,13,2),DATA!$M$2:$N$16,2,FALSE)</f>
        <v>Raw</v>
      </c>
      <c r="E156" s="66" t="s">
        <v>388</v>
      </c>
      <c r="F156" s="18" cm="1">
        <f t="array" ref="F156">SUMPRODUCT(1*('All Skus'!$C$2:$C$951=$E156),'All Skus'!$D$2:$D$951)</f>
        <v>6</v>
      </c>
      <c r="G156" s="13" t="str">
        <f>VLOOKUP(MID(E156,4,1),DATA!$F$2:$G$16,2,FALSE)</f>
        <v>21"</v>
      </c>
      <c r="H156" s="13" t="str">
        <f>VLOOKUP(MID(E156,5,3),DATA!$H$2:$I$16,2,FALSE)</f>
        <v>10.5"</v>
      </c>
      <c r="I156" s="13" t="str">
        <f t="shared" si="4"/>
        <v>35</v>
      </c>
      <c r="J156" s="13" t="str">
        <f>VLOOKUP(MID(E156,10,3),DATA!$J$2:$L$16,2,FALSE)</f>
        <v>5x112</v>
      </c>
      <c r="K156" s="13">
        <f>VLOOKUP(MID(E156,10,3),DATA!$J$2:$L$16,3,FALSE)</f>
        <v>66.56</v>
      </c>
      <c r="L156" s="10" t="str">
        <f>VLOOKUP(MID(E156,3,1),DATA!$D$2:$E$16,2,FALSE)</f>
        <v>Medium Offset</v>
      </c>
      <c r="N156" s="11" t="s">
        <v>59</v>
      </c>
      <c r="O156" s="61" t="str">
        <f>VLOOKUP(MID(P156,1,2),DATA!$B$2:$C$10,2,FALSE)</f>
        <v>FF11</v>
      </c>
      <c r="P156" s="66" t="s">
        <v>388</v>
      </c>
      <c r="Q156" s="18" cm="1">
        <f t="array" ref="Q156">SUMPRODUCT(1*('All Skus'!$C$2:$C$951=$P156),'All Skus'!$D$2:$D$951)</f>
        <v>6</v>
      </c>
      <c r="R156" s="13" t="str">
        <f>VLOOKUP(MID(P156,4,1),DATA!$F$2:$G$16,2,FALSE)</f>
        <v>21"</v>
      </c>
      <c r="S156" s="13" t="str">
        <f>VLOOKUP(MID(P156,5,3),DATA!$H$2:$I$16,2,FALSE)</f>
        <v>10.5"</v>
      </c>
      <c r="T156" s="13" t="str">
        <f t="shared" si="5"/>
        <v>35</v>
      </c>
      <c r="U156" s="13" t="str">
        <f>VLOOKUP(MID(P156,10,3),DATA!$J$2:$L$16,2,FALSE)</f>
        <v>5x112</v>
      </c>
      <c r="V156" s="13">
        <f>VLOOKUP(MID(P156,10,3),DATA!$J$2:$L$16,3,FALSE)</f>
        <v>66.56</v>
      </c>
      <c r="W156" s="10" t="str">
        <f>VLOOKUP(MID(P156,3,1),DATA!$D$2:$E$16,2,FALSE)</f>
        <v>Medium Offset</v>
      </c>
      <c r="Y156" s="11" t="s">
        <v>59</v>
      </c>
      <c r="Z156" s="10" t="s">
        <v>2159</v>
      </c>
      <c r="AA156" s="10" t="s">
        <v>2</v>
      </c>
      <c r="AB156" s="10" t="s">
        <v>5</v>
      </c>
    </row>
    <row r="157" spans="1:28" x14ac:dyDescent="0.25">
      <c r="A157" s="10" t="s">
        <v>1824</v>
      </c>
      <c r="B157" s="10" t="s">
        <v>1839</v>
      </c>
      <c r="C157" s="62" t="str">
        <f>VLOOKUP(MID(E157,1,2),DATA!$B$2:$C$10,2,FALSE)</f>
        <v>FF11</v>
      </c>
      <c r="D157" s="10" t="str">
        <f>VLOOKUP(MID(E157,13,2),DATA!$M$2:$N$16,2,FALSE)</f>
        <v>Tarmac</v>
      </c>
      <c r="E157" s="66" t="s">
        <v>389</v>
      </c>
      <c r="F157" s="18" cm="1">
        <f t="array" ref="F157">SUMPRODUCT(1*('All Skus'!$C$2:$C$951=$E157),'All Skus'!$D$2:$D$951)</f>
        <v>1</v>
      </c>
      <c r="G157" s="13" t="str">
        <f>VLOOKUP(MID(E157,4,1),DATA!$F$2:$G$16,2,FALSE)</f>
        <v>21"</v>
      </c>
      <c r="H157" s="13" t="str">
        <f>VLOOKUP(MID(E157,5,3),DATA!$H$2:$I$16,2,FALSE)</f>
        <v>9.5"</v>
      </c>
      <c r="I157" s="13" t="str">
        <f t="shared" si="4"/>
        <v>30</v>
      </c>
      <c r="J157" s="13" t="str">
        <f>VLOOKUP(MID(E157,10,3),DATA!$J$2:$L$16,2,FALSE)</f>
        <v>5x112</v>
      </c>
      <c r="K157" s="13">
        <f>VLOOKUP(MID(E157,10,3),DATA!$J$2:$L$16,3,FALSE)</f>
        <v>66.56</v>
      </c>
      <c r="L157" s="10" t="str">
        <f>VLOOKUP(MID(E157,3,1),DATA!$D$2:$E$16,2,FALSE)</f>
        <v>Medium Offset</v>
      </c>
      <c r="N157" s="11" t="s">
        <v>56</v>
      </c>
      <c r="O157" s="61" t="str">
        <f>VLOOKUP(MID(P157,1,2),DATA!$B$2:$C$10,2,FALSE)</f>
        <v>FF11</v>
      </c>
      <c r="P157" s="66" t="s">
        <v>389</v>
      </c>
      <c r="Q157" s="18" cm="1">
        <f t="array" ref="Q157">SUMPRODUCT(1*('All Skus'!$C$2:$C$951=$P157),'All Skus'!$D$2:$D$951)</f>
        <v>1</v>
      </c>
      <c r="R157" s="13" t="str">
        <f>VLOOKUP(MID(P157,4,1),DATA!$F$2:$G$16,2,FALSE)</f>
        <v>21"</v>
      </c>
      <c r="S157" s="13" t="str">
        <f>VLOOKUP(MID(P157,5,3),DATA!$H$2:$I$16,2,FALSE)</f>
        <v>9.5"</v>
      </c>
      <c r="T157" s="13" t="str">
        <f t="shared" si="5"/>
        <v>30</v>
      </c>
      <c r="U157" s="13" t="str">
        <f>VLOOKUP(MID(P157,10,3),DATA!$J$2:$L$16,2,FALSE)</f>
        <v>5x112</v>
      </c>
      <c r="V157" s="13">
        <f>VLOOKUP(MID(P157,10,3),DATA!$J$2:$L$16,3,FALSE)</f>
        <v>66.56</v>
      </c>
      <c r="W157" s="10" t="str">
        <f>VLOOKUP(MID(P157,3,1),DATA!$D$2:$E$16,2,FALSE)</f>
        <v>Medium Offset</v>
      </c>
      <c r="Y157" s="11" t="s">
        <v>56</v>
      </c>
      <c r="Z157" s="10" t="s">
        <v>2159</v>
      </c>
      <c r="AA157" s="10" t="s">
        <v>2</v>
      </c>
      <c r="AB157" s="10" t="s">
        <v>5</v>
      </c>
    </row>
    <row r="158" spans="1:28" x14ac:dyDescent="0.25">
      <c r="A158" s="10" t="s">
        <v>1824</v>
      </c>
      <c r="B158" s="10" t="s">
        <v>1839</v>
      </c>
      <c r="C158" s="62" t="str">
        <f>VLOOKUP(MID(E158,1,2),DATA!$B$2:$C$10,2,FALSE)</f>
        <v>FF11</v>
      </c>
      <c r="D158" s="10" t="str">
        <f>VLOOKUP(MID(E158,13,2),DATA!$M$2:$N$16,2,FALSE)</f>
        <v>Liquid Metal</v>
      </c>
      <c r="E158" s="66" t="s">
        <v>390</v>
      </c>
      <c r="F158" s="18" cm="1">
        <f t="array" ref="F158">SUMPRODUCT(1*('All Skus'!$C$2:$C$951=$E158),'All Skus'!$D$2:$D$951)</f>
        <v>-2</v>
      </c>
      <c r="G158" s="13" t="str">
        <f>VLOOKUP(MID(E158,4,1),DATA!$F$2:$G$16,2,FALSE)</f>
        <v>21"</v>
      </c>
      <c r="H158" s="13" t="str">
        <f>VLOOKUP(MID(E158,5,3),DATA!$H$2:$I$16,2,FALSE)</f>
        <v>9.5"</v>
      </c>
      <c r="I158" s="13" t="str">
        <f t="shared" si="4"/>
        <v>30</v>
      </c>
      <c r="J158" s="13" t="str">
        <f>VLOOKUP(MID(E158,10,3),DATA!$J$2:$L$16,2,FALSE)</f>
        <v>5x112</v>
      </c>
      <c r="K158" s="13">
        <f>VLOOKUP(MID(E158,10,3),DATA!$J$2:$L$16,3,FALSE)</f>
        <v>66.56</v>
      </c>
      <c r="L158" s="10" t="str">
        <f>VLOOKUP(MID(E158,3,1),DATA!$D$2:$E$16,2,FALSE)</f>
        <v>Medium Offset</v>
      </c>
      <c r="N158" s="11" t="s">
        <v>56</v>
      </c>
      <c r="O158" s="61" t="str">
        <f>VLOOKUP(MID(P158,1,2),DATA!$B$2:$C$10,2,FALSE)</f>
        <v>FF11</v>
      </c>
      <c r="P158" s="66" t="s">
        <v>390</v>
      </c>
      <c r="Q158" s="18" cm="1">
        <f t="array" ref="Q158">SUMPRODUCT(1*('All Skus'!$C$2:$C$951=$P158),'All Skus'!$D$2:$D$951)</f>
        <v>-2</v>
      </c>
      <c r="R158" s="13" t="str">
        <f>VLOOKUP(MID(P158,4,1),DATA!$F$2:$G$16,2,FALSE)</f>
        <v>21"</v>
      </c>
      <c r="S158" s="13" t="str">
        <f>VLOOKUP(MID(P158,5,3),DATA!$H$2:$I$16,2,FALSE)</f>
        <v>9.5"</v>
      </c>
      <c r="T158" s="13" t="str">
        <f t="shared" si="5"/>
        <v>30</v>
      </c>
      <c r="U158" s="13" t="str">
        <f>VLOOKUP(MID(P158,10,3),DATA!$J$2:$L$16,2,FALSE)</f>
        <v>5x112</v>
      </c>
      <c r="V158" s="13">
        <f>VLOOKUP(MID(P158,10,3),DATA!$J$2:$L$16,3,FALSE)</f>
        <v>66.56</v>
      </c>
      <c r="W158" s="10" t="str">
        <f>VLOOKUP(MID(P158,3,1),DATA!$D$2:$E$16,2,FALSE)</f>
        <v>Medium Offset</v>
      </c>
      <c r="Y158" s="11" t="s">
        <v>56</v>
      </c>
      <c r="Z158" s="10" t="s">
        <v>2159</v>
      </c>
      <c r="AA158" s="10" t="s">
        <v>2</v>
      </c>
      <c r="AB158" s="10" t="s">
        <v>5</v>
      </c>
    </row>
    <row r="159" spans="1:28" x14ac:dyDescent="0.25">
      <c r="A159" s="10" t="s">
        <v>1824</v>
      </c>
      <c r="B159" s="10" t="s">
        <v>1839</v>
      </c>
      <c r="C159" s="62" t="str">
        <f>VLOOKUP(MID(E159,1,2),DATA!$B$2:$C$10,2,FALSE)</f>
        <v>FF11</v>
      </c>
      <c r="D159" s="10" t="str">
        <f>VLOOKUP(MID(E159,13,2),DATA!$M$2:$N$16,2,FALSE)</f>
        <v>Raw</v>
      </c>
      <c r="E159" s="66" t="s">
        <v>391</v>
      </c>
      <c r="F159" s="18" cm="1">
        <f t="array" ref="F159">SUMPRODUCT(1*('All Skus'!$C$2:$C$951=$E159),'All Skus'!$D$2:$D$951)</f>
        <v>19</v>
      </c>
      <c r="G159" s="13" t="str">
        <f>VLOOKUP(MID(E159,4,1),DATA!$F$2:$G$16,2,FALSE)</f>
        <v>21"</v>
      </c>
      <c r="H159" s="13" t="str">
        <f>VLOOKUP(MID(E159,5,3),DATA!$H$2:$I$16,2,FALSE)</f>
        <v>9.5"</v>
      </c>
      <c r="I159" s="13" t="str">
        <f t="shared" si="4"/>
        <v>30</v>
      </c>
      <c r="J159" s="13" t="str">
        <f>VLOOKUP(MID(E159,10,3),DATA!$J$2:$L$16,2,FALSE)</f>
        <v>5x112</v>
      </c>
      <c r="K159" s="13">
        <f>VLOOKUP(MID(E159,10,3),DATA!$J$2:$L$16,3,FALSE)</f>
        <v>66.56</v>
      </c>
      <c r="L159" s="10" t="str">
        <f>VLOOKUP(MID(E159,3,1),DATA!$D$2:$E$16,2,FALSE)</f>
        <v>Medium Offset</v>
      </c>
      <c r="N159" s="11" t="s">
        <v>56</v>
      </c>
      <c r="O159" s="61" t="str">
        <f>VLOOKUP(MID(P159,1,2),DATA!$B$2:$C$10,2,FALSE)</f>
        <v>FF11</v>
      </c>
      <c r="P159" s="66" t="s">
        <v>391</v>
      </c>
      <c r="Q159" s="18" cm="1">
        <f t="array" ref="Q159">SUMPRODUCT(1*('All Skus'!$C$2:$C$951=$P159),'All Skus'!$D$2:$D$951)</f>
        <v>19</v>
      </c>
      <c r="R159" s="13" t="str">
        <f>VLOOKUP(MID(P159,4,1),DATA!$F$2:$G$16,2,FALSE)</f>
        <v>21"</v>
      </c>
      <c r="S159" s="13" t="str">
        <f>VLOOKUP(MID(P159,5,3),DATA!$H$2:$I$16,2,FALSE)</f>
        <v>9.5"</v>
      </c>
      <c r="T159" s="13" t="str">
        <f t="shared" si="5"/>
        <v>30</v>
      </c>
      <c r="U159" s="13" t="str">
        <f>VLOOKUP(MID(P159,10,3),DATA!$J$2:$L$16,2,FALSE)</f>
        <v>5x112</v>
      </c>
      <c r="V159" s="13">
        <f>VLOOKUP(MID(P159,10,3),DATA!$J$2:$L$16,3,FALSE)</f>
        <v>66.56</v>
      </c>
      <c r="W159" s="10" t="str">
        <f>VLOOKUP(MID(P159,3,1),DATA!$D$2:$E$16,2,FALSE)</f>
        <v>Medium Offset</v>
      </c>
      <c r="Y159" s="11" t="s">
        <v>56</v>
      </c>
      <c r="Z159" s="10" t="s">
        <v>2159</v>
      </c>
      <c r="AA159" s="10" t="s">
        <v>2</v>
      </c>
      <c r="AB159" s="10" t="s">
        <v>5</v>
      </c>
    </row>
    <row r="160" spans="1:28" x14ac:dyDescent="0.25">
      <c r="A160" s="10" t="s">
        <v>1824</v>
      </c>
      <c r="B160" s="10" t="s">
        <v>348</v>
      </c>
      <c r="C160" s="62" t="str">
        <f>VLOOKUP(MID(E160,1,2),DATA!$B$2:$C$10,2,FALSE)</f>
        <v>FF15</v>
      </c>
      <c r="D160" s="10" t="s">
        <v>148</v>
      </c>
      <c r="E160" s="66" t="s">
        <v>252</v>
      </c>
      <c r="F160" s="18" cm="1">
        <f t="array" ref="F160">SUMPRODUCT(1*('All Skus'!$C$2:$C$951=$E160),'All Skus'!$D$2:$D$951)</f>
        <v>4</v>
      </c>
      <c r="G160" s="13" t="str">
        <f>VLOOKUP(MID(E160,4,1),DATA!$F$2:$G$16,2,FALSE)</f>
        <v>20"</v>
      </c>
      <c r="H160" s="13" t="str">
        <f>VLOOKUP(MID(E160,5,3),DATA!$H$2:$I$16,2,FALSE)</f>
        <v>10.5"</v>
      </c>
      <c r="I160" s="13" t="str">
        <f t="shared" si="4"/>
        <v>35</v>
      </c>
      <c r="J160" s="13" t="str">
        <f>VLOOKUP(MID(E160,10,3),DATA!$J$2:$L$16,2,FALSE)</f>
        <v>5x112</v>
      </c>
      <c r="K160" s="13">
        <f>VLOOKUP(MID(E160,10,3),DATA!$J$2:$L$16,3,FALSE)</f>
        <v>66.56</v>
      </c>
      <c r="L160" s="10" t="str">
        <f>VLOOKUP(MID(E160,3,1),DATA!$D$2:$E$16,2,FALSE)</f>
        <v>Medium Offset</v>
      </c>
      <c r="M160" s="10">
        <v>25.6</v>
      </c>
      <c r="N160" s="11" t="s">
        <v>33</v>
      </c>
      <c r="O160" s="61" t="str">
        <f>VLOOKUP(MID(P160,1,2),DATA!$B$2:$C$10,2,FALSE)</f>
        <v>FF15</v>
      </c>
      <c r="P160" s="66" t="s">
        <v>252</v>
      </c>
      <c r="Q160" s="18" cm="1">
        <f t="array" ref="Q160">SUMPRODUCT(1*('All Skus'!$C$2:$C$951=$P160),'All Skus'!$D$2:$D$951)</f>
        <v>4</v>
      </c>
      <c r="R160" s="13" t="str">
        <f>VLOOKUP(MID(P160,4,1),DATA!$F$2:$G$16,2,FALSE)</f>
        <v>20"</v>
      </c>
      <c r="S160" s="13" t="str">
        <f>VLOOKUP(MID(P160,5,3),DATA!$H$2:$I$16,2,FALSE)</f>
        <v>10.5"</v>
      </c>
      <c r="T160" s="13" t="str">
        <f t="shared" si="5"/>
        <v>35</v>
      </c>
      <c r="U160" s="13" t="str">
        <f>VLOOKUP(MID(P160,10,3),DATA!$J$2:$L$16,2,FALSE)</f>
        <v>5x112</v>
      </c>
      <c r="V160" s="13">
        <f>VLOOKUP(MID(P160,10,3),DATA!$J$2:$L$16,3,FALSE)</f>
        <v>66.56</v>
      </c>
      <c r="W160" s="10" t="str">
        <f>VLOOKUP(MID(P160,3,1),DATA!$D$2:$E$16,2,FALSE)</f>
        <v>Medium Offset</v>
      </c>
      <c r="X160" s="10">
        <v>25.6</v>
      </c>
      <c r="Y160" s="11" t="s">
        <v>33</v>
      </c>
      <c r="Z160" s="10" t="s">
        <v>2159</v>
      </c>
      <c r="AA160" s="10" t="s">
        <v>2</v>
      </c>
      <c r="AB160" s="10" t="s">
        <v>5</v>
      </c>
    </row>
    <row r="161" spans="1:28" x14ac:dyDescent="0.25">
      <c r="A161" s="10" t="s">
        <v>1824</v>
      </c>
      <c r="B161" s="10" t="s">
        <v>348</v>
      </c>
      <c r="C161" s="62" t="str">
        <f>VLOOKUP(MID(E161,1,2),DATA!$B$2:$C$10,2,FALSE)</f>
        <v>FF15</v>
      </c>
      <c r="D161" s="10" t="s">
        <v>1</v>
      </c>
      <c r="E161" s="66" t="s">
        <v>250</v>
      </c>
      <c r="F161" s="18" cm="1">
        <f t="array" ref="F161">SUMPRODUCT(1*('All Skus'!$C$2:$C$951=$E161),'All Skus'!$D$2:$D$951)</f>
        <v>6</v>
      </c>
      <c r="G161" s="13" t="str">
        <f>VLOOKUP(MID(E161,4,1),DATA!$F$2:$G$16,2,FALSE)</f>
        <v>20"</v>
      </c>
      <c r="H161" s="13" t="str">
        <f>VLOOKUP(MID(E161,5,3),DATA!$H$2:$I$16,2,FALSE)</f>
        <v>10.5"</v>
      </c>
      <c r="I161" s="13" t="str">
        <f t="shared" si="4"/>
        <v>35</v>
      </c>
      <c r="J161" s="13" t="str">
        <f>VLOOKUP(MID(E161,10,3),DATA!$J$2:$L$16,2,FALSE)</f>
        <v>5x112</v>
      </c>
      <c r="K161" s="13">
        <f>VLOOKUP(MID(E161,10,3),DATA!$J$2:$L$16,3,FALSE)</f>
        <v>66.56</v>
      </c>
      <c r="L161" s="10" t="str">
        <f>VLOOKUP(MID(E161,3,1),DATA!$D$2:$E$16,2,FALSE)</f>
        <v>Medium Offset</v>
      </c>
      <c r="M161" s="10">
        <v>25.6</v>
      </c>
      <c r="N161" s="11" t="s">
        <v>33</v>
      </c>
      <c r="O161" s="61" t="str">
        <f>VLOOKUP(MID(P161,1,2),DATA!$B$2:$C$10,2,FALSE)</f>
        <v>FF15</v>
      </c>
      <c r="P161" s="66" t="s">
        <v>252</v>
      </c>
      <c r="Q161" s="18" cm="1">
        <f t="array" ref="Q161">SUMPRODUCT(1*('All Skus'!$C$2:$C$951=$P161),'All Skus'!$D$2:$D$951)</f>
        <v>4</v>
      </c>
      <c r="R161" s="13" t="str">
        <f>VLOOKUP(MID(P161,4,1),DATA!$F$2:$G$16,2,FALSE)</f>
        <v>20"</v>
      </c>
      <c r="S161" s="13" t="str">
        <f>VLOOKUP(MID(P161,5,3),DATA!$H$2:$I$16,2,FALSE)</f>
        <v>10.5"</v>
      </c>
      <c r="T161" s="13" t="str">
        <f t="shared" si="5"/>
        <v>35</v>
      </c>
      <c r="U161" s="13" t="str">
        <f>VLOOKUP(MID(P161,10,3),DATA!$J$2:$L$16,2,FALSE)</f>
        <v>5x112</v>
      </c>
      <c r="V161" s="13">
        <f>VLOOKUP(MID(P161,10,3),DATA!$J$2:$L$16,3,FALSE)</f>
        <v>66.56</v>
      </c>
      <c r="W161" s="10" t="str">
        <f>VLOOKUP(MID(P161,3,1),DATA!$D$2:$E$16,2,FALSE)</f>
        <v>Medium Offset</v>
      </c>
      <c r="X161" s="10">
        <v>25.6</v>
      </c>
      <c r="Y161" s="11" t="s">
        <v>33</v>
      </c>
      <c r="Z161" s="10" t="s">
        <v>2159</v>
      </c>
      <c r="AA161" s="10" t="s">
        <v>2</v>
      </c>
      <c r="AB161" s="10" t="s">
        <v>5</v>
      </c>
    </row>
    <row r="162" spans="1:28" x14ac:dyDescent="0.25">
      <c r="A162" s="10" t="s">
        <v>1824</v>
      </c>
      <c r="B162" s="10" t="s">
        <v>348</v>
      </c>
      <c r="C162" s="62" t="str">
        <f>VLOOKUP(MID(E162,1,2),DATA!$B$2:$C$10,2,FALSE)</f>
        <v>FF15</v>
      </c>
      <c r="D162" s="10" t="s">
        <v>1</v>
      </c>
      <c r="E162" s="66" t="s">
        <v>1701</v>
      </c>
      <c r="F162" s="18" cm="1">
        <f t="array" ref="F162">SUMPRODUCT(1*('All Skus'!$C$2:$C$951=$E162),'All Skus'!$D$2:$D$951)</f>
        <v>24</v>
      </c>
      <c r="G162" s="13" t="str">
        <f>VLOOKUP(MID(E162,4,1),DATA!$F$2:$G$16,2,FALSE)</f>
        <v>20"</v>
      </c>
      <c r="H162" s="13" t="str">
        <f>VLOOKUP(MID(E162,5,3),DATA!$H$2:$I$16,2,FALSE)</f>
        <v>9.0"</v>
      </c>
      <c r="I162" s="13" t="str">
        <f t="shared" si="4"/>
        <v>25</v>
      </c>
      <c r="J162" s="13" t="str">
        <f>VLOOKUP(MID(E162,10,3),DATA!$J$2:$L$16,2,FALSE)</f>
        <v>5x112</v>
      </c>
      <c r="K162" s="13">
        <f>VLOOKUP(MID(E162,10,3),DATA!$J$2:$L$16,3,FALSE)</f>
        <v>66.56</v>
      </c>
      <c r="L162" s="10" t="str">
        <f>VLOOKUP(MID(E162,3,1),DATA!$D$2:$E$16,2,FALSE)</f>
        <v>Medium Offset</v>
      </c>
      <c r="M162" s="10">
        <v>23.4</v>
      </c>
      <c r="N162" s="11" t="s">
        <v>48</v>
      </c>
      <c r="O162" s="61" t="str">
        <f>VLOOKUP(MID(P162,1,2),DATA!$B$2:$C$10,2,FALSE)</f>
        <v>FF15</v>
      </c>
      <c r="P162" s="66" t="s">
        <v>1701</v>
      </c>
      <c r="Q162" s="18" cm="1">
        <f t="array" ref="Q162">SUMPRODUCT(1*('All Skus'!$C$2:$C$951=$P162),'All Skus'!$D$2:$D$951)</f>
        <v>24</v>
      </c>
      <c r="R162" s="13" t="str">
        <f>VLOOKUP(MID(P162,4,1),DATA!$F$2:$G$16,2,FALSE)</f>
        <v>20"</v>
      </c>
      <c r="S162" s="13" t="str">
        <f>VLOOKUP(MID(P162,5,3),DATA!$H$2:$I$16,2,FALSE)</f>
        <v>9.0"</v>
      </c>
      <c r="T162" s="13" t="str">
        <f t="shared" si="5"/>
        <v>25</v>
      </c>
      <c r="U162" s="13" t="str">
        <f>VLOOKUP(MID(P162,10,3),DATA!$J$2:$L$16,2,FALSE)</f>
        <v>5x112</v>
      </c>
      <c r="V162" s="13">
        <f>VLOOKUP(MID(P162,10,3),DATA!$J$2:$L$16,3,FALSE)</f>
        <v>66.56</v>
      </c>
      <c r="W162" s="10" t="str">
        <f>VLOOKUP(MID(P162,3,1),DATA!$D$2:$E$16,2,FALSE)</f>
        <v>Medium Offset</v>
      </c>
      <c r="X162" s="10">
        <v>23.4</v>
      </c>
      <c r="Y162" s="11" t="s">
        <v>48</v>
      </c>
      <c r="Z162" s="10" t="s">
        <v>2159</v>
      </c>
      <c r="AA162" s="10" t="s">
        <v>2</v>
      </c>
      <c r="AB162" s="10" t="s">
        <v>5</v>
      </c>
    </row>
    <row r="163" spans="1:28" x14ac:dyDescent="0.25">
      <c r="A163" s="10" t="s">
        <v>1824</v>
      </c>
      <c r="B163" s="10" t="s">
        <v>348</v>
      </c>
      <c r="C163" s="62" t="str">
        <f>VLOOKUP(MID(E163,1,2),DATA!$B$2:$C$10,2,FALSE)</f>
        <v>FF15</v>
      </c>
      <c r="D163" s="10" t="s">
        <v>1</v>
      </c>
      <c r="E163" s="66" t="s">
        <v>1701</v>
      </c>
      <c r="F163" s="18" cm="1">
        <f t="array" ref="F163">SUMPRODUCT(1*('All Skus'!$C$2:$C$951=$E163),'All Skus'!$D$2:$D$951)</f>
        <v>24</v>
      </c>
      <c r="G163" s="13" t="str">
        <f>VLOOKUP(MID(E163,4,1),DATA!$F$2:$G$16,2,FALSE)</f>
        <v>20"</v>
      </c>
      <c r="H163" s="13" t="str">
        <f>VLOOKUP(MID(E163,5,3),DATA!$H$2:$I$16,2,FALSE)</f>
        <v>9.0"</v>
      </c>
      <c r="I163" s="13" t="str">
        <f t="shared" si="4"/>
        <v>25</v>
      </c>
      <c r="J163" s="13" t="str">
        <f>VLOOKUP(MID(E163,10,3),DATA!$J$2:$L$16,2,FALSE)</f>
        <v>5x112</v>
      </c>
      <c r="K163" s="13">
        <f>VLOOKUP(MID(E163,10,3),DATA!$J$2:$L$16,3,FALSE)</f>
        <v>66.56</v>
      </c>
      <c r="L163" s="10" t="str">
        <f>VLOOKUP(MID(E163,3,1),DATA!$D$2:$E$16,2,FALSE)</f>
        <v>Medium Offset</v>
      </c>
      <c r="M163" s="10">
        <v>23.4</v>
      </c>
      <c r="N163" s="11" t="s">
        <v>48</v>
      </c>
      <c r="O163" s="61" t="str">
        <f>VLOOKUP(MID(P163,1,2),DATA!$B$2:$C$10,2,FALSE)</f>
        <v>FF15</v>
      </c>
      <c r="P163" s="66" t="s">
        <v>1701</v>
      </c>
      <c r="Q163" s="18" cm="1">
        <f t="array" ref="Q163">SUMPRODUCT(1*('All Skus'!$C$2:$C$951=$P163),'All Skus'!$D$2:$D$951)</f>
        <v>24</v>
      </c>
      <c r="R163" s="13" t="str">
        <f>VLOOKUP(MID(P163,4,1),DATA!$F$2:$G$16,2,FALSE)</f>
        <v>20"</v>
      </c>
      <c r="S163" s="13" t="str">
        <f>VLOOKUP(MID(P163,5,3),DATA!$H$2:$I$16,2,FALSE)</f>
        <v>9.0"</v>
      </c>
      <c r="T163" s="13" t="str">
        <f t="shared" si="5"/>
        <v>25</v>
      </c>
      <c r="U163" s="13" t="str">
        <f>VLOOKUP(MID(P163,10,3),DATA!$J$2:$L$16,2,FALSE)</f>
        <v>5x112</v>
      </c>
      <c r="V163" s="13">
        <f>VLOOKUP(MID(P163,10,3),DATA!$J$2:$L$16,3,FALSE)</f>
        <v>66.56</v>
      </c>
      <c r="W163" s="10" t="str">
        <f>VLOOKUP(MID(P163,3,1),DATA!$D$2:$E$16,2,FALSE)</f>
        <v>Medium Offset</v>
      </c>
      <c r="X163" s="10">
        <v>23.4</v>
      </c>
      <c r="Y163" s="11" t="s">
        <v>48</v>
      </c>
      <c r="Z163" s="10" t="s">
        <v>2159</v>
      </c>
      <c r="AA163" s="10" t="s">
        <v>2</v>
      </c>
      <c r="AB163" s="10" t="s">
        <v>5</v>
      </c>
    </row>
    <row r="164" spans="1:28" x14ac:dyDescent="0.25">
      <c r="A164" s="10" t="s">
        <v>1826</v>
      </c>
      <c r="B164" s="10" t="s">
        <v>1984</v>
      </c>
      <c r="C164" s="62" t="str">
        <f>VLOOKUP(MID(E164,1,2),DATA!$B$2:$C$10,2,FALSE)</f>
        <v>FF10</v>
      </c>
      <c r="D164" s="10" t="str">
        <f>VLOOKUP(MID(E164,13,2),DATA!$M$2:$N$16,2,FALSE)</f>
        <v>Tarmac</v>
      </c>
      <c r="E164" s="66" t="s">
        <v>53</v>
      </c>
      <c r="F164" s="18" cm="1">
        <f t="array" ref="F164">SUMPRODUCT(1*('All Skus'!$C$2:$C$951=$E164),'All Skus'!$D$2:$D$951)</f>
        <v>0</v>
      </c>
      <c r="G164" s="13" t="str">
        <f>VLOOKUP(MID(E164,4,1),DATA!$F$2:$G$16,2,FALSE)</f>
        <v>21"</v>
      </c>
      <c r="H164" s="13" t="str">
        <f>VLOOKUP(MID(E164,5,3),DATA!$H$2:$I$16,2,FALSE)</f>
        <v>9.5"</v>
      </c>
      <c r="I164" s="13" t="str">
        <f t="shared" si="4"/>
        <v>30</v>
      </c>
      <c r="J164" s="13" t="str">
        <f>VLOOKUP(MID(E164,10,3),DATA!$J$2:$L$16,2,FALSE)</f>
        <v>5x112</v>
      </c>
      <c r="K164" s="13">
        <f>VLOOKUP(MID(E164,10,3),DATA!$J$2:$L$16,3,FALSE)</f>
        <v>66.56</v>
      </c>
      <c r="L164" s="10" t="str">
        <f>VLOOKUP(MID(E164,3,1),DATA!$D$2:$E$16,2,FALSE)</f>
        <v>Medium Offset</v>
      </c>
      <c r="N164" s="11" t="s">
        <v>70</v>
      </c>
      <c r="O164" s="61" t="str">
        <f>VLOOKUP(MID(P164,1,2),DATA!$B$2:$C$10,2,FALSE)</f>
        <v>FF10</v>
      </c>
      <c r="P164" s="66" t="s">
        <v>53</v>
      </c>
      <c r="Q164" s="18" cm="1">
        <f t="array" ref="Q164">SUMPRODUCT(1*('All Skus'!$C$2:$C$951=$P164),'All Skus'!$D$2:$D$951)</f>
        <v>0</v>
      </c>
      <c r="R164" s="13" t="str">
        <f>VLOOKUP(MID(P164,4,1),DATA!$F$2:$G$16,2,FALSE)</f>
        <v>21"</v>
      </c>
      <c r="S164" s="13" t="str">
        <f>VLOOKUP(MID(P164,5,3),DATA!$H$2:$I$16,2,FALSE)</f>
        <v>9.5"</v>
      </c>
      <c r="T164" s="13" t="str">
        <f t="shared" si="5"/>
        <v>30</v>
      </c>
      <c r="U164" s="13" t="str">
        <f>VLOOKUP(MID(P164,10,3),DATA!$J$2:$L$16,2,FALSE)</f>
        <v>5x112</v>
      </c>
      <c r="V164" s="13">
        <f>VLOOKUP(MID(P164,10,3),DATA!$J$2:$L$16,3,FALSE)</f>
        <v>66.56</v>
      </c>
      <c r="W164" s="10" t="str">
        <f>VLOOKUP(MID(P164,3,1),DATA!$D$2:$E$16,2,FALSE)</f>
        <v>Medium Offset</v>
      </c>
      <c r="Y164" s="11" t="s">
        <v>70</v>
      </c>
      <c r="AA164" s="10" t="s">
        <v>2</v>
      </c>
      <c r="AB164" s="10" t="s">
        <v>5</v>
      </c>
    </row>
    <row r="165" spans="1:28" x14ac:dyDescent="0.25">
      <c r="A165" s="10" t="s">
        <v>1826</v>
      </c>
      <c r="B165" s="10" t="s">
        <v>1984</v>
      </c>
      <c r="C165" s="62" t="str">
        <f>VLOOKUP(MID(E165,1,2),DATA!$B$2:$C$10,2,FALSE)</f>
        <v>FF10</v>
      </c>
      <c r="D165" s="10" t="str">
        <f>VLOOKUP(MID(E165,13,2),DATA!$M$2:$N$16,2,FALSE)</f>
        <v>Liquid Metal</v>
      </c>
      <c r="E165" s="66" t="s">
        <v>54</v>
      </c>
      <c r="F165" s="18" cm="1">
        <f t="array" ref="F165">SUMPRODUCT(1*('All Skus'!$C$2:$C$951=$E165),'All Skus'!$D$2:$D$951)</f>
        <v>-6</v>
      </c>
      <c r="G165" s="13" t="str">
        <f>VLOOKUP(MID(E165,4,1),DATA!$F$2:$G$16,2,FALSE)</f>
        <v>21"</v>
      </c>
      <c r="H165" s="13" t="str">
        <f>VLOOKUP(MID(E165,5,3),DATA!$H$2:$I$16,2,FALSE)</f>
        <v>9.5"</v>
      </c>
      <c r="I165" s="13" t="str">
        <f t="shared" si="4"/>
        <v>30</v>
      </c>
      <c r="J165" s="13" t="str">
        <f>VLOOKUP(MID(E165,10,3),DATA!$J$2:$L$16,2,FALSE)</f>
        <v>5x112</v>
      </c>
      <c r="K165" s="13">
        <f>VLOOKUP(MID(E165,10,3),DATA!$J$2:$L$16,3,FALSE)</f>
        <v>66.56</v>
      </c>
      <c r="L165" s="10" t="str">
        <f>VLOOKUP(MID(E165,3,1),DATA!$D$2:$E$16,2,FALSE)</f>
        <v>Medium Offset</v>
      </c>
      <c r="N165" s="11" t="s">
        <v>70</v>
      </c>
      <c r="O165" s="61" t="str">
        <f>VLOOKUP(MID(P165,1,2),DATA!$B$2:$C$10,2,FALSE)</f>
        <v>FF10</v>
      </c>
      <c r="P165" s="66" t="s">
        <v>54</v>
      </c>
      <c r="Q165" s="18" cm="1">
        <f t="array" ref="Q165">SUMPRODUCT(1*('All Skus'!$C$2:$C$951=$P165),'All Skus'!$D$2:$D$951)</f>
        <v>-6</v>
      </c>
      <c r="R165" s="13" t="str">
        <f>VLOOKUP(MID(P165,4,1),DATA!$F$2:$G$16,2,FALSE)</f>
        <v>21"</v>
      </c>
      <c r="S165" s="13" t="str">
        <f>VLOOKUP(MID(P165,5,3),DATA!$H$2:$I$16,2,FALSE)</f>
        <v>9.5"</v>
      </c>
      <c r="T165" s="13" t="str">
        <f t="shared" si="5"/>
        <v>30</v>
      </c>
      <c r="U165" s="13" t="str">
        <f>VLOOKUP(MID(P165,10,3),DATA!$J$2:$L$16,2,FALSE)</f>
        <v>5x112</v>
      </c>
      <c r="V165" s="13">
        <f>VLOOKUP(MID(P165,10,3),DATA!$J$2:$L$16,3,FALSE)</f>
        <v>66.56</v>
      </c>
      <c r="W165" s="10" t="str">
        <f>VLOOKUP(MID(P165,3,1),DATA!$D$2:$E$16,2,FALSE)</f>
        <v>Medium Offset</v>
      </c>
      <c r="Y165" s="11" t="s">
        <v>70</v>
      </c>
      <c r="AA165" s="10" t="s">
        <v>2</v>
      </c>
      <c r="AB165" s="10" t="s">
        <v>5</v>
      </c>
    </row>
    <row r="166" spans="1:28" x14ac:dyDescent="0.25">
      <c r="A166" s="10" t="s">
        <v>1826</v>
      </c>
      <c r="B166" s="10" t="s">
        <v>1984</v>
      </c>
      <c r="C166" s="62" t="str">
        <f>VLOOKUP(MID(E166,1,2),DATA!$B$2:$C$10,2,FALSE)</f>
        <v>FF11</v>
      </c>
      <c r="D166" s="10" t="str">
        <f>VLOOKUP(MID(E166,13,2),DATA!$M$2:$N$16,2,FALSE)</f>
        <v>Raw</v>
      </c>
      <c r="E166" s="66" t="s">
        <v>391</v>
      </c>
      <c r="F166" s="18" cm="1">
        <f t="array" ref="F166">SUMPRODUCT(1*('All Skus'!$C$2:$C$951=$E166),'All Skus'!$D$2:$D$951)</f>
        <v>19</v>
      </c>
      <c r="G166" s="13" t="str">
        <f>VLOOKUP(MID(E166,4,1),DATA!$F$2:$G$16,2,FALSE)</f>
        <v>21"</v>
      </c>
      <c r="H166" s="13" t="str">
        <f>VLOOKUP(MID(E166,5,3),DATA!$H$2:$I$16,2,FALSE)</f>
        <v>9.5"</v>
      </c>
      <c r="I166" s="13" t="str">
        <f t="shared" si="4"/>
        <v>30</v>
      </c>
      <c r="J166" s="13" t="str">
        <f>VLOOKUP(MID(E166,10,3),DATA!$J$2:$L$16,2,FALSE)</f>
        <v>5x112</v>
      </c>
      <c r="K166" s="13">
        <f>VLOOKUP(MID(E166,10,3),DATA!$J$2:$L$16,3,FALSE)</f>
        <v>66.56</v>
      </c>
      <c r="L166" s="10" t="str">
        <f>VLOOKUP(MID(E166,3,1),DATA!$D$2:$E$16,2,FALSE)</f>
        <v>Medium Offset</v>
      </c>
      <c r="N166" s="11" t="s">
        <v>70</v>
      </c>
      <c r="O166" s="61" t="str">
        <f>VLOOKUP(MID(P166,1,2),DATA!$B$2:$C$10,2,FALSE)</f>
        <v>FF11</v>
      </c>
      <c r="P166" s="66" t="s">
        <v>391</v>
      </c>
      <c r="Q166" s="18" cm="1">
        <f t="array" ref="Q166">SUMPRODUCT(1*('All Skus'!$C$2:$C$951=$P166),'All Skus'!$D$2:$D$951)</f>
        <v>19</v>
      </c>
      <c r="R166" s="13" t="str">
        <f>VLOOKUP(MID(P166,4,1),DATA!$F$2:$G$16,2,FALSE)</f>
        <v>21"</v>
      </c>
      <c r="S166" s="13" t="str">
        <f>VLOOKUP(MID(P166,5,3),DATA!$H$2:$I$16,2,FALSE)</f>
        <v>9.5"</v>
      </c>
      <c r="T166" s="13" t="str">
        <f t="shared" si="5"/>
        <v>30</v>
      </c>
      <c r="U166" s="13" t="str">
        <f>VLOOKUP(MID(P166,10,3),DATA!$J$2:$L$16,2,FALSE)</f>
        <v>5x112</v>
      </c>
      <c r="V166" s="13">
        <f>VLOOKUP(MID(P166,10,3),DATA!$J$2:$L$16,3,FALSE)</f>
        <v>66.56</v>
      </c>
      <c r="W166" s="10" t="str">
        <f>VLOOKUP(MID(P166,3,1),DATA!$D$2:$E$16,2,FALSE)</f>
        <v>Medium Offset</v>
      </c>
      <c r="Y166" s="11" t="s">
        <v>70</v>
      </c>
      <c r="AA166" s="10" t="s">
        <v>2</v>
      </c>
      <c r="AB166" s="10" t="s">
        <v>5</v>
      </c>
    </row>
    <row r="167" spans="1:28" x14ac:dyDescent="0.25">
      <c r="A167" s="10" t="s">
        <v>1826</v>
      </c>
      <c r="B167" s="10" t="s">
        <v>1984</v>
      </c>
      <c r="C167" s="62" t="str">
        <f>VLOOKUP(MID(E167,1,2),DATA!$B$2:$C$10,2,FALSE)</f>
        <v>FF11</v>
      </c>
      <c r="D167" s="10" t="str">
        <f>VLOOKUP(MID(E167,13,2),DATA!$M$2:$N$16,2,FALSE)</f>
        <v>Tarmac</v>
      </c>
      <c r="E167" s="66" t="s">
        <v>389</v>
      </c>
      <c r="F167" s="18" cm="1">
        <f t="array" ref="F167">SUMPRODUCT(1*('All Skus'!$C$2:$C$951=$E167),'All Skus'!$D$2:$D$951)</f>
        <v>1</v>
      </c>
      <c r="G167" s="13" t="str">
        <f>VLOOKUP(MID(E167,4,1),DATA!$F$2:$G$16,2,FALSE)</f>
        <v>21"</v>
      </c>
      <c r="H167" s="13" t="str">
        <f>VLOOKUP(MID(E167,5,3),DATA!$H$2:$I$16,2,FALSE)</f>
        <v>9.5"</v>
      </c>
      <c r="I167" s="13" t="str">
        <f t="shared" si="4"/>
        <v>30</v>
      </c>
      <c r="J167" s="13" t="str">
        <f>VLOOKUP(MID(E167,10,3),DATA!$J$2:$L$16,2,FALSE)</f>
        <v>5x112</v>
      </c>
      <c r="K167" s="13">
        <f>VLOOKUP(MID(E167,10,3),DATA!$J$2:$L$16,3,FALSE)</f>
        <v>66.56</v>
      </c>
      <c r="L167" s="10" t="str">
        <f>VLOOKUP(MID(E167,3,1),DATA!$D$2:$E$16,2,FALSE)</f>
        <v>Medium Offset</v>
      </c>
      <c r="N167" s="11" t="s">
        <v>70</v>
      </c>
      <c r="O167" s="61" t="str">
        <f>VLOOKUP(MID(P167,1,2),DATA!$B$2:$C$10,2,FALSE)</f>
        <v>FF11</v>
      </c>
      <c r="P167" s="66" t="s">
        <v>389</v>
      </c>
      <c r="Q167" s="18" cm="1">
        <f t="array" ref="Q167">SUMPRODUCT(1*('All Skus'!$C$2:$C$951=$P167),'All Skus'!$D$2:$D$951)</f>
        <v>1</v>
      </c>
      <c r="R167" s="13" t="str">
        <f>VLOOKUP(MID(P167,4,1),DATA!$F$2:$G$16,2,FALSE)</f>
        <v>21"</v>
      </c>
      <c r="S167" s="13" t="str">
        <f>VLOOKUP(MID(P167,5,3),DATA!$H$2:$I$16,2,FALSE)</f>
        <v>9.5"</v>
      </c>
      <c r="T167" s="13" t="str">
        <f t="shared" si="5"/>
        <v>30</v>
      </c>
      <c r="U167" s="13" t="str">
        <f>VLOOKUP(MID(P167,10,3),DATA!$J$2:$L$16,2,FALSE)</f>
        <v>5x112</v>
      </c>
      <c r="V167" s="13">
        <f>VLOOKUP(MID(P167,10,3),DATA!$J$2:$L$16,3,FALSE)</f>
        <v>66.56</v>
      </c>
      <c r="W167" s="10" t="str">
        <f>VLOOKUP(MID(P167,3,1),DATA!$D$2:$E$16,2,FALSE)</f>
        <v>Medium Offset</v>
      </c>
      <c r="Y167" s="11" t="s">
        <v>70</v>
      </c>
      <c r="AA167" s="10" t="s">
        <v>2</v>
      </c>
      <c r="AB167" s="10" t="s">
        <v>5</v>
      </c>
    </row>
    <row r="168" spans="1:28" x14ac:dyDescent="0.25">
      <c r="A168" s="10" t="s">
        <v>1826</v>
      </c>
      <c r="B168" s="10" t="s">
        <v>1984</v>
      </c>
      <c r="C168" s="62" t="str">
        <f>VLOOKUP(MID(E168,1,2),DATA!$B$2:$C$10,2,FALSE)</f>
        <v>FF11</v>
      </c>
      <c r="D168" s="10" t="str">
        <f>VLOOKUP(MID(E168,13,2),DATA!$M$2:$N$16,2,FALSE)</f>
        <v>Liquid Metal</v>
      </c>
      <c r="E168" s="66" t="s">
        <v>390</v>
      </c>
      <c r="F168" s="18" cm="1">
        <f t="array" ref="F168">SUMPRODUCT(1*('All Skus'!$C$2:$C$951=$E168),'All Skus'!$D$2:$D$951)</f>
        <v>-2</v>
      </c>
      <c r="G168" s="13" t="str">
        <f>VLOOKUP(MID(E168,4,1),DATA!$F$2:$G$16,2,FALSE)</f>
        <v>21"</v>
      </c>
      <c r="H168" s="13" t="str">
        <f>VLOOKUP(MID(E168,5,3),DATA!$H$2:$I$16,2,FALSE)</f>
        <v>9.5"</v>
      </c>
      <c r="I168" s="13" t="str">
        <f t="shared" si="4"/>
        <v>30</v>
      </c>
      <c r="J168" s="13" t="str">
        <f>VLOOKUP(MID(E168,10,3),DATA!$J$2:$L$16,2,FALSE)</f>
        <v>5x112</v>
      </c>
      <c r="K168" s="13">
        <f>VLOOKUP(MID(E168,10,3),DATA!$J$2:$L$16,3,FALSE)</f>
        <v>66.56</v>
      </c>
      <c r="L168" s="10" t="str">
        <f>VLOOKUP(MID(E168,3,1),DATA!$D$2:$E$16,2,FALSE)</f>
        <v>Medium Offset</v>
      </c>
      <c r="N168" s="11" t="s">
        <v>70</v>
      </c>
      <c r="O168" s="61" t="str">
        <f>VLOOKUP(MID(P168,1,2),DATA!$B$2:$C$10,2,FALSE)</f>
        <v>FF11</v>
      </c>
      <c r="P168" s="66" t="s">
        <v>390</v>
      </c>
      <c r="Q168" s="18" cm="1">
        <f t="array" ref="Q168">SUMPRODUCT(1*('All Skus'!$C$2:$C$951=$P168),'All Skus'!$D$2:$D$951)</f>
        <v>-2</v>
      </c>
      <c r="R168" s="13" t="str">
        <f>VLOOKUP(MID(P168,4,1),DATA!$F$2:$G$16,2,FALSE)</f>
        <v>21"</v>
      </c>
      <c r="S168" s="13" t="str">
        <f>VLOOKUP(MID(P168,5,3),DATA!$H$2:$I$16,2,FALSE)</f>
        <v>9.5"</v>
      </c>
      <c r="T168" s="13" t="str">
        <f t="shared" si="5"/>
        <v>30</v>
      </c>
      <c r="U168" s="13" t="str">
        <f>VLOOKUP(MID(P168,10,3),DATA!$J$2:$L$16,2,FALSE)</f>
        <v>5x112</v>
      </c>
      <c r="V168" s="13">
        <f>VLOOKUP(MID(P168,10,3),DATA!$J$2:$L$16,3,FALSE)</f>
        <v>66.56</v>
      </c>
      <c r="W168" s="10" t="str">
        <f>VLOOKUP(MID(P168,3,1),DATA!$D$2:$E$16,2,FALSE)</f>
        <v>Medium Offset</v>
      </c>
      <c r="Y168" s="11" t="s">
        <v>70</v>
      </c>
      <c r="AA168" s="10" t="s">
        <v>2</v>
      </c>
      <c r="AB168" s="10" t="s">
        <v>5</v>
      </c>
    </row>
    <row r="169" spans="1:28" x14ac:dyDescent="0.25">
      <c r="A169" s="10" t="s">
        <v>1849</v>
      </c>
      <c r="B169" s="10" t="s">
        <v>150</v>
      </c>
      <c r="C169" s="62" t="str">
        <f>VLOOKUP(MID(E169,1,2),DATA!$B$2:$C$10,2,FALSE)</f>
        <v>FF01</v>
      </c>
      <c r="D169" s="10" t="str">
        <f>VLOOKUP(MID(E169,13,2),DATA!$M$2:$N$16,2,FALSE)</f>
        <v>Tarmac</v>
      </c>
      <c r="E169" s="66" t="s">
        <v>155</v>
      </c>
      <c r="F169" s="18" cm="1">
        <f t="array" ref="F169">SUMPRODUCT(1*('All Skus'!$C$2:$C$951=$E169),'All Skus'!$D$2:$D$951)</f>
        <v>1</v>
      </c>
      <c r="G169" s="13" t="str">
        <f>VLOOKUP(MID(E169,4,1),DATA!$F$2:$G$16,2,FALSE)</f>
        <v>20"</v>
      </c>
      <c r="H169" s="13" t="str">
        <f>VLOOKUP(MID(E169,5,3),DATA!$H$2:$I$16,2,FALSE)</f>
        <v>10.5"</v>
      </c>
      <c r="I169" s="13" t="str">
        <f t="shared" si="4"/>
        <v>35</v>
      </c>
      <c r="J169" s="13" t="str">
        <f>VLOOKUP(MID(E169,10,3),DATA!$J$2:$L$16,2,FALSE)</f>
        <v>5x112</v>
      </c>
      <c r="K169" s="13">
        <f>VLOOKUP(MID(E169,10,3),DATA!$J$2:$L$16,3,FALSE)</f>
        <v>66.56</v>
      </c>
      <c r="L169" s="10" t="str">
        <f>VLOOKUP(MID(E169,3,1),DATA!$D$2:$E$16,2,FALSE)</f>
        <v>Medium Offset</v>
      </c>
      <c r="M169" s="10">
        <v>28</v>
      </c>
      <c r="N169" s="11" t="s">
        <v>33</v>
      </c>
      <c r="O169" s="61" t="str">
        <f>VLOOKUP(MID(P169,1,2),DATA!$B$2:$C$10,2,FALSE)</f>
        <v>FF01</v>
      </c>
      <c r="P169" s="66" t="s">
        <v>155</v>
      </c>
      <c r="Q169" s="18" cm="1">
        <f t="array" ref="Q169">SUMPRODUCT(1*('All Skus'!$C$2:$C$951=$P169),'All Skus'!$D$2:$D$951)</f>
        <v>1</v>
      </c>
      <c r="R169" s="13" t="str">
        <f>VLOOKUP(MID(P169,4,1),DATA!$F$2:$G$16,2,FALSE)</f>
        <v>20"</v>
      </c>
      <c r="S169" s="13" t="str">
        <f>VLOOKUP(MID(P169,5,3),DATA!$H$2:$I$16,2,FALSE)</f>
        <v>10.5"</v>
      </c>
      <c r="T169" s="13" t="str">
        <f t="shared" si="5"/>
        <v>35</v>
      </c>
      <c r="U169" s="13" t="str">
        <f>VLOOKUP(MID(P169,10,3),DATA!$J$2:$L$16,2,FALSE)</f>
        <v>5x112</v>
      </c>
      <c r="V169" s="13">
        <f>VLOOKUP(MID(P169,10,3),DATA!$J$2:$L$16,3,FALSE)</f>
        <v>66.56</v>
      </c>
      <c r="W169" s="10" t="str">
        <f>VLOOKUP(MID(P169,3,1),DATA!$D$2:$E$16,2,FALSE)</f>
        <v>Medium Offset</v>
      </c>
      <c r="X169" s="10">
        <v>28</v>
      </c>
      <c r="Y169" s="11" t="s">
        <v>33</v>
      </c>
      <c r="Z169" s="10" t="s">
        <v>4</v>
      </c>
      <c r="AA169" s="10" t="s">
        <v>2</v>
      </c>
      <c r="AB169" s="10" t="s">
        <v>5</v>
      </c>
    </row>
    <row r="170" spans="1:28" x14ac:dyDescent="0.25">
      <c r="A170" s="10" t="s">
        <v>1849</v>
      </c>
      <c r="B170" s="10" t="s">
        <v>150</v>
      </c>
      <c r="C170" s="62" t="str">
        <f>VLOOKUP(MID(E170,1,2),DATA!$B$2:$C$10,2,FALSE)</f>
        <v>FF01</v>
      </c>
      <c r="D170" s="10" t="str">
        <f>VLOOKUP(MID(E170,13,2),DATA!$M$2:$N$16,2,FALSE)</f>
        <v>Liquid Silver</v>
      </c>
      <c r="E170" s="66" t="s">
        <v>156</v>
      </c>
      <c r="F170" s="18" cm="1">
        <f t="array" ref="F170">SUMPRODUCT(1*('All Skus'!$C$2:$C$951=$E170),'All Skus'!$D$2:$D$951)</f>
        <v>26</v>
      </c>
      <c r="G170" s="13" t="str">
        <f>VLOOKUP(MID(E170,4,1),DATA!$F$2:$G$16,2,FALSE)</f>
        <v>20"</v>
      </c>
      <c r="H170" s="13" t="str">
        <f>VLOOKUP(MID(E170,5,3),DATA!$H$2:$I$16,2,FALSE)</f>
        <v>10.5"</v>
      </c>
      <c r="I170" s="13" t="str">
        <f t="shared" si="4"/>
        <v>35</v>
      </c>
      <c r="J170" s="13" t="str">
        <f>VLOOKUP(MID(E170,10,3),DATA!$J$2:$L$16,2,FALSE)</f>
        <v>5x112</v>
      </c>
      <c r="K170" s="13">
        <f>VLOOKUP(MID(E170,10,3),DATA!$J$2:$L$16,3,FALSE)</f>
        <v>66.56</v>
      </c>
      <c r="L170" s="10" t="str">
        <f>VLOOKUP(MID(E170,3,1),DATA!$D$2:$E$16,2,FALSE)</f>
        <v>Medium Offset</v>
      </c>
      <c r="M170" s="10">
        <v>28</v>
      </c>
      <c r="N170" s="11" t="s">
        <v>33</v>
      </c>
      <c r="O170" s="61" t="str">
        <f>VLOOKUP(MID(P170,1,2),DATA!$B$2:$C$10,2,FALSE)</f>
        <v>FF01</v>
      </c>
      <c r="P170" s="66" t="s">
        <v>156</v>
      </c>
      <c r="Q170" s="18" cm="1">
        <f t="array" ref="Q170">SUMPRODUCT(1*('All Skus'!$C$2:$C$951=$P170),'All Skus'!$D$2:$D$951)</f>
        <v>26</v>
      </c>
      <c r="R170" s="13" t="str">
        <f>VLOOKUP(MID(P170,4,1),DATA!$F$2:$G$16,2,FALSE)</f>
        <v>20"</v>
      </c>
      <c r="S170" s="13" t="str">
        <f>VLOOKUP(MID(P170,5,3),DATA!$H$2:$I$16,2,FALSE)</f>
        <v>10.5"</v>
      </c>
      <c r="T170" s="13" t="str">
        <f t="shared" si="5"/>
        <v>35</v>
      </c>
      <c r="U170" s="13" t="str">
        <f>VLOOKUP(MID(P170,10,3),DATA!$J$2:$L$16,2,FALSE)</f>
        <v>5x112</v>
      </c>
      <c r="V170" s="13">
        <f>VLOOKUP(MID(P170,10,3),DATA!$J$2:$L$16,3,FALSE)</f>
        <v>66.56</v>
      </c>
      <c r="W170" s="10" t="str">
        <f>VLOOKUP(MID(P170,3,1),DATA!$D$2:$E$16,2,FALSE)</f>
        <v>Medium Offset</v>
      </c>
      <c r="X170" s="10">
        <v>28</v>
      </c>
      <c r="Y170" s="11" t="s">
        <v>33</v>
      </c>
      <c r="Z170" s="10" t="s">
        <v>4</v>
      </c>
      <c r="AA170" s="10" t="s">
        <v>2</v>
      </c>
      <c r="AB170" s="10" t="s">
        <v>5</v>
      </c>
    </row>
    <row r="171" spans="1:28" x14ac:dyDescent="0.25">
      <c r="A171" s="10" t="s">
        <v>1849</v>
      </c>
      <c r="B171" s="10" t="s">
        <v>150</v>
      </c>
      <c r="C171" s="62" t="str">
        <f>VLOOKUP(MID(E171,1,2),DATA!$B$2:$C$10,2,FALSE)</f>
        <v>FF01</v>
      </c>
      <c r="D171" s="10" t="str">
        <f>VLOOKUP(MID(E171,13,2),DATA!$M$2:$N$16,2,FALSE)</f>
        <v>Tarmac</v>
      </c>
      <c r="E171" s="66" t="s">
        <v>159</v>
      </c>
      <c r="F171" s="18" cm="1">
        <f t="array" ref="F171">SUMPRODUCT(1*('All Skus'!$C$2:$C$951=$E171),'All Skus'!$D$2:$D$951)</f>
        <v>0</v>
      </c>
      <c r="G171" s="13" t="str">
        <f>VLOOKUP(MID(E171,4,1),DATA!$F$2:$G$16,2,FALSE)</f>
        <v>20"</v>
      </c>
      <c r="H171" s="13" t="str">
        <f>VLOOKUP(MID(E171,5,3),DATA!$H$2:$I$16,2,FALSE)</f>
        <v>9.0"</v>
      </c>
      <c r="I171" s="13" t="str">
        <f t="shared" si="4"/>
        <v>25</v>
      </c>
      <c r="J171" s="13" t="str">
        <f>VLOOKUP(MID(E171,10,3),DATA!$J$2:$L$16,2,FALSE)</f>
        <v>5x112</v>
      </c>
      <c r="K171" s="13">
        <f>VLOOKUP(MID(E171,10,3),DATA!$J$2:$L$16,3,FALSE)</f>
        <v>66.56</v>
      </c>
      <c r="L171" s="10" t="str">
        <f>VLOOKUP(MID(E171,3,1),DATA!$D$2:$E$16,2,FALSE)</f>
        <v>Medium Offset</v>
      </c>
      <c r="M171" s="10">
        <v>25.8</v>
      </c>
      <c r="N171" s="11" t="s">
        <v>30</v>
      </c>
      <c r="O171" s="61" t="str">
        <f>VLOOKUP(MID(P171,1,2),DATA!$B$2:$C$10,2,FALSE)</f>
        <v>FF01</v>
      </c>
      <c r="P171" s="66" t="s">
        <v>159</v>
      </c>
      <c r="Q171" s="18" cm="1">
        <f t="array" ref="Q171">SUMPRODUCT(1*('All Skus'!$C$2:$C$951=$P171),'All Skus'!$D$2:$D$951)</f>
        <v>0</v>
      </c>
      <c r="R171" s="13" t="str">
        <f>VLOOKUP(MID(P171,4,1),DATA!$F$2:$G$16,2,FALSE)</f>
        <v>20"</v>
      </c>
      <c r="S171" s="13" t="str">
        <f>VLOOKUP(MID(P171,5,3),DATA!$H$2:$I$16,2,FALSE)</f>
        <v>9.0"</v>
      </c>
      <c r="T171" s="13" t="str">
        <f t="shared" si="5"/>
        <v>25</v>
      </c>
      <c r="U171" s="13" t="str">
        <f>VLOOKUP(MID(P171,10,3),DATA!$J$2:$L$16,2,FALSE)</f>
        <v>5x112</v>
      </c>
      <c r="V171" s="13">
        <f>VLOOKUP(MID(P171,10,3),DATA!$J$2:$L$16,3,FALSE)</f>
        <v>66.56</v>
      </c>
      <c r="W171" s="10" t="str">
        <f>VLOOKUP(MID(P171,3,1),DATA!$D$2:$E$16,2,FALSE)</f>
        <v>Medium Offset</v>
      </c>
      <c r="X171" s="10">
        <v>25.8</v>
      </c>
      <c r="Y171" s="11" t="s">
        <v>30</v>
      </c>
      <c r="Z171" s="10" t="s">
        <v>4</v>
      </c>
      <c r="AA171" s="10" t="s">
        <v>2</v>
      </c>
      <c r="AB171" s="10" t="s">
        <v>5</v>
      </c>
    </row>
    <row r="172" spans="1:28" x14ac:dyDescent="0.25">
      <c r="A172" s="10" t="s">
        <v>1849</v>
      </c>
      <c r="B172" s="10" t="s">
        <v>150</v>
      </c>
      <c r="C172" s="62" t="str">
        <f>VLOOKUP(MID(E172,1,2),DATA!$B$2:$C$10,2,FALSE)</f>
        <v>FF01</v>
      </c>
      <c r="D172" s="10" t="str">
        <f>VLOOKUP(MID(E172,13,2),DATA!$M$2:$N$16,2,FALSE)</f>
        <v>Liquid Silver</v>
      </c>
      <c r="E172" s="66" t="s">
        <v>160</v>
      </c>
      <c r="F172" s="18" cm="1">
        <f t="array" ref="F172">SUMPRODUCT(1*('All Skus'!$C$2:$C$951=$E172),'All Skus'!$D$2:$D$951)</f>
        <v>34</v>
      </c>
      <c r="G172" s="13" t="str">
        <f>VLOOKUP(MID(E172,4,1),DATA!$F$2:$G$16,2,FALSE)</f>
        <v>20"</v>
      </c>
      <c r="H172" s="13" t="str">
        <f>VLOOKUP(MID(E172,5,3),DATA!$H$2:$I$16,2,FALSE)</f>
        <v>9.0"</v>
      </c>
      <c r="I172" s="13" t="str">
        <f t="shared" si="4"/>
        <v>25</v>
      </c>
      <c r="J172" s="13" t="str">
        <f>VLOOKUP(MID(E172,10,3),DATA!$J$2:$L$16,2,FALSE)</f>
        <v>5x112</v>
      </c>
      <c r="K172" s="13">
        <f>VLOOKUP(MID(E172,10,3),DATA!$J$2:$L$16,3,FALSE)</f>
        <v>66.56</v>
      </c>
      <c r="L172" s="10" t="str">
        <f>VLOOKUP(MID(E172,3,1),DATA!$D$2:$E$16,2,FALSE)</f>
        <v>Medium Offset</v>
      </c>
      <c r="M172" s="10">
        <v>25.8</v>
      </c>
      <c r="N172" s="11" t="s">
        <v>30</v>
      </c>
      <c r="O172" s="61" t="str">
        <f>VLOOKUP(MID(P172,1,2),DATA!$B$2:$C$10,2,FALSE)</f>
        <v>FF01</v>
      </c>
      <c r="P172" s="66" t="s">
        <v>160</v>
      </c>
      <c r="Q172" s="18" cm="1">
        <f t="array" ref="Q172">SUMPRODUCT(1*('All Skus'!$C$2:$C$951=$P172),'All Skus'!$D$2:$D$951)</f>
        <v>34</v>
      </c>
      <c r="R172" s="13" t="str">
        <f>VLOOKUP(MID(P172,4,1),DATA!$F$2:$G$16,2,FALSE)</f>
        <v>20"</v>
      </c>
      <c r="S172" s="13" t="str">
        <f>VLOOKUP(MID(P172,5,3),DATA!$H$2:$I$16,2,FALSE)</f>
        <v>9.0"</v>
      </c>
      <c r="T172" s="13" t="str">
        <f t="shared" si="5"/>
        <v>25</v>
      </c>
      <c r="U172" s="13" t="str">
        <f>VLOOKUP(MID(P172,10,3),DATA!$J$2:$L$16,2,FALSE)</f>
        <v>5x112</v>
      </c>
      <c r="V172" s="13">
        <f>VLOOKUP(MID(P172,10,3),DATA!$J$2:$L$16,3,FALSE)</f>
        <v>66.56</v>
      </c>
      <c r="W172" s="10" t="str">
        <f>VLOOKUP(MID(P172,3,1),DATA!$D$2:$E$16,2,FALSE)</f>
        <v>Medium Offset</v>
      </c>
      <c r="X172" s="10">
        <v>25.8</v>
      </c>
      <c r="Y172" s="11" t="s">
        <v>30</v>
      </c>
      <c r="Z172" s="10" t="s">
        <v>4</v>
      </c>
      <c r="AA172" s="10" t="s">
        <v>2</v>
      </c>
      <c r="AB172" s="10" t="s">
        <v>5</v>
      </c>
    </row>
    <row r="173" spans="1:28" x14ac:dyDescent="0.25">
      <c r="A173" s="10" t="s">
        <v>1849</v>
      </c>
      <c r="B173" s="10" t="s">
        <v>2559</v>
      </c>
      <c r="C173" s="62" t="str">
        <f>VLOOKUP(MID(E173,1,2),DATA!$B$2:$C$10,2,FALSE)</f>
        <v>FF01</v>
      </c>
      <c r="D173" s="10" t="str">
        <f>VLOOKUP(MID(E173,13,2),DATA!$M$2:$N$16,2,FALSE)</f>
        <v>Tarmac</v>
      </c>
      <c r="E173" s="66" t="s">
        <v>159</v>
      </c>
      <c r="F173" s="18" cm="1">
        <f t="array" ref="F173">SUMPRODUCT(1*('All Skus'!$C$2:$C$951=$E173),'All Skus'!$D$2:$D$951)</f>
        <v>0</v>
      </c>
      <c r="G173" s="13" t="str">
        <f>VLOOKUP(MID(E173,4,1),DATA!$F$2:$G$16,2,FALSE)</f>
        <v>20"</v>
      </c>
      <c r="H173" s="13" t="str">
        <f>VLOOKUP(MID(E173,5,3),DATA!$H$2:$I$16,2,FALSE)</f>
        <v>9.0"</v>
      </c>
      <c r="I173" s="13" t="str">
        <f t="shared" si="4"/>
        <v>25</v>
      </c>
      <c r="J173" s="13" t="str">
        <f>VLOOKUP(MID(E173,10,3),DATA!$J$2:$L$16,2,FALSE)</f>
        <v>5x112</v>
      </c>
      <c r="K173" s="13">
        <f>VLOOKUP(MID(E173,10,3),DATA!$J$2:$L$16,3,FALSE)</f>
        <v>66.56</v>
      </c>
      <c r="L173" s="10" t="str">
        <f>VLOOKUP(MID(E173,3,1),DATA!$D$2:$E$16,2,FALSE)</f>
        <v>Medium Offset</v>
      </c>
      <c r="M173" s="10">
        <v>25.8</v>
      </c>
      <c r="N173" s="11" t="s">
        <v>30</v>
      </c>
      <c r="O173" s="61" t="str">
        <f>VLOOKUP(MID(P173,1,2),DATA!$B$2:$C$10,2,FALSE)</f>
        <v>FF01</v>
      </c>
      <c r="P173" s="66" t="s">
        <v>159</v>
      </c>
      <c r="Q173" s="18" cm="1">
        <f t="array" ref="Q173">SUMPRODUCT(1*('All Skus'!$C$2:$C$951=$P173),'All Skus'!$D$2:$D$951)</f>
        <v>0</v>
      </c>
      <c r="R173" s="13" t="str">
        <f>VLOOKUP(MID(P173,4,1),DATA!$F$2:$G$16,2,FALSE)</f>
        <v>20"</v>
      </c>
      <c r="S173" s="13" t="str">
        <f>VLOOKUP(MID(P173,5,3),DATA!$H$2:$I$16,2,FALSE)</f>
        <v>9.0"</v>
      </c>
      <c r="T173" s="13" t="str">
        <f t="shared" si="5"/>
        <v>25</v>
      </c>
      <c r="U173" s="13" t="str">
        <f>VLOOKUP(MID(P173,10,3),DATA!$J$2:$L$16,2,FALSE)</f>
        <v>5x112</v>
      </c>
      <c r="V173" s="13">
        <f>VLOOKUP(MID(P173,10,3),DATA!$J$2:$L$16,3,FALSE)</f>
        <v>66.56</v>
      </c>
      <c r="W173" s="10" t="str">
        <f>VLOOKUP(MID(P173,3,1),DATA!$D$2:$E$16,2,FALSE)</f>
        <v>Medium Offset</v>
      </c>
      <c r="X173" s="10">
        <v>25.8</v>
      </c>
      <c r="Y173" s="11" t="s">
        <v>30</v>
      </c>
      <c r="Z173" s="10" t="s">
        <v>4</v>
      </c>
      <c r="AA173" s="10" t="s">
        <v>2</v>
      </c>
      <c r="AB173" s="10" t="s">
        <v>5</v>
      </c>
    </row>
    <row r="174" spans="1:28" x14ac:dyDescent="0.25">
      <c r="A174" s="10" t="s">
        <v>1849</v>
      </c>
      <c r="B174" s="10" t="s">
        <v>2559</v>
      </c>
      <c r="C174" s="62" t="str">
        <f>VLOOKUP(MID(E174,1,2),DATA!$B$2:$C$10,2,FALSE)</f>
        <v>FF01</v>
      </c>
      <c r="D174" s="10" t="str">
        <f>VLOOKUP(MID(E174,13,2),DATA!$M$2:$N$16,2,FALSE)</f>
        <v>Liquid Silver</v>
      </c>
      <c r="E174" s="66" t="s">
        <v>160</v>
      </c>
      <c r="F174" s="18" cm="1">
        <f t="array" ref="F174">SUMPRODUCT(1*('All Skus'!$C$2:$C$951=$E174),'All Skus'!$D$2:$D$951)</f>
        <v>34</v>
      </c>
      <c r="G174" s="13" t="str">
        <f>VLOOKUP(MID(E174,4,1),DATA!$F$2:$G$16,2,FALSE)</f>
        <v>20"</v>
      </c>
      <c r="H174" s="13" t="str">
        <f>VLOOKUP(MID(E174,5,3),DATA!$H$2:$I$16,2,FALSE)</f>
        <v>9.0"</v>
      </c>
      <c r="I174" s="13" t="str">
        <f t="shared" si="4"/>
        <v>25</v>
      </c>
      <c r="J174" s="13" t="str">
        <f>VLOOKUP(MID(E174,10,3),DATA!$J$2:$L$16,2,FALSE)</f>
        <v>5x112</v>
      </c>
      <c r="K174" s="13">
        <f>VLOOKUP(MID(E174,10,3),DATA!$J$2:$L$16,3,FALSE)</f>
        <v>66.56</v>
      </c>
      <c r="L174" s="10" t="str">
        <f>VLOOKUP(MID(E174,3,1),DATA!$D$2:$E$16,2,FALSE)</f>
        <v>Medium Offset</v>
      </c>
      <c r="M174" s="10">
        <v>25.8</v>
      </c>
      <c r="N174" s="11" t="s">
        <v>30</v>
      </c>
      <c r="O174" s="61" t="str">
        <f>VLOOKUP(MID(P174,1,2),DATA!$B$2:$C$10,2,FALSE)</f>
        <v>FF01</v>
      </c>
      <c r="P174" s="66" t="s">
        <v>160</v>
      </c>
      <c r="Q174" s="18" cm="1">
        <f t="array" ref="Q174">SUMPRODUCT(1*('All Skus'!$C$2:$C$951=$P174),'All Skus'!$D$2:$D$951)</f>
        <v>34</v>
      </c>
      <c r="R174" s="13" t="str">
        <f>VLOOKUP(MID(P174,4,1),DATA!$F$2:$G$16,2,FALSE)</f>
        <v>20"</v>
      </c>
      <c r="S174" s="13" t="str">
        <f>VLOOKUP(MID(P174,5,3),DATA!$H$2:$I$16,2,FALSE)</f>
        <v>9.0"</v>
      </c>
      <c r="T174" s="13" t="str">
        <f t="shared" si="5"/>
        <v>25</v>
      </c>
      <c r="U174" s="13" t="str">
        <f>VLOOKUP(MID(P174,10,3),DATA!$J$2:$L$16,2,FALSE)</f>
        <v>5x112</v>
      </c>
      <c r="V174" s="13">
        <f>VLOOKUP(MID(P174,10,3),DATA!$J$2:$L$16,3,FALSE)</f>
        <v>66.56</v>
      </c>
      <c r="W174" s="10" t="str">
        <f>VLOOKUP(MID(P174,3,1),DATA!$D$2:$E$16,2,FALSE)</f>
        <v>Medium Offset</v>
      </c>
      <c r="X174" s="10">
        <v>25.8</v>
      </c>
      <c r="Y174" s="11" t="s">
        <v>30</v>
      </c>
      <c r="Z174" s="10" t="s">
        <v>4</v>
      </c>
      <c r="AA174" s="10" t="s">
        <v>2</v>
      </c>
      <c r="AB174" s="10" t="s">
        <v>5</v>
      </c>
    </row>
    <row r="175" spans="1:28" x14ac:dyDescent="0.25">
      <c r="A175" s="10" t="s">
        <v>1849</v>
      </c>
      <c r="B175" s="10" t="s">
        <v>150</v>
      </c>
      <c r="C175" s="62" t="str">
        <f>VLOOKUP(MID(E175,1,2),DATA!$B$2:$C$10,2,FALSE)</f>
        <v>FF04</v>
      </c>
      <c r="D175" s="10" t="str">
        <f>VLOOKUP(MID(E175,13,2),DATA!$M$2:$N$16,2,FALSE)</f>
        <v>Tarmac</v>
      </c>
      <c r="E175" s="66" t="s">
        <v>301</v>
      </c>
      <c r="F175" s="18" cm="1">
        <f t="array" ref="F175">SUMPRODUCT(1*('All Skus'!$C$2:$C$951=$E175),'All Skus'!$D$2:$D$951)</f>
        <v>28</v>
      </c>
      <c r="G175" s="13" t="str">
        <f>VLOOKUP(MID(E175,4,1),DATA!$F$2:$G$16,2,FALSE)</f>
        <v>20"</v>
      </c>
      <c r="H175" s="13" t="str">
        <f>VLOOKUP(MID(E175,5,3),DATA!$H$2:$I$16,2,FALSE)</f>
        <v>10.5"</v>
      </c>
      <c r="I175" s="13" t="str">
        <f t="shared" si="4"/>
        <v>35</v>
      </c>
      <c r="J175" s="13" t="str">
        <f>VLOOKUP(MID(E175,10,3),DATA!$J$2:$L$16,2,FALSE)</f>
        <v>5x112</v>
      </c>
      <c r="K175" s="13">
        <f>VLOOKUP(MID(E175,10,3),DATA!$J$2:$L$16,3,FALSE)</f>
        <v>66.56</v>
      </c>
      <c r="L175" s="10" t="str">
        <f>VLOOKUP(MID(E175,3,1),DATA!$D$2:$E$16,2,FALSE)</f>
        <v>Medium Offset</v>
      </c>
      <c r="M175" s="10">
        <v>26.2</v>
      </c>
      <c r="N175" s="11" t="s">
        <v>33</v>
      </c>
      <c r="O175" s="61" t="str">
        <f>VLOOKUP(MID(P175,1,2),DATA!$B$2:$C$10,2,FALSE)</f>
        <v>FF04</v>
      </c>
      <c r="P175" s="66" t="s">
        <v>301</v>
      </c>
      <c r="Q175" s="18" cm="1">
        <f t="array" ref="Q175">SUMPRODUCT(1*('All Skus'!$C$2:$C$951=$P175),'All Skus'!$D$2:$D$951)</f>
        <v>28</v>
      </c>
      <c r="R175" s="13" t="str">
        <f>VLOOKUP(MID(P175,4,1),DATA!$F$2:$G$16,2,FALSE)</f>
        <v>20"</v>
      </c>
      <c r="S175" s="13" t="str">
        <f>VLOOKUP(MID(P175,5,3),DATA!$H$2:$I$16,2,FALSE)</f>
        <v>10.5"</v>
      </c>
      <c r="T175" s="13" t="str">
        <f t="shared" si="5"/>
        <v>35</v>
      </c>
      <c r="U175" s="13" t="str">
        <f>VLOOKUP(MID(P175,10,3),DATA!$J$2:$L$16,2,FALSE)</f>
        <v>5x112</v>
      </c>
      <c r="V175" s="13">
        <f>VLOOKUP(MID(P175,10,3),DATA!$J$2:$L$16,3,FALSE)</f>
        <v>66.56</v>
      </c>
      <c r="W175" s="10" t="str">
        <f>VLOOKUP(MID(P175,3,1),DATA!$D$2:$E$16,2,FALSE)</f>
        <v>Medium Offset</v>
      </c>
      <c r="X175" s="10">
        <v>26.2</v>
      </c>
      <c r="Y175" s="11" t="s">
        <v>33</v>
      </c>
      <c r="AA175" s="10" t="s">
        <v>2</v>
      </c>
      <c r="AB175" s="10" t="s">
        <v>5</v>
      </c>
    </row>
    <row r="176" spans="1:28" x14ac:dyDescent="0.25">
      <c r="A176" s="10" t="s">
        <v>1849</v>
      </c>
      <c r="B176" s="10" t="s">
        <v>150</v>
      </c>
      <c r="C176" s="62" t="str">
        <f>VLOOKUP(MID(E176,1,2),DATA!$B$2:$C$10,2,FALSE)</f>
        <v>FF04</v>
      </c>
      <c r="D176" s="10" t="str">
        <f>VLOOKUP(MID(E176,13,2),DATA!$M$2:$N$16,2,FALSE)</f>
        <v>Liquid Metal</v>
      </c>
      <c r="E176" s="66" t="s">
        <v>302</v>
      </c>
      <c r="F176" s="18" cm="1">
        <f t="array" ref="F176">SUMPRODUCT(1*('All Skus'!$C$2:$C$951=$E176),'All Skus'!$D$2:$D$951)</f>
        <v>1</v>
      </c>
      <c r="G176" s="13" t="str">
        <f>VLOOKUP(MID(E176,4,1),DATA!$F$2:$G$16,2,FALSE)</f>
        <v>20"</v>
      </c>
      <c r="H176" s="13" t="str">
        <f>VLOOKUP(MID(E176,5,3),DATA!$H$2:$I$16,2,FALSE)</f>
        <v>10.5"</v>
      </c>
      <c r="I176" s="13" t="str">
        <f t="shared" si="4"/>
        <v>35</v>
      </c>
      <c r="J176" s="13" t="str">
        <f>VLOOKUP(MID(E176,10,3),DATA!$J$2:$L$16,2,FALSE)</f>
        <v>5x112</v>
      </c>
      <c r="K176" s="13">
        <f>VLOOKUP(MID(E176,10,3),DATA!$J$2:$L$16,3,FALSE)</f>
        <v>66.56</v>
      </c>
      <c r="L176" s="10" t="str">
        <f>VLOOKUP(MID(E176,3,1),DATA!$D$2:$E$16,2,FALSE)</f>
        <v>Medium Offset</v>
      </c>
      <c r="M176" s="10">
        <v>26.2</v>
      </c>
      <c r="N176" s="11" t="s">
        <v>33</v>
      </c>
      <c r="O176" s="61" t="str">
        <f>VLOOKUP(MID(P176,1,2),DATA!$B$2:$C$10,2,FALSE)</f>
        <v>FF04</v>
      </c>
      <c r="P176" s="66" t="s">
        <v>302</v>
      </c>
      <c r="Q176" s="18" cm="1">
        <f t="array" ref="Q176">SUMPRODUCT(1*('All Skus'!$C$2:$C$951=$P176),'All Skus'!$D$2:$D$951)</f>
        <v>1</v>
      </c>
      <c r="R176" s="13" t="str">
        <f>VLOOKUP(MID(P176,4,1),DATA!$F$2:$G$16,2,FALSE)</f>
        <v>20"</v>
      </c>
      <c r="S176" s="13" t="str">
        <f>VLOOKUP(MID(P176,5,3),DATA!$H$2:$I$16,2,FALSE)</f>
        <v>10.5"</v>
      </c>
      <c r="T176" s="13" t="str">
        <f t="shared" si="5"/>
        <v>35</v>
      </c>
      <c r="U176" s="13" t="str">
        <f>VLOOKUP(MID(P176,10,3),DATA!$J$2:$L$16,2,FALSE)</f>
        <v>5x112</v>
      </c>
      <c r="V176" s="13">
        <f>VLOOKUP(MID(P176,10,3),DATA!$J$2:$L$16,3,FALSE)</f>
        <v>66.56</v>
      </c>
      <c r="W176" s="10" t="str">
        <f>VLOOKUP(MID(P176,3,1),DATA!$D$2:$E$16,2,FALSE)</f>
        <v>Medium Offset</v>
      </c>
      <c r="X176" s="10">
        <v>26.2</v>
      </c>
      <c r="Y176" s="11" t="s">
        <v>33</v>
      </c>
      <c r="AA176" s="10" t="s">
        <v>2</v>
      </c>
      <c r="AB176" s="10" t="s">
        <v>5</v>
      </c>
    </row>
    <row r="177" spans="1:28" ht="14.25" customHeight="1" x14ac:dyDescent="0.25">
      <c r="A177" s="10" t="s">
        <v>1849</v>
      </c>
      <c r="B177" s="10" t="s">
        <v>150</v>
      </c>
      <c r="C177" s="62" t="str">
        <f>VLOOKUP(MID(E177,1,2),DATA!$B$2:$C$10,2,FALSE)</f>
        <v>FF04</v>
      </c>
      <c r="D177" s="10" t="str">
        <f>VLOOKUP(MID(E177,13,2),DATA!$M$2:$N$16,2,FALSE)</f>
        <v>Tarmac</v>
      </c>
      <c r="E177" s="66" t="s">
        <v>303</v>
      </c>
      <c r="F177" s="18" cm="1">
        <f t="array" ref="F177">SUMPRODUCT(1*('All Skus'!$C$2:$C$951=$E177),'All Skus'!$D$2:$D$951)</f>
        <v>7</v>
      </c>
      <c r="G177" s="13" t="str">
        <f>VLOOKUP(MID(E177,4,1),DATA!$F$2:$G$16,2,FALSE)</f>
        <v>20"</v>
      </c>
      <c r="H177" s="13" t="str">
        <f>VLOOKUP(MID(E177,5,3),DATA!$H$2:$I$16,2,FALSE)</f>
        <v>9.0"</v>
      </c>
      <c r="I177" s="13" t="str">
        <f t="shared" si="4"/>
        <v>25</v>
      </c>
      <c r="J177" s="13" t="str">
        <f>VLOOKUP(MID(E177,10,3),DATA!$J$2:$L$16,2,FALSE)</f>
        <v>5x112</v>
      </c>
      <c r="K177" s="13">
        <f>VLOOKUP(MID(E177,10,3),DATA!$J$2:$L$16,3,FALSE)</f>
        <v>66.56</v>
      </c>
      <c r="L177" s="10" t="str">
        <f>VLOOKUP(MID(E177,3,1),DATA!$D$2:$E$16,2,FALSE)</f>
        <v>Medium Offset</v>
      </c>
      <c r="M177" s="10">
        <v>24.8</v>
      </c>
      <c r="N177" s="11" t="s">
        <v>30</v>
      </c>
      <c r="O177" s="61" t="str">
        <f>VLOOKUP(MID(P177,1,2),DATA!$B$2:$C$10,2,FALSE)</f>
        <v>FF04</v>
      </c>
      <c r="P177" s="66" t="s">
        <v>303</v>
      </c>
      <c r="Q177" s="18" cm="1">
        <f t="array" ref="Q177">SUMPRODUCT(1*('All Skus'!$C$2:$C$951=$P177),'All Skus'!$D$2:$D$951)</f>
        <v>7</v>
      </c>
      <c r="R177" s="13" t="str">
        <f>VLOOKUP(MID(P177,4,1),DATA!$F$2:$G$16,2,FALSE)</f>
        <v>20"</v>
      </c>
      <c r="S177" s="13" t="str">
        <f>VLOOKUP(MID(P177,5,3),DATA!$H$2:$I$16,2,FALSE)</f>
        <v>9.0"</v>
      </c>
      <c r="T177" s="13" t="str">
        <f t="shared" si="5"/>
        <v>25</v>
      </c>
      <c r="U177" s="13" t="str">
        <f>VLOOKUP(MID(P177,10,3),DATA!$J$2:$L$16,2,FALSE)</f>
        <v>5x112</v>
      </c>
      <c r="V177" s="13">
        <f>VLOOKUP(MID(P177,10,3),DATA!$J$2:$L$16,3,FALSE)</f>
        <v>66.56</v>
      </c>
      <c r="W177" s="10" t="str">
        <f>VLOOKUP(MID(P177,3,1),DATA!$D$2:$E$16,2,FALSE)</f>
        <v>Medium Offset</v>
      </c>
      <c r="X177" s="10">
        <v>24.8</v>
      </c>
      <c r="Y177" s="11" t="s">
        <v>30</v>
      </c>
      <c r="AA177" s="10" t="s">
        <v>2</v>
      </c>
      <c r="AB177" s="10" t="s">
        <v>5</v>
      </c>
    </row>
    <row r="178" spans="1:28" x14ac:dyDescent="0.25">
      <c r="A178" s="10" t="s">
        <v>1849</v>
      </c>
      <c r="B178" s="10" t="s">
        <v>150</v>
      </c>
      <c r="C178" s="62" t="str">
        <f>VLOOKUP(MID(E178,1,2),DATA!$B$2:$C$10,2,FALSE)</f>
        <v>FF04</v>
      </c>
      <c r="D178" s="10" t="str">
        <f>VLOOKUP(MID(E178,13,2),DATA!$M$2:$N$16,2,FALSE)</f>
        <v>Liquid Metal</v>
      </c>
      <c r="E178" s="66" t="s">
        <v>304</v>
      </c>
      <c r="F178" s="18" cm="1">
        <f t="array" ref="F178">SUMPRODUCT(1*('All Skus'!$C$2:$C$951=$E178),'All Skus'!$D$2:$D$951)</f>
        <v>9</v>
      </c>
      <c r="G178" s="13" t="str">
        <f>VLOOKUP(MID(E178,4,1),DATA!$F$2:$G$16,2,FALSE)</f>
        <v>20"</v>
      </c>
      <c r="H178" s="13" t="str">
        <f>VLOOKUP(MID(E178,5,3),DATA!$H$2:$I$16,2,FALSE)</f>
        <v>9.0"</v>
      </c>
      <c r="I178" s="13" t="str">
        <f t="shared" si="4"/>
        <v>25</v>
      </c>
      <c r="J178" s="13" t="str">
        <f>VLOOKUP(MID(E178,10,3),DATA!$J$2:$L$16,2,FALSE)</f>
        <v>5x112</v>
      </c>
      <c r="K178" s="13">
        <f>VLOOKUP(MID(E178,10,3),DATA!$J$2:$L$16,3,FALSE)</f>
        <v>66.56</v>
      </c>
      <c r="L178" s="10" t="str">
        <f>VLOOKUP(MID(E178,3,1),DATA!$D$2:$E$16,2,FALSE)</f>
        <v>Medium Offset</v>
      </c>
      <c r="M178" s="10">
        <v>24.8</v>
      </c>
      <c r="N178" s="11" t="s">
        <v>30</v>
      </c>
      <c r="O178" s="61" t="str">
        <f>VLOOKUP(MID(P178,1,2),DATA!$B$2:$C$10,2,FALSE)</f>
        <v>FF04</v>
      </c>
      <c r="P178" s="66" t="s">
        <v>304</v>
      </c>
      <c r="Q178" s="18" cm="1">
        <f t="array" ref="Q178">SUMPRODUCT(1*('All Skus'!$C$2:$C$951=$P178),'All Skus'!$D$2:$D$951)</f>
        <v>9</v>
      </c>
      <c r="R178" s="13" t="str">
        <f>VLOOKUP(MID(P178,4,1),DATA!$F$2:$G$16,2,FALSE)</f>
        <v>20"</v>
      </c>
      <c r="S178" s="13" t="str">
        <f>VLOOKUP(MID(P178,5,3),DATA!$H$2:$I$16,2,FALSE)</f>
        <v>9.0"</v>
      </c>
      <c r="T178" s="13" t="str">
        <f t="shared" si="5"/>
        <v>25</v>
      </c>
      <c r="U178" s="13" t="str">
        <f>VLOOKUP(MID(P178,10,3),DATA!$J$2:$L$16,2,FALSE)</f>
        <v>5x112</v>
      </c>
      <c r="V178" s="13">
        <f>VLOOKUP(MID(P178,10,3),DATA!$J$2:$L$16,3,FALSE)</f>
        <v>66.56</v>
      </c>
      <c r="W178" s="10" t="str">
        <f>VLOOKUP(MID(P178,3,1),DATA!$D$2:$E$16,2,FALSE)</f>
        <v>Medium Offset</v>
      </c>
      <c r="X178" s="10">
        <v>24.8</v>
      </c>
      <c r="Y178" s="11" t="s">
        <v>30</v>
      </c>
      <c r="AA178" s="10" t="s">
        <v>2</v>
      </c>
      <c r="AB178" s="10" t="s">
        <v>5</v>
      </c>
    </row>
    <row r="179" spans="1:28" x14ac:dyDescent="0.25">
      <c r="A179" s="10" t="s">
        <v>1849</v>
      </c>
      <c r="B179" s="10" t="s">
        <v>2559</v>
      </c>
      <c r="C179" s="62" t="str">
        <f>VLOOKUP(MID(E179,1,2),DATA!$B$2:$C$10,2,FALSE)</f>
        <v>FF04</v>
      </c>
      <c r="D179" s="10" t="str">
        <f>VLOOKUP(MID(E179,13,2),DATA!$M$2:$N$16,2,FALSE)</f>
        <v>Tarmac</v>
      </c>
      <c r="E179" s="66" t="s">
        <v>303</v>
      </c>
      <c r="F179" s="18" cm="1">
        <f t="array" ref="F179">SUMPRODUCT(1*('All Skus'!$C$2:$C$951=$E179),'All Skus'!$D$2:$D$951)</f>
        <v>7</v>
      </c>
      <c r="G179" s="13" t="str">
        <f>VLOOKUP(MID(E179,4,1),DATA!$F$2:$G$16,2,FALSE)</f>
        <v>20"</v>
      </c>
      <c r="H179" s="13" t="str">
        <f>VLOOKUP(MID(E179,5,3),DATA!$H$2:$I$16,2,FALSE)</f>
        <v>9.0"</v>
      </c>
      <c r="I179" s="13" t="str">
        <f t="shared" si="4"/>
        <v>25</v>
      </c>
      <c r="J179" s="13" t="str">
        <f>VLOOKUP(MID(E179,10,3),DATA!$J$2:$L$16,2,FALSE)</f>
        <v>5x112</v>
      </c>
      <c r="K179" s="13">
        <f>VLOOKUP(MID(E179,10,3),DATA!$J$2:$L$16,3,FALSE)</f>
        <v>66.56</v>
      </c>
      <c r="L179" s="10" t="str">
        <f>VLOOKUP(MID(E179,3,1),DATA!$D$2:$E$16,2,FALSE)</f>
        <v>Medium Offset</v>
      </c>
      <c r="O179" s="61" t="str">
        <f>VLOOKUP(MID(P179,1,2),DATA!$B$2:$C$10,2,FALSE)</f>
        <v>FF04</v>
      </c>
      <c r="P179" s="66" t="s">
        <v>303</v>
      </c>
      <c r="Q179" s="18" cm="1">
        <f t="array" ref="Q179">SUMPRODUCT(1*('All Skus'!$C$2:$C$951=$P179),'All Skus'!$D$2:$D$951)</f>
        <v>7</v>
      </c>
      <c r="R179" s="13" t="str">
        <f>VLOOKUP(MID(P179,4,1),DATA!$F$2:$G$16,2,FALSE)</f>
        <v>20"</v>
      </c>
      <c r="S179" s="13" t="str">
        <f>VLOOKUP(MID(P179,5,3),DATA!$H$2:$I$16,2,FALSE)</f>
        <v>9.0"</v>
      </c>
      <c r="T179" s="13" t="str">
        <f t="shared" si="5"/>
        <v>25</v>
      </c>
      <c r="U179" s="13" t="str">
        <f>VLOOKUP(MID(P179,10,3),DATA!$J$2:$L$16,2,FALSE)</f>
        <v>5x112</v>
      </c>
      <c r="V179" s="13">
        <f>VLOOKUP(MID(P179,10,3),DATA!$J$2:$L$16,3,FALSE)</f>
        <v>66.56</v>
      </c>
      <c r="W179" s="10" t="str">
        <f>VLOOKUP(MID(P179,3,1),DATA!$D$2:$E$16,2,FALSE)</f>
        <v>Medium Offset</v>
      </c>
      <c r="AA179" s="10" t="s">
        <v>2</v>
      </c>
      <c r="AB179" s="10" t="s">
        <v>5</v>
      </c>
    </row>
    <row r="180" spans="1:28" x14ac:dyDescent="0.25">
      <c r="A180" s="10" t="s">
        <v>1849</v>
      </c>
      <c r="B180" s="10" t="s">
        <v>2559</v>
      </c>
      <c r="C180" s="62" t="str">
        <f>VLOOKUP(MID(E180,1,2),DATA!$B$2:$C$10,2,FALSE)</f>
        <v>FF04</v>
      </c>
      <c r="D180" s="10" t="str">
        <f>VLOOKUP(MID(E180,13,2),DATA!$M$2:$N$16,2,FALSE)</f>
        <v>Liquid Metal</v>
      </c>
      <c r="E180" s="66" t="s">
        <v>304</v>
      </c>
      <c r="F180" s="18" cm="1">
        <f t="array" ref="F180">SUMPRODUCT(1*('All Skus'!$C$2:$C$951=$E180),'All Skus'!$D$2:$D$951)</f>
        <v>9</v>
      </c>
      <c r="G180" s="13" t="str">
        <f>VLOOKUP(MID(E180,4,1),DATA!$F$2:$G$16,2,FALSE)</f>
        <v>20"</v>
      </c>
      <c r="H180" s="13" t="str">
        <f>VLOOKUP(MID(E180,5,3),DATA!$H$2:$I$16,2,FALSE)</f>
        <v>9.0"</v>
      </c>
      <c r="I180" s="13" t="str">
        <f t="shared" si="4"/>
        <v>25</v>
      </c>
      <c r="J180" s="13" t="str">
        <f>VLOOKUP(MID(E180,10,3),DATA!$J$2:$L$16,2,FALSE)</f>
        <v>5x112</v>
      </c>
      <c r="K180" s="13">
        <f>VLOOKUP(MID(E180,10,3),DATA!$J$2:$L$16,3,FALSE)</f>
        <v>66.56</v>
      </c>
      <c r="L180" s="10" t="str">
        <f>VLOOKUP(MID(E180,3,1),DATA!$D$2:$E$16,2,FALSE)</f>
        <v>Medium Offset</v>
      </c>
      <c r="O180" s="61" t="str">
        <f>VLOOKUP(MID(P180,1,2),DATA!$B$2:$C$10,2,FALSE)</f>
        <v>FF04</v>
      </c>
      <c r="P180" s="66" t="s">
        <v>304</v>
      </c>
      <c r="Q180" s="18" cm="1">
        <f t="array" ref="Q180">SUMPRODUCT(1*('All Skus'!$C$2:$C$951=$P180),'All Skus'!$D$2:$D$951)</f>
        <v>9</v>
      </c>
      <c r="R180" s="13" t="str">
        <f>VLOOKUP(MID(P180,4,1),DATA!$F$2:$G$16,2,FALSE)</f>
        <v>20"</v>
      </c>
      <c r="S180" s="13" t="str">
        <f>VLOOKUP(MID(P180,5,3),DATA!$H$2:$I$16,2,FALSE)</f>
        <v>9.0"</v>
      </c>
      <c r="T180" s="13" t="str">
        <f t="shared" si="5"/>
        <v>25</v>
      </c>
      <c r="U180" s="13" t="str">
        <f>VLOOKUP(MID(P180,10,3),DATA!$J$2:$L$16,2,FALSE)</f>
        <v>5x112</v>
      </c>
      <c r="V180" s="13">
        <f>VLOOKUP(MID(P180,10,3),DATA!$J$2:$L$16,3,FALSE)</f>
        <v>66.56</v>
      </c>
      <c r="W180" s="10" t="str">
        <f>VLOOKUP(MID(P180,3,1),DATA!$D$2:$E$16,2,FALSE)</f>
        <v>Medium Offset</v>
      </c>
      <c r="AA180" s="10" t="s">
        <v>2</v>
      </c>
      <c r="AB180" s="10" t="s">
        <v>5</v>
      </c>
    </row>
    <row r="181" spans="1:28" x14ac:dyDescent="0.25">
      <c r="A181" s="10" t="s">
        <v>1849</v>
      </c>
      <c r="B181" s="10" t="s">
        <v>150</v>
      </c>
      <c r="C181" s="62" t="str">
        <f>VLOOKUP(MID(E181,1,2),DATA!$B$2:$C$10,2,FALSE)</f>
        <v>FF10</v>
      </c>
      <c r="D181" s="10" t="str">
        <f>VLOOKUP(MID(E181,13,2),DATA!$M$2:$N$16,2,FALSE)</f>
        <v>Tarmac</v>
      </c>
      <c r="E181" s="66" t="s">
        <v>31</v>
      </c>
      <c r="F181" s="18" cm="1">
        <f t="array" ref="F181">SUMPRODUCT(1*('All Skus'!$C$2:$C$951=$E181),'All Skus'!$D$2:$D$951)</f>
        <v>68</v>
      </c>
      <c r="G181" s="13" t="str">
        <f>VLOOKUP(MID(E181,4,1),DATA!$F$2:$G$16,2,FALSE)</f>
        <v>20"</v>
      </c>
      <c r="H181" s="13" t="str">
        <f>VLOOKUP(MID(E181,5,3),DATA!$H$2:$I$16,2,FALSE)</f>
        <v>10.5"</v>
      </c>
      <c r="I181" s="13" t="str">
        <f t="shared" si="4"/>
        <v>35</v>
      </c>
      <c r="J181" s="13" t="str">
        <f>VLOOKUP(MID(E181,10,3),DATA!$J$2:$L$16,2,FALSE)</f>
        <v>5x112</v>
      </c>
      <c r="K181" s="13">
        <f>VLOOKUP(MID(E181,10,3),DATA!$J$2:$L$16,3,FALSE)</f>
        <v>66.56</v>
      </c>
      <c r="L181" s="10" t="str">
        <f>VLOOKUP(MID(E181,3,1),DATA!$D$2:$E$16,2,FALSE)</f>
        <v>Medium Offset</v>
      </c>
      <c r="N181" s="11" t="s">
        <v>33</v>
      </c>
      <c r="O181" s="61" t="str">
        <f>VLOOKUP(MID(P181,1,2),DATA!$B$2:$C$10,2,FALSE)</f>
        <v>FF10</v>
      </c>
      <c r="P181" s="66" t="s">
        <v>31</v>
      </c>
      <c r="Q181" s="18" cm="1">
        <f t="array" ref="Q181">SUMPRODUCT(1*('All Skus'!$C$2:$C$951=$P181),'All Skus'!$D$2:$D$951)</f>
        <v>68</v>
      </c>
      <c r="R181" s="13" t="str">
        <f>VLOOKUP(MID(P181,4,1),DATA!$F$2:$G$16,2,FALSE)</f>
        <v>20"</v>
      </c>
      <c r="S181" s="13" t="str">
        <f>VLOOKUP(MID(P181,5,3),DATA!$H$2:$I$16,2,FALSE)</f>
        <v>10.5"</v>
      </c>
      <c r="T181" s="13" t="str">
        <f t="shared" si="5"/>
        <v>35</v>
      </c>
      <c r="U181" s="13" t="str">
        <f>VLOOKUP(MID(P181,10,3),DATA!$J$2:$L$16,2,FALSE)</f>
        <v>5x112</v>
      </c>
      <c r="V181" s="13">
        <f>VLOOKUP(MID(P181,10,3),DATA!$J$2:$L$16,3,FALSE)</f>
        <v>66.56</v>
      </c>
      <c r="W181" s="10" t="str">
        <f>VLOOKUP(MID(P181,3,1),DATA!$D$2:$E$16,2,FALSE)</f>
        <v>Medium Offset</v>
      </c>
      <c r="Y181" s="11" t="s">
        <v>33</v>
      </c>
      <c r="AA181" s="10" t="s">
        <v>2</v>
      </c>
      <c r="AB181" s="10" t="s">
        <v>5</v>
      </c>
    </row>
    <row r="182" spans="1:28" x14ac:dyDescent="0.25">
      <c r="A182" s="10" t="s">
        <v>1849</v>
      </c>
      <c r="B182" s="10" t="s">
        <v>150</v>
      </c>
      <c r="C182" s="62" t="str">
        <f>VLOOKUP(MID(E182,1,2),DATA!$B$2:$C$10,2,FALSE)</f>
        <v>FF10</v>
      </c>
      <c r="D182" s="10" t="str">
        <f>VLOOKUP(MID(E182,13,2),DATA!$M$2:$N$16,2,FALSE)</f>
        <v>Liquid Metal</v>
      </c>
      <c r="E182" s="66" t="s">
        <v>32</v>
      </c>
      <c r="F182" s="18" cm="1">
        <f t="array" ref="F182">SUMPRODUCT(1*('All Skus'!$C$2:$C$951=$E182),'All Skus'!$D$2:$D$951)</f>
        <v>10</v>
      </c>
      <c r="G182" s="13" t="str">
        <f>VLOOKUP(MID(E182,4,1),DATA!$F$2:$G$16,2,FALSE)</f>
        <v>20"</v>
      </c>
      <c r="H182" s="13" t="str">
        <f>VLOOKUP(MID(E182,5,3),DATA!$H$2:$I$16,2,FALSE)</f>
        <v>10.5"</v>
      </c>
      <c r="I182" s="13" t="str">
        <f t="shared" si="4"/>
        <v>35</v>
      </c>
      <c r="J182" s="13" t="str">
        <f>VLOOKUP(MID(E182,10,3),DATA!$J$2:$L$16,2,FALSE)</f>
        <v>5x112</v>
      </c>
      <c r="K182" s="13">
        <f>VLOOKUP(MID(E182,10,3),DATA!$J$2:$L$16,3,FALSE)</f>
        <v>66.56</v>
      </c>
      <c r="L182" s="10" t="str">
        <f>VLOOKUP(MID(E182,3,1),DATA!$D$2:$E$16,2,FALSE)</f>
        <v>Medium Offset</v>
      </c>
      <c r="N182" s="11" t="s">
        <v>33</v>
      </c>
      <c r="O182" s="61" t="str">
        <f>VLOOKUP(MID(P182,1,2),DATA!$B$2:$C$10,2,FALSE)</f>
        <v>FF10</v>
      </c>
      <c r="P182" s="66" t="s">
        <v>32</v>
      </c>
      <c r="Q182" s="18" cm="1">
        <f t="array" ref="Q182">SUMPRODUCT(1*('All Skus'!$C$2:$C$951=$P182),'All Skus'!$D$2:$D$951)</f>
        <v>10</v>
      </c>
      <c r="R182" s="13" t="str">
        <f>VLOOKUP(MID(P182,4,1),DATA!$F$2:$G$16,2,FALSE)</f>
        <v>20"</v>
      </c>
      <c r="S182" s="13" t="str">
        <f>VLOOKUP(MID(P182,5,3),DATA!$H$2:$I$16,2,FALSE)</f>
        <v>10.5"</v>
      </c>
      <c r="T182" s="13" t="str">
        <f t="shared" si="5"/>
        <v>35</v>
      </c>
      <c r="U182" s="13" t="str">
        <f>VLOOKUP(MID(P182,10,3),DATA!$J$2:$L$16,2,FALSE)</f>
        <v>5x112</v>
      </c>
      <c r="V182" s="13">
        <f>VLOOKUP(MID(P182,10,3),DATA!$J$2:$L$16,3,FALSE)</f>
        <v>66.56</v>
      </c>
      <c r="W182" s="10" t="str">
        <f>VLOOKUP(MID(P182,3,1),DATA!$D$2:$E$16,2,FALSE)</f>
        <v>Medium Offset</v>
      </c>
      <c r="Y182" s="11" t="s">
        <v>33</v>
      </c>
      <c r="AA182" s="10" t="s">
        <v>2</v>
      </c>
      <c r="AB182" s="10" t="s">
        <v>5</v>
      </c>
    </row>
    <row r="183" spans="1:28" x14ac:dyDescent="0.25">
      <c r="A183" s="10" t="s">
        <v>1849</v>
      </c>
      <c r="B183" s="10" t="s">
        <v>150</v>
      </c>
      <c r="C183" s="62" t="str">
        <f>VLOOKUP(MID(E183,1,2),DATA!$B$2:$C$10,2,FALSE)</f>
        <v>FF10</v>
      </c>
      <c r="D183" s="10" t="str">
        <f>VLOOKUP(MID(E183,13,2),DATA!$M$2:$N$16,2,FALSE)</f>
        <v>Tarmac</v>
      </c>
      <c r="E183" s="66" t="s">
        <v>28</v>
      </c>
      <c r="F183" s="18" cm="1">
        <f t="array" ref="F183">SUMPRODUCT(1*('All Skus'!$C$2:$C$951=$E183),'All Skus'!$D$2:$D$951)</f>
        <v>24</v>
      </c>
      <c r="G183" s="13" t="str">
        <f>VLOOKUP(MID(E183,4,1),DATA!$F$2:$G$16,2,FALSE)</f>
        <v>20"</v>
      </c>
      <c r="H183" s="13" t="str">
        <f>VLOOKUP(MID(E183,5,3),DATA!$H$2:$I$16,2,FALSE)</f>
        <v>9.0"</v>
      </c>
      <c r="I183" s="13" t="str">
        <f t="shared" si="4"/>
        <v>25</v>
      </c>
      <c r="J183" s="13" t="str">
        <f>VLOOKUP(MID(E183,10,3),DATA!$J$2:$L$16,2,FALSE)</f>
        <v>5x112</v>
      </c>
      <c r="K183" s="13">
        <f>VLOOKUP(MID(E183,10,3),DATA!$J$2:$L$16,3,FALSE)</f>
        <v>66.56</v>
      </c>
      <c r="L183" s="10" t="str">
        <f>VLOOKUP(MID(E183,3,1),DATA!$D$2:$E$16,2,FALSE)</f>
        <v>Medium Offset</v>
      </c>
      <c r="N183" s="11" t="s">
        <v>30</v>
      </c>
      <c r="O183" s="61" t="str">
        <f>VLOOKUP(MID(P183,1,2),DATA!$B$2:$C$10,2,FALSE)</f>
        <v>FF10</v>
      </c>
      <c r="P183" s="66" t="s">
        <v>28</v>
      </c>
      <c r="Q183" s="18" cm="1">
        <f t="array" ref="Q183">SUMPRODUCT(1*('All Skus'!$C$2:$C$951=$P183),'All Skus'!$D$2:$D$951)</f>
        <v>24</v>
      </c>
      <c r="R183" s="13" t="str">
        <f>VLOOKUP(MID(P183,4,1),DATA!$F$2:$G$16,2,FALSE)</f>
        <v>20"</v>
      </c>
      <c r="S183" s="13" t="str">
        <f>VLOOKUP(MID(P183,5,3),DATA!$H$2:$I$16,2,FALSE)</f>
        <v>9.0"</v>
      </c>
      <c r="T183" s="13" t="str">
        <f t="shared" si="5"/>
        <v>25</v>
      </c>
      <c r="U183" s="13" t="str">
        <f>VLOOKUP(MID(P183,10,3),DATA!$J$2:$L$16,2,FALSE)</f>
        <v>5x112</v>
      </c>
      <c r="V183" s="13">
        <f>VLOOKUP(MID(P183,10,3),DATA!$J$2:$L$16,3,FALSE)</f>
        <v>66.56</v>
      </c>
      <c r="W183" s="10" t="str">
        <f>VLOOKUP(MID(P183,3,1),DATA!$D$2:$E$16,2,FALSE)</f>
        <v>Medium Offset</v>
      </c>
      <c r="Y183" s="11" t="s">
        <v>30</v>
      </c>
      <c r="AA183" s="10" t="s">
        <v>2</v>
      </c>
      <c r="AB183" s="10" t="s">
        <v>5</v>
      </c>
    </row>
    <row r="184" spans="1:28" x14ac:dyDescent="0.25">
      <c r="A184" s="10" t="s">
        <v>1849</v>
      </c>
      <c r="B184" s="10" t="s">
        <v>150</v>
      </c>
      <c r="C184" s="62" t="str">
        <f>VLOOKUP(MID(E184,1,2),DATA!$B$2:$C$10,2,FALSE)</f>
        <v>FF10</v>
      </c>
      <c r="D184" s="10" t="str">
        <f>VLOOKUP(MID(E184,13,2),DATA!$M$2:$N$16,2,FALSE)</f>
        <v>Liquid Metal</v>
      </c>
      <c r="E184" s="66" t="s">
        <v>29</v>
      </c>
      <c r="F184" s="18" cm="1">
        <f t="array" ref="F184">SUMPRODUCT(1*('All Skus'!$C$2:$C$951=$E184),'All Skus'!$D$2:$D$951)</f>
        <v>8</v>
      </c>
      <c r="G184" s="13" t="str">
        <f>VLOOKUP(MID(E184,4,1),DATA!$F$2:$G$16,2,FALSE)</f>
        <v>20"</v>
      </c>
      <c r="H184" s="13" t="str">
        <f>VLOOKUP(MID(E184,5,3),DATA!$H$2:$I$16,2,FALSE)</f>
        <v>9.0"</v>
      </c>
      <c r="I184" s="13" t="str">
        <f t="shared" si="4"/>
        <v>25</v>
      </c>
      <c r="J184" s="13" t="str">
        <f>VLOOKUP(MID(E184,10,3),DATA!$J$2:$L$16,2,FALSE)</f>
        <v>5x112</v>
      </c>
      <c r="K184" s="13">
        <f>VLOOKUP(MID(E184,10,3),DATA!$J$2:$L$16,3,FALSE)</f>
        <v>66.56</v>
      </c>
      <c r="L184" s="10" t="str">
        <f>VLOOKUP(MID(E184,3,1),DATA!$D$2:$E$16,2,FALSE)</f>
        <v>Medium Offset</v>
      </c>
      <c r="N184" s="11" t="s">
        <v>30</v>
      </c>
      <c r="O184" s="61" t="str">
        <f>VLOOKUP(MID(P184,1,2),DATA!$B$2:$C$10,2,FALSE)</f>
        <v>FF10</v>
      </c>
      <c r="P184" s="66" t="s">
        <v>29</v>
      </c>
      <c r="Q184" s="18" cm="1">
        <f t="array" ref="Q184">SUMPRODUCT(1*('All Skus'!$C$2:$C$951=$P184),'All Skus'!$D$2:$D$951)</f>
        <v>8</v>
      </c>
      <c r="R184" s="13" t="str">
        <f>VLOOKUP(MID(P184,4,1),DATA!$F$2:$G$16,2,FALSE)</f>
        <v>20"</v>
      </c>
      <c r="S184" s="13" t="str">
        <f>VLOOKUP(MID(P184,5,3),DATA!$H$2:$I$16,2,FALSE)</f>
        <v>9.0"</v>
      </c>
      <c r="T184" s="13" t="str">
        <f t="shared" si="5"/>
        <v>25</v>
      </c>
      <c r="U184" s="13" t="str">
        <f>VLOOKUP(MID(P184,10,3),DATA!$J$2:$L$16,2,FALSE)</f>
        <v>5x112</v>
      </c>
      <c r="V184" s="13">
        <f>VLOOKUP(MID(P184,10,3),DATA!$J$2:$L$16,3,FALSE)</f>
        <v>66.56</v>
      </c>
      <c r="W184" s="10" t="str">
        <f>VLOOKUP(MID(P184,3,1),DATA!$D$2:$E$16,2,FALSE)</f>
        <v>Medium Offset</v>
      </c>
      <c r="Y184" s="11" t="s">
        <v>30</v>
      </c>
      <c r="AA184" s="10" t="s">
        <v>2</v>
      </c>
      <c r="AB184" s="10" t="s">
        <v>5</v>
      </c>
    </row>
    <row r="185" spans="1:28" x14ac:dyDescent="0.25">
      <c r="A185" s="10" t="s">
        <v>1849</v>
      </c>
      <c r="B185" s="10" t="s">
        <v>2559</v>
      </c>
      <c r="C185" s="62" t="str">
        <f>VLOOKUP(MID(E185,1,2),DATA!$B$2:$C$10,2,FALSE)</f>
        <v>FF10</v>
      </c>
      <c r="D185" s="10" t="str">
        <f>VLOOKUP(MID(E185,13,2),DATA!$M$2:$N$16,2,FALSE)</f>
        <v>Tarmac</v>
      </c>
      <c r="E185" s="66" t="s">
        <v>28</v>
      </c>
      <c r="F185" s="18" cm="1">
        <f t="array" ref="F185">SUMPRODUCT(1*('All Skus'!$C$2:$C$951=$E185),'All Skus'!$D$2:$D$951)</f>
        <v>24</v>
      </c>
      <c r="G185" s="13" t="str">
        <f>VLOOKUP(MID(E185,4,1),DATA!$F$2:$G$16,2,FALSE)</f>
        <v>20"</v>
      </c>
      <c r="H185" s="13" t="str">
        <f>VLOOKUP(MID(E185,5,3),DATA!$H$2:$I$16,2,FALSE)</f>
        <v>9.0"</v>
      </c>
      <c r="I185" s="13" t="str">
        <f t="shared" si="4"/>
        <v>25</v>
      </c>
      <c r="J185" s="13" t="str">
        <f>VLOOKUP(MID(E185,10,3),DATA!$J$2:$L$16,2,FALSE)</f>
        <v>5x112</v>
      </c>
      <c r="K185" s="13">
        <f>VLOOKUP(MID(E185,10,3),DATA!$J$2:$L$16,3,FALSE)</f>
        <v>66.56</v>
      </c>
      <c r="L185" s="10" t="str">
        <f>VLOOKUP(MID(E185,3,1),DATA!$D$2:$E$16,2,FALSE)</f>
        <v>Medium Offset</v>
      </c>
      <c r="O185" s="61" t="str">
        <f>VLOOKUP(MID(P185,1,2),DATA!$B$2:$C$10,2,FALSE)</f>
        <v>FF10</v>
      </c>
      <c r="P185" s="66" t="s">
        <v>28</v>
      </c>
      <c r="Q185" s="18" cm="1">
        <f t="array" ref="Q185">SUMPRODUCT(1*('All Skus'!$C$2:$C$951=$P185),'All Skus'!$D$2:$D$951)</f>
        <v>24</v>
      </c>
      <c r="R185" s="13" t="str">
        <f>VLOOKUP(MID(P185,4,1),DATA!$F$2:$G$16,2,FALSE)</f>
        <v>20"</v>
      </c>
      <c r="S185" s="13" t="str">
        <f>VLOOKUP(MID(P185,5,3),DATA!$H$2:$I$16,2,FALSE)</f>
        <v>9.0"</v>
      </c>
      <c r="T185" s="13" t="str">
        <f t="shared" si="5"/>
        <v>25</v>
      </c>
      <c r="U185" s="13" t="str">
        <f>VLOOKUP(MID(P185,10,3),DATA!$J$2:$L$16,2,FALSE)</f>
        <v>5x112</v>
      </c>
      <c r="V185" s="13">
        <f>VLOOKUP(MID(P185,10,3),DATA!$J$2:$L$16,3,FALSE)</f>
        <v>66.56</v>
      </c>
      <c r="W185" s="10" t="str">
        <f>VLOOKUP(MID(P185,3,1),DATA!$D$2:$E$16,2,FALSE)</f>
        <v>Medium Offset</v>
      </c>
      <c r="AA185" s="10" t="s">
        <v>2</v>
      </c>
      <c r="AB185" s="10" t="s">
        <v>5</v>
      </c>
    </row>
    <row r="186" spans="1:28" x14ac:dyDescent="0.25">
      <c r="A186" s="10" t="s">
        <v>1849</v>
      </c>
      <c r="B186" s="10" t="s">
        <v>2559</v>
      </c>
      <c r="C186" s="62" t="str">
        <f>VLOOKUP(MID(E186,1,2),DATA!$B$2:$C$10,2,FALSE)</f>
        <v>FF10</v>
      </c>
      <c r="D186" s="10" t="str">
        <f>VLOOKUP(MID(E186,13,2),DATA!$M$2:$N$16,2,FALSE)</f>
        <v>Liquid Metal</v>
      </c>
      <c r="E186" s="66" t="s">
        <v>29</v>
      </c>
      <c r="F186" s="18" cm="1">
        <f t="array" ref="F186">SUMPRODUCT(1*('All Skus'!$C$2:$C$951=$E186),'All Skus'!$D$2:$D$951)</f>
        <v>8</v>
      </c>
      <c r="G186" s="13" t="str">
        <f>VLOOKUP(MID(E186,4,1),DATA!$F$2:$G$16,2,FALSE)</f>
        <v>20"</v>
      </c>
      <c r="H186" s="13" t="str">
        <f>VLOOKUP(MID(E186,5,3),DATA!$H$2:$I$16,2,FALSE)</f>
        <v>9.0"</v>
      </c>
      <c r="I186" s="13" t="str">
        <f t="shared" si="4"/>
        <v>25</v>
      </c>
      <c r="J186" s="13" t="str">
        <f>VLOOKUP(MID(E186,10,3),DATA!$J$2:$L$16,2,FALSE)</f>
        <v>5x112</v>
      </c>
      <c r="K186" s="13">
        <f>VLOOKUP(MID(E186,10,3),DATA!$J$2:$L$16,3,FALSE)</f>
        <v>66.56</v>
      </c>
      <c r="L186" s="10" t="str">
        <f>VLOOKUP(MID(E186,3,1),DATA!$D$2:$E$16,2,FALSE)</f>
        <v>Medium Offset</v>
      </c>
      <c r="O186" s="61" t="str">
        <f>VLOOKUP(MID(P186,1,2),DATA!$B$2:$C$10,2,FALSE)</f>
        <v>FF10</v>
      </c>
      <c r="P186" s="66" t="s">
        <v>29</v>
      </c>
      <c r="Q186" s="18" cm="1">
        <f t="array" ref="Q186">SUMPRODUCT(1*('All Skus'!$C$2:$C$951=$P186),'All Skus'!$D$2:$D$951)</f>
        <v>8</v>
      </c>
      <c r="R186" s="13" t="str">
        <f>VLOOKUP(MID(P186,4,1),DATA!$F$2:$G$16,2,FALSE)</f>
        <v>20"</v>
      </c>
      <c r="S186" s="13" t="str">
        <f>VLOOKUP(MID(P186,5,3),DATA!$H$2:$I$16,2,FALSE)</f>
        <v>9.0"</v>
      </c>
      <c r="T186" s="13" t="str">
        <f t="shared" si="5"/>
        <v>25</v>
      </c>
      <c r="U186" s="13" t="str">
        <f>VLOOKUP(MID(P186,10,3),DATA!$J$2:$L$16,2,FALSE)</f>
        <v>5x112</v>
      </c>
      <c r="V186" s="13">
        <f>VLOOKUP(MID(P186,10,3),DATA!$J$2:$L$16,3,FALSE)</f>
        <v>66.56</v>
      </c>
      <c r="W186" s="10" t="str">
        <f>VLOOKUP(MID(P186,3,1),DATA!$D$2:$E$16,2,FALSE)</f>
        <v>Medium Offset</v>
      </c>
      <c r="AA186" s="10" t="s">
        <v>2</v>
      </c>
      <c r="AB186" s="10" t="s">
        <v>5</v>
      </c>
    </row>
    <row r="187" spans="1:28" x14ac:dyDescent="0.25">
      <c r="A187" s="10" t="s">
        <v>1849</v>
      </c>
      <c r="B187" s="10" t="s">
        <v>150</v>
      </c>
      <c r="C187" s="62" t="str">
        <f>VLOOKUP(MID(E187,1,2),DATA!$B$2:$C$10,2,FALSE)</f>
        <v>FF11</v>
      </c>
      <c r="D187" s="10" t="str">
        <f>VLOOKUP(MID(E187,13,2),DATA!$M$2:$N$16,2,FALSE)</f>
        <v>Tarmac</v>
      </c>
      <c r="E187" s="66" t="s">
        <v>380</v>
      </c>
      <c r="F187" s="18" cm="1">
        <f t="array" ref="F187">SUMPRODUCT(1*('All Skus'!$C$2:$C$951=$E187),'All Skus'!$D$2:$D$951)</f>
        <v>23</v>
      </c>
      <c r="G187" s="13" t="str">
        <f>VLOOKUP(MID(E187,4,1),DATA!$F$2:$G$16,2,FALSE)</f>
        <v>20"</v>
      </c>
      <c r="H187" s="13" t="str">
        <f>VLOOKUP(MID(E187,5,3),DATA!$H$2:$I$16,2,FALSE)</f>
        <v>10.5"</v>
      </c>
      <c r="I187" s="13" t="str">
        <f t="shared" si="4"/>
        <v>35</v>
      </c>
      <c r="J187" s="13" t="str">
        <f>VLOOKUP(MID(E187,10,3),DATA!$J$2:$L$16,2,FALSE)</f>
        <v>5x112</v>
      </c>
      <c r="K187" s="13">
        <f>VLOOKUP(MID(E187,10,3),DATA!$J$2:$L$16,3,FALSE)</f>
        <v>66.56</v>
      </c>
      <c r="L187" s="10" t="str">
        <f>VLOOKUP(MID(E187,3,1),DATA!$D$2:$E$16,2,FALSE)</f>
        <v>Medium Offset</v>
      </c>
      <c r="N187" s="11" t="s">
        <v>33</v>
      </c>
      <c r="O187" s="61" t="str">
        <f>VLOOKUP(MID(P187,1,2),DATA!$B$2:$C$10,2,FALSE)</f>
        <v>FF11</v>
      </c>
      <c r="P187" s="66" t="s">
        <v>380</v>
      </c>
      <c r="Q187" s="18" cm="1">
        <f t="array" ref="Q187">SUMPRODUCT(1*('All Skus'!$C$2:$C$951=$P187),'All Skus'!$D$2:$D$951)</f>
        <v>23</v>
      </c>
      <c r="R187" s="13" t="str">
        <f>VLOOKUP(MID(P187,4,1),DATA!$F$2:$G$16,2,FALSE)</f>
        <v>20"</v>
      </c>
      <c r="S187" s="13" t="str">
        <f>VLOOKUP(MID(P187,5,3),DATA!$H$2:$I$16,2,FALSE)</f>
        <v>10.5"</v>
      </c>
      <c r="T187" s="13" t="str">
        <f t="shared" si="5"/>
        <v>35</v>
      </c>
      <c r="U187" s="13" t="str">
        <f>VLOOKUP(MID(P187,10,3),DATA!$J$2:$L$16,2,FALSE)</f>
        <v>5x112</v>
      </c>
      <c r="V187" s="13">
        <f>VLOOKUP(MID(P187,10,3),DATA!$J$2:$L$16,3,FALSE)</f>
        <v>66.56</v>
      </c>
      <c r="W187" s="10" t="str">
        <f>VLOOKUP(MID(P187,3,1),DATA!$D$2:$E$16,2,FALSE)</f>
        <v>Medium Offset</v>
      </c>
      <c r="Y187" s="11" t="s">
        <v>33</v>
      </c>
      <c r="AA187" s="10" t="s">
        <v>2</v>
      </c>
      <c r="AB187" s="10" t="s">
        <v>5</v>
      </c>
    </row>
    <row r="188" spans="1:28" x14ac:dyDescent="0.25">
      <c r="A188" s="10" t="s">
        <v>1849</v>
      </c>
      <c r="B188" s="10" t="s">
        <v>150</v>
      </c>
      <c r="C188" s="62" t="str">
        <f>VLOOKUP(MID(E188,1,2),DATA!$B$2:$C$10,2,FALSE)</f>
        <v>FF11</v>
      </c>
      <c r="D188" s="10" t="str">
        <f>VLOOKUP(MID(E188,13,2),DATA!$M$2:$N$16,2,FALSE)</f>
        <v>Liquid Metal</v>
      </c>
      <c r="E188" s="66" t="s">
        <v>381</v>
      </c>
      <c r="F188" s="18" cm="1">
        <f t="array" ref="F188">SUMPRODUCT(1*('All Skus'!$C$2:$C$951=$E188),'All Skus'!$D$2:$D$951)</f>
        <v>13</v>
      </c>
      <c r="G188" s="13" t="str">
        <f>VLOOKUP(MID(E188,4,1),DATA!$F$2:$G$16,2,FALSE)</f>
        <v>20"</v>
      </c>
      <c r="H188" s="13" t="str">
        <f>VLOOKUP(MID(E188,5,3),DATA!$H$2:$I$16,2,FALSE)</f>
        <v>10.5"</v>
      </c>
      <c r="I188" s="13" t="str">
        <f t="shared" si="4"/>
        <v>35</v>
      </c>
      <c r="J188" s="13" t="str">
        <f>VLOOKUP(MID(E188,10,3),DATA!$J$2:$L$16,2,FALSE)</f>
        <v>5x112</v>
      </c>
      <c r="K188" s="13">
        <f>VLOOKUP(MID(E188,10,3),DATA!$J$2:$L$16,3,FALSE)</f>
        <v>66.56</v>
      </c>
      <c r="L188" s="10" t="str">
        <f>VLOOKUP(MID(E188,3,1),DATA!$D$2:$E$16,2,FALSE)</f>
        <v>Medium Offset</v>
      </c>
      <c r="N188" s="11" t="s">
        <v>33</v>
      </c>
      <c r="O188" s="61" t="str">
        <f>VLOOKUP(MID(P188,1,2),DATA!$B$2:$C$10,2,FALSE)</f>
        <v>FF11</v>
      </c>
      <c r="P188" s="66" t="s">
        <v>381</v>
      </c>
      <c r="Q188" s="18" cm="1">
        <f t="array" ref="Q188">SUMPRODUCT(1*('All Skus'!$C$2:$C$951=$P188),'All Skus'!$D$2:$D$951)</f>
        <v>13</v>
      </c>
      <c r="R188" s="13" t="str">
        <f>VLOOKUP(MID(P188,4,1),DATA!$F$2:$G$16,2,FALSE)</f>
        <v>20"</v>
      </c>
      <c r="S188" s="13" t="str">
        <f>VLOOKUP(MID(P188,5,3),DATA!$H$2:$I$16,2,FALSE)</f>
        <v>10.5"</v>
      </c>
      <c r="T188" s="13" t="str">
        <f t="shared" si="5"/>
        <v>35</v>
      </c>
      <c r="U188" s="13" t="str">
        <f>VLOOKUP(MID(P188,10,3),DATA!$J$2:$L$16,2,FALSE)</f>
        <v>5x112</v>
      </c>
      <c r="V188" s="13">
        <f>VLOOKUP(MID(P188,10,3),DATA!$J$2:$L$16,3,FALSE)</f>
        <v>66.56</v>
      </c>
      <c r="W188" s="10" t="str">
        <f>VLOOKUP(MID(P188,3,1),DATA!$D$2:$E$16,2,FALSE)</f>
        <v>Medium Offset</v>
      </c>
      <c r="Y188" s="11" t="s">
        <v>33</v>
      </c>
      <c r="AA188" s="10" t="s">
        <v>2</v>
      </c>
      <c r="AB188" s="10" t="s">
        <v>5</v>
      </c>
    </row>
    <row r="189" spans="1:28" x14ac:dyDescent="0.25">
      <c r="A189" s="10" t="s">
        <v>1849</v>
      </c>
      <c r="B189" s="10" t="s">
        <v>150</v>
      </c>
      <c r="C189" s="62" t="str">
        <f>VLOOKUP(MID(E189,1,2),DATA!$B$2:$C$10,2,FALSE)</f>
        <v>FF11</v>
      </c>
      <c r="D189" s="10" t="str">
        <f>VLOOKUP(MID(E189,13,2),DATA!$M$2:$N$16,2,FALSE)</f>
        <v>Tarmac</v>
      </c>
      <c r="E189" s="66" t="s">
        <v>378</v>
      </c>
      <c r="F189" s="18" cm="1">
        <f t="array" ref="F189">SUMPRODUCT(1*('All Skus'!$C$2:$C$951=$E189),'All Skus'!$D$2:$D$951)</f>
        <v>22</v>
      </c>
      <c r="G189" s="13" t="str">
        <f>VLOOKUP(MID(E189,4,1),DATA!$F$2:$G$16,2,FALSE)</f>
        <v>20"</v>
      </c>
      <c r="H189" s="13" t="str">
        <f>VLOOKUP(MID(E189,5,3),DATA!$H$2:$I$16,2,FALSE)</f>
        <v>9.0"</v>
      </c>
      <c r="I189" s="13" t="str">
        <f t="shared" si="4"/>
        <v>25</v>
      </c>
      <c r="J189" s="13" t="str">
        <f>VLOOKUP(MID(E189,10,3),DATA!$J$2:$L$16,2,FALSE)</f>
        <v>5x112</v>
      </c>
      <c r="K189" s="13">
        <f>VLOOKUP(MID(E189,10,3),DATA!$J$2:$L$16,3,FALSE)</f>
        <v>66.56</v>
      </c>
      <c r="L189" s="10" t="str">
        <f>VLOOKUP(MID(E189,3,1),DATA!$D$2:$E$16,2,FALSE)</f>
        <v>Medium Offset</v>
      </c>
      <c r="N189" s="11" t="s">
        <v>30</v>
      </c>
      <c r="O189" s="61" t="str">
        <f>VLOOKUP(MID(P189,1,2),DATA!$B$2:$C$10,2,FALSE)</f>
        <v>FF11</v>
      </c>
      <c r="P189" s="66" t="s">
        <v>378</v>
      </c>
      <c r="Q189" s="18" cm="1">
        <f t="array" ref="Q189">SUMPRODUCT(1*('All Skus'!$C$2:$C$951=$P189),'All Skus'!$D$2:$D$951)</f>
        <v>22</v>
      </c>
      <c r="R189" s="13" t="str">
        <f>VLOOKUP(MID(P189,4,1),DATA!$F$2:$G$16,2,FALSE)</f>
        <v>20"</v>
      </c>
      <c r="S189" s="13" t="str">
        <f>VLOOKUP(MID(P189,5,3),DATA!$H$2:$I$16,2,FALSE)</f>
        <v>9.0"</v>
      </c>
      <c r="T189" s="13" t="str">
        <f t="shared" si="5"/>
        <v>25</v>
      </c>
      <c r="U189" s="13" t="str">
        <f>VLOOKUP(MID(P189,10,3),DATA!$J$2:$L$16,2,FALSE)</f>
        <v>5x112</v>
      </c>
      <c r="V189" s="13">
        <f>VLOOKUP(MID(P189,10,3),DATA!$J$2:$L$16,3,FALSE)</f>
        <v>66.56</v>
      </c>
      <c r="W189" s="10" t="str">
        <f>VLOOKUP(MID(P189,3,1),DATA!$D$2:$E$16,2,FALSE)</f>
        <v>Medium Offset</v>
      </c>
      <c r="Y189" s="11" t="s">
        <v>30</v>
      </c>
      <c r="AA189" s="10" t="s">
        <v>2</v>
      </c>
      <c r="AB189" s="10" t="s">
        <v>5</v>
      </c>
    </row>
    <row r="190" spans="1:28" x14ac:dyDescent="0.25">
      <c r="A190" s="10" t="s">
        <v>1849</v>
      </c>
      <c r="B190" s="10" t="s">
        <v>150</v>
      </c>
      <c r="C190" s="62" t="str">
        <f>VLOOKUP(MID(E190,1,2),DATA!$B$2:$C$10,2,FALSE)</f>
        <v>FF11</v>
      </c>
      <c r="D190" s="10" t="str">
        <f>VLOOKUP(MID(E190,13,2),DATA!$M$2:$N$16,2,FALSE)</f>
        <v>Liquid Metal</v>
      </c>
      <c r="E190" s="66" t="s">
        <v>379</v>
      </c>
      <c r="F190" s="18" cm="1">
        <f t="array" ref="F190">SUMPRODUCT(1*('All Skus'!$C$2:$C$951=$E190),'All Skus'!$D$2:$D$951)</f>
        <v>5</v>
      </c>
      <c r="G190" s="13" t="str">
        <f>VLOOKUP(MID(E190,4,1),DATA!$F$2:$G$16,2,FALSE)</f>
        <v>20"</v>
      </c>
      <c r="H190" s="13" t="str">
        <f>VLOOKUP(MID(E190,5,3),DATA!$H$2:$I$16,2,FALSE)</f>
        <v>9.0"</v>
      </c>
      <c r="I190" s="13" t="str">
        <f t="shared" si="4"/>
        <v>25</v>
      </c>
      <c r="J190" s="13" t="str">
        <f>VLOOKUP(MID(E190,10,3),DATA!$J$2:$L$16,2,FALSE)</f>
        <v>5x112</v>
      </c>
      <c r="K190" s="13">
        <f>VLOOKUP(MID(E190,10,3),DATA!$J$2:$L$16,3,FALSE)</f>
        <v>66.56</v>
      </c>
      <c r="L190" s="10" t="str">
        <f>VLOOKUP(MID(E190,3,1),DATA!$D$2:$E$16,2,FALSE)</f>
        <v>Medium Offset</v>
      </c>
      <c r="N190" s="11" t="s">
        <v>30</v>
      </c>
      <c r="O190" s="61" t="str">
        <f>VLOOKUP(MID(P190,1,2),DATA!$B$2:$C$10,2,FALSE)</f>
        <v>FF11</v>
      </c>
      <c r="P190" s="66" t="s">
        <v>379</v>
      </c>
      <c r="Q190" s="18" cm="1">
        <f t="array" ref="Q190">SUMPRODUCT(1*('All Skus'!$C$2:$C$951=$P190),'All Skus'!$D$2:$D$951)</f>
        <v>5</v>
      </c>
      <c r="R190" s="13" t="str">
        <f>VLOOKUP(MID(P190,4,1),DATA!$F$2:$G$16,2,FALSE)</f>
        <v>20"</v>
      </c>
      <c r="S190" s="13" t="str">
        <f>VLOOKUP(MID(P190,5,3),DATA!$H$2:$I$16,2,FALSE)</f>
        <v>9.0"</v>
      </c>
      <c r="T190" s="13" t="str">
        <f t="shared" si="5"/>
        <v>25</v>
      </c>
      <c r="U190" s="13" t="str">
        <f>VLOOKUP(MID(P190,10,3),DATA!$J$2:$L$16,2,FALSE)</f>
        <v>5x112</v>
      </c>
      <c r="V190" s="13">
        <f>VLOOKUP(MID(P190,10,3),DATA!$J$2:$L$16,3,FALSE)</f>
        <v>66.56</v>
      </c>
      <c r="W190" s="10" t="str">
        <f>VLOOKUP(MID(P190,3,1),DATA!$D$2:$E$16,2,FALSE)</f>
        <v>Medium Offset</v>
      </c>
      <c r="Y190" s="11" t="s">
        <v>30</v>
      </c>
      <c r="AA190" s="10" t="s">
        <v>2</v>
      </c>
      <c r="AB190" s="10" t="s">
        <v>5</v>
      </c>
    </row>
    <row r="191" spans="1:28" x14ac:dyDescent="0.25">
      <c r="A191" s="10" t="s">
        <v>1849</v>
      </c>
      <c r="B191" s="10" t="s">
        <v>2559</v>
      </c>
      <c r="C191" s="62" t="str">
        <f>VLOOKUP(MID(E191,1,2),DATA!$B$2:$C$10,2,FALSE)</f>
        <v>FF11</v>
      </c>
      <c r="D191" s="10" t="str">
        <f>VLOOKUP(MID(E191,13,2),DATA!$M$2:$N$16,2,FALSE)</f>
        <v>Tarmac</v>
      </c>
      <c r="E191" s="66" t="s">
        <v>378</v>
      </c>
      <c r="F191" s="18" cm="1">
        <f t="array" ref="F191">SUMPRODUCT(1*('All Skus'!$C$2:$C$951=$E191),'All Skus'!$D$2:$D$951)</f>
        <v>22</v>
      </c>
      <c r="G191" s="13" t="str">
        <f>VLOOKUP(MID(E191,4,1),DATA!$F$2:$G$16,2,FALSE)</f>
        <v>20"</v>
      </c>
      <c r="H191" s="13" t="str">
        <f>VLOOKUP(MID(E191,5,3),DATA!$H$2:$I$16,2,FALSE)</f>
        <v>9.0"</v>
      </c>
      <c r="I191" s="13" t="str">
        <f t="shared" si="4"/>
        <v>25</v>
      </c>
      <c r="J191" s="13" t="str">
        <f>VLOOKUP(MID(E191,10,3),DATA!$J$2:$L$16,2,FALSE)</f>
        <v>5x112</v>
      </c>
      <c r="K191" s="13">
        <f>VLOOKUP(MID(E191,10,3),DATA!$J$2:$L$16,3,FALSE)</f>
        <v>66.56</v>
      </c>
      <c r="L191" s="10" t="str">
        <f>VLOOKUP(MID(E191,3,1),DATA!$D$2:$E$16,2,FALSE)</f>
        <v>Medium Offset</v>
      </c>
      <c r="O191" s="61" t="str">
        <f>VLOOKUP(MID(P191,1,2),DATA!$B$2:$C$10,2,FALSE)</f>
        <v>FF11</v>
      </c>
      <c r="P191" s="66" t="s">
        <v>378</v>
      </c>
      <c r="Q191" s="18" cm="1">
        <f t="array" ref="Q191">SUMPRODUCT(1*('All Skus'!$C$2:$C$951=$P191),'All Skus'!$D$2:$D$951)</f>
        <v>22</v>
      </c>
      <c r="R191" s="13" t="str">
        <f>VLOOKUP(MID(P191,4,1),DATA!$F$2:$G$16,2,FALSE)</f>
        <v>20"</v>
      </c>
      <c r="S191" s="13" t="str">
        <f>VLOOKUP(MID(P191,5,3),DATA!$H$2:$I$16,2,FALSE)</f>
        <v>9.0"</v>
      </c>
      <c r="T191" s="13" t="str">
        <f t="shared" si="5"/>
        <v>25</v>
      </c>
      <c r="U191" s="13" t="str">
        <f>VLOOKUP(MID(P191,10,3),DATA!$J$2:$L$16,2,FALSE)</f>
        <v>5x112</v>
      </c>
      <c r="V191" s="13">
        <f>VLOOKUP(MID(P191,10,3),DATA!$J$2:$L$16,3,FALSE)</f>
        <v>66.56</v>
      </c>
      <c r="W191" s="10" t="str">
        <f>VLOOKUP(MID(P191,3,1),DATA!$D$2:$E$16,2,FALSE)</f>
        <v>Medium Offset</v>
      </c>
      <c r="AA191" s="10" t="s">
        <v>2</v>
      </c>
      <c r="AB191" s="10" t="s">
        <v>5</v>
      </c>
    </row>
    <row r="192" spans="1:28" x14ac:dyDescent="0.25">
      <c r="A192" s="10" t="s">
        <v>1849</v>
      </c>
      <c r="B192" s="10" t="s">
        <v>2559</v>
      </c>
      <c r="C192" s="62" t="str">
        <f>VLOOKUP(MID(E192,1,2),DATA!$B$2:$C$10,2,FALSE)</f>
        <v>FF11</v>
      </c>
      <c r="D192" s="10" t="str">
        <f>VLOOKUP(MID(E192,13,2),DATA!$M$2:$N$16,2,FALSE)</f>
        <v>Liquid Metal</v>
      </c>
      <c r="E192" s="66" t="s">
        <v>379</v>
      </c>
      <c r="F192" s="18" cm="1">
        <f t="array" ref="F192">SUMPRODUCT(1*('All Skus'!$C$2:$C$951=$E192),'All Skus'!$D$2:$D$951)</f>
        <v>5</v>
      </c>
      <c r="G192" s="13" t="str">
        <f>VLOOKUP(MID(E192,4,1),DATA!$F$2:$G$16,2,FALSE)</f>
        <v>20"</v>
      </c>
      <c r="H192" s="13" t="str">
        <f>VLOOKUP(MID(E192,5,3),DATA!$H$2:$I$16,2,FALSE)</f>
        <v>9.0"</v>
      </c>
      <c r="I192" s="13" t="str">
        <f t="shared" si="4"/>
        <v>25</v>
      </c>
      <c r="J192" s="13" t="str">
        <f>VLOOKUP(MID(E192,10,3),DATA!$J$2:$L$16,2,FALSE)</f>
        <v>5x112</v>
      </c>
      <c r="K192" s="13">
        <f>VLOOKUP(MID(E192,10,3),DATA!$J$2:$L$16,3,FALSE)</f>
        <v>66.56</v>
      </c>
      <c r="L192" s="10" t="str">
        <f>VLOOKUP(MID(E192,3,1),DATA!$D$2:$E$16,2,FALSE)</f>
        <v>Medium Offset</v>
      </c>
      <c r="O192" s="61" t="str">
        <f>VLOOKUP(MID(P192,1,2),DATA!$B$2:$C$10,2,FALSE)</f>
        <v>FF11</v>
      </c>
      <c r="P192" s="66" t="s">
        <v>379</v>
      </c>
      <c r="Q192" s="18" cm="1">
        <f t="array" ref="Q192">SUMPRODUCT(1*('All Skus'!$C$2:$C$951=$P192),'All Skus'!$D$2:$D$951)</f>
        <v>5</v>
      </c>
      <c r="R192" s="13" t="str">
        <f>VLOOKUP(MID(P192,4,1),DATA!$F$2:$G$16,2,FALSE)</f>
        <v>20"</v>
      </c>
      <c r="S192" s="13" t="str">
        <f>VLOOKUP(MID(P192,5,3),DATA!$H$2:$I$16,2,FALSE)</f>
        <v>9.0"</v>
      </c>
      <c r="T192" s="13" t="str">
        <f t="shared" si="5"/>
        <v>25</v>
      </c>
      <c r="U192" s="13" t="str">
        <f>VLOOKUP(MID(P192,10,3),DATA!$J$2:$L$16,2,FALSE)</f>
        <v>5x112</v>
      </c>
      <c r="V192" s="13">
        <f>VLOOKUP(MID(P192,10,3),DATA!$J$2:$L$16,3,FALSE)</f>
        <v>66.56</v>
      </c>
      <c r="W192" s="10" t="str">
        <f>VLOOKUP(MID(P192,3,1),DATA!$D$2:$E$16,2,FALSE)</f>
        <v>Medium Offset</v>
      </c>
      <c r="AA192" s="10" t="s">
        <v>2</v>
      </c>
      <c r="AB192" s="10" t="s">
        <v>5</v>
      </c>
    </row>
    <row r="193" spans="1:29" x14ac:dyDescent="0.25">
      <c r="A193" s="10" t="s">
        <v>1849</v>
      </c>
      <c r="B193" s="10" t="s">
        <v>150</v>
      </c>
      <c r="C193" s="62" t="str">
        <f>VLOOKUP(MID(E193,1,2),DATA!$B$2:$C$10,2,FALSE)</f>
        <v>FF15</v>
      </c>
      <c r="D193" s="10" t="str">
        <f>VLOOKUP(MID(E193,13,2),DATA!$M$2:$N$16,2,FALSE)</f>
        <v>Liquid Silver</v>
      </c>
      <c r="E193" s="66" t="s">
        <v>252</v>
      </c>
      <c r="F193" s="18" cm="1">
        <f t="array" ref="F193">SUMPRODUCT(1*('All Skus'!$C$2:$C$951=$E193),'All Skus'!$D$2:$D$951)</f>
        <v>4</v>
      </c>
      <c r="G193" s="13" t="str">
        <f>VLOOKUP(MID(E193,4,1),DATA!$F$2:$G$16,2,FALSE)</f>
        <v>20"</v>
      </c>
      <c r="H193" s="13" t="str">
        <f>VLOOKUP(MID(E193,5,3),DATA!$H$2:$I$16,2,FALSE)</f>
        <v>10.5"</v>
      </c>
      <c r="I193" s="13" t="str">
        <f t="shared" si="4"/>
        <v>35</v>
      </c>
      <c r="J193" s="13" t="str">
        <f>VLOOKUP(MID(E193,10,3),DATA!$J$2:$L$16,2,FALSE)</f>
        <v>5x112</v>
      </c>
      <c r="K193" s="13">
        <f>VLOOKUP(MID(E193,10,3),DATA!$J$2:$L$16,3,FALSE)</f>
        <v>66.56</v>
      </c>
      <c r="L193" s="10" t="str">
        <f>VLOOKUP(MID(E193,3,1),DATA!$D$2:$E$16,2,FALSE)</f>
        <v>Medium Offset</v>
      </c>
      <c r="M193" s="10">
        <v>25.6</v>
      </c>
      <c r="N193" s="11" t="s">
        <v>33</v>
      </c>
      <c r="O193" s="61" t="str">
        <f>VLOOKUP(MID(P193,1,2),DATA!$B$2:$C$10,2,FALSE)</f>
        <v>FF15</v>
      </c>
      <c r="P193" s="66" t="s">
        <v>252</v>
      </c>
      <c r="Q193" s="18" cm="1">
        <f t="array" ref="Q193">SUMPRODUCT(1*('All Skus'!$C$2:$C$951=$P193),'All Skus'!$D$2:$D$951)</f>
        <v>4</v>
      </c>
      <c r="R193" s="13" t="str">
        <f>VLOOKUP(MID(P193,4,1),DATA!$F$2:$G$16,2,FALSE)</f>
        <v>20"</v>
      </c>
      <c r="S193" s="13" t="str">
        <f>VLOOKUP(MID(P193,5,3),DATA!$H$2:$I$16,2,FALSE)</f>
        <v>10.5"</v>
      </c>
      <c r="T193" s="13" t="str">
        <f t="shared" si="5"/>
        <v>35</v>
      </c>
      <c r="U193" s="13" t="str">
        <f>VLOOKUP(MID(P193,10,3),DATA!$J$2:$L$16,2,FALSE)</f>
        <v>5x112</v>
      </c>
      <c r="V193" s="13">
        <f>VLOOKUP(MID(P193,10,3),DATA!$J$2:$L$16,3,FALSE)</f>
        <v>66.56</v>
      </c>
      <c r="W193" s="10" t="str">
        <f>VLOOKUP(MID(P193,3,1),DATA!$D$2:$E$16,2,FALSE)</f>
        <v>Medium Offset</v>
      </c>
      <c r="X193" s="10">
        <v>25.6</v>
      </c>
      <c r="Y193" s="11" t="s">
        <v>33</v>
      </c>
      <c r="AA193" s="10" t="s">
        <v>2</v>
      </c>
      <c r="AB193" s="10" t="s">
        <v>5</v>
      </c>
    </row>
    <row r="194" spans="1:29" x14ac:dyDescent="0.25">
      <c r="A194" s="10" t="s">
        <v>1849</v>
      </c>
      <c r="B194" s="10" t="s">
        <v>150</v>
      </c>
      <c r="C194" s="62" t="str">
        <f>VLOOKUP(MID(E194,1,2),DATA!$B$2:$C$10,2,FALSE)</f>
        <v>FF15</v>
      </c>
      <c r="D194" s="10" t="str">
        <f>VLOOKUP(MID(E194,13,2),DATA!$M$2:$N$16,2,FALSE)</f>
        <v>Tarmac</v>
      </c>
      <c r="E194" s="66" t="s">
        <v>250</v>
      </c>
      <c r="F194" s="18" cm="1">
        <f t="array" ref="F194">SUMPRODUCT(1*('All Skus'!$C$2:$C$951=$E194),'All Skus'!$D$2:$D$951)</f>
        <v>6</v>
      </c>
      <c r="G194" s="13" t="str">
        <f>VLOOKUP(MID(E194,4,1),DATA!$F$2:$G$16,2,FALSE)</f>
        <v>20"</v>
      </c>
      <c r="H194" s="13" t="str">
        <f>VLOOKUP(MID(E194,5,3),DATA!$H$2:$I$16,2,FALSE)</f>
        <v>10.5"</v>
      </c>
      <c r="I194" s="13" t="str">
        <f t="shared" ref="I194:I257" si="6">MID(E194,8,2)</f>
        <v>35</v>
      </c>
      <c r="J194" s="13" t="str">
        <f>VLOOKUP(MID(E194,10,3),DATA!$J$2:$L$16,2,FALSE)</f>
        <v>5x112</v>
      </c>
      <c r="K194" s="13">
        <f>VLOOKUP(MID(E194,10,3),DATA!$J$2:$L$16,3,FALSE)</f>
        <v>66.56</v>
      </c>
      <c r="L194" s="10" t="str">
        <f>VLOOKUP(MID(E194,3,1),DATA!$D$2:$E$16,2,FALSE)</f>
        <v>Medium Offset</v>
      </c>
      <c r="M194" s="10">
        <v>25.6</v>
      </c>
      <c r="N194" s="11" t="s">
        <v>33</v>
      </c>
      <c r="O194" s="61" t="str">
        <f>VLOOKUP(MID(P194,1,2),DATA!$B$2:$C$10,2,FALSE)</f>
        <v>FF15</v>
      </c>
      <c r="P194" s="66" t="s">
        <v>252</v>
      </c>
      <c r="Q194" s="18" cm="1">
        <f t="array" ref="Q194">SUMPRODUCT(1*('All Skus'!$C$2:$C$951=$P194),'All Skus'!$D$2:$D$951)</f>
        <v>4</v>
      </c>
      <c r="R194" s="13" t="str">
        <f>VLOOKUP(MID(P194,4,1),DATA!$F$2:$G$16,2,FALSE)</f>
        <v>20"</v>
      </c>
      <c r="S194" s="13" t="str">
        <f>VLOOKUP(MID(P194,5,3),DATA!$H$2:$I$16,2,FALSE)</f>
        <v>10.5"</v>
      </c>
      <c r="T194" s="13" t="str">
        <f t="shared" ref="T194:T257" si="7">MID(P194,8,2)</f>
        <v>35</v>
      </c>
      <c r="U194" s="13" t="str">
        <f>VLOOKUP(MID(P194,10,3),DATA!$J$2:$L$16,2,FALSE)</f>
        <v>5x112</v>
      </c>
      <c r="V194" s="13">
        <f>VLOOKUP(MID(P194,10,3),DATA!$J$2:$L$16,3,FALSE)</f>
        <v>66.56</v>
      </c>
      <c r="W194" s="10" t="str">
        <f>VLOOKUP(MID(P194,3,1),DATA!$D$2:$E$16,2,FALSE)</f>
        <v>Medium Offset</v>
      </c>
      <c r="X194" s="10">
        <v>25.6</v>
      </c>
      <c r="Y194" s="11" t="s">
        <v>33</v>
      </c>
      <c r="AA194" s="10" t="s">
        <v>2</v>
      </c>
      <c r="AB194" s="10" t="s">
        <v>5</v>
      </c>
    </row>
    <row r="195" spans="1:29" x14ac:dyDescent="0.25">
      <c r="A195" s="10" t="s">
        <v>1849</v>
      </c>
      <c r="B195" s="10" t="s">
        <v>150</v>
      </c>
      <c r="C195" s="62" t="str">
        <f>VLOOKUP(MID(E195,1,2),DATA!$B$2:$C$10,2,FALSE)</f>
        <v>FF15</v>
      </c>
      <c r="D195" s="10" t="str">
        <f>VLOOKUP(MID(E195,13,2),DATA!$M$2:$N$16,2,FALSE)</f>
        <v>Tarmac</v>
      </c>
      <c r="E195" s="66" t="s">
        <v>1701</v>
      </c>
      <c r="F195" s="18" cm="1">
        <f t="array" ref="F195">SUMPRODUCT(1*('All Skus'!$C$2:$C$951=$E195),'All Skus'!$D$2:$D$951)</f>
        <v>24</v>
      </c>
      <c r="G195" s="13" t="str">
        <f>VLOOKUP(MID(E195,4,1),DATA!$F$2:$G$16,2,FALSE)</f>
        <v>20"</v>
      </c>
      <c r="H195" s="13" t="str">
        <f>VLOOKUP(MID(E195,5,3),DATA!$H$2:$I$16,2,FALSE)</f>
        <v>9.0"</v>
      </c>
      <c r="I195" s="13" t="str">
        <f t="shared" si="6"/>
        <v>25</v>
      </c>
      <c r="J195" s="13" t="str">
        <f>VLOOKUP(MID(E195,10,3),DATA!$J$2:$L$16,2,FALSE)</f>
        <v>5x112</v>
      </c>
      <c r="K195" s="13">
        <f>VLOOKUP(MID(E195,10,3),DATA!$J$2:$L$16,3,FALSE)</f>
        <v>66.56</v>
      </c>
      <c r="L195" s="10" t="str">
        <f>VLOOKUP(MID(E195,3,1),DATA!$D$2:$E$16,2,FALSE)</f>
        <v>Medium Offset</v>
      </c>
      <c r="M195" s="10">
        <v>23.4</v>
      </c>
      <c r="N195" s="11" t="s">
        <v>30</v>
      </c>
      <c r="O195" s="61" t="str">
        <f>VLOOKUP(MID(P195,1,2),DATA!$B$2:$C$10,2,FALSE)</f>
        <v>FF15</v>
      </c>
      <c r="P195" s="66" t="s">
        <v>1701</v>
      </c>
      <c r="Q195" s="18" cm="1">
        <f t="array" ref="Q195">SUMPRODUCT(1*('All Skus'!$C$2:$C$951=$P195),'All Skus'!$D$2:$D$951)</f>
        <v>24</v>
      </c>
      <c r="R195" s="13" t="str">
        <f>VLOOKUP(MID(P195,4,1),DATA!$F$2:$G$16,2,FALSE)</f>
        <v>20"</v>
      </c>
      <c r="S195" s="13" t="str">
        <f>VLOOKUP(MID(P195,5,3),DATA!$H$2:$I$16,2,FALSE)</f>
        <v>9.0"</v>
      </c>
      <c r="T195" s="13" t="str">
        <f t="shared" si="7"/>
        <v>25</v>
      </c>
      <c r="U195" s="13" t="str">
        <f>VLOOKUP(MID(P195,10,3),DATA!$J$2:$L$16,2,FALSE)</f>
        <v>5x112</v>
      </c>
      <c r="V195" s="13">
        <f>VLOOKUP(MID(P195,10,3),DATA!$J$2:$L$16,3,FALSE)</f>
        <v>66.56</v>
      </c>
      <c r="W195" s="10" t="str">
        <f>VLOOKUP(MID(P195,3,1),DATA!$D$2:$E$16,2,FALSE)</f>
        <v>Medium Offset</v>
      </c>
      <c r="X195" s="10">
        <v>23.4</v>
      </c>
      <c r="Y195" s="11" t="s">
        <v>30</v>
      </c>
      <c r="AA195" s="10" t="s">
        <v>2</v>
      </c>
      <c r="AB195" s="10" t="s">
        <v>5</v>
      </c>
    </row>
    <row r="196" spans="1:29" x14ac:dyDescent="0.25">
      <c r="A196" s="10" t="s">
        <v>1849</v>
      </c>
      <c r="B196" s="10" t="s">
        <v>150</v>
      </c>
      <c r="C196" s="62" t="str">
        <f>VLOOKUP(MID(E196,1,2),DATA!$B$2:$C$10,2,FALSE)</f>
        <v>FF15</v>
      </c>
      <c r="D196" s="10" t="str">
        <f>VLOOKUP(MID(E196,13,2),DATA!$M$2:$N$16,2,FALSE)</f>
        <v>Tarmac</v>
      </c>
      <c r="E196" s="66" t="s">
        <v>1701</v>
      </c>
      <c r="F196" s="18" cm="1">
        <f t="array" ref="F196">SUMPRODUCT(1*('All Skus'!$C$2:$C$951=$E196),'All Skus'!$D$2:$D$951)</f>
        <v>24</v>
      </c>
      <c r="G196" s="13" t="str">
        <f>VLOOKUP(MID(E196,4,1),DATA!$F$2:$G$16,2,FALSE)</f>
        <v>20"</v>
      </c>
      <c r="H196" s="13" t="str">
        <f>VLOOKUP(MID(E196,5,3),DATA!$H$2:$I$16,2,FALSE)</f>
        <v>9.0"</v>
      </c>
      <c r="I196" s="13" t="str">
        <f t="shared" si="6"/>
        <v>25</v>
      </c>
      <c r="J196" s="13" t="str">
        <f>VLOOKUP(MID(E196,10,3),DATA!$J$2:$L$16,2,FALSE)</f>
        <v>5x112</v>
      </c>
      <c r="K196" s="13">
        <f>VLOOKUP(MID(E196,10,3),DATA!$J$2:$L$16,3,FALSE)</f>
        <v>66.56</v>
      </c>
      <c r="L196" s="10" t="str">
        <f>VLOOKUP(MID(E196,3,1),DATA!$D$2:$E$16,2,FALSE)</f>
        <v>Medium Offset</v>
      </c>
      <c r="M196" s="10">
        <v>23.4</v>
      </c>
      <c r="N196" s="11" t="s">
        <v>30</v>
      </c>
      <c r="O196" s="61" t="str">
        <f>VLOOKUP(MID(P196,1,2),DATA!$B$2:$C$10,2,FALSE)</f>
        <v>FF15</v>
      </c>
      <c r="P196" s="66" t="s">
        <v>1701</v>
      </c>
      <c r="Q196" s="18" cm="1">
        <f t="array" ref="Q196">SUMPRODUCT(1*('All Skus'!$C$2:$C$951=$P196),'All Skus'!$D$2:$D$951)</f>
        <v>24</v>
      </c>
      <c r="R196" s="13" t="str">
        <f>VLOOKUP(MID(P196,4,1),DATA!$F$2:$G$16,2,FALSE)</f>
        <v>20"</v>
      </c>
      <c r="S196" s="13" t="str">
        <f>VLOOKUP(MID(P196,5,3),DATA!$H$2:$I$16,2,FALSE)</f>
        <v>9.0"</v>
      </c>
      <c r="T196" s="13" t="str">
        <f t="shared" si="7"/>
        <v>25</v>
      </c>
      <c r="U196" s="13" t="str">
        <f>VLOOKUP(MID(P196,10,3),DATA!$J$2:$L$16,2,FALSE)</f>
        <v>5x112</v>
      </c>
      <c r="V196" s="13">
        <f>VLOOKUP(MID(P196,10,3),DATA!$J$2:$L$16,3,FALSE)</f>
        <v>66.56</v>
      </c>
      <c r="W196" s="10" t="str">
        <f>VLOOKUP(MID(P196,3,1),DATA!$D$2:$E$16,2,FALSE)</f>
        <v>Medium Offset</v>
      </c>
      <c r="X196" s="10">
        <v>23.4</v>
      </c>
      <c r="Y196" s="11" t="s">
        <v>30</v>
      </c>
      <c r="AA196" s="10" t="s">
        <v>2</v>
      </c>
      <c r="AB196" s="10" t="s">
        <v>5</v>
      </c>
    </row>
    <row r="197" spans="1:29" ht="14.25" customHeight="1" x14ac:dyDescent="0.25">
      <c r="A197" s="10" t="s">
        <v>1849</v>
      </c>
      <c r="B197" s="10" t="s">
        <v>2559</v>
      </c>
      <c r="C197" s="62" t="str">
        <f>VLOOKUP(MID(E197,1,2),DATA!$B$2:$C$10,2,FALSE)</f>
        <v>FF15</v>
      </c>
      <c r="D197" s="10" t="str">
        <f>VLOOKUP(MID(E197,13,2),DATA!$M$2:$N$16,2,FALSE)</f>
        <v>Tarmac</v>
      </c>
      <c r="E197" s="66" t="s">
        <v>1701</v>
      </c>
      <c r="F197" s="18" cm="1">
        <f t="array" ref="F197">SUMPRODUCT(1*('All Skus'!$C$2:$C$951=$E197),'All Skus'!$D$2:$D$951)</f>
        <v>24</v>
      </c>
      <c r="G197" s="13" t="str">
        <f>VLOOKUP(MID(E197,4,1),DATA!$F$2:$G$16,2,FALSE)</f>
        <v>20"</v>
      </c>
      <c r="H197" s="13" t="str">
        <f>VLOOKUP(MID(E197,5,3),DATA!$H$2:$I$16,2,FALSE)</f>
        <v>9.0"</v>
      </c>
      <c r="I197" s="13" t="str">
        <f t="shared" si="6"/>
        <v>25</v>
      </c>
      <c r="J197" s="13" t="str">
        <f>VLOOKUP(MID(E197,10,3),DATA!$J$2:$L$16,2,FALSE)</f>
        <v>5x112</v>
      </c>
      <c r="K197" s="13">
        <f>VLOOKUP(MID(E197,10,3),DATA!$J$2:$L$16,3,FALSE)</f>
        <v>66.56</v>
      </c>
      <c r="L197" s="10" t="str">
        <f>VLOOKUP(MID(E197,3,1),DATA!$D$2:$E$16,2,FALSE)</f>
        <v>Medium Offset</v>
      </c>
      <c r="M197" s="10">
        <v>23.4</v>
      </c>
      <c r="N197" s="11" t="s">
        <v>30</v>
      </c>
      <c r="O197" s="61" t="str">
        <f>VLOOKUP(MID(P197,1,2),DATA!$B$2:$C$10,2,FALSE)</f>
        <v>FF15</v>
      </c>
      <c r="P197" s="66" t="s">
        <v>1701</v>
      </c>
      <c r="Q197" s="18" cm="1">
        <f t="array" ref="Q197">SUMPRODUCT(1*('All Skus'!$C$2:$C$951=$P197),'All Skus'!$D$2:$D$951)</f>
        <v>24</v>
      </c>
      <c r="R197" s="13" t="str">
        <f>VLOOKUP(MID(P197,4,1),DATA!$F$2:$G$16,2,FALSE)</f>
        <v>20"</v>
      </c>
      <c r="S197" s="13" t="str">
        <f>VLOOKUP(MID(P197,5,3),DATA!$H$2:$I$16,2,FALSE)</f>
        <v>9.0"</v>
      </c>
      <c r="T197" s="13" t="str">
        <f t="shared" si="7"/>
        <v>25</v>
      </c>
      <c r="U197" s="13" t="str">
        <f>VLOOKUP(MID(P197,10,3),DATA!$J$2:$L$16,2,FALSE)</f>
        <v>5x112</v>
      </c>
      <c r="V197" s="13">
        <f>VLOOKUP(MID(P197,10,3),DATA!$J$2:$L$16,3,FALSE)</f>
        <v>66.56</v>
      </c>
      <c r="W197" s="10" t="str">
        <f>VLOOKUP(MID(P197,3,1),DATA!$D$2:$E$16,2,FALSE)</f>
        <v>Medium Offset</v>
      </c>
      <c r="X197" s="10">
        <v>23.4</v>
      </c>
      <c r="Y197" s="11" t="s">
        <v>30</v>
      </c>
      <c r="AA197" s="10" t="s">
        <v>2</v>
      </c>
      <c r="AB197" s="10" t="s">
        <v>5</v>
      </c>
    </row>
    <row r="198" spans="1:29" x14ac:dyDescent="0.25">
      <c r="A198" s="10" t="s">
        <v>1849</v>
      </c>
      <c r="B198" s="10" t="s">
        <v>2559</v>
      </c>
      <c r="C198" s="62" t="str">
        <f>VLOOKUP(MID(E198,1,2),DATA!$B$2:$C$10,2,FALSE)</f>
        <v>FF15</v>
      </c>
      <c r="D198" s="10" t="str">
        <f>VLOOKUP(MID(E198,13,2),DATA!$M$2:$N$16,2,FALSE)</f>
        <v>Tarmac</v>
      </c>
      <c r="E198" s="66" t="s">
        <v>1701</v>
      </c>
      <c r="F198" s="18" cm="1">
        <f t="array" ref="F198">SUMPRODUCT(1*('All Skus'!$C$2:$C$951=$E198),'All Skus'!$D$2:$D$951)</f>
        <v>24</v>
      </c>
      <c r="G198" s="13" t="str">
        <f>VLOOKUP(MID(E198,4,1),DATA!$F$2:$G$16,2,FALSE)</f>
        <v>20"</v>
      </c>
      <c r="H198" s="13" t="str">
        <f>VLOOKUP(MID(E198,5,3),DATA!$H$2:$I$16,2,FALSE)</f>
        <v>9.0"</v>
      </c>
      <c r="I198" s="13" t="str">
        <f t="shared" si="6"/>
        <v>25</v>
      </c>
      <c r="J198" s="13" t="str">
        <f>VLOOKUP(MID(E198,10,3),DATA!$J$2:$L$16,2,FALSE)</f>
        <v>5x112</v>
      </c>
      <c r="K198" s="13">
        <f>VLOOKUP(MID(E198,10,3),DATA!$J$2:$L$16,3,FALSE)</f>
        <v>66.56</v>
      </c>
      <c r="L198" s="10" t="str">
        <f>VLOOKUP(MID(E198,3,1),DATA!$D$2:$E$16,2,FALSE)</f>
        <v>Medium Offset</v>
      </c>
      <c r="M198" s="10">
        <v>23.4</v>
      </c>
      <c r="N198" s="11" t="s">
        <v>30</v>
      </c>
      <c r="O198" s="61" t="str">
        <f>VLOOKUP(MID(P198,1,2),DATA!$B$2:$C$10,2,FALSE)</f>
        <v>FF15</v>
      </c>
      <c r="P198" s="66" t="s">
        <v>1701</v>
      </c>
      <c r="Q198" s="18" cm="1">
        <f t="array" ref="Q198">SUMPRODUCT(1*('All Skus'!$C$2:$C$951=$P198),'All Skus'!$D$2:$D$951)</f>
        <v>24</v>
      </c>
      <c r="R198" s="13" t="str">
        <f>VLOOKUP(MID(P198,4,1),DATA!$F$2:$G$16,2,FALSE)</f>
        <v>20"</v>
      </c>
      <c r="S198" s="13" t="str">
        <f>VLOOKUP(MID(P198,5,3),DATA!$H$2:$I$16,2,FALSE)</f>
        <v>9.0"</v>
      </c>
      <c r="T198" s="13" t="str">
        <f t="shared" si="7"/>
        <v>25</v>
      </c>
      <c r="U198" s="13" t="str">
        <f>VLOOKUP(MID(P198,10,3),DATA!$J$2:$L$16,2,FALSE)</f>
        <v>5x112</v>
      </c>
      <c r="V198" s="13">
        <f>VLOOKUP(MID(P198,10,3),DATA!$J$2:$L$16,3,FALSE)</f>
        <v>66.56</v>
      </c>
      <c r="W198" s="10" t="str">
        <f>VLOOKUP(MID(P198,3,1),DATA!$D$2:$E$16,2,FALSE)</f>
        <v>Medium Offset</v>
      </c>
      <c r="X198" s="10">
        <v>23.4</v>
      </c>
      <c r="Y198" s="11" t="s">
        <v>30</v>
      </c>
      <c r="AA198" s="10" t="s">
        <v>2</v>
      </c>
      <c r="AB198" s="10" t="s">
        <v>5</v>
      </c>
    </row>
    <row r="199" spans="1:29" x14ac:dyDescent="0.25">
      <c r="A199" s="10" t="s">
        <v>2059</v>
      </c>
      <c r="B199" s="10" t="s">
        <v>1843</v>
      </c>
      <c r="C199" s="62" t="str">
        <f>VLOOKUP(MID(E199,1,2),DATA!$B$2:$C$10,2,FALSE)</f>
        <v>FF10</v>
      </c>
      <c r="D199" s="10" t="str">
        <f>VLOOKUP(MID(E199,13,2),DATA!$M$2:$N$16,2,FALSE)</f>
        <v>Tarmac</v>
      </c>
      <c r="E199" s="66" t="s">
        <v>53</v>
      </c>
      <c r="F199" s="18" cm="1">
        <f t="array" ref="F199">SUMPRODUCT(1*('All Skus'!$C$2:$C$951=$E199),'All Skus'!$D$2:$D$951)</f>
        <v>0</v>
      </c>
      <c r="G199" s="13" t="str">
        <f>VLOOKUP(MID(E199,4,1),DATA!$F$2:$G$16,2,FALSE)</f>
        <v>21"</v>
      </c>
      <c r="H199" s="13" t="str">
        <f>VLOOKUP(MID(E199,5,3),DATA!$H$2:$I$16,2,FALSE)</f>
        <v>9.5"</v>
      </c>
      <c r="I199" s="13" t="str">
        <f t="shared" si="6"/>
        <v>30</v>
      </c>
      <c r="J199" s="13" t="str">
        <f>VLOOKUP(MID(E199,10,3),DATA!$J$2:$L$16,2,FALSE)</f>
        <v>5x112</v>
      </c>
      <c r="K199" s="13">
        <f>VLOOKUP(MID(E199,10,3),DATA!$J$2:$L$16,3,FALSE)</f>
        <v>66.56</v>
      </c>
      <c r="L199" s="10" t="str">
        <f>VLOOKUP(MID(E199,3,1),DATA!$D$2:$E$16,2,FALSE)</f>
        <v>Medium Offset</v>
      </c>
      <c r="N199" s="11" t="s">
        <v>2060</v>
      </c>
      <c r="O199" s="61" t="str">
        <f>VLOOKUP(MID(P199,1,2),DATA!$B$2:$C$10,2,FALSE)</f>
        <v>FF10</v>
      </c>
      <c r="P199" s="66" t="s">
        <v>53</v>
      </c>
      <c r="Q199" s="18" cm="1">
        <f t="array" ref="Q199">SUMPRODUCT(1*('All Skus'!$C$2:$C$951=$P199),'All Skus'!$D$2:$D$951)</f>
        <v>0</v>
      </c>
      <c r="R199" s="13" t="str">
        <f>VLOOKUP(MID(P199,4,1),DATA!$F$2:$G$16,2,FALSE)</f>
        <v>21"</v>
      </c>
      <c r="S199" s="13" t="str">
        <f>VLOOKUP(MID(P199,5,3),DATA!$H$2:$I$16,2,FALSE)</f>
        <v>9.5"</v>
      </c>
      <c r="T199" s="13" t="str">
        <f t="shared" si="7"/>
        <v>30</v>
      </c>
      <c r="U199" s="13" t="str">
        <f>VLOOKUP(MID(P199,10,3),DATA!$J$2:$L$16,2,FALSE)</f>
        <v>5x112</v>
      </c>
      <c r="V199" s="13">
        <f>VLOOKUP(MID(P199,10,3),DATA!$J$2:$L$16,3,FALSE)</f>
        <v>66.56</v>
      </c>
      <c r="W199" s="10" t="str">
        <f>VLOOKUP(MID(P199,3,1),DATA!$D$2:$E$16,2,FALSE)</f>
        <v>Medium Offset</v>
      </c>
      <c r="Y199" s="11" t="s">
        <v>2060</v>
      </c>
      <c r="AA199" s="10" t="s">
        <v>2</v>
      </c>
      <c r="AB199" s="10" t="s">
        <v>5</v>
      </c>
    </row>
    <row r="200" spans="1:29" x14ac:dyDescent="0.25">
      <c r="A200" s="10" t="s">
        <v>2059</v>
      </c>
      <c r="B200" s="10" t="s">
        <v>1843</v>
      </c>
      <c r="C200" s="62" t="str">
        <f>VLOOKUP(MID(E200,1,2),DATA!$B$2:$C$10,2,FALSE)</f>
        <v>FF10</v>
      </c>
      <c r="D200" s="10" t="str">
        <f>VLOOKUP(MID(E200,13,2),DATA!$M$2:$N$16,2,FALSE)</f>
        <v>Liquid Metal</v>
      </c>
      <c r="E200" s="66" t="s">
        <v>54</v>
      </c>
      <c r="F200" s="18" cm="1">
        <f t="array" ref="F200">SUMPRODUCT(1*('All Skus'!$C$2:$C$951=$E200),'All Skus'!$D$2:$D$951)</f>
        <v>-6</v>
      </c>
      <c r="G200" s="13" t="str">
        <f>VLOOKUP(MID(E200,4,1),DATA!$F$2:$G$16,2,FALSE)</f>
        <v>21"</v>
      </c>
      <c r="H200" s="13" t="str">
        <f>VLOOKUP(MID(E200,5,3),DATA!$H$2:$I$16,2,FALSE)</f>
        <v>9.5"</v>
      </c>
      <c r="I200" s="13" t="str">
        <f t="shared" si="6"/>
        <v>30</v>
      </c>
      <c r="J200" s="13" t="str">
        <f>VLOOKUP(MID(E200,10,3),DATA!$J$2:$L$16,2,FALSE)</f>
        <v>5x112</v>
      </c>
      <c r="K200" s="13">
        <f>VLOOKUP(MID(E200,10,3),DATA!$J$2:$L$16,3,FALSE)</f>
        <v>66.56</v>
      </c>
      <c r="L200" s="10" t="str">
        <f>VLOOKUP(MID(E200,3,1),DATA!$D$2:$E$16,2,FALSE)</f>
        <v>Medium Offset</v>
      </c>
      <c r="N200" s="11" t="s">
        <v>2060</v>
      </c>
      <c r="O200" s="61" t="str">
        <f>VLOOKUP(MID(P200,1,2),DATA!$B$2:$C$10,2,FALSE)</f>
        <v>FF10</v>
      </c>
      <c r="P200" s="66" t="s">
        <v>54</v>
      </c>
      <c r="Q200" s="18" cm="1">
        <f t="array" ref="Q200">SUMPRODUCT(1*('All Skus'!$C$2:$C$951=$P200),'All Skus'!$D$2:$D$951)</f>
        <v>-6</v>
      </c>
      <c r="R200" s="13" t="str">
        <f>VLOOKUP(MID(P200,4,1),DATA!$F$2:$G$16,2,FALSE)</f>
        <v>21"</v>
      </c>
      <c r="S200" s="13" t="str">
        <f>VLOOKUP(MID(P200,5,3),DATA!$H$2:$I$16,2,FALSE)</f>
        <v>9.5"</v>
      </c>
      <c r="T200" s="13" t="str">
        <f t="shared" si="7"/>
        <v>30</v>
      </c>
      <c r="U200" s="13" t="str">
        <f>VLOOKUP(MID(P200,10,3),DATA!$J$2:$L$16,2,FALSE)</f>
        <v>5x112</v>
      </c>
      <c r="V200" s="13">
        <f>VLOOKUP(MID(P200,10,3),DATA!$J$2:$L$16,3,FALSE)</f>
        <v>66.56</v>
      </c>
      <c r="W200" s="10" t="str">
        <f>VLOOKUP(MID(P200,3,1),DATA!$D$2:$E$16,2,FALSE)</f>
        <v>Medium Offset</v>
      </c>
      <c r="Y200" s="11" t="s">
        <v>2060</v>
      </c>
      <c r="AA200" s="10" t="s">
        <v>2</v>
      </c>
      <c r="AB200" s="10" t="s">
        <v>5</v>
      </c>
    </row>
    <row r="201" spans="1:29" ht="14.25" customHeight="1" x14ac:dyDescent="0.25">
      <c r="A201" s="10" t="s">
        <v>2059</v>
      </c>
      <c r="B201" s="10" t="s">
        <v>1843</v>
      </c>
      <c r="C201" s="62" t="str">
        <f>VLOOKUP(MID(E201,1,2),DATA!$B$2:$C$10,2,FALSE)</f>
        <v>FF11</v>
      </c>
      <c r="D201" s="10" t="str">
        <f>VLOOKUP(MID(E201,13,2),DATA!$M$2:$N$16,2,FALSE)</f>
        <v>Tarmac</v>
      </c>
      <c r="E201" s="66" t="s">
        <v>389</v>
      </c>
      <c r="F201" s="18" cm="1">
        <f t="array" ref="F201">SUMPRODUCT(1*('All Skus'!$C$2:$C$951=$E201),'All Skus'!$D$2:$D$951)</f>
        <v>1</v>
      </c>
      <c r="G201" s="13" t="str">
        <f>VLOOKUP(MID(E201,4,1),DATA!$F$2:$G$16,2,FALSE)</f>
        <v>21"</v>
      </c>
      <c r="H201" s="13" t="str">
        <f>VLOOKUP(MID(E201,5,3),DATA!$H$2:$I$16,2,FALSE)</f>
        <v>9.5"</v>
      </c>
      <c r="I201" s="13" t="str">
        <f t="shared" si="6"/>
        <v>30</v>
      </c>
      <c r="J201" s="13" t="str">
        <f>VLOOKUP(MID(E201,10,3),DATA!$J$2:$L$16,2,FALSE)</f>
        <v>5x112</v>
      </c>
      <c r="K201" s="13">
        <f>VLOOKUP(MID(E201,10,3),DATA!$J$2:$L$16,3,FALSE)</f>
        <v>66.56</v>
      </c>
      <c r="L201" s="10" t="str">
        <f>VLOOKUP(MID(E201,3,1),DATA!$D$2:$E$16,2,FALSE)</f>
        <v>Medium Offset</v>
      </c>
      <c r="N201" s="11" t="s">
        <v>2060</v>
      </c>
      <c r="O201" s="61" t="str">
        <f>VLOOKUP(MID(P201,1,2),DATA!$B$2:$C$10,2,FALSE)</f>
        <v>FF11</v>
      </c>
      <c r="P201" s="66" t="s">
        <v>389</v>
      </c>
      <c r="Q201" s="18" cm="1">
        <f t="array" ref="Q201">SUMPRODUCT(1*('All Skus'!$C$2:$C$951=$P201),'All Skus'!$D$2:$D$951)</f>
        <v>1</v>
      </c>
      <c r="R201" s="13" t="str">
        <f>VLOOKUP(MID(P201,4,1),DATA!$F$2:$G$16,2,FALSE)</f>
        <v>21"</v>
      </c>
      <c r="S201" s="13" t="str">
        <f>VLOOKUP(MID(P201,5,3),DATA!$H$2:$I$16,2,FALSE)</f>
        <v>9.5"</v>
      </c>
      <c r="T201" s="13" t="str">
        <f t="shared" si="7"/>
        <v>30</v>
      </c>
      <c r="U201" s="13" t="str">
        <f>VLOOKUP(MID(P201,10,3),DATA!$J$2:$L$16,2,FALSE)</f>
        <v>5x112</v>
      </c>
      <c r="V201" s="13">
        <f>VLOOKUP(MID(P201,10,3),DATA!$J$2:$L$16,3,FALSE)</f>
        <v>66.56</v>
      </c>
      <c r="W201" s="10" t="str">
        <f>VLOOKUP(MID(P201,3,1),DATA!$D$2:$E$16,2,FALSE)</f>
        <v>Medium Offset</v>
      </c>
      <c r="Y201" s="11" t="s">
        <v>2060</v>
      </c>
      <c r="AA201" s="10" t="s">
        <v>2</v>
      </c>
      <c r="AB201" s="10" t="s">
        <v>5</v>
      </c>
    </row>
    <row r="202" spans="1:29" x14ac:dyDescent="0.25">
      <c r="A202" s="10" t="s">
        <v>2059</v>
      </c>
      <c r="B202" s="10" t="s">
        <v>1843</v>
      </c>
      <c r="C202" s="62" t="str">
        <f>VLOOKUP(MID(E202,1,2),DATA!$B$2:$C$10,2,FALSE)</f>
        <v>FF11</v>
      </c>
      <c r="D202" s="10" t="str">
        <f>VLOOKUP(MID(E202,13,2),DATA!$M$2:$N$16,2,FALSE)</f>
        <v>Liquid Metal</v>
      </c>
      <c r="E202" s="66" t="s">
        <v>390</v>
      </c>
      <c r="F202" s="18" cm="1">
        <f t="array" ref="F202">SUMPRODUCT(1*('All Skus'!$C$2:$C$951=$E202),'All Skus'!$D$2:$D$951)</f>
        <v>-2</v>
      </c>
      <c r="G202" s="13" t="str">
        <f>VLOOKUP(MID(E202,4,1),DATA!$F$2:$G$16,2,FALSE)</f>
        <v>21"</v>
      </c>
      <c r="H202" s="13" t="str">
        <f>VLOOKUP(MID(E202,5,3),DATA!$H$2:$I$16,2,FALSE)</f>
        <v>9.5"</v>
      </c>
      <c r="I202" s="13" t="str">
        <f t="shared" si="6"/>
        <v>30</v>
      </c>
      <c r="J202" s="13" t="str">
        <f>VLOOKUP(MID(E202,10,3),DATA!$J$2:$L$16,2,FALSE)</f>
        <v>5x112</v>
      </c>
      <c r="K202" s="13">
        <f>VLOOKUP(MID(E202,10,3),DATA!$J$2:$L$16,3,FALSE)</f>
        <v>66.56</v>
      </c>
      <c r="L202" s="10" t="str">
        <f>VLOOKUP(MID(E202,3,1),DATA!$D$2:$E$16,2,FALSE)</f>
        <v>Medium Offset</v>
      </c>
      <c r="N202" s="11" t="s">
        <v>2060</v>
      </c>
      <c r="O202" s="61" t="str">
        <f>VLOOKUP(MID(P202,1,2),DATA!$B$2:$C$10,2,FALSE)</f>
        <v>FF11</v>
      </c>
      <c r="P202" s="66" t="s">
        <v>390</v>
      </c>
      <c r="Q202" s="18" cm="1">
        <f t="array" ref="Q202">SUMPRODUCT(1*('All Skus'!$C$2:$C$951=$P202),'All Skus'!$D$2:$D$951)</f>
        <v>-2</v>
      </c>
      <c r="R202" s="13" t="str">
        <f>VLOOKUP(MID(P202,4,1),DATA!$F$2:$G$16,2,FALSE)</f>
        <v>21"</v>
      </c>
      <c r="S202" s="13" t="str">
        <f>VLOOKUP(MID(P202,5,3),DATA!$H$2:$I$16,2,FALSE)</f>
        <v>9.5"</v>
      </c>
      <c r="T202" s="13" t="str">
        <f t="shared" si="7"/>
        <v>30</v>
      </c>
      <c r="U202" s="13" t="str">
        <f>VLOOKUP(MID(P202,10,3),DATA!$J$2:$L$16,2,FALSE)</f>
        <v>5x112</v>
      </c>
      <c r="V202" s="13">
        <f>VLOOKUP(MID(P202,10,3),DATA!$J$2:$L$16,3,FALSE)</f>
        <v>66.56</v>
      </c>
      <c r="W202" s="10" t="str">
        <f>VLOOKUP(MID(P202,3,1),DATA!$D$2:$E$16,2,FALSE)</f>
        <v>Medium Offset</v>
      </c>
      <c r="Y202" s="11" t="s">
        <v>2060</v>
      </c>
      <c r="AA202" s="10" t="s">
        <v>2</v>
      </c>
      <c r="AB202" s="10" t="s">
        <v>5</v>
      </c>
    </row>
    <row r="203" spans="1:29" x14ac:dyDescent="0.25">
      <c r="A203" s="10" t="s">
        <v>2059</v>
      </c>
      <c r="B203" s="10" t="s">
        <v>1843</v>
      </c>
      <c r="C203" s="62" t="str">
        <f>VLOOKUP(MID(E203,1,2),DATA!$B$2:$C$10,2,FALSE)</f>
        <v>FF11</v>
      </c>
      <c r="D203" s="10" t="str">
        <f>VLOOKUP(MID(E203,13,2),DATA!$M$2:$N$16,2,FALSE)</f>
        <v>Raw</v>
      </c>
      <c r="E203" s="66" t="s">
        <v>391</v>
      </c>
      <c r="F203" s="18" cm="1">
        <f t="array" ref="F203">SUMPRODUCT(1*('All Skus'!$C$2:$C$951=$E203),'All Skus'!$D$2:$D$951)</f>
        <v>19</v>
      </c>
      <c r="G203" s="13" t="str">
        <f>VLOOKUP(MID(E203,4,1),DATA!$F$2:$G$16,2,FALSE)</f>
        <v>21"</v>
      </c>
      <c r="H203" s="13" t="str">
        <f>VLOOKUP(MID(E203,5,3),DATA!$H$2:$I$16,2,FALSE)</f>
        <v>9.5"</v>
      </c>
      <c r="I203" s="13" t="str">
        <f t="shared" si="6"/>
        <v>30</v>
      </c>
      <c r="J203" s="13" t="str">
        <f>VLOOKUP(MID(E203,10,3),DATA!$J$2:$L$16,2,FALSE)</f>
        <v>5x112</v>
      </c>
      <c r="K203" s="13">
        <f>VLOOKUP(MID(E203,10,3),DATA!$J$2:$L$16,3,FALSE)</f>
        <v>66.56</v>
      </c>
      <c r="L203" s="10" t="str">
        <f>VLOOKUP(MID(E203,3,1),DATA!$D$2:$E$16,2,FALSE)</f>
        <v>Medium Offset</v>
      </c>
      <c r="N203" s="11" t="s">
        <v>2060</v>
      </c>
      <c r="O203" s="61" t="str">
        <f>VLOOKUP(MID(P203,1,2),DATA!$B$2:$C$10,2,FALSE)</f>
        <v>FF11</v>
      </c>
      <c r="P203" s="66" t="s">
        <v>391</v>
      </c>
      <c r="Q203" s="18" cm="1">
        <f t="array" ref="Q203">SUMPRODUCT(1*('All Skus'!$C$2:$C$951=$P203),'All Skus'!$D$2:$D$951)</f>
        <v>19</v>
      </c>
      <c r="R203" s="13" t="str">
        <f>VLOOKUP(MID(P203,4,1),DATA!$F$2:$G$16,2,FALSE)</f>
        <v>21"</v>
      </c>
      <c r="S203" s="13" t="str">
        <f>VLOOKUP(MID(P203,5,3),DATA!$H$2:$I$16,2,FALSE)</f>
        <v>9.5"</v>
      </c>
      <c r="T203" s="13" t="str">
        <f t="shared" si="7"/>
        <v>30</v>
      </c>
      <c r="U203" s="13" t="str">
        <f>VLOOKUP(MID(P203,10,3),DATA!$J$2:$L$16,2,FALSE)</f>
        <v>5x112</v>
      </c>
      <c r="V203" s="13">
        <f>VLOOKUP(MID(P203,10,3),DATA!$J$2:$L$16,3,FALSE)</f>
        <v>66.56</v>
      </c>
      <c r="W203" s="10" t="str">
        <f>VLOOKUP(MID(P203,3,1),DATA!$D$2:$E$16,2,FALSE)</f>
        <v>Medium Offset</v>
      </c>
      <c r="Y203" s="11" t="s">
        <v>2060</v>
      </c>
      <c r="AA203" s="10" t="s">
        <v>2</v>
      </c>
      <c r="AB203" s="10" t="s">
        <v>5</v>
      </c>
    </row>
    <row r="204" spans="1:29" x14ac:dyDescent="0.25">
      <c r="A204" s="10" t="s">
        <v>13</v>
      </c>
      <c r="B204" s="10" t="s">
        <v>2513</v>
      </c>
      <c r="C204" s="62" t="str">
        <f>VLOOKUP(MID(E204,1,2),DATA!$B$2:$C$10,2,FALSE)</f>
        <v>FF01</v>
      </c>
      <c r="D204" s="10" t="str">
        <f>VLOOKUP(MID(E204,13,2),DATA!$M$2:$N$16,2,FALSE)</f>
        <v>Tarmac</v>
      </c>
      <c r="E204" s="66" t="s">
        <v>153</v>
      </c>
      <c r="F204" s="18" cm="1">
        <f t="array" ref="F204">SUMPRODUCT(1*('All Skus'!$C$2:$C$951=$E204),'All Skus'!$D$2:$D$951)</f>
        <v>30</v>
      </c>
      <c r="G204" s="13" t="str">
        <f>VLOOKUP(MID(E204,4,1),DATA!$F$2:$G$16,2,FALSE)</f>
        <v>19"</v>
      </c>
      <c r="H204" s="13" t="str">
        <f>VLOOKUP(MID(E204,5,3),DATA!$H$2:$I$16,2,FALSE)</f>
        <v>9.0"</v>
      </c>
      <c r="I204" s="13" t="str">
        <f t="shared" si="6"/>
        <v>35</v>
      </c>
      <c r="J204" s="13" t="str">
        <f>VLOOKUP(MID(E204,10,3),DATA!$J$2:$L$16,2,FALSE)</f>
        <v>5x112</v>
      </c>
      <c r="K204" s="13">
        <f>VLOOKUP(MID(E204,10,3),DATA!$J$2:$L$16,3,FALSE)</f>
        <v>66.56</v>
      </c>
      <c r="L204" s="10" t="str">
        <f>VLOOKUP(MID(E204,3,1),DATA!$D$2:$E$16,2,FALSE)</f>
        <v>High Offset</v>
      </c>
      <c r="M204" s="10">
        <v>25.4</v>
      </c>
      <c r="N204" s="11" t="s">
        <v>16</v>
      </c>
      <c r="O204" s="61" t="str">
        <f>VLOOKUP(MID(P204,1,2),DATA!$B$2:$C$10,2,FALSE)</f>
        <v>FF01</v>
      </c>
      <c r="P204" s="66" t="s">
        <v>153</v>
      </c>
      <c r="Q204" s="18" cm="1">
        <f t="array" ref="Q204">SUMPRODUCT(1*('All Skus'!$C$2:$C$951=$P204),'All Skus'!$D$2:$D$951)</f>
        <v>30</v>
      </c>
      <c r="R204" s="13" t="str">
        <f>VLOOKUP(MID(P204,4,1),DATA!$F$2:$G$16,2,FALSE)</f>
        <v>19"</v>
      </c>
      <c r="S204" s="13" t="str">
        <f>VLOOKUP(MID(P204,5,3),DATA!$H$2:$I$16,2,FALSE)</f>
        <v>9.0"</v>
      </c>
      <c r="T204" s="13" t="str">
        <f t="shared" si="7"/>
        <v>35</v>
      </c>
      <c r="U204" s="13" t="str">
        <f>VLOOKUP(MID(P204,10,3),DATA!$J$2:$L$16,2,FALSE)</f>
        <v>5x112</v>
      </c>
      <c r="V204" s="13">
        <f>VLOOKUP(MID(P204,10,3),DATA!$J$2:$L$16,3,FALSE)</f>
        <v>66.56</v>
      </c>
      <c r="W204" s="10" t="str">
        <f>VLOOKUP(MID(P204,3,1),DATA!$D$2:$E$16,2,FALSE)</f>
        <v>High Offset</v>
      </c>
      <c r="X204" s="10">
        <v>25.4</v>
      </c>
      <c r="Y204" s="11" t="s">
        <v>16</v>
      </c>
      <c r="Z204" s="10" t="s">
        <v>4</v>
      </c>
      <c r="AA204" s="10" t="s">
        <v>2</v>
      </c>
      <c r="AB204" s="10" t="s">
        <v>5</v>
      </c>
      <c r="AC204" s="10" t="s">
        <v>1802</v>
      </c>
    </row>
    <row r="205" spans="1:29" x14ac:dyDescent="0.25">
      <c r="A205" s="10" t="s">
        <v>13</v>
      </c>
      <c r="B205" s="10" t="s">
        <v>2513</v>
      </c>
      <c r="C205" s="62" t="str">
        <f>VLOOKUP(MID(E205,1,2),DATA!$B$2:$C$10,2,FALSE)</f>
        <v>FF01</v>
      </c>
      <c r="D205" s="10" t="str">
        <f>VLOOKUP(MID(E205,13,2),DATA!$M$2:$N$16,2,FALSE)</f>
        <v>Tarmac</v>
      </c>
      <c r="E205" s="66" t="s">
        <v>147</v>
      </c>
      <c r="F205" s="18" cm="1">
        <f t="array" ref="F205">SUMPRODUCT(1*('All Skus'!$C$2:$C$951=$E205),'All Skus'!$D$2:$D$951)</f>
        <v>7</v>
      </c>
      <c r="G205" s="13" t="str">
        <f>VLOOKUP(MID(E205,4,1),DATA!$F$2:$G$16,2,FALSE)</f>
        <v>19"</v>
      </c>
      <c r="H205" s="13" t="str">
        <f>VLOOKUP(MID(E205,5,3),DATA!$H$2:$I$16,2,FALSE)</f>
        <v>9.5"</v>
      </c>
      <c r="I205" s="13" t="str">
        <f t="shared" si="6"/>
        <v>45</v>
      </c>
      <c r="J205" s="13" t="str">
        <f>VLOOKUP(MID(E205,10,3),DATA!$J$2:$L$16,2,FALSE)</f>
        <v>5x112</v>
      </c>
      <c r="K205" s="13">
        <f>VLOOKUP(MID(E205,10,3),DATA!$J$2:$L$16,3,FALSE)</f>
        <v>66.56</v>
      </c>
      <c r="L205" s="10" t="str">
        <f>VLOOKUP(MID(E205,3,1),DATA!$D$2:$E$16,2,FALSE)</f>
        <v>High Offset</v>
      </c>
      <c r="M205" s="10">
        <v>25.8</v>
      </c>
      <c r="N205" s="11" t="s">
        <v>20</v>
      </c>
      <c r="O205" s="61" t="str">
        <f>VLOOKUP(MID(P205,1,2),DATA!$B$2:$C$10,2,FALSE)</f>
        <v>FF01</v>
      </c>
      <c r="P205" s="66" t="s">
        <v>147</v>
      </c>
      <c r="Q205" s="18" cm="1">
        <f t="array" ref="Q205">SUMPRODUCT(1*('All Skus'!$C$2:$C$951=$P205),'All Skus'!$D$2:$D$951)</f>
        <v>7</v>
      </c>
      <c r="R205" s="13" t="str">
        <f>VLOOKUP(MID(P205,4,1),DATA!$F$2:$G$16,2,FALSE)</f>
        <v>19"</v>
      </c>
      <c r="S205" s="13" t="str">
        <f>VLOOKUP(MID(P205,5,3),DATA!$H$2:$I$16,2,FALSE)</f>
        <v>9.5"</v>
      </c>
      <c r="T205" s="13" t="str">
        <f t="shared" si="7"/>
        <v>45</v>
      </c>
      <c r="U205" s="13" t="str">
        <f>VLOOKUP(MID(P205,10,3),DATA!$J$2:$L$16,2,FALSE)</f>
        <v>5x112</v>
      </c>
      <c r="V205" s="13">
        <f>VLOOKUP(MID(P205,10,3),DATA!$J$2:$L$16,3,FALSE)</f>
        <v>66.56</v>
      </c>
      <c r="W205" s="10" t="str">
        <f>VLOOKUP(MID(P205,3,1),DATA!$D$2:$E$16,2,FALSE)</f>
        <v>High Offset</v>
      </c>
      <c r="X205" s="10">
        <v>25.8</v>
      </c>
      <c r="Y205" s="11" t="s">
        <v>20</v>
      </c>
      <c r="AA205" s="10" t="s">
        <v>2</v>
      </c>
      <c r="AB205" s="10" t="s">
        <v>5</v>
      </c>
      <c r="AC205" s="10" t="s">
        <v>1802</v>
      </c>
    </row>
    <row r="206" spans="1:29" x14ac:dyDescent="0.25">
      <c r="A206" s="10" t="s">
        <v>13</v>
      </c>
      <c r="B206" s="10" t="s">
        <v>2513</v>
      </c>
      <c r="C206" s="62" t="str">
        <f>VLOOKUP(MID(E206,1,2),DATA!$B$2:$C$10,2,FALSE)</f>
        <v>FF01</v>
      </c>
      <c r="D206" s="10" t="str">
        <f>VLOOKUP(MID(E206,13,2),DATA!$M$2:$N$16,2,FALSE)</f>
        <v>Liquid Silver</v>
      </c>
      <c r="E206" s="66" t="s">
        <v>149</v>
      </c>
      <c r="F206" s="18" cm="1">
        <f t="array" ref="F206">SUMPRODUCT(1*('All Skus'!$C$2:$C$951=$E206),'All Skus'!$D$2:$D$951)</f>
        <v>17</v>
      </c>
      <c r="G206" s="13" t="str">
        <f>VLOOKUP(MID(E206,4,1),DATA!$F$2:$G$16,2,FALSE)</f>
        <v>19"</v>
      </c>
      <c r="H206" s="13" t="str">
        <f>VLOOKUP(MID(E206,5,3),DATA!$H$2:$I$16,2,FALSE)</f>
        <v>9.5"</v>
      </c>
      <c r="I206" s="13" t="str">
        <f t="shared" si="6"/>
        <v>45</v>
      </c>
      <c r="J206" s="13" t="str">
        <f>VLOOKUP(MID(E206,10,3),DATA!$J$2:$L$16,2,FALSE)</f>
        <v>5x112</v>
      </c>
      <c r="K206" s="13">
        <f>VLOOKUP(MID(E206,10,3),DATA!$J$2:$L$16,3,FALSE)</f>
        <v>66.56</v>
      </c>
      <c r="L206" s="10" t="str">
        <f>VLOOKUP(MID(E206,3,1),DATA!$D$2:$E$16,2,FALSE)</f>
        <v>High Offset</v>
      </c>
      <c r="M206" s="10">
        <v>25.8</v>
      </c>
      <c r="N206" s="11" t="s">
        <v>20</v>
      </c>
      <c r="O206" s="61" t="str">
        <f>VLOOKUP(MID(P206,1,2),DATA!$B$2:$C$10,2,FALSE)</f>
        <v>FF01</v>
      </c>
      <c r="P206" s="66" t="s">
        <v>149</v>
      </c>
      <c r="Q206" s="18" cm="1">
        <f t="array" ref="Q206">SUMPRODUCT(1*('All Skus'!$C$2:$C$951=$P206),'All Skus'!$D$2:$D$951)</f>
        <v>17</v>
      </c>
      <c r="R206" s="13" t="str">
        <f>VLOOKUP(MID(P206,4,1),DATA!$F$2:$G$16,2,FALSE)</f>
        <v>19"</v>
      </c>
      <c r="S206" s="13" t="str">
        <f>VLOOKUP(MID(P206,5,3),DATA!$H$2:$I$16,2,FALSE)</f>
        <v>9.5"</v>
      </c>
      <c r="T206" s="13" t="str">
        <f t="shared" si="7"/>
        <v>45</v>
      </c>
      <c r="U206" s="13" t="str">
        <f>VLOOKUP(MID(P206,10,3),DATA!$J$2:$L$16,2,FALSE)</f>
        <v>5x112</v>
      </c>
      <c r="V206" s="13">
        <f>VLOOKUP(MID(P206,10,3),DATA!$J$2:$L$16,3,FALSE)</f>
        <v>66.56</v>
      </c>
      <c r="W206" s="10" t="str">
        <f>VLOOKUP(MID(P206,3,1),DATA!$D$2:$E$16,2,FALSE)</f>
        <v>High Offset</v>
      </c>
      <c r="X206" s="10">
        <v>25.8</v>
      </c>
      <c r="Y206" s="11" t="s">
        <v>20</v>
      </c>
      <c r="AA206" s="10" t="s">
        <v>2</v>
      </c>
      <c r="AB206" s="10" t="s">
        <v>5</v>
      </c>
      <c r="AC206" s="10" t="s">
        <v>1802</v>
      </c>
    </row>
    <row r="207" spans="1:29" x14ac:dyDescent="0.25">
      <c r="A207" s="10" t="s">
        <v>13</v>
      </c>
      <c r="B207" s="10" t="s">
        <v>2513</v>
      </c>
      <c r="C207" s="62" t="str">
        <f>VLOOKUP(MID(E207,1,2),DATA!$B$2:$C$10,2,FALSE)</f>
        <v>FF04</v>
      </c>
      <c r="D207" s="10" t="str">
        <f>VLOOKUP(MID(E207,13,2),DATA!$M$2:$N$16,2,FALSE)</f>
        <v>Tarmac</v>
      </c>
      <c r="E207" s="66" t="s">
        <v>299</v>
      </c>
      <c r="F207" s="18" cm="1">
        <f t="array" ref="F207">SUMPRODUCT(1*('All Skus'!$C$2:$C$951=$E207),'All Skus'!$D$2:$D$951)</f>
        <v>23</v>
      </c>
      <c r="G207" s="13" t="str">
        <f>VLOOKUP(MID(E207,4,1),DATA!$F$2:$G$16,2,FALSE)</f>
        <v>19"</v>
      </c>
      <c r="H207" s="13" t="str">
        <f>VLOOKUP(MID(E207,5,3),DATA!$H$2:$I$16,2,FALSE)</f>
        <v>9.0"</v>
      </c>
      <c r="I207" s="13" t="str">
        <f t="shared" si="6"/>
        <v>35</v>
      </c>
      <c r="J207" s="13" t="str">
        <f>VLOOKUP(MID(E207,10,3),DATA!$J$2:$L$16,2,FALSE)</f>
        <v>5x112</v>
      </c>
      <c r="K207" s="13">
        <f>VLOOKUP(MID(E207,10,3),DATA!$J$2:$L$16,3,FALSE)</f>
        <v>66.56</v>
      </c>
      <c r="L207" s="10" t="str">
        <f>VLOOKUP(MID(E207,3,1),DATA!$D$2:$E$16,2,FALSE)</f>
        <v>High Offset</v>
      </c>
      <c r="M207" s="10">
        <v>24.6</v>
      </c>
      <c r="N207" s="11" t="s">
        <v>16</v>
      </c>
      <c r="O207" s="61" t="str">
        <f>VLOOKUP(MID(P207,1,2),DATA!$B$2:$C$10,2,FALSE)</f>
        <v>FF04</v>
      </c>
      <c r="P207" s="66" t="s">
        <v>299</v>
      </c>
      <c r="Q207" s="18" cm="1">
        <f t="array" ref="Q207">SUMPRODUCT(1*('All Skus'!$C$2:$C$951=$P207),'All Skus'!$D$2:$D$951)</f>
        <v>23</v>
      </c>
      <c r="R207" s="13" t="str">
        <f>VLOOKUP(MID(P207,4,1),DATA!$F$2:$G$16,2,FALSE)</f>
        <v>19"</v>
      </c>
      <c r="S207" s="13" t="str">
        <f>VLOOKUP(MID(P207,5,3),DATA!$H$2:$I$16,2,FALSE)</f>
        <v>9.0"</v>
      </c>
      <c r="T207" s="13" t="str">
        <f t="shared" si="7"/>
        <v>35</v>
      </c>
      <c r="U207" s="13" t="str">
        <f>VLOOKUP(MID(P207,10,3),DATA!$J$2:$L$16,2,FALSE)</f>
        <v>5x112</v>
      </c>
      <c r="V207" s="13">
        <f>VLOOKUP(MID(P207,10,3),DATA!$J$2:$L$16,3,FALSE)</f>
        <v>66.56</v>
      </c>
      <c r="W207" s="10" t="str">
        <f>VLOOKUP(MID(P207,3,1),DATA!$D$2:$E$16,2,FALSE)</f>
        <v>High Offset</v>
      </c>
      <c r="X207" s="10">
        <v>24.6</v>
      </c>
      <c r="Y207" s="11" t="s">
        <v>16</v>
      </c>
      <c r="AA207" s="10" t="s">
        <v>2</v>
      </c>
      <c r="AB207" s="10" t="s">
        <v>5</v>
      </c>
      <c r="AC207" s="10" t="s">
        <v>1802</v>
      </c>
    </row>
    <row r="208" spans="1:29" x14ac:dyDescent="0.25">
      <c r="A208" s="10" t="s">
        <v>13</v>
      </c>
      <c r="B208" s="10" t="s">
        <v>2513</v>
      </c>
      <c r="C208" s="62" t="str">
        <f>VLOOKUP(MID(E208,1,2),DATA!$B$2:$C$10,2,FALSE)</f>
        <v>FF04</v>
      </c>
      <c r="D208" s="10" t="str">
        <f>VLOOKUP(MID(E208,13,2),DATA!$M$2:$N$16,2,FALSE)</f>
        <v>Liquid Metal</v>
      </c>
      <c r="E208" s="66" t="s">
        <v>300</v>
      </c>
      <c r="F208" s="18" cm="1">
        <f t="array" ref="F208">SUMPRODUCT(1*('All Skus'!$C$2:$C$951=$E208),'All Skus'!$D$2:$D$951)</f>
        <v>26</v>
      </c>
      <c r="G208" s="13" t="str">
        <f>VLOOKUP(MID(E208,4,1),DATA!$F$2:$G$16,2,FALSE)</f>
        <v>19"</v>
      </c>
      <c r="H208" s="13" t="str">
        <f>VLOOKUP(MID(E208,5,3),DATA!$H$2:$I$16,2,FALSE)</f>
        <v>9.0"</v>
      </c>
      <c r="I208" s="13" t="str">
        <f t="shared" si="6"/>
        <v>35</v>
      </c>
      <c r="J208" s="13" t="str">
        <f>VLOOKUP(MID(E208,10,3),DATA!$J$2:$L$16,2,FALSE)</f>
        <v>5x112</v>
      </c>
      <c r="K208" s="13">
        <f>VLOOKUP(MID(E208,10,3),DATA!$J$2:$L$16,3,FALSE)</f>
        <v>66.56</v>
      </c>
      <c r="L208" s="10" t="str">
        <f>VLOOKUP(MID(E208,3,1),DATA!$D$2:$E$16,2,FALSE)</f>
        <v>High Offset</v>
      </c>
      <c r="M208" s="10">
        <v>24.6</v>
      </c>
      <c r="N208" s="11" t="s">
        <v>16</v>
      </c>
      <c r="O208" s="61" t="str">
        <f>VLOOKUP(MID(P208,1,2),DATA!$B$2:$C$10,2,FALSE)</f>
        <v>FF04</v>
      </c>
      <c r="P208" s="66" t="s">
        <v>300</v>
      </c>
      <c r="Q208" s="18" cm="1">
        <f t="array" ref="Q208">SUMPRODUCT(1*('All Skus'!$C$2:$C$951=$P208),'All Skus'!$D$2:$D$951)</f>
        <v>26</v>
      </c>
      <c r="R208" s="13" t="str">
        <f>VLOOKUP(MID(P208,4,1),DATA!$F$2:$G$16,2,FALSE)</f>
        <v>19"</v>
      </c>
      <c r="S208" s="13" t="str">
        <f>VLOOKUP(MID(P208,5,3),DATA!$H$2:$I$16,2,FALSE)</f>
        <v>9.0"</v>
      </c>
      <c r="T208" s="13" t="str">
        <f t="shared" si="7"/>
        <v>35</v>
      </c>
      <c r="U208" s="13" t="str">
        <f>VLOOKUP(MID(P208,10,3),DATA!$J$2:$L$16,2,FALSE)</f>
        <v>5x112</v>
      </c>
      <c r="V208" s="13">
        <f>VLOOKUP(MID(P208,10,3),DATA!$J$2:$L$16,3,FALSE)</f>
        <v>66.56</v>
      </c>
      <c r="W208" s="10" t="str">
        <f>VLOOKUP(MID(P208,3,1),DATA!$D$2:$E$16,2,FALSE)</f>
        <v>High Offset</v>
      </c>
      <c r="X208" s="10">
        <v>24.6</v>
      </c>
      <c r="Y208" s="11" t="s">
        <v>16</v>
      </c>
      <c r="AA208" s="10" t="s">
        <v>2</v>
      </c>
      <c r="AB208" s="10" t="s">
        <v>5</v>
      </c>
      <c r="AC208" s="10" t="s">
        <v>1802</v>
      </c>
    </row>
    <row r="209" spans="1:29" x14ac:dyDescent="0.25">
      <c r="A209" s="10" t="s">
        <v>13</v>
      </c>
      <c r="B209" s="10" t="s">
        <v>2513</v>
      </c>
      <c r="C209" s="62" t="str">
        <f>VLOOKUP(MID(E209,1,2),DATA!$B$2:$C$10,2,FALSE)</f>
        <v>FF04</v>
      </c>
      <c r="D209" s="10" t="str">
        <f>VLOOKUP(MID(E209,13,2),DATA!$M$2:$N$16,2,FALSE)</f>
        <v>Tarmac</v>
      </c>
      <c r="E209" s="66" t="s">
        <v>295</v>
      </c>
      <c r="F209" s="18" cm="1">
        <f t="array" ref="F209">SUMPRODUCT(1*('All Skus'!$C$2:$C$951=$E209),'All Skus'!$D$2:$D$951)</f>
        <v>27</v>
      </c>
      <c r="G209" s="13" t="str">
        <f>VLOOKUP(MID(E209,4,1),DATA!$F$2:$G$16,2,FALSE)</f>
        <v>19"</v>
      </c>
      <c r="H209" s="13" t="str">
        <f>VLOOKUP(MID(E209,5,3),DATA!$H$2:$I$16,2,FALSE)</f>
        <v>9.5"</v>
      </c>
      <c r="I209" s="13" t="str">
        <f t="shared" si="6"/>
        <v>45</v>
      </c>
      <c r="J209" s="13" t="str">
        <f>VLOOKUP(MID(E209,10,3),DATA!$J$2:$L$16,2,FALSE)</f>
        <v>5x112</v>
      </c>
      <c r="K209" s="13">
        <f>VLOOKUP(MID(E209,10,3),DATA!$J$2:$L$16,3,FALSE)</f>
        <v>66.56</v>
      </c>
      <c r="L209" s="10" t="str">
        <f>VLOOKUP(MID(E209,3,1),DATA!$D$2:$E$16,2,FALSE)</f>
        <v>High Offset</v>
      </c>
      <c r="N209" s="11" t="s">
        <v>20</v>
      </c>
      <c r="O209" s="61" t="str">
        <f>VLOOKUP(MID(P209,1,2),DATA!$B$2:$C$10,2,FALSE)</f>
        <v>FF04</v>
      </c>
      <c r="P209" s="66" t="s">
        <v>295</v>
      </c>
      <c r="Q209" s="18" cm="1">
        <f t="array" ref="Q209">SUMPRODUCT(1*('All Skus'!$C$2:$C$951=$P209),'All Skus'!$D$2:$D$951)</f>
        <v>27</v>
      </c>
      <c r="R209" s="13" t="str">
        <f>VLOOKUP(MID(P209,4,1),DATA!$F$2:$G$16,2,FALSE)</f>
        <v>19"</v>
      </c>
      <c r="S209" s="13" t="str">
        <f>VLOOKUP(MID(P209,5,3),DATA!$H$2:$I$16,2,FALSE)</f>
        <v>9.5"</v>
      </c>
      <c r="T209" s="13" t="str">
        <f t="shared" si="7"/>
        <v>45</v>
      </c>
      <c r="U209" s="13" t="str">
        <f>VLOOKUP(MID(P209,10,3),DATA!$J$2:$L$16,2,FALSE)</f>
        <v>5x112</v>
      </c>
      <c r="V209" s="13">
        <f>VLOOKUP(MID(P209,10,3),DATA!$J$2:$L$16,3,FALSE)</f>
        <v>66.56</v>
      </c>
      <c r="W209" s="10" t="str">
        <f>VLOOKUP(MID(P209,3,1),DATA!$D$2:$E$16,2,FALSE)</f>
        <v>High Offset</v>
      </c>
      <c r="Y209" s="11" t="s">
        <v>20</v>
      </c>
      <c r="AA209" s="10" t="s">
        <v>2</v>
      </c>
      <c r="AB209" s="10" t="s">
        <v>5</v>
      </c>
      <c r="AC209" s="10" t="s">
        <v>1802</v>
      </c>
    </row>
    <row r="210" spans="1:29" x14ac:dyDescent="0.25">
      <c r="A210" s="10" t="s">
        <v>13</v>
      </c>
      <c r="B210" s="10" t="s">
        <v>2513</v>
      </c>
      <c r="C210" s="62" t="str">
        <f>VLOOKUP(MID(E210,1,2),DATA!$B$2:$C$10,2,FALSE)</f>
        <v>FF04</v>
      </c>
      <c r="D210" s="10" t="str">
        <f>VLOOKUP(MID(E210,13,2),DATA!$M$2:$N$16,2,FALSE)</f>
        <v>Liquid Metal</v>
      </c>
      <c r="E210" s="66" t="s">
        <v>296</v>
      </c>
      <c r="F210" s="18" cm="1">
        <f t="array" ref="F210">SUMPRODUCT(1*('All Skus'!$C$2:$C$951=$E210),'All Skus'!$D$2:$D$951)</f>
        <v>15</v>
      </c>
      <c r="G210" s="13" t="str">
        <f>VLOOKUP(MID(E210,4,1),DATA!$F$2:$G$16,2,FALSE)</f>
        <v>19"</v>
      </c>
      <c r="H210" s="13" t="str">
        <f>VLOOKUP(MID(E210,5,3),DATA!$H$2:$I$16,2,FALSE)</f>
        <v>9.5"</v>
      </c>
      <c r="I210" s="13" t="str">
        <f t="shared" si="6"/>
        <v>45</v>
      </c>
      <c r="J210" s="13" t="str">
        <f>VLOOKUP(MID(E210,10,3),DATA!$J$2:$L$16,2,FALSE)</f>
        <v>5x112</v>
      </c>
      <c r="K210" s="13">
        <f>VLOOKUP(MID(E210,10,3),DATA!$J$2:$L$16,3,FALSE)</f>
        <v>66.56</v>
      </c>
      <c r="L210" s="10" t="str">
        <f>VLOOKUP(MID(E210,3,1),DATA!$D$2:$E$16,2,FALSE)</f>
        <v>High Offset</v>
      </c>
      <c r="N210" s="11" t="s">
        <v>20</v>
      </c>
      <c r="O210" s="61" t="str">
        <f>VLOOKUP(MID(P210,1,2),DATA!$B$2:$C$10,2,FALSE)</f>
        <v>FF04</v>
      </c>
      <c r="P210" s="66" t="s">
        <v>296</v>
      </c>
      <c r="Q210" s="18" cm="1">
        <f t="array" ref="Q210">SUMPRODUCT(1*('All Skus'!$C$2:$C$951=$P210),'All Skus'!$D$2:$D$951)</f>
        <v>15</v>
      </c>
      <c r="R210" s="13" t="str">
        <f>VLOOKUP(MID(P210,4,1),DATA!$F$2:$G$16,2,FALSE)</f>
        <v>19"</v>
      </c>
      <c r="S210" s="13" t="str">
        <f>VLOOKUP(MID(P210,5,3),DATA!$H$2:$I$16,2,FALSE)</f>
        <v>9.5"</v>
      </c>
      <c r="T210" s="13" t="str">
        <f t="shared" si="7"/>
        <v>45</v>
      </c>
      <c r="U210" s="13" t="str">
        <f>VLOOKUP(MID(P210,10,3),DATA!$J$2:$L$16,2,FALSE)</f>
        <v>5x112</v>
      </c>
      <c r="V210" s="13">
        <f>VLOOKUP(MID(P210,10,3),DATA!$J$2:$L$16,3,FALSE)</f>
        <v>66.56</v>
      </c>
      <c r="W210" s="10" t="str">
        <f>VLOOKUP(MID(P210,3,1),DATA!$D$2:$E$16,2,FALSE)</f>
        <v>High Offset</v>
      </c>
      <c r="Y210" s="11" t="s">
        <v>20</v>
      </c>
      <c r="AA210" s="10" t="s">
        <v>2</v>
      </c>
      <c r="AB210" s="10" t="s">
        <v>5</v>
      </c>
      <c r="AC210" s="10" t="s">
        <v>1802</v>
      </c>
    </row>
    <row r="211" spans="1:29" x14ac:dyDescent="0.25">
      <c r="A211" s="10" t="s">
        <v>13</v>
      </c>
      <c r="B211" s="10" t="s">
        <v>2513</v>
      </c>
      <c r="C211" s="62" t="str">
        <f>VLOOKUP(MID(E211,1,2),DATA!$B$2:$C$10,2,FALSE)</f>
        <v>FF10</v>
      </c>
      <c r="D211" s="10" t="str">
        <f>VLOOKUP(MID(E211,13,2),DATA!$M$2:$N$16,2,FALSE)</f>
        <v>Tarmac</v>
      </c>
      <c r="E211" s="66" t="s">
        <v>14</v>
      </c>
      <c r="F211" s="18" cm="1">
        <f t="array" ref="F211">SUMPRODUCT(1*('All Skus'!$C$2:$C$951=$E211),'All Skus'!$D$2:$D$951)</f>
        <v>4</v>
      </c>
      <c r="G211" s="13" t="str">
        <f>VLOOKUP(MID(E211,4,1),DATA!$F$2:$G$16,2,FALSE)</f>
        <v>19"</v>
      </c>
      <c r="H211" s="13" t="str">
        <f>VLOOKUP(MID(E211,5,3),DATA!$H$2:$I$16,2,FALSE)</f>
        <v>9.0"</v>
      </c>
      <c r="I211" s="13" t="str">
        <f t="shared" si="6"/>
        <v>35</v>
      </c>
      <c r="J211" s="13" t="str">
        <f>VLOOKUP(MID(E211,10,3),DATA!$J$2:$L$16,2,FALSE)</f>
        <v>5x112</v>
      </c>
      <c r="K211" s="13">
        <f>VLOOKUP(MID(E211,10,3),DATA!$J$2:$L$16,3,FALSE)</f>
        <v>66.56</v>
      </c>
      <c r="L211" s="10" t="str">
        <f>VLOOKUP(MID(E211,3,1),DATA!$D$2:$E$16,2,FALSE)</f>
        <v>High Offset</v>
      </c>
      <c r="N211" s="11" t="s">
        <v>16</v>
      </c>
      <c r="O211" s="61" t="str">
        <f>VLOOKUP(MID(P211,1,2),DATA!$B$2:$C$10,2,FALSE)</f>
        <v>FF10</v>
      </c>
      <c r="P211" s="66" t="s">
        <v>14</v>
      </c>
      <c r="Q211" s="18" cm="1">
        <f t="array" ref="Q211">SUMPRODUCT(1*('All Skus'!$C$2:$C$951=$P211),'All Skus'!$D$2:$D$951)</f>
        <v>4</v>
      </c>
      <c r="R211" s="13" t="str">
        <f>VLOOKUP(MID(P211,4,1),DATA!$F$2:$G$16,2,FALSE)</f>
        <v>19"</v>
      </c>
      <c r="S211" s="13" t="str">
        <f>VLOOKUP(MID(P211,5,3),DATA!$H$2:$I$16,2,FALSE)</f>
        <v>9.0"</v>
      </c>
      <c r="T211" s="13" t="str">
        <f t="shared" si="7"/>
        <v>35</v>
      </c>
      <c r="U211" s="13" t="str">
        <f>VLOOKUP(MID(P211,10,3),DATA!$J$2:$L$16,2,FALSE)</f>
        <v>5x112</v>
      </c>
      <c r="V211" s="13">
        <f>VLOOKUP(MID(P211,10,3),DATA!$J$2:$L$16,3,FALSE)</f>
        <v>66.56</v>
      </c>
      <c r="W211" s="10" t="str">
        <f>VLOOKUP(MID(P211,3,1),DATA!$D$2:$E$16,2,FALSE)</f>
        <v>High Offset</v>
      </c>
      <c r="Y211" s="11" t="s">
        <v>16</v>
      </c>
      <c r="AA211" s="10" t="s">
        <v>2</v>
      </c>
      <c r="AB211" s="10" t="s">
        <v>5</v>
      </c>
      <c r="AC211" s="10" t="s">
        <v>1802</v>
      </c>
    </row>
    <row r="212" spans="1:29" x14ac:dyDescent="0.25">
      <c r="A212" s="10" t="s">
        <v>13</v>
      </c>
      <c r="B212" s="10" t="s">
        <v>2513</v>
      </c>
      <c r="C212" s="62" t="str">
        <f>VLOOKUP(MID(E212,1,2),DATA!$B$2:$C$10,2,FALSE)</f>
        <v>FF10</v>
      </c>
      <c r="D212" s="10" t="str">
        <f>VLOOKUP(MID(E212,13,2),DATA!$M$2:$N$16,2,FALSE)</f>
        <v>Liquid Metal</v>
      </c>
      <c r="E212" s="66" t="s">
        <v>15</v>
      </c>
      <c r="F212" s="18" cm="1">
        <f t="array" ref="F212">SUMPRODUCT(1*('All Skus'!$C$2:$C$951=$E212),'All Skus'!$D$2:$D$951)</f>
        <v>0</v>
      </c>
      <c r="G212" s="13" t="str">
        <f>VLOOKUP(MID(E212,4,1),DATA!$F$2:$G$16,2,FALSE)</f>
        <v>19"</v>
      </c>
      <c r="H212" s="13" t="str">
        <f>VLOOKUP(MID(E212,5,3),DATA!$H$2:$I$16,2,FALSE)</f>
        <v>9.0"</v>
      </c>
      <c r="I212" s="13" t="str">
        <f t="shared" si="6"/>
        <v>35</v>
      </c>
      <c r="J212" s="13" t="str">
        <f>VLOOKUP(MID(E212,10,3),DATA!$J$2:$L$16,2,FALSE)</f>
        <v>5x112</v>
      </c>
      <c r="K212" s="13">
        <f>VLOOKUP(MID(E212,10,3),DATA!$J$2:$L$16,3,FALSE)</f>
        <v>66.56</v>
      </c>
      <c r="L212" s="10" t="str">
        <f>VLOOKUP(MID(E212,3,1),DATA!$D$2:$E$16,2,FALSE)</f>
        <v>High Offset</v>
      </c>
      <c r="N212" s="11" t="s">
        <v>16</v>
      </c>
      <c r="O212" s="61" t="str">
        <f>VLOOKUP(MID(P212,1,2),DATA!$B$2:$C$10,2,FALSE)</f>
        <v>FF10</v>
      </c>
      <c r="P212" s="66" t="s">
        <v>15</v>
      </c>
      <c r="Q212" s="18" cm="1">
        <f t="array" ref="Q212">SUMPRODUCT(1*('All Skus'!$C$2:$C$951=$P212),'All Skus'!$D$2:$D$951)</f>
        <v>0</v>
      </c>
      <c r="R212" s="13" t="str">
        <f>VLOOKUP(MID(P212,4,1),DATA!$F$2:$G$16,2,FALSE)</f>
        <v>19"</v>
      </c>
      <c r="S212" s="13" t="str">
        <f>VLOOKUP(MID(P212,5,3),DATA!$H$2:$I$16,2,FALSE)</f>
        <v>9.0"</v>
      </c>
      <c r="T212" s="13" t="str">
        <f t="shared" si="7"/>
        <v>35</v>
      </c>
      <c r="U212" s="13" t="str">
        <f>VLOOKUP(MID(P212,10,3),DATA!$J$2:$L$16,2,FALSE)</f>
        <v>5x112</v>
      </c>
      <c r="V212" s="13">
        <f>VLOOKUP(MID(P212,10,3),DATA!$J$2:$L$16,3,FALSE)</f>
        <v>66.56</v>
      </c>
      <c r="W212" s="10" t="str">
        <f>VLOOKUP(MID(P212,3,1),DATA!$D$2:$E$16,2,FALSE)</f>
        <v>High Offset</v>
      </c>
      <c r="Y212" s="11" t="s">
        <v>16</v>
      </c>
      <c r="AA212" s="10" t="s">
        <v>2</v>
      </c>
      <c r="AB212" s="10" t="s">
        <v>5</v>
      </c>
      <c r="AC212" s="10" t="s">
        <v>1802</v>
      </c>
    </row>
    <row r="213" spans="1:29" x14ac:dyDescent="0.25">
      <c r="A213" s="10" t="s">
        <v>13</v>
      </c>
      <c r="B213" s="10" t="s">
        <v>2513</v>
      </c>
      <c r="C213" s="62" t="str">
        <f>VLOOKUP(MID(E213,1,2),DATA!$B$2:$C$10,2,FALSE)</f>
        <v>FF10</v>
      </c>
      <c r="D213" s="10" t="str">
        <f>VLOOKUP(MID(E213,13,2),DATA!$M$2:$N$16,2,FALSE)</f>
        <v>Tarmac</v>
      </c>
      <c r="E213" s="66" t="s">
        <v>3</v>
      </c>
      <c r="F213" s="18" cm="1">
        <f t="array" ref="F213">SUMPRODUCT(1*('All Skus'!$C$2:$C$951=$E213),'All Skus'!$D$2:$D$951)</f>
        <v>1</v>
      </c>
      <c r="G213" s="13" t="str">
        <f>VLOOKUP(MID(E213,4,1),DATA!$F$2:$G$16,2,FALSE)</f>
        <v>19"</v>
      </c>
      <c r="H213" s="13" t="str">
        <f>VLOOKUP(MID(E213,5,3),DATA!$H$2:$I$16,2,FALSE)</f>
        <v>9.5"</v>
      </c>
      <c r="I213" s="13" t="str">
        <f t="shared" si="6"/>
        <v>45</v>
      </c>
      <c r="J213" s="13" t="str">
        <f>VLOOKUP(MID(E213,10,3),DATA!$J$2:$L$16,2,FALSE)</f>
        <v>5x112</v>
      </c>
      <c r="K213" s="13">
        <f>VLOOKUP(MID(E213,10,3),DATA!$J$2:$L$16,3,FALSE)</f>
        <v>66.56</v>
      </c>
      <c r="L213" s="10" t="str">
        <f>VLOOKUP(MID(E213,3,1),DATA!$D$2:$E$16,2,FALSE)</f>
        <v>High Offset</v>
      </c>
      <c r="N213" s="11" t="s">
        <v>20</v>
      </c>
      <c r="O213" s="61" t="str">
        <f>VLOOKUP(MID(P213,1,2),DATA!$B$2:$C$10,2,FALSE)</f>
        <v>FF10</v>
      </c>
      <c r="P213" s="66" t="s">
        <v>3</v>
      </c>
      <c r="Q213" s="18" cm="1">
        <f t="array" ref="Q213">SUMPRODUCT(1*('All Skus'!$C$2:$C$951=$P213),'All Skus'!$D$2:$D$951)</f>
        <v>1</v>
      </c>
      <c r="R213" s="13" t="str">
        <f>VLOOKUP(MID(P213,4,1),DATA!$F$2:$G$16,2,FALSE)</f>
        <v>19"</v>
      </c>
      <c r="S213" s="13" t="str">
        <f>VLOOKUP(MID(P213,5,3),DATA!$H$2:$I$16,2,FALSE)</f>
        <v>9.5"</v>
      </c>
      <c r="T213" s="13" t="str">
        <f t="shared" si="7"/>
        <v>45</v>
      </c>
      <c r="U213" s="13" t="str">
        <f>VLOOKUP(MID(P213,10,3),DATA!$J$2:$L$16,2,FALSE)</f>
        <v>5x112</v>
      </c>
      <c r="V213" s="13">
        <f>VLOOKUP(MID(P213,10,3),DATA!$J$2:$L$16,3,FALSE)</f>
        <v>66.56</v>
      </c>
      <c r="W213" s="10" t="str">
        <f>VLOOKUP(MID(P213,3,1),DATA!$D$2:$E$16,2,FALSE)</f>
        <v>High Offset</v>
      </c>
      <c r="Y213" s="11" t="s">
        <v>20</v>
      </c>
      <c r="AA213" s="10" t="s">
        <v>2</v>
      </c>
      <c r="AB213" s="10" t="s">
        <v>5</v>
      </c>
      <c r="AC213" s="10" t="s">
        <v>1802</v>
      </c>
    </row>
    <row r="214" spans="1:29" x14ac:dyDescent="0.25">
      <c r="A214" s="10" t="s">
        <v>13</v>
      </c>
      <c r="B214" s="10" t="s">
        <v>2513</v>
      </c>
      <c r="C214" s="62" t="str">
        <f>VLOOKUP(MID(E214,1,2),DATA!$B$2:$C$10,2,FALSE)</f>
        <v>FF10</v>
      </c>
      <c r="D214" s="10" t="str">
        <f>VLOOKUP(MID(E214,13,2),DATA!$M$2:$N$16,2,FALSE)</f>
        <v>Liquid Metal</v>
      </c>
      <c r="E214" s="66" t="s">
        <v>7</v>
      </c>
      <c r="F214" s="18" cm="1">
        <f t="array" ref="F214">SUMPRODUCT(1*('All Skus'!$C$2:$C$951=$E214),'All Skus'!$D$2:$D$951)</f>
        <v>22</v>
      </c>
      <c r="G214" s="13" t="str">
        <f>VLOOKUP(MID(E214,4,1),DATA!$F$2:$G$16,2,FALSE)</f>
        <v>19"</v>
      </c>
      <c r="H214" s="13" t="str">
        <f>VLOOKUP(MID(E214,5,3),DATA!$H$2:$I$16,2,FALSE)</f>
        <v>9.5"</v>
      </c>
      <c r="I214" s="13" t="str">
        <f t="shared" si="6"/>
        <v>45</v>
      </c>
      <c r="J214" s="13" t="str">
        <f>VLOOKUP(MID(E214,10,3),DATA!$J$2:$L$16,2,FALSE)</f>
        <v>5x112</v>
      </c>
      <c r="K214" s="13">
        <f>VLOOKUP(MID(E214,10,3),DATA!$J$2:$L$16,3,FALSE)</f>
        <v>66.56</v>
      </c>
      <c r="L214" s="10" t="str">
        <f>VLOOKUP(MID(E214,3,1),DATA!$D$2:$E$16,2,FALSE)</f>
        <v>High Offset</v>
      </c>
      <c r="N214" s="11" t="s">
        <v>20</v>
      </c>
      <c r="O214" s="61" t="str">
        <f>VLOOKUP(MID(P214,1,2),DATA!$B$2:$C$10,2,FALSE)</f>
        <v>FF10</v>
      </c>
      <c r="P214" s="66" t="s">
        <v>7</v>
      </c>
      <c r="Q214" s="18" cm="1">
        <f t="array" ref="Q214">SUMPRODUCT(1*('All Skus'!$C$2:$C$951=$P214),'All Skus'!$D$2:$D$951)</f>
        <v>22</v>
      </c>
      <c r="R214" s="13" t="str">
        <f>VLOOKUP(MID(P214,4,1),DATA!$F$2:$G$16,2,FALSE)</f>
        <v>19"</v>
      </c>
      <c r="S214" s="13" t="str">
        <f>VLOOKUP(MID(P214,5,3),DATA!$H$2:$I$16,2,FALSE)</f>
        <v>9.5"</v>
      </c>
      <c r="T214" s="13" t="str">
        <f t="shared" si="7"/>
        <v>45</v>
      </c>
      <c r="U214" s="13" t="str">
        <f>VLOOKUP(MID(P214,10,3),DATA!$J$2:$L$16,2,FALSE)</f>
        <v>5x112</v>
      </c>
      <c r="V214" s="13">
        <f>VLOOKUP(MID(P214,10,3),DATA!$J$2:$L$16,3,FALSE)</f>
        <v>66.56</v>
      </c>
      <c r="W214" s="10" t="str">
        <f>VLOOKUP(MID(P214,3,1),DATA!$D$2:$E$16,2,FALSE)</f>
        <v>High Offset</v>
      </c>
      <c r="Y214" s="11" t="s">
        <v>20</v>
      </c>
      <c r="AA214" s="10" t="s">
        <v>2</v>
      </c>
      <c r="AB214" s="10" t="s">
        <v>5</v>
      </c>
      <c r="AC214" s="10" t="s">
        <v>1802</v>
      </c>
    </row>
    <row r="215" spans="1:29" x14ac:dyDescent="0.25">
      <c r="A215" s="10" t="s">
        <v>13</v>
      </c>
      <c r="B215" s="10" t="s">
        <v>2513</v>
      </c>
      <c r="C215" s="62" t="str">
        <f>VLOOKUP(MID(E215,1,2),DATA!$B$2:$C$10,2,FALSE)</f>
        <v>FF11</v>
      </c>
      <c r="D215" s="10" t="str">
        <f>VLOOKUP(MID(E215,13,2),DATA!$M$2:$N$16,2,FALSE)</f>
        <v>Tarmac</v>
      </c>
      <c r="E215" s="66" t="s">
        <v>376</v>
      </c>
      <c r="F215" s="18" cm="1">
        <f t="array" ref="F215">SUMPRODUCT(1*('All Skus'!$C$2:$C$951=$E215),'All Skus'!$D$2:$D$951)</f>
        <v>16</v>
      </c>
      <c r="G215" s="13" t="str">
        <f>VLOOKUP(MID(E215,4,1),DATA!$F$2:$G$16,2,FALSE)</f>
        <v>19"</v>
      </c>
      <c r="H215" s="13" t="str">
        <f>VLOOKUP(MID(E215,5,3),DATA!$H$2:$I$16,2,FALSE)</f>
        <v>9.0"</v>
      </c>
      <c r="I215" s="13" t="str">
        <f t="shared" si="6"/>
        <v>35</v>
      </c>
      <c r="J215" s="13" t="str">
        <f>VLOOKUP(MID(E215,10,3),DATA!$J$2:$L$16,2,FALSE)</f>
        <v>5x112</v>
      </c>
      <c r="K215" s="13">
        <f>VLOOKUP(MID(E215,10,3),DATA!$J$2:$L$16,3,FALSE)</f>
        <v>66.56</v>
      </c>
      <c r="L215" s="10" t="str">
        <f>VLOOKUP(MID(E215,3,1),DATA!$D$2:$E$16,2,FALSE)</f>
        <v>High Offset</v>
      </c>
      <c r="N215" s="11" t="s">
        <v>16</v>
      </c>
      <c r="O215" s="61" t="str">
        <f>VLOOKUP(MID(P215,1,2),DATA!$B$2:$C$10,2,FALSE)</f>
        <v>FF11</v>
      </c>
      <c r="P215" s="66" t="s">
        <v>376</v>
      </c>
      <c r="Q215" s="18" cm="1">
        <f t="array" ref="Q215">SUMPRODUCT(1*('All Skus'!$C$2:$C$951=$P215),'All Skus'!$D$2:$D$951)</f>
        <v>16</v>
      </c>
      <c r="R215" s="13" t="str">
        <f>VLOOKUP(MID(P215,4,1),DATA!$F$2:$G$16,2,FALSE)</f>
        <v>19"</v>
      </c>
      <c r="S215" s="13" t="str">
        <f>VLOOKUP(MID(P215,5,3),DATA!$H$2:$I$16,2,FALSE)</f>
        <v>9.0"</v>
      </c>
      <c r="T215" s="13" t="str">
        <f t="shared" si="7"/>
        <v>35</v>
      </c>
      <c r="U215" s="13" t="str">
        <f>VLOOKUP(MID(P215,10,3),DATA!$J$2:$L$16,2,FALSE)</f>
        <v>5x112</v>
      </c>
      <c r="V215" s="13">
        <f>VLOOKUP(MID(P215,10,3),DATA!$J$2:$L$16,3,FALSE)</f>
        <v>66.56</v>
      </c>
      <c r="W215" s="10" t="str">
        <f>VLOOKUP(MID(P215,3,1),DATA!$D$2:$E$16,2,FALSE)</f>
        <v>High Offset</v>
      </c>
      <c r="Y215" s="11" t="s">
        <v>16</v>
      </c>
      <c r="AA215" s="10" t="s">
        <v>2</v>
      </c>
      <c r="AB215" s="10" t="s">
        <v>5</v>
      </c>
      <c r="AC215" s="10" t="s">
        <v>1802</v>
      </c>
    </row>
    <row r="216" spans="1:29" x14ac:dyDescent="0.25">
      <c r="A216" s="10" t="s">
        <v>13</v>
      </c>
      <c r="B216" s="10" t="s">
        <v>2513</v>
      </c>
      <c r="C216" s="62" t="str">
        <f>VLOOKUP(MID(E216,1,2),DATA!$B$2:$C$10,2,FALSE)</f>
        <v>FF11</v>
      </c>
      <c r="D216" s="10" t="str">
        <f>VLOOKUP(MID(E216,13,2),DATA!$M$2:$N$16,2,FALSE)</f>
        <v>Liquid Metal</v>
      </c>
      <c r="E216" s="66" t="s">
        <v>377</v>
      </c>
      <c r="F216" s="18" cm="1">
        <f t="array" ref="F216">SUMPRODUCT(1*('All Skus'!$C$2:$C$951=$E216),'All Skus'!$D$2:$D$951)</f>
        <v>4</v>
      </c>
      <c r="G216" s="13" t="str">
        <f>VLOOKUP(MID(E216,4,1),DATA!$F$2:$G$16,2,FALSE)</f>
        <v>19"</v>
      </c>
      <c r="H216" s="13" t="str">
        <f>VLOOKUP(MID(E216,5,3),DATA!$H$2:$I$16,2,FALSE)</f>
        <v>9.0"</v>
      </c>
      <c r="I216" s="13" t="str">
        <f t="shared" si="6"/>
        <v>35</v>
      </c>
      <c r="J216" s="13" t="str">
        <f>VLOOKUP(MID(E216,10,3),DATA!$J$2:$L$16,2,FALSE)</f>
        <v>5x112</v>
      </c>
      <c r="K216" s="13">
        <f>VLOOKUP(MID(E216,10,3),DATA!$J$2:$L$16,3,FALSE)</f>
        <v>66.56</v>
      </c>
      <c r="L216" s="10" t="str">
        <f>VLOOKUP(MID(E216,3,1),DATA!$D$2:$E$16,2,FALSE)</f>
        <v>High Offset</v>
      </c>
      <c r="N216" s="11" t="s">
        <v>16</v>
      </c>
      <c r="O216" s="61" t="str">
        <f>VLOOKUP(MID(P216,1,2),DATA!$B$2:$C$10,2,FALSE)</f>
        <v>FF11</v>
      </c>
      <c r="P216" s="66" t="s">
        <v>377</v>
      </c>
      <c r="Q216" s="18" cm="1">
        <f t="array" ref="Q216">SUMPRODUCT(1*('All Skus'!$C$2:$C$951=$P216),'All Skus'!$D$2:$D$951)</f>
        <v>4</v>
      </c>
      <c r="R216" s="13" t="str">
        <f>VLOOKUP(MID(P216,4,1),DATA!$F$2:$G$16,2,FALSE)</f>
        <v>19"</v>
      </c>
      <c r="S216" s="13" t="str">
        <f>VLOOKUP(MID(P216,5,3),DATA!$H$2:$I$16,2,FALSE)</f>
        <v>9.0"</v>
      </c>
      <c r="T216" s="13" t="str">
        <f t="shared" si="7"/>
        <v>35</v>
      </c>
      <c r="U216" s="13" t="str">
        <f>VLOOKUP(MID(P216,10,3),DATA!$J$2:$L$16,2,FALSE)</f>
        <v>5x112</v>
      </c>
      <c r="V216" s="13">
        <f>VLOOKUP(MID(P216,10,3),DATA!$J$2:$L$16,3,FALSE)</f>
        <v>66.56</v>
      </c>
      <c r="W216" s="10" t="str">
        <f>VLOOKUP(MID(P216,3,1),DATA!$D$2:$E$16,2,FALSE)</f>
        <v>High Offset</v>
      </c>
      <c r="Y216" s="11" t="s">
        <v>16</v>
      </c>
      <c r="AA216" s="10" t="s">
        <v>2</v>
      </c>
      <c r="AB216" s="10" t="s">
        <v>5</v>
      </c>
      <c r="AC216" s="10" t="s">
        <v>1802</v>
      </c>
    </row>
    <row r="217" spans="1:29" x14ac:dyDescent="0.25">
      <c r="A217" s="10" t="s">
        <v>13</v>
      </c>
      <c r="B217" s="10" t="s">
        <v>2513</v>
      </c>
      <c r="C217" s="62" t="str">
        <f>VLOOKUP(MID(E217,1,2),DATA!$B$2:$C$10,2,FALSE)</f>
        <v>FF11</v>
      </c>
      <c r="D217" s="10" t="str">
        <f>VLOOKUP(MID(E217,13,2),DATA!$M$2:$N$16,2,FALSE)</f>
        <v>Tarmac</v>
      </c>
      <c r="E217" s="66" t="s">
        <v>372</v>
      </c>
      <c r="F217" s="18" cm="1">
        <f t="array" ref="F217">SUMPRODUCT(1*('All Skus'!$C$2:$C$951=$E217),'All Skus'!$D$2:$D$951)</f>
        <v>3</v>
      </c>
      <c r="G217" s="13" t="str">
        <f>VLOOKUP(MID(E217,4,1),DATA!$F$2:$G$16,2,FALSE)</f>
        <v>19"</v>
      </c>
      <c r="H217" s="13" t="str">
        <f>VLOOKUP(MID(E217,5,3),DATA!$H$2:$I$16,2,FALSE)</f>
        <v>9.5"</v>
      </c>
      <c r="I217" s="13" t="str">
        <f t="shared" si="6"/>
        <v>45</v>
      </c>
      <c r="J217" s="13" t="str">
        <f>VLOOKUP(MID(E217,10,3),DATA!$J$2:$L$16,2,FALSE)</f>
        <v>5x112</v>
      </c>
      <c r="K217" s="13">
        <f>VLOOKUP(MID(E217,10,3),DATA!$J$2:$L$16,3,FALSE)</f>
        <v>66.56</v>
      </c>
      <c r="L217" s="10" t="str">
        <f>VLOOKUP(MID(E217,3,1),DATA!$D$2:$E$16,2,FALSE)</f>
        <v>High Offset</v>
      </c>
      <c r="N217" s="11" t="s">
        <v>20</v>
      </c>
      <c r="O217" s="61" t="str">
        <f>VLOOKUP(MID(P217,1,2),DATA!$B$2:$C$10,2,FALSE)</f>
        <v>FF11</v>
      </c>
      <c r="P217" s="66" t="s">
        <v>372</v>
      </c>
      <c r="Q217" s="18" cm="1">
        <f t="array" ref="Q217">SUMPRODUCT(1*('All Skus'!$C$2:$C$951=$P217),'All Skus'!$D$2:$D$951)</f>
        <v>3</v>
      </c>
      <c r="R217" s="13" t="str">
        <f>VLOOKUP(MID(P217,4,1),DATA!$F$2:$G$16,2,FALSE)</f>
        <v>19"</v>
      </c>
      <c r="S217" s="13" t="str">
        <f>VLOOKUP(MID(P217,5,3),DATA!$H$2:$I$16,2,FALSE)</f>
        <v>9.5"</v>
      </c>
      <c r="T217" s="13" t="str">
        <f t="shared" si="7"/>
        <v>45</v>
      </c>
      <c r="U217" s="13" t="str">
        <f>VLOOKUP(MID(P217,10,3),DATA!$J$2:$L$16,2,FALSE)</f>
        <v>5x112</v>
      </c>
      <c r="V217" s="13">
        <f>VLOOKUP(MID(P217,10,3),DATA!$J$2:$L$16,3,FALSE)</f>
        <v>66.56</v>
      </c>
      <c r="W217" s="10" t="str">
        <f>VLOOKUP(MID(P217,3,1),DATA!$D$2:$E$16,2,FALSE)</f>
        <v>High Offset</v>
      </c>
      <c r="Y217" s="11" t="s">
        <v>20</v>
      </c>
      <c r="AA217" s="10" t="s">
        <v>2</v>
      </c>
      <c r="AB217" s="10" t="s">
        <v>5</v>
      </c>
      <c r="AC217" s="10" t="s">
        <v>1802</v>
      </c>
    </row>
    <row r="218" spans="1:29" x14ac:dyDescent="0.25">
      <c r="A218" s="10" t="s">
        <v>13</v>
      </c>
      <c r="B218" s="10" t="s">
        <v>2513</v>
      </c>
      <c r="C218" s="62" t="str">
        <f>VLOOKUP(MID(E218,1,2),DATA!$B$2:$C$10,2,FALSE)</f>
        <v>FF11</v>
      </c>
      <c r="D218" s="10" t="str">
        <f>VLOOKUP(MID(E218,13,2),DATA!$M$2:$N$16,2,FALSE)</f>
        <v>Liquid Metal</v>
      </c>
      <c r="E218" s="66" t="s">
        <v>373</v>
      </c>
      <c r="F218" s="18" cm="1">
        <f t="array" ref="F218">SUMPRODUCT(1*('All Skus'!$C$2:$C$951=$E218),'All Skus'!$D$2:$D$951)</f>
        <v>3</v>
      </c>
      <c r="G218" s="13" t="str">
        <f>VLOOKUP(MID(E218,4,1),DATA!$F$2:$G$16,2,FALSE)</f>
        <v>19"</v>
      </c>
      <c r="H218" s="13" t="str">
        <f>VLOOKUP(MID(E218,5,3),DATA!$H$2:$I$16,2,FALSE)</f>
        <v>9.5"</v>
      </c>
      <c r="I218" s="13" t="str">
        <f t="shared" si="6"/>
        <v>45</v>
      </c>
      <c r="J218" s="13" t="str">
        <f>VLOOKUP(MID(E218,10,3),DATA!$J$2:$L$16,2,FALSE)</f>
        <v>5x112</v>
      </c>
      <c r="K218" s="13">
        <f>VLOOKUP(MID(E218,10,3),DATA!$J$2:$L$16,3,FALSE)</f>
        <v>66.56</v>
      </c>
      <c r="L218" s="10" t="str">
        <f>VLOOKUP(MID(E218,3,1),DATA!$D$2:$E$16,2,FALSE)</f>
        <v>High Offset</v>
      </c>
      <c r="N218" s="11" t="s">
        <v>20</v>
      </c>
      <c r="O218" s="61" t="str">
        <f>VLOOKUP(MID(P218,1,2),DATA!$B$2:$C$10,2,FALSE)</f>
        <v>FF11</v>
      </c>
      <c r="P218" s="66" t="s">
        <v>373</v>
      </c>
      <c r="Q218" s="18" cm="1">
        <f t="array" ref="Q218">SUMPRODUCT(1*('All Skus'!$C$2:$C$951=$P218),'All Skus'!$D$2:$D$951)</f>
        <v>3</v>
      </c>
      <c r="R218" s="13" t="str">
        <f>VLOOKUP(MID(P218,4,1),DATA!$F$2:$G$16,2,FALSE)</f>
        <v>19"</v>
      </c>
      <c r="S218" s="13" t="str">
        <f>VLOOKUP(MID(P218,5,3),DATA!$H$2:$I$16,2,FALSE)</f>
        <v>9.5"</v>
      </c>
      <c r="T218" s="13" t="str">
        <f t="shared" si="7"/>
        <v>45</v>
      </c>
      <c r="U218" s="13" t="str">
        <f>VLOOKUP(MID(P218,10,3),DATA!$J$2:$L$16,2,FALSE)</f>
        <v>5x112</v>
      </c>
      <c r="V218" s="13">
        <f>VLOOKUP(MID(P218,10,3),DATA!$J$2:$L$16,3,FALSE)</f>
        <v>66.56</v>
      </c>
      <c r="W218" s="10" t="str">
        <f>VLOOKUP(MID(P218,3,1),DATA!$D$2:$E$16,2,FALSE)</f>
        <v>High Offset</v>
      </c>
      <c r="Y218" s="11" t="s">
        <v>20</v>
      </c>
      <c r="AA218" s="10" t="s">
        <v>2</v>
      </c>
      <c r="AB218" s="10" t="s">
        <v>5</v>
      </c>
      <c r="AC218" s="10" t="s">
        <v>1802</v>
      </c>
    </row>
    <row r="219" spans="1:29" x14ac:dyDescent="0.25">
      <c r="A219" s="10" t="s">
        <v>1828</v>
      </c>
      <c r="B219" s="10" t="s">
        <v>36</v>
      </c>
      <c r="C219" s="62" t="str">
        <f>VLOOKUP(MID(E219,1,2),DATA!$B$2:$C$10,2,FALSE)</f>
        <v>FF01</v>
      </c>
      <c r="D219" s="10" t="str">
        <f>VLOOKUP(MID(E219,13,2),DATA!$M$2:$N$16,2,FALSE)</f>
        <v>Tarmac</v>
      </c>
      <c r="E219" s="66" t="s">
        <v>159</v>
      </c>
      <c r="F219" s="18" cm="1">
        <f t="array" ref="F219">SUMPRODUCT(1*('All Skus'!$C$2:$C$951=$E219),'All Skus'!$D$2:$D$951)</f>
        <v>0</v>
      </c>
      <c r="G219" s="13" t="str">
        <f>VLOOKUP(MID(E219,4,1),DATA!$F$2:$G$16,2,FALSE)</f>
        <v>20"</v>
      </c>
      <c r="H219" s="13" t="str">
        <f>VLOOKUP(MID(E219,5,3),DATA!$H$2:$I$16,2,FALSE)</f>
        <v>9.0"</v>
      </c>
      <c r="I219" s="13" t="str">
        <f t="shared" si="6"/>
        <v>25</v>
      </c>
      <c r="J219" s="13" t="str">
        <f>VLOOKUP(MID(E219,10,3),DATA!$J$2:$L$16,2,FALSE)</f>
        <v>5x112</v>
      </c>
      <c r="K219" s="13">
        <f>VLOOKUP(MID(E219,10,3),DATA!$J$2:$L$16,3,FALSE)</f>
        <v>66.56</v>
      </c>
      <c r="L219" s="10" t="str">
        <f>VLOOKUP(MID(E219,3,1),DATA!$D$2:$E$16,2,FALSE)</f>
        <v>Medium Offset</v>
      </c>
      <c r="M219" s="10">
        <v>25.8</v>
      </c>
      <c r="N219" s="11" t="s">
        <v>47</v>
      </c>
      <c r="O219" s="61" t="str">
        <f>VLOOKUP(MID(P219,1,2),DATA!$B$2:$C$10,2,FALSE)</f>
        <v>FF01</v>
      </c>
      <c r="P219" s="66" t="s">
        <v>159</v>
      </c>
      <c r="Q219" s="18" cm="1">
        <f t="array" ref="Q219">SUMPRODUCT(1*('All Skus'!$C$2:$C$951=$P219),'All Skus'!$D$2:$D$951)</f>
        <v>0</v>
      </c>
      <c r="R219" s="13" t="str">
        <f>VLOOKUP(MID(P219,4,1),DATA!$F$2:$G$16,2,FALSE)</f>
        <v>20"</v>
      </c>
      <c r="S219" s="13" t="str">
        <f>VLOOKUP(MID(P219,5,3),DATA!$H$2:$I$16,2,FALSE)</f>
        <v>9.0"</v>
      </c>
      <c r="T219" s="13" t="str">
        <f t="shared" si="7"/>
        <v>25</v>
      </c>
      <c r="U219" s="13" t="str">
        <f>VLOOKUP(MID(P219,10,3),DATA!$J$2:$L$16,2,FALSE)</f>
        <v>5x112</v>
      </c>
      <c r="V219" s="13">
        <f>VLOOKUP(MID(P219,10,3),DATA!$J$2:$L$16,3,FALSE)</f>
        <v>66.56</v>
      </c>
      <c r="W219" s="10" t="str">
        <f>VLOOKUP(MID(P219,3,1),DATA!$D$2:$E$16,2,FALSE)</f>
        <v>Medium Offset</v>
      </c>
      <c r="X219" s="10">
        <v>25.8</v>
      </c>
      <c r="Y219" s="11" t="s">
        <v>47</v>
      </c>
      <c r="Z219" s="10" t="s">
        <v>2257</v>
      </c>
      <c r="AA219" s="10" t="s">
        <v>2</v>
      </c>
      <c r="AB219" s="10" t="s">
        <v>5</v>
      </c>
    </row>
    <row r="220" spans="1:29" x14ac:dyDescent="0.25">
      <c r="A220" s="10" t="s">
        <v>1828</v>
      </c>
      <c r="B220" s="10" t="s">
        <v>36</v>
      </c>
      <c r="C220" s="62" t="str">
        <f>VLOOKUP(MID(E220,1,2),DATA!$B$2:$C$10,2,FALSE)</f>
        <v>FF01</v>
      </c>
      <c r="D220" s="10" t="str">
        <f>VLOOKUP(MID(E220,13,2),DATA!$M$2:$N$16,2,FALSE)</f>
        <v>Liquid Silver</v>
      </c>
      <c r="E220" s="66" t="s">
        <v>160</v>
      </c>
      <c r="F220" s="18" cm="1">
        <f t="array" ref="F220">SUMPRODUCT(1*('All Skus'!$C$2:$C$951=$E220),'All Skus'!$D$2:$D$951)</f>
        <v>34</v>
      </c>
      <c r="G220" s="13" t="str">
        <f>VLOOKUP(MID(E220,4,1),DATA!$F$2:$G$16,2,FALSE)</f>
        <v>20"</v>
      </c>
      <c r="H220" s="13" t="str">
        <f>VLOOKUP(MID(E220,5,3),DATA!$H$2:$I$16,2,FALSE)</f>
        <v>9.0"</v>
      </c>
      <c r="I220" s="13" t="str">
        <f t="shared" si="6"/>
        <v>25</v>
      </c>
      <c r="J220" s="13" t="str">
        <f>VLOOKUP(MID(E220,10,3),DATA!$J$2:$L$16,2,FALSE)</f>
        <v>5x112</v>
      </c>
      <c r="K220" s="13">
        <f>VLOOKUP(MID(E220,10,3),DATA!$J$2:$L$16,3,FALSE)</f>
        <v>66.56</v>
      </c>
      <c r="L220" s="10" t="str">
        <f>VLOOKUP(MID(E220,3,1),DATA!$D$2:$E$16,2,FALSE)</f>
        <v>Medium Offset</v>
      </c>
      <c r="M220" s="10">
        <v>25.8</v>
      </c>
      <c r="N220" s="11" t="s">
        <v>47</v>
      </c>
      <c r="O220" s="61" t="str">
        <f>VLOOKUP(MID(P220,1,2),DATA!$B$2:$C$10,2,FALSE)</f>
        <v>FF01</v>
      </c>
      <c r="P220" s="66" t="s">
        <v>160</v>
      </c>
      <c r="Q220" s="18" cm="1">
        <f t="array" ref="Q220">SUMPRODUCT(1*('All Skus'!$C$2:$C$951=$P220),'All Skus'!$D$2:$D$951)</f>
        <v>34</v>
      </c>
      <c r="R220" s="13" t="str">
        <f>VLOOKUP(MID(P220,4,1),DATA!$F$2:$G$16,2,FALSE)</f>
        <v>20"</v>
      </c>
      <c r="S220" s="13" t="str">
        <f>VLOOKUP(MID(P220,5,3),DATA!$H$2:$I$16,2,FALSE)</f>
        <v>9.0"</v>
      </c>
      <c r="T220" s="13" t="str">
        <f t="shared" si="7"/>
        <v>25</v>
      </c>
      <c r="U220" s="13" t="str">
        <f>VLOOKUP(MID(P220,10,3),DATA!$J$2:$L$16,2,FALSE)</f>
        <v>5x112</v>
      </c>
      <c r="V220" s="13">
        <f>VLOOKUP(MID(P220,10,3),DATA!$J$2:$L$16,3,FALSE)</f>
        <v>66.56</v>
      </c>
      <c r="W220" s="10" t="str">
        <f>VLOOKUP(MID(P220,3,1),DATA!$D$2:$E$16,2,FALSE)</f>
        <v>Medium Offset</v>
      </c>
      <c r="X220" s="10">
        <v>25.8</v>
      </c>
      <c r="Y220" s="11" t="s">
        <v>47</v>
      </c>
      <c r="Z220" s="10" t="s">
        <v>2257</v>
      </c>
      <c r="AA220" s="10" t="s">
        <v>2</v>
      </c>
      <c r="AB220" s="10" t="s">
        <v>5</v>
      </c>
    </row>
    <row r="221" spans="1:29" x14ac:dyDescent="0.25">
      <c r="A221" s="10" t="s">
        <v>1828</v>
      </c>
      <c r="B221" s="10" t="s">
        <v>1837</v>
      </c>
      <c r="C221" s="62" t="str">
        <f>VLOOKUP(MID(E221,1,2),DATA!$B$2:$C$10,2,FALSE)</f>
        <v>FF01</v>
      </c>
      <c r="D221" s="10" t="str">
        <f>VLOOKUP(MID(E221,13,2),DATA!$M$2:$N$16,2,FALSE)</f>
        <v>Tarmac</v>
      </c>
      <c r="E221" s="66" t="s">
        <v>159</v>
      </c>
      <c r="F221" s="18" cm="1">
        <f t="array" ref="F221">SUMPRODUCT(1*('All Skus'!$C$2:$C$951=$E221),'All Skus'!$D$2:$D$951)</f>
        <v>0</v>
      </c>
      <c r="G221" s="13" t="str">
        <f>VLOOKUP(MID(E221,4,1),DATA!$F$2:$G$16,2,FALSE)</f>
        <v>20"</v>
      </c>
      <c r="H221" s="13" t="str">
        <f>VLOOKUP(MID(E221,5,3),DATA!$H$2:$I$16,2,FALSE)</f>
        <v>9.0"</v>
      </c>
      <c r="I221" s="13" t="str">
        <f t="shared" si="6"/>
        <v>25</v>
      </c>
      <c r="J221" s="13" t="str">
        <f>VLOOKUP(MID(E221,10,3),DATA!$J$2:$L$16,2,FALSE)</f>
        <v>5x112</v>
      </c>
      <c r="K221" s="13">
        <f>VLOOKUP(MID(E221,10,3),DATA!$J$2:$L$16,3,FALSE)</f>
        <v>66.56</v>
      </c>
      <c r="L221" s="10" t="str">
        <f>VLOOKUP(MID(E221,3,1),DATA!$D$2:$E$16,2,FALSE)</f>
        <v>Medium Offset</v>
      </c>
      <c r="M221" s="10">
        <v>28.6</v>
      </c>
      <c r="N221" s="11" t="s">
        <v>57</v>
      </c>
      <c r="O221" s="61" t="str">
        <f>VLOOKUP(MID(P221,1,2),DATA!$B$2:$C$10,2,FALSE)</f>
        <v>FF01</v>
      </c>
      <c r="P221" s="66" t="s">
        <v>159</v>
      </c>
      <c r="Q221" s="18" cm="1">
        <f t="array" ref="Q221">SUMPRODUCT(1*('All Skus'!$C$2:$C$951=$P221),'All Skus'!$D$2:$D$951)</f>
        <v>0</v>
      </c>
      <c r="R221" s="13" t="str">
        <f>VLOOKUP(MID(P221,4,1),DATA!$F$2:$G$16,2,FALSE)</f>
        <v>20"</v>
      </c>
      <c r="S221" s="13" t="str">
        <f>VLOOKUP(MID(P221,5,3),DATA!$H$2:$I$16,2,FALSE)</f>
        <v>9.0"</v>
      </c>
      <c r="T221" s="13" t="str">
        <f t="shared" si="7"/>
        <v>25</v>
      </c>
      <c r="U221" s="13" t="str">
        <f>VLOOKUP(MID(P221,10,3),DATA!$J$2:$L$16,2,FALSE)</f>
        <v>5x112</v>
      </c>
      <c r="V221" s="13">
        <f>VLOOKUP(MID(P221,10,3),DATA!$J$2:$L$16,3,FALSE)</f>
        <v>66.56</v>
      </c>
      <c r="W221" s="10" t="str">
        <f>VLOOKUP(MID(P221,3,1),DATA!$D$2:$E$16,2,FALSE)</f>
        <v>Medium Offset</v>
      </c>
      <c r="X221" s="10">
        <v>28.6</v>
      </c>
      <c r="Y221" s="11" t="s">
        <v>57</v>
      </c>
      <c r="AA221" s="10" t="s">
        <v>2</v>
      </c>
      <c r="AB221" s="10" t="s">
        <v>5</v>
      </c>
    </row>
    <row r="222" spans="1:29" x14ac:dyDescent="0.25">
      <c r="A222" s="10" t="s">
        <v>1828</v>
      </c>
      <c r="B222" s="10" t="s">
        <v>36</v>
      </c>
      <c r="C222" s="62" t="str">
        <f>VLOOKUP(MID(E222,1,2),DATA!$B$2:$C$10,2,FALSE)</f>
        <v>FF04</v>
      </c>
      <c r="D222" s="10" t="str">
        <f>VLOOKUP(MID(E222,13,2),DATA!$M$2:$N$16,2,FALSE)</f>
        <v>Tarmac</v>
      </c>
      <c r="E222" s="66" t="s">
        <v>303</v>
      </c>
      <c r="F222" s="18" cm="1">
        <f t="array" ref="F222">SUMPRODUCT(1*('All Skus'!$C$2:$C$951=$E222),'All Skus'!$D$2:$D$951)</f>
        <v>7</v>
      </c>
      <c r="G222" s="13" t="str">
        <f>VLOOKUP(MID(E222,4,1),DATA!$F$2:$G$16,2,FALSE)</f>
        <v>20"</v>
      </c>
      <c r="H222" s="13" t="str">
        <f>VLOOKUP(MID(E222,5,3),DATA!$H$2:$I$16,2,FALSE)</f>
        <v>9.0"</v>
      </c>
      <c r="I222" s="13" t="str">
        <f t="shared" si="6"/>
        <v>25</v>
      </c>
      <c r="J222" s="13" t="str">
        <f>VLOOKUP(MID(E222,10,3),DATA!$J$2:$L$16,2,FALSE)</f>
        <v>5x112</v>
      </c>
      <c r="K222" s="13">
        <f>VLOOKUP(MID(E222,10,3),DATA!$J$2:$L$16,3,FALSE)</f>
        <v>66.56</v>
      </c>
      <c r="L222" s="10" t="str">
        <f>VLOOKUP(MID(E222,3,1),DATA!$D$2:$E$16,2,FALSE)</f>
        <v>Medium Offset</v>
      </c>
      <c r="M222" s="10">
        <v>24.8</v>
      </c>
      <c r="N222" s="11" t="s">
        <v>47</v>
      </c>
      <c r="O222" s="61" t="str">
        <f>VLOOKUP(MID(P222,1,2),DATA!$B$2:$C$10,2,FALSE)</f>
        <v>FF04</v>
      </c>
      <c r="P222" s="66" t="s">
        <v>303</v>
      </c>
      <c r="Q222" s="18" cm="1">
        <f t="array" ref="Q222">SUMPRODUCT(1*('All Skus'!$C$2:$C$951=$P222),'All Skus'!$D$2:$D$951)</f>
        <v>7</v>
      </c>
      <c r="R222" s="13" t="str">
        <f>VLOOKUP(MID(P222,4,1),DATA!$F$2:$G$16,2,FALSE)</f>
        <v>20"</v>
      </c>
      <c r="S222" s="13" t="str">
        <f>VLOOKUP(MID(P222,5,3),DATA!$H$2:$I$16,2,FALSE)</f>
        <v>9.0"</v>
      </c>
      <c r="T222" s="13" t="str">
        <f t="shared" si="7"/>
        <v>25</v>
      </c>
      <c r="U222" s="13" t="str">
        <f>VLOOKUP(MID(P222,10,3),DATA!$J$2:$L$16,2,FALSE)</f>
        <v>5x112</v>
      </c>
      <c r="V222" s="13">
        <f>VLOOKUP(MID(P222,10,3),DATA!$J$2:$L$16,3,FALSE)</f>
        <v>66.56</v>
      </c>
      <c r="W222" s="10" t="str">
        <f>VLOOKUP(MID(P222,3,1),DATA!$D$2:$E$16,2,FALSE)</f>
        <v>Medium Offset</v>
      </c>
      <c r="X222" s="10">
        <v>24.8</v>
      </c>
      <c r="Y222" s="11" t="s">
        <v>47</v>
      </c>
      <c r="Z222" s="10" t="s">
        <v>2257</v>
      </c>
      <c r="AA222" s="10" t="s">
        <v>2</v>
      </c>
      <c r="AB222" s="10" t="s">
        <v>5</v>
      </c>
    </row>
    <row r="223" spans="1:29" x14ac:dyDescent="0.25">
      <c r="A223" s="10" t="s">
        <v>1828</v>
      </c>
      <c r="B223" s="10" t="s">
        <v>36</v>
      </c>
      <c r="C223" s="62" t="str">
        <f>VLOOKUP(MID(E223,1,2),DATA!$B$2:$C$10,2,FALSE)</f>
        <v>FF04</v>
      </c>
      <c r="D223" s="10" t="str">
        <f>VLOOKUP(MID(E223,13,2),DATA!$M$2:$N$16,2,FALSE)</f>
        <v>Liquid Metal</v>
      </c>
      <c r="E223" s="66" t="s">
        <v>304</v>
      </c>
      <c r="F223" s="18" cm="1">
        <f t="array" ref="F223">SUMPRODUCT(1*('All Skus'!$C$2:$C$951=$E223),'All Skus'!$D$2:$D$951)</f>
        <v>9</v>
      </c>
      <c r="G223" s="13" t="str">
        <f>VLOOKUP(MID(E223,4,1),DATA!$F$2:$G$16,2,FALSE)</f>
        <v>20"</v>
      </c>
      <c r="H223" s="13" t="str">
        <f>VLOOKUP(MID(E223,5,3),DATA!$H$2:$I$16,2,FALSE)</f>
        <v>9.0"</v>
      </c>
      <c r="I223" s="13" t="str">
        <f t="shared" si="6"/>
        <v>25</v>
      </c>
      <c r="J223" s="13" t="str">
        <f>VLOOKUP(MID(E223,10,3),DATA!$J$2:$L$16,2,FALSE)</f>
        <v>5x112</v>
      </c>
      <c r="K223" s="13">
        <f>VLOOKUP(MID(E223,10,3),DATA!$J$2:$L$16,3,FALSE)</f>
        <v>66.56</v>
      </c>
      <c r="L223" s="10" t="str">
        <f>VLOOKUP(MID(E223,3,1),DATA!$D$2:$E$16,2,FALSE)</f>
        <v>Medium Offset</v>
      </c>
      <c r="M223" s="10">
        <v>24.8</v>
      </c>
      <c r="N223" s="11" t="s">
        <v>47</v>
      </c>
      <c r="O223" s="61" t="str">
        <f>VLOOKUP(MID(P223,1,2),DATA!$B$2:$C$10,2,FALSE)</f>
        <v>FF04</v>
      </c>
      <c r="P223" s="66" t="s">
        <v>304</v>
      </c>
      <c r="Q223" s="18" cm="1">
        <f t="array" ref="Q223">SUMPRODUCT(1*('All Skus'!$C$2:$C$951=$P223),'All Skus'!$D$2:$D$951)</f>
        <v>9</v>
      </c>
      <c r="R223" s="13" t="str">
        <f>VLOOKUP(MID(P223,4,1),DATA!$F$2:$G$16,2,FALSE)</f>
        <v>20"</v>
      </c>
      <c r="S223" s="13" t="str">
        <f>VLOOKUP(MID(P223,5,3),DATA!$H$2:$I$16,2,FALSE)</f>
        <v>9.0"</v>
      </c>
      <c r="T223" s="13" t="str">
        <f t="shared" si="7"/>
        <v>25</v>
      </c>
      <c r="U223" s="13" t="str">
        <f>VLOOKUP(MID(P223,10,3),DATA!$J$2:$L$16,2,FALSE)</f>
        <v>5x112</v>
      </c>
      <c r="V223" s="13">
        <f>VLOOKUP(MID(P223,10,3),DATA!$J$2:$L$16,3,FALSE)</f>
        <v>66.56</v>
      </c>
      <c r="W223" s="10" t="str">
        <f>VLOOKUP(MID(P223,3,1),DATA!$D$2:$E$16,2,FALSE)</f>
        <v>Medium Offset</v>
      </c>
      <c r="X223" s="10">
        <v>24.8</v>
      </c>
      <c r="Y223" s="11" t="s">
        <v>47</v>
      </c>
      <c r="Z223" s="10" t="s">
        <v>2257</v>
      </c>
      <c r="AA223" s="10" t="s">
        <v>2</v>
      </c>
      <c r="AB223" s="10" t="s">
        <v>5</v>
      </c>
    </row>
    <row r="224" spans="1:29" x14ac:dyDescent="0.25">
      <c r="A224" s="10" t="s">
        <v>1828</v>
      </c>
      <c r="B224" s="10" t="s">
        <v>1837</v>
      </c>
      <c r="C224" s="62" t="str">
        <f>VLOOKUP(MID(E224,1,2),DATA!$B$2:$C$10,2,FALSE)</f>
        <v>FF04</v>
      </c>
      <c r="D224" s="10" t="str">
        <f>VLOOKUP(MID(E224,13,2),DATA!$M$2:$N$16,2,FALSE)</f>
        <v>Tarmac</v>
      </c>
      <c r="E224" s="66" t="s">
        <v>303</v>
      </c>
      <c r="F224" s="18" cm="1">
        <f t="array" ref="F224">SUMPRODUCT(1*('All Skus'!$C$2:$C$951=$E224),'All Skus'!$D$2:$D$951)</f>
        <v>7</v>
      </c>
      <c r="G224" s="13" t="str">
        <f>VLOOKUP(MID(E224,4,1),DATA!$F$2:$G$16,2,FALSE)</f>
        <v>20"</v>
      </c>
      <c r="H224" s="13" t="str">
        <f>VLOOKUP(MID(E224,5,3),DATA!$H$2:$I$16,2,FALSE)</f>
        <v>9.0"</v>
      </c>
      <c r="I224" s="13" t="str">
        <f t="shared" si="6"/>
        <v>25</v>
      </c>
      <c r="J224" s="13" t="str">
        <f>VLOOKUP(MID(E224,10,3),DATA!$J$2:$L$16,2,FALSE)</f>
        <v>5x112</v>
      </c>
      <c r="K224" s="13">
        <f>VLOOKUP(MID(E224,10,3),DATA!$J$2:$L$16,3,FALSE)</f>
        <v>66.56</v>
      </c>
      <c r="L224" s="10" t="str">
        <f>VLOOKUP(MID(E224,3,1),DATA!$D$2:$E$16,2,FALSE)</f>
        <v>Medium Offset</v>
      </c>
      <c r="M224" s="10">
        <v>28.6</v>
      </c>
      <c r="N224" s="11" t="s">
        <v>47</v>
      </c>
      <c r="O224" s="61" t="str">
        <f>VLOOKUP(MID(P224,1,2),DATA!$B$2:$C$10,2,FALSE)</f>
        <v>FF04</v>
      </c>
      <c r="P224" s="66" t="s">
        <v>303</v>
      </c>
      <c r="Q224" s="18" cm="1">
        <f t="array" ref="Q224">SUMPRODUCT(1*('All Skus'!$C$2:$C$951=$P224),'All Skus'!$D$2:$D$951)</f>
        <v>7</v>
      </c>
      <c r="R224" s="13" t="str">
        <f>VLOOKUP(MID(P224,4,1),DATA!$F$2:$G$16,2,FALSE)</f>
        <v>20"</v>
      </c>
      <c r="S224" s="13" t="str">
        <f>VLOOKUP(MID(P224,5,3),DATA!$H$2:$I$16,2,FALSE)</f>
        <v>9.0"</v>
      </c>
      <c r="T224" s="13" t="str">
        <f t="shared" si="7"/>
        <v>25</v>
      </c>
      <c r="U224" s="13" t="str">
        <f>VLOOKUP(MID(P224,10,3),DATA!$J$2:$L$16,2,FALSE)</f>
        <v>5x112</v>
      </c>
      <c r="V224" s="13">
        <f>VLOOKUP(MID(P224,10,3),DATA!$J$2:$L$16,3,FALSE)</f>
        <v>66.56</v>
      </c>
      <c r="W224" s="10" t="str">
        <f>VLOOKUP(MID(P224,3,1),DATA!$D$2:$E$16,2,FALSE)</f>
        <v>Medium Offset</v>
      </c>
      <c r="X224" s="10">
        <v>28.6</v>
      </c>
      <c r="Y224" s="11" t="s">
        <v>47</v>
      </c>
      <c r="AA224" s="10" t="s">
        <v>2</v>
      </c>
      <c r="AB224" s="10" t="s">
        <v>5</v>
      </c>
    </row>
    <row r="225" spans="1:29" x14ac:dyDescent="0.25">
      <c r="A225" s="10" t="s">
        <v>1828</v>
      </c>
      <c r="B225" s="10" t="s">
        <v>1837</v>
      </c>
      <c r="C225" s="62" t="str">
        <f>VLOOKUP(MID(E225,1,2),DATA!$B$2:$C$10,2,FALSE)</f>
        <v>FF04</v>
      </c>
      <c r="D225" s="10" t="str">
        <f>VLOOKUP(MID(E225,13,2),DATA!$M$2:$N$16,2,FALSE)</f>
        <v>Liquid Metal</v>
      </c>
      <c r="E225" s="66" t="s">
        <v>304</v>
      </c>
      <c r="F225" s="18" cm="1">
        <f t="array" ref="F225">SUMPRODUCT(1*('All Skus'!$C$2:$C$951=$E225),'All Skus'!$D$2:$D$951)</f>
        <v>9</v>
      </c>
      <c r="G225" s="13" t="str">
        <f>VLOOKUP(MID(E225,4,1),DATA!$F$2:$G$16,2,FALSE)</f>
        <v>20"</v>
      </c>
      <c r="H225" s="13" t="str">
        <f>VLOOKUP(MID(E225,5,3),DATA!$H$2:$I$16,2,FALSE)</f>
        <v>9.0"</v>
      </c>
      <c r="I225" s="13" t="str">
        <f t="shared" si="6"/>
        <v>25</v>
      </c>
      <c r="J225" s="13" t="str">
        <f>VLOOKUP(MID(E225,10,3),DATA!$J$2:$L$16,2,FALSE)</f>
        <v>5x112</v>
      </c>
      <c r="K225" s="13">
        <f>VLOOKUP(MID(E225,10,3),DATA!$J$2:$L$16,3,FALSE)</f>
        <v>66.56</v>
      </c>
      <c r="L225" s="10" t="str">
        <f>VLOOKUP(MID(E225,3,1),DATA!$D$2:$E$16,2,FALSE)</f>
        <v>Medium Offset</v>
      </c>
      <c r="M225" s="10">
        <v>28.6</v>
      </c>
      <c r="N225" s="11" t="s">
        <v>47</v>
      </c>
      <c r="O225" s="61" t="str">
        <f>VLOOKUP(MID(P225,1,2),DATA!$B$2:$C$10,2,FALSE)</f>
        <v>FF04</v>
      </c>
      <c r="P225" s="66" t="s">
        <v>304</v>
      </c>
      <c r="Q225" s="18" cm="1">
        <f t="array" ref="Q225">SUMPRODUCT(1*('All Skus'!$C$2:$C$951=$P225),'All Skus'!$D$2:$D$951)</f>
        <v>9</v>
      </c>
      <c r="R225" s="13" t="str">
        <f>VLOOKUP(MID(P225,4,1),DATA!$F$2:$G$16,2,FALSE)</f>
        <v>20"</v>
      </c>
      <c r="S225" s="13" t="str">
        <f>VLOOKUP(MID(P225,5,3),DATA!$H$2:$I$16,2,FALSE)</f>
        <v>9.0"</v>
      </c>
      <c r="T225" s="13" t="str">
        <f t="shared" si="7"/>
        <v>25</v>
      </c>
      <c r="U225" s="13" t="str">
        <f>VLOOKUP(MID(P225,10,3),DATA!$J$2:$L$16,2,FALSE)</f>
        <v>5x112</v>
      </c>
      <c r="V225" s="13">
        <f>VLOOKUP(MID(P225,10,3),DATA!$J$2:$L$16,3,FALSE)</f>
        <v>66.56</v>
      </c>
      <c r="W225" s="10" t="str">
        <f>VLOOKUP(MID(P225,3,1),DATA!$D$2:$E$16,2,FALSE)</f>
        <v>Medium Offset</v>
      </c>
      <c r="X225" s="10">
        <v>28.6</v>
      </c>
      <c r="Y225" s="11" t="s">
        <v>47</v>
      </c>
      <c r="AA225" s="10" t="s">
        <v>2</v>
      </c>
      <c r="AB225" s="10" t="s">
        <v>5</v>
      </c>
    </row>
    <row r="226" spans="1:29" x14ac:dyDescent="0.25">
      <c r="A226" s="10" t="s">
        <v>1828</v>
      </c>
      <c r="B226" s="10" t="s">
        <v>36</v>
      </c>
      <c r="C226" s="62" t="str">
        <f>VLOOKUP(MID(E226,1,2),DATA!$B$2:$C$10,2,FALSE)</f>
        <v>FF10</v>
      </c>
      <c r="D226" s="10" t="str">
        <f>VLOOKUP(MID(E226,13,2),DATA!$M$2:$N$16,2,FALSE)</f>
        <v>Tarmac</v>
      </c>
      <c r="E226" s="66" t="s">
        <v>28</v>
      </c>
      <c r="F226" s="18" cm="1">
        <f t="array" ref="F226">SUMPRODUCT(1*('All Skus'!$C$2:$C$951=$E226),'All Skus'!$D$2:$D$951)</f>
        <v>24</v>
      </c>
      <c r="G226" s="13" t="str">
        <f>VLOOKUP(MID(E226,4,1),DATA!$F$2:$G$16,2,FALSE)</f>
        <v>20"</v>
      </c>
      <c r="H226" s="13" t="str">
        <f>VLOOKUP(MID(E226,5,3),DATA!$H$2:$I$16,2,FALSE)</f>
        <v>9.0"</v>
      </c>
      <c r="I226" s="13" t="str">
        <f t="shared" si="6"/>
        <v>25</v>
      </c>
      <c r="J226" s="13" t="str">
        <f>VLOOKUP(MID(E226,10,3),DATA!$J$2:$L$16,2,FALSE)</f>
        <v>5x112</v>
      </c>
      <c r="K226" s="13">
        <f>VLOOKUP(MID(E226,10,3),DATA!$J$2:$L$16,3,FALSE)</f>
        <v>66.56</v>
      </c>
      <c r="L226" s="10" t="str">
        <f>VLOOKUP(MID(E226,3,1),DATA!$D$2:$E$16,2,FALSE)</f>
        <v>Medium Offset</v>
      </c>
      <c r="N226" s="11" t="s">
        <v>47</v>
      </c>
      <c r="O226" s="61" t="str">
        <f>VLOOKUP(MID(P226,1,2),DATA!$B$2:$C$10,2,FALSE)</f>
        <v>FF10</v>
      </c>
      <c r="P226" s="66" t="s">
        <v>28</v>
      </c>
      <c r="Q226" s="18" cm="1">
        <f t="array" ref="Q226">SUMPRODUCT(1*('All Skus'!$C$2:$C$951=$P226),'All Skus'!$D$2:$D$951)</f>
        <v>24</v>
      </c>
      <c r="R226" s="13" t="str">
        <f>VLOOKUP(MID(P226,4,1),DATA!$F$2:$G$16,2,FALSE)</f>
        <v>20"</v>
      </c>
      <c r="S226" s="13" t="str">
        <f>VLOOKUP(MID(P226,5,3),DATA!$H$2:$I$16,2,FALSE)</f>
        <v>9.0"</v>
      </c>
      <c r="T226" s="13" t="str">
        <f t="shared" si="7"/>
        <v>25</v>
      </c>
      <c r="U226" s="13" t="str">
        <f>VLOOKUP(MID(P226,10,3),DATA!$J$2:$L$16,2,FALSE)</f>
        <v>5x112</v>
      </c>
      <c r="V226" s="13">
        <f>VLOOKUP(MID(P226,10,3),DATA!$J$2:$L$16,3,FALSE)</f>
        <v>66.56</v>
      </c>
      <c r="W226" s="10" t="str">
        <f>VLOOKUP(MID(P226,3,1),DATA!$D$2:$E$16,2,FALSE)</f>
        <v>Medium Offset</v>
      </c>
      <c r="Y226" s="11" t="s">
        <v>47</v>
      </c>
      <c r="Z226" s="10" t="s">
        <v>2257</v>
      </c>
      <c r="AA226" s="10" t="s">
        <v>2</v>
      </c>
      <c r="AB226" s="10" t="s">
        <v>5</v>
      </c>
    </row>
    <row r="227" spans="1:29" x14ac:dyDescent="0.25">
      <c r="A227" s="10" t="s">
        <v>1828</v>
      </c>
      <c r="B227" s="10" t="s">
        <v>36</v>
      </c>
      <c r="C227" s="62" t="str">
        <f>VLOOKUP(MID(E227,1,2),DATA!$B$2:$C$10,2,FALSE)</f>
        <v>FF10</v>
      </c>
      <c r="D227" s="10" t="str">
        <f>VLOOKUP(MID(E227,13,2),DATA!$M$2:$N$16,2,FALSE)</f>
        <v>Liquid Metal</v>
      </c>
      <c r="E227" s="66" t="s">
        <v>29</v>
      </c>
      <c r="F227" s="18" cm="1">
        <f t="array" ref="F227">SUMPRODUCT(1*('All Skus'!$C$2:$C$951=$E227),'All Skus'!$D$2:$D$951)</f>
        <v>8</v>
      </c>
      <c r="G227" s="13" t="str">
        <f>VLOOKUP(MID(E227,4,1),DATA!$F$2:$G$16,2,FALSE)</f>
        <v>20"</v>
      </c>
      <c r="H227" s="13" t="str">
        <f>VLOOKUP(MID(E227,5,3),DATA!$H$2:$I$16,2,FALSE)</f>
        <v>9.0"</v>
      </c>
      <c r="I227" s="13" t="str">
        <f t="shared" si="6"/>
        <v>25</v>
      </c>
      <c r="J227" s="13" t="str">
        <f>VLOOKUP(MID(E227,10,3),DATA!$J$2:$L$16,2,FALSE)</f>
        <v>5x112</v>
      </c>
      <c r="K227" s="13">
        <f>VLOOKUP(MID(E227,10,3),DATA!$J$2:$L$16,3,FALSE)</f>
        <v>66.56</v>
      </c>
      <c r="L227" s="10" t="str">
        <f>VLOOKUP(MID(E227,3,1),DATA!$D$2:$E$16,2,FALSE)</f>
        <v>Medium Offset</v>
      </c>
      <c r="N227" s="11" t="s">
        <v>47</v>
      </c>
      <c r="O227" s="61" t="str">
        <f>VLOOKUP(MID(P227,1,2),DATA!$B$2:$C$10,2,FALSE)</f>
        <v>FF10</v>
      </c>
      <c r="P227" s="66" t="s">
        <v>29</v>
      </c>
      <c r="Q227" s="18" cm="1">
        <f t="array" ref="Q227">SUMPRODUCT(1*('All Skus'!$C$2:$C$951=$P227),'All Skus'!$D$2:$D$951)</f>
        <v>8</v>
      </c>
      <c r="R227" s="13" t="str">
        <f>VLOOKUP(MID(P227,4,1),DATA!$F$2:$G$16,2,FALSE)</f>
        <v>20"</v>
      </c>
      <c r="S227" s="13" t="str">
        <f>VLOOKUP(MID(P227,5,3),DATA!$H$2:$I$16,2,FALSE)</f>
        <v>9.0"</v>
      </c>
      <c r="T227" s="13" t="str">
        <f t="shared" si="7"/>
        <v>25</v>
      </c>
      <c r="U227" s="13" t="str">
        <f>VLOOKUP(MID(P227,10,3),DATA!$J$2:$L$16,2,FALSE)</f>
        <v>5x112</v>
      </c>
      <c r="V227" s="13">
        <f>VLOOKUP(MID(P227,10,3),DATA!$J$2:$L$16,3,FALSE)</f>
        <v>66.56</v>
      </c>
      <c r="W227" s="10" t="str">
        <f>VLOOKUP(MID(P227,3,1),DATA!$D$2:$E$16,2,FALSE)</f>
        <v>Medium Offset</v>
      </c>
      <c r="Y227" s="11" t="s">
        <v>47</v>
      </c>
      <c r="Z227" s="10" t="s">
        <v>2257</v>
      </c>
      <c r="AA227" s="10" t="s">
        <v>2</v>
      </c>
      <c r="AB227" s="10" t="s">
        <v>5</v>
      </c>
    </row>
    <row r="228" spans="1:29" x14ac:dyDescent="0.25">
      <c r="A228" s="10" t="s">
        <v>1828</v>
      </c>
      <c r="B228" s="10" t="s">
        <v>1837</v>
      </c>
      <c r="C228" s="62" t="str">
        <f>VLOOKUP(MID(E228,1,2),DATA!$B$2:$C$10,2,FALSE)</f>
        <v>FF10</v>
      </c>
      <c r="D228" s="10" t="str">
        <f>VLOOKUP(MID(E228,13,2),DATA!$M$2:$N$16,2,FALSE)</f>
        <v>Tarmac</v>
      </c>
      <c r="E228" s="66" t="s">
        <v>28</v>
      </c>
      <c r="F228" s="18" cm="1">
        <f t="array" ref="F228">SUMPRODUCT(1*('All Skus'!$C$2:$C$951=$E228),'All Skus'!$D$2:$D$951)</f>
        <v>24</v>
      </c>
      <c r="G228" s="13" t="str">
        <f>VLOOKUP(MID(E228,4,1),DATA!$F$2:$G$16,2,FALSE)</f>
        <v>20"</v>
      </c>
      <c r="H228" s="13" t="str">
        <f>VLOOKUP(MID(E228,5,3),DATA!$H$2:$I$16,2,FALSE)</f>
        <v>9.0"</v>
      </c>
      <c r="I228" s="13" t="str">
        <f t="shared" si="6"/>
        <v>25</v>
      </c>
      <c r="J228" s="13" t="str">
        <f>VLOOKUP(MID(E228,10,3),DATA!$J$2:$L$16,2,FALSE)</f>
        <v>5x112</v>
      </c>
      <c r="K228" s="13">
        <f>VLOOKUP(MID(E228,10,3),DATA!$J$2:$L$16,3,FALSE)</f>
        <v>66.56</v>
      </c>
      <c r="L228" s="10" t="str">
        <f>VLOOKUP(MID(E228,3,1),DATA!$D$2:$E$16,2,FALSE)</f>
        <v>Medium Offset</v>
      </c>
      <c r="M228" s="10">
        <v>28.6</v>
      </c>
      <c r="N228" s="11" t="s">
        <v>57</v>
      </c>
      <c r="O228" s="61" t="str">
        <f>VLOOKUP(MID(P228,1,2),DATA!$B$2:$C$10,2,FALSE)</f>
        <v>FF10</v>
      </c>
      <c r="P228" s="66" t="s">
        <v>28</v>
      </c>
      <c r="Q228" s="18" cm="1">
        <f t="array" ref="Q228">SUMPRODUCT(1*('All Skus'!$C$2:$C$951=$P228),'All Skus'!$D$2:$D$951)</f>
        <v>24</v>
      </c>
      <c r="R228" s="13" t="str">
        <f>VLOOKUP(MID(P228,4,1),DATA!$F$2:$G$16,2,FALSE)</f>
        <v>20"</v>
      </c>
      <c r="S228" s="13" t="str">
        <f>VLOOKUP(MID(P228,5,3),DATA!$H$2:$I$16,2,FALSE)</f>
        <v>9.0"</v>
      </c>
      <c r="T228" s="13" t="str">
        <f t="shared" si="7"/>
        <v>25</v>
      </c>
      <c r="U228" s="13" t="str">
        <f>VLOOKUP(MID(P228,10,3),DATA!$J$2:$L$16,2,FALSE)</f>
        <v>5x112</v>
      </c>
      <c r="V228" s="13">
        <f>VLOOKUP(MID(P228,10,3),DATA!$J$2:$L$16,3,FALSE)</f>
        <v>66.56</v>
      </c>
      <c r="W228" s="10" t="str">
        <f>VLOOKUP(MID(P228,3,1),DATA!$D$2:$E$16,2,FALSE)</f>
        <v>Medium Offset</v>
      </c>
      <c r="X228" s="10">
        <v>28.6</v>
      </c>
      <c r="Y228" s="11" t="s">
        <v>57</v>
      </c>
      <c r="AA228" s="10" t="s">
        <v>2</v>
      </c>
      <c r="AB228" s="10" t="s">
        <v>5</v>
      </c>
    </row>
    <row r="229" spans="1:29" x14ac:dyDescent="0.25">
      <c r="A229" s="10" t="s">
        <v>1828</v>
      </c>
      <c r="B229" s="10" t="s">
        <v>1837</v>
      </c>
      <c r="C229" s="62" t="str">
        <f>VLOOKUP(MID(E229,1,2),DATA!$B$2:$C$10,2,FALSE)</f>
        <v>FF10</v>
      </c>
      <c r="D229" s="10" t="str">
        <f>VLOOKUP(MID(E229,13,2),DATA!$M$2:$N$16,2,FALSE)</f>
        <v>Liquid Metal</v>
      </c>
      <c r="E229" s="66" t="s">
        <v>29</v>
      </c>
      <c r="F229" s="18" cm="1">
        <f t="array" ref="F229">SUMPRODUCT(1*('All Skus'!$C$2:$C$951=$E229),'All Skus'!$D$2:$D$951)</f>
        <v>8</v>
      </c>
      <c r="G229" s="13" t="str">
        <f>VLOOKUP(MID(E229,4,1),DATA!$F$2:$G$16,2,FALSE)</f>
        <v>20"</v>
      </c>
      <c r="H229" s="13" t="str">
        <f>VLOOKUP(MID(E229,5,3),DATA!$H$2:$I$16,2,FALSE)</f>
        <v>9.0"</v>
      </c>
      <c r="I229" s="13" t="str">
        <f t="shared" si="6"/>
        <v>25</v>
      </c>
      <c r="J229" s="13" t="str">
        <f>VLOOKUP(MID(E229,10,3),DATA!$J$2:$L$16,2,FALSE)</f>
        <v>5x112</v>
      </c>
      <c r="K229" s="13">
        <f>VLOOKUP(MID(E229,10,3),DATA!$J$2:$L$16,3,FALSE)</f>
        <v>66.56</v>
      </c>
      <c r="L229" s="10" t="str">
        <f>VLOOKUP(MID(E229,3,1),DATA!$D$2:$E$16,2,FALSE)</f>
        <v>Medium Offset</v>
      </c>
      <c r="M229" s="10">
        <v>28.6</v>
      </c>
      <c r="N229" s="11" t="s">
        <v>57</v>
      </c>
      <c r="O229" s="61" t="str">
        <f>VLOOKUP(MID(P229,1,2),DATA!$B$2:$C$10,2,FALSE)</f>
        <v>FF10</v>
      </c>
      <c r="P229" s="66" t="s">
        <v>29</v>
      </c>
      <c r="Q229" s="18" cm="1">
        <f t="array" ref="Q229">SUMPRODUCT(1*('All Skus'!$C$2:$C$951=$P229),'All Skus'!$D$2:$D$951)</f>
        <v>8</v>
      </c>
      <c r="R229" s="13" t="str">
        <f>VLOOKUP(MID(P229,4,1),DATA!$F$2:$G$16,2,FALSE)</f>
        <v>20"</v>
      </c>
      <c r="S229" s="13" t="str">
        <f>VLOOKUP(MID(P229,5,3),DATA!$H$2:$I$16,2,FALSE)</f>
        <v>9.0"</v>
      </c>
      <c r="T229" s="13" t="str">
        <f t="shared" si="7"/>
        <v>25</v>
      </c>
      <c r="U229" s="13" t="str">
        <f>VLOOKUP(MID(P229,10,3),DATA!$J$2:$L$16,2,FALSE)</f>
        <v>5x112</v>
      </c>
      <c r="V229" s="13">
        <f>VLOOKUP(MID(P229,10,3),DATA!$J$2:$L$16,3,FALSE)</f>
        <v>66.56</v>
      </c>
      <c r="W229" s="10" t="str">
        <f>VLOOKUP(MID(P229,3,1),DATA!$D$2:$E$16,2,FALSE)</f>
        <v>Medium Offset</v>
      </c>
      <c r="X229" s="10">
        <v>28.6</v>
      </c>
      <c r="Y229" s="11" t="s">
        <v>57</v>
      </c>
      <c r="AA229" s="10" t="s">
        <v>2</v>
      </c>
      <c r="AB229" s="10" t="s">
        <v>5</v>
      </c>
    </row>
    <row r="230" spans="1:29" x14ac:dyDescent="0.25">
      <c r="A230" s="10" t="s">
        <v>1828</v>
      </c>
      <c r="B230" s="10" t="s">
        <v>1837</v>
      </c>
      <c r="C230" s="62" t="str">
        <f>VLOOKUP(MID(E230,1,2),DATA!$B$2:$C$10,2,FALSE)</f>
        <v>FF10</v>
      </c>
      <c r="D230" s="10" t="str">
        <f>VLOOKUP(MID(E230,13,2),DATA!$M$2:$N$16,2,FALSE)</f>
        <v>Tarmac</v>
      </c>
      <c r="E230" s="66" t="s">
        <v>53</v>
      </c>
      <c r="F230" s="18" cm="1">
        <f t="array" ref="F230">SUMPRODUCT(1*('All Skus'!$C$2:$C$951=$E230),'All Skus'!$D$2:$D$951)</f>
        <v>0</v>
      </c>
      <c r="G230" s="13" t="str">
        <f>VLOOKUP(MID(E230,4,1),DATA!$F$2:$G$16,2,FALSE)</f>
        <v>21"</v>
      </c>
      <c r="H230" s="13" t="str">
        <f>VLOOKUP(MID(E230,5,3),DATA!$H$2:$I$16,2,FALSE)</f>
        <v>9.5"</v>
      </c>
      <c r="I230" s="13" t="str">
        <f t="shared" si="6"/>
        <v>30</v>
      </c>
      <c r="J230" s="13" t="str">
        <f>VLOOKUP(MID(E230,10,3),DATA!$J$2:$L$16,2,FALSE)</f>
        <v>5x112</v>
      </c>
      <c r="K230" s="13">
        <f>VLOOKUP(MID(E230,10,3),DATA!$J$2:$L$16,3,FALSE)</f>
        <v>66.56</v>
      </c>
      <c r="L230" s="10" t="str">
        <f>VLOOKUP(MID(E230,3,1),DATA!$D$2:$E$16,2,FALSE)</f>
        <v>Medium Offset</v>
      </c>
      <c r="N230" s="11" t="s">
        <v>57</v>
      </c>
      <c r="O230" s="61" t="str">
        <f>VLOOKUP(MID(P230,1,2),DATA!$B$2:$C$10,2,FALSE)</f>
        <v>FF10</v>
      </c>
      <c r="P230" s="66" t="s">
        <v>53</v>
      </c>
      <c r="Q230" s="18" cm="1">
        <f t="array" ref="Q230">SUMPRODUCT(1*('All Skus'!$C$2:$C$951=$P230),'All Skus'!$D$2:$D$951)</f>
        <v>0</v>
      </c>
      <c r="R230" s="13" t="str">
        <f>VLOOKUP(MID(P230,4,1),DATA!$F$2:$G$16,2,FALSE)</f>
        <v>21"</v>
      </c>
      <c r="S230" s="13" t="str">
        <f>VLOOKUP(MID(P230,5,3),DATA!$H$2:$I$16,2,FALSE)</f>
        <v>9.5"</v>
      </c>
      <c r="T230" s="13" t="str">
        <f t="shared" si="7"/>
        <v>30</v>
      </c>
      <c r="U230" s="13" t="str">
        <f>VLOOKUP(MID(P230,10,3),DATA!$J$2:$L$16,2,FALSE)</f>
        <v>5x112</v>
      </c>
      <c r="V230" s="13">
        <f>VLOOKUP(MID(P230,10,3),DATA!$J$2:$L$16,3,FALSE)</f>
        <v>66.56</v>
      </c>
      <c r="W230" s="10" t="str">
        <f>VLOOKUP(MID(P230,3,1),DATA!$D$2:$E$16,2,FALSE)</f>
        <v>Medium Offset</v>
      </c>
      <c r="Y230" s="11" t="s">
        <v>57</v>
      </c>
      <c r="AA230" s="10" t="s">
        <v>2</v>
      </c>
      <c r="AB230" s="10" t="s">
        <v>5</v>
      </c>
      <c r="AC230" s="10" t="s">
        <v>68</v>
      </c>
    </row>
    <row r="231" spans="1:29" x14ac:dyDescent="0.25">
      <c r="A231" s="10" t="s">
        <v>1828</v>
      </c>
      <c r="B231" s="10" t="s">
        <v>1837</v>
      </c>
      <c r="C231" s="62" t="str">
        <f>VLOOKUP(MID(E231,1,2),DATA!$B$2:$C$10,2,FALSE)</f>
        <v>FF10</v>
      </c>
      <c r="D231" s="10" t="str">
        <f>VLOOKUP(MID(E231,13,2),DATA!$M$2:$N$16,2,FALSE)</f>
        <v>Liquid Metal</v>
      </c>
      <c r="E231" s="66" t="s">
        <v>54</v>
      </c>
      <c r="F231" s="18" cm="1">
        <f t="array" ref="F231">SUMPRODUCT(1*('All Skus'!$C$2:$C$951=$E231),'All Skus'!$D$2:$D$951)</f>
        <v>-6</v>
      </c>
      <c r="G231" s="13" t="str">
        <f>VLOOKUP(MID(E231,4,1),DATA!$F$2:$G$16,2,FALSE)</f>
        <v>21"</v>
      </c>
      <c r="H231" s="13" t="str">
        <f>VLOOKUP(MID(E231,5,3),DATA!$H$2:$I$16,2,FALSE)</f>
        <v>9.5"</v>
      </c>
      <c r="I231" s="13" t="str">
        <f t="shared" si="6"/>
        <v>30</v>
      </c>
      <c r="J231" s="13" t="str">
        <f>VLOOKUP(MID(E231,10,3),DATA!$J$2:$L$16,2,FALSE)</f>
        <v>5x112</v>
      </c>
      <c r="K231" s="13">
        <f>VLOOKUP(MID(E231,10,3),DATA!$J$2:$L$16,3,FALSE)</f>
        <v>66.56</v>
      </c>
      <c r="L231" s="10" t="str">
        <f>VLOOKUP(MID(E231,3,1),DATA!$D$2:$E$16,2,FALSE)</f>
        <v>Medium Offset</v>
      </c>
      <c r="N231" s="11" t="s">
        <v>57</v>
      </c>
      <c r="O231" s="61" t="str">
        <f>VLOOKUP(MID(P231,1,2),DATA!$B$2:$C$10,2,FALSE)</f>
        <v>FF10</v>
      </c>
      <c r="P231" s="66" t="s">
        <v>54</v>
      </c>
      <c r="Q231" s="18" cm="1">
        <f t="array" ref="Q231">SUMPRODUCT(1*('All Skus'!$C$2:$C$951=$P231),'All Skus'!$D$2:$D$951)</f>
        <v>-6</v>
      </c>
      <c r="R231" s="13" t="str">
        <f>VLOOKUP(MID(P231,4,1),DATA!$F$2:$G$16,2,FALSE)</f>
        <v>21"</v>
      </c>
      <c r="S231" s="13" t="str">
        <f>VLOOKUP(MID(P231,5,3),DATA!$H$2:$I$16,2,FALSE)</f>
        <v>9.5"</v>
      </c>
      <c r="T231" s="13" t="str">
        <f t="shared" si="7"/>
        <v>30</v>
      </c>
      <c r="U231" s="13" t="str">
        <f>VLOOKUP(MID(P231,10,3),DATA!$J$2:$L$16,2,FALSE)</f>
        <v>5x112</v>
      </c>
      <c r="V231" s="13">
        <f>VLOOKUP(MID(P231,10,3),DATA!$J$2:$L$16,3,FALSE)</f>
        <v>66.56</v>
      </c>
      <c r="W231" s="10" t="str">
        <f>VLOOKUP(MID(P231,3,1),DATA!$D$2:$E$16,2,FALSE)</f>
        <v>Medium Offset</v>
      </c>
      <c r="Y231" s="11" t="s">
        <v>57</v>
      </c>
      <c r="AA231" s="10" t="s">
        <v>2</v>
      </c>
      <c r="AB231" s="10" t="s">
        <v>5</v>
      </c>
      <c r="AC231" s="10" t="s">
        <v>68</v>
      </c>
    </row>
    <row r="232" spans="1:29" x14ac:dyDescent="0.25">
      <c r="A232" s="10" t="s">
        <v>1828</v>
      </c>
      <c r="B232" s="10" t="s">
        <v>36</v>
      </c>
      <c r="C232" s="62" t="str">
        <f>VLOOKUP(MID(E232,1,2),DATA!$B$2:$C$10,2,FALSE)</f>
        <v>FF11</v>
      </c>
      <c r="D232" s="10" t="str">
        <f>VLOOKUP(MID(E232,13,2),DATA!$M$2:$N$16,2,FALSE)</f>
        <v>Tarmac</v>
      </c>
      <c r="E232" s="66" t="s">
        <v>378</v>
      </c>
      <c r="F232" s="18" cm="1">
        <f t="array" ref="F232">SUMPRODUCT(1*('All Skus'!$C$2:$C$951=$E232),'All Skus'!$D$2:$D$951)</f>
        <v>22</v>
      </c>
      <c r="G232" s="13" t="str">
        <f>VLOOKUP(MID(E232,4,1),DATA!$F$2:$G$16,2,FALSE)</f>
        <v>20"</v>
      </c>
      <c r="H232" s="13" t="str">
        <f>VLOOKUP(MID(E232,5,3),DATA!$H$2:$I$16,2,FALSE)</f>
        <v>9.0"</v>
      </c>
      <c r="I232" s="13" t="str">
        <f t="shared" si="6"/>
        <v>25</v>
      </c>
      <c r="J232" s="13" t="str">
        <f>VLOOKUP(MID(E232,10,3),DATA!$J$2:$L$16,2,FALSE)</f>
        <v>5x112</v>
      </c>
      <c r="K232" s="13">
        <f>VLOOKUP(MID(E232,10,3),DATA!$J$2:$L$16,3,FALSE)</f>
        <v>66.56</v>
      </c>
      <c r="L232" s="10" t="str">
        <f>VLOOKUP(MID(E232,3,1),DATA!$D$2:$E$16,2,FALSE)</f>
        <v>Medium Offset</v>
      </c>
      <c r="N232" s="11" t="s">
        <v>47</v>
      </c>
      <c r="O232" s="61" t="str">
        <f>VLOOKUP(MID(P232,1,2),DATA!$B$2:$C$10,2,FALSE)</f>
        <v>FF11</v>
      </c>
      <c r="P232" s="66" t="s">
        <v>378</v>
      </c>
      <c r="Q232" s="18" cm="1">
        <f t="array" ref="Q232">SUMPRODUCT(1*('All Skus'!$C$2:$C$951=$P232),'All Skus'!$D$2:$D$951)</f>
        <v>22</v>
      </c>
      <c r="R232" s="13" t="str">
        <f>VLOOKUP(MID(P232,4,1),DATA!$F$2:$G$16,2,FALSE)</f>
        <v>20"</v>
      </c>
      <c r="S232" s="13" t="str">
        <f>VLOOKUP(MID(P232,5,3),DATA!$H$2:$I$16,2,FALSE)</f>
        <v>9.0"</v>
      </c>
      <c r="T232" s="13" t="str">
        <f t="shared" si="7"/>
        <v>25</v>
      </c>
      <c r="U232" s="13" t="str">
        <f>VLOOKUP(MID(P232,10,3),DATA!$J$2:$L$16,2,FALSE)</f>
        <v>5x112</v>
      </c>
      <c r="V232" s="13">
        <f>VLOOKUP(MID(P232,10,3),DATA!$J$2:$L$16,3,FALSE)</f>
        <v>66.56</v>
      </c>
      <c r="W232" s="10" t="str">
        <f>VLOOKUP(MID(P232,3,1),DATA!$D$2:$E$16,2,FALSE)</f>
        <v>Medium Offset</v>
      </c>
      <c r="Y232" s="11" t="s">
        <v>47</v>
      </c>
      <c r="Z232" s="10" t="s">
        <v>2257</v>
      </c>
      <c r="AA232" s="10" t="s">
        <v>2</v>
      </c>
      <c r="AB232" s="10" t="s">
        <v>5</v>
      </c>
    </row>
    <row r="233" spans="1:29" x14ac:dyDescent="0.25">
      <c r="A233" s="10" t="s">
        <v>1828</v>
      </c>
      <c r="B233" s="10" t="s">
        <v>36</v>
      </c>
      <c r="C233" s="62" t="str">
        <f>VLOOKUP(MID(E233,1,2),DATA!$B$2:$C$10,2,FALSE)</f>
        <v>FF11</v>
      </c>
      <c r="D233" s="10" t="str">
        <f>VLOOKUP(MID(E233,13,2),DATA!$M$2:$N$16,2,FALSE)</f>
        <v>Liquid Metal</v>
      </c>
      <c r="E233" s="66" t="s">
        <v>379</v>
      </c>
      <c r="F233" s="18" cm="1">
        <f t="array" ref="F233">SUMPRODUCT(1*('All Skus'!$C$2:$C$951=$E233),'All Skus'!$D$2:$D$951)</f>
        <v>5</v>
      </c>
      <c r="G233" s="13" t="str">
        <f>VLOOKUP(MID(E233,4,1),DATA!$F$2:$G$16,2,FALSE)</f>
        <v>20"</v>
      </c>
      <c r="H233" s="13" t="str">
        <f>VLOOKUP(MID(E233,5,3),DATA!$H$2:$I$16,2,FALSE)</f>
        <v>9.0"</v>
      </c>
      <c r="I233" s="13" t="str">
        <f t="shared" si="6"/>
        <v>25</v>
      </c>
      <c r="J233" s="13" t="str">
        <f>VLOOKUP(MID(E233,10,3),DATA!$J$2:$L$16,2,FALSE)</f>
        <v>5x112</v>
      </c>
      <c r="K233" s="13">
        <f>VLOOKUP(MID(E233,10,3),DATA!$J$2:$L$16,3,FALSE)</f>
        <v>66.56</v>
      </c>
      <c r="L233" s="10" t="str">
        <f>VLOOKUP(MID(E233,3,1),DATA!$D$2:$E$16,2,FALSE)</f>
        <v>Medium Offset</v>
      </c>
      <c r="N233" s="11" t="s">
        <v>47</v>
      </c>
      <c r="O233" s="61" t="str">
        <f>VLOOKUP(MID(P233,1,2),DATA!$B$2:$C$10,2,FALSE)</f>
        <v>FF11</v>
      </c>
      <c r="P233" s="66" t="s">
        <v>379</v>
      </c>
      <c r="Q233" s="18" cm="1">
        <f t="array" ref="Q233">SUMPRODUCT(1*('All Skus'!$C$2:$C$951=$P233),'All Skus'!$D$2:$D$951)</f>
        <v>5</v>
      </c>
      <c r="R233" s="13" t="str">
        <f>VLOOKUP(MID(P233,4,1),DATA!$F$2:$G$16,2,FALSE)</f>
        <v>20"</v>
      </c>
      <c r="S233" s="13" t="str">
        <f>VLOOKUP(MID(P233,5,3),DATA!$H$2:$I$16,2,FALSE)</f>
        <v>9.0"</v>
      </c>
      <c r="T233" s="13" t="str">
        <f t="shared" si="7"/>
        <v>25</v>
      </c>
      <c r="U233" s="13" t="str">
        <f>VLOOKUP(MID(P233,10,3),DATA!$J$2:$L$16,2,FALSE)</f>
        <v>5x112</v>
      </c>
      <c r="V233" s="13">
        <f>VLOOKUP(MID(P233,10,3),DATA!$J$2:$L$16,3,FALSE)</f>
        <v>66.56</v>
      </c>
      <c r="W233" s="10" t="str">
        <f>VLOOKUP(MID(P233,3,1),DATA!$D$2:$E$16,2,FALSE)</f>
        <v>Medium Offset</v>
      </c>
      <c r="Y233" s="11" t="s">
        <v>47</v>
      </c>
      <c r="Z233" s="10" t="s">
        <v>2257</v>
      </c>
      <c r="AA233" s="10" t="s">
        <v>2</v>
      </c>
      <c r="AB233" s="10" t="s">
        <v>5</v>
      </c>
    </row>
    <row r="234" spans="1:29" x14ac:dyDescent="0.25">
      <c r="A234" s="10" t="s">
        <v>1828</v>
      </c>
      <c r="B234" s="10" t="s">
        <v>1837</v>
      </c>
      <c r="C234" s="62" t="str">
        <f>VLOOKUP(MID(E234,1,2),DATA!$B$2:$C$10,2,FALSE)</f>
        <v>FF11</v>
      </c>
      <c r="D234" s="10" t="str">
        <f>VLOOKUP(MID(E234,13,2),DATA!$M$2:$N$16,2,FALSE)</f>
        <v>Tarmac</v>
      </c>
      <c r="E234" s="66" t="s">
        <v>378</v>
      </c>
      <c r="F234" s="18" cm="1">
        <f t="array" ref="F234">SUMPRODUCT(1*('All Skus'!$C$2:$C$951=$E234),'All Skus'!$D$2:$D$951)</f>
        <v>22</v>
      </c>
      <c r="G234" s="13" t="str">
        <f>VLOOKUP(MID(E234,4,1),DATA!$F$2:$G$16,2,FALSE)</f>
        <v>20"</v>
      </c>
      <c r="H234" s="13" t="str">
        <f>VLOOKUP(MID(E234,5,3),DATA!$H$2:$I$16,2,FALSE)</f>
        <v>9.0"</v>
      </c>
      <c r="I234" s="13" t="str">
        <f t="shared" si="6"/>
        <v>25</v>
      </c>
      <c r="J234" s="13" t="str">
        <f>VLOOKUP(MID(E234,10,3),DATA!$J$2:$L$16,2,FALSE)</f>
        <v>5x112</v>
      </c>
      <c r="K234" s="13">
        <f>VLOOKUP(MID(E234,10,3),DATA!$J$2:$L$16,3,FALSE)</f>
        <v>66.56</v>
      </c>
      <c r="L234" s="10" t="str">
        <f>VLOOKUP(MID(E234,3,1),DATA!$D$2:$E$16,2,FALSE)</f>
        <v>Medium Offset</v>
      </c>
      <c r="M234" s="10">
        <v>28.6</v>
      </c>
      <c r="N234" s="11" t="s">
        <v>57</v>
      </c>
      <c r="O234" s="61" t="str">
        <f>VLOOKUP(MID(P234,1,2),DATA!$B$2:$C$10,2,FALSE)</f>
        <v>FF11</v>
      </c>
      <c r="P234" s="66" t="s">
        <v>378</v>
      </c>
      <c r="Q234" s="18" cm="1">
        <f t="array" ref="Q234">SUMPRODUCT(1*('All Skus'!$C$2:$C$951=$P234),'All Skus'!$D$2:$D$951)</f>
        <v>22</v>
      </c>
      <c r="R234" s="13" t="str">
        <f>VLOOKUP(MID(P234,4,1),DATA!$F$2:$G$16,2,FALSE)</f>
        <v>20"</v>
      </c>
      <c r="S234" s="13" t="str">
        <f>VLOOKUP(MID(P234,5,3),DATA!$H$2:$I$16,2,FALSE)</f>
        <v>9.0"</v>
      </c>
      <c r="T234" s="13" t="str">
        <f t="shared" si="7"/>
        <v>25</v>
      </c>
      <c r="U234" s="13" t="str">
        <f>VLOOKUP(MID(P234,10,3),DATA!$J$2:$L$16,2,FALSE)</f>
        <v>5x112</v>
      </c>
      <c r="V234" s="13">
        <f>VLOOKUP(MID(P234,10,3),DATA!$J$2:$L$16,3,FALSE)</f>
        <v>66.56</v>
      </c>
      <c r="W234" s="10" t="str">
        <f>VLOOKUP(MID(P234,3,1),DATA!$D$2:$E$16,2,FALSE)</f>
        <v>Medium Offset</v>
      </c>
      <c r="X234" s="10">
        <v>28.6</v>
      </c>
      <c r="Y234" s="11" t="s">
        <v>57</v>
      </c>
      <c r="AA234" s="10" t="s">
        <v>2</v>
      </c>
      <c r="AB234" s="10" t="s">
        <v>5</v>
      </c>
    </row>
    <row r="235" spans="1:29" x14ac:dyDescent="0.25">
      <c r="A235" s="10" t="s">
        <v>1828</v>
      </c>
      <c r="B235" s="10" t="s">
        <v>1837</v>
      </c>
      <c r="C235" s="62" t="str">
        <f>VLOOKUP(MID(E235,1,2),DATA!$B$2:$C$10,2,FALSE)</f>
        <v>FF11</v>
      </c>
      <c r="D235" s="10" t="str">
        <f>VLOOKUP(MID(E235,13,2),DATA!$M$2:$N$16,2,FALSE)</f>
        <v>Liquid Metal</v>
      </c>
      <c r="E235" s="66" t="s">
        <v>379</v>
      </c>
      <c r="F235" s="18" cm="1">
        <f t="array" ref="F235">SUMPRODUCT(1*('All Skus'!$C$2:$C$951=$E235),'All Skus'!$D$2:$D$951)</f>
        <v>5</v>
      </c>
      <c r="G235" s="13" t="str">
        <f>VLOOKUP(MID(E235,4,1),DATA!$F$2:$G$16,2,FALSE)</f>
        <v>20"</v>
      </c>
      <c r="H235" s="13" t="str">
        <f>VLOOKUP(MID(E235,5,3),DATA!$H$2:$I$16,2,FALSE)</f>
        <v>9.0"</v>
      </c>
      <c r="I235" s="13" t="str">
        <f t="shared" si="6"/>
        <v>25</v>
      </c>
      <c r="J235" s="13" t="str">
        <f>VLOOKUP(MID(E235,10,3),DATA!$J$2:$L$16,2,FALSE)</f>
        <v>5x112</v>
      </c>
      <c r="K235" s="13">
        <f>VLOOKUP(MID(E235,10,3),DATA!$J$2:$L$16,3,FALSE)</f>
        <v>66.56</v>
      </c>
      <c r="L235" s="10" t="str">
        <f>VLOOKUP(MID(E235,3,1),DATA!$D$2:$E$16,2,FALSE)</f>
        <v>Medium Offset</v>
      </c>
      <c r="M235" s="10">
        <v>28.6</v>
      </c>
      <c r="N235" s="11" t="s">
        <v>57</v>
      </c>
      <c r="O235" s="61" t="str">
        <f>VLOOKUP(MID(P235,1,2),DATA!$B$2:$C$10,2,FALSE)</f>
        <v>FF11</v>
      </c>
      <c r="P235" s="66" t="s">
        <v>379</v>
      </c>
      <c r="Q235" s="18" cm="1">
        <f t="array" ref="Q235">SUMPRODUCT(1*('All Skus'!$C$2:$C$951=$P235),'All Skus'!$D$2:$D$951)</f>
        <v>5</v>
      </c>
      <c r="R235" s="13" t="str">
        <f>VLOOKUP(MID(P235,4,1),DATA!$F$2:$G$16,2,FALSE)</f>
        <v>20"</v>
      </c>
      <c r="S235" s="13" t="str">
        <f>VLOOKUP(MID(P235,5,3),DATA!$H$2:$I$16,2,FALSE)</f>
        <v>9.0"</v>
      </c>
      <c r="T235" s="13" t="str">
        <f t="shared" si="7"/>
        <v>25</v>
      </c>
      <c r="U235" s="13" t="str">
        <f>VLOOKUP(MID(P235,10,3),DATA!$J$2:$L$16,2,FALSE)</f>
        <v>5x112</v>
      </c>
      <c r="V235" s="13">
        <f>VLOOKUP(MID(P235,10,3),DATA!$J$2:$L$16,3,FALSE)</f>
        <v>66.56</v>
      </c>
      <c r="W235" s="10" t="str">
        <f>VLOOKUP(MID(P235,3,1),DATA!$D$2:$E$16,2,FALSE)</f>
        <v>Medium Offset</v>
      </c>
      <c r="X235" s="10">
        <v>28.6</v>
      </c>
      <c r="Y235" s="11" t="s">
        <v>57</v>
      </c>
      <c r="AA235" s="10" t="s">
        <v>2</v>
      </c>
      <c r="AB235" s="10" t="s">
        <v>5</v>
      </c>
    </row>
    <row r="236" spans="1:29" x14ac:dyDescent="0.25">
      <c r="A236" s="10" t="s">
        <v>1828</v>
      </c>
      <c r="B236" s="10" t="s">
        <v>1837</v>
      </c>
      <c r="C236" s="62" t="str">
        <f>VLOOKUP(MID(E236,1,2),DATA!$B$2:$C$10,2,FALSE)</f>
        <v>FF11</v>
      </c>
      <c r="D236" s="10" t="str">
        <f>VLOOKUP(MID(E236,13,2),DATA!$M$2:$N$16,2,FALSE)</f>
        <v>Tarmac</v>
      </c>
      <c r="E236" s="66" t="s">
        <v>389</v>
      </c>
      <c r="F236" s="18" cm="1">
        <f t="array" ref="F236">SUMPRODUCT(1*('All Skus'!$C$2:$C$951=$E236),'All Skus'!$D$2:$D$951)</f>
        <v>1</v>
      </c>
      <c r="G236" s="13" t="str">
        <f>VLOOKUP(MID(E236,4,1),DATA!$F$2:$G$16,2,FALSE)</f>
        <v>21"</v>
      </c>
      <c r="H236" s="13" t="str">
        <f>VLOOKUP(MID(E236,5,3),DATA!$H$2:$I$16,2,FALSE)</f>
        <v>9.5"</v>
      </c>
      <c r="I236" s="13" t="str">
        <f t="shared" si="6"/>
        <v>30</v>
      </c>
      <c r="J236" s="13" t="str">
        <f>VLOOKUP(MID(E236,10,3),DATA!$J$2:$L$16,2,FALSE)</f>
        <v>5x112</v>
      </c>
      <c r="K236" s="13">
        <f>VLOOKUP(MID(E236,10,3),DATA!$J$2:$L$16,3,FALSE)</f>
        <v>66.56</v>
      </c>
      <c r="L236" s="10" t="str">
        <f>VLOOKUP(MID(E236,3,1),DATA!$D$2:$E$16,2,FALSE)</f>
        <v>Medium Offset</v>
      </c>
      <c r="N236" s="11" t="s">
        <v>57</v>
      </c>
      <c r="O236" s="61" t="str">
        <f>VLOOKUP(MID(P236,1,2),DATA!$B$2:$C$10,2,FALSE)</f>
        <v>FF11</v>
      </c>
      <c r="P236" s="66" t="s">
        <v>389</v>
      </c>
      <c r="Q236" s="18" cm="1">
        <f t="array" ref="Q236">SUMPRODUCT(1*('All Skus'!$C$2:$C$951=$P236),'All Skus'!$D$2:$D$951)</f>
        <v>1</v>
      </c>
      <c r="R236" s="13" t="str">
        <f>VLOOKUP(MID(P236,4,1),DATA!$F$2:$G$16,2,FALSE)</f>
        <v>21"</v>
      </c>
      <c r="S236" s="13" t="str">
        <f>VLOOKUP(MID(P236,5,3),DATA!$H$2:$I$16,2,FALSE)</f>
        <v>9.5"</v>
      </c>
      <c r="T236" s="13" t="str">
        <f t="shared" si="7"/>
        <v>30</v>
      </c>
      <c r="U236" s="13" t="str">
        <f>VLOOKUP(MID(P236,10,3),DATA!$J$2:$L$16,2,FALSE)</f>
        <v>5x112</v>
      </c>
      <c r="V236" s="13">
        <f>VLOOKUP(MID(P236,10,3),DATA!$J$2:$L$16,3,FALSE)</f>
        <v>66.56</v>
      </c>
      <c r="W236" s="10" t="str">
        <f>VLOOKUP(MID(P236,3,1),DATA!$D$2:$E$16,2,FALSE)</f>
        <v>Medium Offset</v>
      </c>
      <c r="Y236" s="11" t="s">
        <v>57</v>
      </c>
      <c r="AA236" s="10" t="s">
        <v>2</v>
      </c>
      <c r="AB236" s="10" t="s">
        <v>5</v>
      </c>
      <c r="AC236" s="10" t="s">
        <v>68</v>
      </c>
    </row>
    <row r="237" spans="1:29" x14ac:dyDescent="0.25">
      <c r="A237" s="10" t="s">
        <v>1828</v>
      </c>
      <c r="B237" s="10" t="s">
        <v>1837</v>
      </c>
      <c r="C237" s="62" t="str">
        <f>VLOOKUP(MID(E237,1,2),DATA!$B$2:$C$10,2,FALSE)</f>
        <v>FF11</v>
      </c>
      <c r="D237" s="10" t="str">
        <f>VLOOKUP(MID(E237,13,2),DATA!$M$2:$N$16,2,FALSE)</f>
        <v>Liquid Metal</v>
      </c>
      <c r="E237" s="66" t="s">
        <v>390</v>
      </c>
      <c r="F237" s="18" cm="1">
        <f t="array" ref="F237">SUMPRODUCT(1*('All Skus'!$C$2:$C$951=$E237),'All Skus'!$D$2:$D$951)</f>
        <v>-2</v>
      </c>
      <c r="G237" s="13" t="str">
        <f>VLOOKUP(MID(E237,4,1),DATA!$F$2:$G$16,2,FALSE)</f>
        <v>21"</v>
      </c>
      <c r="H237" s="13" t="str">
        <f>VLOOKUP(MID(E237,5,3),DATA!$H$2:$I$16,2,FALSE)</f>
        <v>9.5"</v>
      </c>
      <c r="I237" s="13" t="str">
        <f t="shared" si="6"/>
        <v>30</v>
      </c>
      <c r="J237" s="13" t="str">
        <f>VLOOKUP(MID(E237,10,3),DATA!$J$2:$L$16,2,FALSE)</f>
        <v>5x112</v>
      </c>
      <c r="K237" s="13">
        <f>VLOOKUP(MID(E237,10,3),DATA!$J$2:$L$16,3,FALSE)</f>
        <v>66.56</v>
      </c>
      <c r="L237" s="10" t="str">
        <f>VLOOKUP(MID(E237,3,1),DATA!$D$2:$E$16,2,FALSE)</f>
        <v>Medium Offset</v>
      </c>
      <c r="N237" s="11" t="s">
        <v>57</v>
      </c>
      <c r="O237" s="61" t="str">
        <f>VLOOKUP(MID(P237,1,2),DATA!$B$2:$C$10,2,FALSE)</f>
        <v>FF11</v>
      </c>
      <c r="P237" s="66" t="s">
        <v>390</v>
      </c>
      <c r="Q237" s="18" cm="1">
        <f t="array" ref="Q237">SUMPRODUCT(1*('All Skus'!$C$2:$C$951=$P237),'All Skus'!$D$2:$D$951)</f>
        <v>-2</v>
      </c>
      <c r="R237" s="13" t="str">
        <f>VLOOKUP(MID(P237,4,1),DATA!$F$2:$G$16,2,FALSE)</f>
        <v>21"</v>
      </c>
      <c r="S237" s="13" t="str">
        <f>VLOOKUP(MID(P237,5,3),DATA!$H$2:$I$16,2,FALSE)</f>
        <v>9.5"</v>
      </c>
      <c r="T237" s="13" t="str">
        <f t="shared" si="7"/>
        <v>30</v>
      </c>
      <c r="U237" s="13" t="str">
        <f>VLOOKUP(MID(P237,10,3),DATA!$J$2:$L$16,2,FALSE)</f>
        <v>5x112</v>
      </c>
      <c r="V237" s="13">
        <f>VLOOKUP(MID(P237,10,3),DATA!$J$2:$L$16,3,FALSE)</f>
        <v>66.56</v>
      </c>
      <c r="W237" s="10" t="str">
        <f>VLOOKUP(MID(P237,3,1),DATA!$D$2:$E$16,2,FALSE)</f>
        <v>Medium Offset</v>
      </c>
      <c r="Y237" s="11" t="s">
        <v>57</v>
      </c>
      <c r="AA237" s="10" t="s">
        <v>2</v>
      </c>
      <c r="AB237" s="10" t="s">
        <v>5</v>
      </c>
      <c r="AC237" s="10" t="s">
        <v>68</v>
      </c>
    </row>
    <row r="238" spans="1:29" x14ac:dyDescent="0.25">
      <c r="A238" s="10" t="s">
        <v>1828</v>
      </c>
      <c r="B238" s="10" t="s">
        <v>1837</v>
      </c>
      <c r="C238" s="62" t="str">
        <f>VLOOKUP(MID(E238,1,2),DATA!$B$2:$C$10,2,FALSE)</f>
        <v>FF11</v>
      </c>
      <c r="D238" s="10" t="str">
        <f>VLOOKUP(MID(E238,13,2),DATA!$M$2:$N$16,2,FALSE)</f>
        <v>Raw</v>
      </c>
      <c r="E238" s="66" t="s">
        <v>391</v>
      </c>
      <c r="F238" s="18" cm="1">
        <f t="array" ref="F238">SUMPRODUCT(1*('All Skus'!$C$2:$C$951=$E238),'All Skus'!$D$2:$D$951)</f>
        <v>19</v>
      </c>
      <c r="G238" s="13" t="str">
        <f>VLOOKUP(MID(E238,4,1),DATA!$F$2:$G$16,2,FALSE)</f>
        <v>21"</v>
      </c>
      <c r="H238" s="13" t="str">
        <f>VLOOKUP(MID(E238,5,3),DATA!$H$2:$I$16,2,FALSE)</f>
        <v>9.5"</v>
      </c>
      <c r="I238" s="13" t="str">
        <f t="shared" si="6"/>
        <v>30</v>
      </c>
      <c r="J238" s="13" t="str">
        <f>VLOOKUP(MID(E238,10,3),DATA!$J$2:$L$16,2,FALSE)</f>
        <v>5x112</v>
      </c>
      <c r="K238" s="13">
        <f>VLOOKUP(MID(E238,10,3),DATA!$J$2:$L$16,3,FALSE)</f>
        <v>66.56</v>
      </c>
      <c r="L238" s="10" t="str">
        <f>VLOOKUP(MID(E238,3,1),DATA!$D$2:$E$16,2,FALSE)</f>
        <v>Medium Offset</v>
      </c>
      <c r="N238" s="11" t="s">
        <v>57</v>
      </c>
      <c r="O238" s="61" t="str">
        <f>VLOOKUP(MID(P238,1,2),DATA!$B$2:$C$10,2,FALSE)</f>
        <v>FF11</v>
      </c>
      <c r="P238" s="66" t="s">
        <v>391</v>
      </c>
      <c r="Q238" s="18" cm="1">
        <f t="array" ref="Q238">SUMPRODUCT(1*('All Skus'!$C$2:$C$951=$P238),'All Skus'!$D$2:$D$951)</f>
        <v>19</v>
      </c>
      <c r="R238" s="13" t="str">
        <f>VLOOKUP(MID(P238,4,1),DATA!$F$2:$G$16,2,FALSE)</f>
        <v>21"</v>
      </c>
      <c r="S238" s="13" t="str">
        <f>VLOOKUP(MID(P238,5,3),DATA!$H$2:$I$16,2,FALSE)</f>
        <v>9.5"</v>
      </c>
      <c r="T238" s="13" t="str">
        <f t="shared" si="7"/>
        <v>30</v>
      </c>
      <c r="U238" s="13" t="str">
        <f>VLOOKUP(MID(P238,10,3),DATA!$J$2:$L$16,2,FALSE)</f>
        <v>5x112</v>
      </c>
      <c r="V238" s="13">
        <f>VLOOKUP(MID(P238,10,3),DATA!$J$2:$L$16,3,FALSE)</f>
        <v>66.56</v>
      </c>
      <c r="W238" s="10" t="str">
        <f>VLOOKUP(MID(P238,3,1),DATA!$D$2:$E$16,2,FALSE)</f>
        <v>Medium Offset</v>
      </c>
      <c r="Y238" s="11" t="s">
        <v>57</v>
      </c>
      <c r="AA238" s="10" t="s">
        <v>2</v>
      </c>
      <c r="AB238" s="10" t="s">
        <v>5</v>
      </c>
      <c r="AC238" s="10" t="s">
        <v>68</v>
      </c>
    </row>
    <row r="239" spans="1:29" x14ac:dyDescent="0.25">
      <c r="A239" s="10" t="s">
        <v>1828</v>
      </c>
      <c r="B239" s="10" t="s">
        <v>36</v>
      </c>
      <c r="C239" s="62" t="str">
        <f>VLOOKUP(MID(E239,1,2),DATA!$B$2:$C$10,2,FALSE)</f>
        <v>FF15</v>
      </c>
      <c r="D239" s="10" t="s">
        <v>1</v>
      </c>
      <c r="E239" s="66" t="s">
        <v>1701</v>
      </c>
      <c r="F239" s="18" cm="1">
        <f t="array" ref="F239">SUMPRODUCT(1*('All Skus'!$C$2:$C$951=$E239),'All Skus'!$D$2:$D$951)</f>
        <v>24</v>
      </c>
      <c r="G239" s="13" t="str">
        <f>VLOOKUP(MID(E239,4,1),DATA!$F$2:$G$16,2,FALSE)</f>
        <v>20"</v>
      </c>
      <c r="H239" s="13" t="str">
        <f>VLOOKUP(MID(E239,5,3),DATA!$H$2:$I$16,2,FALSE)</f>
        <v>9.0"</v>
      </c>
      <c r="I239" s="13" t="str">
        <f t="shared" si="6"/>
        <v>25</v>
      </c>
      <c r="J239" s="13" t="str">
        <f>VLOOKUP(MID(E239,10,3),DATA!$J$2:$L$16,2,FALSE)</f>
        <v>5x112</v>
      </c>
      <c r="K239" s="13">
        <f>VLOOKUP(MID(E239,10,3),DATA!$J$2:$L$16,3,FALSE)</f>
        <v>66.56</v>
      </c>
      <c r="L239" s="10" t="str">
        <f>VLOOKUP(MID(E239,3,1),DATA!$D$2:$E$16,2,FALSE)</f>
        <v>Medium Offset</v>
      </c>
      <c r="M239" s="10">
        <v>23.4</v>
      </c>
      <c r="N239" s="11" t="s">
        <v>47</v>
      </c>
      <c r="O239" s="61" t="str">
        <f>VLOOKUP(MID(P239,1,2),DATA!$B$2:$C$10,2,FALSE)</f>
        <v>FF15</v>
      </c>
      <c r="P239" s="66" t="s">
        <v>1701</v>
      </c>
      <c r="Q239" s="18" cm="1">
        <f t="array" ref="Q239">SUMPRODUCT(1*('All Skus'!$C$2:$C$951=$P239),'All Skus'!$D$2:$D$951)</f>
        <v>24</v>
      </c>
      <c r="R239" s="13" t="str">
        <f>VLOOKUP(MID(P239,4,1),DATA!$F$2:$G$16,2,FALSE)</f>
        <v>20"</v>
      </c>
      <c r="S239" s="13" t="str">
        <f>VLOOKUP(MID(P239,5,3),DATA!$H$2:$I$16,2,FALSE)</f>
        <v>9.0"</v>
      </c>
      <c r="T239" s="13" t="str">
        <f t="shared" si="7"/>
        <v>25</v>
      </c>
      <c r="U239" s="13" t="str">
        <f>VLOOKUP(MID(P239,10,3),DATA!$J$2:$L$16,2,FALSE)</f>
        <v>5x112</v>
      </c>
      <c r="V239" s="13">
        <f>VLOOKUP(MID(P239,10,3),DATA!$J$2:$L$16,3,FALSE)</f>
        <v>66.56</v>
      </c>
      <c r="W239" s="10" t="str">
        <f>VLOOKUP(MID(P239,3,1),DATA!$D$2:$E$16,2,FALSE)</f>
        <v>Medium Offset</v>
      </c>
      <c r="X239" s="10">
        <v>23.4</v>
      </c>
      <c r="Y239" s="11" t="s">
        <v>47</v>
      </c>
      <c r="Z239" s="10" t="s">
        <v>2257</v>
      </c>
      <c r="AA239" s="10" t="s">
        <v>2</v>
      </c>
      <c r="AB239" s="10" t="s">
        <v>5</v>
      </c>
    </row>
    <row r="240" spans="1:29" x14ac:dyDescent="0.25">
      <c r="A240" s="10" t="s">
        <v>1828</v>
      </c>
      <c r="B240" s="10" t="s">
        <v>36</v>
      </c>
      <c r="C240" s="62" t="str">
        <f>VLOOKUP(MID(E240,1,2),DATA!$B$2:$C$10,2,FALSE)</f>
        <v>FF15</v>
      </c>
      <c r="D240" s="10" t="s">
        <v>1</v>
      </c>
      <c r="E240" s="66" t="s">
        <v>1701</v>
      </c>
      <c r="F240" s="18" cm="1">
        <f t="array" ref="F240">SUMPRODUCT(1*('All Skus'!$C$2:$C$951=$E240),'All Skus'!$D$2:$D$951)</f>
        <v>24</v>
      </c>
      <c r="G240" s="13" t="str">
        <f>VLOOKUP(MID(E240,4,1),DATA!$F$2:$G$16,2,FALSE)</f>
        <v>20"</v>
      </c>
      <c r="H240" s="13" t="str">
        <f>VLOOKUP(MID(E240,5,3),DATA!$H$2:$I$16,2,FALSE)</f>
        <v>9.0"</v>
      </c>
      <c r="I240" s="13" t="str">
        <f t="shared" si="6"/>
        <v>25</v>
      </c>
      <c r="J240" s="13" t="str">
        <f>VLOOKUP(MID(E240,10,3),DATA!$J$2:$L$16,2,FALSE)</f>
        <v>5x112</v>
      </c>
      <c r="K240" s="13">
        <f>VLOOKUP(MID(E240,10,3),DATA!$J$2:$L$16,3,FALSE)</f>
        <v>66.56</v>
      </c>
      <c r="L240" s="10" t="str">
        <f>VLOOKUP(MID(E240,3,1),DATA!$D$2:$E$16,2,FALSE)</f>
        <v>Medium Offset</v>
      </c>
      <c r="M240" s="10">
        <v>23.4</v>
      </c>
      <c r="N240" s="11" t="s">
        <v>47</v>
      </c>
      <c r="O240" s="61" t="str">
        <f>VLOOKUP(MID(P240,1,2),DATA!$B$2:$C$10,2,FALSE)</f>
        <v>FF15</v>
      </c>
      <c r="P240" s="66" t="s">
        <v>1701</v>
      </c>
      <c r="Q240" s="18" cm="1">
        <f t="array" ref="Q240">SUMPRODUCT(1*('All Skus'!$C$2:$C$951=$P240),'All Skus'!$D$2:$D$951)</f>
        <v>24</v>
      </c>
      <c r="R240" s="13" t="str">
        <f>VLOOKUP(MID(P240,4,1),DATA!$F$2:$G$16,2,FALSE)</f>
        <v>20"</v>
      </c>
      <c r="S240" s="13" t="str">
        <f>VLOOKUP(MID(P240,5,3),DATA!$H$2:$I$16,2,FALSE)</f>
        <v>9.0"</v>
      </c>
      <c r="T240" s="13" t="str">
        <f t="shared" si="7"/>
        <v>25</v>
      </c>
      <c r="U240" s="13" t="str">
        <f>VLOOKUP(MID(P240,10,3),DATA!$J$2:$L$16,2,FALSE)</f>
        <v>5x112</v>
      </c>
      <c r="V240" s="13">
        <f>VLOOKUP(MID(P240,10,3),DATA!$J$2:$L$16,3,FALSE)</f>
        <v>66.56</v>
      </c>
      <c r="W240" s="10" t="str">
        <f>VLOOKUP(MID(P240,3,1),DATA!$D$2:$E$16,2,FALSE)</f>
        <v>Medium Offset</v>
      </c>
      <c r="X240" s="10">
        <v>23.4</v>
      </c>
      <c r="Y240" s="11" t="s">
        <v>47</v>
      </c>
      <c r="Z240" s="10" t="s">
        <v>2257</v>
      </c>
      <c r="AA240" s="10" t="s">
        <v>2</v>
      </c>
      <c r="AB240" s="10" t="s">
        <v>5</v>
      </c>
    </row>
    <row r="241" spans="1:29" x14ac:dyDescent="0.25">
      <c r="A241" s="10" t="s">
        <v>2106</v>
      </c>
      <c r="B241" s="10" t="s">
        <v>2107</v>
      </c>
      <c r="C241" s="62" t="str">
        <f>VLOOKUP(MID(E241,1,2),DATA!$B$2:$C$10,2,FALSE)</f>
        <v>FF10</v>
      </c>
      <c r="D241" s="10" t="str">
        <f>VLOOKUP(MID(E241,13,2),DATA!$M$2:$N$16,2,FALSE)</f>
        <v>Liquid Metal</v>
      </c>
      <c r="E241" s="66" t="s">
        <v>1306</v>
      </c>
      <c r="F241" s="18" cm="1">
        <f t="array" ref="F241">SUMPRODUCT(1*('All Skus'!$C$2:$C$951=$E241),'All Skus'!$D$2:$D$951)</f>
        <v>-3</v>
      </c>
      <c r="G241" s="13" t="str">
        <f>VLOOKUP(MID(E241,4,1),DATA!$F$2:$G$16,2,FALSE)</f>
        <v>22"</v>
      </c>
      <c r="H241" s="13" t="str">
        <f>VLOOKUP(MID(E241,5,3),DATA!$H$2:$I$16,2,FALSE)</f>
        <v>10.5"</v>
      </c>
      <c r="I241" s="13" t="str">
        <f t="shared" si="6"/>
        <v>10</v>
      </c>
      <c r="J241" s="13" t="str">
        <f>VLOOKUP(MID(E241,10,3),DATA!$J$2:$L$16,2,FALSE)</f>
        <v>5x112</v>
      </c>
      <c r="K241" s="13">
        <f>VLOOKUP(MID(E241,10,3),DATA!$J$2:$L$16,3,FALSE)</f>
        <v>66.56</v>
      </c>
      <c r="L241" s="10" t="str">
        <f>VLOOKUP(MID(E241,3,1),DATA!$D$2:$E$16,2,FALSE)</f>
        <v>Low Offset</v>
      </c>
      <c r="N241" s="11" t="s">
        <v>2176</v>
      </c>
      <c r="O241" s="61" t="str">
        <f>VLOOKUP(MID(P241,1,2),DATA!$B$2:$C$10,2,FALSE)</f>
        <v>FF10</v>
      </c>
      <c r="P241" s="66" t="s">
        <v>1306</v>
      </c>
      <c r="Q241" s="18" cm="1">
        <f t="array" ref="Q241">SUMPRODUCT(1*('All Skus'!$C$2:$C$951=$P241),'All Skus'!$D$2:$D$951)</f>
        <v>-3</v>
      </c>
      <c r="R241" s="13" t="str">
        <f>VLOOKUP(MID(P241,4,1),DATA!$F$2:$G$16,2,FALSE)</f>
        <v>22"</v>
      </c>
      <c r="S241" s="13" t="str">
        <f>VLOOKUP(MID(P241,5,3),DATA!$H$2:$I$16,2,FALSE)</f>
        <v>10.5"</v>
      </c>
      <c r="T241" s="13" t="str">
        <f t="shared" si="7"/>
        <v>10</v>
      </c>
      <c r="U241" s="13" t="str">
        <f>VLOOKUP(MID(P241,10,3),DATA!$J$2:$L$16,2,FALSE)</f>
        <v>5x112</v>
      </c>
      <c r="V241" s="13">
        <f>VLOOKUP(MID(P241,10,3),DATA!$J$2:$L$16,3,FALSE)</f>
        <v>66.56</v>
      </c>
      <c r="W241" s="10" t="str">
        <f>VLOOKUP(MID(P241,3,1),DATA!$D$2:$E$16,2,FALSE)</f>
        <v>Low Offset</v>
      </c>
      <c r="Y241" s="11" t="s">
        <v>2176</v>
      </c>
    </row>
    <row r="242" spans="1:29" x14ac:dyDescent="0.25">
      <c r="A242" s="10" t="s">
        <v>2106</v>
      </c>
      <c r="B242" s="10" t="s">
        <v>2107</v>
      </c>
      <c r="C242" s="62" t="str">
        <f>VLOOKUP(MID(E242,1,2),DATA!$B$2:$C$10,2,FALSE)</f>
        <v>FF10</v>
      </c>
      <c r="D242" s="10" t="str">
        <f>VLOOKUP(MID(E242,13,2),DATA!$M$2:$N$16,2,FALSE)</f>
        <v>Raw</v>
      </c>
      <c r="E242" s="66" t="s">
        <v>1308</v>
      </c>
      <c r="F242" s="18" cm="1">
        <f t="array" ref="F242">SUMPRODUCT(1*('All Skus'!$C$2:$C$951=$E242),'All Skus'!$D$2:$D$951)</f>
        <v>16</v>
      </c>
      <c r="G242" s="13" t="str">
        <f>VLOOKUP(MID(E242,4,1),DATA!$F$2:$G$16,2,FALSE)</f>
        <v>22"</v>
      </c>
      <c r="H242" s="13" t="str">
        <f>VLOOKUP(MID(E242,5,3),DATA!$H$2:$I$16,2,FALSE)</f>
        <v>10.5"</v>
      </c>
      <c r="I242" s="13" t="str">
        <f t="shared" si="6"/>
        <v>10</v>
      </c>
      <c r="J242" s="13" t="str">
        <f>VLOOKUP(MID(E242,10,3),DATA!$J$2:$L$16,2,FALSE)</f>
        <v>5x112</v>
      </c>
      <c r="K242" s="13">
        <f>VLOOKUP(MID(E242,10,3),DATA!$J$2:$L$16,3,FALSE)</f>
        <v>66.56</v>
      </c>
      <c r="L242" s="10" t="str">
        <f>VLOOKUP(MID(E242,3,1),DATA!$D$2:$E$16,2,FALSE)</f>
        <v>Low Offset</v>
      </c>
      <c r="N242" s="11" t="s">
        <v>2176</v>
      </c>
      <c r="O242" s="61" t="str">
        <f>VLOOKUP(MID(P242,1,2),DATA!$B$2:$C$10,2,FALSE)</f>
        <v>FF10</v>
      </c>
      <c r="P242" s="66" t="s">
        <v>1308</v>
      </c>
      <c r="Q242" s="18" cm="1">
        <f t="array" ref="Q242">SUMPRODUCT(1*('All Skus'!$C$2:$C$951=$P242),'All Skus'!$D$2:$D$951)</f>
        <v>16</v>
      </c>
      <c r="R242" s="13" t="str">
        <f>VLOOKUP(MID(P242,4,1),DATA!$F$2:$G$16,2,FALSE)</f>
        <v>22"</v>
      </c>
      <c r="S242" s="13" t="str">
        <f>VLOOKUP(MID(P242,5,3),DATA!$H$2:$I$16,2,FALSE)</f>
        <v>10.5"</v>
      </c>
      <c r="T242" s="13" t="str">
        <f t="shared" si="7"/>
        <v>10</v>
      </c>
      <c r="U242" s="13" t="str">
        <f>VLOOKUP(MID(P242,10,3),DATA!$J$2:$L$16,2,FALSE)</f>
        <v>5x112</v>
      </c>
      <c r="V242" s="13">
        <f>VLOOKUP(MID(P242,10,3),DATA!$J$2:$L$16,3,FALSE)</f>
        <v>66.56</v>
      </c>
      <c r="W242" s="10" t="str">
        <f>VLOOKUP(MID(P242,3,1),DATA!$D$2:$E$16,2,FALSE)</f>
        <v>Low Offset</v>
      </c>
      <c r="Y242" s="11" t="s">
        <v>2176</v>
      </c>
    </row>
    <row r="243" spans="1:29" x14ac:dyDescent="0.25">
      <c r="A243" s="10" t="s">
        <v>2106</v>
      </c>
      <c r="B243" s="10" t="s">
        <v>2107</v>
      </c>
      <c r="C243" s="62" t="str">
        <f>VLOOKUP(MID(E243,1,2),DATA!$B$2:$C$10,2,FALSE)</f>
        <v>FF10</v>
      </c>
      <c r="D243" s="10" t="str">
        <f>VLOOKUP(MID(E243,13,2),DATA!$M$2:$N$16,2,FALSE)</f>
        <v>Tarmac</v>
      </c>
      <c r="E243" s="66" t="s">
        <v>1310</v>
      </c>
      <c r="F243" s="18" cm="1">
        <f t="array" ref="F243">SUMPRODUCT(1*('All Skus'!$C$2:$C$951=$E243),'All Skus'!$D$2:$D$951)</f>
        <v>6</v>
      </c>
      <c r="G243" s="13" t="str">
        <f>VLOOKUP(MID(E243,4,1),DATA!$F$2:$G$16,2,FALSE)</f>
        <v>22"</v>
      </c>
      <c r="H243" s="13" t="str">
        <f>VLOOKUP(MID(E243,5,3),DATA!$H$2:$I$16,2,FALSE)</f>
        <v>10.5"</v>
      </c>
      <c r="I243" s="13" t="str">
        <f t="shared" si="6"/>
        <v>10</v>
      </c>
      <c r="J243" s="13" t="str">
        <f>VLOOKUP(MID(E243,10,3),DATA!$J$2:$L$16,2,FALSE)</f>
        <v>5x112</v>
      </c>
      <c r="K243" s="13">
        <f>VLOOKUP(MID(E243,10,3),DATA!$J$2:$L$16,3,FALSE)</f>
        <v>66.56</v>
      </c>
      <c r="L243" s="10" t="str">
        <f>VLOOKUP(MID(E243,3,1),DATA!$D$2:$E$16,2,FALSE)</f>
        <v>Low Offset</v>
      </c>
      <c r="N243" s="11" t="s">
        <v>2176</v>
      </c>
      <c r="O243" s="61" t="str">
        <f>VLOOKUP(MID(P243,1,2),DATA!$B$2:$C$10,2,FALSE)</f>
        <v>FF10</v>
      </c>
      <c r="P243" s="66" t="s">
        <v>1310</v>
      </c>
      <c r="Q243" s="18" cm="1">
        <f t="array" ref="Q243">SUMPRODUCT(1*('All Skus'!$C$2:$C$951=$P243),'All Skus'!$D$2:$D$951)</f>
        <v>6</v>
      </c>
      <c r="R243" s="13" t="str">
        <f>VLOOKUP(MID(P243,4,1),DATA!$F$2:$G$16,2,FALSE)</f>
        <v>22"</v>
      </c>
      <c r="S243" s="13" t="str">
        <f>VLOOKUP(MID(P243,5,3),DATA!$H$2:$I$16,2,FALSE)</f>
        <v>10.5"</v>
      </c>
      <c r="T243" s="13" t="str">
        <f t="shared" si="7"/>
        <v>10</v>
      </c>
      <c r="U243" s="13" t="str">
        <f>VLOOKUP(MID(P243,10,3),DATA!$J$2:$L$16,2,FALSE)</f>
        <v>5x112</v>
      </c>
      <c r="V243" s="13">
        <f>VLOOKUP(MID(P243,10,3),DATA!$J$2:$L$16,3,FALSE)</f>
        <v>66.56</v>
      </c>
      <c r="W243" s="10" t="str">
        <f>VLOOKUP(MID(P243,3,1),DATA!$D$2:$E$16,2,FALSE)</f>
        <v>Low Offset</v>
      </c>
      <c r="Y243" s="11" t="s">
        <v>2176</v>
      </c>
    </row>
    <row r="244" spans="1:29" x14ac:dyDescent="0.25">
      <c r="A244" s="10" t="s">
        <v>2106</v>
      </c>
      <c r="B244" s="10" t="s">
        <v>2107</v>
      </c>
      <c r="C244" s="62" t="str">
        <f>VLOOKUP(MID(E244,1,2),DATA!$B$2:$C$10,2,FALSE)</f>
        <v>FF11</v>
      </c>
      <c r="D244" s="10" t="str">
        <f>VLOOKUP(MID(E244,13,2),DATA!$M$2:$N$16,2,FALSE)</f>
        <v>Liquid Metal</v>
      </c>
      <c r="E244" s="66" t="s">
        <v>1426</v>
      </c>
      <c r="F244" s="18" cm="1">
        <f t="array" ref="F244">SUMPRODUCT(1*('All Skus'!$C$2:$C$951=$E244),'All Skus'!$D$2:$D$951)</f>
        <v>38</v>
      </c>
      <c r="G244" s="13" t="str">
        <f>VLOOKUP(MID(E244,4,1),DATA!$F$2:$G$16,2,FALSE)</f>
        <v>22"</v>
      </c>
      <c r="H244" s="13" t="str">
        <f>VLOOKUP(MID(E244,5,3),DATA!$H$2:$I$16,2,FALSE)</f>
        <v>10.5"</v>
      </c>
      <c r="I244" s="13" t="str">
        <f t="shared" si="6"/>
        <v>10</v>
      </c>
      <c r="J244" s="13" t="str">
        <f>VLOOKUP(MID(E244,10,3),DATA!$J$2:$L$16,2,FALSE)</f>
        <v>5x112</v>
      </c>
      <c r="K244" s="13">
        <f>VLOOKUP(MID(E244,10,3),DATA!$J$2:$L$16,3,FALSE)</f>
        <v>66.56</v>
      </c>
      <c r="L244" s="10" t="str">
        <f>VLOOKUP(MID(E244,3,1),DATA!$D$2:$E$16,2,FALSE)</f>
        <v>Low Offset</v>
      </c>
      <c r="N244" s="11" t="s">
        <v>2176</v>
      </c>
      <c r="O244" s="61" t="str">
        <f>VLOOKUP(MID(P244,1,2),DATA!$B$2:$C$10,2,FALSE)</f>
        <v>FF11</v>
      </c>
      <c r="P244" s="66" t="s">
        <v>1426</v>
      </c>
      <c r="Q244" s="18" cm="1">
        <f t="array" ref="Q244">SUMPRODUCT(1*('All Skus'!$C$2:$C$951=$P244),'All Skus'!$D$2:$D$951)</f>
        <v>38</v>
      </c>
      <c r="R244" s="13" t="str">
        <f>VLOOKUP(MID(P244,4,1),DATA!$F$2:$G$16,2,FALSE)</f>
        <v>22"</v>
      </c>
      <c r="S244" s="13" t="str">
        <f>VLOOKUP(MID(P244,5,3),DATA!$H$2:$I$16,2,FALSE)</f>
        <v>10.5"</v>
      </c>
      <c r="T244" s="13" t="str">
        <f t="shared" si="7"/>
        <v>10</v>
      </c>
      <c r="U244" s="13" t="str">
        <f>VLOOKUP(MID(P244,10,3),DATA!$J$2:$L$16,2,FALSE)</f>
        <v>5x112</v>
      </c>
      <c r="V244" s="13">
        <f>VLOOKUP(MID(P244,10,3),DATA!$J$2:$L$16,3,FALSE)</f>
        <v>66.56</v>
      </c>
      <c r="W244" s="10" t="str">
        <f>VLOOKUP(MID(P244,3,1),DATA!$D$2:$E$16,2,FALSE)</f>
        <v>Low Offset</v>
      </c>
      <c r="Y244" s="11" t="s">
        <v>2176</v>
      </c>
    </row>
    <row r="245" spans="1:29" x14ac:dyDescent="0.25">
      <c r="A245" s="10" t="s">
        <v>2106</v>
      </c>
      <c r="B245" s="10" t="s">
        <v>2107</v>
      </c>
      <c r="C245" s="62" t="str">
        <f>VLOOKUP(MID(E245,1,2),DATA!$B$2:$C$10,2,FALSE)</f>
        <v>FF11</v>
      </c>
      <c r="D245" s="10" t="str">
        <f>VLOOKUP(MID(E245,13,2),DATA!$M$2:$N$16,2,FALSE)</f>
        <v>Raw</v>
      </c>
      <c r="E245" s="66" t="s">
        <v>1428</v>
      </c>
      <c r="F245" s="18" cm="1">
        <f t="array" ref="F245">SUMPRODUCT(1*('All Skus'!$C$2:$C$951=$E245),'All Skus'!$D$2:$D$951)</f>
        <v>11</v>
      </c>
      <c r="G245" s="13" t="str">
        <f>VLOOKUP(MID(E245,4,1),DATA!$F$2:$G$16,2,FALSE)</f>
        <v>22"</v>
      </c>
      <c r="H245" s="13" t="str">
        <f>VLOOKUP(MID(E245,5,3),DATA!$H$2:$I$16,2,FALSE)</f>
        <v>10.5"</v>
      </c>
      <c r="I245" s="13" t="str">
        <f t="shared" si="6"/>
        <v>10</v>
      </c>
      <c r="J245" s="13" t="str">
        <f>VLOOKUP(MID(E245,10,3),DATA!$J$2:$L$16,2,FALSE)</f>
        <v>5x112</v>
      </c>
      <c r="K245" s="13">
        <f>VLOOKUP(MID(E245,10,3),DATA!$J$2:$L$16,3,FALSE)</f>
        <v>66.56</v>
      </c>
      <c r="L245" s="10" t="str">
        <f>VLOOKUP(MID(E245,3,1),DATA!$D$2:$E$16,2,FALSE)</f>
        <v>Low Offset</v>
      </c>
      <c r="N245" s="11" t="s">
        <v>2176</v>
      </c>
      <c r="O245" s="61" t="str">
        <f>VLOOKUP(MID(P245,1,2),DATA!$B$2:$C$10,2,FALSE)</f>
        <v>FF11</v>
      </c>
      <c r="P245" s="66" t="s">
        <v>1428</v>
      </c>
      <c r="Q245" s="18" cm="1">
        <f t="array" ref="Q245">SUMPRODUCT(1*('All Skus'!$C$2:$C$951=$P245),'All Skus'!$D$2:$D$951)</f>
        <v>11</v>
      </c>
      <c r="R245" s="13" t="str">
        <f>VLOOKUP(MID(P245,4,1),DATA!$F$2:$G$16,2,FALSE)</f>
        <v>22"</v>
      </c>
      <c r="S245" s="13" t="str">
        <f>VLOOKUP(MID(P245,5,3),DATA!$H$2:$I$16,2,FALSE)</f>
        <v>10.5"</v>
      </c>
      <c r="T245" s="13" t="str">
        <f t="shared" si="7"/>
        <v>10</v>
      </c>
      <c r="U245" s="13" t="str">
        <f>VLOOKUP(MID(P245,10,3),DATA!$J$2:$L$16,2,FALSE)</f>
        <v>5x112</v>
      </c>
      <c r="V245" s="13">
        <f>VLOOKUP(MID(P245,10,3),DATA!$J$2:$L$16,3,FALSE)</f>
        <v>66.56</v>
      </c>
      <c r="W245" s="10" t="str">
        <f>VLOOKUP(MID(P245,3,1),DATA!$D$2:$E$16,2,FALSE)</f>
        <v>Low Offset</v>
      </c>
      <c r="Y245" s="11" t="s">
        <v>2176</v>
      </c>
    </row>
    <row r="246" spans="1:29" x14ac:dyDescent="0.25">
      <c r="A246" s="10" t="s">
        <v>2106</v>
      </c>
      <c r="B246" s="10" t="s">
        <v>2107</v>
      </c>
      <c r="C246" s="62" t="str">
        <f>VLOOKUP(MID(E246,1,2),DATA!$B$2:$C$10,2,FALSE)</f>
        <v>FF11</v>
      </c>
      <c r="D246" s="10" t="str">
        <f>VLOOKUP(MID(E246,13,2),DATA!$M$2:$N$16,2,FALSE)</f>
        <v>Tarmac</v>
      </c>
      <c r="E246" s="66" t="s">
        <v>1430</v>
      </c>
      <c r="F246" s="18" cm="1">
        <f t="array" ref="F246">SUMPRODUCT(1*('All Skus'!$C$2:$C$951=$E246),'All Skus'!$D$2:$D$951)</f>
        <v>24</v>
      </c>
      <c r="G246" s="13" t="str">
        <f>VLOOKUP(MID(E246,4,1),DATA!$F$2:$G$16,2,FALSE)</f>
        <v>22"</v>
      </c>
      <c r="H246" s="13" t="str">
        <f>VLOOKUP(MID(E246,5,3),DATA!$H$2:$I$16,2,FALSE)</f>
        <v>10.5"</v>
      </c>
      <c r="I246" s="13" t="str">
        <f t="shared" si="6"/>
        <v>10</v>
      </c>
      <c r="J246" s="13" t="str">
        <f>VLOOKUP(MID(E246,10,3),DATA!$J$2:$L$16,2,FALSE)</f>
        <v>5x112</v>
      </c>
      <c r="K246" s="13">
        <f>VLOOKUP(MID(E246,10,3),DATA!$J$2:$L$16,3,FALSE)</f>
        <v>66.56</v>
      </c>
      <c r="L246" s="10" t="str">
        <f>VLOOKUP(MID(E246,3,1),DATA!$D$2:$E$16,2,FALSE)</f>
        <v>Low Offset</v>
      </c>
      <c r="N246" s="11" t="s">
        <v>2176</v>
      </c>
      <c r="O246" s="61" t="str">
        <f>VLOOKUP(MID(P246,1,2),DATA!$B$2:$C$10,2,FALSE)</f>
        <v>FF11</v>
      </c>
      <c r="P246" s="66" t="s">
        <v>1430</v>
      </c>
      <c r="Q246" s="18" cm="1">
        <f t="array" ref="Q246">SUMPRODUCT(1*('All Skus'!$C$2:$C$951=$P246),'All Skus'!$D$2:$D$951)</f>
        <v>24</v>
      </c>
      <c r="R246" s="13" t="str">
        <f>VLOOKUP(MID(P246,4,1),DATA!$F$2:$G$16,2,FALSE)</f>
        <v>22"</v>
      </c>
      <c r="S246" s="13" t="str">
        <f>VLOOKUP(MID(P246,5,3),DATA!$H$2:$I$16,2,FALSE)</f>
        <v>10.5"</v>
      </c>
      <c r="T246" s="13" t="str">
        <f t="shared" si="7"/>
        <v>10</v>
      </c>
      <c r="U246" s="13" t="str">
        <f>VLOOKUP(MID(P246,10,3),DATA!$J$2:$L$16,2,FALSE)</f>
        <v>5x112</v>
      </c>
      <c r="V246" s="13">
        <f>VLOOKUP(MID(P246,10,3),DATA!$J$2:$L$16,3,FALSE)</f>
        <v>66.56</v>
      </c>
      <c r="W246" s="10" t="str">
        <f>VLOOKUP(MID(P246,3,1),DATA!$D$2:$E$16,2,FALSE)</f>
        <v>Low Offset</v>
      </c>
      <c r="Y246" s="11" t="s">
        <v>2176</v>
      </c>
    </row>
    <row r="247" spans="1:29" x14ac:dyDescent="0.25">
      <c r="A247" s="10" t="s">
        <v>0</v>
      </c>
      <c r="B247" s="10" t="s">
        <v>150</v>
      </c>
      <c r="C247" s="62" t="str">
        <f>VLOOKUP(MID(E247,1,2),DATA!$B$2:$C$10,2,FALSE)</f>
        <v>FF01</v>
      </c>
      <c r="D247" s="10" t="str">
        <f>VLOOKUP(MID(E247,13,2),DATA!$M$2:$N$16,2,FALSE)</f>
        <v>Tarmac</v>
      </c>
      <c r="E247" s="66" t="s">
        <v>151</v>
      </c>
      <c r="F247" s="18" cm="1">
        <f t="array" ref="F247">SUMPRODUCT(1*('All Skus'!$C$2:$C$951=$E247),'All Skus'!$D$2:$D$951)</f>
        <v>10</v>
      </c>
      <c r="G247" s="13" t="str">
        <f>VLOOKUP(MID(E247,4,1),DATA!$F$2:$G$16,2,FALSE)</f>
        <v>19"</v>
      </c>
      <c r="H247" s="13" t="str">
        <f>VLOOKUP(MID(E247,5,3),DATA!$H$2:$I$16,2,FALSE)</f>
        <v>8.5"</v>
      </c>
      <c r="I247" s="13" t="str">
        <f t="shared" si="6"/>
        <v>47</v>
      </c>
      <c r="J247" s="13" t="str">
        <f>VLOOKUP(MID(E247,10,3),DATA!$J$2:$L$16,2,FALSE)</f>
        <v>5x112</v>
      </c>
      <c r="K247" s="13">
        <f>VLOOKUP(MID(E247,10,3),DATA!$J$2:$L$16,3,FALSE)</f>
        <v>66.56</v>
      </c>
      <c r="L247" s="10" t="str">
        <f>VLOOKUP(MID(E247,3,1),DATA!$D$2:$E$16,2,FALSE)</f>
        <v>High Offset</v>
      </c>
      <c r="M247" s="10">
        <v>23.2</v>
      </c>
      <c r="N247" s="11" t="s">
        <v>8</v>
      </c>
      <c r="O247" s="61" t="str">
        <f>VLOOKUP(MID(P247,1,2),DATA!$B$2:$C$10,2,FALSE)</f>
        <v>FF01</v>
      </c>
      <c r="P247" s="66" t="s">
        <v>151</v>
      </c>
      <c r="Q247" s="18" cm="1">
        <f t="array" ref="Q247">SUMPRODUCT(1*('All Skus'!$C$2:$C$951=$P247),'All Skus'!$D$2:$D$951)</f>
        <v>10</v>
      </c>
      <c r="R247" s="13" t="str">
        <f>VLOOKUP(MID(P247,4,1),DATA!$F$2:$G$16,2,FALSE)</f>
        <v>19"</v>
      </c>
      <c r="S247" s="13" t="str">
        <f>VLOOKUP(MID(P247,5,3),DATA!$H$2:$I$16,2,FALSE)</f>
        <v>8.5"</v>
      </c>
      <c r="T247" s="13" t="str">
        <f t="shared" si="7"/>
        <v>47</v>
      </c>
      <c r="U247" s="13" t="str">
        <f>VLOOKUP(MID(P247,10,3),DATA!$J$2:$L$16,2,FALSE)</f>
        <v>5x112</v>
      </c>
      <c r="V247" s="13">
        <f>VLOOKUP(MID(P247,10,3),DATA!$J$2:$L$16,3,FALSE)</f>
        <v>66.56</v>
      </c>
      <c r="W247" s="10" t="str">
        <f>VLOOKUP(MID(P247,3,1),DATA!$D$2:$E$16,2,FALSE)</f>
        <v>High Offset</v>
      </c>
      <c r="X247" s="10">
        <v>23.2</v>
      </c>
      <c r="Y247" s="11" t="s">
        <v>8</v>
      </c>
      <c r="Z247" s="10" t="s">
        <v>2020</v>
      </c>
      <c r="AA247" s="10" t="s">
        <v>2</v>
      </c>
      <c r="AB247" s="10" t="s">
        <v>5</v>
      </c>
      <c r="AC247" s="10" t="s">
        <v>68</v>
      </c>
    </row>
    <row r="248" spans="1:29" x14ac:dyDescent="0.25">
      <c r="A248" s="10" t="s">
        <v>0</v>
      </c>
      <c r="B248" s="10" t="s">
        <v>150</v>
      </c>
      <c r="C248" s="62" t="str">
        <f>VLOOKUP(MID(E248,1,2),DATA!$B$2:$C$10,2,FALSE)</f>
        <v>FF01</v>
      </c>
      <c r="D248" s="10" t="str">
        <f>VLOOKUP(MID(E248,13,2),DATA!$M$2:$N$16,2,FALSE)</f>
        <v>Liquid Silver</v>
      </c>
      <c r="E248" s="66" t="s">
        <v>152</v>
      </c>
      <c r="F248" s="18" cm="1">
        <f t="array" ref="F248">SUMPRODUCT(1*('All Skus'!$C$2:$C$951=$E248),'All Skus'!$D$2:$D$951)</f>
        <v>1</v>
      </c>
      <c r="G248" s="13" t="str">
        <f>VLOOKUP(MID(E248,4,1),DATA!$F$2:$G$16,2,FALSE)</f>
        <v>19"</v>
      </c>
      <c r="H248" s="13" t="str">
        <f>VLOOKUP(MID(E248,5,3),DATA!$H$2:$I$16,2,FALSE)</f>
        <v>8.5"</v>
      </c>
      <c r="I248" s="13" t="str">
        <f t="shared" si="6"/>
        <v>47</v>
      </c>
      <c r="J248" s="13" t="str">
        <f>VLOOKUP(MID(E248,10,3),DATA!$J$2:$L$16,2,FALSE)</f>
        <v>5x112</v>
      </c>
      <c r="K248" s="13">
        <f>VLOOKUP(MID(E248,10,3),DATA!$J$2:$L$16,3,FALSE)</f>
        <v>66.56</v>
      </c>
      <c r="L248" s="10" t="str">
        <f>VLOOKUP(MID(E248,3,1),DATA!$D$2:$E$16,2,FALSE)</f>
        <v>High Offset</v>
      </c>
      <c r="M248" s="10">
        <v>23.2</v>
      </c>
      <c r="N248" s="11" t="s">
        <v>8</v>
      </c>
      <c r="O248" s="61" t="str">
        <f>VLOOKUP(MID(P248,1,2),DATA!$B$2:$C$10,2,FALSE)</f>
        <v>FF01</v>
      </c>
      <c r="P248" s="66" t="s">
        <v>152</v>
      </c>
      <c r="Q248" s="18" cm="1">
        <f t="array" ref="Q248">SUMPRODUCT(1*('All Skus'!$C$2:$C$951=$P248),'All Skus'!$D$2:$D$951)</f>
        <v>1</v>
      </c>
      <c r="R248" s="13" t="str">
        <f>VLOOKUP(MID(P248,4,1),DATA!$F$2:$G$16,2,FALSE)</f>
        <v>19"</v>
      </c>
      <c r="S248" s="13" t="str">
        <f>VLOOKUP(MID(P248,5,3),DATA!$H$2:$I$16,2,FALSE)</f>
        <v>8.5"</v>
      </c>
      <c r="T248" s="13" t="str">
        <f t="shared" si="7"/>
        <v>47</v>
      </c>
      <c r="U248" s="13" t="str">
        <f>VLOOKUP(MID(P248,10,3),DATA!$J$2:$L$16,2,FALSE)</f>
        <v>5x112</v>
      </c>
      <c r="V248" s="13">
        <f>VLOOKUP(MID(P248,10,3),DATA!$J$2:$L$16,3,FALSE)</f>
        <v>66.56</v>
      </c>
      <c r="W248" s="10" t="str">
        <f>VLOOKUP(MID(P248,3,1),DATA!$D$2:$E$16,2,FALSE)</f>
        <v>High Offset</v>
      </c>
      <c r="X248" s="10">
        <v>23.2</v>
      </c>
      <c r="Y248" s="11" t="s">
        <v>8</v>
      </c>
      <c r="Z248" s="10" t="s">
        <v>2020</v>
      </c>
      <c r="AA248" s="10" t="s">
        <v>2</v>
      </c>
      <c r="AB248" s="10" t="s">
        <v>5</v>
      </c>
      <c r="AC248" s="10" t="s">
        <v>68</v>
      </c>
    </row>
    <row r="249" spans="1:29" x14ac:dyDescent="0.25">
      <c r="A249" s="10" t="s">
        <v>0</v>
      </c>
      <c r="B249" s="10" t="s">
        <v>1837</v>
      </c>
      <c r="C249" s="62" t="str">
        <f>VLOOKUP(MID(E249,1,2),DATA!$B$2:$C$10,2,FALSE)</f>
        <v>FF01</v>
      </c>
      <c r="D249" s="10" t="str">
        <f>VLOOKUP(MID(E249,13,2),DATA!$M$2:$N$16,2,FALSE)</f>
        <v>Tarmac</v>
      </c>
      <c r="E249" s="66" t="s">
        <v>153</v>
      </c>
      <c r="F249" s="18" cm="1">
        <f t="array" ref="F249">SUMPRODUCT(1*('All Skus'!$C$2:$C$951=$E249),'All Skus'!$D$2:$D$951)</f>
        <v>30</v>
      </c>
      <c r="G249" s="13" t="str">
        <f>VLOOKUP(MID(E249,4,1),DATA!$F$2:$G$16,2,FALSE)</f>
        <v>19"</v>
      </c>
      <c r="H249" s="13" t="str">
        <f>VLOOKUP(MID(E249,5,3),DATA!$H$2:$I$16,2,FALSE)</f>
        <v>9.0"</v>
      </c>
      <c r="I249" s="13" t="str">
        <f t="shared" si="6"/>
        <v>35</v>
      </c>
      <c r="J249" s="13" t="str">
        <f>VLOOKUP(MID(E249,10,3),DATA!$J$2:$L$16,2,FALSE)</f>
        <v>5x112</v>
      </c>
      <c r="K249" s="13">
        <f>VLOOKUP(MID(E249,10,3),DATA!$J$2:$L$16,3,FALSE)</f>
        <v>66.56</v>
      </c>
      <c r="L249" s="10" t="str">
        <f>VLOOKUP(MID(E249,3,1),DATA!$D$2:$E$16,2,FALSE)</f>
        <v>High Offset</v>
      </c>
      <c r="M249" s="10">
        <v>25.6</v>
      </c>
      <c r="N249" s="11" t="s">
        <v>2523</v>
      </c>
      <c r="O249" s="61" t="str">
        <f>VLOOKUP(MID(P249,1,2),DATA!$B$2:$C$10,2,FALSE)</f>
        <v>FF01</v>
      </c>
      <c r="P249" s="66" t="s">
        <v>153</v>
      </c>
      <c r="Q249" s="18" cm="1">
        <f t="array" ref="Q249">SUMPRODUCT(1*('All Skus'!$C$2:$C$951=$P249),'All Skus'!$D$2:$D$951)</f>
        <v>30</v>
      </c>
      <c r="R249" s="13" t="str">
        <f>VLOOKUP(MID(P249,4,1),DATA!$F$2:$G$16,2,FALSE)</f>
        <v>19"</v>
      </c>
      <c r="S249" s="13" t="str">
        <f>VLOOKUP(MID(P249,5,3),DATA!$H$2:$I$16,2,FALSE)</f>
        <v>9.0"</v>
      </c>
      <c r="T249" s="13" t="str">
        <f t="shared" si="7"/>
        <v>35</v>
      </c>
      <c r="U249" s="13" t="str">
        <f>VLOOKUP(MID(P249,10,3),DATA!$J$2:$L$16,2,FALSE)</f>
        <v>5x112</v>
      </c>
      <c r="V249" s="13">
        <f>VLOOKUP(MID(P249,10,3),DATA!$J$2:$L$16,3,FALSE)</f>
        <v>66.56</v>
      </c>
      <c r="W249" s="10" t="str">
        <f>VLOOKUP(MID(P249,3,1),DATA!$D$2:$E$16,2,FALSE)</f>
        <v>High Offset</v>
      </c>
      <c r="X249" s="10">
        <v>25.6</v>
      </c>
      <c r="Y249" s="11" t="s">
        <v>2523</v>
      </c>
      <c r="Z249" s="10" t="s">
        <v>2167</v>
      </c>
      <c r="AA249" s="10" t="s">
        <v>2</v>
      </c>
      <c r="AB249" s="10" t="s">
        <v>5</v>
      </c>
      <c r="AC249" s="10" t="s">
        <v>68</v>
      </c>
    </row>
    <row r="250" spans="1:29" x14ac:dyDescent="0.25">
      <c r="A250" s="10" t="s">
        <v>0</v>
      </c>
      <c r="B250" s="10" t="s">
        <v>1837</v>
      </c>
      <c r="C250" s="62" t="str">
        <f>VLOOKUP(MID(E250,1,2),DATA!$B$2:$C$10,2,FALSE)</f>
        <v>FF01</v>
      </c>
      <c r="D250" s="10" t="str">
        <f>VLOOKUP(MID(E250,13,2),DATA!$M$2:$N$16,2,FALSE)</f>
        <v>Tarmac</v>
      </c>
      <c r="E250" s="66" t="s">
        <v>147</v>
      </c>
      <c r="F250" s="18" cm="1">
        <f t="array" ref="F250">SUMPRODUCT(1*('All Skus'!$C$2:$C$951=$E250),'All Skus'!$D$2:$D$951)</f>
        <v>7</v>
      </c>
      <c r="G250" s="13" t="str">
        <f>VLOOKUP(MID(E250,4,1),DATA!$F$2:$G$16,2,FALSE)</f>
        <v>19"</v>
      </c>
      <c r="H250" s="13" t="str">
        <f>VLOOKUP(MID(E250,5,3),DATA!$H$2:$I$16,2,FALSE)</f>
        <v>9.5"</v>
      </c>
      <c r="I250" s="13" t="str">
        <f t="shared" si="6"/>
        <v>45</v>
      </c>
      <c r="J250" s="13" t="str">
        <f>VLOOKUP(MID(E250,10,3),DATA!$J$2:$L$16,2,FALSE)</f>
        <v>5x112</v>
      </c>
      <c r="K250" s="13">
        <f>VLOOKUP(MID(E250,10,3),DATA!$J$2:$L$16,3,FALSE)</f>
        <v>66.56</v>
      </c>
      <c r="L250" s="10" t="str">
        <f>VLOOKUP(MID(E250,3,1),DATA!$D$2:$E$16,2,FALSE)</f>
        <v>High Offset</v>
      </c>
      <c r="M250" s="10">
        <v>25.6</v>
      </c>
      <c r="N250" s="11" t="s">
        <v>8</v>
      </c>
      <c r="O250" s="61" t="str">
        <f>VLOOKUP(MID(P250,1,2),DATA!$B$2:$C$10,2,FALSE)</f>
        <v>FF01</v>
      </c>
      <c r="P250" s="66" t="s">
        <v>147</v>
      </c>
      <c r="Q250" s="18" cm="1">
        <f t="array" ref="Q250">SUMPRODUCT(1*('All Skus'!$C$2:$C$951=$P250),'All Skus'!$D$2:$D$951)</f>
        <v>7</v>
      </c>
      <c r="R250" s="13" t="str">
        <f>VLOOKUP(MID(P250,4,1),DATA!$F$2:$G$16,2,FALSE)</f>
        <v>19"</v>
      </c>
      <c r="S250" s="13" t="str">
        <f>VLOOKUP(MID(P250,5,3),DATA!$H$2:$I$16,2,FALSE)</f>
        <v>9.5"</v>
      </c>
      <c r="T250" s="13" t="str">
        <f t="shared" si="7"/>
        <v>45</v>
      </c>
      <c r="U250" s="13" t="str">
        <f>VLOOKUP(MID(P250,10,3),DATA!$J$2:$L$16,2,FALSE)</f>
        <v>5x112</v>
      </c>
      <c r="V250" s="13">
        <f>VLOOKUP(MID(P250,10,3),DATA!$J$2:$L$16,3,FALSE)</f>
        <v>66.56</v>
      </c>
      <c r="W250" s="10" t="str">
        <f>VLOOKUP(MID(P250,3,1),DATA!$D$2:$E$16,2,FALSE)</f>
        <v>High Offset</v>
      </c>
      <c r="X250" s="10">
        <v>25.6</v>
      </c>
      <c r="Y250" s="11" t="s">
        <v>8</v>
      </c>
      <c r="Z250" s="10" t="s">
        <v>2158</v>
      </c>
      <c r="AA250" s="10" t="s">
        <v>2</v>
      </c>
      <c r="AB250" s="10" t="s">
        <v>5</v>
      </c>
      <c r="AC250" s="10" t="s">
        <v>68</v>
      </c>
    </row>
    <row r="251" spans="1:29" x14ac:dyDescent="0.25">
      <c r="A251" s="10" t="s">
        <v>0</v>
      </c>
      <c r="B251" s="10" t="s">
        <v>1837</v>
      </c>
      <c r="C251" s="62" t="str">
        <f>VLOOKUP(MID(E251,1,2),DATA!$B$2:$C$10,2,FALSE)</f>
        <v>FF01</v>
      </c>
      <c r="D251" s="10" t="str">
        <f>VLOOKUP(MID(E251,13,2),DATA!$M$2:$N$16,2,FALSE)</f>
        <v>Liquid Silver</v>
      </c>
      <c r="E251" s="66" t="s">
        <v>149</v>
      </c>
      <c r="F251" s="18" cm="1">
        <f t="array" ref="F251">SUMPRODUCT(1*('All Skus'!$C$2:$C$951=$E251),'All Skus'!$D$2:$D$951)</f>
        <v>17</v>
      </c>
      <c r="G251" s="13" t="str">
        <f>VLOOKUP(MID(E251,4,1),DATA!$F$2:$G$16,2,FALSE)</f>
        <v>19"</v>
      </c>
      <c r="H251" s="13" t="str">
        <f>VLOOKUP(MID(E251,5,3),DATA!$H$2:$I$16,2,FALSE)</f>
        <v>9.5"</v>
      </c>
      <c r="I251" s="13" t="str">
        <f t="shared" si="6"/>
        <v>45</v>
      </c>
      <c r="J251" s="13" t="str">
        <f>VLOOKUP(MID(E251,10,3),DATA!$J$2:$L$16,2,FALSE)</f>
        <v>5x112</v>
      </c>
      <c r="K251" s="13">
        <f>VLOOKUP(MID(E251,10,3),DATA!$J$2:$L$16,3,FALSE)</f>
        <v>66.56</v>
      </c>
      <c r="L251" s="10" t="str">
        <f>VLOOKUP(MID(E251,3,1),DATA!$D$2:$E$16,2,FALSE)</f>
        <v>High Offset</v>
      </c>
      <c r="M251" s="10">
        <v>25.6</v>
      </c>
      <c r="N251" s="11" t="s">
        <v>8</v>
      </c>
      <c r="O251" s="61" t="str">
        <f>VLOOKUP(MID(P251,1,2),DATA!$B$2:$C$10,2,FALSE)</f>
        <v>FF01</v>
      </c>
      <c r="P251" s="66" t="s">
        <v>149</v>
      </c>
      <c r="Q251" s="18" cm="1">
        <f t="array" ref="Q251">SUMPRODUCT(1*('All Skus'!$C$2:$C$951=$P251),'All Skus'!$D$2:$D$951)</f>
        <v>17</v>
      </c>
      <c r="R251" s="13" t="str">
        <f>VLOOKUP(MID(P251,4,1),DATA!$F$2:$G$16,2,FALSE)</f>
        <v>19"</v>
      </c>
      <c r="S251" s="13" t="str">
        <f>VLOOKUP(MID(P251,5,3),DATA!$H$2:$I$16,2,FALSE)</f>
        <v>9.5"</v>
      </c>
      <c r="T251" s="13" t="str">
        <f t="shared" si="7"/>
        <v>45</v>
      </c>
      <c r="U251" s="13" t="str">
        <f>VLOOKUP(MID(P251,10,3),DATA!$J$2:$L$16,2,FALSE)</f>
        <v>5x112</v>
      </c>
      <c r="V251" s="13">
        <f>VLOOKUP(MID(P251,10,3),DATA!$J$2:$L$16,3,FALSE)</f>
        <v>66.56</v>
      </c>
      <c r="W251" s="10" t="str">
        <f>VLOOKUP(MID(P251,3,1),DATA!$D$2:$E$16,2,FALSE)</f>
        <v>High Offset</v>
      </c>
      <c r="X251" s="10">
        <v>25.6</v>
      </c>
      <c r="Y251" s="11" t="s">
        <v>8</v>
      </c>
      <c r="Z251" s="10" t="s">
        <v>2158</v>
      </c>
      <c r="AA251" s="10" t="s">
        <v>2</v>
      </c>
      <c r="AB251" s="10" t="s">
        <v>5</v>
      </c>
      <c r="AC251" s="10" t="s">
        <v>68</v>
      </c>
    </row>
    <row r="252" spans="1:29" x14ac:dyDescent="0.25">
      <c r="A252" s="10" t="s">
        <v>0</v>
      </c>
      <c r="B252" s="10" t="s">
        <v>150</v>
      </c>
      <c r="C252" s="62" t="str">
        <f>VLOOKUP(MID(E252,1,2),DATA!$B$2:$C$10,2,FALSE)</f>
        <v>FF04</v>
      </c>
      <c r="D252" s="10" t="str">
        <f>VLOOKUP(MID(E252,13,2),DATA!$M$2:$N$16,2,FALSE)</f>
        <v>Tarmac</v>
      </c>
      <c r="E252" s="66" t="s">
        <v>297</v>
      </c>
      <c r="F252" s="18" cm="1">
        <f t="array" ref="F252">SUMPRODUCT(1*('All Skus'!$C$2:$C$951=$E252),'All Skus'!$D$2:$D$951)</f>
        <v>17</v>
      </c>
      <c r="G252" s="13" t="str">
        <f>VLOOKUP(MID(E252,4,1),DATA!$F$2:$G$16,2,FALSE)</f>
        <v>19"</v>
      </c>
      <c r="H252" s="13" t="str">
        <f>VLOOKUP(MID(E252,5,3),DATA!$H$2:$I$16,2,FALSE)</f>
        <v>8.5"</v>
      </c>
      <c r="I252" s="13" t="str">
        <f t="shared" si="6"/>
        <v>47</v>
      </c>
      <c r="J252" s="13" t="str">
        <f>VLOOKUP(MID(E252,10,3),DATA!$J$2:$L$16,2,FALSE)</f>
        <v>5x112</v>
      </c>
      <c r="K252" s="13">
        <f>VLOOKUP(MID(E252,10,3),DATA!$J$2:$L$16,3,FALSE)</f>
        <v>66.56</v>
      </c>
      <c r="L252" s="10" t="str">
        <f>VLOOKUP(MID(E252,3,1),DATA!$D$2:$E$16,2,FALSE)</f>
        <v>High Offset</v>
      </c>
      <c r="M252" s="10">
        <v>22.8</v>
      </c>
      <c r="N252" s="11" t="s">
        <v>8</v>
      </c>
      <c r="O252" s="61" t="str">
        <f>VLOOKUP(MID(P252,1,2),DATA!$B$2:$C$10,2,FALSE)</f>
        <v>FF04</v>
      </c>
      <c r="P252" s="66" t="s">
        <v>297</v>
      </c>
      <c r="Q252" s="18" cm="1">
        <f t="array" ref="Q252">SUMPRODUCT(1*('All Skus'!$C$2:$C$951=$P252),'All Skus'!$D$2:$D$951)</f>
        <v>17</v>
      </c>
      <c r="R252" s="13" t="str">
        <f>VLOOKUP(MID(P252,4,1),DATA!$F$2:$G$16,2,FALSE)</f>
        <v>19"</v>
      </c>
      <c r="S252" s="13" t="str">
        <f>VLOOKUP(MID(P252,5,3),DATA!$H$2:$I$16,2,FALSE)</f>
        <v>8.5"</v>
      </c>
      <c r="T252" s="13" t="str">
        <f t="shared" si="7"/>
        <v>47</v>
      </c>
      <c r="U252" s="13" t="str">
        <f>VLOOKUP(MID(P252,10,3),DATA!$J$2:$L$16,2,FALSE)</f>
        <v>5x112</v>
      </c>
      <c r="V252" s="13">
        <f>VLOOKUP(MID(P252,10,3),DATA!$J$2:$L$16,3,FALSE)</f>
        <v>66.56</v>
      </c>
      <c r="W252" s="10" t="str">
        <f>VLOOKUP(MID(P252,3,1),DATA!$D$2:$E$16,2,FALSE)</f>
        <v>High Offset</v>
      </c>
      <c r="X252" s="10">
        <v>22.8</v>
      </c>
      <c r="Y252" s="11" t="s">
        <v>8</v>
      </c>
      <c r="Z252" s="10" t="s">
        <v>2020</v>
      </c>
      <c r="AA252" s="10" t="s">
        <v>2</v>
      </c>
      <c r="AB252" s="10" t="s">
        <v>5</v>
      </c>
      <c r="AC252" s="10" t="s">
        <v>68</v>
      </c>
    </row>
    <row r="253" spans="1:29" x14ac:dyDescent="0.25">
      <c r="A253" s="10" t="s">
        <v>0</v>
      </c>
      <c r="B253" s="10" t="s">
        <v>150</v>
      </c>
      <c r="C253" s="62" t="str">
        <f>VLOOKUP(MID(E253,1,2),DATA!$B$2:$C$10,2,FALSE)</f>
        <v>FF04</v>
      </c>
      <c r="D253" s="10" t="str">
        <f>VLOOKUP(MID(E253,13,2),DATA!$M$2:$N$16,2,FALSE)</f>
        <v>Liquid Metal</v>
      </c>
      <c r="E253" s="66" t="s">
        <v>298</v>
      </c>
      <c r="F253" s="18" cm="1">
        <f t="array" ref="F253">SUMPRODUCT(1*('All Skus'!$C$2:$C$951=$E253),'All Skus'!$D$2:$D$951)</f>
        <v>19</v>
      </c>
      <c r="G253" s="13" t="str">
        <f>VLOOKUP(MID(E253,4,1),DATA!$F$2:$G$16,2,FALSE)</f>
        <v>19"</v>
      </c>
      <c r="H253" s="13" t="str">
        <f>VLOOKUP(MID(E253,5,3),DATA!$H$2:$I$16,2,FALSE)</f>
        <v>8.5"</v>
      </c>
      <c r="I253" s="13" t="str">
        <f t="shared" si="6"/>
        <v>47</v>
      </c>
      <c r="J253" s="13" t="str">
        <f>VLOOKUP(MID(E253,10,3),DATA!$J$2:$L$16,2,FALSE)</f>
        <v>5x112</v>
      </c>
      <c r="K253" s="13">
        <f>VLOOKUP(MID(E253,10,3),DATA!$J$2:$L$16,3,FALSE)</f>
        <v>66.56</v>
      </c>
      <c r="L253" s="10" t="str">
        <f>VLOOKUP(MID(E253,3,1),DATA!$D$2:$E$16,2,FALSE)</f>
        <v>High Offset</v>
      </c>
      <c r="M253" s="10">
        <v>22.8</v>
      </c>
      <c r="N253" s="11" t="s">
        <v>8</v>
      </c>
      <c r="O253" s="61" t="str">
        <f>VLOOKUP(MID(P253,1,2),DATA!$B$2:$C$10,2,FALSE)</f>
        <v>FF04</v>
      </c>
      <c r="P253" s="66" t="s">
        <v>298</v>
      </c>
      <c r="Q253" s="18" cm="1">
        <f t="array" ref="Q253">SUMPRODUCT(1*('All Skus'!$C$2:$C$951=$P253),'All Skus'!$D$2:$D$951)</f>
        <v>19</v>
      </c>
      <c r="R253" s="13" t="str">
        <f>VLOOKUP(MID(P253,4,1),DATA!$F$2:$G$16,2,FALSE)</f>
        <v>19"</v>
      </c>
      <c r="S253" s="13" t="str">
        <f>VLOOKUP(MID(P253,5,3),DATA!$H$2:$I$16,2,FALSE)</f>
        <v>8.5"</v>
      </c>
      <c r="T253" s="13" t="str">
        <f t="shared" si="7"/>
        <v>47</v>
      </c>
      <c r="U253" s="13" t="str">
        <f>VLOOKUP(MID(P253,10,3),DATA!$J$2:$L$16,2,FALSE)</f>
        <v>5x112</v>
      </c>
      <c r="V253" s="13">
        <f>VLOOKUP(MID(P253,10,3),DATA!$J$2:$L$16,3,FALSE)</f>
        <v>66.56</v>
      </c>
      <c r="W253" s="10" t="str">
        <f>VLOOKUP(MID(P253,3,1),DATA!$D$2:$E$16,2,FALSE)</f>
        <v>High Offset</v>
      </c>
      <c r="X253" s="10">
        <v>22.8</v>
      </c>
      <c r="Y253" s="11" t="s">
        <v>8</v>
      </c>
      <c r="Z253" s="10" t="s">
        <v>2020</v>
      </c>
      <c r="AA253" s="10" t="s">
        <v>2</v>
      </c>
      <c r="AB253" s="10" t="s">
        <v>5</v>
      </c>
      <c r="AC253" s="10" t="s">
        <v>68</v>
      </c>
    </row>
    <row r="254" spans="1:29" x14ac:dyDescent="0.25">
      <c r="A254" s="10" t="s">
        <v>0</v>
      </c>
      <c r="B254" s="10" t="s">
        <v>1837</v>
      </c>
      <c r="C254" s="62" t="str">
        <f>VLOOKUP(MID(E254,1,2),DATA!$B$2:$C$10,2,FALSE)</f>
        <v>FF04</v>
      </c>
      <c r="D254" s="10" t="str">
        <f>VLOOKUP(MID(E254,13,2),DATA!$M$2:$N$16,2,FALSE)</f>
        <v>Tarmac</v>
      </c>
      <c r="E254" s="66" t="s">
        <v>299</v>
      </c>
      <c r="F254" s="18" cm="1">
        <f t="array" ref="F254">SUMPRODUCT(1*('All Skus'!$C$2:$C$951=$E254),'All Skus'!$D$2:$D$951)</f>
        <v>23</v>
      </c>
      <c r="G254" s="13" t="str">
        <f>VLOOKUP(MID(E254,4,1),DATA!$F$2:$G$16,2,FALSE)</f>
        <v>19"</v>
      </c>
      <c r="H254" s="13" t="str">
        <f>VLOOKUP(MID(E254,5,3),DATA!$H$2:$I$16,2,FALSE)</f>
        <v>9.0"</v>
      </c>
      <c r="I254" s="13" t="str">
        <f t="shared" si="6"/>
        <v>35</v>
      </c>
      <c r="J254" s="13" t="str">
        <f>VLOOKUP(MID(E254,10,3),DATA!$J$2:$L$16,2,FALSE)</f>
        <v>5x112</v>
      </c>
      <c r="K254" s="13">
        <f>VLOOKUP(MID(E254,10,3),DATA!$J$2:$L$16,3,FALSE)</f>
        <v>66.56</v>
      </c>
      <c r="L254" s="10" t="str">
        <f>VLOOKUP(MID(E254,3,1),DATA!$D$2:$E$16,2,FALSE)</f>
        <v>High Offset</v>
      </c>
      <c r="M254" s="10">
        <v>24.6</v>
      </c>
      <c r="N254" s="11" t="s">
        <v>2523</v>
      </c>
      <c r="O254" s="61" t="str">
        <f>VLOOKUP(MID(P254,1,2),DATA!$B$2:$C$10,2,FALSE)</f>
        <v>FF04</v>
      </c>
      <c r="P254" s="66" t="s">
        <v>299</v>
      </c>
      <c r="Q254" s="18" cm="1">
        <f t="array" ref="Q254">SUMPRODUCT(1*('All Skus'!$C$2:$C$951=$P254),'All Skus'!$D$2:$D$951)</f>
        <v>23</v>
      </c>
      <c r="R254" s="13" t="str">
        <f>VLOOKUP(MID(P254,4,1),DATA!$F$2:$G$16,2,FALSE)</f>
        <v>19"</v>
      </c>
      <c r="S254" s="13" t="str">
        <f>VLOOKUP(MID(P254,5,3),DATA!$H$2:$I$16,2,FALSE)</f>
        <v>9.0"</v>
      </c>
      <c r="T254" s="13" t="str">
        <f t="shared" si="7"/>
        <v>35</v>
      </c>
      <c r="U254" s="13" t="str">
        <f>VLOOKUP(MID(P254,10,3),DATA!$J$2:$L$16,2,FALSE)</f>
        <v>5x112</v>
      </c>
      <c r="V254" s="13">
        <f>VLOOKUP(MID(P254,10,3),DATA!$J$2:$L$16,3,FALSE)</f>
        <v>66.56</v>
      </c>
      <c r="W254" s="10" t="str">
        <f>VLOOKUP(MID(P254,3,1),DATA!$D$2:$E$16,2,FALSE)</f>
        <v>High Offset</v>
      </c>
      <c r="X254" s="10">
        <v>24.6</v>
      </c>
      <c r="Y254" s="11" t="s">
        <v>2523</v>
      </c>
      <c r="Z254" s="10" t="s">
        <v>2167</v>
      </c>
      <c r="AA254" s="10" t="s">
        <v>2</v>
      </c>
      <c r="AB254" s="10" t="s">
        <v>5</v>
      </c>
      <c r="AC254" s="10" t="s">
        <v>68</v>
      </c>
    </row>
    <row r="255" spans="1:29" x14ac:dyDescent="0.25">
      <c r="A255" s="10" t="s">
        <v>0</v>
      </c>
      <c r="B255" s="10" t="s">
        <v>1837</v>
      </c>
      <c r="C255" s="62" t="str">
        <f>VLOOKUP(MID(E255,1,2),DATA!$B$2:$C$10,2,FALSE)</f>
        <v>FF04</v>
      </c>
      <c r="D255" s="10" t="str">
        <f>VLOOKUP(MID(E255,13,2),DATA!$M$2:$N$16,2,FALSE)</f>
        <v>Liquid Metal</v>
      </c>
      <c r="E255" s="66" t="s">
        <v>300</v>
      </c>
      <c r="F255" s="18" cm="1">
        <f t="array" ref="F255">SUMPRODUCT(1*('All Skus'!$C$2:$C$951=$E255),'All Skus'!$D$2:$D$951)</f>
        <v>26</v>
      </c>
      <c r="G255" s="13" t="str">
        <f>VLOOKUP(MID(E255,4,1),DATA!$F$2:$G$16,2,FALSE)</f>
        <v>19"</v>
      </c>
      <c r="H255" s="13" t="str">
        <f>VLOOKUP(MID(E255,5,3),DATA!$H$2:$I$16,2,FALSE)</f>
        <v>9.0"</v>
      </c>
      <c r="I255" s="13" t="str">
        <f t="shared" si="6"/>
        <v>35</v>
      </c>
      <c r="J255" s="13" t="str">
        <f>VLOOKUP(MID(E255,10,3),DATA!$J$2:$L$16,2,FALSE)</f>
        <v>5x112</v>
      </c>
      <c r="K255" s="13">
        <f>VLOOKUP(MID(E255,10,3),DATA!$J$2:$L$16,3,FALSE)</f>
        <v>66.56</v>
      </c>
      <c r="L255" s="10" t="str">
        <f>VLOOKUP(MID(E255,3,1),DATA!$D$2:$E$16,2,FALSE)</f>
        <v>High Offset</v>
      </c>
      <c r="M255" s="10">
        <v>24.6</v>
      </c>
      <c r="N255" s="11" t="s">
        <v>2523</v>
      </c>
      <c r="O255" s="61" t="str">
        <f>VLOOKUP(MID(P255,1,2),DATA!$B$2:$C$10,2,FALSE)</f>
        <v>FF04</v>
      </c>
      <c r="P255" s="66" t="s">
        <v>300</v>
      </c>
      <c r="Q255" s="18" cm="1">
        <f t="array" ref="Q255">SUMPRODUCT(1*('All Skus'!$C$2:$C$951=$P255),'All Skus'!$D$2:$D$951)</f>
        <v>26</v>
      </c>
      <c r="R255" s="13" t="str">
        <f>VLOOKUP(MID(P255,4,1),DATA!$F$2:$G$16,2,FALSE)</f>
        <v>19"</v>
      </c>
      <c r="S255" s="13" t="str">
        <f>VLOOKUP(MID(P255,5,3),DATA!$H$2:$I$16,2,FALSE)</f>
        <v>9.0"</v>
      </c>
      <c r="T255" s="13" t="str">
        <f t="shared" si="7"/>
        <v>35</v>
      </c>
      <c r="U255" s="13" t="str">
        <f>VLOOKUP(MID(P255,10,3),DATA!$J$2:$L$16,2,FALSE)</f>
        <v>5x112</v>
      </c>
      <c r="V255" s="13">
        <f>VLOOKUP(MID(P255,10,3),DATA!$J$2:$L$16,3,FALSE)</f>
        <v>66.56</v>
      </c>
      <c r="W255" s="10" t="str">
        <f>VLOOKUP(MID(P255,3,1),DATA!$D$2:$E$16,2,FALSE)</f>
        <v>High Offset</v>
      </c>
      <c r="X255" s="10">
        <v>24.6</v>
      </c>
      <c r="Y255" s="11" t="s">
        <v>2523</v>
      </c>
      <c r="Z255" s="10" t="s">
        <v>2167</v>
      </c>
      <c r="AA255" s="10" t="s">
        <v>2</v>
      </c>
      <c r="AB255" s="10" t="s">
        <v>5</v>
      </c>
      <c r="AC255" s="10" t="s">
        <v>68</v>
      </c>
    </row>
    <row r="256" spans="1:29" x14ac:dyDescent="0.25">
      <c r="A256" s="10" t="s">
        <v>0</v>
      </c>
      <c r="B256" s="10" t="s">
        <v>1837</v>
      </c>
      <c r="C256" s="62" t="str">
        <f>VLOOKUP(MID(E256,1,2),DATA!$B$2:$C$10,2,FALSE)</f>
        <v>FF04</v>
      </c>
      <c r="D256" s="10" t="str">
        <f>VLOOKUP(MID(E256,13,2),DATA!$M$2:$N$16,2,FALSE)</f>
        <v>Tarmac</v>
      </c>
      <c r="E256" s="66" t="s">
        <v>295</v>
      </c>
      <c r="F256" s="18" cm="1">
        <f t="array" ref="F256">SUMPRODUCT(1*('All Skus'!$C$2:$C$951=$E256),'All Skus'!$D$2:$D$951)</f>
        <v>27</v>
      </c>
      <c r="G256" s="13" t="str">
        <f>VLOOKUP(MID(E256,4,1),DATA!$F$2:$G$16,2,FALSE)</f>
        <v>19"</v>
      </c>
      <c r="H256" s="13" t="str">
        <f>VLOOKUP(MID(E256,5,3),DATA!$H$2:$I$16,2,FALSE)</f>
        <v>9.5"</v>
      </c>
      <c r="I256" s="13" t="str">
        <f t="shared" si="6"/>
        <v>45</v>
      </c>
      <c r="J256" s="13" t="str">
        <f>VLOOKUP(MID(E256,10,3),DATA!$J$2:$L$16,2,FALSE)</f>
        <v>5x112</v>
      </c>
      <c r="K256" s="13">
        <f>VLOOKUP(MID(E256,10,3),DATA!$J$2:$L$16,3,FALSE)</f>
        <v>66.56</v>
      </c>
      <c r="L256" s="10" t="str">
        <f>VLOOKUP(MID(E256,3,1),DATA!$D$2:$E$16,2,FALSE)</f>
        <v>High Offset</v>
      </c>
      <c r="M256" s="10">
        <v>24.6</v>
      </c>
      <c r="N256" s="11" t="s">
        <v>8</v>
      </c>
      <c r="O256" s="61" t="str">
        <f>VLOOKUP(MID(P256,1,2),DATA!$B$2:$C$10,2,FALSE)</f>
        <v>FF04</v>
      </c>
      <c r="P256" s="66" t="s">
        <v>295</v>
      </c>
      <c r="Q256" s="18" cm="1">
        <f t="array" ref="Q256">SUMPRODUCT(1*('All Skus'!$C$2:$C$951=$P256),'All Skus'!$D$2:$D$951)</f>
        <v>27</v>
      </c>
      <c r="R256" s="13" t="str">
        <f>VLOOKUP(MID(P256,4,1),DATA!$F$2:$G$16,2,FALSE)</f>
        <v>19"</v>
      </c>
      <c r="S256" s="13" t="str">
        <f>VLOOKUP(MID(P256,5,3),DATA!$H$2:$I$16,2,FALSE)</f>
        <v>9.5"</v>
      </c>
      <c r="T256" s="13" t="str">
        <f t="shared" si="7"/>
        <v>45</v>
      </c>
      <c r="U256" s="13" t="str">
        <f>VLOOKUP(MID(P256,10,3),DATA!$J$2:$L$16,2,FALSE)</f>
        <v>5x112</v>
      </c>
      <c r="V256" s="13">
        <f>VLOOKUP(MID(P256,10,3),DATA!$J$2:$L$16,3,FALSE)</f>
        <v>66.56</v>
      </c>
      <c r="W256" s="10" t="str">
        <f>VLOOKUP(MID(P256,3,1),DATA!$D$2:$E$16,2,FALSE)</f>
        <v>High Offset</v>
      </c>
      <c r="X256" s="10">
        <v>24.6</v>
      </c>
      <c r="Y256" s="11" t="s">
        <v>8</v>
      </c>
      <c r="Z256" s="10" t="s">
        <v>2158</v>
      </c>
      <c r="AA256" s="10" t="s">
        <v>2</v>
      </c>
      <c r="AB256" s="10" t="s">
        <v>5</v>
      </c>
      <c r="AC256" s="10" t="s">
        <v>68</v>
      </c>
    </row>
    <row r="257" spans="1:29" x14ac:dyDescent="0.25">
      <c r="A257" s="10" t="s">
        <v>0</v>
      </c>
      <c r="B257" s="10" t="s">
        <v>1837</v>
      </c>
      <c r="C257" s="62" t="str">
        <f>VLOOKUP(MID(E257,1,2),DATA!$B$2:$C$10,2,FALSE)</f>
        <v>FF04</v>
      </c>
      <c r="D257" s="10" t="str">
        <f>VLOOKUP(MID(E257,13,2),DATA!$M$2:$N$16,2,FALSE)</f>
        <v>Liquid Metal</v>
      </c>
      <c r="E257" s="66" t="s">
        <v>296</v>
      </c>
      <c r="F257" s="18" cm="1">
        <f t="array" ref="F257">SUMPRODUCT(1*('All Skus'!$C$2:$C$951=$E257),'All Skus'!$D$2:$D$951)</f>
        <v>15</v>
      </c>
      <c r="G257" s="13" t="str">
        <f>VLOOKUP(MID(E257,4,1),DATA!$F$2:$G$16,2,FALSE)</f>
        <v>19"</v>
      </c>
      <c r="H257" s="13" t="str">
        <f>VLOOKUP(MID(E257,5,3),DATA!$H$2:$I$16,2,FALSE)</f>
        <v>9.5"</v>
      </c>
      <c r="I257" s="13" t="str">
        <f t="shared" si="6"/>
        <v>45</v>
      </c>
      <c r="J257" s="13" t="str">
        <f>VLOOKUP(MID(E257,10,3),DATA!$J$2:$L$16,2,FALSE)</f>
        <v>5x112</v>
      </c>
      <c r="K257" s="13">
        <f>VLOOKUP(MID(E257,10,3),DATA!$J$2:$L$16,3,FALSE)</f>
        <v>66.56</v>
      </c>
      <c r="L257" s="10" t="str">
        <f>VLOOKUP(MID(E257,3,1),DATA!$D$2:$E$16,2,FALSE)</f>
        <v>High Offset</v>
      </c>
      <c r="M257" s="10">
        <v>24.6</v>
      </c>
      <c r="N257" s="11" t="s">
        <v>8</v>
      </c>
      <c r="O257" s="61" t="str">
        <f>VLOOKUP(MID(P257,1,2),DATA!$B$2:$C$10,2,FALSE)</f>
        <v>FF04</v>
      </c>
      <c r="P257" s="66" t="s">
        <v>296</v>
      </c>
      <c r="Q257" s="18" cm="1">
        <f t="array" ref="Q257">SUMPRODUCT(1*('All Skus'!$C$2:$C$951=$P257),'All Skus'!$D$2:$D$951)</f>
        <v>15</v>
      </c>
      <c r="R257" s="13" t="str">
        <f>VLOOKUP(MID(P257,4,1),DATA!$F$2:$G$16,2,FALSE)</f>
        <v>19"</v>
      </c>
      <c r="S257" s="13" t="str">
        <f>VLOOKUP(MID(P257,5,3),DATA!$H$2:$I$16,2,FALSE)</f>
        <v>9.5"</v>
      </c>
      <c r="T257" s="13" t="str">
        <f t="shared" si="7"/>
        <v>45</v>
      </c>
      <c r="U257" s="13" t="str">
        <f>VLOOKUP(MID(P257,10,3),DATA!$J$2:$L$16,2,FALSE)</f>
        <v>5x112</v>
      </c>
      <c r="V257" s="13">
        <f>VLOOKUP(MID(P257,10,3),DATA!$J$2:$L$16,3,FALSE)</f>
        <v>66.56</v>
      </c>
      <c r="W257" s="10" t="str">
        <f>VLOOKUP(MID(P257,3,1),DATA!$D$2:$E$16,2,FALSE)</f>
        <v>High Offset</v>
      </c>
      <c r="X257" s="10">
        <v>24.6</v>
      </c>
      <c r="Y257" s="11" t="s">
        <v>8</v>
      </c>
      <c r="Z257" s="10" t="s">
        <v>2158</v>
      </c>
      <c r="AA257" s="10" t="s">
        <v>2</v>
      </c>
      <c r="AB257" s="10" t="s">
        <v>5</v>
      </c>
      <c r="AC257" s="10" t="s">
        <v>68</v>
      </c>
    </row>
    <row r="258" spans="1:29" x14ac:dyDescent="0.25">
      <c r="A258" s="10" t="s">
        <v>0</v>
      </c>
      <c r="B258" s="10" t="s">
        <v>150</v>
      </c>
      <c r="C258" s="62" t="str">
        <f>VLOOKUP(MID(E258,1,2),DATA!$B$2:$C$10,2,FALSE)</f>
        <v>FF10</v>
      </c>
      <c r="D258" s="10" t="str">
        <f>VLOOKUP(MID(E258,13,2),DATA!$M$2:$N$16,2,FALSE)</f>
        <v>Tarmac</v>
      </c>
      <c r="E258" s="66" t="s">
        <v>9</v>
      </c>
      <c r="F258" s="18" cm="1">
        <f t="array" ref="F258">SUMPRODUCT(1*('All Skus'!$C$2:$C$951=$E258),'All Skus'!$D$2:$D$951)</f>
        <v>-3</v>
      </c>
      <c r="G258" s="13" t="str">
        <f>VLOOKUP(MID(E258,4,1),DATA!$F$2:$G$16,2,FALSE)</f>
        <v>19"</v>
      </c>
      <c r="H258" s="13" t="str">
        <f>VLOOKUP(MID(E258,5,3),DATA!$H$2:$I$16,2,FALSE)</f>
        <v>8.5"</v>
      </c>
      <c r="I258" s="13" t="str">
        <f t="shared" ref="I258:I321" si="8">MID(E258,8,2)</f>
        <v>47</v>
      </c>
      <c r="J258" s="13" t="str">
        <f>VLOOKUP(MID(E258,10,3),DATA!$J$2:$L$16,2,FALSE)</f>
        <v>5x112</v>
      </c>
      <c r="K258" s="13">
        <f>VLOOKUP(MID(E258,10,3),DATA!$J$2:$L$16,3,FALSE)</f>
        <v>66.56</v>
      </c>
      <c r="L258" s="10" t="str">
        <f>VLOOKUP(MID(E258,3,1),DATA!$D$2:$E$16,2,FALSE)</f>
        <v>High Offset</v>
      </c>
      <c r="N258" s="11" t="s">
        <v>8</v>
      </c>
      <c r="O258" s="61" t="str">
        <f>VLOOKUP(MID(P258,1,2),DATA!$B$2:$C$10,2,FALSE)</f>
        <v>FF10</v>
      </c>
      <c r="P258" s="66" t="s">
        <v>9</v>
      </c>
      <c r="Q258" s="18" cm="1">
        <f t="array" ref="Q258">SUMPRODUCT(1*('All Skus'!$C$2:$C$951=$P258),'All Skus'!$D$2:$D$951)</f>
        <v>-3</v>
      </c>
      <c r="R258" s="13" t="str">
        <f>VLOOKUP(MID(P258,4,1),DATA!$F$2:$G$16,2,FALSE)</f>
        <v>19"</v>
      </c>
      <c r="S258" s="13" t="str">
        <f>VLOOKUP(MID(P258,5,3),DATA!$H$2:$I$16,2,FALSE)</f>
        <v>8.5"</v>
      </c>
      <c r="T258" s="13" t="str">
        <f t="shared" ref="T258:T321" si="9">MID(P258,8,2)</f>
        <v>47</v>
      </c>
      <c r="U258" s="13" t="str">
        <f>VLOOKUP(MID(P258,10,3),DATA!$J$2:$L$16,2,FALSE)</f>
        <v>5x112</v>
      </c>
      <c r="V258" s="13">
        <f>VLOOKUP(MID(P258,10,3),DATA!$J$2:$L$16,3,FALSE)</f>
        <v>66.56</v>
      </c>
      <c r="W258" s="10" t="str">
        <f>VLOOKUP(MID(P258,3,1),DATA!$D$2:$E$16,2,FALSE)</f>
        <v>High Offset</v>
      </c>
      <c r="Y258" s="11" t="s">
        <v>8</v>
      </c>
      <c r="Z258" s="10" t="s">
        <v>2020</v>
      </c>
      <c r="AA258" s="10" t="s">
        <v>2</v>
      </c>
      <c r="AB258" s="10" t="s">
        <v>5</v>
      </c>
      <c r="AC258" s="10" t="s">
        <v>68</v>
      </c>
    </row>
    <row r="259" spans="1:29" x14ac:dyDescent="0.25">
      <c r="A259" s="10" t="s">
        <v>0</v>
      </c>
      <c r="B259" s="10" t="s">
        <v>150</v>
      </c>
      <c r="C259" s="62" t="str">
        <f>VLOOKUP(MID(E259,1,2),DATA!$B$2:$C$10,2,FALSE)</f>
        <v>FF10</v>
      </c>
      <c r="D259" s="10" t="str">
        <f>VLOOKUP(MID(E259,13,2),DATA!$M$2:$N$16,2,FALSE)</f>
        <v>Liquid Metal</v>
      </c>
      <c r="E259" s="66" t="s">
        <v>10</v>
      </c>
      <c r="F259" s="18" cm="1">
        <f t="array" ref="F259">SUMPRODUCT(1*('All Skus'!$C$2:$C$951=$E259),'All Skus'!$D$2:$D$951)</f>
        <v>-8</v>
      </c>
      <c r="G259" s="13" t="str">
        <f>VLOOKUP(MID(E259,4,1),DATA!$F$2:$G$16,2,FALSE)</f>
        <v>19"</v>
      </c>
      <c r="H259" s="13" t="str">
        <f>VLOOKUP(MID(E259,5,3),DATA!$H$2:$I$16,2,FALSE)</f>
        <v>8.5"</v>
      </c>
      <c r="I259" s="13" t="str">
        <f t="shared" si="8"/>
        <v>47</v>
      </c>
      <c r="J259" s="13" t="str">
        <f>VLOOKUP(MID(E259,10,3),DATA!$J$2:$L$16,2,FALSE)</f>
        <v>5x112</v>
      </c>
      <c r="K259" s="13">
        <f>VLOOKUP(MID(E259,10,3),DATA!$J$2:$L$16,3,FALSE)</f>
        <v>66.56</v>
      </c>
      <c r="L259" s="10" t="str">
        <f>VLOOKUP(MID(E259,3,1),DATA!$D$2:$E$16,2,FALSE)</f>
        <v>High Offset</v>
      </c>
      <c r="N259" s="11" t="s">
        <v>8</v>
      </c>
      <c r="O259" s="61" t="str">
        <f>VLOOKUP(MID(P259,1,2),DATA!$B$2:$C$10,2,FALSE)</f>
        <v>FF10</v>
      </c>
      <c r="P259" s="66" t="s">
        <v>10</v>
      </c>
      <c r="Q259" s="18" cm="1">
        <f t="array" ref="Q259">SUMPRODUCT(1*('All Skus'!$C$2:$C$951=$P259),'All Skus'!$D$2:$D$951)</f>
        <v>-8</v>
      </c>
      <c r="R259" s="13" t="str">
        <f>VLOOKUP(MID(P259,4,1),DATA!$F$2:$G$16,2,FALSE)</f>
        <v>19"</v>
      </c>
      <c r="S259" s="13" t="str">
        <f>VLOOKUP(MID(P259,5,3),DATA!$H$2:$I$16,2,FALSE)</f>
        <v>8.5"</v>
      </c>
      <c r="T259" s="13" t="str">
        <f t="shared" si="9"/>
        <v>47</v>
      </c>
      <c r="U259" s="13" t="str">
        <f>VLOOKUP(MID(P259,10,3),DATA!$J$2:$L$16,2,FALSE)</f>
        <v>5x112</v>
      </c>
      <c r="V259" s="13">
        <f>VLOOKUP(MID(P259,10,3),DATA!$J$2:$L$16,3,FALSE)</f>
        <v>66.56</v>
      </c>
      <c r="W259" s="10" t="str">
        <f>VLOOKUP(MID(P259,3,1),DATA!$D$2:$E$16,2,FALSE)</f>
        <v>High Offset</v>
      </c>
      <c r="Y259" s="11" t="s">
        <v>8</v>
      </c>
      <c r="Z259" s="10" t="s">
        <v>2020</v>
      </c>
      <c r="AA259" s="10" t="s">
        <v>2</v>
      </c>
      <c r="AB259" s="10" t="s">
        <v>5</v>
      </c>
      <c r="AC259" s="10" t="s">
        <v>68</v>
      </c>
    </row>
    <row r="260" spans="1:29" x14ac:dyDescent="0.25">
      <c r="A260" s="10" t="s">
        <v>0</v>
      </c>
      <c r="B260" s="10" t="s">
        <v>1837</v>
      </c>
      <c r="C260" s="62" t="str">
        <f>VLOOKUP(MID(E260,1,2),DATA!$B$2:$C$10,2,FALSE)</f>
        <v>FF10</v>
      </c>
      <c r="D260" s="10" t="str">
        <f>VLOOKUP(MID(E260,13,2),DATA!$M$2:$N$16,2,FALSE)</f>
        <v>Tarmac</v>
      </c>
      <c r="E260" s="66" t="s">
        <v>14</v>
      </c>
      <c r="F260" s="18" cm="1">
        <f t="array" ref="F260">SUMPRODUCT(1*('All Skus'!$C$2:$C$951=$E260),'All Skus'!$D$2:$D$951)</f>
        <v>4</v>
      </c>
      <c r="G260" s="13" t="str">
        <f>VLOOKUP(MID(E260,4,1),DATA!$F$2:$G$16,2,FALSE)</f>
        <v>19"</v>
      </c>
      <c r="H260" s="13" t="str">
        <f>VLOOKUP(MID(E260,5,3),DATA!$H$2:$I$16,2,FALSE)</f>
        <v>9.0"</v>
      </c>
      <c r="I260" s="13" t="str">
        <f t="shared" si="8"/>
        <v>35</v>
      </c>
      <c r="J260" s="13" t="str">
        <f>VLOOKUP(MID(E260,10,3),DATA!$J$2:$L$16,2,FALSE)</f>
        <v>5x112</v>
      </c>
      <c r="K260" s="13">
        <f>VLOOKUP(MID(E260,10,3),DATA!$J$2:$L$16,3,FALSE)</f>
        <v>66.56</v>
      </c>
      <c r="L260" s="10" t="str">
        <f>VLOOKUP(MID(E260,3,1),DATA!$D$2:$E$16,2,FALSE)</f>
        <v>High Offset</v>
      </c>
      <c r="N260" s="11" t="s">
        <v>2523</v>
      </c>
      <c r="O260" s="61" t="str">
        <f>VLOOKUP(MID(P260,1,2),DATA!$B$2:$C$10,2,FALSE)</f>
        <v>FF10</v>
      </c>
      <c r="P260" s="66" t="s">
        <v>14</v>
      </c>
      <c r="Q260" s="18" cm="1">
        <f t="array" ref="Q260">SUMPRODUCT(1*('All Skus'!$C$2:$C$951=$P260),'All Skus'!$D$2:$D$951)</f>
        <v>4</v>
      </c>
      <c r="R260" s="13" t="str">
        <f>VLOOKUP(MID(P260,4,1),DATA!$F$2:$G$16,2,FALSE)</f>
        <v>19"</v>
      </c>
      <c r="S260" s="13" t="str">
        <f>VLOOKUP(MID(P260,5,3),DATA!$H$2:$I$16,2,FALSE)</f>
        <v>9.0"</v>
      </c>
      <c r="T260" s="13" t="str">
        <f t="shared" si="9"/>
        <v>35</v>
      </c>
      <c r="U260" s="13" t="str">
        <f>VLOOKUP(MID(P260,10,3),DATA!$J$2:$L$16,2,FALSE)</f>
        <v>5x112</v>
      </c>
      <c r="V260" s="13">
        <f>VLOOKUP(MID(P260,10,3),DATA!$J$2:$L$16,3,FALSE)</f>
        <v>66.56</v>
      </c>
      <c r="W260" s="10" t="str">
        <f>VLOOKUP(MID(P260,3,1),DATA!$D$2:$E$16,2,FALSE)</f>
        <v>High Offset</v>
      </c>
      <c r="Y260" s="11" t="s">
        <v>2523</v>
      </c>
      <c r="Z260" s="10" t="s">
        <v>2167</v>
      </c>
      <c r="AA260" s="10" t="s">
        <v>2</v>
      </c>
      <c r="AB260" s="10" t="s">
        <v>5</v>
      </c>
      <c r="AC260" s="10" t="s">
        <v>68</v>
      </c>
    </row>
    <row r="261" spans="1:29" x14ac:dyDescent="0.25">
      <c r="A261" s="10" t="s">
        <v>0</v>
      </c>
      <c r="B261" s="10" t="s">
        <v>1837</v>
      </c>
      <c r="C261" s="62" t="str">
        <f>VLOOKUP(MID(E261,1,2),DATA!$B$2:$C$10,2,FALSE)</f>
        <v>FF10</v>
      </c>
      <c r="D261" s="10" t="str">
        <f>VLOOKUP(MID(E261,13,2),DATA!$M$2:$N$16,2,FALSE)</f>
        <v>Liquid Metal</v>
      </c>
      <c r="E261" s="66" t="s">
        <v>15</v>
      </c>
      <c r="F261" s="18" cm="1">
        <f t="array" ref="F261">SUMPRODUCT(1*('All Skus'!$C$2:$C$951=$E261),'All Skus'!$D$2:$D$951)</f>
        <v>0</v>
      </c>
      <c r="G261" s="13" t="str">
        <f>VLOOKUP(MID(E261,4,1),DATA!$F$2:$G$16,2,FALSE)</f>
        <v>19"</v>
      </c>
      <c r="H261" s="13" t="str">
        <f>VLOOKUP(MID(E261,5,3),DATA!$H$2:$I$16,2,FALSE)</f>
        <v>9.0"</v>
      </c>
      <c r="I261" s="13" t="str">
        <f t="shared" si="8"/>
        <v>35</v>
      </c>
      <c r="J261" s="13" t="str">
        <f>VLOOKUP(MID(E261,10,3),DATA!$J$2:$L$16,2,FALSE)</f>
        <v>5x112</v>
      </c>
      <c r="K261" s="13">
        <f>VLOOKUP(MID(E261,10,3),DATA!$J$2:$L$16,3,FALSE)</f>
        <v>66.56</v>
      </c>
      <c r="L261" s="10" t="str">
        <f>VLOOKUP(MID(E261,3,1),DATA!$D$2:$E$16,2,FALSE)</f>
        <v>High Offset</v>
      </c>
      <c r="N261" s="11" t="s">
        <v>2523</v>
      </c>
      <c r="O261" s="61" t="str">
        <f>VLOOKUP(MID(P261,1,2),DATA!$B$2:$C$10,2,FALSE)</f>
        <v>FF10</v>
      </c>
      <c r="P261" s="66" t="s">
        <v>15</v>
      </c>
      <c r="Q261" s="18" cm="1">
        <f t="array" ref="Q261">SUMPRODUCT(1*('All Skus'!$C$2:$C$951=$P261),'All Skus'!$D$2:$D$951)</f>
        <v>0</v>
      </c>
      <c r="R261" s="13" t="str">
        <f>VLOOKUP(MID(P261,4,1),DATA!$F$2:$G$16,2,FALSE)</f>
        <v>19"</v>
      </c>
      <c r="S261" s="13" t="str">
        <f>VLOOKUP(MID(P261,5,3),DATA!$H$2:$I$16,2,FALSE)</f>
        <v>9.0"</v>
      </c>
      <c r="T261" s="13" t="str">
        <f t="shared" si="9"/>
        <v>35</v>
      </c>
      <c r="U261" s="13" t="str">
        <f>VLOOKUP(MID(P261,10,3),DATA!$J$2:$L$16,2,FALSE)</f>
        <v>5x112</v>
      </c>
      <c r="V261" s="13">
        <f>VLOOKUP(MID(P261,10,3),DATA!$J$2:$L$16,3,FALSE)</f>
        <v>66.56</v>
      </c>
      <c r="W261" s="10" t="str">
        <f>VLOOKUP(MID(P261,3,1),DATA!$D$2:$E$16,2,FALSE)</f>
        <v>High Offset</v>
      </c>
      <c r="Y261" s="11" t="s">
        <v>2523</v>
      </c>
      <c r="Z261" s="10" t="s">
        <v>2167</v>
      </c>
      <c r="AA261" s="10" t="s">
        <v>2</v>
      </c>
      <c r="AB261" s="10" t="s">
        <v>5</v>
      </c>
      <c r="AC261" s="10" t="s">
        <v>68</v>
      </c>
    </row>
    <row r="262" spans="1:29" x14ac:dyDescent="0.25">
      <c r="A262" s="10" t="s">
        <v>0</v>
      </c>
      <c r="B262" s="10" t="s">
        <v>1837</v>
      </c>
      <c r="C262" s="62" t="str">
        <f>VLOOKUP(MID(E262,1,2),DATA!$B$2:$C$10,2,FALSE)</f>
        <v>FF10</v>
      </c>
      <c r="D262" s="10" t="str">
        <f>VLOOKUP(MID(E262,13,2),DATA!$M$2:$N$16,2,FALSE)</f>
        <v>Tarmac</v>
      </c>
      <c r="E262" s="66" t="s">
        <v>3</v>
      </c>
      <c r="F262" s="18" cm="1">
        <f t="array" ref="F262">SUMPRODUCT(1*('All Skus'!$C$2:$C$951=$E262),'All Skus'!$D$2:$D$951)</f>
        <v>1</v>
      </c>
      <c r="G262" s="13" t="str">
        <f>VLOOKUP(MID(E262,4,1),DATA!$F$2:$G$16,2,FALSE)</f>
        <v>19"</v>
      </c>
      <c r="H262" s="13" t="str">
        <f>VLOOKUP(MID(E262,5,3),DATA!$H$2:$I$16,2,FALSE)</f>
        <v>9.5"</v>
      </c>
      <c r="I262" s="13" t="str">
        <f t="shared" si="8"/>
        <v>45</v>
      </c>
      <c r="J262" s="13" t="str">
        <f>VLOOKUP(MID(E262,10,3),DATA!$J$2:$L$16,2,FALSE)</f>
        <v>5x112</v>
      </c>
      <c r="K262" s="13">
        <f>VLOOKUP(MID(E262,10,3),DATA!$J$2:$L$16,3,FALSE)</f>
        <v>66.56</v>
      </c>
      <c r="L262" s="10" t="str">
        <f>VLOOKUP(MID(E262,3,1),DATA!$D$2:$E$16,2,FALSE)</f>
        <v>High Offset</v>
      </c>
      <c r="N262" s="11" t="s">
        <v>8</v>
      </c>
      <c r="O262" s="61" t="str">
        <f>VLOOKUP(MID(P262,1,2),DATA!$B$2:$C$10,2,FALSE)</f>
        <v>FF10</v>
      </c>
      <c r="P262" s="66" t="s">
        <v>3</v>
      </c>
      <c r="Q262" s="18" cm="1">
        <f t="array" ref="Q262">SUMPRODUCT(1*('All Skus'!$C$2:$C$951=$P262),'All Skus'!$D$2:$D$951)</f>
        <v>1</v>
      </c>
      <c r="R262" s="13" t="str">
        <f>VLOOKUP(MID(P262,4,1),DATA!$F$2:$G$16,2,FALSE)</f>
        <v>19"</v>
      </c>
      <c r="S262" s="13" t="str">
        <f>VLOOKUP(MID(P262,5,3),DATA!$H$2:$I$16,2,FALSE)</f>
        <v>9.5"</v>
      </c>
      <c r="T262" s="13" t="str">
        <f t="shared" si="9"/>
        <v>45</v>
      </c>
      <c r="U262" s="13" t="str">
        <f>VLOOKUP(MID(P262,10,3),DATA!$J$2:$L$16,2,FALSE)</f>
        <v>5x112</v>
      </c>
      <c r="V262" s="13">
        <f>VLOOKUP(MID(P262,10,3),DATA!$J$2:$L$16,3,FALSE)</f>
        <v>66.56</v>
      </c>
      <c r="W262" s="10" t="str">
        <f>VLOOKUP(MID(P262,3,1),DATA!$D$2:$E$16,2,FALSE)</f>
        <v>High Offset</v>
      </c>
      <c r="Y262" s="11" t="s">
        <v>8</v>
      </c>
      <c r="Z262" s="10" t="s">
        <v>2158</v>
      </c>
      <c r="AA262" s="10" t="s">
        <v>2</v>
      </c>
      <c r="AB262" s="10" t="s">
        <v>5</v>
      </c>
      <c r="AC262" s="10" t="s">
        <v>68</v>
      </c>
    </row>
    <row r="263" spans="1:29" x14ac:dyDescent="0.25">
      <c r="A263" s="10" t="s">
        <v>0</v>
      </c>
      <c r="B263" s="10" t="s">
        <v>1837</v>
      </c>
      <c r="C263" s="62" t="str">
        <f>VLOOKUP(MID(E263,1,2),DATA!$B$2:$C$10,2,FALSE)</f>
        <v>FF10</v>
      </c>
      <c r="D263" s="10" t="str">
        <f>VLOOKUP(MID(E263,13,2),DATA!$M$2:$N$16,2,FALSE)</f>
        <v>Liquid Metal</v>
      </c>
      <c r="E263" s="66" t="s">
        <v>7</v>
      </c>
      <c r="F263" s="18" cm="1">
        <f t="array" ref="F263">SUMPRODUCT(1*('All Skus'!$C$2:$C$951=$E263),'All Skus'!$D$2:$D$951)</f>
        <v>22</v>
      </c>
      <c r="G263" s="13" t="str">
        <f>VLOOKUP(MID(E263,4,1),DATA!$F$2:$G$16,2,FALSE)</f>
        <v>19"</v>
      </c>
      <c r="H263" s="13" t="str">
        <f>VLOOKUP(MID(E263,5,3),DATA!$H$2:$I$16,2,FALSE)</f>
        <v>9.5"</v>
      </c>
      <c r="I263" s="13" t="str">
        <f t="shared" si="8"/>
        <v>45</v>
      </c>
      <c r="J263" s="13" t="str">
        <f>VLOOKUP(MID(E263,10,3),DATA!$J$2:$L$16,2,FALSE)</f>
        <v>5x112</v>
      </c>
      <c r="K263" s="13">
        <f>VLOOKUP(MID(E263,10,3),DATA!$J$2:$L$16,3,FALSE)</f>
        <v>66.56</v>
      </c>
      <c r="L263" s="10" t="str">
        <f>VLOOKUP(MID(E263,3,1),DATA!$D$2:$E$16,2,FALSE)</f>
        <v>High Offset</v>
      </c>
      <c r="N263" s="11" t="s">
        <v>8</v>
      </c>
      <c r="O263" s="61" t="str">
        <f>VLOOKUP(MID(P263,1,2),DATA!$B$2:$C$10,2,FALSE)</f>
        <v>FF10</v>
      </c>
      <c r="P263" s="66" t="s">
        <v>7</v>
      </c>
      <c r="Q263" s="18" cm="1">
        <f t="array" ref="Q263">SUMPRODUCT(1*('All Skus'!$C$2:$C$951=$P263),'All Skus'!$D$2:$D$951)</f>
        <v>22</v>
      </c>
      <c r="R263" s="13" t="str">
        <f>VLOOKUP(MID(P263,4,1),DATA!$F$2:$G$16,2,FALSE)</f>
        <v>19"</v>
      </c>
      <c r="S263" s="13" t="str">
        <f>VLOOKUP(MID(P263,5,3),DATA!$H$2:$I$16,2,FALSE)</f>
        <v>9.5"</v>
      </c>
      <c r="T263" s="13" t="str">
        <f t="shared" si="9"/>
        <v>45</v>
      </c>
      <c r="U263" s="13" t="str">
        <f>VLOOKUP(MID(P263,10,3),DATA!$J$2:$L$16,2,FALSE)</f>
        <v>5x112</v>
      </c>
      <c r="V263" s="13">
        <f>VLOOKUP(MID(P263,10,3),DATA!$J$2:$L$16,3,FALSE)</f>
        <v>66.56</v>
      </c>
      <c r="W263" s="10" t="str">
        <f>VLOOKUP(MID(P263,3,1),DATA!$D$2:$E$16,2,FALSE)</f>
        <v>High Offset</v>
      </c>
      <c r="Y263" s="11" t="s">
        <v>8</v>
      </c>
      <c r="Z263" s="10" t="s">
        <v>2158</v>
      </c>
      <c r="AA263" s="10" t="s">
        <v>2</v>
      </c>
      <c r="AB263" s="10" t="s">
        <v>5</v>
      </c>
      <c r="AC263" s="10" t="s">
        <v>68</v>
      </c>
    </row>
    <row r="264" spans="1:29" x14ac:dyDescent="0.25">
      <c r="A264" s="10" t="s">
        <v>0</v>
      </c>
      <c r="B264" s="10" t="s">
        <v>150</v>
      </c>
      <c r="C264" s="62" t="str">
        <f>VLOOKUP(MID(E264,1,2),DATA!$B$2:$C$10,2,FALSE)</f>
        <v>FF11</v>
      </c>
      <c r="D264" s="10" t="str">
        <f>VLOOKUP(MID(E264,13,2),DATA!$M$2:$N$16,2,FALSE)</f>
        <v>Tarmac</v>
      </c>
      <c r="E264" s="66" t="s">
        <v>374</v>
      </c>
      <c r="F264" s="18" cm="1">
        <f t="array" ref="F264">SUMPRODUCT(1*('All Skus'!$C$2:$C$951=$E264),'All Skus'!$D$2:$D$951)</f>
        <v>4</v>
      </c>
      <c r="G264" s="13" t="str">
        <f>VLOOKUP(MID(E264,4,1),DATA!$F$2:$G$16,2,FALSE)</f>
        <v>19"</v>
      </c>
      <c r="H264" s="13" t="str">
        <f>VLOOKUP(MID(E264,5,3),DATA!$H$2:$I$16,2,FALSE)</f>
        <v>8.5"</v>
      </c>
      <c r="I264" s="13" t="str">
        <f t="shared" si="8"/>
        <v>47</v>
      </c>
      <c r="J264" s="13" t="str">
        <f>VLOOKUP(MID(E264,10,3),DATA!$J$2:$L$16,2,FALSE)</f>
        <v>5x112</v>
      </c>
      <c r="K264" s="13">
        <f>VLOOKUP(MID(E264,10,3),DATA!$J$2:$L$16,3,FALSE)</f>
        <v>66.56</v>
      </c>
      <c r="L264" s="10" t="str">
        <f>VLOOKUP(MID(E264,3,1),DATA!$D$2:$E$16,2,FALSE)</f>
        <v>High Offset</v>
      </c>
      <c r="N264" s="11" t="s">
        <v>8</v>
      </c>
      <c r="O264" s="61" t="str">
        <f>VLOOKUP(MID(P264,1,2),DATA!$B$2:$C$10,2,FALSE)</f>
        <v>FF11</v>
      </c>
      <c r="P264" s="66" t="s">
        <v>374</v>
      </c>
      <c r="Q264" s="18" cm="1">
        <f t="array" ref="Q264">SUMPRODUCT(1*('All Skus'!$C$2:$C$951=$P264),'All Skus'!$D$2:$D$951)</f>
        <v>4</v>
      </c>
      <c r="R264" s="13" t="str">
        <f>VLOOKUP(MID(P264,4,1),DATA!$F$2:$G$16,2,FALSE)</f>
        <v>19"</v>
      </c>
      <c r="S264" s="13" t="str">
        <f>VLOOKUP(MID(P264,5,3),DATA!$H$2:$I$16,2,FALSE)</f>
        <v>8.5"</v>
      </c>
      <c r="T264" s="13" t="str">
        <f t="shared" si="9"/>
        <v>47</v>
      </c>
      <c r="U264" s="13" t="str">
        <f>VLOOKUP(MID(P264,10,3),DATA!$J$2:$L$16,2,FALSE)</f>
        <v>5x112</v>
      </c>
      <c r="V264" s="13">
        <f>VLOOKUP(MID(P264,10,3),DATA!$J$2:$L$16,3,FALSE)</f>
        <v>66.56</v>
      </c>
      <c r="W264" s="10" t="str">
        <f>VLOOKUP(MID(P264,3,1),DATA!$D$2:$E$16,2,FALSE)</f>
        <v>High Offset</v>
      </c>
      <c r="Y264" s="11" t="s">
        <v>8</v>
      </c>
      <c r="Z264" s="10" t="s">
        <v>2020</v>
      </c>
      <c r="AA264" s="10" t="s">
        <v>2</v>
      </c>
      <c r="AB264" s="10" t="s">
        <v>5</v>
      </c>
      <c r="AC264" s="10" t="s">
        <v>68</v>
      </c>
    </row>
    <row r="265" spans="1:29" x14ac:dyDescent="0.25">
      <c r="A265" s="10" t="s">
        <v>0</v>
      </c>
      <c r="B265" s="10" t="s">
        <v>150</v>
      </c>
      <c r="C265" s="62" t="str">
        <f>VLOOKUP(MID(E265,1,2),DATA!$B$2:$C$10,2,FALSE)</f>
        <v>FF11</v>
      </c>
      <c r="D265" s="10" t="str">
        <f>VLOOKUP(MID(E265,13,2),DATA!$M$2:$N$16,2,FALSE)</f>
        <v>Liquid Metal</v>
      </c>
      <c r="E265" s="66" t="s">
        <v>375</v>
      </c>
      <c r="F265" s="18" cm="1">
        <f t="array" ref="F265">SUMPRODUCT(1*('All Skus'!$C$2:$C$951=$E265),'All Skus'!$D$2:$D$951)</f>
        <v>3</v>
      </c>
      <c r="G265" s="13" t="str">
        <f>VLOOKUP(MID(E265,4,1),DATA!$F$2:$G$16,2,FALSE)</f>
        <v>19"</v>
      </c>
      <c r="H265" s="13" t="str">
        <f>VLOOKUP(MID(E265,5,3),DATA!$H$2:$I$16,2,FALSE)</f>
        <v>8.5"</v>
      </c>
      <c r="I265" s="13" t="str">
        <f t="shared" si="8"/>
        <v>47</v>
      </c>
      <c r="J265" s="13" t="str">
        <f>VLOOKUP(MID(E265,10,3),DATA!$J$2:$L$16,2,FALSE)</f>
        <v>5x112</v>
      </c>
      <c r="K265" s="13">
        <f>VLOOKUP(MID(E265,10,3),DATA!$J$2:$L$16,3,FALSE)</f>
        <v>66.56</v>
      </c>
      <c r="L265" s="10" t="str">
        <f>VLOOKUP(MID(E265,3,1),DATA!$D$2:$E$16,2,FALSE)</f>
        <v>High Offset</v>
      </c>
      <c r="N265" s="11" t="s">
        <v>8</v>
      </c>
      <c r="O265" s="61" t="str">
        <f>VLOOKUP(MID(P265,1,2),DATA!$B$2:$C$10,2,FALSE)</f>
        <v>FF11</v>
      </c>
      <c r="P265" s="66" t="s">
        <v>375</v>
      </c>
      <c r="Q265" s="18" cm="1">
        <f t="array" ref="Q265">SUMPRODUCT(1*('All Skus'!$C$2:$C$951=$P265),'All Skus'!$D$2:$D$951)</f>
        <v>3</v>
      </c>
      <c r="R265" s="13" t="str">
        <f>VLOOKUP(MID(P265,4,1),DATA!$F$2:$G$16,2,FALSE)</f>
        <v>19"</v>
      </c>
      <c r="S265" s="13" t="str">
        <f>VLOOKUP(MID(P265,5,3),DATA!$H$2:$I$16,2,FALSE)</f>
        <v>8.5"</v>
      </c>
      <c r="T265" s="13" t="str">
        <f t="shared" si="9"/>
        <v>47</v>
      </c>
      <c r="U265" s="13" t="str">
        <f>VLOOKUP(MID(P265,10,3),DATA!$J$2:$L$16,2,FALSE)</f>
        <v>5x112</v>
      </c>
      <c r="V265" s="13">
        <f>VLOOKUP(MID(P265,10,3),DATA!$J$2:$L$16,3,FALSE)</f>
        <v>66.56</v>
      </c>
      <c r="W265" s="10" t="str">
        <f>VLOOKUP(MID(P265,3,1),DATA!$D$2:$E$16,2,FALSE)</f>
        <v>High Offset</v>
      </c>
      <c r="Y265" s="11" t="s">
        <v>8</v>
      </c>
      <c r="Z265" s="10" t="s">
        <v>2020</v>
      </c>
      <c r="AA265" s="10" t="s">
        <v>2</v>
      </c>
      <c r="AB265" s="10" t="s">
        <v>5</v>
      </c>
      <c r="AC265" s="10" t="s">
        <v>68</v>
      </c>
    </row>
    <row r="266" spans="1:29" x14ac:dyDescent="0.25">
      <c r="A266" s="10" t="s">
        <v>0</v>
      </c>
      <c r="B266" s="10" t="s">
        <v>1837</v>
      </c>
      <c r="C266" s="62" t="str">
        <f>VLOOKUP(MID(E266,1,2),DATA!$B$2:$C$10,2,FALSE)</f>
        <v>FF11</v>
      </c>
      <c r="D266" s="10" t="str">
        <f>VLOOKUP(MID(E266,13,2),DATA!$M$2:$N$16,2,FALSE)</f>
        <v>Tarmac</v>
      </c>
      <c r="E266" s="66" t="s">
        <v>376</v>
      </c>
      <c r="F266" s="18" cm="1">
        <f t="array" ref="F266">SUMPRODUCT(1*('All Skus'!$C$2:$C$951=$E266),'All Skus'!$D$2:$D$951)</f>
        <v>16</v>
      </c>
      <c r="G266" s="13" t="str">
        <f>VLOOKUP(MID(E266,4,1),DATA!$F$2:$G$16,2,FALSE)</f>
        <v>19"</v>
      </c>
      <c r="H266" s="13" t="str">
        <f>VLOOKUP(MID(E266,5,3),DATA!$H$2:$I$16,2,FALSE)</f>
        <v>9.0"</v>
      </c>
      <c r="I266" s="13" t="str">
        <f t="shared" si="8"/>
        <v>35</v>
      </c>
      <c r="J266" s="13" t="str">
        <f>VLOOKUP(MID(E266,10,3),DATA!$J$2:$L$16,2,FALSE)</f>
        <v>5x112</v>
      </c>
      <c r="K266" s="13">
        <f>VLOOKUP(MID(E266,10,3),DATA!$J$2:$L$16,3,FALSE)</f>
        <v>66.56</v>
      </c>
      <c r="L266" s="10" t="str">
        <f>VLOOKUP(MID(E266,3,1),DATA!$D$2:$E$16,2,FALSE)</f>
        <v>High Offset</v>
      </c>
      <c r="N266" s="11" t="s">
        <v>2523</v>
      </c>
      <c r="O266" s="61" t="str">
        <f>VLOOKUP(MID(P266,1,2),DATA!$B$2:$C$10,2,FALSE)</f>
        <v>FF11</v>
      </c>
      <c r="P266" s="66" t="s">
        <v>376</v>
      </c>
      <c r="Q266" s="18" cm="1">
        <f t="array" ref="Q266">SUMPRODUCT(1*('All Skus'!$C$2:$C$951=$P266),'All Skus'!$D$2:$D$951)</f>
        <v>16</v>
      </c>
      <c r="R266" s="13" t="str">
        <f>VLOOKUP(MID(P266,4,1),DATA!$F$2:$G$16,2,FALSE)</f>
        <v>19"</v>
      </c>
      <c r="S266" s="13" t="str">
        <f>VLOOKUP(MID(P266,5,3),DATA!$H$2:$I$16,2,FALSE)</f>
        <v>9.0"</v>
      </c>
      <c r="T266" s="13" t="str">
        <f t="shared" si="9"/>
        <v>35</v>
      </c>
      <c r="U266" s="13" t="str">
        <f>VLOOKUP(MID(P266,10,3),DATA!$J$2:$L$16,2,FALSE)</f>
        <v>5x112</v>
      </c>
      <c r="V266" s="13">
        <f>VLOOKUP(MID(P266,10,3),DATA!$J$2:$L$16,3,FALSE)</f>
        <v>66.56</v>
      </c>
      <c r="W266" s="10" t="str">
        <f>VLOOKUP(MID(P266,3,1),DATA!$D$2:$E$16,2,FALSE)</f>
        <v>High Offset</v>
      </c>
      <c r="Y266" s="11" t="s">
        <v>2523</v>
      </c>
      <c r="Z266" s="10" t="s">
        <v>2167</v>
      </c>
      <c r="AA266" s="10" t="s">
        <v>2</v>
      </c>
      <c r="AB266" s="10" t="s">
        <v>5</v>
      </c>
      <c r="AC266" s="10" t="s">
        <v>68</v>
      </c>
    </row>
    <row r="267" spans="1:29" x14ac:dyDescent="0.25">
      <c r="A267" s="10" t="s">
        <v>0</v>
      </c>
      <c r="B267" s="10" t="s">
        <v>1837</v>
      </c>
      <c r="C267" s="62" t="str">
        <f>VLOOKUP(MID(E267,1,2),DATA!$B$2:$C$10,2,FALSE)</f>
        <v>FF11</v>
      </c>
      <c r="D267" s="10" t="str">
        <f>VLOOKUP(MID(E267,13,2),DATA!$M$2:$N$16,2,FALSE)</f>
        <v>Liquid Metal</v>
      </c>
      <c r="E267" s="66" t="s">
        <v>377</v>
      </c>
      <c r="F267" s="18" cm="1">
        <f t="array" ref="F267">SUMPRODUCT(1*('All Skus'!$C$2:$C$951=$E267),'All Skus'!$D$2:$D$951)</f>
        <v>4</v>
      </c>
      <c r="G267" s="13" t="str">
        <f>VLOOKUP(MID(E267,4,1),DATA!$F$2:$G$16,2,FALSE)</f>
        <v>19"</v>
      </c>
      <c r="H267" s="13" t="str">
        <f>VLOOKUP(MID(E267,5,3),DATA!$H$2:$I$16,2,FALSE)</f>
        <v>9.0"</v>
      </c>
      <c r="I267" s="13" t="str">
        <f t="shared" si="8"/>
        <v>35</v>
      </c>
      <c r="J267" s="13" t="str">
        <f>VLOOKUP(MID(E267,10,3),DATA!$J$2:$L$16,2,FALSE)</f>
        <v>5x112</v>
      </c>
      <c r="K267" s="13">
        <f>VLOOKUP(MID(E267,10,3),DATA!$J$2:$L$16,3,FALSE)</f>
        <v>66.56</v>
      </c>
      <c r="L267" s="10" t="str">
        <f>VLOOKUP(MID(E267,3,1),DATA!$D$2:$E$16,2,FALSE)</f>
        <v>High Offset</v>
      </c>
      <c r="N267" s="11" t="s">
        <v>2523</v>
      </c>
      <c r="O267" s="61" t="str">
        <f>VLOOKUP(MID(P267,1,2),DATA!$B$2:$C$10,2,FALSE)</f>
        <v>FF11</v>
      </c>
      <c r="P267" s="66" t="s">
        <v>377</v>
      </c>
      <c r="Q267" s="18" cm="1">
        <f t="array" ref="Q267">SUMPRODUCT(1*('All Skus'!$C$2:$C$951=$P267),'All Skus'!$D$2:$D$951)</f>
        <v>4</v>
      </c>
      <c r="R267" s="13" t="str">
        <f>VLOOKUP(MID(P267,4,1),DATA!$F$2:$G$16,2,FALSE)</f>
        <v>19"</v>
      </c>
      <c r="S267" s="13" t="str">
        <f>VLOOKUP(MID(P267,5,3),DATA!$H$2:$I$16,2,FALSE)</f>
        <v>9.0"</v>
      </c>
      <c r="T267" s="13" t="str">
        <f t="shared" si="9"/>
        <v>35</v>
      </c>
      <c r="U267" s="13" t="str">
        <f>VLOOKUP(MID(P267,10,3),DATA!$J$2:$L$16,2,FALSE)</f>
        <v>5x112</v>
      </c>
      <c r="V267" s="13">
        <f>VLOOKUP(MID(P267,10,3),DATA!$J$2:$L$16,3,FALSE)</f>
        <v>66.56</v>
      </c>
      <c r="W267" s="10" t="str">
        <f>VLOOKUP(MID(P267,3,1),DATA!$D$2:$E$16,2,FALSE)</f>
        <v>High Offset</v>
      </c>
      <c r="Y267" s="11" t="s">
        <v>2523</v>
      </c>
      <c r="Z267" s="10" t="s">
        <v>2167</v>
      </c>
      <c r="AA267" s="10" t="s">
        <v>2</v>
      </c>
      <c r="AB267" s="10" t="s">
        <v>5</v>
      </c>
      <c r="AC267" s="10" t="s">
        <v>68</v>
      </c>
    </row>
    <row r="268" spans="1:29" x14ac:dyDescent="0.25">
      <c r="A268" s="10" t="s">
        <v>0</v>
      </c>
      <c r="B268" s="10" t="s">
        <v>1837</v>
      </c>
      <c r="C268" s="62" t="str">
        <f>VLOOKUP(MID(E268,1,2),DATA!$B$2:$C$10,2,FALSE)</f>
        <v>FF11</v>
      </c>
      <c r="D268" s="10" t="str">
        <f>VLOOKUP(MID(E268,13,2),DATA!$M$2:$N$16,2,FALSE)</f>
        <v>Tarmac</v>
      </c>
      <c r="E268" s="66" t="s">
        <v>372</v>
      </c>
      <c r="F268" s="18" cm="1">
        <f t="array" ref="F268">SUMPRODUCT(1*('All Skus'!$C$2:$C$951=$E268),'All Skus'!$D$2:$D$951)</f>
        <v>3</v>
      </c>
      <c r="G268" s="13" t="str">
        <f>VLOOKUP(MID(E268,4,1),DATA!$F$2:$G$16,2,FALSE)</f>
        <v>19"</v>
      </c>
      <c r="H268" s="13" t="str">
        <f>VLOOKUP(MID(E268,5,3),DATA!$H$2:$I$16,2,FALSE)</f>
        <v>9.5"</v>
      </c>
      <c r="I268" s="13" t="str">
        <f t="shared" si="8"/>
        <v>45</v>
      </c>
      <c r="J268" s="13" t="str">
        <f>VLOOKUP(MID(E268,10,3),DATA!$J$2:$L$16,2,FALSE)</f>
        <v>5x112</v>
      </c>
      <c r="K268" s="13">
        <f>VLOOKUP(MID(E268,10,3),DATA!$J$2:$L$16,3,FALSE)</f>
        <v>66.56</v>
      </c>
      <c r="L268" s="10" t="str">
        <f>VLOOKUP(MID(E268,3,1),DATA!$D$2:$E$16,2,FALSE)</f>
        <v>High Offset</v>
      </c>
      <c r="N268" s="11" t="s">
        <v>8</v>
      </c>
      <c r="O268" s="61" t="str">
        <f>VLOOKUP(MID(P268,1,2),DATA!$B$2:$C$10,2,FALSE)</f>
        <v>FF11</v>
      </c>
      <c r="P268" s="66" t="s">
        <v>372</v>
      </c>
      <c r="Q268" s="18" cm="1">
        <f t="array" ref="Q268">SUMPRODUCT(1*('All Skus'!$C$2:$C$951=$P268),'All Skus'!$D$2:$D$951)</f>
        <v>3</v>
      </c>
      <c r="R268" s="13" t="str">
        <f>VLOOKUP(MID(P268,4,1),DATA!$F$2:$G$16,2,FALSE)</f>
        <v>19"</v>
      </c>
      <c r="S268" s="13" t="str">
        <f>VLOOKUP(MID(P268,5,3),DATA!$H$2:$I$16,2,FALSE)</f>
        <v>9.5"</v>
      </c>
      <c r="T268" s="13" t="str">
        <f t="shared" si="9"/>
        <v>45</v>
      </c>
      <c r="U268" s="13" t="str">
        <f>VLOOKUP(MID(P268,10,3),DATA!$J$2:$L$16,2,FALSE)</f>
        <v>5x112</v>
      </c>
      <c r="V268" s="13">
        <f>VLOOKUP(MID(P268,10,3),DATA!$J$2:$L$16,3,FALSE)</f>
        <v>66.56</v>
      </c>
      <c r="W268" s="10" t="str">
        <f>VLOOKUP(MID(P268,3,1),DATA!$D$2:$E$16,2,FALSE)</f>
        <v>High Offset</v>
      </c>
      <c r="Y268" s="11" t="s">
        <v>8</v>
      </c>
      <c r="Z268" s="10" t="s">
        <v>2158</v>
      </c>
      <c r="AA268" s="10" t="s">
        <v>2</v>
      </c>
      <c r="AB268" s="10" t="s">
        <v>5</v>
      </c>
      <c r="AC268" s="10" t="s">
        <v>68</v>
      </c>
    </row>
    <row r="269" spans="1:29" x14ac:dyDescent="0.25">
      <c r="A269" s="10" t="s">
        <v>0</v>
      </c>
      <c r="B269" s="10" t="s">
        <v>1837</v>
      </c>
      <c r="C269" s="62" t="str">
        <f>VLOOKUP(MID(E269,1,2),DATA!$B$2:$C$10,2,FALSE)</f>
        <v>FF11</v>
      </c>
      <c r="D269" s="10" t="str">
        <f>VLOOKUP(MID(E269,13,2),DATA!$M$2:$N$16,2,FALSE)</f>
        <v>Liquid Metal</v>
      </c>
      <c r="E269" s="66" t="s">
        <v>373</v>
      </c>
      <c r="F269" s="18" cm="1">
        <f t="array" ref="F269">SUMPRODUCT(1*('All Skus'!$C$2:$C$951=$E269),'All Skus'!$D$2:$D$951)</f>
        <v>3</v>
      </c>
      <c r="G269" s="13" t="str">
        <f>VLOOKUP(MID(E269,4,1),DATA!$F$2:$G$16,2,FALSE)</f>
        <v>19"</v>
      </c>
      <c r="H269" s="13" t="str">
        <f>VLOOKUP(MID(E269,5,3),DATA!$H$2:$I$16,2,FALSE)</f>
        <v>9.5"</v>
      </c>
      <c r="I269" s="13" t="str">
        <f t="shared" si="8"/>
        <v>45</v>
      </c>
      <c r="J269" s="13" t="str">
        <f>VLOOKUP(MID(E269,10,3),DATA!$J$2:$L$16,2,FALSE)</f>
        <v>5x112</v>
      </c>
      <c r="K269" s="13">
        <f>VLOOKUP(MID(E269,10,3),DATA!$J$2:$L$16,3,FALSE)</f>
        <v>66.56</v>
      </c>
      <c r="L269" s="10" t="str">
        <f>VLOOKUP(MID(E269,3,1),DATA!$D$2:$E$16,2,FALSE)</f>
        <v>High Offset</v>
      </c>
      <c r="N269" s="11" t="s">
        <v>8</v>
      </c>
      <c r="O269" s="61" t="str">
        <f>VLOOKUP(MID(P269,1,2),DATA!$B$2:$C$10,2,FALSE)</f>
        <v>FF11</v>
      </c>
      <c r="P269" s="66" t="s">
        <v>373</v>
      </c>
      <c r="Q269" s="18" cm="1">
        <f t="array" ref="Q269">SUMPRODUCT(1*('All Skus'!$C$2:$C$951=$P269),'All Skus'!$D$2:$D$951)</f>
        <v>3</v>
      </c>
      <c r="R269" s="13" t="str">
        <f>VLOOKUP(MID(P269,4,1),DATA!$F$2:$G$16,2,FALSE)</f>
        <v>19"</v>
      </c>
      <c r="S269" s="13" t="str">
        <f>VLOOKUP(MID(P269,5,3),DATA!$H$2:$I$16,2,FALSE)</f>
        <v>9.5"</v>
      </c>
      <c r="T269" s="13" t="str">
        <f t="shared" si="9"/>
        <v>45</v>
      </c>
      <c r="U269" s="13" t="str">
        <f>VLOOKUP(MID(P269,10,3),DATA!$J$2:$L$16,2,FALSE)</f>
        <v>5x112</v>
      </c>
      <c r="V269" s="13">
        <f>VLOOKUP(MID(P269,10,3),DATA!$J$2:$L$16,3,FALSE)</f>
        <v>66.56</v>
      </c>
      <c r="W269" s="10" t="str">
        <f>VLOOKUP(MID(P269,3,1),DATA!$D$2:$E$16,2,FALSE)</f>
        <v>High Offset</v>
      </c>
      <c r="Y269" s="11" t="s">
        <v>8</v>
      </c>
      <c r="Z269" s="10" t="s">
        <v>2158</v>
      </c>
      <c r="AA269" s="10" t="s">
        <v>2</v>
      </c>
      <c r="AB269" s="10" t="s">
        <v>5</v>
      </c>
      <c r="AC269" s="10" t="s">
        <v>68</v>
      </c>
    </row>
    <row r="270" spans="1:29" x14ac:dyDescent="0.25">
      <c r="A270" s="10" t="s">
        <v>0</v>
      </c>
      <c r="B270" s="10" t="s">
        <v>150</v>
      </c>
      <c r="C270" s="62" t="str">
        <f>VLOOKUP(MID(E270,1,2),DATA!$B$2:$C$10,2,FALSE)</f>
        <v>FF15</v>
      </c>
      <c r="D270" s="10" t="str">
        <f>VLOOKUP(MID(E270,13,2),DATA!$M$2:$N$16,2,FALSE)</f>
        <v>Liquid Silver</v>
      </c>
      <c r="E270" s="66" t="s">
        <v>249</v>
      </c>
      <c r="F270" s="18" cm="1">
        <f t="array" ref="F270">SUMPRODUCT(1*('All Skus'!$C$2:$C$951=$E270),'All Skus'!$D$2:$D$951)</f>
        <v>8</v>
      </c>
      <c r="G270" s="13" t="str">
        <f>VLOOKUP(MID(E270,4,1),DATA!$F$2:$G$16,2,FALSE)</f>
        <v>19"</v>
      </c>
      <c r="H270" s="13" t="str">
        <f>VLOOKUP(MID(E270,5,3),DATA!$H$2:$I$16,2,FALSE)</f>
        <v>8.5"</v>
      </c>
      <c r="I270" s="13" t="str">
        <f t="shared" si="8"/>
        <v>47</v>
      </c>
      <c r="J270" s="13" t="str">
        <f>VLOOKUP(MID(E270,10,3),DATA!$J$2:$L$16,2,FALSE)</f>
        <v>5x112</v>
      </c>
      <c r="K270" s="13">
        <f>VLOOKUP(MID(E270,10,3),DATA!$J$2:$L$16,3,FALSE)</f>
        <v>66.56</v>
      </c>
      <c r="L270" s="10" t="str">
        <f>VLOOKUP(MID(E270,3,1),DATA!$D$2:$E$16,2,FALSE)</f>
        <v>High Offset</v>
      </c>
      <c r="M270" s="10">
        <v>22.2</v>
      </c>
      <c r="N270" s="11" t="s">
        <v>8</v>
      </c>
      <c r="O270" s="61" t="str">
        <f>VLOOKUP(MID(P270,1,2),DATA!$B$2:$C$10,2,FALSE)</f>
        <v>FF15</v>
      </c>
      <c r="P270" s="66" t="s">
        <v>249</v>
      </c>
      <c r="Q270" s="18" cm="1">
        <f t="array" ref="Q270">SUMPRODUCT(1*('All Skus'!$C$2:$C$951=$P270),'All Skus'!$D$2:$D$951)</f>
        <v>8</v>
      </c>
      <c r="R270" s="13" t="str">
        <f>VLOOKUP(MID(P270,4,1),DATA!$F$2:$G$16,2,FALSE)</f>
        <v>19"</v>
      </c>
      <c r="S270" s="13" t="str">
        <f>VLOOKUP(MID(P270,5,3),DATA!$H$2:$I$16,2,FALSE)</f>
        <v>8.5"</v>
      </c>
      <c r="T270" s="13" t="str">
        <f t="shared" si="9"/>
        <v>47</v>
      </c>
      <c r="U270" s="13" t="str">
        <f>VLOOKUP(MID(P270,10,3),DATA!$J$2:$L$16,2,FALSE)</f>
        <v>5x112</v>
      </c>
      <c r="V270" s="13">
        <f>VLOOKUP(MID(P270,10,3),DATA!$J$2:$L$16,3,FALSE)</f>
        <v>66.56</v>
      </c>
      <c r="W270" s="10" t="str">
        <f>VLOOKUP(MID(P270,3,1),DATA!$D$2:$E$16,2,FALSE)</f>
        <v>High Offset</v>
      </c>
      <c r="X270" s="10">
        <v>22.2</v>
      </c>
      <c r="Y270" s="11" t="s">
        <v>8</v>
      </c>
      <c r="Z270" s="10" t="s">
        <v>2020</v>
      </c>
      <c r="AA270" s="10" t="s">
        <v>2</v>
      </c>
      <c r="AB270" s="10" t="s">
        <v>5</v>
      </c>
      <c r="AC270" s="10" t="s">
        <v>68</v>
      </c>
    </row>
    <row r="271" spans="1:29" x14ac:dyDescent="0.25">
      <c r="A271" s="10" t="s">
        <v>0</v>
      </c>
      <c r="B271" s="10" t="s">
        <v>150</v>
      </c>
      <c r="C271" s="62" t="str">
        <f>VLOOKUP(MID(E271,1,2),DATA!$B$2:$C$10,2,FALSE)</f>
        <v>FF15</v>
      </c>
      <c r="D271" s="10" t="str">
        <f>VLOOKUP(MID(E271,13,2),DATA!$M$2:$N$16,2,FALSE)</f>
        <v>Tarmac</v>
      </c>
      <c r="E271" s="66" t="s">
        <v>248</v>
      </c>
      <c r="F271" s="18" cm="1">
        <f t="array" ref="F271">SUMPRODUCT(1*('All Skus'!$C$2:$C$951=$E271),'All Skus'!$D$2:$D$951)</f>
        <v>32</v>
      </c>
      <c r="G271" s="13" t="str">
        <f>VLOOKUP(MID(E271,4,1),DATA!$F$2:$G$16,2,FALSE)</f>
        <v>19"</v>
      </c>
      <c r="H271" s="13" t="str">
        <f>VLOOKUP(MID(E271,5,3),DATA!$H$2:$I$16,2,FALSE)</f>
        <v>8.5"</v>
      </c>
      <c r="I271" s="13" t="str">
        <f t="shared" si="8"/>
        <v>47</v>
      </c>
      <c r="J271" s="13" t="str">
        <f>VLOOKUP(MID(E271,10,3),DATA!$J$2:$L$16,2,FALSE)</f>
        <v>5x112</v>
      </c>
      <c r="K271" s="13">
        <f>VLOOKUP(MID(E271,10,3),DATA!$J$2:$L$16,3,FALSE)</f>
        <v>66.56</v>
      </c>
      <c r="L271" s="10" t="str">
        <f>VLOOKUP(MID(E271,3,1),DATA!$D$2:$E$16,2,FALSE)</f>
        <v>High Offset</v>
      </c>
      <c r="M271" s="10">
        <v>22.2</v>
      </c>
      <c r="N271" s="11" t="s">
        <v>8</v>
      </c>
      <c r="O271" s="61" t="str">
        <f>VLOOKUP(MID(P271,1,2),DATA!$B$2:$C$10,2,FALSE)</f>
        <v>FF15</v>
      </c>
      <c r="P271" s="66" t="s">
        <v>248</v>
      </c>
      <c r="Q271" s="18" cm="1">
        <f t="array" ref="Q271">SUMPRODUCT(1*('All Skus'!$C$2:$C$951=$P271),'All Skus'!$D$2:$D$951)</f>
        <v>32</v>
      </c>
      <c r="R271" s="13" t="str">
        <f>VLOOKUP(MID(P271,4,1),DATA!$F$2:$G$16,2,FALSE)</f>
        <v>19"</v>
      </c>
      <c r="S271" s="13" t="str">
        <f>VLOOKUP(MID(P271,5,3),DATA!$H$2:$I$16,2,FALSE)</f>
        <v>8.5"</v>
      </c>
      <c r="T271" s="13" t="str">
        <f t="shared" si="9"/>
        <v>47</v>
      </c>
      <c r="U271" s="13" t="str">
        <f>VLOOKUP(MID(P271,10,3),DATA!$J$2:$L$16,2,FALSE)</f>
        <v>5x112</v>
      </c>
      <c r="V271" s="13">
        <f>VLOOKUP(MID(P271,10,3),DATA!$J$2:$L$16,3,FALSE)</f>
        <v>66.56</v>
      </c>
      <c r="W271" s="10" t="str">
        <f>VLOOKUP(MID(P271,3,1),DATA!$D$2:$E$16,2,FALSE)</f>
        <v>High Offset</v>
      </c>
      <c r="X271" s="10">
        <v>22.2</v>
      </c>
      <c r="Y271" s="11" t="s">
        <v>8</v>
      </c>
      <c r="Z271" s="10" t="s">
        <v>2020</v>
      </c>
      <c r="AA271" s="10" t="s">
        <v>2</v>
      </c>
      <c r="AB271" s="10" t="s">
        <v>5</v>
      </c>
      <c r="AC271" s="10" t="s">
        <v>68</v>
      </c>
    </row>
    <row r="272" spans="1:29" x14ac:dyDescent="0.25">
      <c r="A272" s="10" t="s">
        <v>0</v>
      </c>
      <c r="B272" s="10" t="s">
        <v>1837</v>
      </c>
      <c r="C272" s="62" t="str">
        <f>VLOOKUP(MID(E272,1,2),DATA!$B$2:$C$10,2,FALSE)</f>
        <v>FF15</v>
      </c>
      <c r="D272" s="10" t="s">
        <v>1</v>
      </c>
      <c r="E272" s="66" t="s">
        <v>246</v>
      </c>
      <c r="F272" s="18" cm="1">
        <f t="array" ref="F272">SUMPRODUCT(1*('All Skus'!$C$2:$C$951=$E272),'All Skus'!$D$2:$D$951)</f>
        <v>0</v>
      </c>
      <c r="G272" s="13" t="str">
        <f>VLOOKUP(MID(E272,4,1),DATA!$F$2:$G$16,2,FALSE)</f>
        <v>19"</v>
      </c>
      <c r="H272" s="13" t="str">
        <f>VLOOKUP(MID(E272,5,3),DATA!$H$2:$I$16,2,FALSE)</f>
        <v>9.5"</v>
      </c>
      <c r="I272" s="13" t="str">
        <f t="shared" si="8"/>
        <v>45</v>
      </c>
      <c r="J272" s="13" t="str">
        <f>VLOOKUP(MID(E272,10,3),DATA!$J$2:$L$16,2,FALSE)</f>
        <v>5x112</v>
      </c>
      <c r="K272" s="13">
        <f>VLOOKUP(MID(E272,10,3),DATA!$J$2:$L$16,3,FALSE)</f>
        <v>66.56</v>
      </c>
      <c r="L272" s="10" t="str">
        <f>VLOOKUP(MID(E272,3,1),DATA!$D$2:$E$16,2,FALSE)</f>
        <v>High Offset</v>
      </c>
      <c r="M272" s="10">
        <v>24</v>
      </c>
      <c r="N272" s="11" t="s">
        <v>8</v>
      </c>
      <c r="O272" s="61" t="str">
        <f>VLOOKUP(MID(P272,1,2),DATA!$B$2:$C$10,2,FALSE)</f>
        <v>FF15</v>
      </c>
      <c r="P272" s="66" t="s">
        <v>246</v>
      </c>
      <c r="Q272" s="18" cm="1">
        <f t="array" ref="Q272">SUMPRODUCT(1*('All Skus'!$C$2:$C$951=$P272),'All Skus'!$D$2:$D$951)</f>
        <v>0</v>
      </c>
      <c r="R272" s="13" t="str">
        <f>VLOOKUP(MID(P272,4,1),DATA!$F$2:$G$16,2,FALSE)</f>
        <v>19"</v>
      </c>
      <c r="S272" s="13" t="str">
        <f>VLOOKUP(MID(P272,5,3),DATA!$H$2:$I$16,2,FALSE)</f>
        <v>9.5"</v>
      </c>
      <c r="T272" s="13" t="str">
        <f t="shared" si="9"/>
        <v>45</v>
      </c>
      <c r="U272" s="13" t="str">
        <f>VLOOKUP(MID(P272,10,3),DATA!$J$2:$L$16,2,FALSE)</f>
        <v>5x112</v>
      </c>
      <c r="V272" s="13">
        <f>VLOOKUP(MID(P272,10,3),DATA!$J$2:$L$16,3,FALSE)</f>
        <v>66.56</v>
      </c>
      <c r="W272" s="10" t="str">
        <f>VLOOKUP(MID(P272,3,1),DATA!$D$2:$E$16,2,FALSE)</f>
        <v>High Offset</v>
      </c>
      <c r="X272" s="10">
        <v>24</v>
      </c>
      <c r="Y272" s="11" t="s">
        <v>8</v>
      </c>
      <c r="Z272" s="10" t="s">
        <v>2158</v>
      </c>
      <c r="AA272" s="10" t="s">
        <v>2</v>
      </c>
      <c r="AB272" s="10" t="s">
        <v>5</v>
      </c>
      <c r="AC272" s="10" t="s">
        <v>68</v>
      </c>
    </row>
    <row r="273" spans="1:29" x14ac:dyDescent="0.25">
      <c r="A273" s="10" t="s">
        <v>2160</v>
      </c>
      <c r="B273" s="10" t="s">
        <v>1837</v>
      </c>
      <c r="C273" s="62" t="str">
        <f>VLOOKUP(MID(E273,1,2),DATA!$B$2:$C$10,2,FALSE)</f>
        <v>FF01</v>
      </c>
      <c r="D273" s="10" t="str">
        <f>VLOOKUP(MID(E273,13,2),DATA!$M$2:$N$16,2,FALSE)</f>
        <v>Tarmac</v>
      </c>
      <c r="E273" s="66" t="s">
        <v>151</v>
      </c>
      <c r="F273" s="18" cm="1">
        <f t="array" ref="F273">SUMPRODUCT(1*('All Skus'!$C$2:$C$951=$E273),'All Skus'!$D$2:$D$951)</f>
        <v>10</v>
      </c>
      <c r="G273" s="13" t="str">
        <f>VLOOKUP(MID(E273,4,1),DATA!$F$2:$G$16,2,FALSE)</f>
        <v>19"</v>
      </c>
      <c r="H273" s="13" t="str">
        <f>VLOOKUP(MID(E273,5,3),DATA!$H$2:$I$16,2,FALSE)</f>
        <v>8.5"</v>
      </c>
      <c r="I273" s="13" t="str">
        <f t="shared" si="8"/>
        <v>47</v>
      </c>
      <c r="J273" s="13" t="str">
        <f>VLOOKUP(MID(E273,10,3),DATA!$J$2:$L$16,2,FALSE)</f>
        <v>5x112</v>
      </c>
      <c r="K273" s="13">
        <f>VLOOKUP(MID(E273,10,3),DATA!$J$2:$L$16,3,FALSE)</f>
        <v>66.56</v>
      </c>
      <c r="L273" s="10" t="str">
        <f>VLOOKUP(MID(E273,3,1),DATA!$D$2:$E$16,2,FALSE)</f>
        <v>High Offset</v>
      </c>
      <c r="M273" s="10">
        <v>23.2</v>
      </c>
      <c r="N273" s="11" t="s">
        <v>8</v>
      </c>
      <c r="O273" s="61" t="str">
        <f>VLOOKUP(MID(P273,1,2),DATA!$B$2:$C$10,2,FALSE)</f>
        <v>FF01</v>
      </c>
      <c r="P273" s="66" t="s">
        <v>151</v>
      </c>
      <c r="Q273" s="18" cm="1">
        <f t="array" ref="Q273">SUMPRODUCT(1*('All Skus'!$C$2:$C$951=$P273),'All Skus'!$D$2:$D$951)</f>
        <v>10</v>
      </c>
      <c r="R273" s="13" t="str">
        <f>VLOOKUP(MID(P273,4,1),DATA!$F$2:$G$16,2,FALSE)</f>
        <v>19"</v>
      </c>
      <c r="S273" s="13" t="str">
        <f>VLOOKUP(MID(P273,5,3),DATA!$H$2:$I$16,2,FALSE)</f>
        <v>8.5"</v>
      </c>
      <c r="T273" s="13" t="str">
        <f t="shared" si="9"/>
        <v>47</v>
      </c>
      <c r="U273" s="13" t="str">
        <f>VLOOKUP(MID(P273,10,3),DATA!$J$2:$L$16,2,FALSE)</f>
        <v>5x112</v>
      </c>
      <c r="V273" s="13">
        <f>VLOOKUP(MID(P273,10,3),DATA!$J$2:$L$16,3,FALSE)</f>
        <v>66.56</v>
      </c>
      <c r="W273" s="10" t="str">
        <f>VLOOKUP(MID(P273,3,1),DATA!$D$2:$E$16,2,FALSE)</f>
        <v>High Offset</v>
      </c>
      <c r="X273" s="10">
        <v>23.2</v>
      </c>
      <c r="Y273" s="11" t="s">
        <v>8</v>
      </c>
      <c r="Z273" s="10" t="s">
        <v>2166</v>
      </c>
      <c r="AA273" s="10" t="s">
        <v>2</v>
      </c>
      <c r="AB273" s="10" t="s">
        <v>5</v>
      </c>
      <c r="AC273" s="10" t="s">
        <v>68</v>
      </c>
    </row>
    <row r="274" spans="1:29" x14ac:dyDescent="0.25">
      <c r="A274" s="10" t="s">
        <v>2160</v>
      </c>
      <c r="B274" s="10" t="s">
        <v>1837</v>
      </c>
      <c r="C274" s="62" t="str">
        <f>VLOOKUP(MID(E274,1,2),DATA!$B$2:$C$10,2,FALSE)</f>
        <v>FF01</v>
      </c>
      <c r="D274" s="10" t="str">
        <f>VLOOKUP(MID(E274,13,2),DATA!$M$2:$N$16,2,FALSE)</f>
        <v>Liquid Silver</v>
      </c>
      <c r="E274" s="66" t="s">
        <v>152</v>
      </c>
      <c r="F274" s="18" cm="1">
        <f t="array" ref="F274">SUMPRODUCT(1*('All Skus'!$C$2:$C$951=$E274),'All Skus'!$D$2:$D$951)</f>
        <v>1</v>
      </c>
      <c r="G274" s="13" t="str">
        <f>VLOOKUP(MID(E274,4,1),DATA!$F$2:$G$16,2,FALSE)</f>
        <v>19"</v>
      </c>
      <c r="H274" s="13" t="str">
        <f>VLOOKUP(MID(E274,5,3),DATA!$H$2:$I$16,2,FALSE)</f>
        <v>8.5"</v>
      </c>
      <c r="I274" s="13" t="str">
        <f t="shared" si="8"/>
        <v>47</v>
      </c>
      <c r="J274" s="13" t="str">
        <f>VLOOKUP(MID(E274,10,3),DATA!$J$2:$L$16,2,FALSE)</f>
        <v>5x112</v>
      </c>
      <c r="K274" s="13">
        <f>VLOOKUP(MID(E274,10,3),DATA!$J$2:$L$16,3,FALSE)</f>
        <v>66.56</v>
      </c>
      <c r="L274" s="10" t="str">
        <f>VLOOKUP(MID(E274,3,1),DATA!$D$2:$E$16,2,FALSE)</f>
        <v>High Offset</v>
      </c>
      <c r="M274" s="10">
        <v>23.2</v>
      </c>
      <c r="N274" s="11" t="s">
        <v>8</v>
      </c>
      <c r="O274" s="61" t="str">
        <f>VLOOKUP(MID(P274,1,2),DATA!$B$2:$C$10,2,FALSE)</f>
        <v>FF01</v>
      </c>
      <c r="P274" s="66" t="s">
        <v>152</v>
      </c>
      <c r="Q274" s="18" cm="1">
        <f t="array" ref="Q274">SUMPRODUCT(1*('All Skus'!$C$2:$C$951=$P274),'All Skus'!$D$2:$D$951)</f>
        <v>1</v>
      </c>
      <c r="R274" s="13" t="str">
        <f>VLOOKUP(MID(P274,4,1),DATA!$F$2:$G$16,2,FALSE)</f>
        <v>19"</v>
      </c>
      <c r="S274" s="13" t="str">
        <f>VLOOKUP(MID(P274,5,3),DATA!$H$2:$I$16,2,FALSE)</f>
        <v>8.5"</v>
      </c>
      <c r="T274" s="13" t="str">
        <f t="shared" si="9"/>
        <v>47</v>
      </c>
      <c r="U274" s="13" t="str">
        <f>VLOOKUP(MID(P274,10,3),DATA!$J$2:$L$16,2,FALSE)</f>
        <v>5x112</v>
      </c>
      <c r="V274" s="13">
        <f>VLOOKUP(MID(P274,10,3),DATA!$J$2:$L$16,3,FALSE)</f>
        <v>66.56</v>
      </c>
      <c r="W274" s="10" t="str">
        <f>VLOOKUP(MID(P274,3,1),DATA!$D$2:$E$16,2,FALSE)</f>
        <v>High Offset</v>
      </c>
      <c r="X274" s="10">
        <v>23.2</v>
      </c>
      <c r="Y274" s="11" t="s">
        <v>8</v>
      </c>
      <c r="Z274" s="10" t="s">
        <v>2166</v>
      </c>
      <c r="AA274" s="10" t="s">
        <v>2</v>
      </c>
      <c r="AB274" s="10" t="s">
        <v>5</v>
      </c>
      <c r="AC274" s="10" t="s">
        <v>68</v>
      </c>
    </row>
    <row r="275" spans="1:29" x14ac:dyDescent="0.25">
      <c r="A275" s="10" t="s">
        <v>2160</v>
      </c>
      <c r="B275" s="10" t="s">
        <v>1837</v>
      </c>
      <c r="C275" s="62" t="str">
        <f>VLOOKUP(MID(E275,1,2),DATA!$B$2:$C$10,2,FALSE)</f>
        <v>FF04</v>
      </c>
      <c r="D275" s="10" t="str">
        <f>VLOOKUP(MID(E275,13,2),DATA!$M$2:$N$16,2,FALSE)</f>
        <v>Tarmac</v>
      </c>
      <c r="E275" s="66" t="s">
        <v>297</v>
      </c>
      <c r="F275" s="18" cm="1">
        <f t="array" ref="F275">SUMPRODUCT(1*('All Skus'!$C$2:$C$951=$E275),'All Skus'!$D$2:$D$951)</f>
        <v>17</v>
      </c>
      <c r="G275" s="13" t="str">
        <f>VLOOKUP(MID(E275,4,1),DATA!$F$2:$G$16,2,FALSE)</f>
        <v>19"</v>
      </c>
      <c r="H275" s="13" t="str">
        <f>VLOOKUP(MID(E275,5,3),DATA!$H$2:$I$16,2,FALSE)</f>
        <v>8.5"</v>
      </c>
      <c r="I275" s="13" t="str">
        <f t="shared" si="8"/>
        <v>47</v>
      </c>
      <c r="J275" s="13" t="str">
        <f>VLOOKUP(MID(E275,10,3),DATA!$J$2:$L$16,2,FALSE)</f>
        <v>5x112</v>
      </c>
      <c r="K275" s="13">
        <f>VLOOKUP(MID(E275,10,3),DATA!$J$2:$L$16,3,FALSE)</f>
        <v>66.56</v>
      </c>
      <c r="L275" s="10" t="str">
        <f>VLOOKUP(MID(E275,3,1),DATA!$D$2:$E$16,2,FALSE)</f>
        <v>High Offset</v>
      </c>
      <c r="M275" s="10">
        <v>22.8</v>
      </c>
      <c r="N275" s="11" t="s">
        <v>8</v>
      </c>
      <c r="O275" s="61" t="str">
        <f>VLOOKUP(MID(P275,1,2),DATA!$B$2:$C$10,2,FALSE)</f>
        <v>FF04</v>
      </c>
      <c r="P275" s="66" t="s">
        <v>297</v>
      </c>
      <c r="Q275" s="18" cm="1">
        <f t="array" ref="Q275">SUMPRODUCT(1*('All Skus'!$C$2:$C$951=$P275),'All Skus'!$D$2:$D$951)</f>
        <v>17</v>
      </c>
      <c r="R275" s="13" t="str">
        <f>VLOOKUP(MID(P275,4,1),DATA!$F$2:$G$16,2,FALSE)</f>
        <v>19"</v>
      </c>
      <c r="S275" s="13" t="str">
        <f>VLOOKUP(MID(P275,5,3),DATA!$H$2:$I$16,2,FALSE)</f>
        <v>8.5"</v>
      </c>
      <c r="T275" s="13" t="str">
        <f t="shared" si="9"/>
        <v>47</v>
      </c>
      <c r="U275" s="13" t="str">
        <f>VLOOKUP(MID(P275,10,3),DATA!$J$2:$L$16,2,FALSE)</f>
        <v>5x112</v>
      </c>
      <c r="V275" s="13">
        <f>VLOOKUP(MID(P275,10,3),DATA!$J$2:$L$16,3,FALSE)</f>
        <v>66.56</v>
      </c>
      <c r="W275" s="10" t="str">
        <f>VLOOKUP(MID(P275,3,1),DATA!$D$2:$E$16,2,FALSE)</f>
        <v>High Offset</v>
      </c>
      <c r="X275" s="10">
        <v>22.8</v>
      </c>
      <c r="Y275" s="11" t="s">
        <v>8</v>
      </c>
      <c r="Z275" s="10" t="s">
        <v>2166</v>
      </c>
      <c r="AA275" s="10" t="s">
        <v>2</v>
      </c>
      <c r="AB275" s="10" t="s">
        <v>5</v>
      </c>
      <c r="AC275" s="10" t="s">
        <v>68</v>
      </c>
    </row>
    <row r="276" spans="1:29" x14ac:dyDescent="0.25">
      <c r="A276" s="10" t="s">
        <v>2160</v>
      </c>
      <c r="B276" s="10" t="s">
        <v>1837</v>
      </c>
      <c r="C276" s="62" t="str">
        <f>VLOOKUP(MID(E276,1,2),DATA!$B$2:$C$10,2,FALSE)</f>
        <v>FF04</v>
      </c>
      <c r="D276" s="10" t="str">
        <f>VLOOKUP(MID(E276,13,2),DATA!$M$2:$N$16,2,FALSE)</f>
        <v>Liquid Metal</v>
      </c>
      <c r="E276" s="66" t="s">
        <v>298</v>
      </c>
      <c r="F276" s="18" cm="1">
        <f t="array" ref="F276">SUMPRODUCT(1*('All Skus'!$C$2:$C$951=$E276),'All Skus'!$D$2:$D$951)</f>
        <v>19</v>
      </c>
      <c r="G276" s="13" t="str">
        <f>VLOOKUP(MID(E276,4,1),DATA!$F$2:$G$16,2,FALSE)</f>
        <v>19"</v>
      </c>
      <c r="H276" s="13" t="str">
        <f>VLOOKUP(MID(E276,5,3),DATA!$H$2:$I$16,2,FALSE)</f>
        <v>8.5"</v>
      </c>
      <c r="I276" s="13" t="str">
        <f t="shared" si="8"/>
        <v>47</v>
      </c>
      <c r="J276" s="13" t="str">
        <f>VLOOKUP(MID(E276,10,3),DATA!$J$2:$L$16,2,FALSE)</f>
        <v>5x112</v>
      </c>
      <c r="K276" s="13">
        <f>VLOOKUP(MID(E276,10,3),DATA!$J$2:$L$16,3,FALSE)</f>
        <v>66.56</v>
      </c>
      <c r="L276" s="10" t="str">
        <f>VLOOKUP(MID(E276,3,1),DATA!$D$2:$E$16,2,FALSE)</f>
        <v>High Offset</v>
      </c>
      <c r="M276" s="10">
        <v>22.8</v>
      </c>
      <c r="N276" s="11" t="s">
        <v>8</v>
      </c>
      <c r="O276" s="61" t="str">
        <f>VLOOKUP(MID(P276,1,2),DATA!$B$2:$C$10,2,FALSE)</f>
        <v>FF04</v>
      </c>
      <c r="P276" s="66" t="s">
        <v>298</v>
      </c>
      <c r="Q276" s="18" cm="1">
        <f t="array" ref="Q276">SUMPRODUCT(1*('All Skus'!$C$2:$C$951=$P276),'All Skus'!$D$2:$D$951)</f>
        <v>19</v>
      </c>
      <c r="R276" s="13" t="str">
        <f>VLOOKUP(MID(P276,4,1),DATA!$F$2:$G$16,2,FALSE)</f>
        <v>19"</v>
      </c>
      <c r="S276" s="13" t="str">
        <f>VLOOKUP(MID(P276,5,3),DATA!$H$2:$I$16,2,FALSE)</f>
        <v>8.5"</v>
      </c>
      <c r="T276" s="13" t="str">
        <f t="shared" si="9"/>
        <v>47</v>
      </c>
      <c r="U276" s="13" t="str">
        <f>VLOOKUP(MID(P276,10,3),DATA!$J$2:$L$16,2,FALSE)</f>
        <v>5x112</v>
      </c>
      <c r="V276" s="13">
        <f>VLOOKUP(MID(P276,10,3),DATA!$J$2:$L$16,3,FALSE)</f>
        <v>66.56</v>
      </c>
      <c r="W276" s="10" t="str">
        <f>VLOOKUP(MID(P276,3,1),DATA!$D$2:$E$16,2,FALSE)</f>
        <v>High Offset</v>
      </c>
      <c r="X276" s="10">
        <v>22.8</v>
      </c>
      <c r="Y276" s="11" t="s">
        <v>8</v>
      </c>
      <c r="Z276" s="10" t="s">
        <v>2166</v>
      </c>
      <c r="AA276" s="10" t="s">
        <v>2</v>
      </c>
      <c r="AB276" s="10" t="s">
        <v>5</v>
      </c>
      <c r="AC276" s="10" t="s">
        <v>68</v>
      </c>
    </row>
    <row r="277" spans="1:29" x14ac:dyDescent="0.25">
      <c r="A277" s="10" t="s">
        <v>2160</v>
      </c>
      <c r="B277" s="10" t="s">
        <v>1837</v>
      </c>
      <c r="C277" s="62" t="str">
        <f>VLOOKUP(MID(E277,1,2),DATA!$B$2:$C$10,2,FALSE)</f>
        <v>FF10</v>
      </c>
      <c r="D277" s="10" t="str">
        <f>VLOOKUP(MID(E277,13,2),DATA!$M$2:$N$16,2,FALSE)</f>
        <v>Tarmac</v>
      </c>
      <c r="E277" s="66" t="s">
        <v>9</v>
      </c>
      <c r="F277" s="18" cm="1">
        <f t="array" ref="F277">SUMPRODUCT(1*('All Skus'!$C$2:$C$951=$E277),'All Skus'!$D$2:$D$951)</f>
        <v>-3</v>
      </c>
      <c r="G277" s="13" t="str">
        <f>VLOOKUP(MID(E277,4,1),DATA!$F$2:$G$16,2,FALSE)</f>
        <v>19"</v>
      </c>
      <c r="H277" s="13" t="str">
        <f>VLOOKUP(MID(E277,5,3),DATA!$H$2:$I$16,2,FALSE)</f>
        <v>8.5"</v>
      </c>
      <c r="I277" s="13" t="str">
        <f t="shared" si="8"/>
        <v>47</v>
      </c>
      <c r="J277" s="13" t="str">
        <f>VLOOKUP(MID(E277,10,3),DATA!$J$2:$L$16,2,FALSE)</f>
        <v>5x112</v>
      </c>
      <c r="K277" s="13">
        <f>VLOOKUP(MID(E277,10,3),DATA!$J$2:$L$16,3,FALSE)</f>
        <v>66.56</v>
      </c>
      <c r="L277" s="10" t="str">
        <f>VLOOKUP(MID(E277,3,1),DATA!$D$2:$E$16,2,FALSE)</f>
        <v>High Offset</v>
      </c>
      <c r="N277" s="11" t="s">
        <v>8</v>
      </c>
      <c r="O277" s="61" t="str">
        <f>VLOOKUP(MID(P277,1,2),DATA!$B$2:$C$10,2,FALSE)</f>
        <v>FF10</v>
      </c>
      <c r="P277" s="66" t="s">
        <v>9</v>
      </c>
      <c r="Q277" s="18" cm="1">
        <f t="array" ref="Q277">SUMPRODUCT(1*('All Skus'!$C$2:$C$951=$P277),'All Skus'!$D$2:$D$951)</f>
        <v>-3</v>
      </c>
      <c r="R277" s="13" t="str">
        <f>VLOOKUP(MID(P277,4,1),DATA!$F$2:$G$16,2,FALSE)</f>
        <v>19"</v>
      </c>
      <c r="S277" s="13" t="str">
        <f>VLOOKUP(MID(P277,5,3),DATA!$H$2:$I$16,2,FALSE)</f>
        <v>8.5"</v>
      </c>
      <c r="T277" s="13" t="str">
        <f t="shared" si="9"/>
        <v>47</v>
      </c>
      <c r="U277" s="13" t="str">
        <f>VLOOKUP(MID(P277,10,3),DATA!$J$2:$L$16,2,FALSE)</f>
        <v>5x112</v>
      </c>
      <c r="V277" s="13">
        <f>VLOOKUP(MID(P277,10,3),DATA!$J$2:$L$16,3,FALSE)</f>
        <v>66.56</v>
      </c>
      <c r="W277" s="10" t="str">
        <f>VLOOKUP(MID(P277,3,1),DATA!$D$2:$E$16,2,FALSE)</f>
        <v>High Offset</v>
      </c>
      <c r="Y277" s="11" t="s">
        <v>8</v>
      </c>
      <c r="Z277" s="10" t="s">
        <v>2166</v>
      </c>
      <c r="AA277" s="10" t="s">
        <v>2</v>
      </c>
      <c r="AB277" s="10" t="s">
        <v>5</v>
      </c>
      <c r="AC277" s="10" t="s">
        <v>68</v>
      </c>
    </row>
    <row r="278" spans="1:29" x14ac:dyDescent="0.25">
      <c r="A278" s="10" t="s">
        <v>2160</v>
      </c>
      <c r="B278" s="10" t="s">
        <v>1837</v>
      </c>
      <c r="C278" s="62" t="str">
        <f>VLOOKUP(MID(E278,1,2),DATA!$B$2:$C$10,2,FALSE)</f>
        <v>FF10</v>
      </c>
      <c r="D278" s="10" t="str">
        <f>VLOOKUP(MID(E278,13,2),DATA!$M$2:$N$16,2,FALSE)</f>
        <v>Liquid Metal</v>
      </c>
      <c r="E278" s="66" t="s">
        <v>10</v>
      </c>
      <c r="F278" s="18" cm="1">
        <f t="array" ref="F278">SUMPRODUCT(1*('All Skus'!$C$2:$C$951=$E278),'All Skus'!$D$2:$D$951)</f>
        <v>-8</v>
      </c>
      <c r="G278" s="13" t="str">
        <f>VLOOKUP(MID(E278,4,1),DATA!$F$2:$G$16,2,FALSE)</f>
        <v>19"</v>
      </c>
      <c r="H278" s="13" t="str">
        <f>VLOOKUP(MID(E278,5,3),DATA!$H$2:$I$16,2,FALSE)</f>
        <v>8.5"</v>
      </c>
      <c r="I278" s="13" t="str">
        <f t="shared" si="8"/>
        <v>47</v>
      </c>
      <c r="J278" s="13" t="str">
        <f>VLOOKUP(MID(E278,10,3),DATA!$J$2:$L$16,2,FALSE)</f>
        <v>5x112</v>
      </c>
      <c r="K278" s="13">
        <f>VLOOKUP(MID(E278,10,3),DATA!$J$2:$L$16,3,FALSE)</f>
        <v>66.56</v>
      </c>
      <c r="L278" s="10" t="str">
        <f>VLOOKUP(MID(E278,3,1),DATA!$D$2:$E$16,2,FALSE)</f>
        <v>High Offset</v>
      </c>
      <c r="N278" s="11" t="s">
        <v>8</v>
      </c>
      <c r="O278" s="61" t="str">
        <f>VLOOKUP(MID(P278,1,2),DATA!$B$2:$C$10,2,FALSE)</f>
        <v>FF10</v>
      </c>
      <c r="P278" s="66" t="s">
        <v>10</v>
      </c>
      <c r="Q278" s="18" cm="1">
        <f t="array" ref="Q278">SUMPRODUCT(1*('All Skus'!$C$2:$C$951=$P278),'All Skus'!$D$2:$D$951)</f>
        <v>-8</v>
      </c>
      <c r="R278" s="13" t="str">
        <f>VLOOKUP(MID(P278,4,1),DATA!$F$2:$G$16,2,FALSE)</f>
        <v>19"</v>
      </c>
      <c r="S278" s="13" t="str">
        <f>VLOOKUP(MID(P278,5,3),DATA!$H$2:$I$16,2,FALSE)</f>
        <v>8.5"</v>
      </c>
      <c r="T278" s="13" t="str">
        <f t="shared" si="9"/>
        <v>47</v>
      </c>
      <c r="U278" s="13" t="str">
        <f>VLOOKUP(MID(P278,10,3),DATA!$J$2:$L$16,2,FALSE)</f>
        <v>5x112</v>
      </c>
      <c r="V278" s="13">
        <f>VLOOKUP(MID(P278,10,3),DATA!$J$2:$L$16,3,FALSE)</f>
        <v>66.56</v>
      </c>
      <c r="W278" s="10" t="str">
        <f>VLOOKUP(MID(P278,3,1),DATA!$D$2:$E$16,2,FALSE)</f>
        <v>High Offset</v>
      </c>
      <c r="Y278" s="11" t="s">
        <v>8</v>
      </c>
      <c r="Z278" s="10" t="s">
        <v>2166</v>
      </c>
      <c r="AA278" s="10" t="s">
        <v>2</v>
      </c>
      <c r="AB278" s="10" t="s">
        <v>5</v>
      </c>
      <c r="AC278" s="10" t="s">
        <v>68</v>
      </c>
    </row>
    <row r="279" spans="1:29" x14ac:dyDescent="0.25">
      <c r="A279" s="10" t="s">
        <v>2160</v>
      </c>
      <c r="B279" s="10" t="s">
        <v>1837</v>
      </c>
      <c r="C279" s="62" t="str">
        <f>VLOOKUP(MID(E279,1,2),DATA!$B$2:$C$10,2,FALSE)</f>
        <v>FF11</v>
      </c>
      <c r="D279" s="10" t="str">
        <f>VLOOKUP(MID(E279,13,2),DATA!$M$2:$N$16,2,FALSE)</f>
        <v>Tarmac</v>
      </c>
      <c r="E279" s="66" t="s">
        <v>374</v>
      </c>
      <c r="F279" s="18" cm="1">
        <f t="array" ref="F279">SUMPRODUCT(1*('All Skus'!$C$2:$C$951=$E279),'All Skus'!$D$2:$D$951)</f>
        <v>4</v>
      </c>
      <c r="G279" s="13" t="str">
        <f>VLOOKUP(MID(E279,4,1),DATA!$F$2:$G$16,2,FALSE)</f>
        <v>19"</v>
      </c>
      <c r="H279" s="13" t="str">
        <f>VLOOKUP(MID(E279,5,3),DATA!$H$2:$I$16,2,FALSE)</f>
        <v>8.5"</v>
      </c>
      <c r="I279" s="13" t="str">
        <f t="shared" si="8"/>
        <v>47</v>
      </c>
      <c r="J279" s="13" t="str">
        <f>VLOOKUP(MID(E279,10,3),DATA!$J$2:$L$16,2,FALSE)</f>
        <v>5x112</v>
      </c>
      <c r="K279" s="13">
        <f>VLOOKUP(MID(E279,10,3),DATA!$J$2:$L$16,3,FALSE)</f>
        <v>66.56</v>
      </c>
      <c r="L279" s="10" t="str">
        <f>VLOOKUP(MID(E279,3,1),DATA!$D$2:$E$16,2,FALSE)</f>
        <v>High Offset</v>
      </c>
      <c r="N279" s="11" t="s">
        <v>8</v>
      </c>
      <c r="O279" s="61" t="str">
        <f>VLOOKUP(MID(P279,1,2),DATA!$B$2:$C$10,2,FALSE)</f>
        <v>FF11</v>
      </c>
      <c r="P279" s="66" t="s">
        <v>374</v>
      </c>
      <c r="Q279" s="18" cm="1">
        <f t="array" ref="Q279">SUMPRODUCT(1*('All Skus'!$C$2:$C$951=$P279),'All Skus'!$D$2:$D$951)</f>
        <v>4</v>
      </c>
      <c r="R279" s="13" t="str">
        <f>VLOOKUP(MID(P279,4,1),DATA!$F$2:$G$16,2,FALSE)</f>
        <v>19"</v>
      </c>
      <c r="S279" s="13" t="str">
        <f>VLOOKUP(MID(P279,5,3),DATA!$H$2:$I$16,2,FALSE)</f>
        <v>8.5"</v>
      </c>
      <c r="T279" s="13" t="str">
        <f t="shared" si="9"/>
        <v>47</v>
      </c>
      <c r="U279" s="13" t="str">
        <f>VLOOKUP(MID(P279,10,3),DATA!$J$2:$L$16,2,FALSE)</f>
        <v>5x112</v>
      </c>
      <c r="V279" s="13">
        <f>VLOOKUP(MID(P279,10,3),DATA!$J$2:$L$16,3,FALSE)</f>
        <v>66.56</v>
      </c>
      <c r="W279" s="10" t="str">
        <f>VLOOKUP(MID(P279,3,1),DATA!$D$2:$E$16,2,FALSE)</f>
        <v>High Offset</v>
      </c>
      <c r="Y279" s="11" t="s">
        <v>8</v>
      </c>
      <c r="Z279" s="10" t="s">
        <v>2166</v>
      </c>
      <c r="AA279" s="10" t="s">
        <v>2</v>
      </c>
      <c r="AB279" s="10" t="s">
        <v>5</v>
      </c>
      <c r="AC279" s="10" t="s">
        <v>68</v>
      </c>
    </row>
    <row r="280" spans="1:29" x14ac:dyDescent="0.25">
      <c r="A280" s="10" t="s">
        <v>2160</v>
      </c>
      <c r="B280" s="10" t="s">
        <v>1837</v>
      </c>
      <c r="C280" s="62" t="str">
        <f>VLOOKUP(MID(E280,1,2),DATA!$B$2:$C$10,2,FALSE)</f>
        <v>FF11</v>
      </c>
      <c r="D280" s="10" t="str">
        <f>VLOOKUP(MID(E280,13,2),DATA!$M$2:$N$16,2,FALSE)</f>
        <v>Liquid Metal</v>
      </c>
      <c r="E280" s="66" t="s">
        <v>375</v>
      </c>
      <c r="F280" s="18" cm="1">
        <f t="array" ref="F280">SUMPRODUCT(1*('All Skus'!$C$2:$C$951=$E280),'All Skus'!$D$2:$D$951)</f>
        <v>3</v>
      </c>
      <c r="G280" s="13" t="str">
        <f>VLOOKUP(MID(E280,4,1),DATA!$F$2:$G$16,2,FALSE)</f>
        <v>19"</v>
      </c>
      <c r="H280" s="13" t="str">
        <f>VLOOKUP(MID(E280,5,3),DATA!$H$2:$I$16,2,FALSE)</f>
        <v>8.5"</v>
      </c>
      <c r="I280" s="13" t="str">
        <f t="shared" si="8"/>
        <v>47</v>
      </c>
      <c r="J280" s="13" t="str">
        <f>VLOOKUP(MID(E280,10,3),DATA!$J$2:$L$16,2,FALSE)</f>
        <v>5x112</v>
      </c>
      <c r="K280" s="13">
        <f>VLOOKUP(MID(E280,10,3),DATA!$J$2:$L$16,3,FALSE)</f>
        <v>66.56</v>
      </c>
      <c r="L280" s="10" t="str">
        <f>VLOOKUP(MID(E280,3,1),DATA!$D$2:$E$16,2,FALSE)</f>
        <v>High Offset</v>
      </c>
      <c r="N280" s="11" t="s">
        <v>8</v>
      </c>
      <c r="O280" s="61" t="str">
        <f>VLOOKUP(MID(P280,1,2),DATA!$B$2:$C$10,2,FALSE)</f>
        <v>FF11</v>
      </c>
      <c r="P280" s="66" t="s">
        <v>375</v>
      </c>
      <c r="Q280" s="18" cm="1">
        <f t="array" ref="Q280">SUMPRODUCT(1*('All Skus'!$C$2:$C$951=$P280),'All Skus'!$D$2:$D$951)</f>
        <v>3</v>
      </c>
      <c r="R280" s="13" t="str">
        <f>VLOOKUP(MID(P280,4,1),DATA!$F$2:$G$16,2,FALSE)</f>
        <v>19"</v>
      </c>
      <c r="S280" s="13" t="str">
        <f>VLOOKUP(MID(P280,5,3),DATA!$H$2:$I$16,2,FALSE)</f>
        <v>8.5"</v>
      </c>
      <c r="T280" s="13" t="str">
        <f t="shared" si="9"/>
        <v>47</v>
      </c>
      <c r="U280" s="13" t="str">
        <f>VLOOKUP(MID(P280,10,3),DATA!$J$2:$L$16,2,FALSE)</f>
        <v>5x112</v>
      </c>
      <c r="V280" s="13">
        <f>VLOOKUP(MID(P280,10,3),DATA!$J$2:$L$16,3,FALSE)</f>
        <v>66.56</v>
      </c>
      <c r="W280" s="10" t="str">
        <f>VLOOKUP(MID(P280,3,1),DATA!$D$2:$E$16,2,FALSE)</f>
        <v>High Offset</v>
      </c>
      <c r="Y280" s="11" t="s">
        <v>8</v>
      </c>
      <c r="Z280" s="10" t="s">
        <v>2166</v>
      </c>
      <c r="AA280" s="10" t="s">
        <v>2</v>
      </c>
      <c r="AB280" s="10" t="s">
        <v>5</v>
      </c>
      <c r="AC280" s="10" t="s">
        <v>68</v>
      </c>
    </row>
    <row r="281" spans="1:29" x14ac:dyDescent="0.25">
      <c r="A281" s="10" t="s">
        <v>2160</v>
      </c>
      <c r="B281" s="10" t="s">
        <v>1837</v>
      </c>
      <c r="C281" s="62" t="str">
        <f>VLOOKUP(MID(E281,1,2),DATA!$B$2:$C$10,2,FALSE)</f>
        <v>FF15</v>
      </c>
      <c r="D281" s="10" t="str">
        <f>VLOOKUP(MID(E281,13,2),DATA!$M$2:$N$16,2,FALSE)</f>
        <v>Liquid Silver</v>
      </c>
      <c r="E281" s="66" t="s">
        <v>249</v>
      </c>
      <c r="F281" s="18" cm="1">
        <f t="array" ref="F281">SUMPRODUCT(1*('All Skus'!$C$2:$C$951=$E281),'All Skus'!$D$2:$D$951)</f>
        <v>8</v>
      </c>
      <c r="G281" s="13" t="str">
        <f>VLOOKUP(MID(E281,4,1),DATA!$F$2:$G$16,2,FALSE)</f>
        <v>19"</v>
      </c>
      <c r="H281" s="13" t="str">
        <f>VLOOKUP(MID(E281,5,3),DATA!$H$2:$I$16,2,FALSE)</f>
        <v>8.5"</v>
      </c>
      <c r="I281" s="13" t="str">
        <f t="shared" si="8"/>
        <v>47</v>
      </c>
      <c r="J281" s="13" t="str">
        <f>VLOOKUP(MID(E281,10,3),DATA!$J$2:$L$16,2,FALSE)</f>
        <v>5x112</v>
      </c>
      <c r="K281" s="13">
        <f>VLOOKUP(MID(E281,10,3),DATA!$J$2:$L$16,3,FALSE)</f>
        <v>66.56</v>
      </c>
      <c r="L281" s="10" t="str">
        <f>VLOOKUP(MID(E281,3,1),DATA!$D$2:$E$16,2,FALSE)</f>
        <v>High Offset</v>
      </c>
      <c r="M281" s="10">
        <v>22.2</v>
      </c>
      <c r="N281" s="11" t="s">
        <v>8</v>
      </c>
      <c r="O281" s="61" t="str">
        <f>VLOOKUP(MID(P281,1,2),DATA!$B$2:$C$10,2,FALSE)</f>
        <v>FF15</v>
      </c>
      <c r="P281" s="66" t="s">
        <v>249</v>
      </c>
      <c r="Q281" s="18" cm="1">
        <f t="array" ref="Q281">SUMPRODUCT(1*('All Skus'!$C$2:$C$951=$P281),'All Skus'!$D$2:$D$951)</f>
        <v>8</v>
      </c>
      <c r="R281" s="13" t="str">
        <f>VLOOKUP(MID(P281,4,1),DATA!$F$2:$G$16,2,FALSE)</f>
        <v>19"</v>
      </c>
      <c r="S281" s="13" t="str">
        <f>VLOOKUP(MID(P281,5,3),DATA!$H$2:$I$16,2,FALSE)</f>
        <v>8.5"</v>
      </c>
      <c r="T281" s="13" t="str">
        <f t="shared" si="9"/>
        <v>47</v>
      </c>
      <c r="U281" s="13" t="str">
        <f>VLOOKUP(MID(P281,10,3),DATA!$J$2:$L$16,2,FALSE)</f>
        <v>5x112</v>
      </c>
      <c r="V281" s="13">
        <f>VLOOKUP(MID(P281,10,3),DATA!$J$2:$L$16,3,FALSE)</f>
        <v>66.56</v>
      </c>
      <c r="W281" s="10" t="str">
        <f>VLOOKUP(MID(P281,3,1),DATA!$D$2:$E$16,2,FALSE)</f>
        <v>High Offset</v>
      </c>
      <c r="X281" s="10">
        <v>22.2</v>
      </c>
      <c r="Y281" s="11" t="s">
        <v>8</v>
      </c>
      <c r="Z281" s="10" t="s">
        <v>2166</v>
      </c>
      <c r="AA281" s="10" t="s">
        <v>2</v>
      </c>
      <c r="AB281" s="10" t="s">
        <v>5</v>
      </c>
      <c r="AC281" s="10" t="s">
        <v>68</v>
      </c>
    </row>
    <row r="282" spans="1:29" x14ac:dyDescent="0.25">
      <c r="A282" s="10" t="s">
        <v>2160</v>
      </c>
      <c r="B282" s="10" t="s">
        <v>1837</v>
      </c>
      <c r="C282" s="62" t="str">
        <f>VLOOKUP(MID(E282,1,2),DATA!$B$2:$C$10,2,FALSE)</f>
        <v>FF15</v>
      </c>
      <c r="D282" s="10" t="str">
        <f>VLOOKUP(MID(E282,13,2),DATA!$M$2:$N$16,2,FALSE)</f>
        <v>Tarmac</v>
      </c>
      <c r="E282" s="66" t="s">
        <v>248</v>
      </c>
      <c r="F282" s="18" cm="1">
        <f t="array" ref="F282">SUMPRODUCT(1*('All Skus'!$C$2:$C$951=$E282),'All Skus'!$D$2:$D$951)</f>
        <v>32</v>
      </c>
      <c r="G282" s="13" t="str">
        <f>VLOOKUP(MID(E282,4,1),DATA!$F$2:$G$16,2,FALSE)</f>
        <v>19"</v>
      </c>
      <c r="H282" s="13" t="str">
        <f>VLOOKUP(MID(E282,5,3),DATA!$H$2:$I$16,2,FALSE)</f>
        <v>8.5"</v>
      </c>
      <c r="I282" s="13" t="str">
        <f t="shared" si="8"/>
        <v>47</v>
      </c>
      <c r="J282" s="13" t="str">
        <f>VLOOKUP(MID(E282,10,3),DATA!$J$2:$L$16,2,FALSE)</f>
        <v>5x112</v>
      </c>
      <c r="K282" s="13">
        <f>VLOOKUP(MID(E282,10,3),DATA!$J$2:$L$16,3,FALSE)</f>
        <v>66.56</v>
      </c>
      <c r="L282" s="10" t="str">
        <f>VLOOKUP(MID(E282,3,1),DATA!$D$2:$E$16,2,FALSE)</f>
        <v>High Offset</v>
      </c>
      <c r="M282" s="10">
        <v>22.2</v>
      </c>
      <c r="N282" s="11" t="s">
        <v>8</v>
      </c>
      <c r="O282" s="61" t="str">
        <f>VLOOKUP(MID(P282,1,2),DATA!$B$2:$C$10,2,FALSE)</f>
        <v>FF15</v>
      </c>
      <c r="P282" s="66" t="s">
        <v>248</v>
      </c>
      <c r="Q282" s="18" cm="1">
        <f t="array" ref="Q282">SUMPRODUCT(1*('All Skus'!$C$2:$C$951=$P282),'All Skus'!$D$2:$D$951)</f>
        <v>32</v>
      </c>
      <c r="R282" s="13" t="str">
        <f>VLOOKUP(MID(P282,4,1),DATA!$F$2:$G$16,2,FALSE)</f>
        <v>19"</v>
      </c>
      <c r="S282" s="13" t="str">
        <f>VLOOKUP(MID(P282,5,3),DATA!$H$2:$I$16,2,FALSE)</f>
        <v>8.5"</v>
      </c>
      <c r="T282" s="13" t="str">
        <f t="shared" si="9"/>
        <v>47</v>
      </c>
      <c r="U282" s="13" t="str">
        <f>VLOOKUP(MID(P282,10,3),DATA!$J$2:$L$16,2,FALSE)</f>
        <v>5x112</v>
      </c>
      <c r="V282" s="13">
        <f>VLOOKUP(MID(P282,10,3),DATA!$J$2:$L$16,3,FALSE)</f>
        <v>66.56</v>
      </c>
      <c r="W282" s="10" t="str">
        <f>VLOOKUP(MID(P282,3,1),DATA!$D$2:$E$16,2,FALSE)</f>
        <v>High Offset</v>
      </c>
      <c r="X282" s="10">
        <v>22.2</v>
      </c>
      <c r="Y282" s="11" t="s">
        <v>8</v>
      </c>
      <c r="Z282" s="10" t="s">
        <v>2166</v>
      </c>
      <c r="AA282" s="10" t="s">
        <v>2</v>
      </c>
      <c r="AB282" s="10" t="s">
        <v>5</v>
      </c>
      <c r="AC282" s="10" t="s">
        <v>68</v>
      </c>
    </row>
    <row r="283" spans="1:29" x14ac:dyDescent="0.25">
      <c r="A283" s="10" t="s">
        <v>1850</v>
      </c>
      <c r="B283" s="10" t="s">
        <v>1842</v>
      </c>
      <c r="C283" s="62" t="str">
        <f>VLOOKUP(MID(E283,1,2),DATA!$B$2:$C$10,2,FALSE)</f>
        <v>FF01</v>
      </c>
      <c r="D283" s="10" t="str">
        <f>VLOOKUP(MID(E283,13,2),DATA!$M$2:$N$16,2,FALSE)</f>
        <v>Tarmac</v>
      </c>
      <c r="E283" s="66" t="s">
        <v>159</v>
      </c>
      <c r="F283" s="18" cm="1">
        <f t="array" ref="F283">SUMPRODUCT(1*('All Skus'!$C$2:$C$951=$E283),'All Skus'!$D$2:$D$951)</f>
        <v>0</v>
      </c>
      <c r="G283" s="13" t="str">
        <f>VLOOKUP(MID(E283,4,1),DATA!$F$2:$G$16,2,FALSE)</f>
        <v>20"</v>
      </c>
      <c r="H283" s="13" t="str">
        <f>VLOOKUP(MID(E283,5,3),DATA!$H$2:$I$16,2,FALSE)</f>
        <v>9.0"</v>
      </c>
      <c r="I283" s="13" t="str">
        <f t="shared" si="8"/>
        <v>25</v>
      </c>
      <c r="J283" s="13" t="str">
        <f>VLOOKUP(MID(E283,10,3),DATA!$J$2:$L$16,2,FALSE)</f>
        <v>5x112</v>
      </c>
      <c r="K283" s="13">
        <f>VLOOKUP(MID(E283,10,3),DATA!$J$2:$L$16,3,FALSE)</f>
        <v>66.56</v>
      </c>
      <c r="L283" s="10" t="str">
        <f>VLOOKUP(MID(E283,3,1),DATA!$D$2:$E$16,2,FALSE)</f>
        <v>Medium Offset</v>
      </c>
      <c r="M283" s="10">
        <v>25.8</v>
      </c>
      <c r="N283" s="11" t="s">
        <v>39</v>
      </c>
      <c r="O283" s="61" t="str">
        <f>VLOOKUP(MID(P283,1,2),DATA!$B$2:$C$10,2,FALSE)</f>
        <v>FF01</v>
      </c>
      <c r="P283" s="66" t="s">
        <v>159</v>
      </c>
      <c r="Q283" s="18" cm="1">
        <f t="array" ref="Q283">SUMPRODUCT(1*('All Skus'!$C$2:$C$951=$P283),'All Skus'!$D$2:$D$951)</f>
        <v>0</v>
      </c>
      <c r="R283" s="13" t="str">
        <f>VLOOKUP(MID(P283,4,1),DATA!$F$2:$G$16,2,FALSE)</f>
        <v>20"</v>
      </c>
      <c r="S283" s="13" t="str">
        <f>VLOOKUP(MID(P283,5,3),DATA!$H$2:$I$16,2,FALSE)</f>
        <v>9.0"</v>
      </c>
      <c r="T283" s="13" t="str">
        <f t="shared" si="9"/>
        <v>25</v>
      </c>
      <c r="U283" s="13" t="str">
        <f>VLOOKUP(MID(P283,10,3),DATA!$J$2:$L$16,2,FALSE)</f>
        <v>5x112</v>
      </c>
      <c r="V283" s="13">
        <f>VLOOKUP(MID(P283,10,3),DATA!$J$2:$L$16,3,FALSE)</f>
        <v>66.56</v>
      </c>
      <c r="W283" s="10" t="str">
        <f>VLOOKUP(MID(P283,3,1),DATA!$D$2:$E$16,2,FALSE)</f>
        <v>Medium Offset</v>
      </c>
      <c r="X283" s="10">
        <v>25.8</v>
      </c>
      <c r="Y283" s="11" t="s">
        <v>39</v>
      </c>
      <c r="Z283" s="10" t="s">
        <v>4</v>
      </c>
      <c r="AA283" s="10" t="s">
        <v>2</v>
      </c>
      <c r="AB283" s="10" t="s">
        <v>5</v>
      </c>
    </row>
    <row r="284" spans="1:29" x14ac:dyDescent="0.25">
      <c r="A284" s="10" t="s">
        <v>1850</v>
      </c>
      <c r="B284" s="10" t="s">
        <v>1842</v>
      </c>
      <c r="C284" s="62" t="str">
        <f>VLOOKUP(MID(E284,1,2),DATA!$B$2:$C$10,2,FALSE)</f>
        <v>FF01</v>
      </c>
      <c r="D284" s="10" t="str">
        <f>VLOOKUP(MID(E284,13,2),DATA!$M$2:$N$16,2,FALSE)</f>
        <v>Liquid Silver</v>
      </c>
      <c r="E284" s="66" t="s">
        <v>160</v>
      </c>
      <c r="F284" s="18" cm="1">
        <f t="array" ref="F284">SUMPRODUCT(1*('All Skus'!$C$2:$C$951=$E284),'All Skus'!$D$2:$D$951)</f>
        <v>34</v>
      </c>
      <c r="G284" s="13" t="str">
        <f>VLOOKUP(MID(E284,4,1),DATA!$F$2:$G$16,2,FALSE)</f>
        <v>20"</v>
      </c>
      <c r="H284" s="13" t="str">
        <f>VLOOKUP(MID(E284,5,3),DATA!$H$2:$I$16,2,FALSE)</f>
        <v>9.0"</v>
      </c>
      <c r="I284" s="13" t="str">
        <f t="shared" si="8"/>
        <v>25</v>
      </c>
      <c r="J284" s="13" t="str">
        <f>VLOOKUP(MID(E284,10,3),DATA!$J$2:$L$16,2,FALSE)</f>
        <v>5x112</v>
      </c>
      <c r="K284" s="13">
        <f>VLOOKUP(MID(E284,10,3),DATA!$J$2:$L$16,3,FALSE)</f>
        <v>66.56</v>
      </c>
      <c r="L284" s="10" t="str">
        <f>VLOOKUP(MID(E284,3,1),DATA!$D$2:$E$16,2,FALSE)</f>
        <v>Medium Offset</v>
      </c>
      <c r="M284" s="10">
        <v>25.8</v>
      </c>
      <c r="N284" s="11" t="s">
        <v>39</v>
      </c>
      <c r="O284" s="61" t="str">
        <f>VLOOKUP(MID(P284,1,2),DATA!$B$2:$C$10,2,FALSE)</f>
        <v>FF01</v>
      </c>
      <c r="P284" s="66" t="s">
        <v>160</v>
      </c>
      <c r="Q284" s="18" cm="1">
        <f t="array" ref="Q284">SUMPRODUCT(1*('All Skus'!$C$2:$C$951=$P284),'All Skus'!$D$2:$D$951)</f>
        <v>34</v>
      </c>
      <c r="R284" s="13" t="str">
        <f>VLOOKUP(MID(P284,4,1),DATA!$F$2:$G$16,2,FALSE)</f>
        <v>20"</v>
      </c>
      <c r="S284" s="13" t="str">
        <f>VLOOKUP(MID(P284,5,3),DATA!$H$2:$I$16,2,FALSE)</f>
        <v>9.0"</v>
      </c>
      <c r="T284" s="13" t="str">
        <f t="shared" si="9"/>
        <v>25</v>
      </c>
      <c r="U284" s="13" t="str">
        <f>VLOOKUP(MID(P284,10,3),DATA!$J$2:$L$16,2,FALSE)</f>
        <v>5x112</v>
      </c>
      <c r="V284" s="13">
        <f>VLOOKUP(MID(P284,10,3),DATA!$J$2:$L$16,3,FALSE)</f>
        <v>66.56</v>
      </c>
      <c r="W284" s="10" t="str">
        <f>VLOOKUP(MID(P284,3,1),DATA!$D$2:$E$16,2,FALSE)</f>
        <v>Medium Offset</v>
      </c>
      <c r="X284" s="10">
        <v>25.8</v>
      </c>
      <c r="Y284" s="11" t="s">
        <v>39</v>
      </c>
      <c r="Z284" s="10" t="s">
        <v>4</v>
      </c>
      <c r="AA284" s="10" t="s">
        <v>2</v>
      </c>
      <c r="AB284" s="10" t="s">
        <v>5</v>
      </c>
    </row>
    <row r="285" spans="1:29" x14ac:dyDescent="0.25">
      <c r="A285" s="10" t="s">
        <v>1850</v>
      </c>
      <c r="B285" s="10" t="s">
        <v>1842</v>
      </c>
      <c r="C285" s="62" t="str">
        <f>VLOOKUP(MID(E285,1,2),DATA!$B$2:$C$10,2,FALSE)</f>
        <v>FF04</v>
      </c>
      <c r="D285" s="10" t="str">
        <f>VLOOKUP(MID(E285,13,2),DATA!$M$2:$N$16,2,FALSE)</f>
        <v>Tarmac</v>
      </c>
      <c r="E285" s="66" t="s">
        <v>303</v>
      </c>
      <c r="F285" s="18" cm="1">
        <f t="array" ref="F285">SUMPRODUCT(1*('All Skus'!$C$2:$C$951=$E285),'All Skus'!$D$2:$D$951)</f>
        <v>7</v>
      </c>
      <c r="G285" s="13" t="str">
        <f>VLOOKUP(MID(E285,4,1),DATA!$F$2:$G$16,2,FALSE)</f>
        <v>20"</v>
      </c>
      <c r="H285" s="13" t="str">
        <f>VLOOKUP(MID(E285,5,3),DATA!$H$2:$I$16,2,FALSE)</f>
        <v>9.0"</v>
      </c>
      <c r="I285" s="13" t="str">
        <f t="shared" si="8"/>
        <v>25</v>
      </c>
      <c r="J285" s="13" t="str">
        <f>VLOOKUP(MID(E285,10,3),DATA!$J$2:$L$16,2,FALSE)</f>
        <v>5x112</v>
      </c>
      <c r="K285" s="13">
        <f>VLOOKUP(MID(E285,10,3),DATA!$J$2:$L$16,3,FALSE)</f>
        <v>66.56</v>
      </c>
      <c r="L285" s="10" t="str">
        <f>VLOOKUP(MID(E285,3,1),DATA!$D$2:$E$16,2,FALSE)</f>
        <v>Medium Offset</v>
      </c>
      <c r="M285" s="10">
        <v>24.8</v>
      </c>
      <c r="N285" s="11" t="s">
        <v>39</v>
      </c>
      <c r="O285" s="61" t="str">
        <f>VLOOKUP(MID(P285,1,2),DATA!$B$2:$C$10,2,FALSE)</f>
        <v>FF04</v>
      </c>
      <c r="P285" s="66" t="s">
        <v>303</v>
      </c>
      <c r="Q285" s="18" cm="1">
        <f t="array" ref="Q285">SUMPRODUCT(1*('All Skus'!$C$2:$C$951=$P285),'All Skus'!$D$2:$D$951)</f>
        <v>7</v>
      </c>
      <c r="R285" s="13" t="str">
        <f>VLOOKUP(MID(P285,4,1),DATA!$F$2:$G$16,2,FALSE)</f>
        <v>20"</v>
      </c>
      <c r="S285" s="13" t="str">
        <f>VLOOKUP(MID(P285,5,3),DATA!$H$2:$I$16,2,FALSE)</f>
        <v>9.0"</v>
      </c>
      <c r="T285" s="13" t="str">
        <f t="shared" si="9"/>
        <v>25</v>
      </c>
      <c r="U285" s="13" t="str">
        <f>VLOOKUP(MID(P285,10,3),DATA!$J$2:$L$16,2,FALSE)</f>
        <v>5x112</v>
      </c>
      <c r="V285" s="13">
        <f>VLOOKUP(MID(P285,10,3),DATA!$J$2:$L$16,3,FALSE)</f>
        <v>66.56</v>
      </c>
      <c r="W285" s="10" t="str">
        <f>VLOOKUP(MID(P285,3,1),DATA!$D$2:$E$16,2,FALSE)</f>
        <v>Medium Offset</v>
      </c>
      <c r="X285" s="10">
        <v>24.8</v>
      </c>
      <c r="Y285" s="11" t="s">
        <v>39</v>
      </c>
      <c r="AA285" s="10" t="s">
        <v>2</v>
      </c>
      <c r="AB285" s="10" t="s">
        <v>5</v>
      </c>
    </row>
    <row r="286" spans="1:29" x14ac:dyDescent="0.25">
      <c r="A286" s="10" t="s">
        <v>1850</v>
      </c>
      <c r="B286" s="10" t="s">
        <v>1842</v>
      </c>
      <c r="C286" s="62" t="str">
        <f>VLOOKUP(MID(E286,1,2),DATA!$B$2:$C$10,2,FALSE)</f>
        <v>FF04</v>
      </c>
      <c r="D286" s="10" t="str">
        <f>VLOOKUP(MID(E286,13,2),DATA!$M$2:$N$16,2,FALSE)</f>
        <v>Liquid Metal</v>
      </c>
      <c r="E286" s="66" t="s">
        <v>304</v>
      </c>
      <c r="F286" s="18" cm="1">
        <f t="array" ref="F286">SUMPRODUCT(1*('All Skus'!$C$2:$C$951=$E286),'All Skus'!$D$2:$D$951)</f>
        <v>9</v>
      </c>
      <c r="G286" s="13" t="str">
        <f>VLOOKUP(MID(E286,4,1),DATA!$F$2:$G$16,2,FALSE)</f>
        <v>20"</v>
      </c>
      <c r="H286" s="13" t="str">
        <f>VLOOKUP(MID(E286,5,3),DATA!$H$2:$I$16,2,FALSE)</f>
        <v>9.0"</v>
      </c>
      <c r="I286" s="13" t="str">
        <f t="shared" si="8"/>
        <v>25</v>
      </c>
      <c r="J286" s="13" t="str">
        <f>VLOOKUP(MID(E286,10,3),DATA!$J$2:$L$16,2,FALSE)</f>
        <v>5x112</v>
      </c>
      <c r="K286" s="13">
        <f>VLOOKUP(MID(E286,10,3),DATA!$J$2:$L$16,3,FALSE)</f>
        <v>66.56</v>
      </c>
      <c r="L286" s="10" t="str">
        <f>VLOOKUP(MID(E286,3,1),DATA!$D$2:$E$16,2,FALSE)</f>
        <v>Medium Offset</v>
      </c>
      <c r="M286" s="10">
        <v>24.8</v>
      </c>
      <c r="N286" s="11" t="s">
        <v>39</v>
      </c>
      <c r="O286" s="61" t="str">
        <f>VLOOKUP(MID(P286,1,2),DATA!$B$2:$C$10,2,FALSE)</f>
        <v>FF04</v>
      </c>
      <c r="P286" s="66" t="s">
        <v>304</v>
      </c>
      <c r="Q286" s="18" cm="1">
        <f t="array" ref="Q286">SUMPRODUCT(1*('All Skus'!$C$2:$C$951=$P286),'All Skus'!$D$2:$D$951)</f>
        <v>9</v>
      </c>
      <c r="R286" s="13" t="str">
        <f>VLOOKUP(MID(P286,4,1),DATA!$F$2:$G$16,2,FALSE)</f>
        <v>20"</v>
      </c>
      <c r="S286" s="13" t="str">
        <f>VLOOKUP(MID(P286,5,3),DATA!$H$2:$I$16,2,FALSE)</f>
        <v>9.0"</v>
      </c>
      <c r="T286" s="13" t="str">
        <f t="shared" si="9"/>
        <v>25</v>
      </c>
      <c r="U286" s="13" t="str">
        <f>VLOOKUP(MID(P286,10,3),DATA!$J$2:$L$16,2,FALSE)</f>
        <v>5x112</v>
      </c>
      <c r="V286" s="13">
        <f>VLOOKUP(MID(P286,10,3),DATA!$J$2:$L$16,3,FALSE)</f>
        <v>66.56</v>
      </c>
      <c r="W286" s="10" t="str">
        <f>VLOOKUP(MID(P286,3,1),DATA!$D$2:$E$16,2,FALSE)</f>
        <v>Medium Offset</v>
      </c>
      <c r="X286" s="10">
        <v>24.8</v>
      </c>
      <c r="Y286" s="11" t="s">
        <v>39</v>
      </c>
      <c r="AA286" s="10" t="s">
        <v>2</v>
      </c>
      <c r="AB286" s="10" t="s">
        <v>5</v>
      </c>
    </row>
    <row r="287" spans="1:29" x14ac:dyDescent="0.25">
      <c r="A287" s="10" t="s">
        <v>1850</v>
      </c>
      <c r="B287" s="10" t="s">
        <v>1842</v>
      </c>
      <c r="C287" s="62" t="str">
        <f>VLOOKUP(MID(E287,1,2),DATA!$B$2:$C$10,2,FALSE)</f>
        <v>FF10</v>
      </c>
      <c r="D287" s="10" t="str">
        <f>VLOOKUP(MID(E287,13,2),DATA!$M$2:$N$16,2,FALSE)</f>
        <v>Tarmac</v>
      </c>
      <c r="E287" s="66" t="s">
        <v>28</v>
      </c>
      <c r="F287" s="18" cm="1">
        <f t="array" ref="F287">SUMPRODUCT(1*('All Skus'!$C$2:$C$951=$E287),'All Skus'!$D$2:$D$951)</f>
        <v>24</v>
      </c>
      <c r="G287" s="13" t="str">
        <f>VLOOKUP(MID(E287,4,1),DATA!$F$2:$G$16,2,FALSE)</f>
        <v>20"</v>
      </c>
      <c r="H287" s="13" t="str">
        <f>VLOOKUP(MID(E287,5,3),DATA!$H$2:$I$16,2,FALSE)</f>
        <v>9.0"</v>
      </c>
      <c r="I287" s="13" t="str">
        <f t="shared" si="8"/>
        <v>25</v>
      </c>
      <c r="J287" s="13" t="str">
        <f>VLOOKUP(MID(E287,10,3),DATA!$J$2:$L$16,2,FALSE)</f>
        <v>5x112</v>
      </c>
      <c r="K287" s="13">
        <f>VLOOKUP(MID(E287,10,3),DATA!$J$2:$L$16,3,FALSE)</f>
        <v>66.56</v>
      </c>
      <c r="L287" s="10" t="str">
        <f>VLOOKUP(MID(E287,3,1),DATA!$D$2:$E$16,2,FALSE)</f>
        <v>Medium Offset</v>
      </c>
      <c r="N287" s="11" t="s">
        <v>39</v>
      </c>
      <c r="O287" s="61" t="str">
        <f>VLOOKUP(MID(P287,1,2),DATA!$B$2:$C$10,2,FALSE)</f>
        <v>FF10</v>
      </c>
      <c r="P287" s="66" t="s">
        <v>28</v>
      </c>
      <c r="Q287" s="18" cm="1">
        <f t="array" ref="Q287">SUMPRODUCT(1*('All Skus'!$C$2:$C$951=$P287),'All Skus'!$D$2:$D$951)</f>
        <v>24</v>
      </c>
      <c r="R287" s="13" t="str">
        <f>VLOOKUP(MID(P287,4,1),DATA!$F$2:$G$16,2,FALSE)</f>
        <v>20"</v>
      </c>
      <c r="S287" s="13" t="str">
        <f>VLOOKUP(MID(P287,5,3),DATA!$H$2:$I$16,2,FALSE)</f>
        <v>9.0"</v>
      </c>
      <c r="T287" s="13" t="str">
        <f t="shared" si="9"/>
        <v>25</v>
      </c>
      <c r="U287" s="13" t="str">
        <f>VLOOKUP(MID(P287,10,3),DATA!$J$2:$L$16,2,FALSE)</f>
        <v>5x112</v>
      </c>
      <c r="V287" s="13">
        <f>VLOOKUP(MID(P287,10,3),DATA!$J$2:$L$16,3,FALSE)</f>
        <v>66.56</v>
      </c>
      <c r="W287" s="10" t="str">
        <f>VLOOKUP(MID(P287,3,1),DATA!$D$2:$E$16,2,FALSE)</f>
        <v>Medium Offset</v>
      </c>
      <c r="Y287" s="11" t="s">
        <v>39</v>
      </c>
      <c r="AA287" s="10" t="s">
        <v>2</v>
      </c>
      <c r="AB287" s="10" t="s">
        <v>5</v>
      </c>
    </row>
    <row r="288" spans="1:29" x14ac:dyDescent="0.25">
      <c r="A288" s="10" t="s">
        <v>1850</v>
      </c>
      <c r="B288" s="10" t="s">
        <v>1842</v>
      </c>
      <c r="C288" s="62" t="str">
        <f>VLOOKUP(MID(E288,1,2),DATA!$B$2:$C$10,2,FALSE)</f>
        <v>FF10</v>
      </c>
      <c r="D288" s="10" t="str">
        <f>VLOOKUP(MID(E288,13,2),DATA!$M$2:$N$16,2,FALSE)</f>
        <v>Liquid Metal</v>
      </c>
      <c r="E288" s="66" t="s">
        <v>29</v>
      </c>
      <c r="F288" s="18" cm="1">
        <f t="array" ref="F288">SUMPRODUCT(1*('All Skus'!$C$2:$C$951=$E288),'All Skus'!$D$2:$D$951)</f>
        <v>8</v>
      </c>
      <c r="G288" s="13" t="str">
        <f>VLOOKUP(MID(E288,4,1),DATA!$F$2:$G$16,2,FALSE)</f>
        <v>20"</v>
      </c>
      <c r="H288" s="13" t="str">
        <f>VLOOKUP(MID(E288,5,3),DATA!$H$2:$I$16,2,FALSE)</f>
        <v>9.0"</v>
      </c>
      <c r="I288" s="13" t="str">
        <f t="shared" si="8"/>
        <v>25</v>
      </c>
      <c r="J288" s="13" t="str">
        <f>VLOOKUP(MID(E288,10,3),DATA!$J$2:$L$16,2,FALSE)</f>
        <v>5x112</v>
      </c>
      <c r="K288" s="13">
        <f>VLOOKUP(MID(E288,10,3),DATA!$J$2:$L$16,3,FALSE)</f>
        <v>66.56</v>
      </c>
      <c r="L288" s="10" t="str">
        <f>VLOOKUP(MID(E288,3,1),DATA!$D$2:$E$16,2,FALSE)</f>
        <v>Medium Offset</v>
      </c>
      <c r="N288" s="11" t="s">
        <v>39</v>
      </c>
      <c r="O288" s="61" t="str">
        <f>VLOOKUP(MID(P288,1,2),DATA!$B$2:$C$10,2,FALSE)</f>
        <v>FF10</v>
      </c>
      <c r="P288" s="66" t="s">
        <v>29</v>
      </c>
      <c r="Q288" s="18" cm="1">
        <f t="array" ref="Q288">SUMPRODUCT(1*('All Skus'!$C$2:$C$951=$P288),'All Skus'!$D$2:$D$951)</f>
        <v>8</v>
      </c>
      <c r="R288" s="13" t="str">
        <f>VLOOKUP(MID(P288,4,1),DATA!$F$2:$G$16,2,FALSE)</f>
        <v>20"</v>
      </c>
      <c r="S288" s="13" t="str">
        <f>VLOOKUP(MID(P288,5,3),DATA!$H$2:$I$16,2,FALSE)</f>
        <v>9.0"</v>
      </c>
      <c r="T288" s="13" t="str">
        <f t="shared" si="9"/>
        <v>25</v>
      </c>
      <c r="U288" s="13" t="str">
        <f>VLOOKUP(MID(P288,10,3),DATA!$J$2:$L$16,2,FALSE)</f>
        <v>5x112</v>
      </c>
      <c r="V288" s="13">
        <f>VLOOKUP(MID(P288,10,3),DATA!$J$2:$L$16,3,FALSE)</f>
        <v>66.56</v>
      </c>
      <c r="W288" s="10" t="str">
        <f>VLOOKUP(MID(P288,3,1),DATA!$D$2:$E$16,2,FALSE)</f>
        <v>Medium Offset</v>
      </c>
      <c r="Y288" s="11" t="s">
        <v>39</v>
      </c>
      <c r="AA288" s="10" t="s">
        <v>2</v>
      </c>
      <c r="AB288" s="10" t="s">
        <v>5</v>
      </c>
    </row>
    <row r="289" spans="1:28" x14ac:dyDescent="0.25">
      <c r="A289" s="10" t="s">
        <v>1850</v>
      </c>
      <c r="B289" s="10" t="s">
        <v>1842</v>
      </c>
      <c r="C289" s="62" t="str">
        <f>VLOOKUP(MID(E289,1,2),DATA!$B$2:$C$10,2,FALSE)</f>
        <v>FF11</v>
      </c>
      <c r="D289" s="10" t="str">
        <f>VLOOKUP(MID(E289,13,2),DATA!$M$2:$N$16,2,FALSE)</f>
        <v>Tarmac</v>
      </c>
      <c r="E289" s="66" t="s">
        <v>378</v>
      </c>
      <c r="F289" s="18" cm="1">
        <f t="array" ref="F289">SUMPRODUCT(1*('All Skus'!$C$2:$C$951=$E289),'All Skus'!$D$2:$D$951)</f>
        <v>22</v>
      </c>
      <c r="G289" s="13" t="str">
        <f>VLOOKUP(MID(E289,4,1),DATA!$F$2:$G$16,2,FALSE)</f>
        <v>20"</v>
      </c>
      <c r="H289" s="13" t="str">
        <f>VLOOKUP(MID(E289,5,3),DATA!$H$2:$I$16,2,FALSE)</f>
        <v>9.0"</v>
      </c>
      <c r="I289" s="13" t="str">
        <f t="shared" si="8"/>
        <v>25</v>
      </c>
      <c r="J289" s="13" t="str">
        <f>VLOOKUP(MID(E289,10,3),DATA!$J$2:$L$16,2,FALSE)</f>
        <v>5x112</v>
      </c>
      <c r="K289" s="13">
        <f>VLOOKUP(MID(E289,10,3),DATA!$J$2:$L$16,3,FALSE)</f>
        <v>66.56</v>
      </c>
      <c r="L289" s="10" t="str">
        <f>VLOOKUP(MID(E289,3,1),DATA!$D$2:$E$16,2,FALSE)</f>
        <v>Medium Offset</v>
      </c>
      <c r="N289" s="11" t="s">
        <v>39</v>
      </c>
      <c r="O289" s="61" t="str">
        <f>VLOOKUP(MID(P289,1,2),DATA!$B$2:$C$10,2,FALSE)</f>
        <v>FF11</v>
      </c>
      <c r="P289" s="66" t="s">
        <v>378</v>
      </c>
      <c r="Q289" s="18" cm="1">
        <f t="array" ref="Q289">SUMPRODUCT(1*('All Skus'!$C$2:$C$951=$P289),'All Skus'!$D$2:$D$951)</f>
        <v>22</v>
      </c>
      <c r="R289" s="13" t="str">
        <f>VLOOKUP(MID(P289,4,1),DATA!$F$2:$G$16,2,FALSE)</f>
        <v>20"</v>
      </c>
      <c r="S289" s="13" t="str">
        <f>VLOOKUP(MID(P289,5,3),DATA!$H$2:$I$16,2,FALSE)</f>
        <v>9.0"</v>
      </c>
      <c r="T289" s="13" t="str">
        <f t="shared" si="9"/>
        <v>25</v>
      </c>
      <c r="U289" s="13" t="str">
        <f>VLOOKUP(MID(P289,10,3),DATA!$J$2:$L$16,2,FALSE)</f>
        <v>5x112</v>
      </c>
      <c r="V289" s="13">
        <f>VLOOKUP(MID(P289,10,3),DATA!$J$2:$L$16,3,FALSE)</f>
        <v>66.56</v>
      </c>
      <c r="W289" s="10" t="str">
        <f>VLOOKUP(MID(P289,3,1),DATA!$D$2:$E$16,2,FALSE)</f>
        <v>Medium Offset</v>
      </c>
      <c r="Y289" s="11" t="s">
        <v>39</v>
      </c>
      <c r="AA289" s="10" t="s">
        <v>2</v>
      </c>
      <c r="AB289" s="10" t="s">
        <v>5</v>
      </c>
    </row>
    <row r="290" spans="1:28" x14ac:dyDescent="0.25">
      <c r="A290" s="10" t="s">
        <v>1850</v>
      </c>
      <c r="B290" s="10" t="s">
        <v>1842</v>
      </c>
      <c r="C290" s="62" t="str">
        <f>VLOOKUP(MID(E290,1,2),DATA!$B$2:$C$10,2,FALSE)</f>
        <v>FF11</v>
      </c>
      <c r="D290" s="10" t="str">
        <f>VLOOKUP(MID(E290,13,2),DATA!$M$2:$N$16,2,FALSE)</f>
        <v>Liquid Metal</v>
      </c>
      <c r="E290" s="66" t="s">
        <v>379</v>
      </c>
      <c r="F290" s="18" cm="1">
        <f t="array" ref="F290">SUMPRODUCT(1*('All Skus'!$C$2:$C$951=$E290),'All Skus'!$D$2:$D$951)</f>
        <v>5</v>
      </c>
      <c r="G290" s="13" t="str">
        <f>VLOOKUP(MID(E290,4,1),DATA!$F$2:$G$16,2,FALSE)</f>
        <v>20"</v>
      </c>
      <c r="H290" s="13" t="str">
        <f>VLOOKUP(MID(E290,5,3),DATA!$H$2:$I$16,2,FALSE)</f>
        <v>9.0"</v>
      </c>
      <c r="I290" s="13" t="str">
        <f t="shared" si="8"/>
        <v>25</v>
      </c>
      <c r="J290" s="13" t="str">
        <f>VLOOKUP(MID(E290,10,3),DATA!$J$2:$L$16,2,FALSE)</f>
        <v>5x112</v>
      </c>
      <c r="K290" s="13">
        <f>VLOOKUP(MID(E290,10,3),DATA!$J$2:$L$16,3,FALSE)</f>
        <v>66.56</v>
      </c>
      <c r="L290" s="10" t="str">
        <f>VLOOKUP(MID(E290,3,1),DATA!$D$2:$E$16,2,FALSE)</f>
        <v>Medium Offset</v>
      </c>
      <c r="N290" s="11" t="s">
        <v>39</v>
      </c>
      <c r="O290" s="61" t="str">
        <f>VLOOKUP(MID(P290,1,2),DATA!$B$2:$C$10,2,FALSE)</f>
        <v>FF11</v>
      </c>
      <c r="P290" s="66" t="s">
        <v>379</v>
      </c>
      <c r="Q290" s="18" cm="1">
        <f t="array" ref="Q290">SUMPRODUCT(1*('All Skus'!$C$2:$C$951=$P290),'All Skus'!$D$2:$D$951)</f>
        <v>5</v>
      </c>
      <c r="R290" s="13" t="str">
        <f>VLOOKUP(MID(P290,4,1),DATA!$F$2:$G$16,2,FALSE)</f>
        <v>20"</v>
      </c>
      <c r="S290" s="13" t="str">
        <f>VLOOKUP(MID(P290,5,3),DATA!$H$2:$I$16,2,FALSE)</f>
        <v>9.0"</v>
      </c>
      <c r="T290" s="13" t="str">
        <f t="shared" si="9"/>
        <v>25</v>
      </c>
      <c r="U290" s="13" t="str">
        <f>VLOOKUP(MID(P290,10,3),DATA!$J$2:$L$16,2,FALSE)</f>
        <v>5x112</v>
      </c>
      <c r="V290" s="13">
        <f>VLOOKUP(MID(P290,10,3),DATA!$J$2:$L$16,3,FALSE)</f>
        <v>66.56</v>
      </c>
      <c r="W290" s="10" t="str">
        <f>VLOOKUP(MID(P290,3,1),DATA!$D$2:$E$16,2,FALSE)</f>
        <v>Medium Offset</v>
      </c>
      <c r="Y290" s="11" t="s">
        <v>39</v>
      </c>
      <c r="AA290" s="10" t="s">
        <v>2</v>
      </c>
      <c r="AB290" s="10" t="s">
        <v>5</v>
      </c>
    </row>
    <row r="291" spans="1:28" x14ac:dyDescent="0.25">
      <c r="A291" s="10" t="s">
        <v>1850</v>
      </c>
      <c r="B291" s="10" t="s">
        <v>1842</v>
      </c>
      <c r="C291" s="62" t="str">
        <f>VLOOKUP(MID(E291,1,2),DATA!$B$2:$C$10,2,FALSE)</f>
        <v>FF15</v>
      </c>
      <c r="D291" s="10" t="s">
        <v>1</v>
      </c>
      <c r="E291" s="66" t="s">
        <v>1701</v>
      </c>
      <c r="F291" s="18" cm="1">
        <f t="array" ref="F291">SUMPRODUCT(1*('All Skus'!$C$2:$C$951=$E291),'All Skus'!$D$2:$D$951)</f>
        <v>24</v>
      </c>
      <c r="G291" s="13" t="str">
        <f>VLOOKUP(MID(E291,4,1),DATA!$F$2:$G$16,2,FALSE)</f>
        <v>20"</v>
      </c>
      <c r="H291" s="13" t="str">
        <f>VLOOKUP(MID(E291,5,3),DATA!$H$2:$I$16,2,FALSE)</f>
        <v>9.0"</v>
      </c>
      <c r="I291" s="13" t="str">
        <f t="shared" si="8"/>
        <v>25</v>
      </c>
      <c r="J291" s="13" t="str">
        <f>VLOOKUP(MID(E291,10,3),DATA!$J$2:$L$16,2,FALSE)</f>
        <v>5x112</v>
      </c>
      <c r="K291" s="13">
        <f>VLOOKUP(MID(E291,10,3),DATA!$J$2:$L$16,3,FALSE)</f>
        <v>66.56</v>
      </c>
      <c r="L291" s="10" t="str">
        <f>VLOOKUP(MID(E291,3,1),DATA!$D$2:$E$16,2,FALSE)</f>
        <v>Medium Offset</v>
      </c>
      <c r="M291" s="10">
        <v>23.4</v>
      </c>
      <c r="N291" s="11" t="s">
        <v>39</v>
      </c>
      <c r="O291" s="61" t="str">
        <f>VLOOKUP(MID(P291,1,2),DATA!$B$2:$C$10,2,FALSE)</f>
        <v>FF15</v>
      </c>
      <c r="P291" s="66" t="s">
        <v>1701</v>
      </c>
      <c r="Q291" s="18" cm="1">
        <f t="array" ref="Q291">SUMPRODUCT(1*('All Skus'!$C$2:$C$951=$P291),'All Skus'!$D$2:$D$951)</f>
        <v>24</v>
      </c>
      <c r="R291" s="13" t="str">
        <f>VLOOKUP(MID(P291,4,1),DATA!$F$2:$G$16,2,FALSE)</f>
        <v>20"</v>
      </c>
      <c r="S291" s="13" t="str">
        <f>VLOOKUP(MID(P291,5,3),DATA!$H$2:$I$16,2,FALSE)</f>
        <v>9.0"</v>
      </c>
      <c r="T291" s="13" t="str">
        <f t="shared" si="9"/>
        <v>25</v>
      </c>
      <c r="U291" s="13" t="str">
        <f>VLOOKUP(MID(P291,10,3),DATA!$J$2:$L$16,2,FALSE)</f>
        <v>5x112</v>
      </c>
      <c r="V291" s="13">
        <f>VLOOKUP(MID(P291,10,3),DATA!$J$2:$L$16,3,FALSE)</f>
        <v>66.56</v>
      </c>
      <c r="W291" s="10" t="str">
        <f>VLOOKUP(MID(P291,3,1),DATA!$D$2:$E$16,2,FALSE)</f>
        <v>Medium Offset</v>
      </c>
      <c r="X291" s="10">
        <v>23.4</v>
      </c>
      <c r="Y291" s="11" t="s">
        <v>39</v>
      </c>
      <c r="AA291" s="10" t="s">
        <v>2</v>
      </c>
      <c r="AB291" s="10" t="s">
        <v>5</v>
      </c>
    </row>
    <row r="292" spans="1:28" x14ac:dyDescent="0.25">
      <c r="A292" s="10" t="s">
        <v>1850</v>
      </c>
      <c r="B292" s="10" t="s">
        <v>1842</v>
      </c>
      <c r="C292" s="62" t="str">
        <f>VLOOKUP(MID(E292,1,2),DATA!$B$2:$C$10,2,FALSE)</f>
        <v>FF15</v>
      </c>
      <c r="D292" s="10" t="s">
        <v>1</v>
      </c>
      <c r="E292" s="66" t="s">
        <v>1701</v>
      </c>
      <c r="F292" s="18" cm="1">
        <f t="array" ref="F292">SUMPRODUCT(1*('All Skus'!$C$2:$C$951=$E292),'All Skus'!$D$2:$D$951)</f>
        <v>24</v>
      </c>
      <c r="G292" s="13" t="str">
        <f>VLOOKUP(MID(E292,4,1),DATA!$F$2:$G$16,2,FALSE)</f>
        <v>20"</v>
      </c>
      <c r="H292" s="13" t="str">
        <f>VLOOKUP(MID(E292,5,3),DATA!$H$2:$I$16,2,FALSE)</f>
        <v>9.0"</v>
      </c>
      <c r="I292" s="13" t="str">
        <f t="shared" si="8"/>
        <v>25</v>
      </c>
      <c r="J292" s="13" t="str">
        <f>VLOOKUP(MID(E292,10,3),DATA!$J$2:$L$16,2,FALSE)</f>
        <v>5x112</v>
      </c>
      <c r="K292" s="13">
        <f>VLOOKUP(MID(E292,10,3),DATA!$J$2:$L$16,3,FALSE)</f>
        <v>66.56</v>
      </c>
      <c r="L292" s="10" t="str">
        <f>VLOOKUP(MID(E292,3,1),DATA!$D$2:$E$16,2,FALSE)</f>
        <v>Medium Offset</v>
      </c>
      <c r="M292" s="10">
        <v>23.4</v>
      </c>
      <c r="N292" s="11" t="s">
        <v>39</v>
      </c>
      <c r="O292" s="61" t="str">
        <f>VLOOKUP(MID(P292,1,2),DATA!$B$2:$C$10,2,FALSE)</f>
        <v>FF15</v>
      </c>
      <c r="P292" s="66" t="s">
        <v>1701</v>
      </c>
      <c r="Q292" s="18" cm="1">
        <f t="array" ref="Q292">SUMPRODUCT(1*('All Skus'!$C$2:$C$951=$P292),'All Skus'!$D$2:$D$951)</f>
        <v>24</v>
      </c>
      <c r="R292" s="13" t="str">
        <f>VLOOKUP(MID(P292,4,1),DATA!$F$2:$G$16,2,FALSE)</f>
        <v>20"</v>
      </c>
      <c r="S292" s="13" t="str">
        <f>VLOOKUP(MID(P292,5,3),DATA!$H$2:$I$16,2,FALSE)</f>
        <v>9.0"</v>
      </c>
      <c r="T292" s="13" t="str">
        <f t="shared" si="9"/>
        <v>25</v>
      </c>
      <c r="U292" s="13" t="str">
        <f>VLOOKUP(MID(P292,10,3),DATA!$J$2:$L$16,2,FALSE)</f>
        <v>5x112</v>
      </c>
      <c r="V292" s="13">
        <f>VLOOKUP(MID(P292,10,3),DATA!$J$2:$L$16,3,FALSE)</f>
        <v>66.56</v>
      </c>
      <c r="W292" s="10" t="str">
        <f>VLOOKUP(MID(P292,3,1),DATA!$D$2:$E$16,2,FALSE)</f>
        <v>Medium Offset</v>
      </c>
      <c r="X292" s="10">
        <v>23.4</v>
      </c>
      <c r="Y292" s="11" t="s">
        <v>39</v>
      </c>
      <c r="AA292" s="10" t="s">
        <v>2</v>
      </c>
      <c r="AB292" s="10" t="s">
        <v>5</v>
      </c>
    </row>
    <row r="293" spans="1:28" x14ac:dyDescent="0.25">
      <c r="A293" s="10" t="s">
        <v>2518</v>
      </c>
      <c r="B293" s="10" t="s">
        <v>2137</v>
      </c>
      <c r="C293" s="62" t="str">
        <f>VLOOKUP(MID(E293,1,2),DATA!$B$2:$C$10,2,FALSE)</f>
        <v>FF01</v>
      </c>
      <c r="D293" s="10" t="str">
        <f>VLOOKUP(MID(E293,13,2),DATA!$M$2:$N$16,2,FALSE)</f>
        <v>Liquid Silver</v>
      </c>
      <c r="E293" s="66" t="s">
        <v>160</v>
      </c>
      <c r="F293" s="18" cm="1">
        <f t="array" ref="F293">SUMPRODUCT(1*('All Skus'!$C$2:$C$951=$E293),'All Skus'!$D$2:$D$951)</f>
        <v>34</v>
      </c>
      <c r="G293" s="13" t="str">
        <f>VLOOKUP(MID(E293,4,1),DATA!$F$2:$G$16,2,FALSE)</f>
        <v>20"</v>
      </c>
      <c r="H293" s="13" t="str">
        <f>VLOOKUP(MID(E293,5,3),DATA!$H$2:$I$16,2,FALSE)</f>
        <v>9.0"</v>
      </c>
      <c r="I293" s="13" t="str">
        <f t="shared" si="8"/>
        <v>25</v>
      </c>
      <c r="J293" s="13" t="str">
        <f>VLOOKUP(MID(E293,10,3),DATA!$J$2:$L$16,2,FALSE)</f>
        <v>5x112</v>
      </c>
      <c r="K293" s="13">
        <f>VLOOKUP(MID(E293,10,3),DATA!$J$2:$L$16,3,FALSE)</f>
        <v>66.56</v>
      </c>
      <c r="L293" s="10" t="str">
        <f>VLOOKUP(MID(E293,3,1),DATA!$D$2:$E$16,2,FALSE)</f>
        <v>Medium Offset</v>
      </c>
      <c r="O293" s="61" t="str">
        <f>VLOOKUP(MID(P293,1,2),DATA!$B$2:$C$10,2,FALSE)</f>
        <v>FF01</v>
      </c>
      <c r="P293" s="66" t="s">
        <v>160</v>
      </c>
      <c r="Q293" s="18" cm="1">
        <f t="array" ref="Q293">SUMPRODUCT(1*('All Skus'!$C$2:$C$951=$P293),'All Skus'!$D$2:$D$951)</f>
        <v>34</v>
      </c>
      <c r="R293" s="13" t="str">
        <f>VLOOKUP(MID(P293,4,1),DATA!$F$2:$G$16,2,FALSE)</f>
        <v>20"</v>
      </c>
      <c r="S293" s="13" t="str">
        <f>VLOOKUP(MID(P293,5,3),DATA!$H$2:$I$16,2,FALSE)</f>
        <v>9.0"</v>
      </c>
      <c r="T293" s="13" t="str">
        <f t="shared" si="9"/>
        <v>25</v>
      </c>
      <c r="U293" s="13" t="str">
        <f>VLOOKUP(MID(P293,10,3),DATA!$J$2:$L$16,2,FALSE)</f>
        <v>5x112</v>
      </c>
      <c r="V293" s="13">
        <f>VLOOKUP(MID(P293,10,3),DATA!$J$2:$L$16,3,FALSE)</f>
        <v>66.56</v>
      </c>
      <c r="W293" s="10" t="str">
        <f>VLOOKUP(MID(P293,3,1),DATA!$D$2:$E$16,2,FALSE)</f>
        <v>Medium Offset</v>
      </c>
    </row>
    <row r="294" spans="1:28" x14ac:dyDescent="0.25">
      <c r="A294" s="10" t="s">
        <v>2518</v>
      </c>
      <c r="B294" s="10" t="s">
        <v>2137</v>
      </c>
      <c r="C294" s="62" t="str">
        <f>VLOOKUP(MID(E294,1,2),DATA!$B$2:$C$10,2,FALSE)</f>
        <v>FF01</v>
      </c>
      <c r="D294" s="10" t="str">
        <f>VLOOKUP(MID(E294,13,2),DATA!$M$2:$N$16,2,FALSE)</f>
        <v>Tarmac</v>
      </c>
      <c r="E294" s="66" t="s">
        <v>159</v>
      </c>
      <c r="F294" s="18" cm="1">
        <f t="array" ref="F294">SUMPRODUCT(1*('All Skus'!$C$2:$C$951=$E294),'All Skus'!$D$2:$D$951)</f>
        <v>0</v>
      </c>
      <c r="G294" s="13" t="str">
        <f>VLOOKUP(MID(E294,4,1),DATA!$F$2:$G$16,2,FALSE)</f>
        <v>20"</v>
      </c>
      <c r="H294" s="13" t="str">
        <f>VLOOKUP(MID(E294,5,3),DATA!$H$2:$I$16,2,FALSE)</f>
        <v>9.0"</v>
      </c>
      <c r="I294" s="13" t="str">
        <f t="shared" si="8"/>
        <v>25</v>
      </c>
      <c r="J294" s="13" t="str">
        <f>VLOOKUP(MID(E294,10,3),DATA!$J$2:$L$16,2,FALSE)</f>
        <v>5x112</v>
      </c>
      <c r="K294" s="13">
        <f>VLOOKUP(MID(E294,10,3),DATA!$J$2:$L$16,3,FALSE)</f>
        <v>66.56</v>
      </c>
      <c r="L294" s="10" t="str">
        <f>VLOOKUP(MID(E294,3,1),DATA!$D$2:$E$16,2,FALSE)</f>
        <v>Medium Offset</v>
      </c>
      <c r="O294" s="61" t="str">
        <f>VLOOKUP(MID(P294,1,2),DATA!$B$2:$C$10,2,FALSE)</f>
        <v>FF01</v>
      </c>
      <c r="P294" s="66" t="s">
        <v>159</v>
      </c>
      <c r="Q294" s="18" cm="1">
        <f t="array" ref="Q294">SUMPRODUCT(1*('All Skus'!$C$2:$C$951=$P294),'All Skus'!$D$2:$D$951)</f>
        <v>0</v>
      </c>
      <c r="R294" s="13" t="str">
        <f>VLOOKUP(MID(P294,4,1),DATA!$F$2:$G$16,2,FALSE)</f>
        <v>20"</v>
      </c>
      <c r="S294" s="13" t="str">
        <f>VLOOKUP(MID(P294,5,3),DATA!$H$2:$I$16,2,FALSE)</f>
        <v>9.0"</v>
      </c>
      <c r="T294" s="13" t="str">
        <f t="shared" si="9"/>
        <v>25</v>
      </c>
      <c r="U294" s="13" t="str">
        <f>VLOOKUP(MID(P294,10,3),DATA!$J$2:$L$16,2,FALSE)</f>
        <v>5x112</v>
      </c>
      <c r="V294" s="13">
        <f>VLOOKUP(MID(P294,10,3),DATA!$J$2:$L$16,3,FALSE)</f>
        <v>66.56</v>
      </c>
      <c r="W294" s="10" t="str">
        <f>VLOOKUP(MID(P294,3,1),DATA!$D$2:$E$16,2,FALSE)</f>
        <v>Medium Offset</v>
      </c>
    </row>
    <row r="295" spans="1:28" x14ac:dyDescent="0.25">
      <c r="A295" s="10" t="s">
        <v>2518</v>
      </c>
      <c r="B295" s="10" t="s">
        <v>2137</v>
      </c>
      <c r="C295" s="62" t="str">
        <f>VLOOKUP(MID(E295,1,2),DATA!$B$2:$C$10,2,FALSE)</f>
        <v>FF04</v>
      </c>
      <c r="D295" s="10" t="str">
        <f>VLOOKUP(MID(E295,13,2),DATA!$M$2:$N$16,2,FALSE)</f>
        <v>Liquid Metal</v>
      </c>
      <c r="E295" s="66" t="s">
        <v>304</v>
      </c>
      <c r="F295" s="18" cm="1">
        <f t="array" ref="F295">SUMPRODUCT(1*('All Skus'!$C$2:$C$951=$E295),'All Skus'!$D$2:$D$951)</f>
        <v>9</v>
      </c>
      <c r="G295" s="13" t="str">
        <f>VLOOKUP(MID(E295,4,1),DATA!$F$2:$G$16,2,FALSE)</f>
        <v>20"</v>
      </c>
      <c r="H295" s="13" t="str">
        <f>VLOOKUP(MID(E295,5,3),DATA!$H$2:$I$16,2,FALSE)</f>
        <v>9.0"</v>
      </c>
      <c r="I295" s="13" t="str">
        <f t="shared" si="8"/>
        <v>25</v>
      </c>
      <c r="J295" s="13" t="str">
        <f>VLOOKUP(MID(E295,10,3),DATA!$J$2:$L$16,2,FALSE)</f>
        <v>5x112</v>
      </c>
      <c r="K295" s="13">
        <f>VLOOKUP(MID(E295,10,3),DATA!$J$2:$L$16,3,FALSE)</f>
        <v>66.56</v>
      </c>
      <c r="L295" s="10" t="str">
        <f>VLOOKUP(MID(E295,3,1),DATA!$D$2:$E$16,2,FALSE)</f>
        <v>Medium Offset</v>
      </c>
      <c r="O295" s="61" t="str">
        <f>VLOOKUP(MID(P295,1,2),DATA!$B$2:$C$10,2,FALSE)</f>
        <v>FF04</v>
      </c>
      <c r="P295" s="66" t="s">
        <v>304</v>
      </c>
      <c r="Q295" s="18" cm="1">
        <f t="array" ref="Q295">SUMPRODUCT(1*('All Skus'!$C$2:$C$951=$P295),'All Skus'!$D$2:$D$951)</f>
        <v>9</v>
      </c>
      <c r="R295" s="13" t="str">
        <f>VLOOKUP(MID(P295,4,1),DATA!$F$2:$G$16,2,FALSE)</f>
        <v>20"</v>
      </c>
      <c r="S295" s="13" t="str">
        <f>VLOOKUP(MID(P295,5,3),DATA!$H$2:$I$16,2,FALSE)</f>
        <v>9.0"</v>
      </c>
      <c r="T295" s="13" t="str">
        <f t="shared" si="9"/>
        <v>25</v>
      </c>
      <c r="U295" s="13" t="str">
        <f>VLOOKUP(MID(P295,10,3),DATA!$J$2:$L$16,2,FALSE)</f>
        <v>5x112</v>
      </c>
      <c r="V295" s="13">
        <f>VLOOKUP(MID(P295,10,3),DATA!$J$2:$L$16,3,FALSE)</f>
        <v>66.56</v>
      </c>
      <c r="W295" s="10" t="str">
        <f>VLOOKUP(MID(P295,3,1),DATA!$D$2:$E$16,2,FALSE)</f>
        <v>Medium Offset</v>
      </c>
    </row>
    <row r="296" spans="1:28" x14ac:dyDescent="0.25">
      <c r="A296" s="10" t="s">
        <v>2518</v>
      </c>
      <c r="B296" s="10" t="s">
        <v>2137</v>
      </c>
      <c r="C296" s="62" t="str">
        <f>VLOOKUP(MID(E296,1,2),DATA!$B$2:$C$10,2,FALSE)</f>
        <v>FF04</v>
      </c>
      <c r="D296" s="10" t="str">
        <f>VLOOKUP(MID(E296,13,2),DATA!$M$2:$N$16,2,FALSE)</f>
        <v>Raw</v>
      </c>
      <c r="E296" s="66" t="s">
        <v>1201</v>
      </c>
      <c r="F296" s="18" cm="1">
        <f t="array" ref="F296">SUMPRODUCT(1*('All Skus'!$C$2:$C$951=$E296),'All Skus'!$D$2:$D$951)</f>
        <v>0</v>
      </c>
      <c r="G296" s="13" t="str">
        <f>VLOOKUP(MID(E296,4,1),DATA!$F$2:$G$16,2,FALSE)</f>
        <v>20"</v>
      </c>
      <c r="H296" s="13" t="str">
        <f>VLOOKUP(MID(E296,5,3),DATA!$H$2:$I$16,2,FALSE)</f>
        <v>9.0"</v>
      </c>
      <c r="I296" s="13" t="str">
        <f t="shared" si="8"/>
        <v>25</v>
      </c>
      <c r="J296" s="13" t="str">
        <f>VLOOKUP(MID(E296,10,3),DATA!$J$2:$L$16,2,FALSE)</f>
        <v>5x112</v>
      </c>
      <c r="K296" s="13">
        <f>VLOOKUP(MID(E296,10,3),DATA!$J$2:$L$16,3,FALSE)</f>
        <v>66.56</v>
      </c>
      <c r="L296" s="10" t="str">
        <f>VLOOKUP(MID(E296,3,1),DATA!$D$2:$E$16,2,FALSE)</f>
        <v>Medium Offset</v>
      </c>
      <c r="O296" s="61" t="str">
        <f>VLOOKUP(MID(P296,1,2),DATA!$B$2:$C$10,2,FALSE)</f>
        <v>FF04</v>
      </c>
      <c r="P296" s="66" t="s">
        <v>1201</v>
      </c>
      <c r="Q296" s="18" cm="1">
        <f t="array" ref="Q296">SUMPRODUCT(1*('All Skus'!$C$2:$C$951=$P296),'All Skus'!$D$2:$D$951)</f>
        <v>0</v>
      </c>
      <c r="R296" s="13" t="str">
        <f>VLOOKUP(MID(P296,4,1),DATA!$F$2:$G$16,2,FALSE)</f>
        <v>20"</v>
      </c>
      <c r="S296" s="13" t="str">
        <f>VLOOKUP(MID(P296,5,3),DATA!$H$2:$I$16,2,FALSE)</f>
        <v>9.0"</v>
      </c>
      <c r="T296" s="13" t="str">
        <f t="shared" si="9"/>
        <v>25</v>
      </c>
      <c r="U296" s="13" t="str">
        <f>VLOOKUP(MID(P296,10,3),DATA!$J$2:$L$16,2,FALSE)</f>
        <v>5x112</v>
      </c>
      <c r="V296" s="13">
        <f>VLOOKUP(MID(P296,10,3),DATA!$J$2:$L$16,3,FALSE)</f>
        <v>66.56</v>
      </c>
      <c r="W296" s="10" t="str">
        <f>VLOOKUP(MID(P296,3,1),DATA!$D$2:$E$16,2,FALSE)</f>
        <v>Medium Offset</v>
      </c>
    </row>
    <row r="297" spans="1:28" x14ac:dyDescent="0.25">
      <c r="A297" s="10" t="s">
        <v>2518</v>
      </c>
      <c r="B297" s="10" t="s">
        <v>2137</v>
      </c>
      <c r="C297" s="62" t="str">
        <f>VLOOKUP(MID(E297,1,2),DATA!$B$2:$C$10,2,FALSE)</f>
        <v>FF04</v>
      </c>
      <c r="D297" s="10" t="str">
        <f>VLOOKUP(MID(E297,13,2),DATA!$M$2:$N$16,2,FALSE)</f>
        <v>Tarmac</v>
      </c>
      <c r="E297" s="66" t="s">
        <v>303</v>
      </c>
      <c r="F297" s="18" cm="1">
        <f t="array" ref="F297">SUMPRODUCT(1*('All Skus'!$C$2:$C$951=$E297),'All Skus'!$D$2:$D$951)</f>
        <v>7</v>
      </c>
      <c r="G297" s="13" t="str">
        <f>VLOOKUP(MID(E297,4,1),DATA!$F$2:$G$16,2,FALSE)</f>
        <v>20"</v>
      </c>
      <c r="H297" s="13" t="str">
        <f>VLOOKUP(MID(E297,5,3),DATA!$H$2:$I$16,2,FALSE)</f>
        <v>9.0"</v>
      </c>
      <c r="I297" s="13" t="str">
        <f t="shared" si="8"/>
        <v>25</v>
      </c>
      <c r="J297" s="13" t="str">
        <f>VLOOKUP(MID(E297,10,3),DATA!$J$2:$L$16,2,FALSE)</f>
        <v>5x112</v>
      </c>
      <c r="K297" s="13">
        <f>VLOOKUP(MID(E297,10,3),DATA!$J$2:$L$16,3,FALSE)</f>
        <v>66.56</v>
      </c>
      <c r="L297" s="10" t="str">
        <f>VLOOKUP(MID(E297,3,1),DATA!$D$2:$E$16,2,FALSE)</f>
        <v>Medium Offset</v>
      </c>
      <c r="O297" s="61" t="str">
        <f>VLOOKUP(MID(P297,1,2),DATA!$B$2:$C$10,2,FALSE)</f>
        <v>FF04</v>
      </c>
      <c r="P297" s="66" t="s">
        <v>303</v>
      </c>
      <c r="Q297" s="18" cm="1">
        <f t="array" ref="Q297">SUMPRODUCT(1*('All Skus'!$C$2:$C$951=$P297),'All Skus'!$D$2:$D$951)</f>
        <v>7</v>
      </c>
      <c r="R297" s="13" t="str">
        <f>VLOOKUP(MID(P297,4,1),DATA!$F$2:$G$16,2,FALSE)</f>
        <v>20"</v>
      </c>
      <c r="S297" s="13" t="str">
        <f>VLOOKUP(MID(P297,5,3),DATA!$H$2:$I$16,2,FALSE)</f>
        <v>9.0"</v>
      </c>
      <c r="T297" s="13" t="str">
        <f t="shared" si="9"/>
        <v>25</v>
      </c>
      <c r="U297" s="13" t="str">
        <f>VLOOKUP(MID(P297,10,3),DATA!$J$2:$L$16,2,FALSE)</f>
        <v>5x112</v>
      </c>
      <c r="V297" s="13">
        <f>VLOOKUP(MID(P297,10,3),DATA!$J$2:$L$16,3,FALSE)</f>
        <v>66.56</v>
      </c>
      <c r="W297" s="10" t="str">
        <f>VLOOKUP(MID(P297,3,1),DATA!$D$2:$E$16,2,FALSE)</f>
        <v>Medium Offset</v>
      </c>
    </row>
    <row r="298" spans="1:28" x14ac:dyDescent="0.25">
      <c r="A298" s="10" t="s">
        <v>2518</v>
      </c>
      <c r="B298" s="10" t="s">
        <v>2137</v>
      </c>
      <c r="C298" s="62" t="str">
        <f>VLOOKUP(MID(E298,1,2),DATA!$B$2:$C$10,2,FALSE)</f>
        <v>FF10</v>
      </c>
      <c r="D298" s="10" t="str">
        <f>VLOOKUP(MID(E298,13,2),DATA!$M$2:$N$16,2,FALSE)</f>
        <v>Liquid Metal</v>
      </c>
      <c r="E298" s="66" t="s">
        <v>29</v>
      </c>
      <c r="F298" s="18" cm="1">
        <f t="array" ref="F298">SUMPRODUCT(1*('All Skus'!$C$2:$C$951=$E298),'All Skus'!$D$2:$D$951)</f>
        <v>8</v>
      </c>
      <c r="G298" s="13" t="str">
        <f>VLOOKUP(MID(E298,4,1),DATA!$F$2:$G$16,2,FALSE)</f>
        <v>20"</v>
      </c>
      <c r="H298" s="13" t="str">
        <f>VLOOKUP(MID(E298,5,3),DATA!$H$2:$I$16,2,FALSE)</f>
        <v>9.0"</v>
      </c>
      <c r="I298" s="13" t="str">
        <f t="shared" si="8"/>
        <v>25</v>
      </c>
      <c r="J298" s="13" t="str">
        <f>VLOOKUP(MID(E298,10,3),DATA!$J$2:$L$16,2,FALSE)</f>
        <v>5x112</v>
      </c>
      <c r="K298" s="13">
        <f>VLOOKUP(MID(E298,10,3),DATA!$J$2:$L$16,3,FALSE)</f>
        <v>66.56</v>
      </c>
      <c r="L298" s="10" t="str">
        <f>VLOOKUP(MID(E298,3,1),DATA!$D$2:$E$16,2,FALSE)</f>
        <v>Medium Offset</v>
      </c>
      <c r="O298" s="61" t="str">
        <f>VLOOKUP(MID(P298,1,2),DATA!$B$2:$C$10,2,FALSE)</f>
        <v>FF10</v>
      </c>
      <c r="P298" s="66" t="s">
        <v>29</v>
      </c>
      <c r="Q298" s="18" cm="1">
        <f t="array" ref="Q298">SUMPRODUCT(1*('All Skus'!$C$2:$C$951=$P298),'All Skus'!$D$2:$D$951)</f>
        <v>8</v>
      </c>
      <c r="R298" s="13" t="str">
        <f>VLOOKUP(MID(P298,4,1),DATA!$F$2:$G$16,2,FALSE)</f>
        <v>20"</v>
      </c>
      <c r="S298" s="13" t="str">
        <f>VLOOKUP(MID(P298,5,3),DATA!$H$2:$I$16,2,FALSE)</f>
        <v>9.0"</v>
      </c>
      <c r="T298" s="13" t="str">
        <f t="shared" si="9"/>
        <v>25</v>
      </c>
      <c r="U298" s="13" t="str">
        <f>VLOOKUP(MID(P298,10,3),DATA!$J$2:$L$16,2,FALSE)</f>
        <v>5x112</v>
      </c>
      <c r="V298" s="13">
        <f>VLOOKUP(MID(P298,10,3),DATA!$J$2:$L$16,3,FALSE)</f>
        <v>66.56</v>
      </c>
      <c r="W298" s="10" t="str">
        <f>VLOOKUP(MID(P298,3,1),DATA!$D$2:$E$16,2,FALSE)</f>
        <v>Medium Offset</v>
      </c>
    </row>
    <row r="299" spans="1:28" x14ac:dyDescent="0.25">
      <c r="A299" s="10" t="s">
        <v>2518</v>
      </c>
      <c r="B299" s="10" t="s">
        <v>2137</v>
      </c>
      <c r="C299" s="62" t="str">
        <f>VLOOKUP(MID(E299,1,2),DATA!$B$2:$C$10,2,FALSE)</f>
        <v>FF10</v>
      </c>
      <c r="D299" s="10" t="str">
        <f>VLOOKUP(MID(E299,13,2),DATA!$M$2:$N$16,2,FALSE)</f>
        <v>Tarmac</v>
      </c>
      <c r="E299" s="66" t="s">
        <v>28</v>
      </c>
      <c r="F299" s="18" cm="1">
        <f t="array" ref="F299">SUMPRODUCT(1*('All Skus'!$C$2:$C$951=$E299),'All Skus'!$D$2:$D$951)</f>
        <v>24</v>
      </c>
      <c r="G299" s="13" t="str">
        <f>VLOOKUP(MID(E299,4,1),DATA!$F$2:$G$16,2,FALSE)</f>
        <v>20"</v>
      </c>
      <c r="H299" s="13" t="str">
        <f>VLOOKUP(MID(E299,5,3),DATA!$H$2:$I$16,2,FALSE)</f>
        <v>9.0"</v>
      </c>
      <c r="I299" s="13" t="str">
        <f t="shared" si="8"/>
        <v>25</v>
      </c>
      <c r="J299" s="13" t="str">
        <f>VLOOKUP(MID(E299,10,3),DATA!$J$2:$L$16,2,FALSE)</f>
        <v>5x112</v>
      </c>
      <c r="K299" s="13">
        <f>VLOOKUP(MID(E299,10,3),DATA!$J$2:$L$16,3,FALSE)</f>
        <v>66.56</v>
      </c>
      <c r="L299" s="10" t="str">
        <f>VLOOKUP(MID(E299,3,1),DATA!$D$2:$E$16,2,FALSE)</f>
        <v>Medium Offset</v>
      </c>
      <c r="O299" s="61" t="str">
        <f>VLOOKUP(MID(P299,1,2),DATA!$B$2:$C$10,2,FALSE)</f>
        <v>FF10</v>
      </c>
      <c r="P299" s="66" t="s">
        <v>28</v>
      </c>
      <c r="Q299" s="18" cm="1">
        <f t="array" ref="Q299">SUMPRODUCT(1*('All Skus'!$C$2:$C$951=$P299),'All Skus'!$D$2:$D$951)</f>
        <v>24</v>
      </c>
      <c r="R299" s="13" t="str">
        <f>VLOOKUP(MID(P299,4,1),DATA!$F$2:$G$16,2,FALSE)</f>
        <v>20"</v>
      </c>
      <c r="S299" s="13" t="str">
        <f>VLOOKUP(MID(P299,5,3),DATA!$H$2:$I$16,2,FALSE)</f>
        <v>9.0"</v>
      </c>
      <c r="T299" s="13" t="str">
        <f t="shared" si="9"/>
        <v>25</v>
      </c>
      <c r="U299" s="13" t="str">
        <f>VLOOKUP(MID(P299,10,3),DATA!$J$2:$L$16,2,FALSE)</f>
        <v>5x112</v>
      </c>
      <c r="V299" s="13">
        <f>VLOOKUP(MID(P299,10,3),DATA!$J$2:$L$16,3,FALSE)</f>
        <v>66.56</v>
      </c>
      <c r="W299" s="10" t="str">
        <f>VLOOKUP(MID(P299,3,1),DATA!$D$2:$E$16,2,FALSE)</f>
        <v>Medium Offset</v>
      </c>
    </row>
    <row r="300" spans="1:28" x14ac:dyDescent="0.25">
      <c r="A300" s="10" t="s">
        <v>2518</v>
      </c>
      <c r="B300" s="10" t="s">
        <v>2137</v>
      </c>
      <c r="C300" s="62" t="str">
        <f>VLOOKUP(MID(E300,1,2),DATA!$B$2:$C$10,2,FALSE)</f>
        <v>FF11</v>
      </c>
      <c r="D300" s="10" t="str">
        <f>VLOOKUP(MID(E300,13,2),DATA!$M$2:$N$16,2,FALSE)</f>
        <v>Liquid Metal</v>
      </c>
      <c r="E300" s="66" t="s">
        <v>379</v>
      </c>
      <c r="F300" s="18" cm="1">
        <f t="array" ref="F300">SUMPRODUCT(1*('All Skus'!$C$2:$C$951=$E300),'All Skus'!$D$2:$D$951)</f>
        <v>5</v>
      </c>
      <c r="G300" s="13" t="str">
        <f>VLOOKUP(MID(E300,4,1),DATA!$F$2:$G$16,2,FALSE)</f>
        <v>20"</v>
      </c>
      <c r="H300" s="13" t="str">
        <f>VLOOKUP(MID(E300,5,3),DATA!$H$2:$I$16,2,FALSE)</f>
        <v>9.0"</v>
      </c>
      <c r="I300" s="13" t="str">
        <f t="shared" si="8"/>
        <v>25</v>
      </c>
      <c r="J300" s="13" t="str">
        <f>VLOOKUP(MID(E300,10,3),DATA!$J$2:$L$16,2,FALSE)</f>
        <v>5x112</v>
      </c>
      <c r="K300" s="13">
        <f>VLOOKUP(MID(E300,10,3),DATA!$J$2:$L$16,3,FALSE)</f>
        <v>66.56</v>
      </c>
      <c r="L300" s="10" t="str">
        <f>VLOOKUP(MID(E300,3,1),DATA!$D$2:$E$16,2,FALSE)</f>
        <v>Medium Offset</v>
      </c>
      <c r="O300" s="61" t="str">
        <f>VLOOKUP(MID(P300,1,2),DATA!$B$2:$C$10,2,FALSE)</f>
        <v>FF11</v>
      </c>
      <c r="P300" s="66" t="s">
        <v>379</v>
      </c>
      <c r="Q300" s="18" cm="1">
        <f t="array" ref="Q300">SUMPRODUCT(1*('All Skus'!$C$2:$C$951=$P300),'All Skus'!$D$2:$D$951)</f>
        <v>5</v>
      </c>
      <c r="R300" s="13" t="str">
        <f>VLOOKUP(MID(P300,4,1),DATA!$F$2:$G$16,2,FALSE)</f>
        <v>20"</v>
      </c>
      <c r="S300" s="13" t="str">
        <f>VLOOKUP(MID(P300,5,3),DATA!$H$2:$I$16,2,FALSE)</f>
        <v>9.0"</v>
      </c>
      <c r="T300" s="13" t="str">
        <f t="shared" si="9"/>
        <v>25</v>
      </c>
      <c r="U300" s="13" t="str">
        <f>VLOOKUP(MID(P300,10,3),DATA!$J$2:$L$16,2,FALSE)</f>
        <v>5x112</v>
      </c>
      <c r="V300" s="13">
        <f>VLOOKUP(MID(P300,10,3),DATA!$J$2:$L$16,3,FALSE)</f>
        <v>66.56</v>
      </c>
      <c r="W300" s="10" t="str">
        <f>VLOOKUP(MID(P300,3,1),DATA!$D$2:$E$16,2,FALSE)</f>
        <v>Medium Offset</v>
      </c>
    </row>
    <row r="301" spans="1:28" x14ac:dyDescent="0.25">
      <c r="A301" s="10" t="s">
        <v>2518</v>
      </c>
      <c r="B301" s="10" t="s">
        <v>2137</v>
      </c>
      <c r="C301" s="62" t="str">
        <f>VLOOKUP(MID(E301,1,2),DATA!$B$2:$C$10,2,FALSE)</f>
        <v>FF11</v>
      </c>
      <c r="D301" s="10" t="str">
        <f>VLOOKUP(MID(E301,13,2),DATA!$M$2:$N$16,2,FALSE)</f>
        <v>Tarmac</v>
      </c>
      <c r="E301" s="66" t="s">
        <v>378</v>
      </c>
      <c r="F301" s="18" cm="1">
        <f t="array" ref="F301">SUMPRODUCT(1*('All Skus'!$C$2:$C$951=$E301),'All Skus'!$D$2:$D$951)</f>
        <v>22</v>
      </c>
      <c r="G301" s="13" t="str">
        <f>VLOOKUP(MID(E301,4,1),DATA!$F$2:$G$16,2,FALSE)</f>
        <v>20"</v>
      </c>
      <c r="H301" s="13" t="str">
        <f>VLOOKUP(MID(E301,5,3),DATA!$H$2:$I$16,2,FALSE)</f>
        <v>9.0"</v>
      </c>
      <c r="I301" s="13" t="str">
        <f t="shared" si="8"/>
        <v>25</v>
      </c>
      <c r="J301" s="13" t="str">
        <f>VLOOKUP(MID(E301,10,3),DATA!$J$2:$L$16,2,FALSE)</f>
        <v>5x112</v>
      </c>
      <c r="K301" s="13">
        <f>VLOOKUP(MID(E301,10,3),DATA!$J$2:$L$16,3,FALSE)</f>
        <v>66.56</v>
      </c>
      <c r="L301" s="10" t="str">
        <f>VLOOKUP(MID(E301,3,1),DATA!$D$2:$E$16,2,FALSE)</f>
        <v>Medium Offset</v>
      </c>
      <c r="O301" s="61" t="str">
        <f>VLOOKUP(MID(P301,1,2),DATA!$B$2:$C$10,2,FALSE)</f>
        <v>FF11</v>
      </c>
      <c r="P301" s="66" t="s">
        <v>378</v>
      </c>
      <c r="Q301" s="18" cm="1">
        <f t="array" ref="Q301">SUMPRODUCT(1*('All Skus'!$C$2:$C$951=$P301),'All Skus'!$D$2:$D$951)</f>
        <v>22</v>
      </c>
      <c r="R301" s="13" t="str">
        <f>VLOOKUP(MID(P301,4,1),DATA!$F$2:$G$16,2,FALSE)</f>
        <v>20"</v>
      </c>
      <c r="S301" s="13" t="str">
        <f>VLOOKUP(MID(P301,5,3),DATA!$H$2:$I$16,2,FALSE)</f>
        <v>9.0"</v>
      </c>
      <c r="T301" s="13" t="str">
        <f t="shared" si="9"/>
        <v>25</v>
      </c>
      <c r="U301" s="13" t="str">
        <f>VLOOKUP(MID(P301,10,3),DATA!$J$2:$L$16,2,FALSE)</f>
        <v>5x112</v>
      </c>
      <c r="V301" s="13">
        <f>VLOOKUP(MID(P301,10,3),DATA!$J$2:$L$16,3,FALSE)</f>
        <v>66.56</v>
      </c>
      <c r="W301" s="10" t="str">
        <f>VLOOKUP(MID(P301,3,1),DATA!$D$2:$E$16,2,FALSE)</f>
        <v>Medium Offset</v>
      </c>
    </row>
    <row r="302" spans="1:28" x14ac:dyDescent="0.25">
      <c r="A302" s="10" t="s">
        <v>2518</v>
      </c>
      <c r="B302" s="10" t="s">
        <v>2137</v>
      </c>
      <c r="C302" s="62" t="str">
        <f>VLOOKUP(MID(E302,1,2),DATA!$B$2:$C$10,2,FALSE)</f>
        <v>FF15</v>
      </c>
      <c r="D302" s="10" t="str">
        <f>VLOOKUP(MID(E302,13,2),DATA!$M$2:$N$16,2,FALSE)</f>
        <v>Tarmac</v>
      </c>
      <c r="E302" s="66" t="s">
        <v>1701</v>
      </c>
      <c r="F302" s="18" cm="1">
        <f t="array" ref="F302">SUMPRODUCT(1*('All Skus'!$C$2:$C$951=$E302),'All Skus'!$D$2:$D$951)</f>
        <v>24</v>
      </c>
      <c r="G302" s="13" t="str">
        <f>VLOOKUP(MID(E302,4,1),DATA!$F$2:$G$16,2,FALSE)</f>
        <v>20"</v>
      </c>
      <c r="H302" s="13" t="str">
        <f>VLOOKUP(MID(E302,5,3),DATA!$H$2:$I$16,2,FALSE)</f>
        <v>9.0"</v>
      </c>
      <c r="I302" s="13" t="str">
        <f t="shared" si="8"/>
        <v>25</v>
      </c>
      <c r="J302" s="13" t="str">
        <f>VLOOKUP(MID(E302,10,3),DATA!$J$2:$L$16,2,FALSE)</f>
        <v>5x112</v>
      </c>
      <c r="K302" s="13">
        <f>VLOOKUP(MID(E302,10,3),DATA!$J$2:$L$16,3,FALSE)</f>
        <v>66.56</v>
      </c>
      <c r="L302" s="10" t="str">
        <f>VLOOKUP(MID(E302,3,1),DATA!$D$2:$E$16,2,FALSE)</f>
        <v>Medium Offset</v>
      </c>
      <c r="O302" s="61" t="str">
        <f>VLOOKUP(MID(P302,1,2),DATA!$B$2:$C$10,2,FALSE)</f>
        <v>FF15</v>
      </c>
      <c r="P302" s="66" t="s">
        <v>1701</v>
      </c>
      <c r="Q302" s="18" cm="1">
        <f t="array" ref="Q302">SUMPRODUCT(1*('All Skus'!$C$2:$C$951=$P302),'All Skus'!$D$2:$D$951)</f>
        <v>24</v>
      </c>
      <c r="R302" s="13" t="str">
        <f>VLOOKUP(MID(P302,4,1),DATA!$F$2:$G$16,2,FALSE)</f>
        <v>20"</v>
      </c>
      <c r="S302" s="13" t="str">
        <f>VLOOKUP(MID(P302,5,3),DATA!$H$2:$I$16,2,FALSE)</f>
        <v>9.0"</v>
      </c>
      <c r="T302" s="13" t="str">
        <f t="shared" si="9"/>
        <v>25</v>
      </c>
      <c r="U302" s="13" t="str">
        <f>VLOOKUP(MID(P302,10,3),DATA!$J$2:$L$16,2,FALSE)</f>
        <v>5x112</v>
      </c>
      <c r="V302" s="13">
        <f>VLOOKUP(MID(P302,10,3),DATA!$J$2:$L$16,3,FALSE)</f>
        <v>66.56</v>
      </c>
      <c r="W302" s="10" t="str">
        <f>VLOOKUP(MID(P302,3,1),DATA!$D$2:$E$16,2,FALSE)</f>
        <v>Medium Offset</v>
      </c>
    </row>
    <row r="303" spans="1:28" x14ac:dyDescent="0.25">
      <c r="A303" s="10" t="s">
        <v>1820</v>
      </c>
      <c r="B303" s="10" t="s">
        <v>121</v>
      </c>
      <c r="C303" s="62" t="str">
        <f>VLOOKUP(MID(E303,1,2),DATA!$B$2:$C$10,2,FALSE)</f>
        <v>FF01</v>
      </c>
      <c r="D303" s="10" t="str">
        <f>VLOOKUP(MID(E303,13,2),DATA!$M$2:$N$16,2,FALSE)</f>
        <v>Tarmac</v>
      </c>
      <c r="E303" s="66" t="s">
        <v>155</v>
      </c>
      <c r="F303" s="18" cm="1">
        <f t="array" ref="F303">SUMPRODUCT(1*('All Skus'!$C$2:$C$951=$E303),'All Skus'!$D$2:$D$951)</f>
        <v>1</v>
      </c>
      <c r="G303" s="13" t="str">
        <f>VLOOKUP(MID(E303,4,1),DATA!$F$2:$G$16,2,FALSE)</f>
        <v>20"</v>
      </c>
      <c r="H303" s="13" t="str">
        <f>VLOOKUP(MID(E303,5,3),DATA!$H$2:$I$16,2,FALSE)</f>
        <v>10.5"</v>
      </c>
      <c r="I303" s="13" t="str">
        <f t="shared" si="8"/>
        <v>35</v>
      </c>
      <c r="J303" s="13" t="str">
        <f>VLOOKUP(MID(E303,10,3),DATA!$J$2:$L$16,2,FALSE)</f>
        <v>5x112</v>
      </c>
      <c r="K303" s="13">
        <f>VLOOKUP(MID(E303,10,3),DATA!$J$2:$L$16,3,FALSE)</f>
        <v>66.56</v>
      </c>
      <c r="L303" s="10" t="str">
        <f>VLOOKUP(MID(E303,3,1),DATA!$D$2:$E$16,2,FALSE)</f>
        <v>Medium Offset</v>
      </c>
      <c r="M303" s="10">
        <v>28</v>
      </c>
      <c r="N303" s="11" t="s">
        <v>44</v>
      </c>
      <c r="O303" s="61" t="str">
        <f>VLOOKUP(MID(P303,1,2),DATA!$B$2:$C$10,2,FALSE)</f>
        <v>FF01</v>
      </c>
      <c r="P303" s="66" t="s">
        <v>155</v>
      </c>
      <c r="Q303" s="18" cm="1">
        <f t="array" ref="Q303">SUMPRODUCT(1*('All Skus'!$C$2:$C$951=$P303),'All Skus'!$D$2:$D$951)</f>
        <v>1</v>
      </c>
      <c r="R303" s="13" t="str">
        <f>VLOOKUP(MID(P303,4,1),DATA!$F$2:$G$16,2,FALSE)</f>
        <v>20"</v>
      </c>
      <c r="S303" s="13" t="str">
        <f>VLOOKUP(MID(P303,5,3),DATA!$H$2:$I$16,2,FALSE)</f>
        <v>10.5"</v>
      </c>
      <c r="T303" s="13" t="str">
        <f t="shared" si="9"/>
        <v>35</v>
      </c>
      <c r="U303" s="13" t="str">
        <f>VLOOKUP(MID(P303,10,3),DATA!$J$2:$L$16,2,FALSE)</f>
        <v>5x112</v>
      </c>
      <c r="V303" s="13">
        <f>VLOOKUP(MID(P303,10,3),DATA!$J$2:$L$16,3,FALSE)</f>
        <v>66.56</v>
      </c>
      <c r="W303" s="10" t="str">
        <f>VLOOKUP(MID(P303,3,1),DATA!$D$2:$E$16,2,FALSE)</f>
        <v>Medium Offset</v>
      </c>
      <c r="X303" s="10">
        <v>28</v>
      </c>
      <c r="Y303" s="11" t="s">
        <v>44</v>
      </c>
      <c r="Z303" s="10" t="s">
        <v>2024</v>
      </c>
      <c r="AA303" s="10" t="s">
        <v>2</v>
      </c>
      <c r="AB303" s="10" t="s">
        <v>5</v>
      </c>
    </row>
    <row r="304" spans="1:28" x14ac:dyDescent="0.25">
      <c r="A304" s="10" t="s">
        <v>1820</v>
      </c>
      <c r="B304" s="10" t="s">
        <v>121</v>
      </c>
      <c r="C304" s="62" t="str">
        <f>VLOOKUP(MID(E304,1,2),DATA!$B$2:$C$10,2,FALSE)</f>
        <v>FF01</v>
      </c>
      <c r="D304" s="10" t="str">
        <f>VLOOKUP(MID(E304,13,2),DATA!$M$2:$N$16,2,FALSE)</f>
        <v>Liquid Silver</v>
      </c>
      <c r="E304" s="66" t="s">
        <v>156</v>
      </c>
      <c r="F304" s="18" cm="1">
        <f t="array" ref="F304">SUMPRODUCT(1*('All Skus'!$C$2:$C$951=$E304),'All Skus'!$D$2:$D$951)</f>
        <v>26</v>
      </c>
      <c r="G304" s="13" t="str">
        <f>VLOOKUP(MID(E304,4,1),DATA!$F$2:$G$16,2,FALSE)</f>
        <v>20"</v>
      </c>
      <c r="H304" s="13" t="str">
        <f>VLOOKUP(MID(E304,5,3),DATA!$H$2:$I$16,2,FALSE)</f>
        <v>10.5"</v>
      </c>
      <c r="I304" s="13" t="str">
        <f t="shared" si="8"/>
        <v>35</v>
      </c>
      <c r="J304" s="13" t="str">
        <f>VLOOKUP(MID(E304,10,3),DATA!$J$2:$L$16,2,FALSE)</f>
        <v>5x112</v>
      </c>
      <c r="K304" s="13">
        <f>VLOOKUP(MID(E304,10,3),DATA!$J$2:$L$16,3,FALSE)</f>
        <v>66.56</v>
      </c>
      <c r="L304" s="10" t="str">
        <f>VLOOKUP(MID(E304,3,1),DATA!$D$2:$E$16,2,FALSE)</f>
        <v>Medium Offset</v>
      </c>
      <c r="M304" s="10">
        <v>28</v>
      </c>
      <c r="N304" s="11" t="s">
        <v>44</v>
      </c>
      <c r="O304" s="61" t="str">
        <f>VLOOKUP(MID(P304,1,2),DATA!$B$2:$C$10,2,FALSE)</f>
        <v>FF01</v>
      </c>
      <c r="P304" s="66" t="s">
        <v>156</v>
      </c>
      <c r="Q304" s="18" cm="1">
        <f t="array" ref="Q304">SUMPRODUCT(1*('All Skus'!$C$2:$C$951=$P304),'All Skus'!$D$2:$D$951)</f>
        <v>26</v>
      </c>
      <c r="R304" s="13" t="str">
        <f>VLOOKUP(MID(P304,4,1),DATA!$F$2:$G$16,2,FALSE)</f>
        <v>20"</v>
      </c>
      <c r="S304" s="13" t="str">
        <f>VLOOKUP(MID(P304,5,3),DATA!$H$2:$I$16,2,FALSE)</f>
        <v>10.5"</v>
      </c>
      <c r="T304" s="13" t="str">
        <f t="shared" si="9"/>
        <v>35</v>
      </c>
      <c r="U304" s="13" t="str">
        <f>VLOOKUP(MID(P304,10,3),DATA!$J$2:$L$16,2,FALSE)</f>
        <v>5x112</v>
      </c>
      <c r="V304" s="13">
        <f>VLOOKUP(MID(P304,10,3),DATA!$J$2:$L$16,3,FALSE)</f>
        <v>66.56</v>
      </c>
      <c r="W304" s="10" t="str">
        <f>VLOOKUP(MID(P304,3,1),DATA!$D$2:$E$16,2,FALSE)</f>
        <v>Medium Offset</v>
      </c>
      <c r="X304" s="10">
        <v>28</v>
      </c>
      <c r="Y304" s="11" t="s">
        <v>44</v>
      </c>
      <c r="Z304" s="10" t="s">
        <v>2024</v>
      </c>
      <c r="AA304" s="10" t="s">
        <v>2</v>
      </c>
      <c r="AB304" s="10" t="s">
        <v>5</v>
      </c>
    </row>
    <row r="305" spans="1:28" x14ac:dyDescent="0.25">
      <c r="A305" s="10" t="s">
        <v>1820</v>
      </c>
      <c r="B305" s="10" t="s">
        <v>121</v>
      </c>
      <c r="C305" s="62" t="str">
        <f>VLOOKUP(MID(E305,1,2),DATA!$B$2:$C$10,2,FALSE)</f>
        <v>FF01</v>
      </c>
      <c r="D305" s="10" t="str">
        <f>VLOOKUP(MID(E305,13,2),DATA!$M$2:$N$16,2,FALSE)</f>
        <v>Tarmac</v>
      </c>
      <c r="E305" s="66" t="s">
        <v>159</v>
      </c>
      <c r="F305" s="18" cm="1">
        <f t="array" ref="F305">SUMPRODUCT(1*('All Skus'!$C$2:$C$951=$E305),'All Skus'!$D$2:$D$951)</f>
        <v>0</v>
      </c>
      <c r="G305" s="13" t="str">
        <f>VLOOKUP(MID(E305,4,1),DATA!$F$2:$G$16,2,FALSE)</f>
        <v>20"</v>
      </c>
      <c r="H305" s="13" t="str">
        <f>VLOOKUP(MID(E305,5,3),DATA!$H$2:$I$16,2,FALSE)</f>
        <v>9.0"</v>
      </c>
      <c r="I305" s="13" t="str">
        <f t="shared" si="8"/>
        <v>25</v>
      </c>
      <c r="J305" s="13" t="str">
        <f>VLOOKUP(MID(E305,10,3),DATA!$J$2:$L$16,2,FALSE)</f>
        <v>5x112</v>
      </c>
      <c r="K305" s="13">
        <f>VLOOKUP(MID(E305,10,3),DATA!$J$2:$L$16,3,FALSE)</f>
        <v>66.56</v>
      </c>
      <c r="L305" s="10" t="str">
        <f>VLOOKUP(MID(E305,3,1),DATA!$D$2:$E$16,2,FALSE)</f>
        <v>Medium Offset</v>
      </c>
      <c r="M305" s="10">
        <v>25.8</v>
      </c>
      <c r="N305" s="11" t="s">
        <v>39</v>
      </c>
      <c r="O305" s="61" t="str">
        <f>VLOOKUP(MID(P305,1,2),DATA!$B$2:$C$10,2,FALSE)</f>
        <v>FF01</v>
      </c>
      <c r="P305" s="66" t="s">
        <v>159</v>
      </c>
      <c r="Q305" s="18" cm="1">
        <f t="array" ref="Q305">SUMPRODUCT(1*('All Skus'!$C$2:$C$951=$P305),'All Skus'!$D$2:$D$951)</f>
        <v>0</v>
      </c>
      <c r="R305" s="13" t="str">
        <f>VLOOKUP(MID(P305,4,1),DATA!$F$2:$G$16,2,FALSE)</f>
        <v>20"</v>
      </c>
      <c r="S305" s="13" t="str">
        <f>VLOOKUP(MID(P305,5,3),DATA!$H$2:$I$16,2,FALSE)</f>
        <v>9.0"</v>
      </c>
      <c r="T305" s="13" t="str">
        <f t="shared" si="9"/>
        <v>25</v>
      </c>
      <c r="U305" s="13" t="str">
        <f>VLOOKUP(MID(P305,10,3),DATA!$J$2:$L$16,2,FALSE)</f>
        <v>5x112</v>
      </c>
      <c r="V305" s="13">
        <f>VLOOKUP(MID(P305,10,3),DATA!$J$2:$L$16,3,FALSE)</f>
        <v>66.56</v>
      </c>
      <c r="W305" s="10" t="str">
        <f>VLOOKUP(MID(P305,3,1),DATA!$D$2:$E$16,2,FALSE)</f>
        <v>Medium Offset</v>
      </c>
      <c r="X305" s="10">
        <v>25.8</v>
      </c>
      <c r="Y305" s="11" t="s">
        <v>39</v>
      </c>
      <c r="Z305" s="10" t="s">
        <v>2023</v>
      </c>
      <c r="AA305" s="10" t="s">
        <v>2</v>
      </c>
      <c r="AB305" s="10" t="s">
        <v>5</v>
      </c>
    </row>
    <row r="306" spans="1:28" x14ac:dyDescent="0.25">
      <c r="A306" s="10" t="s">
        <v>1820</v>
      </c>
      <c r="B306" s="10" t="s">
        <v>121</v>
      </c>
      <c r="C306" s="62" t="str">
        <f>VLOOKUP(MID(E306,1,2),DATA!$B$2:$C$10,2,FALSE)</f>
        <v>FF01</v>
      </c>
      <c r="D306" s="10" t="str">
        <f>VLOOKUP(MID(E306,13,2),DATA!$M$2:$N$16,2,FALSE)</f>
        <v>Liquid Silver</v>
      </c>
      <c r="E306" s="66" t="s">
        <v>160</v>
      </c>
      <c r="F306" s="18" cm="1">
        <f t="array" ref="F306">SUMPRODUCT(1*('All Skus'!$C$2:$C$951=$E306),'All Skus'!$D$2:$D$951)</f>
        <v>34</v>
      </c>
      <c r="G306" s="13" t="str">
        <f>VLOOKUP(MID(E306,4,1),DATA!$F$2:$G$16,2,FALSE)</f>
        <v>20"</v>
      </c>
      <c r="H306" s="13" t="str">
        <f>VLOOKUP(MID(E306,5,3),DATA!$H$2:$I$16,2,FALSE)</f>
        <v>9.0"</v>
      </c>
      <c r="I306" s="13" t="str">
        <f t="shared" si="8"/>
        <v>25</v>
      </c>
      <c r="J306" s="13" t="str">
        <f>VLOOKUP(MID(E306,10,3),DATA!$J$2:$L$16,2,FALSE)</f>
        <v>5x112</v>
      </c>
      <c r="K306" s="13">
        <f>VLOOKUP(MID(E306,10,3),DATA!$J$2:$L$16,3,FALSE)</f>
        <v>66.56</v>
      </c>
      <c r="L306" s="10" t="str">
        <f>VLOOKUP(MID(E306,3,1),DATA!$D$2:$E$16,2,FALSE)</f>
        <v>Medium Offset</v>
      </c>
      <c r="M306" s="10">
        <v>25.8</v>
      </c>
      <c r="N306" s="11" t="s">
        <v>39</v>
      </c>
      <c r="O306" s="61" t="str">
        <f>VLOOKUP(MID(P306,1,2),DATA!$B$2:$C$10,2,FALSE)</f>
        <v>FF01</v>
      </c>
      <c r="P306" s="66" t="s">
        <v>160</v>
      </c>
      <c r="Q306" s="18" cm="1">
        <f t="array" ref="Q306">SUMPRODUCT(1*('All Skus'!$C$2:$C$951=$P306),'All Skus'!$D$2:$D$951)</f>
        <v>34</v>
      </c>
      <c r="R306" s="13" t="str">
        <f>VLOOKUP(MID(P306,4,1),DATA!$F$2:$G$16,2,FALSE)</f>
        <v>20"</v>
      </c>
      <c r="S306" s="13" t="str">
        <f>VLOOKUP(MID(P306,5,3),DATA!$H$2:$I$16,2,FALSE)</f>
        <v>9.0"</v>
      </c>
      <c r="T306" s="13" t="str">
        <f t="shared" si="9"/>
        <v>25</v>
      </c>
      <c r="U306" s="13" t="str">
        <f>VLOOKUP(MID(P306,10,3),DATA!$J$2:$L$16,2,FALSE)</f>
        <v>5x112</v>
      </c>
      <c r="V306" s="13">
        <f>VLOOKUP(MID(P306,10,3),DATA!$J$2:$L$16,3,FALSE)</f>
        <v>66.56</v>
      </c>
      <c r="W306" s="10" t="str">
        <f>VLOOKUP(MID(P306,3,1),DATA!$D$2:$E$16,2,FALSE)</f>
        <v>Medium Offset</v>
      </c>
      <c r="X306" s="10">
        <v>25.8</v>
      </c>
      <c r="Y306" s="11" t="s">
        <v>39</v>
      </c>
      <c r="Z306" s="10" t="s">
        <v>2023</v>
      </c>
      <c r="AA306" s="10" t="s">
        <v>2</v>
      </c>
      <c r="AB306" s="10" t="s">
        <v>5</v>
      </c>
    </row>
    <row r="307" spans="1:28" x14ac:dyDescent="0.25">
      <c r="A307" s="10" t="s">
        <v>1820</v>
      </c>
      <c r="B307" s="10" t="s">
        <v>1843</v>
      </c>
      <c r="C307" s="62" t="str">
        <f>VLOOKUP(MID(E307,1,2),DATA!$B$2:$C$10,2,FALSE)</f>
        <v>FF01</v>
      </c>
      <c r="D307" s="10" t="str">
        <f>VLOOKUP(MID(E307,13,2),DATA!$M$2:$N$16,2,FALSE)</f>
        <v>Tarmac</v>
      </c>
      <c r="E307" s="66" t="s">
        <v>155</v>
      </c>
      <c r="F307" s="18" cm="1">
        <f t="array" ref="F307">SUMPRODUCT(1*('All Skus'!$C$2:$C$951=$E307),'All Skus'!$D$2:$D$951)</f>
        <v>1</v>
      </c>
      <c r="G307" s="13" t="str">
        <f>VLOOKUP(MID(E307,4,1),DATA!$F$2:$G$16,2,FALSE)</f>
        <v>20"</v>
      </c>
      <c r="H307" s="13" t="str">
        <f>VLOOKUP(MID(E307,5,3),DATA!$H$2:$I$16,2,FALSE)</f>
        <v>10.5"</v>
      </c>
      <c r="I307" s="13" t="str">
        <f t="shared" si="8"/>
        <v>35</v>
      </c>
      <c r="J307" s="13" t="str">
        <f>VLOOKUP(MID(E307,10,3),DATA!$J$2:$L$16,2,FALSE)</f>
        <v>5x112</v>
      </c>
      <c r="K307" s="13">
        <f>VLOOKUP(MID(E307,10,3),DATA!$J$2:$L$16,3,FALSE)</f>
        <v>66.56</v>
      </c>
      <c r="L307" s="10" t="str">
        <f>VLOOKUP(MID(E307,3,1),DATA!$D$2:$E$16,2,FALSE)</f>
        <v>Medium Offset</v>
      </c>
      <c r="M307" s="10">
        <v>28</v>
      </c>
      <c r="N307" s="11" t="s">
        <v>44</v>
      </c>
      <c r="O307" s="61" t="str">
        <f>VLOOKUP(MID(P307,1,2),DATA!$B$2:$C$10,2,FALSE)</f>
        <v>FF01</v>
      </c>
      <c r="P307" s="66" t="s">
        <v>155</v>
      </c>
      <c r="Q307" s="18" cm="1">
        <f t="array" ref="Q307">SUMPRODUCT(1*('All Skus'!$C$2:$C$951=$P307),'All Skus'!$D$2:$D$951)</f>
        <v>1</v>
      </c>
      <c r="R307" s="13" t="str">
        <f>VLOOKUP(MID(P307,4,1),DATA!$F$2:$G$16,2,FALSE)</f>
        <v>20"</v>
      </c>
      <c r="S307" s="13" t="str">
        <f>VLOOKUP(MID(P307,5,3),DATA!$H$2:$I$16,2,FALSE)</f>
        <v>10.5"</v>
      </c>
      <c r="T307" s="13" t="str">
        <f t="shared" si="9"/>
        <v>35</v>
      </c>
      <c r="U307" s="13" t="str">
        <f>VLOOKUP(MID(P307,10,3),DATA!$J$2:$L$16,2,FALSE)</f>
        <v>5x112</v>
      </c>
      <c r="V307" s="13">
        <f>VLOOKUP(MID(P307,10,3),DATA!$J$2:$L$16,3,FALSE)</f>
        <v>66.56</v>
      </c>
      <c r="W307" s="10" t="str">
        <f>VLOOKUP(MID(P307,3,1),DATA!$D$2:$E$16,2,FALSE)</f>
        <v>Medium Offset</v>
      </c>
      <c r="X307" s="10">
        <v>28</v>
      </c>
      <c r="Y307" s="11" t="s">
        <v>44</v>
      </c>
      <c r="Z307" s="10" t="s">
        <v>2103</v>
      </c>
      <c r="AA307" s="10" t="s">
        <v>2</v>
      </c>
      <c r="AB307" s="10" t="s">
        <v>5</v>
      </c>
    </row>
    <row r="308" spans="1:28" x14ac:dyDescent="0.25">
      <c r="A308" s="10" t="s">
        <v>1820</v>
      </c>
      <c r="B308" s="10" t="s">
        <v>1843</v>
      </c>
      <c r="C308" s="62" t="str">
        <f>VLOOKUP(MID(E308,1,2),DATA!$B$2:$C$10,2,FALSE)</f>
        <v>FF01</v>
      </c>
      <c r="D308" s="10" t="str">
        <f>VLOOKUP(MID(E308,13,2),DATA!$M$2:$N$16,2,FALSE)</f>
        <v>Liquid Silver</v>
      </c>
      <c r="E308" s="66" t="s">
        <v>156</v>
      </c>
      <c r="F308" s="18" cm="1">
        <f t="array" ref="F308">SUMPRODUCT(1*('All Skus'!$C$2:$C$951=$E308),'All Skus'!$D$2:$D$951)</f>
        <v>26</v>
      </c>
      <c r="G308" s="13" t="str">
        <f>VLOOKUP(MID(E308,4,1),DATA!$F$2:$G$16,2,FALSE)</f>
        <v>20"</v>
      </c>
      <c r="H308" s="13" t="str">
        <f>VLOOKUP(MID(E308,5,3),DATA!$H$2:$I$16,2,FALSE)</f>
        <v>10.5"</v>
      </c>
      <c r="I308" s="13" t="str">
        <f t="shared" si="8"/>
        <v>35</v>
      </c>
      <c r="J308" s="13" t="str">
        <f>VLOOKUP(MID(E308,10,3),DATA!$J$2:$L$16,2,FALSE)</f>
        <v>5x112</v>
      </c>
      <c r="K308" s="13">
        <f>VLOOKUP(MID(E308,10,3),DATA!$J$2:$L$16,3,FALSE)</f>
        <v>66.56</v>
      </c>
      <c r="L308" s="10" t="str">
        <f>VLOOKUP(MID(E308,3,1),DATA!$D$2:$E$16,2,FALSE)</f>
        <v>Medium Offset</v>
      </c>
      <c r="M308" s="10">
        <v>28</v>
      </c>
      <c r="N308" s="11" t="s">
        <v>44</v>
      </c>
      <c r="O308" s="61" t="str">
        <f>VLOOKUP(MID(P308,1,2),DATA!$B$2:$C$10,2,FALSE)</f>
        <v>FF01</v>
      </c>
      <c r="P308" s="66" t="s">
        <v>156</v>
      </c>
      <c r="Q308" s="18" cm="1">
        <f t="array" ref="Q308">SUMPRODUCT(1*('All Skus'!$C$2:$C$951=$P308),'All Skus'!$D$2:$D$951)</f>
        <v>26</v>
      </c>
      <c r="R308" s="13" t="str">
        <f>VLOOKUP(MID(P308,4,1),DATA!$F$2:$G$16,2,FALSE)</f>
        <v>20"</v>
      </c>
      <c r="S308" s="13" t="str">
        <f>VLOOKUP(MID(P308,5,3),DATA!$H$2:$I$16,2,FALSE)</f>
        <v>10.5"</v>
      </c>
      <c r="T308" s="13" t="str">
        <f t="shared" si="9"/>
        <v>35</v>
      </c>
      <c r="U308" s="13" t="str">
        <f>VLOOKUP(MID(P308,10,3),DATA!$J$2:$L$16,2,FALSE)</f>
        <v>5x112</v>
      </c>
      <c r="V308" s="13">
        <f>VLOOKUP(MID(P308,10,3),DATA!$J$2:$L$16,3,FALSE)</f>
        <v>66.56</v>
      </c>
      <c r="W308" s="10" t="str">
        <f>VLOOKUP(MID(P308,3,1),DATA!$D$2:$E$16,2,FALSE)</f>
        <v>Medium Offset</v>
      </c>
      <c r="X308" s="10">
        <v>28</v>
      </c>
      <c r="Y308" s="11" t="s">
        <v>44</v>
      </c>
      <c r="Z308" s="10" t="s">
        <v>2103</v>
      </c>
      <c r="AA308" s="10" t="s">
        <v>2</v>
      </c>
      <c r="AB308" s="10" t="s">
        <v>5</v>
      </c>
    </row>
    <row r="309" spans="1:28" x14ac:dyDescent="0.25">
      <c r="A309" s="10" t="s">
        <v>1820</v>
      </c>
      <c r="B309" s="10" t="s">
        <v>121</v>
      </c>
      <c r="C309" s="62" t="str">
        <f>VLOOKUP(MID(E309,1,2),DATA!$B$2:$C$10,2,FALSE)</f>
        <v>FF04</v>
      </c>
      <c r="D309" s="10" t="str">
        <f>VLOOKUP(MID(E309,13,2),DATA!$M$2:$N$16,2,FALSE)</f>
        <v>Tarmac</v>
      </c>
      <c r="E309" s="66" t="s">
        <v>301</v>
      </c>
      <c r="F309" s="18" cm="1">
        <f t="array" ref="F309">SUMPRODUCT(1*('All Skus'!$C$2:$C$951=$E309),'All Skus'!$D$2:$D$951)</f>
        <v>28</v>
      </c>
      <c r="G309" s="13" t="str">
        <f>VLOOKUP(MID(E309,4,1),DATA!$F$2:$G$16,2,FALSE)</f>
        <v>20"</v>
      </c>
      <c r="H309" s="13" t="str">
        <f>VLOOKUP(MID(E309,5,3),DATA!$H$2:$I$16,2,FALSE)</f>
        <v>10.5"</v>
      </c>
      <c r="I309" s="13" t="str">
        <f t="shared" si="8"/>
        <v>35</v>
      </c>
      <c r="J309" s="13" t="str">
        <f>VLOOKUP(MID(E309,10,3),DATA!$J$2:$L$16,2,FALSE)</f>
        <v>5x112</v>
      </c>
      <c r="K309" s="13">
        <f>VLOOKUP(MID(E309,10,3),DATA!$J$2:$L$16,3,FALSE)</f>
        <v>66.56</v>
      </c>
      <c r="L309" s="10" t="str">
        <f>VLOOKUP(MID(E309,3,1),DATA!$D$2:$E$16,2,FALSE)</f>
        <v>Medium Offset</v>
      </c>
      <c r="M309" s="10">
        <v>26.2</v>
      </c>
      <c r="N309" s="11" t="s">
        <v>44</v>
      </c>
      <c r="O309" s="61" t="str">
        <f>VLOOKUP(MID(P309,1,2),DATA!$B$2:$C$10,2,FALSE)</f>
        <v>FF04</v>
      </c>
      <c r="P309" s="66" t="s">
        <v>301</v>
      </c>
      <c r="Q309" s="18" cm="1">
        <f t="array" ref="Q309">SUMPRODUCT(1*('All Skus'!$C$2:$C$951=$P309),'All Skus'!$D$2:$D$951)</f>
        <v>28</v>
      </c>
      <c r="R309" s="13" t="str">
        <f>VLOOKUP(MID(P309,4,1),DATA!$F$2:$G$16,2,FALSE)</f>
        <v>20"</v>
      </c>
      <c r="S309" s="13" t="str">
        <f>VLOOKUP(MID(P309,5,3),DATA!$H$2:$I$16,2,FALSE)</f>
        <v>10.5"</v>
      </c>
      <c r="T309" s="13" t="str">
        <f t="shared" si="9"/>
        <v>35</v>
      </c>
      <c r="U309" s="13" t="str">
        <f>VLOOKUP(MID(P309,10,3),DATA!$J$2:$L$16,2,FALSE)</f>
        <v>5x112</v>
      </c>
      <c r="V309" s="13">
        <f>VLOOKUP(MID(P309,10,3),DATA!$J$2:$L$16,3,FALSE)</f>
        <v>66.56</v>
      </c>
      <c r="W309" s="10" t="str">
        <f>VLOOKUP(MID(P309,3,1),DATA!$D$2:$E$16,2,FALSE)</f>
        <v>Medium Offset</v>
      </c>
      <c r="X309" s="10">
        <v>26.2</v>
      </c>
      <c r="Y309" s="11" t="s">
        <v>44</v>
      </c>
      <c r="Z309" s="10" t="s">
        <v>2024</v>
      </c>
      <c r="AA309" s="10" t="s">
        <v>2</v>
      </c>
      <c r="AB309" s="10" t="s">
        <v>5</v>
      </c>
    </row>
    <row r="310" spans="1:28" x14ac:dyDescent="0.25">
      <c r="A310" s="10" t="s">
        <v>1820</v>
      </c>
      <c r="B310" s="10" t="s">
        <v>121</v>
      </c>
      <c r="C310" s="62" t="str">
        <f>VLOOKUP(MID(E310,1,2),DATA!$B$2:$C$10,2,FALSE)</f>
        <v>FF04</v>
      </c>
      <c r="D310" s="10" t="str">
        <f>VLOOKUP(MID(E310,13,2),DATA!$M$2:$N$16,2,FALSE)</f>
        <v>Liquid Metal</v>
      </c>
      <c r="E310" s="66" t="s">
        <v>302</v>
      </c>
      <c r="F310" s="18" cm="1">
        <f t="array" ref="F310">SUMPRODUCT(1*('All Skus'!$C$2:$C$951=$E310),'All Skus'!$D$2:$D$951)</f>
        <v>1</v>
      </c>
      <c r="G310" s="13" t="str">
        <f>VLOOKUP(MID(E310,4,1),DATA!$F$2:$G$16,2,FALSE)</f>
        <v>20"</v>
      </c>
      <c r="H310" s="13" t="str">
        <f>VLOOKUP(MID(E310,5,3),DATA!$H$2:$I$16,2,FALSE)</f>
        <v>10.5"</v>
      </c>
      <c r="I310" s="13" t="str">
        <f t="shared" si="8"/>
        <v>35</v>
      </c>
      <c r="J310" s="13" t="str">
        <f>VLOOKUP(MID(E310,10,3),DATA!$J$2:$L$16,2,FALSE)</f>
        <v>5x112</v>
      </c>
      <c r="K310" s="13">
        <f>VLOOKUP(MID(E310,10,3),DATA!$J$2:$L$16,3,FALSE)</f>
        <v>66.56</v>
      </c>
      <c r="L310" s="10" t="str">
        <f>VLOOKUP(MID(E310,3,1),DATA!$D$2:$E$16,2,FALSE)</f>
        <v>Medium Offset</v>
      </c>
      <c r="M310" s="10">
        <v>26.2</v>
      </c>
      <c r="N310" s="11" t="s">
        <v>44</v>
      </c>
      <c r="O310" s="61" t="str">
        <f>VLOOKUP(MID(P310,1,2),DATA!$B$2:$C$10,2,FALSE)</f>
        <v>FF04</v>
      </c>
      <c r="P310" s="66" t="s">
        <v>302</v>
      </c>
      <c r="Q310" s="18" cm="1">
        <f t="array" ref="Q310">SUMPRODUCT(1*('All Skus'!$C$2:$C$951=$P310),'All Skus'!$D$2:$D$951)</f>
        <v>1</v>
      </c>
      <c r="R310" s="13" t="str">
        <f>VLOOKUP(MID(P310,4,1),DATA!$F$2:$G$16,2,FALSE)</f>
        <v>20"</v>
      </c>
      <c r="S310" s="13" t="str">
        <f>VLOOKUP(MID(P310,5,3),DATA!$H$2:$I$16,2,FALSE)</f>
        <v>10.5"</v>
      </c>
      <c r="T310" s="13" t="str">
        <f t="shared" si="9"/>
        <v>35</v>
      </c>
      <c r="U310" s="13" t="str">
        <f>VLOOKUP(MID(P310,10,3),DATA!$J$2:$L$16,2,FALSE)</f>
        <v>5x112</v>
      </c>
      <c r="V310" s="13">
        <f>VLOOKUP(MID(P310,10,3),DATA!$J$2:$L$16,3,FALSE)</f>
        <v>66.56</v>
      </c>
      <c r="W310" s="10" t="str">
        <f>VLOOKUP(MID(P310,3,1),DATA!$D$2:$E$16,2,FALSE)</f>
        <v>Medium Offset</v>
      </c>
      <c r="X310" s="10">
        <v>26.2</v>
      </c>
      <c r="Y310" s="11" t="s">
        <v>44</v>
      </c>
      <c r="Z310" s="10" t="s">
        <v>2024</v>
      </c>
      <c r="AA310" s="10" t="s">
        <v>2</v>
      </c>
      <c r="AB310" s="10" t="s">
        <v>5</v>
      </c>
    </row>
    <row r="311" spans="1:28" x14ac:dyDescent="0.25">
      <c r="A311" s="10" t="s">
        <v>1820</v>
      </c>
      <c r="B311" s="10" t="s">
        <v>121</v>
      </c>
      <c r="C311" s="62" t="str">
        <f>VLOOKUP(MID(E311,1,2),DATA!$B$2:$C$10,2,FALSE)</f>
        <v>FF04</v>
      </c>
      <c r="D311" s="10" t="str">
        <f>VLOOKUP(MID(E311,13,2),DATA!$M$2:$N$16,2,FALSE)</f>
        <v>Tarmac</v>
      </c>
      <c r="E311" s="66" t="s">
        <v>303</v>
      </c>
      <c r="F311" s="18" cm="1">
        <f t="array" ref="F311">SUMPRODUCT(1*('All Skus'!$C$2:$C$951=$E311),'All Skus'!$D$2:$D$951)</f>
        <v>7</v>
      </c>
      <c r="G311" s="13" t="str">
        <f>VLOOKUP(MID(E311,4,1),DATA!$F$2:$G$16,2,FALSE)</f>
        <v>20"</v>
      </c>
      <c r="H311" s="13" t="str">
        <f>VLOOKUP(MID(E311,5,3),DATA!$H$2:$I$16,2,FALSE)</f>
        <v>9.0"</v>
      </c>
      <c r="I311" s="13" t="str">
        <f t="shared" si="8"/>
        <v>25</v>
      </c>
      <c r="J311" s="13" t="str">
        <f>VLOOKUP(MID(E311,10,3),DATA!$J$2:$L$16,2,FALSE)</f>
        <v>5x112</v>
      </c>
      <c r="K311" s="13">
        <f>VLOOKUP(MID(E311,10,3),DATA!$J$2:$L$16,3,FALSE)</f>
        <v>66.56</v>
      </c>
      <c r="L311" s="10" t="str">
        <f>VLOOKUP(MID(E311,3,1),DATA!$D$2:$E$16,2,FALSE)</f>
        <v>Medium Offset</v>
      </c>
      <c r="M311" s="10">
        <v>24.8</v>
      </c>
      <c r="N311" s="11" t="s">
        <v>39</v>
      </c>
      <c r="O311" s="61" t="str">
        <f>VLOOKUP(MID(P311,1,2),DATA!$B$2:$C$10,2,FALSE)</f>
        <v>FF04</v>
      </c>
      <c r="P311" s="66" t="s">
        <v>303</v>
      </c>
      <c r="Q311" s="18" cm="1">
        <f t="array" ref="Q311">SUMPRODUCT(1*('All Skus'!$C$2:$C$951=$P311),'All Skus'!$D$2:$D$951)</f>
        <v>7</v>
      </c>
      <c r="R311" s="13" t="str">
        <f>VLOOKUP(MID(P311,4,1),DATA!$F$2:$G$16,2,FALSE)</f>
        <v>20"</v>
      </c>
      <c r="S311" s="13" t="str">
        <f>VLOOKUP(MID(P311,5,3),DATA!$H$2:$I$16,2,FALSE)</f>
        <v>9.0"</v>
      </c>
      <c r="T311" s="13" t="str">
        <f t="shared" si="9"/>
        <v>25</v>
      </c>
      <c r="U311" s="13" t="str">
        <f>VLOOKUP(MID(P311,10,3),DATA!$J$2:$L$16,2,FALSE)</f>
        <v>5x112</v>
      </c>
      <c r="V311" s="13">
        <f>VLOOKUP(MID(P311,10,3),DATA!$J$2:$L$16,3,FALSE)</f>
        <v>66.56</v>
      </c>
      <c r="W311" s="10" t="str">
        <f>VLOOKUP(MID(P311,3,1),DATA!$D$2:$E$16,2,FALSE)</f>
        <v>Medium Offset</v>
      </c>
      <c r="X311" s="10">
        <v>24.8</v>
      </c>
      <c r="Y311" s="11" t="s">
        <v>39</v>
      </c>
      <c r="Z311" s="10" t="s">
        <v>2023</v>
      </c>
      <c r="AA311" s="10" t="s">
        <v>2</v>
      </c>
      <c r="AB311" s="10" t="s">
        <v>5</v>
      </c>
    </row>
    <row r="312" spans="1:28" x14ac:dyDescent="0.25">
      <c r="A312" s="10" t="s">
        <v>1820</v>
      </c>
      <c r="B312" s="10" t="s">
        <v>121</v>
      </c>
      <c r="C312" s="62" t="str">
        <f>VLOOKUP(MID(E312,1,2),DATA!$B$2:$C$10,2,FALSE)</f>
        <v>FF04</v>
      </c>
      <c r="D312" s="10" t="str">
        <f>VLOOKUP(MID(E312,13,2),DATA!$M$2:$N$16,2,FALSE)</f>
        <v>Liquid Metal</v>
      </c>
      <c r="E312" s="66" t="s">
        <v>304</v>
      </c>
      <c r="F312" s="18" cm="1">
        <f t="array" ref="F312">SUMPRODUCT(1*('All Skus'!$C$2:$C$951=$E312),'All Skus'!$D$2:$D$951)</f>
        <v>9</v>
      </c>
      <c r="G312" s="13" t="str">
        <f>VLOOKUP(MID(E312,4,1),DATA!$F$2:$G$16,2,FALSE)</f>
        <v>20"</v>
      </c>
      <c r="H312" s="13" t="str">
        <f>VLOOKUP(MID(E312,5,3),DATA!$H$2:$I$16,2,FALSE)</f>
        <v>9.0"</v>
      </c>
      <c r="I312" s="13" t="str">
        <f t="shared" si="8"/>
        <v>25</v>
      </c>
      <c r="J312" s="13" t="str">
        <f>VLOOKUP(MID(E312,10,3),DATA!$J$2:$L$16,2,FALSE)</f>
        <v>5x112</v>
      </c>
      <c r="K312" s="13">
        <f>VLOOKUP(MID(E312,10,3),DATA!$J$2:$L$16,3,FALSE)</f>
        <v>66.56</v>
      </c>
      <c r="L312" s="10" t="str">
        <f>VLOOKUP(MID(E312,3,1),DATA!$D$2:$E$16,2,FALSE)</f>
        <v>Medium Offset</v>
      </c>
      <c r="M312" s="10">
        <v>24.8</v>
      </c>
      <c r="N312" s="11" t="s">
        <v>39</v>
      </c>
      <c r="O312" s="61" t="str">
        <f>VLOOKUP(MID(P312,1,2),DATA!$B$2:$C$10,2,FALSE)</f>
        <v>FF04</v>
      </c>
      <c r="P312" s="66" t="s">
        <v>304</v>
      </c>
      <c r="Q312" s="18" cm="1">
        <f t="array" ref="Q312">SUMPRODUCT(1*('All Skus'!$C$2:$C$951=$P312),'All Skus'!$D$2:$D$951)</f>
        <v>9</v>
      </c>
      <c r="R312" s="13" t="str">
        <f>VLOOKUP(MID(P312,4,1),DATA!$F$2:$G$16,2,FALSE)</f>
        <v>20"</v>
      </c>
      <c r="S312" s="13" t="str">
        <f>VLOOKUP(MID(P312,5,3),DATA!$H$2:$I$16,2,FALSE)</f>
        <v>9.0"</v>
      </c>
      <c r="T312" s="13" t="str">
        <f t="shared" si="9"/>
        <v>25</v>
      </c>
      <c r="U312" s="13" t="str">
        <f>VLOOKUP(MID(P312,10,3),DATA!$J$2:$L$16,2,FALSE)</f>
        <v>5x112</v>
      </c>
      <c r="V312" s="13">
        <f>VLOOKUP(MID(P312,10,3),DATA!$J$2:$L$16,3,FALSE)</f>
        <v>66.56</v>
      </c>
      <c r="W312" s="10" t="str">
        <f>VLOOKUP(MID(P312,3,1),DATA!$D$2:$E$16,2,FALSE)</f>
        <v>Medium Offset</v>
      </c>
      <c r="X312" s="10">
        <v>24.8</v>
      </c>
      <c r="Y312" s="11" t="s">
        <v>39</v>
      </c>
      <c r="Z312" s="10" t="s">
        <v>2023</v>
      </c>
      <c r="AA312" s="10" t="s">
        <v>2</v>
      </c>
      <c r="AB312" s="10" t="s">
        <v>5</v>
      </c>
    </row>
    <row r="313" spans="1:28" x14ac:dyDescent="0.25">
      <c r="A313" s="10" t="s">
        <v>1820</v>
      </c>
      <c r="B313" s="10" t="s">
        <v>1843</v>
      </c>
      <c r="C313" s="62" t="str">
        <f>VLOOKUP(MID(E313,1,2),DATA!$B$2:$C$10,2,FALSE)</f>
        <v>FF04</v>
      </c>
      <c r="D313" s="10" t="str">
        <f>VLOOKUP(MID(E313,13,2),DATA!$M$2:$N$16,2,FALSE)</f>
        <v>Tarmac</v>
      </c>
      <c r="E313" s="66" t="s">
        <v>301</v>
      </c>
      <c r="F313" s="18" cm="1">
        <f t="array" ref="F313">SUMPRODUCT(1*('All Skus'!$C$2:$C$951=$E313),'All Skus'!$D$2:$D$951)</f>
        <v>28</v>
      </c>
      <c r="G313" s="13" t="str">
        <f>VLOOKUP(MID(E313,4,1),DATA!$F$2:$G$16,2,FALSE)</f>
        <v>20"</v>
      </c>
      <c r="H313" s="13" t="str">
        <f>VLOOKUP(MID(E313,5,3),DATA!$H$2:$I$16,2,FALSE)</f>
        <v>10.5"</v>
      </c>
      <c r="I313" s="13" t="str">
        <f t="shared" si="8"/>
        <v>35</v>
      </c>
      <c r="J313" s="13" t="str">
        <f>VLOOKUP(MID(E313,10,3),DATA!$J$2:$L$16,2,FALSE)</f>
        <v>5x112</v>
      </c>
      <c r="K313" s="13">
        <f>VLOOKUP(MID(E313,10,3),DATA!$J$2:$L$16,3,FALSE)</f>
        <v>66.56</v>
      </c>
      <c r="L313" s="10" t="str">
        <f>VLOOKUP(MID(E313,3,1),DATA!$D$2:$E$16,2,FALSE)</f>
        <v>Medium Offset</v>
      </c>
      <c r="M313" s="10">
        <v>26.2</v>
      </c>
      <c r="N313" s="11" t="s">
        <v>44</v>
      </c>
      <c r="O313" s="61" t="str">
        <f>VLOOKUP(MID(P313,1,2),DATA!$B$2:$C$10,2,FALSE)</f>
        <v>FF04</v>
      </c>
      <c r="P313" s="66" t="s">
        <v>301</v>
      </c>
      <c r="Q313" s="18" cm="1">
        <f t="array" ref="Q313">SUMPRODUCT(1*('All Skus'!$C$2:$C$951=$P313),'All Skus'!$D$2:$D$951)</f>
        <v>28</v>
      </c>
      <c r="R313" s="13" t="str">
        <f>VLOOKUP(MID(P313,4,1),DATA!$F$2:$G$16,2,FALSE)</f>
        <v>20"</v>
      </c>
      <c r="S313" s="13" t="str">
        <f>VLOOKUP(MID(P313,5,3),DATA!$H$2:$I$16,2,FALSE)</f>
        <v>10.5"</v>
      </c>
      <c r="T313" s="13" t="str">
        <f t="shared" si="9"/>
        <v>35</v>
      </c>
      <c r="U313" s="13" t="str">
        <f>VLOOKUP(MID(P313,10,3),DATA!$J$2:$L$16,2,FALSE)</f>
        <v>5x112</v>
      </c>
      <c r="V313" s="13">
        <f>VLOOKUP(MID(P313,10,3),DATA!$J$2:$L$16,3,FALSE)</f>
        <v>66.56</v>
      </c>
      <c r="W313" s="10" t="str">
        <f>VLOOKUP(MID(P313,3,1),DATA!$D$2:$E$16,2,FALSE)</f>
        <v>Medium Offset</v>
      </c>
      <c r="X313" s="10">
        <v>26.2</v>
      </c>
      <c r="Y313" s="11" t="s">
        <v>44</v>
      </c>
      <c r="Z313" s="10" t="s">
        <v>2103</v>
      </c>
      <c r="AA313" s="10" t="s">
        <v>2</v>
      </c>
      <c r="AB313" s="10" t="s">
        <v>5</v>
      </c>
    </row>
    <row r="314" spans="1:28" x14ac:dyDescent="0.25">
      <c r="A314" s="10" t="s">
        <v>1820</v>
      </c>
      <c r="B314" s="10" t="s">
        <v>1843</v>
      </c>
      <c r="C314" s="62" t="str">
        <f>VLOOKUP(MID(E314,1,2),DATA!$B$2:$C$10,2,FALSE)</f>
        <v>FF04</v>
      </c>
      <c r="D314" s="10" t="str">
        <f>VLOOKUP(MID(E314,13,2),DATA!$M$2:$N$16,2,FALSE)</f>
        <v>Liquid Metal</v>
      </c>
      <c r="E314" s="66" t="s">
        <v>302</v>
      </c>
      <c r="F314" s="18" cm="1">
        <f t="array" ref="F314">SUMPRODUCT(1*('All Skus'!$C$2:$C$951=$E314),'All Skus'!$D$2:$D$951)</f>
        <v>1</v>
      </c>
      <c r="G314" s="13" t="str">
        <f>VLOOKUP(MID(E314,4,1),DATA!$F$2:$G$16,2,FALSE)</f>
        <v>20"</v>
      </c>
      <c r="H314" s="13" t="str">
        <f>VLOOKUP(MID(E314,5,3),DATA!$H$2:$I$16,2,FALSE)</f>
        <v>10.5"</v>
      </c>
      <c r="I314" s="13" t="str">
        <f t="shared" si="8"/>
        <v>35</v>
      </c>
      <c r="J314" s="13" t="str">
        <f>VLOOKUP(MID(E314,10,3),DATA!$J$2:$L$16,2,FALSE)</f>
        <v>5x112</v>
      </c>
      <c r="K314" s="13">
        <f>VLOOKUP(MID(E314,10,3),DATA!$J$2:$L$16,3,FALSE)</f>
        <v>66.56</v>
      </c>
      <c r="L314" s="10" t="str">
        <f>VLOOKUP(MID(E314,3,1),DATA!$D$2:$E$16,2,FALSE)</f>
        <v>Medium Offset</v>
      </c>
      <c r="M314" s="10">
        <v>26.2</v>
      </c>
      <c r="N314" s="11" t="s">
        <v>44</v>
      </c>
      <c r="O314" s="61" t="str">
        <f>VLOOKUP(MID(P314,1,2),DATA!$B$2:$C$10,2,FALSE)</f>
        <v>FF04</v>
      </c>
      <c r="P314" s="66" t="s">
        <v>302</v>
      </c>
      <c r="Q314" s="18" cm="1">
        <f t="array" ref="Q314">SUMPRODUCT(1*('All Skus'!$C$2:$C$951=$P314),'All Skus'!$D$2:$D$951)</f>
        <v>1</v>
      </c>
      <c r="R314" s="13" t="str">
        <f>VLOOKUP(MID(P314,4,1),DATA!$F$2:$G$16,2,FALSE)</f>
        <v>20"</v>
      </c>
      <c r="S314" s="13" t="str">
        <f>VLOOKUP(MID(P314,5,3),DATA!$H$2:$I$16,2,FALSE)</f>
        <v>10.5"</v>
      </c>
      <c r="T314" s="13" t="str">
        <f t="shared" si="9"/>
        <v>35</v>
      </c>
      <c r="U314" s="13" t="str">
        <f>VLOOKUP(MID(P314,10,3),DATA!$J$2:$L$16,2,FALSE)</f>
        <v>5x112</v>
      </c>
      <c r="V314" s="13">
        <f>VLOOKUP(MID(P314,10,3),DATA!$J$2:$L$16,3,FALSE)</f>
        <v>66.56</v>
      </c>
      <c r="W314" s="10" t="str">
        <f>VLOOKUP(MID(P314,3,1),DATA!$D$2:$E$16,2,FALSE)</f>
        <v>Medium Offset</v>
      </c>
      <c r="X314" s="10">
        <v>26.2</v>
      </c>
      <c r="Y314" s="11" t="s">
        <v>44</v>
      </c>
      <c r="Z314" s="10" t="s">
        <v>2103</v>
      </c>
      <c r="AA314" s="10" t="s">
        <v>2</v>
      </c>
      <c r="AB314" s="10" t="s">
        <v>5</v>
      </c>
    </row>
    <row r="315" spans="1:28" x14ac:dyDescent="0.25">
      <c r="A315" s="10" t="s">
        <v>1820</v>
      </c>
      <c r="B315" s="10" t="s">
        <v>121</v>
      </c>
      <c r="C315" s="62" t="str">
        <f>VLOOKUP(MID(E315,1,2),DATA!$B$2:$C$10,2,FALSE)</f>
        <v>FF10</v>
      </c>
      <c r="D315" s="10" t="str">
        <f>VLOOKUP(MID(E315,13,2),DATA!$M$2:$N$16,2,FALSE)</f>
        <v>Tarmac</v>
      </c>
      <c r="E315" s="66" t="s">
        <v>31</v>
      </c>
      <c r="F315" s="18" cm="1">
        <f t="array" ref="F315">SUMPRODUCT(1*('All Skus'!$C$2:$C$951=$E315),'All Skus'!$D$2:$D$951)</f>
        <v>68</v>
      </c>
      <c r="G315" s="13" t="str">
        <f>VLOOKUP(MID(E315,4,1),DATA!$F$2:$G$16,2,FALSE)</f>
        <v>20"</v>
      </c>
      <c r="H315" s="13" t="str">
        <f>VLOOKUP(MID(E315,5,3),DATA!$H$2:$I$16,2,FALSE)</f>
        <v>10.5"</v>
      </c>
      <c r="I315" s="13" t="str">
        <f t="shared" si="8"/>
        <v>35</v>
      </c>
      <c r="J315" s="13" t="str">
        <f>VLOOKUP(MID(E315,10,3),DATA!$J$2:$L$16,2,FALSE)</f>
        <v>5x112</v>
      </c>
      <c r="K315" s="13">
        <f>VLOOKUP(MID(E315,10,3),DATA!$J$2:$L$16,3,FALSE)</f>
        <v>66.56</v>
      </c>
      <c r="L315" s="10" t="str">
        <f>VLOOKUP(MID(E315,3,1),DATA!$D$2:$E$16,2,FALSE)</f>
        <v>Medium Offset</v>
      </c>
      <c r="N315" s="11" t="s">
        <v>44</v>
      </c>
      <c r="O315" s="61" t="str">
        <f>VLOOKUP(MID(P315,1,2),DATA!$B$2:$C$10,2,FALSE)</f>
        <v>FF10</v>
      </c>
      <c r="P315" s="66" t="s">
        <v>31</v>
      </c>
      <c r="Q315" s="18" cm="1">
        <f t="array" ref="Q315">SUMPRODUCT(1*('All Skus'!$C$2:$C$951=$P315),'All Skus'!$D$2:$D$951)</f>
        <v>68</v>
      </c>
      <c r="R315" s="13" t="str">
        <f>VLOOKUP(MID(P315,4,1),DATA!$F$2:$G$16,2,FALSE)</f>
        <v>20"</v>
      </c>
      <c r="S315" s="13" t="str">
        <f>VLOOKUP(MID(P315,5,3),DATA!$H$2:$I$16,2,FALSE)</f>
        <v>10.5"</v>
      </c>
      <c r="T315" s="13" t="str">
        <f t="shared" si="9"/>
        <v>35</v>
      </c>
      <c r="U315" s="13" t="str">
        <f>VLOOKUP(MID(P315,10,3),DATA!$J$2:$L$16,2,FALSE)</f>
        <v>5x112</v>
      </c>
      <c r="V315" s="13">
        <f>VLOOKUP(MID(P315,10,3),DATA!$J$2:$L$16,3,FALSE)</f>
        <v>66.56</v>
      </c>
      <c r="W315" s="10" t="str">
        <f>VLOOKUP(MID(P315,3,1),DATA!$D$2:$E$16,2,FALSE)</f>
        <v>Medium Offset</v>
      </c>
      <c r="Y315" s="11" t="s">
        <v>44</v>
      </c>
      <c r="Z315" s="10" t="s">
        <v>2024</v>
      </c>
      <c r="AA315" s="10" t="s">
        <v>2</v>
      </c>
      <c r="AB315" s="10" t="s">
        <v>5</v>
      </c>
    </row>
    <row r="316" spans="1:28" x14ac:dyDescent="0.25">
      <c r="A316" s="10" t="s">
        <v>1820</v>
      </c>
      <c r="B316" s="10" t="s">
        <v>121</v>
      </c>
      <c r="C316" s="62" t="str">
        <f>VLOOKUP(MID(E316,1,2),DATA!$B$2:$C$10,2,FALSE)</f>
        <v>FF10</v>
      </c>
      <c r="D316" s="10" t="str">
        <f>VLOOKUP(MID(E316,13,2),DATA!$M$2:$N$16,2,FALSE)</f>
        <v>Liquid Metal</v>
      </c>
      <c r="E316" s="66" t="s">
        <v>32</v>
      </c>
      <c r="F316" s="18" cm="1">
        <f t="array" ref="F316">SUMPRODUCT(1*('All Skus'!$C$2:$C$951=$E316),'All Skus'!$D$2:$D$951)</f>
        <v>10</v>
      </c>
      <c r="G316" s="13" t="str">
        <f>VLOOKUP(MID(E316,4,1),DATA!$F$2:$G$16,2,FALSE)</f>
        <v>20"</v>
      </c>
      <c r="H316" s="13" t="str">
        <f>VLOOKUP(MID(E316,5,3),DATA!$H$2:$I$16,2,FALSE)</f>
        <v>10.5"</v>
      </c>
      <c r="I316" s="13" t="str">
        <f t="shared" si="8"/>
        <v>35</v>
      </c>
      <c r="J316" s="13" t="str">
        <f>VLOOKUP(MID(E316,10,3),DATA!$J$2:$L$16,2,FALSE)</f>
        <v>5x112</v>
      </c>
      <c r="K316" s="13">
        <f>VLOOKUP(MID(E316,10,3),DATA!$J$2:$L$16,3,FALSE)</f>
        <v>66.56</v>
      </c>
      <c r="L316" s="10" t="str">
        <f>VLOOKUP(MID(E316,3,1),DATA!$D$2:$E$16,2,FALSE)</f>
        <v>Medium Offset</v>
      </c>
      <c r="N316" s="11" t="s">
        <v>44</v>
      </c>
      <c r="O316" s="61" t="str">
        <f>VLOOKUP(MID(P316,1,2),DATA!$B$2:$C$10,2,FALSE)</f>
        <v>FF10</v>
      </c>
      <c r="P316" s="66" t="s">
        <v>32</v>
      </c>
      <c r="Q316" s="18" cm="1">
        <f t="array" ref="Q316">SUMPRODUCT(1*('All Skus'!$C$2:$C$951=$P316),'All Skus'!$D$2:$D$951)</f>
        <v>10</v>
      </c>
      <c r="R316" s="13" t="str">
        <f>VLOOKUP(MID(P316,4,1),DATA!$F$2:$G$16,2,FALSE)</f>
        <v>20"</v>
      </c>
      <c r="S316" s="13" t="str">
        <f>VLOOKUP(MID(P316,5,3),DATA!$H$2:$I$16,2,FALSE)</f>
        <v>10.5"</v>
      </c>
      <c r="T316" s="13" t="str">
        <f t="shared" si="9"/>
        <v>35</v>
      </c>
      <c r="U316" s="13" t="str">
        <f>VLOOKUP(MID(P316,10,3),DATA!$J$2:$L$16,2,FALSE)</f>
        <v>5x112</v>
      </c>
      <c r="V316" s="13">
        <f>VLOOKUP(MID(P316,10,3),DATA!$J$2:$L$16,3,FALSE)</f>
        <v>66.56</v>
      </c>
      <c r="W316" s="10" t="str">
        <f>VLOOKUP(MID(P316,3,1),DATA!$D$2:$E$16,2,FALSE)</f>
        <v>Medium Offset</v>
      </c>
      <c r="Y316" s="11" t="s">
        <v>44</v>
      </c>
      <c r="Z316" s="10" t="s">
        <v>2024</v>
      </c>
      <c r="AA316" s="10" t="s">
        <v>2</v>
      </c>
      <c r="AB316" s="10" t="s">
        <v>5</v>
      </c>
    </row>
    <row r="317" spans="1:28" x14ac:dyDescent="0.25">
      <c r="A317" s="10" t="s">
        <v>1820</v>
      </c>
      <c r="B317" s="10" t="s">
        <v>121</v>
      </c>
      <c r="C317" s="62" t="str">
        <f>VLOOKUP(MID(E317,1,2),DATA!$B$2:$C$10,2,FALSE)</f>
        <v>FF10</v>
      </c>
      <c r="D317" s="10" t="str">
        <f>VLOOKUP(MID(E317,13,2),DATA!$M$2:$N$16,2,FALSE)</f>
        <v>Tarmac</v>
      </c>
      <c r="E317" s="66" t="s">
        <v>28</v>
      </c>
      <c r="F317" s="18" cm="1">
        <f t="array" ref="F317">SUMPRODUCT(1*('All Skus'!$C$2:$C$951=$E317),'All Skus'!$D$2:$D$951)</f>
        <v>24</v>
      </c>
      <c r="G317" s="13" t="str">
        <f>VLOOKUP(MID(E317,4,1),DATA!$F$2:$G$16,2,FALSE)</f>
        <v>20"</v>
      </c>
      <c r="H317" s="13" t="str">
        <f>VLOOKUP(MID(E317,5,3),DATA!$H$2:$I$16,2,FALSE)</f>
        <v>9.0"</v>
      </c>
      <c r="I317" s="13" t="str">
        <f t="shared" si="8"/>
        <v>25</v>
      </c>
      <c r="J317" s="13" t="str">
        <f>VLOOKUP(MID(E317,10,3),DATA!$J$2:$L$16,2,FALSE)</f>
        <v>5x112</v>
      </c>
      <c r="K317" s="13">
        <f>VLOOKUP(MID(E317,10,3),DATA!$J$2:$L$16,3,FALSE)</f>
        <v>66.56</v>
      </c>
      <c r="L317" s="10" t="str">
        <f>VLOOKUP(MID(E317,3,1),DATA!$D$2:$E$16,2,FALSE)</f>
        <v>Medium Offset</v>
      </c>
      <c r="N317" s="11" t="s">
        <v>39</v>
      </c>
      <c r="O317" s="61" t="str">
        <f>VLOOKUP(MID(P317,1,2),DATA!$B$2:$C$10,2,FALSE)</f>
        <v>FF10</v>
      </c>
      <c r="P317" s="66" t="s">
        <v>28</v>
      </c>
      <c r="Q317" s="18" cm="1">
        <f t="array" ref="Q317">SUMPRODUCT(1*('All Skus'!$C$2:$C$951=$P317),'All Skus'!$D$2:$D$951)</f>
        <v>24</v>
      </c>
      <c r="R317" s="13" t="str">
        <f>VLOOKUP(MID(P317,4,1),DATA!$F$2:$G$16,2,FALSE)</f>
        <v>20"</v>
      </c>
      <c r="S317" s="13" t="str">
        <f>VLOOKUP(MID(P317,5,3),DATA!$H$2:$I$16,2,FALSE)</f>
        <v>9.0"</v>
      </c>
      <c r="T317" s="13" t="str">
        <f t="shared" si="9"/>
        <v>25</v>
      </c>
      <c r="U317" s="13" t="str">
        <f>VLOOKUP(MID(P317,10,3),DATA!$J$2:$L$16,2,FALSE)</f>
        <v>5x112</v>
      </c>
      <c r="V317" s="13">
        <f>VLOOKUP(MID(P317,10,3),DATA!$J$2:$L$16,3,FALSE)</f>
        <v>66.56</v>
      </c>
      <c r="W317" s="10" t="str">
        <f>VLOOKUP(MID(P317,3,1),DATA!$D$2:$E$16,2,FALSE)</f>
        <v>Medium Offset</v>
      </c>
      <c r="Y317" s="11" t="s">
        <v>39</v>
      </c>
      <c r="Z317" s="10" t="s">
        <v>2023</v>
      </c>
      <c r="AA317" s="10" t="s">
        <v>2</v>
      </c>
      <c r="AB317" s="10" t="s">
        <v>5</v>
      </c>
    </row>
    <row r="318" spans="1:28" x14ac:dyDescent="0.25">
      <c r="A318" s="10" t="s">
        <v>1820</v>
      </c>
      <c r="B318" s="10" t="s">
        <v>121</v>
      </c>
      <c r="C318" s="62" t="str">
        <f>VLOOKUP(MID(E318,1,2),DATA!$B$2:$C$10,2,FALSE)</f>
        <v>FF10</v>
      </c>
      <c r="D318" s="10" t="str">
        <f>VLOOKUP(MID(E318,13,2),DATA!$M$2:$N$16,2,FALSE)</f>
        <v>Liquid Metal</v>
      </c>
      <c r="E318" s="66" t="s">
        <v>29</v>
      </c>
      <c r="F318" s="18" cm="1">
        <f t="array" ref="F318">SUMPRODUCT(1*('All Skus'!$C$2:$C$951=$E318),'All Skus'!$D$2:$D$951)</f>
        <v>8</v>
      </c>
      <c r="G318" s="13" t="str">
        <f>VLOOKUP(MID(E318,4,1),DATA!$F$2:$G$16,2,FALSE)</f>
        <v>20"</v>
      </c>
      <c r="H318" s="13" t="str">
        <f>VLOOKUP(MID(E318,5,3),DATA!$H$2:$I$16,2,FALSE)</f>
        <v>9.0"</v>
      </c>
      <c r="I318" s="13" t="str">
        <f t="shared" si="8"/>
        <v>25</v>
      </c>
      <c r="J318" s="13" t="str">
        <f>VLOOKUP(MID(E318,10,3),DATA!$J$2:$L$16,2,FALSE)</f>
        <v>5x112</v>
      </c>
      <c r="K318" s="13">
        <f>VLOOKUP(MID(E318,10,3),DATA!$J$2:$L$16,3,FALSE)</f>
        <v>66.56</v>
      </c>
      <c r="L318" s="10" t="str">
        <f>VLOOKUP(MID(E318,3,1),DATA!$D$2:$E$16,2,FALSE)</f>
        <v>Medium Offset</v>
      </c>
      <c r="N318" s="11" t="s">
        <v>39</v>
      </c>
      <c r="O318" s="61" t="str">
        <f>VLOOKUP(MID(P318,1,2),DATA!$B$2:$C$10,2,FALSE)</f>
        <v>FF10</v>
      </c>
      <c r="P318" s="66" t="s">
        <v>29</v>
      </c>
      <c r="Q318" s="18" cm="1">
        <f t="array" ref="Q318">SUMPRODUCT(1*('All Skus'!$C$2:$C$951=$P318),'All Skus'!$D$2:$D$951)</f>
        <v>8</v>
      </c>
      <c r="R318" s="13" t="str">
        <f>VLOOKUP(MID(P318,4,1),DATA!$F$2:$G$16,2,FALSE)</f>
        <v>20"</v>
      </c>
      <c r="S318" s="13" t="str">
        <f>VLOOKUP(MID(P318,5,3),DATA!$H$2:$I$16,2,FALSE)</f>
        <v>9.0"</v>
      </c>
      <c r="T318" s="13" t="str">
        <f t="shared" si="9"/>
        <v>25</v>
      </c>
      <c r="U318" s="13" t="str">
        <f>VLOOKUP(MID(P318,10,3),DATA!$J$2:$L$16,2,FALSE)</f>
        <v>5x112</v>
      </c>
      <c r="V318" s="13">
        <f>VLOOKUP(MID(P318,10,3),DATA!$J$2:$L$16,3,FALSE)</f>
        <v>66.56</v>
      </c>
      <c r="W318" s="10" t="str">
        <f>VLOOKUP(MID(P318,3,1),DATA!$D$2:$E$16,2,FALSE)</f>
        <v>Medium Offset</v>
      </c>
      <c r="Y318" s="11" t="s">
        <v>39</v>
      </c>
      <c r="Z318" s="10" t="s">
        <v>2023</v>
      </c>
      <c r="AA318" s="10" t="s">
        <v>2</v>
      </c>
      <c r="AB318" s="10" t="s">
        <v>5</v>
      </c>
    </row>
    <row r="319" spans="1:28" x14ac:dyDescent="0.25">
      <c r="A319" s="10" t="s">
        <v>1820</v>
      </c>
      <c r="B319" s="10" t="s">
        <v>1843</v>
      </c>
      <c r="C319" s="62" t="str">
        <f>VLOOKUP(MID(E319,1,2),DATA!$B$2:$C$10,2,FALSE)</f>
        <v>FF10</v>
      </c>
      <c r="D319" s="10" t="str">
        <f>VLOOKUP(MID(E319,13,2),DATA!$M$2:$N$16,2,FALSE)</f>
        <v>Tarmac</v>
      </c>
      <c r="E319" s="66" t="s">
        <v>31</v>
      </c>
      <c r="F319" s="18" cm="1">
        <f t="array" ref="F319">SUMPRODUCT(1*('All Skus'!$C$2:$C$951=$E319),'All Skus'!$D$2:$D$951)</f>
        <v>68</v>
      </c>
      <c r="G319" s="13" t="str">
        <f>VLOOKUP(MID(E319,4,1),DATA!$F$2:$G$16,2,FALSE)</f>
        <v>20"</v>
      </c>
      <c r="H319" s="13" t="str">
        <f>VLOOKUP(MID(E319,5,3),DATA!$H$2:$I$16,2,FALSE)</f>
        <v>10.5"</v>
      </c>
      <c r="I319" s="13" t="str">
        <f t="shared" si="8"/>
        <v>35</v>
      </c>
      <c r="J319" s="13" t="str">
        <f>VLOOKUP(MID(E319,10,3),DATA!$J$2:$L$16,2,FALSE)</f>
        <v>5x112</v>
      </c>
      <c r="K319" s="13">
        <f>VLOOKUP(MID(E319,10,3),DATA!$J$2:$L$16,3,FALSE)</f>
        <v>66.56</v>
      </c>
      <c r="L319" s="10" t="str">
        <f>VLOOKUP(MID(E319,3,1),DATA!$D$2:$E$16,2,FALSE)</f>
        <v>Medium Offset</v>
      </c>
      <c r="N319" s="11" t="s">
        <v>44</v>
      </c>
      <c r="O319" s="61" t="str">
        <f>VLOOKUP(MID(P319,1,2),DATA!$B$2:$C$10,2,FALSE)</f>
        <v>FF10</v>
      </c>
      <c r="P319" s="66" t="s">
        <v>31</v>
      </c>
      <c r="Q319" s="18" cm="1">
        <f t="array" ref="Q319">SUMPRODUCT(1*('All Skus'!$C$2:$C$951=$P319),'All Skus'!$D$2:$D$951)</f>
        <v>68</v>
      </c>
      <c r="R319" s="13" t="str">
        <f>VLOOKUP(MID(P319,4,1),DATA!$F$2:$G$16,2,FALSE)</f>
        <v>20"</v>
      </c>
      <c r="S319" s="13" t="str">
        <f>VLOOKUP(MID(P319,5,3),DATA!$H$2:$I$16,2,FALSE)</f>
        <v>10.5"</v>
      </c>
      <c r="T319" s="13" t="str">
        <f t="shared" si="9"/>
        <v>35</v>
      </c>
      <c r="U319" s="13" t="str">
        <f>VLOOKUP(MID(P319,10,3),DATA!$J$2:$L$16,2,FALSE)</f>
        <v>5x112</v>
      </c>
      <c r="V319" s="13">
        <f>VLOOKUP(MID(P319,10,3),DATA!$J$2:$L$16,3,FALSE)</f>
        <v>66.56</v>
      </c>
      <c r="W319" s="10" t="str">
        <f>VLOOKUP(MID(P319,3,1),DATA!$D$2:$E$16,2,FALSE)</f>
        <v>Medium Offset</v>
      </c>
      <c r="Y319" s="11" t="s">
        <v>44</v>
      </c>
      <c r="Z319" s="10" t="s">
        <v>2103</v>
      </c>
      <c r="AA319" s="10" t="s">
        <v>2</v>
      </c>
      <c r="AB319" s="10" t="s">
        <v>5</v>
      </c>
    </row>
    <row r="320" spans="1:28" x14ac:dyDescent="0.25">
      <c r="A320" s="10" t="s">
        <v>1820</v>
      </c>
      <c r="B320" s="10" t="s">
        <v>1843</v>
      </c>
      <c r="C320" s="62" t="str">
        <f>VLOOKUP(MID(E320,1,2),DATA!$B$2:$C$10,2,FALSE)</f>
        <v>FF10</v>
      </c>
      <c r="D320" s="10" t="str">
        <f>VLOOKUP(MID(E320,13,2),DATA!$M$2:$N$16,2,FALSE)</f>
        <v>Liquid Metal</v>
      </c>
      <c r="E320" s="66" t="s">
        <v>32</v>
      </c>
      <c r="F320" s="18" cm="1">
        <f t="array" ref="F320">SUMPRODUCT(1*('All Skus'!$C$2:$C$951=$E320),'All Skus'!$D$2:$D$951)</f>
        <v>10</v>
      </c>
      <c r="G320" s="13" t="str">
        <f>VLOOKUP(MID(E320,4,1),DATA!$F$2:$G$16,2,FALSE)</f>
        <v>20"</v>
      </c>
      <c r="H320" s="13" t="str">
        <f>VLOOKUP(MID(E320,5,3),DATA!$H$2:$I$16,2,FALSE)</f>
        <v>10.5"</v>
      </c>
      <c r="I320" s="13" t="str">
        <f t="shared" si="8"/>
        <v>35</v>
      </c>
      <c r="J320" s="13" t="str">
        <f>VLOOKUP(MID(E320,10,3),DATA!$J$2:$L$16,2,FALSE)</f>
        <v>5x112</v>
      </c>
      <c r="K320" s="13">
        <f>VLOOKUP(MID(E320,10,3),DATA!$J$2:$L$16,3,FALSE)</f>
        <v>66.56</v>
      </c>
      <c r="L320" s="10" t="str">
        <f>VLOOKUP(MID(E320,3,1),DATA!$D$2:$E$16,2,FALSE)</f>
        <v>Medium Offset</v>
      </c>
      <c r="N320" s="11" t="s">
        <v>44</v>
      </c>
      <c r="O320" s="61" t="str">
        <f>VLOOKUP(MID(P320,1,2),DATA!$B$2:$C$10,2,FALSE)</f>
        <v>FF10</v>
      </c>
      <c r="P320" s="66" t="s">
        <v>32</v>
      </c>
      <c r="Q320" s="18" cm="1">
        <f t="array" ref="Q320">SUMPRODUCT(1*('All Skus'!$C$2:$C$951=$P320),'All Skus'!$D$2:$D$951)</f>
        <v>10</v>
      </c>
      <c r="R320" s="13" t="str">
        <f>VLOOKUP(MID(P320,4,1),DATA!$F$2:$G$16,2,FALSE)</f>
        <v>20"</v>
      </c>
      <c r="S320" s="13" t="str">
        <f>VLOOKUP(MID(P320,5,3),DATA!$H$2:$I$16,2,FALSE)</f>
        <v>10.5"</v>
      </c>
      <c r="T320" s="13" t="str">
        <f t="shared" si="9"/>
        <v>35</v>
      </c>
      <c r="U320" s="13" t="str">
        <f>VLOOKUP(MID(P320,10,3),DATA!$J$2:$L$16,2,FALSE)</f>
        <v>5x112</v>
      </c>
      <c r="V320" s="13">
        <f>VLOOKUP(MID(P320,10,3),DATA!$J$2:$L$16,3,FALSE)</f>
        <v>66.56</v>
      </c>
      <c r="W320" s="10" t="str">
        <f>VLOOKUP(MID(P320,3,1),DATA!$D$2:$E$16,2,FALSE)</f>
        <v>Medium Offset</v>
      </c>
      <c r="Y320" s="11" t="s">
        <v>44</v>
      </c>
      <c r="Z320" s="10" t="s">
        <v>2103</v>
      </c>
      <c r="AA320" s="10" t="s">
        <v>2</v>
      </c>
      <c r="AB320" s="10" t="s">
        <v>5</v>
      </c>
    </row>
    <row r="321" spans="1:29" x14ac:dyDescent="0.25">
      <c r="A321" s="10" t="s">
        <v>1820</v>
      </c>
      <c r="B321" s="10" t="s">
        <v>121</v>
      </c>
      <c r="C321" s="62" t="str">
        <f>VLOOKUP(MID(E321,1,2),DATA!$B$2:$C$10,2,FALSE)</f>
        <v>FF10</v>
      </c>
      <c r="D321" s="10" t="str">
        <f>VLOOKUP(MID(E321,13,2),DATA!$M$2:$N$16,2,FALSE)</f>
        <v>Tarmac</v>
      </c>
      <c r="E321" s="66" t="s">
        <v>49</v>
      </c>
      <c r="F321" s="18" cm="1">
        <f t="array" ref="F321">SUMPRODUCT(1*('All Skus'!$C$2:$C$951=$E321),'All Skus'!$D$2:$D$951)</f>
        <v>-2</v>
      </c>
      <c r="G321" s="13" t="str">
        <f>VLOOKUP(MID(E321,4,1),DATA!$F$2:$G$16,2,FALSE)</f>
        <v>21"</v>
      </c>
      <c r="H321" s="13" t="str">
        <f>VLOOKUP(MID(E321,5,3),DATA!$H$2:$I$16,2,FALSE)</f>
        <v>10.5"</v>
      </c>
      <c r="I321" s="13" t="str">
        <f t="shared" si="8"/>
        <v>35</v>
      </c>
      <c r="J321" s="13" t="str">
        <f>VLOOKUP(MID(E321,10,3),DATA!$J$2:$L$16,2,FALSE)</f>
        <v>5x112</v>
      </c>
      <c r="K321" s="13">
        <f>VLOOKUP(MID(E321,10,3),DATA!$J$2:$L$16,3,FALSE)</f>
        <v>66.56</v>
      </c>
      <c r="L321" s="10" t="str">
        <f>VLOOKUP(MID(E321,3,1),DATA!$D$2:$E$16,2,FALSE)</f>
        <v>Medium Offset</v>
      </c>
      <c r="N321" s="11" t="s">
        <v>52</v>
      </c>
      <c r="O321" s="61" t="str">
        <f>VLOOKUP(MID(P321,1,2),DATA!$B$2:$C$10,2,FALSE)</f>
        <v>FF10</v>
      </c>
      <c r="P321" s="66" t="s">
        <v>49</v>
      </c>
      <c r="Q321" s="18" cm="1">
        <f t="array" ref="Q321">SUMPRODUCT(1*('All Skus'!$C$2:$C$951=$P321),'All Skus'!$D$2:$D$951)</f>
        <v>-2</v>
      </c>
      <c r="R321" s="13" t="str">
        <f>VLOOKUP(MID(P321,4,1),DATA!$F$2:$G$16,2,FALSE)</f>
        <v>21"</v>
      </c>
      <c r="S321" s="13" t="str">
        <f>VLOOKUP(MID(P321,5,3),DATA!$H$2:$I$16,2,FALSE)</f>
        <v>10.5"</v>
      </c>
      <c r="T321" s="13" t="str">
        <f t="shared" si="9"/>
        <v>35</v>
      </c>
      <c r="U321" s="13" t="str">
        <f>VLOOKUP(MID(P321,10,3),DATA!$J$2:$L$16,2,FALSE)</f>
        <v>5x112</v>
      </c>
      <c r="V321" s="13">
        <f>VLOOKUP(MID(P321,10,3),DATA!$J$2:$L$16,3,FALSE)</f>
        <v>66.56</v>
      </c>
      <c r="W321" s="10" t="str">
        <f>VLOOKUP(MID(P321,3,1),DATA!$D$2:$E$16,2,FALSE)</f>
        <v>Medium Offset</v>
      </c>
      <c r="Y321" s="11" t="s">
        <v>52</v>
      </c>
      <c r="Z321" s="10" t="s">
        <v>2024</v>
      </c>
      <c r="AA321" s="10" t="s">
        <v>2</v>
      </c>
      <c r="AB321" s="10" t="s">
        <v>5</v>
      </c>
    </row>
    <row r="322" spans="1:29" x14ac:dyDescent="0.25">
      <c r="A322" s="10" t="s">
        <v>1820</v>
      </c>
      <c r="B322" s="10" t="s">
        <v>121</v>
      </c>
      <c r="C322" s="62" t="str">
        <f>VLOOKUP(MID(E322,1,2),DATA!$B$2:$C$10,2,FALSE)</f>
        <v>FF10</v>
      </c>
      <c r="D322" s="10" t="str">
        <f>VLOOKUP(MID(E322,13,2),DATA!$M$2:$N$16,2,FALSE)</f>
        <v>Liquid Metal</v>
      </c>
      <c r="E322" s="66" t="s">
        <v>50</v>
      </c>
      <c r="F322" s="18" cm="1">
        <f t="array" ref="F322">SUMPRODUCT(1*('All Skus'!$C$2:$C$951=$E322),'All Skus'!$D$2:$D$951)</f>
        <v>-2</v>
      </c>
      <c r="G322" s="13" t="str">
        <f>VLOOKUP(MID(E322,4,1),DATA!$F$2:$G$16,2,FALSE)</f>
        <v>21"</v>
      </c>
      <c r="H322" s="13" t="str">
        <f>VLOOKUP(MID(E322,5,3),DATA!$H$2:$I$16,2,FALSE)</f>
        <v>10.5"</v>
      </c>
      <c r="I322" s="13" t="str">
        <f t="shared" ref="I322:I385" si="10">MID(E322,8,2)</f>
        <v>35</v>
      </c>
      <c r="J322" s="13" t="str">
        <f>VLOOKUP(MID(E322,10,3),DATA!$J$2:$L$16,2,FALSE)</f>
        <v>5x112</v>
      </c>
      <c r="K322" s="13">
        <f>VLOOKUP(MID(E322,10,3),DATA!$J$2:$L$16,3,FALSE)</f>
        <v>66.56</v>
      </c>
      <c r="L322" s="10" t="str">
        <f>VLOOKUP(MID(E322,3,1),DATA!$D$2:$E$16,2,FALSE)</f>
        <v>Medium Offset</v>
      </c>
      <c r="N322" s="11" t="s">
        <v>52</v>
      </c>
      <c r="O322" s="61" t="str">
        <f>VLOOKUP(MID(P322,1,2),DATA!$B$2:$C$10,2,FALSE)</f>
        <v>FF10</v>
      </c>
      <c r="P322" s="66" t="s">
        <v>50</v>
      </c>
      <c r="Q322" s="18" cm="1">
        <f t="array" ref="Q322">SUMPRODUCT(1*('All Skus'!$C$2:$C$951=$P322),'All Skus'!$D$2:$D$951)</f>
        <v>-2</v>
      </c>
      <c r="R322" s="13" t="str">
        <f>VLOOKUP(MID(P322,4,1),DATA!$F$2:$G$16,2,FALSE)</f>
        <v>21"</v>
      </c>
      <c r="S322" s="13" t="str">
        <f>VLOOKUP(MID(P322,5,3),DATA!$H$2:$I$16,2,FALSE)</f>
        <v>10.5"</v>
      </c>
      <c r="T322" s="13" t="str">
        <f t="shared" ref="T322:T385" si="11">MID(P322,8,2)</f>
        <v>35</v>
      </c>
      <c r="U322" s="13" t="str">
        <f>VLOOKUP(MID(P322,10,3),DATA!$J$2:$L$16,2,FALSE)</f>
        <v>5x112</v>
      </c>
      <c r="V322" s="13">
        <f>VLOOKUP(MID(P322,10,3),DATA!$J$2:$L$16,3,FALSE)</f>
        <v>66.56</v>
      </c>
      <c r="W322" s="10" t="str">
        <f>VLOOKUP(MID(P322,3,1),DATA!$D$2:$E$16,2,FALSE)</f>
        <v>Medium Offset</v>
      </c>
      <c r="Y322" s="11" t="s">
        <v>52</v>
      </c>
      <c r="Z322" s="10" t="s">
        <v>2024</v>
      </c>
      <c r="AA322" s="10" t="s">
        <v>2</v>
      </c>
      <c r="AB322" s="10" t="s">
        <v>5</v>
      </c>
    </row>
    <row r="323" spans="1:29" x14ac:dyDescent="0.25">
      <c r="A323" s="10" t="s">
        <v>1820</v>
      </c>
      <c r="B323" s="10" t="s">
        <v>121</v>
      </c>
      <c r="C323" s="62" t="str">
        <f>VLOOKUP(MID(E323,1,2),DATA!$B$2:$C$10,2,FALSE)</f>
        <v>FF11</v>
      </c>
      <c r="D323" s="10" t="str">
        <f>VLOOKUP(MID(E323,13,2),DATA!$M$2:$N$16,2,FALSE)</f>
        <v>Tarmac</v>
      </c>
      <c r="E323" s="66" t="s">
        <v>380</v>
      </c>
      <c r="F323" s="18" cm="1">
        <f t="array" ref="F323">SUMPRODUCT(1*('All Skus'!$C$2:$C$951=$E323),'All Skus'!$D$2:$D$951)</f>
        <v>23</v>
      </c>
      <c r="G323" s="13" t="str">
        <f>VLOOKUP(MID(E323,4,1),DATA!$F$2:$G$16,2,FALSE)</f>
        <v>20"</v>
      </c>
      <c r="H323" s="13" t="str">
        <f>VLOOKUP(MID(E323,5,3),DATA!$H$2:$I$16,2,FALSE)</f>
        <v>10.5"</v>
      </c>
      <c r="I323" s="13" t="str">
        <f t="shared" si="10"/>
        <v>35</v>
      </c>
      <c r="J323" s="13" t="str">
        <f>VLOOKUP(MID(E323,10,3),DATA!$J$2:$L$16,2,FALSE)</f>
        <v>5x112</v>
      </c>
      <c r="K323" s="13">
        <f>VLOOKUP(MID(E323,10,3),DATA!$J$2:$L$16,3,FALSE)</f>
        <v>66.56</v>
      </c>
      <c r="L323" s="10" t="str">
        <f>VLOOKUP(MID(E323,3,1),DATA!$D$2:$E$16,2,FALSE)</f>
        <v>Medium Offset</v>
      </c>
      <c r="N323" s="11" t="s">
        <v>44</v>
      </c>
      <c r="O323" s="61" t="str">
        <f>VLOOKUP(MID(P323,1,2),DATA!$B$2:$C$10,2,FALSE)</f>
        <v>FF11</v>
      </c>
      <c r="P323" s="66" t="s">
        <v>380</v>
      </c>
      <c r="Q323" s="18" cm="1">
        <f t="array" ref="Q323">SUMPRODUCT(1*('All Skus'!$C$2:$C$951=$P323),'All Skus'!$D$2:$D$951)</f>
        <v>23</v>
      </c>
      <c r="R323" s="13" t="str">
        <f>VLOOKUP(MID(P323,4,1),DATA!$F$2:$G$16,2,FALSE)</f>
        <v>20"</v>
      </c>
      <c r="S323" s="13" t="str">
        <f>VLOOKUP(MID(P323,5,3),DATA!$H$2:$I$16,2,FALSE)</f>
        <v>10.5"</v>
      </c>
      <c r="T323" s="13" t="str">
        <f t="shared" si="11"/>
        <v>35</v>
      </c>
      <c r="U323" s="13" t="str">
        <f>VLOOKUP(MID(P323,10,3),DATA!$J$2:$L$16,2,FALSE)</f>
        <v>5x112</v>
      </c>
      <c r="V323" s="13">
        <f>VLOOKUP(MID(P323,10,3),DATA!$J$2:$L$16,3,FALSE)</f>
        <v>66.56</v>
      </c>
      <c r="W323" s="10" t="str">
        <f>VLOOKUP(MID(P323,3,1),DATA!$D$2:$E$16,2,FALSE)</f>
        <v>Medium Offset</v>
      </c>
      <c r="Y323" s="11" t="s">
        <v>44</v>
      </c>
      <c r="Z323" s="10" t="s">
        <v>2024</v>
      </c>
      <c r="AA323" s="10" t="s">
        <v>2</v>
      </c>
      <c r="AB323" s="10" t="s">
        <v>5</v>
      </c>
    </row>
    <row r="324" spans="1:29" x14ac:dyDescent="0.25">
      <c r="A324" s="10" t="s">
        <v>1820</v>
      </c>
      <c r="B324" s="10" t="s">
        <v>121</v>
      </c>
      <c r="C324" s="62" t="str">
        <f>VLOOKUP(MID(E324,1,2),DATA!$B$2:$C$10,2,FALSE)</f>
        <v>FF11</v>
      </c>
      <c r="D324" s="10" t="str">
        <f>VLOOKUP(MID(E324,13,2),DATA!$M$2:$N$16,2,FALSE)</f>
        <v>Liquid Metal</v>
      </c>
      <c r="E324" s="66" t="s">
        <v>381</v>
      </c>
      <c r="F324" s="18" cm="1">
        <f t="array" ref="F324">SUMPRODUCT(1*('All Skus'!$C$2:$C$951=$E324),'All Skus'!$D$2:$D$951)</f>
        <v>13</v>
      </c>
      <c r="G324" s="13" t="str">
        <f>VLOOKUP(MID(E324,4,1),DATA!$F$2:$G$16,2,FALSE)</f>
        <v>20"</v>
      </c>
      <c r="H324" s="13" t="str">
        <f>VLOOKUP(MID(E324,5,3),DATA!$H$2:$I$16,2,FALSE)</f>
        <v>10.5"</v>
      </c>
      <c r="I324" s="13" t="str">
        <f t="shared" si="10"/>
        <v>35</v>
      </c>
      <c r="J324" s="13" t="str">
        <f>VLOOKUP(MID(E324,10,3),DATA!$J$2:$L$16,2,FALSE)</f>
        <v>5x112</v>
      </c>
      <c r="K324" s="13">
        <f>VLOOKUP(MID(E324,10,3),DATA!$J$2:$L$16,3,FALSE)</f>
        <v>66.56</v>
      </c>
      <c r="L324" s="10" t="str">
        <f>VLOOKUP(MID(E324,3,1),DATA!$D$2:$E$16,2,FALSE)</f>
        <v>Medium Offset</v>
      </c>
      <c r="N324" s="11" t="s">
        <v>44</v>
      </c>
      <c r="O324" s="61" t="str">
        <f>VLOOKUP(MID(P324,1,2),DATA!$B$2:$C$10,2,FALSE)</f>
        <v>FF11</v>
      </c>
      <c r="P324" s="66" t="s">
        <v>381</v>
      </c>
      <c r="Q324" s="18" cm="1">
        <f t="array" ref="Q324">SUMPRODUCT(1*('All Skus'!$C$2:$C$951=$P324),'All Skus'!$D$2:$D$951)</f>
        <v>13</v>
      </c>
      <c r="R324" s="13" t="str">
        <f>VLOOKUP(MID(P324,4,1),DATA!$F$2:$G$16,2,FALSE)</f>
        <v>20"</v>
      </c>
      <c r="S324" s="13" t="str">
        <f>VLOOKUP(MID(P324,5,3),DATA!$H$2:$I$16,2,FALSE)</f>
        <v>10.5"</v>
      </c>
      <c r="T324" s="13" t="str">
        <f t="shared" si="11"/>
        <v>35</v>
      </c>
      <c r="U324" s="13" t="str">
        <f>VLOOKUP(MID(P324,10,3),DATA!$J$2:$L$16,2,FALSE)</f>
        <v>5x112</v>
      </c>
      <c r="V324" s="13">
        <f>VLOOKUP(MID(P324,10,3),DATA!$J$2:$L$16,3,FALSE)</f>
        <v>66.56</v>
      </c>
      <c r="W324" s="10" t="str">
        <f>VLOOKUP(MID(P324,3,1),DATA!$D$2:$E$16,2,FALSE)</f>
        <v>Medium Offset</v>
      </c>
      <c r="Y324" s="11" t="s">
        <v>44</v>
      </c>
      <c r="Z324" s="10" t="s">
        <v>2024</v>
      </c>
      <c r="AA324" s="10" t="s">
        <v>2</v>
      </c>
      <c r="AB324" s="10" t="s">
        <v>5</v>
      </c>
    </row>
    <row r="325" spans="1:29" x14ac:dyDescent="0.25">
      <c r="A325" s="10" t="s">
        <v>1820</v>
      </c>
      <c r="B325" s="10" t="s">
        <v>121</v>
      </c>
      <c r="C325" s="62" t="str">
        <f>VLOOKUP(MID(E325,1,2),DATA!$B$2:$C$10,2,FALSE)</f>
        <v>FF11</v>
      </c>
      <c r="D325" s="10" t="str">
        <f>VLOOKUP(MID(E325,13,2),DATA!$M$2:$N$16,2,FALSE)</f>
        <v>Tarmac</v>
      </c>
      <c r="E325" s="66" t="s">
        <v>378</v>
      </c>
      <c r="F325" s="18" cm="1">
        <f t="array" ref="F325">SUMPRODUCT(1*('All Skus'!$C$2:$C$951=$E325),'All Skus'!$D$2:$D$951)</f>
        <v>22</v>
      </c>
      <c r="G325" s="13" t="str">
        <f>VLOOKUP(MID(E325,4,1),DATA!$F$2:$G$16,2,FALSE)</f>
        <v>20"</v>
      </c>
      <c r="H325" s="13" t="str">
        <f>VLOOKUP(MID(E325,5,3),DATA!$H$2:$I$16,2,FALSE)</f>
        <v>9.0"</v>
      </c>
      <c r="I325" s="13" t="str">
        <f t="shared" si="10"/>
        <v>25</v>
      </c>
      <c r="J325" s="13" t="str">
        <f>VLOOKUP(MID(E325,10,3),DATA!$J$2:$L$16,2,FALSE)</f>
        <v>5x112</v>
      </c>
      <c r="K325" s="13">
        <f>VLOOKUP(MID(E325,10,3),DATA!$J$2:$L$16,3,FALSE)</f>
        <v>66.56</v>
      </c>
      <c r="L325" s="10" t="str">
        <f>VLOOKUP(MID(E325,3,1),DATA!$D$2:$E$16,2,FALSE)</f>
        <v>Medium Offset</v>
      </c>
      <c r="N325" s="11" t="s">
        <v>39</v>
      </c>
      <c r="O325" s="61" t="str">
        <f>VLOOKUP(MID(P325,1,2),DATA!$B$2:$C$10,2,FALSE)</f>
        <v>FF11</v>
      </c>
      <c r="P325" s="66" t="s">
        <v>378</v>
      </c>
      <c r="Q325" s="18" cm="1">
        <f t="array" ref="Q325">SUMPRODUCT(1*('All Skus'!$C$2:$C$951=$P325),'All Skus'!$D$2:$D$951)</f>
        <v>22</v>
      </c>
      <c r="R325" s="13" t="str">
        <f>VLOOKUP(MID(P325,4,1),DATA!$F$2:$G$16,2,FALSE)</f>
        <v>20"</v>
      </c>
      <c r="S325" s="13" t="str">
        <f>VLOOKUP(MID(P325,5,3),DATA!$H$2:$I$16,2,FALSE)</f>
        <v>9.0"</v>
      </c>
      <c r="T325" s="13" t="str">
        <f t="shared" si="11"/>
        <v>25</v>
      </c>
      <c r="U325" s="13" t="str">
        <f>VLOOKUP(MID(P325,10,3),DATA!$J$2:$L$16,2,FALSE)</f>
        <v>5x112</v>
      </c>
      <c r="V325" s="13">
        <f>VLOOKUP(MID(P325,10,3),DATA!$J$2:$L$16,3,FALSE)</f>
        <v>66.56</v>
      </c>
      <c r="W325" s="10" t="str">
        <f>VLOOKUP(MID(P325,3,1),DATA!$D$2:$E$16,2,FALSE)</f>
        <v>Medium Offset</v>
      </c>
      <c r="Y325" s="11" t="s">
        <v>39</v>
      </c>
      <c r="Z325" s="10" t="s">
        <v>2023</v>
      </c>
      <c r="AA325" s="10" t="s">
        <v>2</v>
      </c>
      <c r="AB325" s="10" t="s">
        <v>5</v>
      </c>
    </row>
    <row r="326" spans="1:29" x14ac:dyDescent="0.25">
      <c r="A326" s="10" t="s">
        <v>1820</v>
      </c>
      <c r="B326" s="10" t="s">
        <v>121</v>
      </c>
      <c r="C326" s="62" t="str">
        <f>VLOOKUP(MID(E326,1,2),DATA!$B$2:$C$10,2,FALSE)</f>
        <v>FF11</v>
      </c>
      <c r="D326" s="10" t="str">
        <f>VLOOKUP(MID(E326,13,2),DATA!$M$2:$N$16,2,FALSE)</f>
        <v>Liquid Metal</v>
      </c>
      <c r="E326" s="66" t="s">
        <v>379</v>
      </c>
      <c r="F326" s="18" cm="1">
        <f t="array" ref="F326">SUMPRODUCT(1*('All Skus'!$C$2:$C$951=$E326),'All Skus'!$D$2:$D$951)</f>
        <v>5</v>
      </c>
      <c r="G326" s="13" t="str">
        <f>VLOOKUP(MID(E326,4,1),DATA!$F$2:$G$16,2,FALSE)</f>
        <v>20"</v>
      </c>
      <c r="H326" s="13" t="str">
        <f>VLOOKUP(MID(E326,5,3),DATA!$H$2:$I$16,2,FALSE)</f>
        <v>9.0"</v>
      </c>
      <c r="I326" s="13" t="str">
        <f t="shared" si="10"/>
        <v>25</v>
      </c>
      <c r="J326" s="13" t="str">
        <f>VLOOKUP(MID(E326,10,3),DATA!$J$2:$L$16,2,FALSE)</f>
        <v>5x112</v>
      </c>
      <c r="K326" s="13">
        <f>VLOOKUP(MID(E326,10,3),DATA!$J$2:$L$16,3,FALSE)</f>
        <v>66.56</v>
      </c>
      <c r="L326" s="10" t="str">
        <f>VLOOKUP(MID(E326,3,1),DATA!$D$2:$E$16,2,FALSE)</f>
        <v>Medium Offset</v>
      </c>
      <c r="N326" s="11" t="s">
        <v>39</v>
      </c>
      <c r="O326" s="61" t="str">
        <f>VLOOKUP(MID(P326,1,2),DATA!$B$2:$C$10,2,FALSE)</f>
        <v>FF11</v>
      </c>
      <c r="P326" s="66" t="s">
        <v>379</v>
      </c>
      <c r="Q326" s="18" cm="1">
        <f t="array" ref="Q326">SUMPRODUCT(1*('All Skus'!$C$2:$C$951=$P326),'All Skus'!$D$2:$D$951)</f>
        <v>5</v>
      </c>
      <c r="R326" s="13" t="str">
        <f>VLOOKUP(MID(P326,4,1),DATA!$F$2:$G$16,2,FALSE)</f>
        <v>20"</v>
      </c>
      <c r="S326" s="13" t="str">
        <f>VLOOKUP(MID(P326,5,3),DATA!$H$2:$I$16,2,FALSE)</f>
        <v>9.0"</v>
      </c>
      <c r="T326" s="13" t="str">
        <f t="shared" si="11"/>
        <v>25</v>
      </c>
      <c r="U326" s="13" t="str">
        <f>VLOOKUP(MID(P326,10,3),DATA!$J$2:$L$16,2,FALSE)</f>
        <v>5x112</v>
      </c>
      <c r="V326" s="13">
        <f>VLOOKUP(MID(P326,10,3),DATA!$J$2:$L$16,3,FALSE)</f>
        <v>66.56</v>
      </c>
      <c r="W326" s="10" t="str">
        <f>VLOOKUP(MID(P326,3,1),DATA!$D$2:$E$16,2,FALSE)</f>
        <v>Medium Offset</v>
      </c>
      <c r="Y326" s="11" t="s">
        <v>39</v>
      </c>
      <c r="Z326" s="10" t="s">
        <v>2023</v>
      </c>
      <c r="AA326" s="10" t="s">
        <v>2</v>
      </c>
      <c r="AB326" s="10" t="s">
        <v>5</v>
      </c>
    </row>
    <row r="327" spans="1:29" x14ac:dyDescent="0.25">
      <c r="A327" s="10" t="s">
        <v>1820</v>
      </c>
      <c r="B327" s="10" t="s">
        <v>1843</v>
      </c>
      <c r="C327" s="62" t="str">
        <f>VLOOKUP(MID(E327,1,2),DATA!$B$2:$C$10,2,FALSE)</f>
        <v>FF11</v>
      </c>
      <c r="D327" s="10" t="str">
        <f>VLOOKUP(MID(E327,13,2),DATA!$M$2:$N$16,2,FALSE)</f>
        <v>Tarmac</v>
      </c>
      <c r="E327" s="66" t="s">
        <v>380</v>
      </c>
      <c r="F327" s="18" cm="1">
        <f t="array" ref="F327">SUMPRODUCT(1*('All Skus'!$C$2:$C$951=$E327),'All Skus'!$D$2:$D$951)</f>
        <v>23</v>
      </c>
      <c r="G327" s="13" t="str">
        <f>VLOOKUP(MID(E327,4,1),DATA!$F$2:$G$16,2,FALSE)</f>
        <v>20"</v>
      </c>
      <c r="H327" s="13" t="str">
        <f>VLOOKUP(MID(E327,5,3),DATA!$H$2:$I$16,2,FALSE)</f>
        <v>10.5"</v>
      </c>
      <c r="I327" s="13" t="str">
        <f t="shared" si="10"/>
        <v>35</v>
      </c>
      <c r="J327" s="13" t="str">
        <f>VLOOKUP(MID(E327,10,3),DATA!$J$2:$L$16,2,FALSE)</f>
        <v>5x112</v>
      </c>
      <c r="K327" s="13">
        <f>VLOOKUP(MID(E327,10,3),DATA!$J$2:$L$16,3,FALSE)</f>
        <v>66.56</v>
      </c>
      <c r="L327" s="10" t="str">
        <f>VLOOKUP(MID(E327,3,1),DATA!$D$2:$E$16,2,FALSE)</f>
        <v>Medium Offset</v>
      </c>
      <c r="N327" s="11" t="s">
        <v>44</v>
      </c>
      <c r="O327" s="61" t="str">
        <f>VLOOKUP(MID(P327,1,2),DATA!$B$2:$C$10,2,FALSE)</f>
        <v>FF11</v>
      </c>
      <c r="P327" s="66" t="s">
        <v>380</v>
      </c>
      <c r="Q327" s="18" cm="1">
        <f t="array" ref="Q327">SUMPRODUCT(1*('All Skus'!$C$2:$C$951=$P327),'All Skus'!$D$2:$D$951)</f>
        <v>23</v>
      </c>
      <c r="R327" s="13" t="str">
        <f>VLOOKUP(MID(P327,4,1),DATA!$F$2:$G$16,2,FALSE)</f>
        <v>20"</v>
      </c>
      <c r="S327" s="13" t="str">
        <f>VLOOKUP(MID(P327,5,3),DATA!$H$2:$I$16,2,FALSE)</f>
        <v>10.5"</v>
      </c>
      <c r="T327" s="13" t="str">
        <f t="shared" si="11"/>
        <v>35</v>
      </c>
      <c r="U327" s="13" t="str">
        <f>VLOOKUP(MID(P327,10,3),DATA!$J$2:$L$16,2,FALSE)</f>
        <v>5x112</v>
      </c>
      <c r="V327" s="13">
        <f>VLOOKUP(MID(P327,10,3),DATA!$J$2:$L$16,3,FALSE)</f>
        <v>66.56</v>
      </c>
      <c r="W327" s="10" t="str">
        <f>VLOOKUP(MID(P327,3,1),DATA!$D$2:$E$16,2,FALSE)</f>
        <v>Medium Offset</v>
      </c>
      <c r="Y327" s="11" t="s">
        <v>44</v>
      </c>
      <c r="Z327" s="10" t="s">
        <v>2103</v>
      </c>
      <c r="AA327" s="10" t="s">
        <v>2</v>
      </c>
      <c r="AB327" s="10" t="s">
        <v>5</v>
      </c>
    </row>
    <row r="328" spans="1:29" x14ac:dyDescent="0.25">
      <c r="A328" s="10" t="s">
        <v>1820</v>
      </c>
      <c r="B328" s="10" t="s">
        <v>1843</v>
      </c>
      <c r="C328" s="62" t="str">
        <f>VLOOKUP(MID(E328,1,2),DATA!$B$2:$C$10,2,FALSE)</f>
        <v>FF11</v>
      </c>
      <c r="D328" s="10" t="str">
        <f>VLOOKUP(MID(E328,13,2),DATA!$M$2:$N$16,2,FALSE)</f>
        <v>Liquid Metal</v>
      </c>
      <c r="E328" s="66" t="s">
        <v>381</v>
      </c>
      <c r="F328" s="18" cm="1">
        <f t="array" ref="F328">SUMPRODUCT(1*('All Skus'!$C$2:$C$951=$E328),'All Skus'!$D$2:$D$951)</f>
        <v>13</v>
      </c>
      <c r="G328" s="13" t="str">
        <f>VLOOKUP(MID(E328,4,1),DATA!$F$2:$G$16,2,FALSE)</f>
        <v>20"</v>
      </c>
      <c r="H328" s="13" t="str">
        <f>VLOOKUP(MID(E328,5,3),DATA!$H$2:$I$16,2,FALSE)</f>
        <v>10.5"</v>
      </c>
      <c r="I328" s="13" t="str">
        <f t="shared" si="10"/>
        <v>35</v>
      </c>
      <c r="J328" s="13" t="str">
        <f>VLOOKUP(MID(E328,10,3),DATA!$J$2:$L$16,2,FALSE)</f>
        <v>5x112</v>
      </c>
      <c r="K328" s="13">
        <f>VLOOKUP(MID(E328,10,3),DATA!$J$2:$L$16,3,FALSE)</f>
        <v>66.56</v>
      </c>
      <c r="L328" s="10" t="str">
        <f>VLOOKUP(MID(E328,3,1),DATA!$D$2:$E$16,2,FALSE)</f>
        <v>Medium Offset</v>
      </c>
      <c r="N328" s="11" t="s">
        <v>44</v>
      </c>
      <c r="O328" s="61" t="str">
        <f>VLOOKUP(MID(P328,1,2),DATA!$B$2:$C$10,2,FALSE)</f>
        <v>FF11</v>
      </c>
      <c r="P328" s="66" t="s">
        <v>381</v>
      </c>
      <c r="Q328" s="18" cm="1">
        <f t="array" ref="Q328">SUMPRODUCT(1*('All Skus'!$C$2:$C$951=$P328),'All Skus'!$D$2:$D$951)</f>
        <v>13</v>
      </c>
      <c r="R328" s="13" t="str">
        <f>VLOOKUP(MID(P328,4,1),DATA!$F$2:$G$16,2,FALSE)</f>
        <v>20"</v>
      </c>
      <c r="S328" s="13" t="str">
        <f>VLOOKUP(MID(P328,5,3),DATA!$H$2:$I$16,2,FALSE)</f>
        <v>10.5"</v>
      </c>
      <c r="T328" s="13" t="str">
        <f t="shared" si="11"/>
        <v>35</v>
      </c>
      <c r="U328" s="13" t="str">
        <f>VLOOKUP(MID(P328,10,3),DATA!$J$2:$L$16,2,FALSE)</f>
        <v>5x112</v>
      </c>
      <c r="V328" s="13">
        <f>VLOOKUP(MID(P328,10,3),DATA!$J$2:$L$16,3,FALSE)</f>
        <v>66.56</v>
      </c>
      <c r="W328" s="10" t="str">
        <f>VLOOKUP(MID(P328,3,1),DATA!$D$2:$E$16,2,FALSE)</f>
        <v>Medium Offset</v>
      </c>
      <c r="Y328" s="11" t="s">
        <v>44</v>
      </c>
      <c r="Z328" s="10" t="s">
        <v>2103</v>
      </c>
      <c r="AA328" s="10" t="s">
        <v>2</v>
      </c>
      <c r="AB328" s="10" t="s">
        <v>5</v>
      </c>
    </row>
    <row r="329" spans="1:29" x14ac:dyDescent="0.25">
      <c r="A329" s="10" t="s">
        <v>1820</v>
      </c>
      <c r="B329" s="10" t="s">
        <v>121</v>
      </c>
      <c r="C329" s="62" t="str">
        <f>VLOOKUP(MID(E329,1,2),DATA!$B$2:$C$10,2,FALSE)</f>
        <v>FF11</v>
      </c>
      <c r="D329" s="10" t="str">
        <f>VLOOKUP(MID(E329,13,2),DATA!$M$2:$N$16,2,FALSE)</f>
        <v>Tarmac</v>
      </c>
      <c r="E329" s="66" t="s">
        <v>386</v>
      </c>
      <c r="F329" s="18" cm="1">
        <f t="array" ref="F329">SUMPRODUCT(1*('All Skus'!$C$2:$C$951=$E329),'All Skus'!$D$2:$D$951)</f>
        <v>2</v>
      </c>
      <c r="G329" s="13" t="str">
        <f>VLOOKUP(MID(E329,4,1),DATA!$F$2:$G$16,2,FALSE)</f>
        <v>21"</v>
      </c>
      <c r="H329" s="13" t="str">
        <f>VLOOKUP(MID(E329,5,3),DATA!$H$2:$I$16,2,FALSE)</f>
        <v>10.5"</v>
      </c>
      <c r="I329" s="13" t="str">
        <f t="shared" si="10"/>
        <v>35</v>
      </c>
      <c r="J329" s="13" t="str">
        <f>VLOOKUP(MID(E329,10,3),DATA!$J$2:$L$16,2,FALSE)</f>
        <v>5x112</v>
      </c>
      <c r="K329" s="13">
        <f>VLOOKUP(MID(E329,10,3),DATA!$J$2:$L$16,3,FALSE)</f>
        <v>66.56</v>
      </c>
      <c r="L329" s="10" t="str">
        <f>VLOOKUP(MID(E329,3,1),DATA!$D$2:$E$16,2,FALSE)</f>
        <v>Medium Offset</v>
      </c>
      <c r="N329" s="11" t="s">
        <v>52</v>
      </c>
      <c r="O329" s="61" t="str">
        <f>VLOOKUP(MID(P329,1,2),DATA!$B$2:$C$10,2,FALSE)</f>
        <v>FF11</v>
      </c>
      <c r="P329" s="66" t="s">
        <v>386</v>
      </c>
      <c r="Q329" s="18" cm="1">
        <f t="array" ref="Q329">SUMPRODUCT(1*('All Skus'!$C$2:$C$951=$P329),'All Skus'!$D$2:$D$951)</f>
        <v>2</v>
      </c>
      <c r="R329" s="13" t="str">
        <f>VLOOKUP(MID(P329,4,1),DATA!$F$2:$G$16,2,FALSE)</f>
        <v>21"</v>
      </c>
      <c r="S329" s="13" t="str">
        <f>VLOOKUP(MID(P329,5,3),DATA!$H$2:$I$16,2,FALSE)</f>
        <v>10.5"</v>
      </c>
      <c r="T329" s="13" t="str">
        <f t="shared" si="11"/>
        <v>35</v>
      </c>
      <c r="U329" s="13" t="str">
        <f>VLOOKUP(MID(P329,10,3),DATA!$J$2:$L$16,2,FALSE)</f>
        <v>5x112</v>
      </c>
      <c r="V329" s="13">
        <f>VLOOKUP(MID(P329,10,3),DATA!$J$2:$L$16,3,FALSE)</f>
        <v>66.56</v>
      </c>
      <c r="W329" s="10" t="str">
        <f>VLOOKUP(MID(P329,3,1),DATA!$D$2:$E$16,2,FALSE)</f>
        <v>Medium Offset</v>
      </c>
      <c r="Y329" s="11" t="s">
        <v>52</v>
      </c>
      <c r="Z329" s="10" t="s">
        <v>2024</v>
      </c>
      <c r="AA329" s="10" t="s">
        <v>2</v>
      </c>
      <c r="AB329" s="10" t="s">
        <v>5</v>
      </c>
    </row>
    <row r="330" spans="1:29" x14ac:dyDescent="0.25">
      <c r="A330" s="10" t="s">
        <v>1820</v>
      </c>
      <c r="B330" s="10" t="s">
        <v>121</v>
      </c>
      <c r="C330" s="62" t="str">
        <f>VLOOKUP(MID(E330,1,2),DATA!$B$2:$C$10,2,FALSE)</f>
        <v>FF11</v>
      </c>
      <c r="D330" s="10" t="str">
        <f>VLOOKUP(MID(E330,13,2),DATA!$M$2:$N$16,2,FALSE)</f>
        <v>Liquid Metal</v>
      </c>
      <c r="E330" s="66" t="s">
        <v>387</v>
      </c>
      <c r="F330" s="18" cm="1">
        <f t="array" ref="F330">SUMPRODUCT(1*('All Skus'!$C$2:$C$951=$E330),'All Skus'!$D$2:$D$951)</f>
        <v>0</v>
      </c>
      <c r="G330" s="13" t="str">
        <f>VLOOKUP(MID(E330,4,1),DATA!$F$2:$G$16,2,FALSE)</f>
        <v>21"</v>
      </c>
      <c r="H330" s="13" t="str">
        <f>VLOOKUP(MID(E330,5,3),DATA!$H$2:$I$16,2,FALSE)</f>
        <v>10.5"</v>
      </c>
      <c r="I330" s="13" t="str">
        <f t="shared" si="10"/>
        <v>35</v>
      </c>
      <c r="J330" s="13" t="str">
        <f>VLOOKUP(MID(E330,10,3),DATA!$J$2:$L$16,2,FALSE)</f>
        <v>5x112</v>
      </c>
      <c r="K330" s="13">
        <f>VLOOKUP(MID(E330,10,3),DATA!$J$2:$L$16,3,FALSE)</f>
        <v>66.56</v>
      </c>
      <c r="L330" s="10" t="str">
        <f>VLOOKUP(MID(E330,3,1),DATA!$D$2:$E$16,2,FALSE)</f>
        <v>Medium Offset</v>
      </c>
      <c r="N330" s="11" t="s">
        <v>52</v>
      </c>
      <c r="O330" s="61" t="str">
        <f>VLOOKUP(MID(P330,1,2),DATA!$B$2:$C$10,2,FALSE)</f>
        <v>FF11</v>
      </c>
      <c r="P330" s="66" t="s">
        <v>387</v>
      </c>
      <c r="Q330" s="18" cm="1">
        <f t="array" ref="Q330">SUMPRODUCT(1*('All Skus'!$C$2:$C$951=$P330),'All Skus'!$D$2:$D$951)</f>
        <v>0</v>
      </c>
      <c r="R330" s="13" t="str">
        <f>VLOOKUP(MID(P330,4,1),DATA!$F$2:$G$16,2,FALSE)</f>
        <v>21"</v>
      </c>
      <c r="S330" s="13" t="str">
        <f>VLOOKUP(MID(P330,5,3),DATA!$H$2:$I$16,2,FALSE)</f>
        <v>10.5"</v>
      </c>
      <c r="T330" s="13" t="str">
        <f t="shared" si="11"/>
        <v>35</v>
      </c>
      <c r="U330" s="13" t="str">
        <f>VLOOKUP(MID(P330,10,3),DATA!$J$2:$L$16,2,FALSE)</f>
        <v>5x112</v>
      </c>
      <c r="V330" s="13">
        <f>VLOOKUP(MID(P330,10,3),DATA!$J$2:$L$16,3,FALSE)</f>
        <v>66.56</v>
      </c>
      <c r="W330" s="10" t="str">
        <f>VLOOKUP(MID(P330,3,1),DATA!$D$2:$E$16,2,FALSE)</f>
        <v>Medium Offset</v>
      </c>
      <c r="Y330" s="11" t="s">
        <v>52</v>
      </c>
      <c r="Z330" s="10" t="s">
        <v>2024</v>
      </c>
      <c r="AA330" s="10" t="s">
        <v>2</v>
      </c>
      <c r="AB330" s="10" t="s">
        <v>5</v>
      </c>
    </row>
    <row r="331" spans="1:29" x14ac:dyDescent="0.25">
      <c r="A331" s="10" t="s">
        <v>1820</v>
      </c>
      <c r="B331" s="10" t="s">
        <v>121</v>
      </c>
      <c r="C331" s="62" t="str">
        <f>VLOOKUP(MID(E331,1,2),DATA!$B$2:$C$10,2,FALSE)</f>
        <v>FF11</v>
      </c>
      <c r="D331" s="10" t="str">
        <f>VLOOKUP(MID(E331,13,2),DATA!$M$2:$N$16,2,FALSE)</f>
        <v>Raw</v>
      </c>
      <c r="E331" s="66" t="s">
        <v>388</v>
      </c>
      <c r="F331" s="18" cm="1">
        <f t="array" ref="F331">SUMPRODUCT(1*('All Skus'!$C$2:$C$951=$E331),'All Skus'!$D$2:$D$951)</f>
        <v>6</v>
      </c>
      <c r="G331" s="13" t="str">
        <f>VLOOKUP(MID(E331,4,1),DATA!$F$2:$G$16,2,FALSE)</f>
        <v>21"</v>
      </c>
      <c r="H331" s="13" t="str">
        <f>VLOOKUP(MID(E331,5,3),DATA!$H$2:$I$16,2,FALSE)</f>
        <v>10.5"</v>
      </c>
      <c r="I331" s="13" t="str">
        <f t="shared" si="10"/>
        <v>35</v>
      </c>
      <c r="J331" s="13" t="str">
        <f>VLOOKUP(MID(E331,10,3),DATA!$J$2:$L$16,2,FALSE)</f>
        <v>5x112</v>
      </c>
      <c r="K331" s="13">
        <f>VLOOKUP(MID(E331,10,3),DATA!$J$2:$L$16,3,FALSE)</f>
        <v>66.56</v>
      </c>
      <c r="L331" s="10" t="str">
        <f>VLOOKUP(MID(E331,3,1),DATA!$D$2:$E$16,2,FALSE)</f>
        <v>Medium Offset</v>
      </c>
      <c r="N331" s="11" t="s">
        <v>52</v>
      </c>
      <c r="O331" s="61" t="str">
        <f>VLOOKUP(MID(P331,1,2),DATA!$B$2:$C$10,2,FALSE)</f>
        <v>FF11</v>
      </c>
      <c r="P331" s="66" t="s">
        <v>388</v>
      </c>
      <c r="Q331" s="18" cm="1">
        <f t="array" ref="Q331">SUMPRODUCT(1*('All Skus'!$C$2:$C$951=$P331),'All Skus'!$D$2:$D$951)</f>
        <v>6</v>
      </c>
      <c r="R331" s="13" t="str">
        <f>VLOOKUP(MID(P331,4,1),DATA!$F$2:$G$16,2,FALSE)</f>
        <v>21"</v>
      </c>
      <c r="S331" s="13" t="str">
        <f>VLOOKUP(MID(P331,5,3),DATA!$H$2:$I$16,2,FALSE)</f>
        <v>10.5"</v>
      </c>
      <c r="T331" s="13" t="str">
        <f t="shared" si="11"/>
        <v>35</v>
      </c>
      <c r="U331" s="13" t="str">
        <f>VLOOKUP(MID(P331,10,3),DATA!$J$2:$L$16,2,FALSE)</f>
        <v>5x112</v>
      </c>
      <c r="V331" s="13">
        <f>VLOOKUP(MID(P331,10,3),DATA!$J$2:$L$16,3,FALSE)</f>
        <v>66.56</v>
      </c>
      <c r="W331" s="10" t="str">
        <f>VLOOKUP(MID(P331,3,1),DATA!$D$2:$E$16,2,FALSE)</f>
        <v>Medium Offset</v>
      </c>
      <c r="Y331" s="11" t="s">
        <v>52</v>
      </c>
      <c r="Z331" s="10" t="s">
        <v>2024</v>
      </c>
      <c r="AA331" s="10" t="s">
        <v>2</v>
      </c>
      <c r="AB331" s="10" t="s">
        <v>5</v>
      </c>
    </row>
    <row r="332" spans="1:29" s="88" customFormat="1" x14ac:dyDescent="0.25">
      <c r="A332" s="10" t="s">
        <v>1820</v>
      </c>
      <c r="B332" s="10" t="s">
        <v>121</v>
      </c>
      <c r="C332" s="62" t="str">
        <f>VLOOKUP(MID(E332,1,2),DATA!$B$2:$C$10,2,FALSE)</f>
        <v>FF15</v>
      </c>
      <c r="D332" s="10" t="s">
        <v>148</v>
      </c>
      <c r="E332" s="66" t="s">
        <v>252</v>
      </c>
      <c r="F332" s="18" cm="1">
        <f t="array" ref="F332">SUMPRODUCT(1*('All Skus'!$C$2:$C$951=$E332),'All Skus'!$D$2:$D$951)</f>
        <v>4</v>
      </c>
      <c r="G332" s="13" t="str">
        <f>VLOOKUP(MID(E332,4,1),DATA!$F$2:$G$16,2,FALSE)</f>
        <v>20"</v>
      </c>
      <c r="H332" s="13" t="str">
        <f>VLOOKUP(MID(E332,5,3),DATA!$H$2:$I$16,2,FALSE)</f>
        <v>10.5"</v>
      </c>
      <c r="I332" s="13" t="str">
        <f t="shared" si="10"/>
        <v>35</v>
      </c>
      <c r="J332" s="13" t="str">
        <f>VLOOKUP(MID(E332,10,3),DATA!$J$2:$L$16,2,FALSE)</f>
        <v>5x112</v>
      </c>
      <c r="K332" s="13">
        <f>VLOOKUP(MID(E332,10,3),DATA!$J$2:$L$16,3,FALSE)</f>
        <v>66.56</v>
      </c>
      <c r="L332" s="10" t="str">
        <f>VLOOKUP(MID(E332,3,1),DATA!$D$2:$E$16,2,FALSE)</f>
        <v>Medium Offset</v>
      </c>
      <c r="M332" s="10">
        <v>25.6</v>
      </c>
      <c r="N332" s="11" t="s">
        <v>44</v>
      </c>
      <c r="O332" s="61" t="str">
        <f>VLOOKUP(MID(P332,1,2),DATA!$B$2:$C$10,2,FALSE)</f>
        <v>FF15</v>
      </c>
      <c r="P332" s="66" t="s">
        <v>252</v>
      </c>
      <c r="Q332" s="18" cm="1">
        <f t="array" ref="Q332">SUMPRODUCT(1*('All Skus'!$C$2:$C$951=$P332),'All Skus'!$D$2:$D$951)</f>
        <v>4</v>
      </c>
      <c r="R332" s="13" t="str">
        <f>VLOOKUP(MID(P332,4,1),DATA!$F$2:$G$16,2,FALSE)</f>
        <v>20"</v>
      </c>
      <c r="S332" s="13" t="str">
        <f>VLOOKUP(MID(P332,5,3),DATA!$H$2:$I$16,2,FALSE)</f>
        <v>10.5"</v>
      </c>
      <c r="T332" s="13" t="str">
        <f t="shared" si="11"/>
        <v>35</v>
      </c>
      <c r="U332" s="13" t="str">
        <f>VLOOKUP(MID(P332,10,3),DATA!$J$2:$L$16,2,FALSE)</f>
        <v>5x112</v>
      </c>
      <c r="V332" s="13">
        <f>VLOOKUP(MID(P332,10,3),DATA!$J$2:$L$16,3,FALSE)</f>
        <v>66.56</v>
      </c>
      <c r="W332" s="10" t="str">
        <f>VLOOKUP(MID(P332,3,1),DATA!$D$2:$E$16,2,FALSE)</f>
        <v>Medium Offset</v>
      </c>
      <c r="X332" s="10">
        <v>25.6</v>
      </c>
      <c r="Y332" s="11" t="s">
        <v>44</v>
      </c>
      <c r="Z332" s="10" t="s">
        <v>2024</v>
      </c>
      <c r="AA332" s="10" t="s">
        <v>2</v>
      </c>
      <c r="AB332" s="10" t="s">
        <v>5</v>
      </c>
      <c r="AC332" s="10"/>
    </row>
    <row r="333" spans="1:29" s="88" customFormat="1" x14ac:dyDescent="0.25">
      <c r="A333" s="10" t="s">
        <v>1820</v>
      </c>
      <c r="B333" s="10" t="s">
        <v>121</v>
      </c>
      <c r="C333" s="62" t="str">
        <f>VLOOKUP(MID(E333,1,2),DATA!$B$2:$C$10,2,FALSE)</f>
        <v>FF15</v>
      </c>
      <c r="D333" s="10" t="s">
        <v>1</v>
      </c>
      <c r="E333" s="66" t="s">
        <v>250</v>
      </c>
      <c r="F333" s="18" cm="1">
        <f t="array" ref="F333">SUMPRODUCT(1*('All Skus'!$C$2:$C$951=$E333),'All Skus'!$D$2:$D$951)</f>
        <v>6</v>
      </c>
      <c r="G333" s="13" t="str">
        <f>VLOOKUP(MID(E333,4,1),DATA!$F$2:$G$16,2,FALSE)</f>
        <v>20"</v>
      </c>
      <c r="H333" s="13" t="str">
        <f>VLOOKUP(MID(E333,5,3),DATA!$H$2:$I$16,2,FALSE)</f>
        <v>10.5"</v>
      </c>
      <c r="I333" s="13" t="str">
        <f t="shared" si="10"/>
        <v>35</v>
      </c>
      <c r="J333" s="13" t="str">
        <f>VLOOKUP(MID(E333,10,3),DATA!$J$2:$L$16,2,FALSE)</f>
        <v>5x112</v>
      </c>
      <c r="K333" s="13">
        <f>VLOOKUP(MID(E333,10,3),DATA!$J$2:$L$16,3,FALSE)</f>
        <v>66.56</v>
      </c>
      <c r="L333" s="10" t="str">
        <f>VLOOKUP(MID(E333,3,1),DATA!$D$2:$E$16,2,FALSE)</f>
        <v>Medium Offset</v>
      </c>
      <c r="M333" s="10">
        <v>25.6</v>
      </c>
      <c r="N333" s="11" t="s">
        <v>44</v>
      </c>
      <c r="O333" s="61" t="str">
        <f>VLOOKUP(MID(P333,1,2),DATA!$B$2:$C$10,2,FALSE)</f>
        <v>FF15</v>
      </c>
      <c r="P333" s="66" t="s">
        <v>252</v>
      </c>
      <c r="Q333" s="18" cm="1">
        <f t="array" ref="Q333">SUMPRODUCT(1*('All Skus'!$C$2:$C$951=$P333),'All Skus'!$D$2:$D$951)</f>
        <v>4</v>
      </c>
      <c r="R333" s="13" t="str">
        <f>VLOOKUP(MID(P333,4,1),DATA!$F$2:$G$16,2,FALSE)</f>
        <v>20"</v>
      </c>
      <c r="S333" s="13" t="str">
        <f>VLOOKUP(MID(P333,5,3),DATA!$H$2:$I$16,2,FALSE)</f>
        <v>10.5"</v>
      </c>
      <c r="T333" s="13" t="str">
        <f t="shared" si="11"/>
        <v>35</v>
      </c>
      <c r="U333" s="13" t="str">
        <f>VLOOKUP(MID(P333,10,3),DATA!$J$2:$L$16,2,FALSE)</f>
        <v>5x112</v>
      </c>
      <c r="V333" s="13">
        <f>VLOOKUP(MID(P333,10,3),DATA!$J$2:$L$16,3,FALSE)</f>
        <v>66.56</v>
      </c>
      <c r="W333" s="10" t="str">
        <f>VLOOKUP(MID(P333,3,1),DATA!$D$2:$E$16,2,FALSE)</f>
        <v>Medium Offset</v>
      </c>
      <c r="X333" s="10">
        <v>25.6</v>
      </c>
      <c r="Y333" s="11" t="s">
        <v>44</v>
      </c>
      <c r="Z333" s="10" t="s">
        <v>2024</v>
      </c>
      <c r="AA333" s="10" t="s">
        <v>2</v>
      </c>
      <c r="AB333" s="10" t="s">
        <v>5</v>
      </c>
      <c r="AC333" s="10"/>
    </row>
    <row r="334" spans="1:29" s="88" customFormat="1" x14ac:dyDescent="0.25">
      <c r="A334" s="10" t="s">
        <v>1820</v>
      </c>
      <c r="B334" s="10" t="s">
        <v>121</v>
      </c>
      <c r="C334" s="62" t="str">
        <f>VLOOKUP(MID(E334,1,2),DATA!$B$2:$C$10,2,FALSE)</f>
        <v>FF15</v>
      </c>
      <c r="D334" s="10" t="s">
        <v>1</v>
      </c>
      <c r="E334" s="66" t="s">
        <v>1701</v>
      </c>
      <c r="F334" s="18" cm="1">
        <f t="array" ref="F334">SUMPRODUCT(1*('All Skus'!$C$2:$C$951=$E334),'All Skus'!$D$2:$D$951)</f>
        <v>24</v>
      </c>
      <c r="G334" s="13" t="str">
        <f>VLOOKUP(MID(E334,4,1),DATA!$F$2:$G$16,2,FALSE)</f>
        <v>20"</v>
      </c>
      <c r="H334" s="13" t="str">
        <f>VLOOKUP(MID(E334,5,3),DATA!$H$2:$I$16,2,FALSE)</f>
        <v>9.0"</v>
      </c>
      <c r="I334" s="13" t="str">
        <f t="shared" si="10"/>
        <v>25</v>
      </c>
      <c r="J334" s="13" t="str">
        <f>VLOOKUP(MID(E334,10,3),DATA!$J$2:$L$16,2,FALSE)</f>
        <v>5x112</v>
      </c>
      <c r="K334" s="13">
        <f>VLOOKUP(MID(E334,10,3),DATA!$J$2:$L$16,3,FALSE)</f>
        <v>66.56</v>
      </c>
      <c r="L334" s="10" t="str">
        <f>VLOOKUP(MID(E334,3,1),DATA!$D$2:$E$16,2,FALSE)</f>
        <v>Medium Offset</v>
      </c>
      <c r="M334" s="10">
        <v>23.4</v>
      </c>
      <c r="N334" s="11" t="s">
        <v>39</v>
      </c>
      <c r="O334" s="61" t="str">
        <f>VLOOKUP(MID(P334,1,2),DATA!$B$2:$C$10,2,FALSE)</f>
        <v>FF15</v>
      </c>
      <c r="P334" s="66" t="s">
        <v>1701</v>
      </c>
      <c r="Q334" s="18" cm="1">
        <f t="array" ref="Q334">SUMPRODUCT(1*('All Skus'!$C$2:$C$951=$P334),'All Skus'!$D$2:$D$951)</f>
        <v>24</v>
      </c>
      <c r="R334" s="13" t="str">
        <f>VLOOKUP(MID(P334,4,1),DATA!$F$2:$G$16,2,FALSE)</f>
        <v>20"</v>
      </c>
      <c r="S334" s="13" t="str">
        <f>VLOOKUP(MID(P334,5,3),DATA!$H$2:$I$16,2,FALSE)</f>
        <v>9.0"</v>
      </c>
      <c r="T334" s="13" t="str">
        <f t="shared" si="11"/>
        <v>25</v>
      </c>
      <c r="U334" s="13" t="str">
        <f>VLOOKUP(MID(P334,10,3),DATA!$J$2:$L$16,2,FALSE)</f>
        <v>5x112</v>
      </c>
      <c r="V334" s="13">
        <f>VLOOKUP(MID(P334,10,3),DATA!$J$2:$L$16,3,FALSE)</f>
        <v>66.56</v>
      </c>
      <c r="W334" s="10" t="str">
        <f>VLOOKUP(MID(P334,3,1),DATA!$D$2:$E$16,2,FALSE)</f>
        <v>Medium Offset</v>
      </c>
      <c r="X334" s="10">
        <v>23.4</v>
      </c>
      <c r="Y334" s="11" t="s">
        <v>39</v>
      </c>
      <c r="Z334" s="10" t="s">
        <v>2023</v>
      </c>
      <c r="AA334" s="10" t="s">
        <v>2</v>
      </c>
      <c r="AB334" s="10" t="s">
        <v>5</v>
      </c>
      <c r="AC334" s="10"/>
    </row>
    <row r="335" spans="1:29" s="88" customFormat="1" x14ac:dyDescent="0.25">
      <c r="A335" s="10" t="s">
        <v>1820</v>
      </c>
      <c r="B335" s="10" t="s">
        <v>121</v>
      </c>
      <c r="C335" s="62" t="str">
        <f>VLOOKUP(MID(E335,1,2),DATA!$B$2:$C$10,2,FALSE)</f>
        <v>FF15</v>
      </c>
      <c r="D335" s="10" t="s">
        <v>1</v>
      </c>
      <c r="E335" s="66" t="s">
        <v>1701</v>
      </c>
      <c r="F335" s="18" cm="1">
        <f t="array" ref="F335">SUMPRODUCT(1*('All Skus'!$C$2:$C$951=$E335),'All Skus'!$D$2:$D$951)</f>
        <v>24</v>
      </c>
      <c r="G335" s="13" t="str">
        <f>VLOOKUP(MID(E335,4,1),DATA!$F$2:$G$16,2,FALSE)</f>
        <v>20"</v>
      </c>
      <c r="H335" s="13" t="str">
        <f>VLOOKUP(MID(E335,5,3),DATA!$H$2:$I$16,2,FALSE)</f>
        <v>9.0"</v>
      </c>
      <c r="I335" s="13" t="str">
        <f t="shared" si="10"/>
        <v>25</v>
      </c>
      <c r="J335" s="13" t="str">
        <f>VLOOKUP(MID(E335,10,3),DATA!$J$2:$L$16,2,FALSE)</f>
        <v>5x112</v>
      </c>
      <c r="K335" s="13">
        <f>VLOOKUP(MID(E335,10,3),DATA!$J$2:$L$16,3,FALSE)</f>
        <v>66.56</v>
      </c>
      <c r="L335" s="10" t="str">
        <f>VLOOKUP(MID(E335,3,1),DATA!$D$2:$E$16,2,FALSE)</f>
        <v>Medium Offset</v>
      </c>
      <c r="M335" s="10">
        <v>23.4</v>
      </c>
      <c r="N335" s="11" t="s">
        <v>39</v>
      </c>
      <c r="O335" s="61" t="str">
        <f>VLOOKUP(MID(P335,1,2),DATA!$B$2:$C$10,2,FALSE)</f>
        <v>FF15</v>
      </c>
      <c r="P335" s="66" t="s">
        <v>1701</v>
      </c>
      <c r="Q335" s="18" cm="1">
        <f t="array" ref="Q335">SUMPRODUCT(1*('All Skus'!$C$2:$C$951=$P335),'All Skus'!$D$2:$D$951)</f>
        <v>24</v>
      </c>
      <c r="R335" s="13" t="str">
        <f>VLOOKUP(MID(P335,4,1),DATA!$F$2:$G$16,2,FALSE)</f>
        <v>20"</v>
      </c>
      <c r="S335" s="13" t="str">
        <f>VLOOKUP(MID(P335,5,3),DATA!$H$2:$I$16,2,FALSE)</f>
        <v>9.0"</v>
      </c>
      <c r="T335" s="13" t="str">
        <f t="shared" si="11"/>
        <v>25</v>
      </c>
      <c r="U335" s="13" t="str">
        <f>VLOOKUP(MID(P335,10,3),DATA!$J$2:$L$16,2,FALSE)</f>
        <v>5x112</v>
      </c>
      <c r="V335" s="13">
        <f>VLOOKUP(MID(P335,10,3),DATA!$J$2:$L$16,3,FALSE)</f>
        <v>66.56</v>
      </c>
      <c r="W335" s="10" t="str">
        <f>VLOOKUP(MID(P335,3,1),DATA!$D$2:$E$16,2,FALSE)</f>
        <v>Medium Offset</v>
      </c>
      <c r="X335" s="10">
        <v>23.4</v>
      </c>
      <c r="Y335" s="11" t="s">
        <v>39</v>
      </c>
      <c r="Z335" s="10" t="s">
        <v>2023</v>
      </c>
      <c r="AA335" s="10" t="s">
        <v>2</v>
      </c>
      <c r="AB335" s="10" t="s">
        <v>5</v>
      </c>
      <c r="AC335" s="10"/>
    </row>
    <row r="336" spans="1:29" s="88" customFormat="1" x14ac:dyDescent="0.25">
      <c r="A336" s="10" t="s">
        <v>1820</v>
      </c>
      <c r="B336" s="10" t="s">
        <v>1843</v>
      </c>
      <c r="C336" s="62" t="str">
        <f>VLOOKUP(MID(E336,1,2),DATA!$B$2:$C$10,2,FALSE)</f>
        <v>FF15</v>
      </c>
      <c r="D336" s="10" t="s">
        <v>148</v>
      </c>
      <c r="E336" s="66" t="s">
        <v>252</v>
      </c>
      <c r="F336" s="18" cm="1">
        <f t="array" ref="F336">SUMPRODUCT(1*('All Skus'!$C$2:$C$951=$E336),'All Skus'!$D$2:$D$951)</f>
        <v>4</v>
      </c>
      <c r="G336" s="13" t="str">
        <f>VLOOKUP(MID(E336,4,1),DATA!$F$2:$G$16,2,FALSE)</f>
        <v>20"</v>
      </c>
      <c r="H336" s="13" t="str">
        <f>VLOOKUP(MID(E336,5,3),DATA!$H$2:$I$16,2,FALSE)</f>
        <v>10.5"</v>
      </c>
      <c r="I336" s="13" t="str">
        <f t="shared" si="10"/>
        <v>35</v>
      </c>
      <c r="J336" s="13" t="str">
        <f>VLOOKUP(MID(E336,10,3),DATA!$J$2:$L$16,2,FALSE)</f>
        <v>5x112</v>
      </c>
      <c r="K336" s="13">
        <f>VLOOKUP(MID(E336,10,3),DATA!$J$2:$L$16,3,FALSE)</f>
        <v>66.56</v>
      </c>
      <c r="L336" s="10" t="str">
        <f>VLOOKUP(MID(E336,3,1),DATA!$D$2:$E$16,2,FALSE)</f>
        <v>Medium Offset</v>
      </c>
      <c r="M336" s="10">
        <v>25.6</v>
      </c>
      <c r="N336" s="11" t="s">
        <v>44</v>
      </c>
      <c r="O336" s="61" t="str">
        <f>VLOOKUP(MID(P336,1,2),DATA!$B$2:$C$10,2,FALSE)</f>
        <v>FF15</v>
      </c>
      <c r="P336" s="66" t="s">
        <v>252</v>
      </c>
      <c r="Q336" s="18" cm="1">
        <f t="array" ref="Q336">SUMPRODUCT(1*('All Skus'!$C$2:$C$951=$P336),'All Skus'!$D$2:$D$951)</f>
        <v>4</v>
      </c>
      <c r="R336" s="13" t="str">
        <f>VLOOKUP(MID(P336,4,1),DATA!$F$2:$G$16,2,FALSE)</f>
        <v>20"</v>
      </c>
      <c r="S336" s="13" t="str">
        <f>VLOOKUP(MID(P336,5,3),DATA!$H$2:$I$16,2,FALSE)</f>
        <v>10.5"</v>
      </c>
      <c r="T336" s="13" t="str">
        <f t="shared" si="11"/>
        <v>35</v>
      </c>
      <c r="U336" s="13" t="str">
        <f>VLOOKUP(MID(P336,10,3),DATA!$J$2:$L$16,2,FALSE)</f>
        <v>5x112</v>
      </c>
      <c r="V336" s="13">
        <f>VLOOKUP(MID(P336,10,3),DATA!$J$2:$L$16,3,FALSE)</f>
        <v>66.56</v>
      </c>
      <c r="W336" s="10" t="str">
        <f>VLOOKUP(MID(P336,3,1),DATA!$D$2:$E$16,2,FALSE)</f>
        <v>Medium Offset</v>
      </c>
      <c r="X336" s="10">
        <v>25.6</v>
      </c>
      <c r="Y336" s="11" t="s">
        <v>44</v>
      </c>
      <c r="Z336" s="10" t="s">
        <v>2103</v>
      </c>
      <c r="AA336" s="10" t="s">
        <v>2</v>
      </c>
      <c r="AB336" s="10" t="s">
        <v>5</v>
      </c>
      <c r="AC336" s="10"/>
    </row>
    <row r="337" spans="1:29" s="88" customFormat="1" x14ac:dyDescent="0.25">
      <c r="A337" s="10" t="s">
        <v>1820</v>
      </c>
      <c r="B337" s="10" t="s">
        <v>1843</v>
      </c>
      <c r="C337" s="62" t="str">
        <f>VLOOKUP(MID(E337,1,2),DATA!$B$2:$C$10,2,FALSE)</f>
        <v>FF15</v>
      </c>
      <c r="D337" s="10" t="s">
        <v>1</v>
      </c>
      <c r="E337" s="66" t="s">
        <v>250</v>
      </c>
      <c r="F337" s="18" cm="1">
        <f t="array" ref="F337">SUMPRODUCT(1*('All Skus'!$C$2:$C$951=$E337),'All Skus'!$D$2:$D$951)</f>
        <v>6</v>
      </c>
      <c r="G337" s="13" t="str">
        <f>VLOOKUP(MID(E337,4,1),DATA!$F$2:$G$16,2,FALSE)</f>
        <v>20"</v>
      </c>
      <c r="H337" s="13" t="str">
        <f>VLOOKUP(MID(E337,5,3),DATA!$H$2:$I$16,2,FALSE)</f>
        <v>10.5"</v>
      </c>
      <c r="I337" s="13" t="str">
        <f t="shared" si="10"/>
        <v>35</v>
      </c>
      <c r="J337" s="13" t="str">
        <f>VLOOKUP(MID(E337,10,3),DATA!$J$2:$L$16,2,FALSE)</f>
        <v>5x112</v>
      </c>
      <c r="K337" s="13">
        <f>VLOOKUP(MID(E337,10,3),DATA!$J$2:$L$16,3,FALSE)</f>
        <v>66.56</v>
      </c>
      <c r="L337" s="10" t="str">
        <f>VLOOKUP(MID(E337,3,1),DATA!$D$2:$E$16,2,FALSE)</f>
        <v>Medium Offset</v>
      </c>
      <c r="M337" s="10">
        <v>25.6</v>
      </c>
      <c r="N337" s="11" t="s">
        <v>44</v>
      </c>
      <c r="O337" s="61" t="str">
        <f>VLOOKUP(MID(P337,1,2),DATA!$B$2:$C$10,2,FALSE)</f>
        <v>FF15</v>
      </c>
      <c r="P337" s="66" t="s">
        <v>252</v>
      </c>
      <c r="Q337" s="18" cm="1">
        <f t="array" ref="Q337">SUMPRODUCT(1*('All Skus'!$C$2:$C$951=$P337),'All Skus'!$D$2:$D$951)</f>
        <v>4</v>
      </c>
      <c r="R337" s="13" t="str">
        <f>VLOOKUP(MID(P337,4,1),DATA!$F$2:$G$16,2,FALSE)</f>
        <v>20"</v>
      </c>
      <c r="S337" s="13" t="str">
        <f>VLOOKUP(MID(P337,5,3),DATA!$H$2:$I$16,2,FALSE)</f>
        <v>10.5"</v>
      </c>
      <c r="T337" s="13" t="str">
        <f t="shared" si="11"/>
        <v>35</v>
      </c>
      <c r="U337" s="13" t="str">
        <f>VLOOKUP(MID(P337,10,3),DATA!$J$2:$L$16,2,FALSE)</f>
        <v>5x112</v>
      </c>
      <c r="V337" s="13">
        <f>VLOOKUP(MID(P337,10,3),DATA!$J$2:$L$16,3,FALSE)</f>
        <v>66.56</v>
      </c>
      <c r="W337" s="10" t="str">
        <f>VLOOKUP(MID(P337,3,1),DATA!$D$2:$E$16,2,FALSE)</f>
        <v>Medium Offset</v>
      </c>
      <c r="X337" s="10">
        <v>25.6</v>
      </c>
      <c r="Y337" s="11" t="s">
        <v>44</v>
      </c>
      <c r="Z337" s="10" t="s">
        <v>2103</v>
      </c>
      <c r="AA337" s="10" t="s">
        <v>2</v>
      </c>
      <c r="AB337" s="10" t="s">
        <v>5</v>
      </c>
      <c r="AC337" s="10"/>
    </row>
    <row r="338" spans="1:29" s="88" customFormat="1" x14ac:dyDescent="0.25">
      <c r="A338" s="91" t="s">
        <v>2272</v>
      </c>
      <c r="B338" s="10" t="s">
        <v>2273</v>
      </c>
      <c r="C338" s="62" t="str">
        <f>VLOOKUP(MID(E338,1,2),DATA!$B$2:$C$10,2,FALSE)</f>
        <v>FF10</v>
      </c>
      <c r="D338" s="10" t="str">
        <f>VLOOKUP(MID(E338,13,2),DATA!$M$2:$N$16,2,FALSE)</f>
        <v>Liquid Metal</v>
      </c>
      <c r="E338" s="66" t="s">
        <v>1306</v>
      </c>
      <c r="F338" s="18" cm="1">
        <f t="array" ref="F338">SUMPRODUCT(1*('All Skus'!$C$2:$C$951=$E338),'All Skus'!$D$2:$D$951)</f>
        <v>-3</v>
      </c>
      <c r="G338" s="13" t="str">
        <f>VLOOKUP(MID(E338,4,1),DATA!$F$2:$G$16,2,FALSE)</f>
        <v>22"</v>
      </c>
      <c r="H338" s="13" t="str">
        <f>VLOOKUP(MID(E338,5,3),DATA!$H$2:$I$16,2,FALSE)</f>
        <v>10.5"</v>
      </c>
      <c r="I338" s="13" t="str">
        <f t="shared" si="10"/>
        <v>10</v>
      </c>
      <c r="J338" s="13" t="str">
        <f>VLOOKUP(MID(E338,10,3),DATA!$J$2:$L$16,2,FALSE)</f>
        <v>5x112</v>
      </c>
      <c r="K338" s="13">
        <f>VLOOKUP(MID(E338,10,3),DATA!$J$2:$L$16,3,FALSE)</f>
        <v>66.56</v>
      </c>
      <c r="L338" s="10" t="str">
        <f>VLOOKUP(MID(E338,3,1),DATA!$D$2:$E$16,2,FALSE)</f>
        <v>Low Offset</v>
      </c>
      <c r="M338" s="10"/>
      <c r="N338" s="11" t="s">
        <v>2274</v>
      </c>
      <c r="O338" s="61" t="str">
        <f>VLOOKUP(MID(P338,1,2),DATA!$B$2:$C$10,2,FALSE)</f>
        <v>FF10</v>
      </c>
      <c r="P338" s="66" t="s">
        <v>1306</v>
      </c>
      <c r="Q338" s="18" cm="1">
        <f t="array" ref="Q338">SUMPRODUCT(1*('All Skus'!$C$2:$C$951=$P338),'All Skus'!$D$2:$D$951)</f>
        <v>-3</v>
      </c>
      <c r="R338" s="89" t="str">
        <f>VLOOKUP(MID(P338,4,1),DATA!$F$2:$G$16,2,FALSE)</f>
        <v>22"</v>
      </c>
      <c r="S338" s="89" t="str">
        <f>VLOOKUP(MID(P338,5,3),DATA!$H$2:$I$16,2,FALSE)</f>
        <v>10.5"</v>
      </c>
      <c r="T338" s="89" t="str">
        <f t="shared" si="11"/>
        <v>10</v>
      </c>
      <c r="U338" s="89" t="str">
        <f>VLOOKUP(MID(P338,10,3),DATA!$J$2:$L$16,2,FALSE)</f>
        <v>5x112</v>
      </c>
      <c r="V338" s="89">
        <f>VLOOKUP(MID(P338,10,3),DATA!$J$2:$L$16,3,FALSE)</f>
        <v>66.56</v>
      </c>
      <c r="W338" s="88" t="str">
        <f>VLOOKUP(MID(P338,3,1),DATA!$D$2:$E$16,2,FALSE)</f>
        <v>Low Offset</v>
      </c>
      <c r="Y338" s="90" t="s">
        <v>2274</v>
      </c>
      <c r="Z338" t="s">
        <v>2597</v>
      </c>
    </row>
    <row r="339" spans="1:29" s="88" customFormat="1" x14ac:dyDescent="0.25">
      <c r="A339" s="91" t="s">
        <v>2272</v>
      </c>
      <c r="B339" s="10" t="s">
        <v>2273</v>
      </c>
      <c r="C339" s="62" t="str">
        <f>VLOOKUP(MID(E339,1,2),DATA!$B$2:$C$10,2,FALSE)</f>
        <v>FF10</v>
      </c>
      <c r="D339" s="10" t="str">
        <f>VLOOKUP(MID(E339,13,2),DATA!$M$2:$N$16,2,FALSE)</f>
        <v>Raw</v>
      </c>
      <c r="E339" s="66" t="s">
        <v>1308</v>
      </c>
      <c r="F339" s="18" cm="1">
        <f t="array" ref="F339">SUMPRODUCT(1*('All Skus'!$C$2:$C$951=$E339),'All Skus'!$D$2:$D$951)</f>
        <v>16</v>
      </c>
      <c r="G339" s="13" t="str">
        <f>VLOOKUP(MID(E339,4,1),DATA!$F$2:$G$16,2,FALSE)</f>
        <v>22"</v>
      </c>
      <c r="H339" s="13" t="str">
        <f>VLOOKUP(MID(E339,5,3),DATA!$H$2:$I$16,2,FALSE)</f>
        <v>10.5"</v>
      </c>
      <c r="I339" s="13" t="str">
        <f t="shared" si="10"/>
        <v>10</v>
      </c>
      <c r="J339" s="13" t="str">
        <f>VLOOKUP(MID(E339,10,3),DATA!$J$2:$L$16,2,FALSE)</f>
        <v>5x112</v>
      </c>
      <c r="K339" s="13">
        <f>VLOOKUP(MID(E339,10,3),DATA!$J$2:$L$16,3,FALSE)</f>
        <v>66.56</v>
      </c>
      <c r="L339" s="10" t="str">
        <f>VLOOKUP(MID(E339,3,1),DATA!$D$2:$E$16,2,FALSE)</f>
        <v>Low Offset</v>
      </c>
      <c r="M339" s="10"/>
      <c r="N339" s="11" t="s">
        <v>2274</v>
      </c>
      <c r="O339" s="61" t="str">
        <f>VLOOKUP(MID(P339,1,2),DATA!$B$2:$C$10,2,FALSE)</f>
        <v>FF10</v>
      </c>
      <c r="P339" s="66" t="s">
        <v>1308</v>
      </c>
      <c r="Q339" s="18" cm="1">
        <f t="array" ref="Q339">SUMPRODUCT(1*('All Skus'!$C$2:$C$951=$P339),'All Skus'!$D$2:$D$951)</f>
        <v>16</v>
      </c>
      <c r="R339" s="89" t="str">
        <f>VLOOKUP(MID(P339,4,1),DATA!$F$2:$G$16,2,FALSE)</f>
        <v>22"</v>
      </c>
      <c r="S339" s="89" t="str">
        <f>VLOOKUP(MID(P339,5,3),DATA!$H$2:$I$16,2,FALSE)</f>
        <v>10.5"</v>
      </c>
      <c r="T339" s="89" t="str">
        <f t="shared" si="11"/>
        <v>10</v>
      </c>
      <c r="U339" s="89" t="str">
        <f>VLOOKUP(MID(P339,10,3),DATA!$J$2:$L$16,2,FALSE)</f>
        <v>5x112</v>
      </c>
      <c r="V339" s="89">
        <f>VLOOKUP(MID(P339,10,3),DATA!$J$2:$L$16,3,FALSE)</f>
        <v>66.56</v>
      </c>
      <c r="W339" s="88" t="str">
        <f>VLOOKUP(MID(P339,3,1),DATA!$D$2:$E$16,2,FALSE)</f>
        <v>Low Offset</v>
      </c>
      <c r="Y339" s="90" t="s">
        <v>2274</v>
      </c>
      <c r="Z339" s="66" t="s">
        <v>2597</v>
      </c>
    </row>
    <row r="340" spans="1:29" s="88" customFormat="1" x14ac:dyDescent="0.25">
      <c r="A340" s="91" t="s">
        <v>2272</v>
      </c>
      <c r="B340" s="10" t="s">
        <v>2273</v>
      </c>
      <c r="C340" s="62" t="str">
        <f>VLOOKUP(MID(E340,1,2),DATA!$B$2:$C$10,2,FALSE)</f>
        <v>FF10</v>
      </c>
      <c r="D340" s="10" t="str">
        <f>VLOOKUP(MID(E340,13,2),DATA!$M$2:$N$16,2,FALSE)</f>
        <v>Tarmac</v>
      </c>
      <c r="E340" s="66" t="s">
        <v>1310</v>
      </c>
      <c r="F340" s="18" cm="1">
        <f t="array" ref="F340">SUMPRODUCT(1*('All Skus'!$C$2:$C$951=$E340),'All Skus'!$D$2:$D$951)</f>
        <v>6</v>
      </c>
      <c r="G340" s="13" t="str">
        <f>VLOOKUP(MID(E340,4,1),DATA!$F$2:$G$16,2,FALSE)</f>
        <v>22"</v>
      </c>
      <c r="H340" s="13" t="str">
        <f>VLOOKUP(MID(E340,5,3),DATA!$H$2:$I$16,2,FALSE)</f>
        <v>10.5"</v>
      </c>
      <c r="I340" s="13" t="str">
        <f t="shared" si="10"/>
        <v>10</v>
      </c>
      <c r="J340" s="13" t="str">
        <f>VLOOKUP(MID(E340,10,3),DATA!$J$2:$L$16,2,FALSE)</f>
        <v>5x112</v>
      </c>
      <c r="K340" s="13">
        <f>VLOOKUP(MID(E340,10,3),DATA!$J$2:$L$16,3,FALSE)</f>
        <v>66.56</v>
      </c>
      <c r="L340" s="10" t="str">
        <f>VLOOKUP(MID(E340,3,1),DATA!$D$2:$E$16,2,FALSE)</f>
        <v>Low Offset</v>
      </c>
      <c r="M340" s="10"/>
      <c r="N340" s="11" t="s">
        <v>2274</v>
      </c>
      <c r="O340" s="61" t="str">
        <f>VLOOKUP(MID(P340,1,2),DATA!$B$2:$C$10,2,FALSE)</f>
        <v>FF10</v>
      </c>
      <c r="P340" s="66" t="s">
        <v>1310</v>
      </c>
      <c r="Q340" s="18" cm="1">
        <f t="array" ref="Q340">SUMPRODUCT(1*('All Skus'!$C$2:$C$951=$P340),'All Skus'!$D$2:$D$951)</f>
        <v>6</v>
      </c>
      <c r="R340" s="89" t="str">
        <f>VLOOKUP(MID(P340,4,1),DATA!$F$2:$G$16,2,FALSE)</f>
        <v>22"</v>
      </c>
      <c r="S340" s="89" t="str">
        <f>VLOOKUP(MID(P340,5,3),DATA!$H$2:$I$16,2,FALSE)</f>
        <v>10.5"</v>
      </c>
      <c r="T340" s="89" t="str">
        <f t="shared" si="11"/>
        <v>10</v>
      </c>
      <c r="U340" s="89" t="str">
        <f>VLOOKUP(MID(P340,10,3),DATA!$J$2:$L$16,2,FALSE)</f>
        <v>5x112</v>
      </c>
      <c r="V340" s="89">
        <f>VLOOKUP(MID(P340,10,3),DATA!$J$2:$L$16,3,FALSE)</f>
        <v>66.56</v>
      </c>
      <c r="W340" s="88" t="str">
        <f>VLOOKUP(MID(P340,3,1),DATA!$D$2:$E$16,2,FALSE)</f>
        <v>Low Offset</v>
      </c>
      <c r="Y340" s="90" t="s">
        <v>2274</v>
      </c>
      <c r="Z340" s="66" t="s">
        <v>2597</v>
      </c>
    </row>
    <row r="341" spans="1:29" s="88" customFormat="1" x14ac:dyDescent="0.25">
      <c r="A341" s="91" t="s">
        <v>2272</v>
      </c>
      <c r="B341" s="10" t="s">
        <v>2273</v>
      </c>
      <c r="C341" s="62" t="str">
        <f>VLOOKUP(MID(E341,1,2),DATA!$B$2:$C$10,2,FALSE)</f>
        <v>FF11</v>
      </c>
      <c r="D341" s="10" t="str">
        <f>VLOOKUP(MID(E341,13,2),DATA!$M$2:$N$16,2,FALSE)</f>
        <v>Liquid Metal</v>
      </c>
      <c r="E341" s="66" t="s">
        <v>1426</v>
      </c>
      <c r="F341" s="18" cm="1">
        <f t="array" ref="F341">SUMPRODUCT(1*('All Skus'!$C$2:$C$951=$E341),'All Skus'!$D$2:$D$951)</f>
        <v>38</v>
      </c>
      <c r="G341" s="13" t="str">
        <f>VLOOKUP(MID(E341,4,1),DATA!$F$2:$G$16,2,FALSE)</f>
        <v>22"</v>
      </c>
      <c r="H341" s="13" t="str">
        <f>VLOOKUP(MID(E341,5,3),DATA!$H$2:$I$16,2,FALSE)</f>
        <v>10.5"</v>
      </c>
      <c r="I341" s="13" t="str">
        <f t="shared" si="10"/>
        <v>10</v>
      </c>
      <c r="J341" s="13" t="str">
        <f>VLOOKUP(MID(E341,10,3),DATA!$J$2:$L$16,2,FALSE)</f>
        <v>5x112</v>
      </c>
      <c r="K341" s="13">
        <f>VLOOKUP(MID(E341,10,3),DATA!$J$2:$L$16,3,FALSE)</f>
        <v>66.56</v>
      </c>
      <c r="L341" s="10" t="str">
        <f>VLOOKUP(MID(E341,3,1),DATA!$D$2:$E$16,2,FALSE)</f>
        <v>Low Offset</v>
      </c>
      <c r="M341" s="10"/>
      <c r="N341" s="11" t="s">
        <v>2274</v>
      </c>
      <c r="O341" s="61" t="str">
        <f>VLOOKUP(MID(P341,1,2),DATA!$B$2:$C$10,2,FALSE)</f>
        <v>FF11</v>
      </c>
      <c r="P341" s="66" t="s">
        <v>1426</v>
      </c>
      <c r="Q341" s="18" cm="1">
        <f t="array" ref="Q341">SUMPRODUCT(1*('All Skus'!$C$2:$C$951=$P341),'All Skus'!$D$2:$D$951)</f>
        <v>38</v>
      </c>
      <c r="R341" s="89" t="str">
        <f>VLOOKUP(MID(P341,4,1),DATA!$F$2:$G$16,2,FALSE)</f>
        <v>22"</v>
      </c>
      <c r="S341" s="89" t="str">
        <f>VLOOKUP(MID(P341,5,3),DATA!$H$2:$I$16,2,FALSE)</f>
        <v>10.5"</v>
      </c>
      <c r="T341" s="89" t="str">
        <f t="shared" si="11"/>
        <v>10</v>
      </c>
      <c r="U341" s="89" t="str">
        <f>VLOOKUP(MID(P341,10,3),DATA!$J$2:$L$16,2,FALSE)</f>
        <v>5x112</v>
      </c>
      <c r="V341" s="89">
        <f>VLOOKUP(MID(P341,10,3),DATA!$J$2:$L$16,3,FALSE)</f>
        <v>66.56</v>
      </c>
      <c r="W341" s="88" t="str">
        <f>VLOOKUP(MID(P341,3,1),DATA!$D$2:$E$16,2,FALSE)</f>
        <v>Low Offset</v>
      </c>
      <c r="Y341" s="90" t="s">
        <v>2274</v>
      </c>
      <c r="Z341" s="66" t="s">
        <v>2597</v>
      </c>
    </row>
    <row r="342" spans="1:29" s="88" customFormat="1" x14ac:dyDescent="0.25">
      <c r="A342" s="91" t="s">
        <v>2272</v>
      </c>
      <c r="B342" s="10" t="s">
        <v>2273</v>
      </c>
      <c r="C342" s="62" t="str">
        <f>VLOOKUP(MID(E342,1,2),DATA!$B$2:$C$10,2,FALSE)</f>
        <v>FF11</v>
      </c>
      <c r="D342" s="10" t="str">
        <f>VLOOKUP(MID(E342,13,2),DATA!$M$2:$N$16,2,FALSE)</f>
        <v>Raw</v>
      </c>
      <c r="E342" s="66" t="s">
        <v>1428</v>
      </c>
      <c r="F342" s="18" cm="1">
        <f t="array" ref="F342">SUMPRODUCT(1*('All Skus'!$C$2:$C$951=$E342),'All Skus'!$D$2:$D$951)</f>
        <v>11</v>
      </c>
      <c r="G342" s="13" t="str">
        <f>VLOOKUP(MID(E342,4,1),DATA!$F$2:$G$16,2,FALSE)</f>
        <v>22"</v>
      </c>
      <c r="H342" s="13" t="str">
        <f>VLOOKUP(MID(E342,5,3),DATA!$H$2:$I$16,2,FALSE)</f>
        <v>10.5"</v>
      </c>
      <c r="I342" s="13" t="str">
        <f t="shared" si="10"/>
        <v>10</v>
      </c>
      <c r="J342" s="13" t="str">
        <f>VLOOKUP(MID(E342,10,3),DATA!$J$2:$L$16,2,FALSE)</f>
        <v>5x112</v>
      </c>
      <c r="K342" s="13">
        <f>VLOOKUP(MID(E342,10,3),DATA!$J$2:$L$16,3,FALSE)</f>
        <v>66.56</v>
      </c>
      <c r="L342" s="10" t="str">
        <f>VLOOKUP(MID(E342,3,1),DATA!$D$2:$E$16,2,FALSE)</f>
        <v>Low Offset</v>
      </c>
      <c r="M342" s="10"/>
      <c r="N342" s="11" t="s">
        <v>2274</v>
      </c>
      <c r="O342" s="61" t="str">
        <f>VLOOKUP(MID(P342,1,2),DATA!$B$2:$C$10,2,FALSE)</f>
        <v>FF11</v>
      </c>
      <c r="P342" s="66" t="s">
        <v>1428</v>
      </c>
      <c r="Q342" s="18" cm="1">
        <f t="array" ref="Q342">SUMPRODUCT(1*('All Skus'!$C$2:$C$951=$P342),'All Skus'!$D$2:$D$951)</f>
        <v>11</v>
      </c>
      <c r="R342" s="89" t="str">
        <f>VLOOKUP(MID(P342,4,1),DATA!$F$2:$G$16,2,FALSE)</f>
        <v>22"</v>
      </c>
      <c r="S342" s="89" t="str">
        <f>VLOOKUP(MID(P342,5,3),DATA!$H$2:$I$16,2,FALSE)</f>
        <v>10.5"</v>
      </c>
      <c r="T342" s="89" t="str">
        <f t="shared" si="11"/>
        <v>10</v>
      </c>
      <c r="U342" s="89" t="str">
        <f>VLOOKUP(MID(P342,10,3),DATA!$J$2:$L$16,2,FALSE)</f>
        <v>5x112</v>
      </c>
      <c r="V342" s="89">
        <f>VLOOKUP(MID(P342,10,3),DATA!$J$2:$L$16,3,FALSE)</f>
        <v>66.56</v>
      </c>
      <c r="W342" s="88" t="str">
        <f>VLOOKUP(MID(P342,3,1),DATA!$D$2:$E$16,2,FALSE)</f>
        <v>Low Offset</v>
      </c>
      <c r="Y342" s="90" t="s">
        <v>2274</v>
      </c>
      <c r="Z342" s="66" t="s">
        <v>2597</v>
      </c>
    </row>
    <row r="343" spans="1:29" s="88" customFormat="1" x14ac:dyDescent="0.25">
      <c r="A343" s="91" t="s">
        <v>2272</v>
      </c>
      <c r="B343" s="10" t="s">
        <v>2273</v>
      </c>
      <c r="C343" s="62" t="str">
        <f>VLOOKUP(MID(E343,1,2),DATA!$B$2:$C$10,2,FALSE)</f>
        <v>FF11</v>
      </c>
      <c r="D343" s="10" t="str">
        <f>VLOOKUP(MID(E343,13,2),DATA!$M$2:$N$16,2,FALSE)</f>
        <v>Tarmac</v>
      </c>
      <c r="E343" s="66" t="s">
        <v>1430</v>
      </c>
      <c r="F343" s="18" cm="1">
        <f t="array" ref="F343">SUMPRODUCT(1*('All Skus'!$C$2:$C$951=$E343),'All Skus'!$D$2:$D$951)</f>
        <v>24</v>
      </c>
      <c r="G343" s="13" t="str">
        <f>VLOOKUP(MID(E343,4,1),DATA!$F$2:$G$16,2,FALSE)</f>
        <v>22"</v>
      </c>
      <c r="H343" s="13" t="str">
        <f>VLOOKUP(MID(E343,5,3),DATA!$H$2:$I$16,2,FALSE)</f>
        <v>10.5"</v>
      </c>
      <c r="I343" s="13" t="str">
        <f t="shared" si="10"/>
        <v>10</v>
      </c>
      <c r="J343" s="13" t="str">
        <f>VLOOKUP(MID(E343,10,3),DATA!$J$2:$L$16,2,FALSE)</f>
        <v>5x112</v>
      </c>
      <c r="K343" s="13">
        <f>VLOOKUP(MID(E343,10,3),DATA!$J$2:$L$16,3,FALSE)</f>
        <v>66.56</v>
      </c>
      <c r="L343" s="10" t="str">
        <f>VLOOKUP(MID(E343,3,1),DATA!$D$2:$E$16,2,FALSE)</f>
        <v>Low Offset</v>
      </c>
      <c r="M343" s="10"/>
      <c r="N343" s="11" t="s">
        <v>2274</v>
      </c>
      <c r="O343" s="61" t="str">
        <f>VLOOKUP(MID(P343,1,2),DATA!$B$2:$C$10,2,FALSE)</f>
        <v>FF11</v>
      </c>
      <c r="P343" s="66" t="s">
        <v>1430</v>
      </c>
      <c r="Q343" s="18" cm="1">
        <f t="array" ref="Q343">SUMPRODUCT(1*('All Skus'!$C$2:$C$951=$P343),'All Skus'!$D$2:$D$951)</f>
        <v>24</v>
      </c>
      <c r="R343" s="89" t="str">
        <f>VLOOKUP(MID(P343,4,1),DATA!$F$2:$G$16,2,FALSE)</f>
        <v>22"</v>
      </c>
      <c r="S343" s="89" t="str">
        <f>VLOOKUP(MID(P343,5,3),DATA!$H$2:$I$16,2,FALSE)</f>
        <v>10.5"</v>
      </c>
      <c r="T343" s="89" t="str">
        <f t="shared" si="11"/>
        <v>10</v>
      </c>
      <c r="U343" s="89" t="str">
        <f>VLOOKUP(MID(P343,10,3),DATA!$J$2:$L$16,2,FALSE)</f>
        <v>5x112</v>
      </c>
      <c r="V343" s="89">
        <f>VLOOKUP(MID(P343,10,3),DATA!$J$2:$L$16,3,FALSE)</f>
        <v>66.56</v>
      </c>
      <c r="W343" s="88" t="str">
        <f>VLOOKUP(MID(P343,3,1),DATA!$D$2:$E$16,2,FALSE)</f>
        <v>Low Offset</v>
      </c>
      <c r="Y343" s="90" t="s">
        <v>2274</v>
      </c>
      <c r="Z343" s="66" t="s">
        <v>2597</v>
      </c>
    </row>
    <row r="344" spans="1:29" x14ac:dyDescent="0.25">
      <c r="A344" s="91" t="s">
        <v>1825</v>
      </c>
      <c r="B344" s="10" t="s">
        <v>2273</v>
      </c>
      <c r="C344" s="62" t="str">
        <f>VLOOKUP(MID(E344,1,2),DATA!$B$2:$C$10,2,FALSE)</f>
        <v>FF10</v>
      </c>
      <c r="D344" s="10" t="str">
        <f>VLOOKUP(MID(E344,13,2),DATA!$M$2:$N$16,2,FALSE)</f>
        <v>Liquid Metal</v>
      </c>
      <c r="E344" s="66" t="s">
        <v>1306</v>
      </c>
      <c r="F344" s="18" cm="1">
        <f t="array" ref="F344">SUMPRODUCT(1*('All Skus'!$C$2:$C$951=$E344),'All Skus'!$D$2:$D$951)</f>
        <v>-3</v>
      </c>
      <c r="G344" s="13" t="str">
        <f>VLOOKUP(MID(E344,4,1),DATA!$F$2:$G$16,2,FALSE)</f>
        <v>22"</v>
      </c>
      <c r="H344" s="13" t="str">
        <f>VLOOKUP(MID(E344,5,3),DATA!$H$2:$I$16,2,FALSE)</f>
        <v>10.5"</v>
      </c>
      <c r="I344" s="13" t="str">
        <f t="shared" si="10"/>
        <v>10</v>
      </c>
      <c r="J344" s="13" t="str">
        <f>VLOOKUP(MID(E344,10,3),DATA!$J$2:$L$16,2,FALSE)</f>
        <v>5x112</v>
      </c>
      <c r="K344" s="13">
        <f>VLOOKUP(MID(E344,10,3),DATA!$J$2:$L$16,3,FALSE)</f>
        <v>66.56</v>
      </c>
      <c r="L344" s="10" t="str">
        <f>VLOOKUP(MID(E344,3,1),DATA!$D$2:$E$16,2,FALSE)</f>
        <v>Low Offset</v>
      </c>
      <c r="N344" s="11" t="s">
        <v>2274</v>
      </c>
      <c r="O344" s="61" t="str">
        <f>VLOOKUP(MID(P344,1,2),DATA!$B$2:$C$10,2,FALSE)</f>
        <v>FF10</v>
      </c>
      <c r="P344" s="66" t="s">
        <v>1306</v>
      </c>
      <c r="Q344" s="18" cm="1">
        <f t="array" ref="Q344">SUMPRODUCT(1*('All Skus'!$C$2:$C$951=$P344),'All Skus'!$D$2:$D$951)</f>
        <v>-3</v>
      </c>
      <c r="R344" s="89" t="str">
        <f>VLOOKUP(MID(P344,4,1),DATA!$F$2:$G$16,2,FALSE)</f>
        <v>22"</v>
      </c>
      <c r="S344" s="89" t="str">
        <f>VLOOKUP(MID(P344,5,3),DATA!$H$2:$I$16,2,FALSE)</f>
        <v>10.5"</v>
      </c>
      <c r="T344" s="89" t="str">
        <f t="shared" si="11"/>
        <v>10</v>
      </c>
      <c r="U344" s="89" t="str">
        <f>VLOOKUP(MID(P344,10,3),DATA!$J$2:$L$16,2,FALSE)</f>
        <v>5x112</v>
      </c>
      <c r="V344" s="89">
        <f>VLOOKUP(MID(P344,10,3),DATA!$J$2:$L$16,3,FALSE)</f>
        <v>66.56</v>
      </c>
      <c r="W344" s="88" t="str">
        <f>VLOOKUP(MID(P344,3,1),DATA!$D$2:$E$16,2,FALSE)</f>
        <v>Low Offset</v>
      </c>
      <c r="X344" s="88"/>
      <c r="Y344" s="90" t="s">
        <v>2274</v>
      </c>
      <c r="Z344" s="66" t="s">
        <v>2597</v>
      </c>
      <c r="AA344" s="88"/>
      <c r="AB344" s="88"/>
      <c r="AC344" s="88"/>
    </row>
    <row r="345" spans="1:29" x14ac:dyDescent="0.25">
      <c r="A345" s="91" t="s">
        <v>1825</v>
      </c>
      <c r="B345" s="10" t="s">
        <v>2273</v>
      </c>
      <c r="C345" s="62" t="str">
        <f>VLOOKUP(MID(E345,1,2),DATA!$B$2:$C$10,2,FALSE)</f>
        <v>FF10</v>
      </c>
      <c r="D345" s="10" t="str">
        <f>VLOOKUP(MID(E345,13,2),DATA!$M$2:$N$16,2,FALSE)</f>
        <v>Raw</v>
      </c>
      <c r="E345" s="66" t="s">
        <v>1308</v>
      </c>
      <c r="F345" s="18" cm="1">
        <f t="array" ref="F345">SUMPRODUCT(1*('All Skus'!$C$2:$C$951=$E345),'All Skus'!$D$2:$D$951)</f>
        <v>16</v>
      </c>
      <c r="G345" s="13" t="str">
        <f>VLOOKUP(MID(E345,4,1),DATA!$F$2:$G$16,2,FALSE)</f>
        <v>22"</v>
      </c>
      <c r="H345" s="13" t="str">
        <f>VLOOKUP(MID(E345,5,3),DATA!$H$2:$I$16,2,FALSE)</f>
        <v>10.5"</v>
      </c>
      <c r="I345" s="13" t="str">
        <f t="shared" si="10"/>
        <v>10</v>
      </c>
      <c r="J345" s="13" t="str">
        <f>VLOOKUP(MID(E345,10,3),DATA!$J$2:$L$16,2,FALSE)</f>
        <v>5x112</v>
      </c>
      <c r="K345" s="13">
        <f>VLOOKUP(MID(E345,10,3),DATA!$J$2:$L$16,3,FALSE)</f>
        <v>66.56</v>
      </c>
      <c r="L345" s="10" t="str">
        <f>VLOOKUP(MID(E345,3,1),DATA!$D$2:$E$16,2,FALSE)</f>
        <v>Low Offset</v>
      </c>
      <c r="N345" s="11" t="s">
        <v>2274</v>
      </c>
      <c r="O345" s="61" t="str">
        <f>VLOOKUP(MID(P345,1,2),DATA!$B$2:$C$10,2,FALSE)</f>
        <v>FF10</v>
      </c>
      <c r="P345" s="66" t="s">
        <v>1308</v>
      </c>
      <c r="Q345" s="18" cm="1">
        <f t="array" ref="Q345">SUMPRODUCT(1*('All Skus'!$C$2:$C$951=$P345),'All Skus'!$D$2:$D$951)</f>
        <v>16</v>
      </c>
      <c r="R345" s="89" t="str">
        <f>VLOOKUP(MID(P345,4,1),DATA!$F$2:$G$16,2,FALSE)</f>
        <v>22"</v>
      </c>
      <c r="S345" s="89" t="str">
        <f>VLOOKUP(MID(P345,5,3),DATA!$H$2:$I$16,2,FALSE)</f>
        <v>10.5"</v>
      </c>
      <c r="T345" s="89" t="str">
        <f t="shared" si="11"/>
        <v>10</v>
      </c>
      <c r="U345" s="89" t="str">
        <f>VLOOKUP(MID(P345,10,3),DATA!$J$2:$L$16,2,FALSE)</f>
        <v>5x112</v>
      </c>
      <c r="V345" s="89">
        <f>VLOOKUP(MID(P345,10,3),DATA!$J$2:$L$16,3,FALSE)</f>
        <v>66.56</v>
      </c>
      <c r="W345" s="88" t="str">
        <f>VLOOKUP(MID(P345,3,1),DATA!$D$2:$E$16,2,FALSE)</f>
        <v>Low Offset</v>
      </c>
      <c r="X345" s="88"/>
      <c r="Y345" s="90" t="s">
        <v>2274</v>
      </c>
      <c r="Z345" s="66" t="s">
        <v>2597</v>
      </c>
      <c r="AA345" s="88"/>
      <c r="AB345" s="88"/>
      <c r="AC345" s="88"/>
    </row>
    <row r="346" spans="1:29" x14ac:dyDescent="0.25">
      <c r="A346" s="91" t="s">
        <v>1825</v>
      </c>
      <c r="B346" s="10" t="s">
        <v>2273</v>
      </c>
      <c r="C346" s="62" t="str">
        <f>VLOOKUP(MID(E346,1,2),DATA!$B$2:$C$10,2,FALSE)</f>
        <v>FF10</v>
      </c>
      <c r="D346" s="10" t="str">
        <f>VLOOKUP(MID(E346,13,2),DATA!$M$2:$N$16,2,FALSE)</f>
        <v>Tarmac</v>
      </c>
      <c r="E346" s="66" t="s">
        <v>1310</v>
      </c>
      <c r="F346" s="18" cm="1">
        <f t="array" ref="F346">SUMPRODUCT(1*('All Skus'!$C$2:$C$951=$E346),'All Skus'!$D$2:$D$951)</f>
        <v>6</v>
      </c>
      <c r="G346" s="13" t="str">
        <f>VLOOKUP(MID(E346,4,1),DATA!$F$2:$G$16,2,FALSE)</f>
        <v>22"</v>
      </c>
      <c r="H346" s="13" t="str">
        <f>VLOOKUP(MID(E346,5,3),DATA!$H$2:$I$16,2,FALSE)</f>
        <v>10.5"</v>
      </c>
      <c r="I346" s="13" t="str">
        <f t="shared" si="10"/>
        <v>10</v>
      </c>
      <c r="J346" s="13" t="str">
        <f>VLOOKUP(MID(E346,10,3),DATA!$J$2:$L$16,2,FALSE)</f>
        <v>5x112</v>
      </c>
      <c r="K346" s="13">
        <f>VLOOKUP(MID(E346,10,3),DATA!$J$2:$L$16,3,FALSE)</f>
        <v>66.56</v>
      </c>
      <c r="L346" s="10" t="str">
        <f>VLOOKUP(MID(E346,3,1),DATA!$D$2:$E$16,2,FALSE)</f>
        <v>Low Offset</v>
      </c>
      <c r="N346" s="11" t="s">
        <v>2274</v>
      </c>
      <c r="O346" s="61" t="str">
        <f>VLOOKUP(MID(P346,1,2),DATA!$B$2:$C$10,2,FALSE)</f>
        <v>FF10</v>
      </c>
      <c r="P346" s="66" t="s">
        <v>1310</v>
      </c>
      <c r="Q346" s="18" cm="1">
        <f t="array" ref="Q346">SUMPRODUCT(1*('All Skus'!$C$2:$C$951=$P346),'All Skus'!$D$2:$D$951)</f>
        <v>6</v>
      </c>
      <c r="R346" s="89" t="str">
        <f>VLOOKUP(MID(P346,4,1),DATA!$F$2:$G$16,2,FALSE)</f>
        <v>22"</v>
      </c>
      <c r="S346" s="89" t="str">
        <f>VLOOKUP(MID(P346,5,3),DATA!$H$2:$I$16,2,FALSE)</f>
        <v>10.5"</v>
      </c>
      <c r="T346" s="89" t="str">
        <f t="shared" si="11"/>
        <v>10</v>
      </c>
      <c r="U346" s="89" t="str">
        <f>VLOOKUP(MID(P346,10,3),DATA!$J$2:$L$16,2,FALSE)</f>
        <v>5x112</v>
      </c>
      <c r="V346" s="89">
        <f>VLOOKUP(MID(P346,10,3),DATA!$J$2:$L$16,3,FALSE)</f>
        <v>66.56</v>
      </c>
      <c r="W346" s="88" t="str">
        <f>VLOOKUP(MID(P346,3,1),DATA!$D$2:$E$16,2,FALSE)</f>
        <v>Low Offset</v>
      </c>
      <c r="X346" s="88"/>
      <c r="Y346" s="90" t="s">
        <v>2274</v>
      </c>
      <c r="Z346" s="66" t="s">
        <v>2597</v>
      </c>
      <c r="AA346" s="88"/>
      <c r="AB346" s="88"/>
      <c r="AC346" s="88"/>
    </row>
    <row r="347" spans="1:29" x14ac:dyDescent="0.25">
      <c r="A347" s="91" t="s">
        <v>1825</v>
      </c>
      <c r="B347" s="10" t="s">
        <v>2273</v>
      </c>
      <c r="C347" s="62" t="str">
        <f>VLOOKUP(MID(E347,1,2),DATA!$B$2:$C$10,2,FALSE)</f>
        <v>FF11</v>
      </c>
      <c r="D347" s="10" t="str">
        <f>VLOOKUP(MID(E347,13,2),DATA!$M$2:$N$16,2,FALSE)</f>
        <v>Liquid Metal</v>
      </c>
      <c r="E347" s="66" t="s">
        <v>1426</v>
      </c>
      <c r="F347" s="18" cm="1">
        <f t="array" ref="F347">SUMPRODUCT(1*('All Skus'!$C$2:$C$951=$E347),'All Skus'!$D$2:$D$951)</f>
        <v>38</v>
      </c>
      <c r="G347" s="13" t="str">
        <f>VLOOKUP(MID(E347,4,1),DATA!$F$2:$G$16,2,FALSE)</f>
        <v>22"</v>
      </c>
      <c r="H347" s="13" t="str">
        <f>VLOOKUP(MID(E347,5,3),DATA!$H$2:$I$16,2,FALSE)</f>
        <v>10.5"</v>
      </c>
      <c r="I347" s="13" t="str">
        <f t="shared" si="10"/>
        <v>10</v>
      </c>
      <c r="J347" s="13" t="str">
        <f>VLOOKUP(MID(E347,10,3),DATA!$J$2:$L$16,2,FALSE)</f>
        <v>5x112</v>
      </c>
      <c r="K347" s="13">
        <f>VLOOKUP(MID(E347,10,3),DATA!$J$2:$L$16,3,FALSE)</f>
        <v>66.56</v>
      </c>
      <c r="L347" s="10" t="str">
        <f>VLOOKUP(MID(E347,3,1),DATA!$D$2:$E$16,2,FALSE)</f>
        <v>Low Offset</v>
      </c>
      <c r="N347" s="11" t="s">
        <v>2274</v>
      </c>
      <c r="O347" s="61" t="str">
        <f>VLOOKUP(MID(P347,1,2),DATA!$B$2:$C$10,2,FALSE)</f>
        <v>FF11</v>
      </c>
      <c r="P347" s="66" t="s">
        <v>1426</v>
      </c>
      <c r="Q347" s="18" cm="1">
        <f t="array" ref="Q347">SUMPRODUCT(1*('All Skus'!$C$2:$C$951=$P347),'All Skus'!$D$2:$D$951)</f>
        <v>38</v>
      </c>
      <c r="R347" s="89" t="str">
        <f>VLOOKUP(MID(P347,4,1),DATA!$F$2:$G$16,2,FALSE)</f>
        <v>22"</v>
      </c>
      <c r="S347" s="89" t="str">
        <f>VLOOKUP(MID(P347,5,3),DATA!$H$2:$I$16,2,FALSE)</f>
        <v>10.5"</v>
      </c>
      <c r="T347" s="89" t="str">
        <f t="shared" si="11"/>
        <v>10</v>
      </c>
      <c r="U347" s="89" t="str">
        <f>VLOOKUP(MID(P347,10,3),DATA!$J$2:$L$16,2,FALSE)</f>
        <v>5x112</v>
      </c>
      <c r="V347" s="89">
        <f>VLOOKUP(MID(P347,10,3),DATA!$J$2:$L$16,3,FALSE)</f>
        <v>66.56</v>
      </c>
      <c r="W347" s="88" t="str">
        <f>VLOOKUP(MID(P347,3,1),DATA!$D$2:$E$16,2,FALSE)</f>
        <v>Low Offset</v>
      </c>
      <c r="X347" s="88"/>
      <c r="Y347" s="90" t="s">
        <v>2274</v>
      </c>
      <c r="Z347" s="66" t="s">
        <v>2597</v>
      </c>
      <c r="AA347" s="88"/>
      <c r="AB347" s="88"/>
      <c r="AC347" s="88"/>
    </row>
    <row r="348" spans="1:29" x14ac:dyDescent="0.25">
      <c r="A348" s="91" t="s">
        <v>1825</v>
      </c>
      <c r="B348" s="10" t="s">
        <v>2273</v>
      </c>
      <c r="C348" s="62" t="str">
        <f>VLOOKUP(MID(E348,1,2),DATA!$B$2:$C$10,2,FALSE)</f>
        <v>FF11</v>
      </c>
      <c r="D348" s="10" t="str">
        <f>VLOOKUP(MID(E348,13,2),DATA!$M$2:$N$16,2,FALSE)</f>
        <v>Raw</v>
      </c>
      <c r="E348" s="66" t="s">
        <v>1428</v>
      </c>
      <c r="F348" s="18" cm="1">
        <f t="array" ref="F348">SUMPRODUCT(1*('All Skus'!$C$2:$C$951=$E348),'All Skus'!$D$2:$D$951)</f>
        <v>11</v>
      </c>
      <c r="G348" s="13" t="str">
        <f>VLOOKUP(MID(E348,4,1),DATA!$F$2:$G$16,2,FALSE)</f>
        <v>22"</v>
      </c>
      <c r="H348" s="13" t="str">
        <f>VLOOKUP(MID(E348,5,3),DATA!$H$2:$I$16,2,FALSE)</f>
        <v>10.5"</v>
      </c>
      <c r="I348" s="13" t="str">
        <f t="shared" si="10"/>
        <v>10</v>
      </c>
      <c r="J348" s="13" t="str">
        <f>VLOOKUP(MID(E348,10,3),DATA!$J$2:$L$16,2,FALSE)</f>
        <v>5x112</v>
      </c>
      <c r="K348" s="13">
        <f>VLOOKUP(MID(E348,10,3),DATA!$J$2:$L$16,3,FALSE)</f>
        <v>66.56</v>
      </c>
      <c r="L348" s="10" t="str">
        <f>VLOOKUP(MID(E348,3,1),DATA!$D$2:$E$16,2,FALSE)</f>
        <v>Low Offset</v>
      </c>
      <c r="N348" s="11" t="s">
        <v>2274</v>
      </c>
      <c r="O348" s="61" t="str">
        <f>VLOOKUP(MID(P348,1,2),DATA!$B$2:$C$10,2,FALSE)</f>
        <v>FF11</v>
      </c>
      <c r="P348" s="66" t="s">
        <v>1428</v>
      </c>
      <c r="Q348" s="18" cm="1">
        <f t="array" ref="Q348">SUMPRODUCT(1*('All Skus'!$C$2:$C$951=$P348),'All Skus'!$D$2:$D$951)</f>
        <v>11</v>
      </c>
      <c r="R348" s="89" t="str">
        <f>VLOOKUP(MID(P348,4,1),DATA!$F$2:$G$16,2,FALSE)</f>
        <v>22"</v>
      </c>
      <c r="S348" s="89" t="str">
        <f>VLOOKUP(MID(P348,5,3),DATA!$H$2:$I$16,2,FALSE)</f>
        <v>10.5"</v>
      </c>
      <c r="T348" s="89" t="str">
        <f t="shared" si="11"/>
        <v>10</v>
      </c>
      <c r="U348" s="89" t="str">
        <f>VLOOKUP(MID(P348,10,3),DATA!$J$2:$L$16,2,FALSE)</f>
        <v>5x112</v>
      </c>
      <c r="V348" s="89">
        <f>VLOOKUP(MID(P348,10,3),DATA!$J$2:$L$16,3,FALSE)</f>
        <v>66.56</v>
      </c>
      <c r="W348" s="88" t="str">
        <f>VLOOKUP(MID(P348,3,1),DATA!$D$2:$E$16,2,FALSE)</f>
        <v>Low Offset</v>
      </c>
      <c r="X348" s="88"/>
      <c r="Y348" s="90" t="s">
        <v>2274</v>
      </c>
      <c r="Z348" s="66" t="s">
        <v>2597</v>
      </c>
      <c r="AA348" s="88"/>
      <c r="AB348" s="88"/>
      <c r="AC348" s="88"/>
    </row>
    <row r="349" spans="1:29" x14ac:dyDescent="0.25">
      <c r="A349" s="91" t="s">
        <v>1825</v>
      </c>
      <c r="B349" s="10" t="s">
        <v>2273</v>
      </c>
      <c r="C349" s="62" t="str">
        <f>VLOOKUP(MID(E349,1,2),DATA!$B$2:$C$10,2,FALSE)</f>
        <v>FF11</v>
      </c>
      <c r="D349" s="10" t="str">
        <f>VLOOKUP(MID(E349,13,2),DATA!$M$2:$N$16,2,FALSE)</f>
        <v>Tarmac</v>
      </c>
      <c r="E349" s="66" t="s">
        <v>1430</v>
      </c>
      <c r="F349" s="18" cm="1">
        <f t="array" ref="F349">SUMPRODUCT(1*('All Skus'!$C$2:$C$951=$E349),'All Skus'!$D$2:$D$951)</f>
        <v>24</v>
      </c>
      <c r="G349" s="13" t="str">
        <f>VLOOKUP(MID(E349,4,1),DATA!$F$2:$G$16,2,FALSE)</f>
        <v>22"</v>
      </c>
      <c r="H349" s="13" t="str">
        <f>VLOOKUP(MID(E349,5,3),DATA!$H$2:$I$16,2,FALSE)</f>
        <v>10.5"</v>
      </c>
      <c r="I349" s="13" t="str">
        <f t="shared" si="10"/>
        <v>10</v>
      </c>
      <c r="J349" s="13" t="str">
        <f>VLOOKUP(MID(E349,10,3),DATA!$J$2:$L$16,2,FALSE)</f>
        <v>5x112</v>
      </c>
      <c r="K349" s="13">
        <f>VLOOKUP(MID(E349,10,3),DATA!$J$2:$L$16,3,FALSE)</f>
        <v>66.56</v>
      </c>
      <c r="L349" s="10" t="str">
        <f>VLOOKUP(MID(E349,3,1),DATA!$D$2:$E$16,2,FALSE)</f>
        <v>Low Offset</v>
      </c>
      <c r="N349" s="11" t="s">
        <v>2274</v>
      </c>
      <c r="O349" s="61" t="str">
        <f>VLOOKUP(MID(P349,1,2),DATA!$B$2:$C$10,2,FALSE)</f>
        <v>FF11</v>
      </c>
      <c r="P349" s="66" t="s">
        <v>1430</v>
      </c>
      <c r="Q349" s="18" cm="1">
        <f t="array" ref="Q349">SUMPRODUCT(1*('All Skus'!$C$2:$C$951=$P349),'All Skus'!$D$2:$D$951)</f>
        <v>24</v>
      </c>
      <c r="R349" s="89" t="str">
        <f>VLOOKUP(MID(P349,4,1),DATA!$F$2:$G$16,2,FALSE)</f>
        <v>22"</v>
      </c>
      <c r="S349" s="89" t="str">
        <f>VLOOKUP(MID(P349,5,3),DATA!$H$2:$I$16,2,FALSE)</f>
        <v>10.5"</v>
      </c>
      <c r="T349" s="89" t="str">
        <f t="shared" si="11"/>
        <v>10</v>
      </c>
      <c r="U349" s="89" t="str">
        <f>VLOOKUP(MID(P349,10,3),DATA!$J$2:$L$16,2,FALSE)</f>
        <v>5x112</v>
      </c>
      <c r="V349" s="89">
        <f>VLOOKUP(MID(P349,10,3),DATA!$J$2:$L$16,3,FALSE)</f>
        <v>66.56</v>
      </c>
      <c r="W349" s="88" t="str">
        <f>VLOOKUP(MID(P349,3,1),DATA!$D$2:$E$16,2,FALSE)</f>
        <v>Low Offset</v>
      </c>
      <c r="X349" s="88"/>
      <c r="Y349" s="90" t="s">
        <v>2274</v>
      </c>
      <c r="Z349" s="66" t="s">
        <v>2597</v>
      </c>
      <c r="AA349" s="88"/>
      <c r="AB349" s="88"/>
      <c r="AC349" s="88"/>
    </row>
    <row r="350" spans="1:29" x14ac:dyDescent="0.25">
      <c r="A350" s="10" t="s">
        <v>1825</v>
      </c>
      <c r="B350" s="10" t="s">
        <v>1844</v>
      </c>
      <c r="C350" s="62" t="str">
        <f>VLOOKUP(MID(E350,1,2),DATA!$B$2:$C$10,2,FALSE)</f>
        <v>FF01</v>
      </c>
      <c r="D350" s="10" t="str">
        <f>VLOOKUP(MID(E350,13,2),DATA!$M$2:$N$16,2,FALSE)</f>
        <v>Tarmac</v>
      </c>
      <c r="E350" s="66" t="s">
        <v>155</v>
      </c>
      <c r="F350" s="18" cm="1">
        <f t="array" ref="F350">SUMPRODUCT(1*('All Skus'!$C$2:$C$951=$E350),'All Skus'!$D$2:$D$951)</f>
        <v>1</v>
      </c>
      <c r="G350" s="13" t="str">
        <f>VLOOKUP(MID(E350,4,1),DATA!$F$2:$G$16,2,FALSE)</f>
        <v>20"</v>
      </c>
      <c r="H350" s="13" t="str">
        <f>VLOOKUP(MID(E350,5,3),DATA!$H$2:$I$16,2,FALSE)</f>
        <v>10.5"</v>
      </c>
      <c r="I350" s="13" t="str">
        <f t="shared" si="10"/>
        <v>35</v>
      </c>
      <c r="J350" s="13" t="str">
        <f>VLOOKUP(MID(E350,10,3),DATA!$J$2:$L$16,2,FALSE)</f>
        <v>5x112</v>
      </c>
      <c r="K350" s="13">
        <f>VLOOKUP(MID(E350,10,3),DATA!$J$2:$L$16,3,FALSE)</f>
        <v>66.56</v>
      </c>
      <c r="L350" s="10" t="str">
        <f>VLOOKUP(MID(E350,3,1),DATA!$D$2:$E$16,2,FALSE)</f>
        <v>Medium Offset</v>
      </c>
      <c r="M350" s="10">
        <v>28</v>
      </c>
      <c r="N350" s="11" t="s">
        <v>33</v>
      </c>
      <c r="O350" s="61" t="str">
        <f>VLOOKUP(MID(P350,1,2),DATA!$B$2:$C$10,2,FALSE)</f>
        <v>FF01</v>
      </c>
      <c r="P350" s="66" t="s">
        <v>155</v>
      </c>
      <c r="Q350" s="18" cm="1">
        <f t="array" ref="Q350">SUMPRODUCT(1*('All Skus'!$C$2:$C$951=$P350),'All Skus'!$D$2:$D$951)</f>
        <v>1</v>
      </c>
      <c r="R350" s="13" t="str">
        <f>VLOOKUP(MID(P350,4,1),DATA!$F$2:$G$16,2,FALSE)</f>
        <v>20"</v>
      </c>
      <c r="S350" s="13" t="str">
        <f>VLOOKUP(MID(P350,5,3),DATA!$H$2:$I$16,2,FALSE)</f>
        <v>10.5"</v>
      </c>
      <c r="T350" s="13" t="str">
        <f t="shared" si="11"/>
        <v>35</v>
      </c>
      <c r="U350" s="13" t="str">
        <f>VLOOKUP(MID(P350,10,3),DATA!$J$2:$L$16,2,FALSE)</f>
        <v>5x112</v>
      </c>
      <c r="V350" s="13">
        <f>VLOOKUP(MID(P350,10,3),DATA!$J$2:$L$16,3,FALSE)</f>
        <v>66.56</v>
      </c>
      <c r="W350" s="10" t="str">
        <f>VLOOKUP(MID(P350,3,1),DATA!$D$2:$E$16,2,FALSE)</f>
        <v>Medium Offset</v>
      </c>
      <c r="X350" s="10">
        <v>28</v>
      </c>
      <c r="Y350" s="11" t="s">
        <v>33</v>
      </c>
      <c r="Z350" s="10" t="s">
        <v>4</v>
      </c>
      <c r="AA350" s="10" t="s">
        <v>2</v>
      </c>
      <c r="AB350" s="10" t="s">
        <v>5</v>
      </c>
      <c r="AC350" s="10" t="s">
        <v>68</v>
      </c>
    </row>
    <row r="351" spans="1:29" x14ac:dyDescent="0.25">
      <c r="A351" s="10" t="s">
        <v>1825</v>
      </c>
      <c r="B351" s="10" t="s">
        <v>1844</v>
      </c>
      <c r="C351" s="62" t="str">
        <f>VLOOKUP(MID(E351,1,2),DATA!$B$2:$C$10,2,FALSE)</f>
        <v>FF01</v>
      </c>
      <c r="D351" s="10" t="str">
        <f>VLOOKUP(MID(E351,13,2),DATA!$M$2:$N$16,2,FALSE)</f>
        <v>Liquid Silver</v>
      </c>
      <c r="E351" s="66" t="s">
        <v>156</v>
      </c>
      <c r="F351" s="18" cm="1">
        <f t="array" ref="F351">SUMPRODUCT(1*('All Skus'!$C$2:$C$951=$E351),'All Skus'!$D$2:$D$951)</f>
        <v>26</v>
      </c>
      <c r="G351" s="13" t="str">
        <f>VLOOKUP(MID(E351,4,1),DATA!$F$2:$G$16,2,FALSE)</f>
        <v>20"</v>
      </c>
      <c r="H351" s="13" t="str">
        <f>VLOOKUP(MID(E351,5,3),DATA!$H$2:$I$16,2,FALSE)</f>
        <v>10.5"</v>
      </c>
      <c r="I351" s="13" t="str">
        <f t="shared" si="10"/>
        <v>35</v>
      </c>
      <c r="J351" s="13" t="str">
        <f>VLOOKUP(MID(E351,10,3),DATA!$J$2:$L$16,2,FALSE)</f>
        <v>5x112</v>
      </c>
      <c r="K351" s="13">
        <f>VLOOKUP(MID(E351,10,3),DATA!$J$2:$L$16,3,FALSE)</f>
        <v>66.56</v>
      </c>
      <c r="L351" s="10" t="str">
        <f>VLOOKUP(MID(E351,3,1),DATA!$D$2:$E$16,2,FALSE)</f>
        <v>Medium Offset</v>
      </c>
      <c r="M351" s="10">
        <v>28</v>
      </c>
      <c r="N351" s="11" t="s">
        <v>33</v>
      </c>
      <c r="O351" s="61" t="str">
        <f>VLOOKUP(MID(P351,1,2),DATA!$B$2:$C$10,2,FALSE)</f>
        <v>FF01</v>
      </c>
      <c r="P351" s="66" t="s">
        <v>156</v>
      </c>
      <c r="Q351" s="18" cm="1">
        <f t="array" ref="Q351">SUMPRODUCT(1*('All Skus'!$C$2:$C$951=$P351),'All Skus'!$D$2:$D$951)</f>
        <v>26</v>
      </c>
      <c r="R351" s="13" t="str">
        <f>VLOOKUP(MID(P351,4,1),DATA!$F$2:$G$16,2,FALSE)</f>
        <v>20"</v>
      </c>
      <c r="S351" s="13" t="str">
        <f>VLOOKUP(MID(P351,5,3),DATA!$H$2:$I$16,2,FALSE)</f>
        <v>10.5"</v>
      </c>
      <c r="T351" s="13" t="str">
        <f t="shared" si="11"/>
        <v>35</v>
      </c>
      <c r="U351" s="13" t="str">
        <f>VLOOKUP(MID(P351,10,3),DATA!$J$2:$L$16,2,FALSE)</f>
        <v>5x112</v>
      </c>
      <c r="V351" s="13">
        <f>VLOOKUP(MID(P351,10,3),DATA!$J$2:$L$16,3,FALSE)</f>
        <v>66.56</v>
      </c>
      <c r="W351" s="10" t="str">
        <f>VLOOKUP(MID(P351,3,1),DATA!$D$2:$E$16,2,FALSE)</f>
        <v>Medium Offset</v>
      </c>
      <c r="X351" s="10">
        <v>28</v>
      </c>
      <c r="Y351" s="11" t="s">
        <v>33</v>
      </c>
      <c r="Z351" s="10" t="s">
        <v>4</v>
      </c>
      <c r="AA351" s="10" t="s">
        <v>2</v>
      </c>
      <c r="AB351" s="10" t="s">
        <v>5</v>
      </c>
    </row>
    <row r="352" spans="1:29" x14ac:dyDescent="0.25">
      <c r="A352" s="10" t="s">
        <v>1825</v>
      </c>
      <c r="B352" s="10" t="s">
        <v>1844</v>
      </c>
      <c r="C352" s="62" t="str">
        <f>VLOOKUP(MID(E352,1,2),DATA!$B$2:$C$10,2,FALSE)</f>
        <v>FF04</v>
      </c>
      <c r="D352" s="10" t="str">
        <f>VLOOKUP(MID(E352,13,2),DATA!$M$2:$N$16,2,FALSE)</f>
        <v>Tarmac</v>
      </c>
      <c r="E352" s="66" t="s">
        <v>301</v>
      </c>
      <c r="F352" s="18" cm="1">
        <f t="array" ref="F352">SUMPRODUCT(1*('All Skus'!$C$2:$C$951=$E352),'All Skus'!$D$2:$D$951)</f>
        <v>28</v>
      </c>
      <c r="G352" s="13" t="str">
        <f>VLOOKUP(MID(E352,4,1),DATA!$F$2:$G$16,2,FALSE)</f>
        <v>20"</v>
      </c>
      <c r="H352" s="13" t="str">
        <f>VLOOKUP(MID(E352,5,3),DATA!$H$2:$I$16,2,FALSE)</f>
        <v>10.5"</v>
      </c>
      <c r="I352" s="13" t="str">
        <f t="shared" si="10"/>
        <v>35</v>
      </c>
      <c r="J352" s="13" t="str">
        <f>VLOOKUP(MID(E352,10,3),DATA!$J$2:$L$16,2,FALSE)</f>
        <v>5x112</v>
      </c>
      <c r="K352" s="13">
        <f>VLOOKUP(MID(E352,10,3),DATA!$J$2:$L$16,3,FALSE)</f>
        <v>66.56</v>
      </c>
      <c r="L352" s="10" t="str">
        <f>VLOOKUP(MID(E352,3,1),DATA!$D$2:$E$16,2,FALSE)</f>
        <v>Medium Offset</v>
      </c>
      <c r="M352" s="10">
        <v>26.2</v>
      </c>
      <c r="N352" s="11" t="s">
        <v>33</v>
      </c>
      <c r="O352" s="61" t="str">
        <f>VLOOKUP(MID(P352,1,2),DATA!$B$2:$C$10,2,FALSE)</f>
        <v>FF04</v>
      </c>
      <c r="P352" s="66" t="s">
        <v>301</v>
      </c>
      <c r="Q352" s="18" cm="1">
        <f t="array" ref="Q352">SUMPRODUCT(1*('All Skus'!$C$2:$C$951=$P352),'All Skus'!$D$2:$D$951)</f>
        <v>28</v>
      </c>
      <c r="R352" s="13" t="str">
        <f>VLOOKUP(MID(P352,4,1),DATA!$F$2:$G$16,2,FALSE)</f>
        <v>20"</v>
      </c>
      <c r="S352" s="13" t="str">
        <f>VLOOKUP(MID(P352,5,3),DATA!$H$2:$I$16,2,FALSE)</f>
        <v>10.5"</v>
      </c>
      <c r="T352" s="13" t="str">
        <f t="shared" si="11"/>
        <v>35</v>
      </c>
      <c r="U352" s="13" t="str">
        <f>VLOOKUP(MID(P352,10,3),DATA!$J$2:$L$16,2,FALSE)</f>
        <v>5x112</v>
      </c>
      <c r="V352" s="13">
        <f>VLOOKUP(MID(P352,10,3),DATA!$J$2:$L$16,3,FALSE)</f>
        <v>66.56</v>
      </c>
      <c r="W352" s="10" t="str">
        <f>VLOOKUP(MID(P352,3,1),DATA!$D$2:$E$16,2,FALSE)</f>
        <v>Medium Offset</v>
      </c>
      <c r="X352" s="10">
        <v>26.2</v>
      </c>
      <c r="Y352" s="11" t="s">
        <v>33</v>
      </c>
      <c r="AA352" s="10" t="s">
        <v>2</v>
      </c>
      <c r="AB352" s="10" t="s">
        <v>5</v>
      </c>
    </row>
    <row r="353" spans="1:29" x14ac:dyDescent="0.25">
      <c r="A353" s="10" t="s">
        <v>1825</v>
      </c>
      <c r="B353" s="10" t="s">
        <v>1844</v>
      </c>
      <c r="C353" s="62" t="str">
        <f>VLOOKUP(MID(E353,1,2),DATA!$B$2:$C$10,2,FALSE)</f>
        <v>FF04</v>
      </c>
      <c r="D353" s="10" t="str">
        <f>VLOOKUP(MID(E353,13,2),DATA!$M$2:$N$16,2,FALSE)</f>
        <v>Liquid Metal</v>
      </c>
      <c r="E353" s="66" t="s">
        <v>302</v>
      </c>
      <c r="F353" s="18" cm="1">
        <f t="array" ref="F353">SUMPRODUCT(1*('All Skus'!$C$2:$C$951=$E353),'All Skus'!$D$2:$D$951)</f>
        <v>1</v>
      </c>
      <c r="G353" s="13" t="str">
        <f>VLOOKUP(MID(E353,4,1),DATA!$F$2:$G$16,2,FALSE)</f>
        <v>20"</v>
      </c>
      <c r="H353" s="13" t="str">
        <f>VLOOKUP(MID(E353,5,3),DATA!$H$2:$I$16,2,FALSE)</f>
        <v>10.5"</v>
      </c>
      <c r="I353" s="13" t="str">
        <f t="shared" si="10"/>
        <v>35</v>
      </c>
      <c r="J353" s="13" t="str">
        <f>VLOOKUP(MID(E353,10,3),DATA!$J$2:$L$16,2,FALSE)</f>
        <v>5x112</v>
      </c>
      <c r="K353" s="13">
        <f>VLOOKUP(MID(E353,10,3),DATA!$J$2:$L$16,3,FALSE)</f>
        <v>66.56</v>
      </c>
      <c r="L353" s="10" t="str">
        <f>VLOOKUP(MID(E353,3,1),DATA!$D$2:$E$16,2,FALSE)</f>
        <v>Medium Offset</v>
      </c>
      <c r="M353" s="10">
        <v>26.2</v>
      </c>
      <c r="N353" s="11" t="s">
        <v>33</v>
      </c>
      <c r="O353" s="61" t="str">
        <f>VLOOKUP(MID(P353,1,2),DATA!$B$2:$C$10,2,FALSE)</f>
        <v>FF04</v>
      </c>
      <c r="P353" s="66" t="s">
        <v>302</v>
      </c>
      <c r="Q353" s="18" cm="1">
        <f t="array" ref="Q353">SUMPRODUCT(1*('All Skus'!$C$2:$C$951=$P353),'All Skus'!$D$2:$D$951)</f>
        <v>1</v>
      </c>
      <c r="R353" s="13" t="str">
        <f>VLOOKUP(MID(P353,4,1),DATA!$F$2:$G$16,2,FALSE)</f>
        <v>20"</v>
      </c>
      <c r="S353" s="13" t="str">
        <f>VLOOKUP(MID(P353,5,3),DATA!$H$2:$I$16,2,FALSE)</f>
        <v>10.5"</v>
      </c>
      <c r="T353" s="13" t="str">
        <f t="shared" si="11"/>
        <v>35</v>
      </c>
      <c r="U353" s="13" t="str">
        <f>VLOOKUP(MID(P353,10,3),DATA!$J$2:$L$16,2,FALSE)</f>
        <v>5x112</v>
      </c>
      <c r="V353" s="13">
        <f>VLOOKUP(MID(P353,10,3),DATA!$J$2:$L$16,3,FALSE)</f>
        <v>66.56</v>
      </c>
      <c r="W353" s="10" t="str">
        <f>VLOOKUP(MID(P353,3,1),DATA!$D$2:$E$16,2,FALSE)</f>
        <v>Medium Offset</v>
      </c>
      <c r="X353" s="10">
        <v>26.2</v>
      </c>
      <c r="Y353" s="11" t="s">
        <v>33</v>
      </c>
      <c r="AA353" s="10" t="s">
        <v>2</v>
      </c>
      <c r="AB353" s="10" t="s">
        <v>5</v>
      </c>
    </row>
    <row r="354" spans="1:29" x14ac:dyDescent="0.25">
      <c r="A354" s="10" t="s">
        <v>1825</v>
      </c>
      <c r="B354" s="10" t="s">
        <v>1844</v>
      </c>
      <c r="C354" s="62" t="str">
        <f>VLOOKUP(MID(E354,1,2),DATA!$B$2:$C$10,2,FALSE)</f>
        <v>FF10</v>
      </c>
      <c r="D354" s="10" t="str">
        <f>VLOOKUP(MID(E354,13,2),DATA!$M$2:$N$16,2,FALSE)</f>
        <v>Tarmac</v>
      </c>
      <c r="E354" s="66" t="s">
        <v>31</v>
      </c>
      <c r="F354" s="18" cm="1">
        <f t="array" ref="F354">SUMPRODUCT(1*('All Skus'!$C$2:$C$951=$E354),'All Skus'!$D$2:$D$951)</f>
        <v>68</v>
      </c>
      <c r="G354" s="13" t="str">
        <f>VLOOKUP(MID(E354,4,1),DATA!$F$2:$G$16,2,FALSE)</f>
        <v>20"</v>
      </c>
      <c r="H354" s="13" t="str">
        <f>VLOOKUP(MID(E354,5,3),DATA!$H$2:$I$16,2,FALSE)</f>
        <v>10.5"</v>
      </c>
      <c r="I354" s="13" t="str">
        <f t="shared" si="10"/>
        <v>35</v>
      </c>
      <c r="J354" s="13" t="str">
        <f>VLOOKUP(MID(E354,10,3),DATA!$J$2:$L$16,2,FALSE)</f>
        <v>5x112</v>
      </c>
      <c r="K354" s="13">
        <f>VLOOKUP(MID(E354,10,3),DATA!$J$2:$L$16,3,FALSE)</f>
        <v>66.56</v>
      </c>
      <c r="L354" s="10" t="str">
        <f>VLOOKUP(MID(E354,3,1),DATA!$D$2:$E$16,2,FALSE)</f>
        <v>Medium Offset</v>
      </c>
      <c r="N354" s="11" t="s">
        <v>33</v>
      </c>
      <c r="O354" s="61" t="str">
        <f>VLOOKUP(MID(P354,1,2),DATA!$B$2:$C$10,2,FALSE)</f>
        <v>FF10</v>
      </c>
      <c r="P354" s="66" t="s">
        <v>31</v>
      </c>
      <c r="Q354" s="18" cm="1">
        <f t="array" ref="Q354">SUMPRODUCT(1*('All Skus'!$C$2:$C$951=$P354),'All Skus'!$D$2:$D$951)</f>
        <v>68</v>
      </c>
      <c r="R354" s="13" t="str">
        <f>VLOOKUP(MID(P354,4,1),DATA!$F$2:$G$16,2,FALSE)</f>
        <v>20"</v>
      </c>
      <c r="S354" s="13" t="str">
        <f>VLOOKUP(MID(P354,5,3),DATA!$H$2:$I$16,2,FALSE)</f>
        <v>10.5"</v>
      </c>
      <c r="T354" s="13" t="str">
        <f t="shared" si="11"/>
        <v>35</v>
      </c>
      <c r="U354" s="13" t="str">
        <f>VLOOKUP(MID(P354,10,3),DATA!$J$2:$L$16,2,FALSE)</f>
        <v>5x112</v>
      </c>
      <c r="V354" s="13">
        <f>VLOOKUP(MID(P354,10,3),DATA!$J$2:$L$16,3,FALSE)</f>
        <v>66.56</v>
      </c>
      <c r="W354" s="10" t="str">
        <f>VLOOKUP(MID(P354,3,1),DATA!$D$2:$E$16,2,FALSE)</f>
        <v>Medium Offset</v>
      </c>
      <c r="Y354" s="11" t="s">
        <v>33</v>
      </c>
      <c r="AA354" s="10" t="s">
        <v>2</v>
      </c>
      <c r="AB354" s="10" t="s">
        <v>5</v>
      </c>
    </row>
    <row r="355" spans="1:29" x14ac:dyDescent="0.25">
      <c r="A355" s="10" t="s">
        <v>1825</v>
      </c>
      <c r="B355" s="10" t="s">
        <v>1844</v>
      </c>
      <c r="C355" s="62" t="str">
        <f>VLOOKUP(MID(E355,1,2),DATA!$B$2:$C$10,2,FALSE)</f>
        <v>FF10</v>
      </c>
      <c r="D355" s="10" t="str">
        <f>VLOOKUP(MID(E355,13,2),DATA!$M$2:$N$16,2,FALSE)</f>
        <v>Liquid Metal</v>
      </c>
      <c r="E355" s="66" t="s">
        <v>32</v>
      </c>
      <c r="F355" s="18" cm="1">
        <f t="array" ref="F355">SUMPRODUCT(1*('All Skus'!$C$2:$C$951=$E355),'All Skus'!$D$2:$D$951)</f>
        <v>10</v>
      </c>
      <c r="G355" s="13" t="str">
        <f>VLOOKUP(MID(E355,4,1),DATA!$F$2:$G$16,2,FALSE)</f>
        <v>20"</v>
      </c>
      <c r="H355" s="13" t="str">
        <f>VLOOKUP(MID(E355,5,3),DATA!$H$2:$I$16,2,FALSE)</f>
        <v>10.5"</v>
      </c>
      <c r="I355" s="13" t="str">
        <f t="shared" si="10"/>
        <v>35</v>
      </c>
      <c r="J355" s="13" t="str">
        <f>VLOOKUP(MID(E355,10,3),DATA!$J$2:$L$16,2,FALSE)</f>
        <v>5x112</v>
      </c>
      <c r="K355" s="13">
        <f>VLOOKUP(MID(E355,10,3),DATA!$J$2:$L$16,3,FALSE)</f>
        <v>66.56</v>
      </c>
      <c r="L355" s="10" t="str">
        <f>VLOOKUP(MID(E355,3,1),DATA!$D$2:$E$16,2,FALSE)</f>
        <v>Medium Offset</v>
      </c>
      <c r="N355" s="11" t="s">
        <v>33</v>
      </c>
      <c r="O355" s="61" t="str">
        <f>VLOOKUP(MID(P355,1,2),DATA!$B$2:$C$10,2,FALSE)</f>
        <v>FF10</v>
      </c>
      <c r="P355" s="66" t="s">
        <v>32</v>
      </c>
      <c r="Q355" s="18" cm="1">
        <f t="array" ref="Q355">SUMPRODUCT(1*('All Skus'!$C$2:$C$951=$P355),'All Skus'!$D$2:$D$951)</f>
        <v>10</v>
      </c>
      <c r="R355" s="13" t="str">
        <f>VLOOKUP(MID(P355,4,1),DATA!$F$2:$G$16,2,FALSE)</f>
        <v>20"</v>
      </c>
      <c r="S355" s="13" t="str">
        <f>VLOOKUP(MID(P355,5,3),DATA!$H$2:$I$16,2,FALSE)</f>
        <v>10.5"</v>
      </c>
      <c r="T355" s="13" t="str">
        <f t="shared" si="11"/>
        <v>35</v>
      </c>
      <c r="U355" s="13" t="str">
        <f>VLOOKUP(MID(P355,10,3),DATA!$J$2:$L$16,2,FALSE)</f>
        <v>5x112</v>
      </c>
      <c r="V355" s="13">
        <f>VLOOKUP(MID(P355,10,3),DATA!$J$2:$L$16,3,FALSE)</f>
        <v>66.56</v>
      </c>
      <c r="W355" s="10" t="str">
        <f>VLOOKUP(MID(P355,3,1),DATA!$D$2:$E$16,2,FALSE)</f>
        <v>Medium Offset</v>
      </c>
      <c r="Y355" s="11" t="s">
        <v>33</v>
      </c>
      <c r="AA355" s="10" t="s">
        <v>2</v>
      </c>
      <c r="AB355" s="10" t="s">
        <v>5</v>
      </c>
    </row>
    <row r="356" spans="1:29" x14ac:dyDescent="0.25">
      <c r="A356" s="10" t="s">
        <v>1825</v>
      </c>
      <c r="B356" s="10" t="s">
        <v>1844</v>
      </c>
      <c r="C356" s="62" t="str">
        <f>VLOOKUP(MID(E356,1,2),DATA!$B$2:$C$10,2,FALSE)</f>
        <v>FF10</v>
      </c>
      <c r="D356" s="10" t="str">
        <f>VLOOKUP(MID(E356,13,2),DATA!$M$2:$N$16,2,FALSE)</f>
        <v>Tarmac</v>
      </c>
      <c r="E356" s="66" t="s">
        <v>49</v>
      </c>
      <c r="F356" s="18" cm="1">
        <f t="array" ref="F356">SUMPRODUCT(1*('All Skus'!$C$2:$C$951=$E356),'All Skus'!$D$2:$D$951)</f>
        <v>-2</v>
      </c>
      <c r="G356" s="13" t="str">
        <f>VLOOKUP(MID(E356,4,1),DATA!$F$2:$G$16,2,FALSE)</f>
        <v>21"</v>
      </c>
      <c r="H356" s="13" t="str">
        <f>VLOOKUP(MID(E356,5,3),DATA!$H$2:$I$16,2,FALSE)</f>
        <v>10.5"</v>
      </c>
      <c r="I356" s="13" t="str">
        <f t="shared" si="10"/>
        <v>35</v>
      </c>
      <c r="J356" s="13" t="str">
        <f>VLOOKUP(MID(E356,10,3),DATA!$J$2:$L$16,2,FALSE)</f>
        <v>5x112</v>
      </c>
      <c r="K356" s="13">
        <f>VLOOKUP(MID(E356,10,3),DATA!$J$2:$L$16,3,FALSE)</f>
        <v>66.56</v>
      </c>
      <c r="L356" s="10" t="str">
        <f>VLOOKUP(MID(E356,3,1),DATA!$D$2:$E$16,2,FALSE)</f>
        <v>Medium Offset</v>
      </c>
      <c r="N356" s="11" t="s">
        <v>59</v>
      </c>
      <c r="O356" s="61" t="str">
        <f>VLOOKUP(MID(P356,1,2),DATA!$B$2:$C$10,2,FALSE)</f>
        <v>FF10</v>
      </c>
      <c r="P356" s="66" t="s">
        <v>49</v>
      </c>
      <c r="Q356" s="18" cm="1">
        <f t="array" ref="Q356">SUMPRODUCT(1*('All Skus'!$C$2:$C$951=$P356),'All Skus'!$D$2:$D$951)</f>
        <v>-2</v>
      </c>
      <c r="R356" s="13" t="str">
        <f>VLOOKUP(MID(P356,4,1),DATA!$F$2:$G$16,2,FALSE)</f>
        <v>21"</v>
      </c>
      <c r="S356" s="13" t="str">
        <f>VLOOKUP(MID(P356,5,3),DATA!$H$2:$I$16,2,FALSE)</f>
        <v>10.5"</v>
      </c>
      <c r="T356" s="13" t="str">
        <f t="shared" si="11"/>
        <v>35</v>
      </c>
      <c r="U356" s="13" t="str">
        <f>VLOOKUP(MID(P356,10,3),DATA!$J$2:$L$16,2,FALSE)</f>
        <v>5x112</v>
      </c>
      <c r="V356" s="13">
        <f>VLOOKUP(MID(P356,10,3),DATA!$J$2:$L$16,3,FALSE)</f>
        <v>66.56</v>
      </c>
      <c r="W356" s="10" t="str">
        <f>VLOOKUP(MID(P356,3,1),DATA!$D$2:$E$16,2,FALSE)</f>
        <v>Medium Offset</v>
      </c>
      <c r="Y356" s="11" t="s">
        <v>59</v>
      </c>
      <c r="AA356" s="10" t="s">
        <v>2</v>
      </c>
      <c r="AB356" s="10" t="s">
        <v>5</v>
      </c>
    </row>
    <row r="357" spans="1:29" x14ac:dyDescent="0.25">
      <c r="A357" s="10" t="s">
        <v>1825</v>
      </c>
      <c r="B357" s="10" t="s">
        <v>1844</v>
      </c>
      <c r="C357" s="62" t="str">
        <f>VLOOKUP(MID(E357,1,2),DATA!$B$2:$C$10,2,FALSE)</f>
        <v>FF10</v>
      </c>
      <c r="D357" s="10" t="str">
        <f>VLOOKUP(MID(E357,13,2),DATA!$M$2:$N$16,2,FALSE)</f>
        <v>Liquid Metal</v>
      </c>
      <c r="E357" s="66" t="s">
        <v>50</v>
      </c>
      <c r="F357" s="18" cm="1">
        <f t="array" ref="F357">SUMPRODUCT(1*('All Skus'!$C$2:$C$951=$E357),'All Skus'!$D$2:$D$951)</f>
        <v>-2</v>
      </c>
      <c r="G357" s="13" t="str">
        <f>VLOOKUP(MID(E357,4,1),DATA!$F$2:$G$16,2,FALSE)</f>
        <v>21"</v>
      </c>
      <c r="H357" s="13" t="str">
        <f>VLOOKUP(MID(E357,5,3),DATA!$H$2:$I$16,2,FALSE)</f>
        <v>10.5"</v>
      </c>
      <c r="I357" s="13" t="str">
        <f t="shared" si="10"/>
        <v>35</v>
      </c>
      <c r="J357" s="13" t="str">
        <f>VLOOKUP(MID(E357,10,3),DATA!$J$2:$L$16,2,FALSE)</f>
        <v>5x112</v>
      </c>
      <c r="K357" s="13">
        <f>VLOOKUP(MID(E357,10,3),DATA!$J$2:$L$16,3,FALSE)</f>
        <v>66.56</v>
      </c>
      <c r="L357" s="10" t="str">
        <f>VLOOKUP(MID(E357,3,1),DATA!$D$2:$E$16,2,FALSE)</f>
        <v>Medium Offset</v>
      </c>
      <c r="N357" s="11" t="s">
        <v>59</v>
      </c>
      <c r="O357" s="61" t="str">
        <f>VLOOKUP(MID(P357,1,2),DATA!$B$2:$C$10,2,FALSE)</f>
        <v>FF10</v>
      </c>
      <c r="P357" s="66" t="s">
        <v>50</v>
      </c>
      <c r="Q357" s="18" cm="1">
        <f t="array" ref="Q357">SUMPRODUCT(1*('All Skus'!$C$2:$C$951=$P357),'All Skus'!$D$2:$D$951)</f>
        <v>-2</v>
      </c>
      <c r="R357" s="13" t="str">
        <f>VLOOKUP(MID(P357,4,1),DATA!$F$2:$G$16,2,FALSE)</f>
        <v>21"</v>
      </c>
      <c r="S357" s="13" t="str">
        <f>VLOOKUP(MID(P357,5,3),DATA!$H$2:$I$16,2,FALSE)</f>
        <v>10.5"</v>
      </c>
      <c r="T357" s="13" t="str">
        <f t="shared" si="11"/>
        <v>35</v>
      </c>
      <c r="U357" s="13" t="str">
        <f>VLOOKUP(MID(P357,10,3),DATA!$J$2:$L$16,2,FALSE)</f>
        <v>5x112</v>
      </c>
      <c r="V357" s="13">
        <f>VLOOKUP(MID(P357,10,3),DATA!$J$2:$L$16,3,FALSE)</f>
        <v>66.56</v>
      </c>
      <c r="W357" s="10" t="str">
        <f>VLOOKUP(MID(P357,3,1),DATA!$D$2:$E$16,2,FALSE)</f>
        <v>Medium Offset</v>
      </c>
      <c r="Y357" s="11" t="s">
        <v>59</v>
      </c>
      <c r="AA357" s="10" t="s">
        <v>2</v>
      </c>
      <c r="AB357" s="10" t="s">
        <v>5</v>
      </c>
    </row>
    <row r="358" spans="1:29" x14ac:dyDescent="0.25">
      <c r="A358" s="10" t="s">
        <v>1825</v>
      </c>
      <c r="B358" s="10" t="s">
        <v>1844</v>
      </c>
      <c r="C358" s="62" t="str">
        <f>VLOOKUP(MID(E358,1,2),DATA!$B$2:$C$10,2,FALSE)</f>
        <v>FF11</v>
      </c>
      <c r="D358" s="10" t="str">
        <f>VLOOKUP(MID(E358,13,2),DATA!$M$2:$N$16,2,FALSE)</f>
        <v>Tarmac</v>
      </c>
      <c r="E358" s="66" t="s">
        <v>380</v>
      </c>
      <c r="F358" s="18" cm="1">
        <f t="array" ref="F358">SUMPRODUCT(1*('All Skus'!$C$2:$C$951=$E358),'All Skus'!$D$2:$D$951)</f>
        <v>23</v>
      </c>
      <c r="G358" s="13" t="str">
        <f>VLOOKUP(MID(E358,4,1),DATA!$F$2:$G$16,2,FALSE)</f>
        <v>20"</v>
      </c>
      <c r="H358" s="13" t="str">
        <f>VLOOKUP(MID(E358,5,3),DATA!$H$2:$I$16,2,FALSE)</f>
        <v>10.5"</v>
      </c>
      <c r="I358" s="13" t="str">
        <f t="shared" si="10"/>
        <v>35</v>
      </c>
      <c r="J358" s="13" t="str">
        <f>VLOOKUP(MID(E358,10,3),DATA!$J$2:$L$16,2,FALSE)</f>
        <v>5x112</v>
      </c>
      <c r="K358" s="13">
        <f>VLOOKUP(MID(E358,10,3),DATA!$J$2:$L$16,3,FALSE)</f>
        <v>66.56</v>
      </c>
      <c r="L358" s="10" t="str">
        <f>VLOOKUP(MID(E358,3,1),DATA!$D$2:$E$16,2,FALSE)</f>
        <v>Medium Offset</v>
      </c>
      <c r="N358" s="11" t="s">
        <v>33</v>
      </c>
      <c r="O358" s="61" t="str">
        <f>VLOOKUP(MID(P358,1,2),DATA!$B$2:$C$10,2,FALSE)</f>
        <v>FF11</v>
      </c>
      <c r="P358" s="66" t="s">
        <v>380</v>
      </c>
      <c r="Q358" s="18" cm="1">
        <f t="array" ref="Q358">SUMPRODUCT(1*('All Skus'!$C$2:$C$951=$P358),'All Skus'!$D$2:$D$951)</f>
        <v>23</v>
      </c>
      <c r="R358" s="13" t="str">
        <f>VLOOKUP(MID(P358,4,1),DATA!$F$2:$G$16,2,FALSE)</f>
        <v>20"</v>
      </c>
      <c r="S358" s="13" t="str">
        <f>VLOOKUP(MID(P358,5,3),DATA!$H$2:$I$16,2,FALSE)</f>
        <v>10.5"</v>
      </c>
      <c r="T358" s="13" t="str">
        <f t="shared" si="11"/>
        <v>35</v>
      </c>
      <c r="U358" s="13" t="str">
        <f>VLOOKUP(MID(P358,10,3),DATA!$J$2:$L$16,2,FALSE)</f>
        <v>5x112</v>
      </c>
      <c r="V358" s="13">
        <f>VLOOKUP(MID(P358,10,3),DATA!$J$2:$L$16,3,FALSE)</f>
        <v>66.56</v>
      </c>
      <c r="W358" s="10" t="str">
        <f>VLOOKUP(MID(P358,3,1),DATA!$D$2:$E$16,2,FALSE)</f>
        <v>Medium Offset</v>
      </c>
      <c r="Y358" s="11" t="s">
        <v>33</v>
      </c>
      <c r="AA358" s="10" t="s">
        <v>2</v>
      </c>
      <c r="AB358" s="10" t="s">
        <v>5</v>
      </c>
    </row>
    <row r="359" spans="1:29" x14ac:dyDescent="0.25">
      <c r="A359" s="10" t="s">
        <v>1825</v>
      </c>
      <c r="B359" s="10" t="s">
        <v>1844</v>
      </c>
      <c r="C359" s="62" t="str">
        <f>VLOOKUP(MID(E359,1,2),DATA!$B$2:$C$10,2,FALSE)</f>
        <v>FF11</v>
      </c>
      <c r="D359" s="10" t="str">
        <f>VLOOKUP(MID(E359,13,2),DATA!$M$2:$N$16,2,FALSE)</f>
        <v>Liquid Metal</v>
      </c>
      <c r="E359" s="66" t="s">
        <v>381</v>
      </c>
      <c r="F359" s="18" cm="1">
        <f t="array" ref="F359">SUMPRODUCT(1*('All Skus'!$C$2:$C$951=$E359),'All Skus'!$D$2:$D$951)</f>
        <v>13</v>
      </c>
      <c r="G359" s="13" t="str">
        <f>VLOOKUP(MID(E359,4,1),DATA!$F$2:$G$16,2,FALSE)</f>
        <v>20"</v>
      </c>
      <c r="H359" s="13" t="str">
        <f>VLOOKUP(MID(E359,5,3),DATA!$H$2:$I$16,2,FALSE)</f>
        <v>10.5"</v>
      </c>
      <c r="I359" s="13" t="str">
        <f t="shared" si="10"/>
        <v>35</v>
      </c>
      <c r="J359" s="13" t="str">
        <f>VLOOKUP(MID(E359,10,3),DATA!$J$2:$L$16,2,FALSE)</f>
        <v>5x112</v>
      </c>
      <c r="K359" s="13">
        <f>VLOOKUP(MID(E359,10,3),DATA!$J$2:$L$16,3,FALSE)</f>
        <v>66.56</v>
      </c>
      <c r="L359" s="10" t="str">
        <f>VLOOKUP(MID(E359,3,1),DATA!$D$2:$E$16,2,FALSE)</f>
        <v>Medium Offset</v>
      </c>
      <c r="N359" s="11" t="s">
        <v>33</v>
      </c>
      <c r="O359" s="61" t="str">
        <f>VLOOKUP(MID(P359,1,2),DATA!$B$2:$C$10,2,FALSE)</f>
        <v>FF11</v>
      </c>
      <c r="P359" s="66" t="s">
        <v>381</v>
      </c>
      <c r="Q359" s="18" cm="1">
        <f t="array" ref="Q359">SUMPRODUCT(1*('All Skus'!$C$2:$C$951=$P359),'All Skus'!$D$2:$D$951)</f>
        <v>13</v>
      </c>
      <c r="R359" s="13" t="str">
        <f>VLOOKUP(MID(P359,4,1),DATA!$F$2:$G$16,2,FALSE)</f>
        <v>20"</v>
      </c>
      <c r="S359" s="13" t="str">
        <f>VLOOKUP(MID(P359,5,3),DATA!$H$2:$I$16,2,FALSE)</f>
        <v>10.5"</v>
      </c>
      <c r="T359" s="13" t="str">
        <f t="shared" si="11"/>
        <v>35</v>
      </c>
      <c r="U359" s="13" t="str">
        <f>VLOOKUP(MID(P359,10,3),DATA!$J$2:$L$16,2,FALSE)</f>
        <v>5x112</v>
      </c>
      <c r="V359" s="13">
        <f>VLOOKUP(MID(P359,10,3),DATA!$J$2:$L$16,3,FALSE)</f>
        <v>66.56</v>
      </c>
      <c r="W359" s="10" t="str">
        <f>VLOOKUP(MID(P359,3,1),DATA!$D$2:$E$16,2,FALSE)</f>
        <v>Medium Offset</v>
      </c>
      <c r="Y359" s="11" t="s">
        <v>33</v>
      </c>
      <c r="AA359" s="10" t="s">
        <v>2</v>
      </c>
      <c r="AB359" s="10" t="s">
        <v>5</v>
      </c>
    </row>
    <row r="360" spans="1:29" x14ac:dyDescent="0.25">
      <c r="A360" s="10" t="s">
        <v>1825</v>
      </c>
      <c r="B360" s="10" t="s">
        <v>1844</v>
      </c>
      <c r="C360" s="62" t="str">
        <f>VLOOKUP(MID(E360,1,2),DATA!$B$2:$C$10,2,FALSE)</f>
        <v>FF11</v>
      </c>
      <c r="D360" s="10" t="str">
        <f>VLOOKUP(MID(E360,13,2),DATA!$M$2:$N$16,2,FALSE)</f>
        <v>Tarmac</v>
      </c>
      <c r="E360" s="66" t="s">
        <v>386</v>
      </c>
      <c r="F360" s="18" cm="1">
        <f t="array" ref="F360">SUMPRODUCT(1*('All Skus'!$C$2:$C$951=$E360),'All Skus'!$D$2:$D$951)</f>
        <v>2</v>
      </c>
      <c r="G360" s="13" t="str">
        <f>VLOOKUP(MID(E360,4,1),DATA!$F$2:$G$16,2,FALSE)</f>
        <v>21"</v>
      </c>
      <c r="H360" s="13" t="str">
        <f>VLOOKUP(MID(E360,5,3),DATA!$H$2:$I$16,2,FALSE)</f>
        <v>10.5"</v>
      </c>
      <c r="I360" s="13" t="str">
        <f t="shared" si="10"/>
        <v>35</v>
      </c>
      <c r="J360" s="13" t="str">
        <f>VLOOKUP(MID(E360,10,3),DATA!$J$2:$L$16,2,FALSE)</f>
        <v>5x112</v>
      </c>
      <c r="K360" s="13">
        <f>VLOOKUP(MID(E360,10,3),DATA!$J$2:$L$16,3,FALSE)</f>
        <v>66.56</v>
      </c>
      <c r="L360" s="10" t="str">
        <f>VLOOKUP(MID(E360,3,1),DATA!$D$2:$E$16,2,FALSE)</f>
        <v>Medium Offset</v>
      </c>
      <c r="N360" s="11" t="s">
        <v>59</v>
      </c>
      <c r="O360" s="61" t="str">
        <f>VLOOKUP(MID(P360,1,2),DATA!$B$2:$C$10,2,FALSE)</f>
        <v>FF11</v>
      </c>
      <c r="P360" s="66" t="s">
        <v>386</v>
      </c>
      <c r="Q360" s="18" cm="1">
        <f t="array" ref="Q360">SUMPRODUCT(1*('All Skus'!$C$2:$C$951=$P360),'All Skus'!$D$2:$D$951)</f>
        <v>2</v>
      </c>
      <c r="R360" s="13" t="str">
        <f>VLOOKUP(MID(P360,4,1),DATA!$F$2:$G$16,2,FALSE)</f>
        <v>21"</v>
      </c>
      <c r="S360" s="13" t="str">
        <f>VLOOKUP(MID(P360,5,3),DATA!$H$2:$I$16,2,FALSE)</f>
        <v>10.5"</v>
      </c>
      <c r="T360" s="13" t="str">
        <f t="shared" si="11"/>
        <v>35</v>
      </c>
      <c r="U360" s="13" t="str">
        <f>VLOOKUP(MID(P360,10,3),DATA!$J$2:$L$16,2,FALSE)</f>
        <v>5x112</v>
      </c>
      <c r="V360" s="13">
        <f>VLOOKUP(MID(P360,10,3),DATA!$J$2:$L$16,3,FALSE)</f>
        <v>66.56</v>
      </c>
      <c r="W360" s="10" t="str">
        <f>VLOOKUP(MID(P360,3,1),DATA!$D$2:$E$16,2,FALSE)</f>
        <v>Medium Offset</v>
      </c>
      <c r="Y360" s="11" t="s">
        <v>59</v>
      </c>
      <c r="AA360" s="10" t="s">
        <v>2</v>
      </c>
      <c r="AB360" s="10" t="s">
        <v>5</v>
      </c>
    </row>
    <row r="361" spans="1:29" x14ac:dyDescent="0.25">
      <c r="A361" s="10" t="s">
        <v>1825</v>
      </c>
      <c r="B361" s="10" t="s">
        <v>1844</v>
      </c>
      <c r="C361" s="62" t="str">
        <f>VLOOKUP(MID(E361,1,2),DATA!$B$2:$C$10,2,FALSE)</f>
        <v>FF11</v>
      </c>
      <c r="D361" s="10" t="str">
        <f>VLOOKUP(MID(E361,13,2),DATA!$M$2:$N$16,2,FALSE)</f>
        <v>Liquid Metal</v>
      </c>
      <c r="E361" s="66" t="s">
        <v>387</v>
      </c>
      <c r="F361" s="18" cm="1">
        <f t="array" ref="F361">SUMPRODUCT(1*('All Skus'!$C$2:$C$951=$E361),'All Skus'!$D$2:$D$951)</f>
        <v>0</v>
      </c>
      <c r="G361" s="13" t="str">
        <f>VLOOKUP(MID(E361,4,1),DATA!$F$2:$G$16,2,FALSE)</f>
        <v>21"</v>
      </c>
      <c r="H361" s="13" t="str">
        <f>VLOOKUP(MID(E361,5,3),DATA!$H$2:$I$16,2,FALSE)</f>
        <v>10.5"</v>
      </c>
      <c r="I361" s="13" t="str">
        <f t="shared" si="10"/>
        <v>35</v>
      </c>
      <c r="J361" s="13" t="str">
        <f>VLOOKUP(MID(E361,10,3),DATA!$J$2:$L$16,2,FALSE)</f>
        <v>5x112</v>
      </c>
      <c r="K361" s="13">
        <f>VLOOKUP(MID(E361,10,3),DATA!$J$2:$L$16,3,FALSE)</f>
        <v>66.56</v>
      </c>
      <c r="L361" s="10" t="str">
        <f>VLOOKUP(MID(E361,3,1),DATA!$D$2:$E$16,2,FALSE)</f>
        <v>Medium Offset</v>
      </c>
      <c r="N361" s="11" t="s">
        <v>59</v>
      </c>
      <c r="O361" s="61" t="str">
        <f>VLOOKUP(MID(P361,1,2),DATA!$B$2:$C$10,2,FALSE)</f>
        <v>FF11</v>
      </c>
      <c r="P361" s="66" t="s">
        <v>387</v>
      </c>
      <c r="Q361" s="18" cm="1">
        <f t="array" ref="Q361">SUMPRODUCT(1*('All Skus'!$C$2:$C$951=$P361),'All Skus'!$D$2:$D$951)</f>
        <v>0</v>
      </c>
      <c r="R361" s="13" t="str">
        <f>VLOOKUP(MID(P361,4,1),DATA!$F$2:$G$16,2,FALSE)</f>
        <v>21"</v>
      </c>
      <c r="S361" s="13" t="str">
        <f>VLOOKUP(MID(P361,5,3),DATA!$H$2:$I$16,2,FALSE)</f>
        <v>10.5"</v>
      </c>
      <c r="T361" s="13" t="str">
        <f t="shared" si="11"/>
        <v>35</v>
      </c>
      <c r="U361" s="13" t="str">
        <f>VLOOKUP(MID(P361,10,3),DATA!$J$2:$L$16,2,FALSE)</f>
        <v>5x112</v>
      </c>
      <c r="V361" s="13">
        <f>VLOOKUP(MID(P361,10,3),DATA!$J$2:$L$16,3,FALSE)</f>
        <v>66.56</v>
      </c>
      <c r="W361" s="10" t="str">
        <f>VLOOKUP(MID(P361,3,1),DATA!$D$2:$E$16,2,FALSE)</f>
        <v>Medium Offset</v>
      </c>
      <c r="Y361" s="11" t="s">
        <v>59</v>
      </c>
      <c r="AA361" s="10" t="s">
        <v>2</v>
      </c>
      <c r="AB361" s="10" t="s">
        <v>5</v>
      </c>
    </row>
    <row r="362" spans="1:29" x14ac:dyDescent="0.25">
      <c r="A362" s="10" t="s">
        <v>1825</v>
      </c>
      <c r="B362" s="10" t="s">
        <v>1844</v>
      </c>
      <c r="C362" s="62" t="str">
        <f>VLOOKUP(MID(E362,1,2),DATA!$B$2:$C$10,2,FALSE)</f>
        <v>FF11</v>
      </c>
      <c r="D362" s="10" t="str">
        <f>VLOOKUP(MID(E362,13,2),DATA!$M$2:$N$16,2,FALSE)</f>
        <v>Raw</v>
      </c>
      <c r="E362" s="66" t="s">
        <v>388</v>
      </c>
      <c r="F362" s="18" cm="1">
        <f t="array" ref="F362">SUMPRODUCT(1*('All Skus'!$C$2:$C$951=$E362),'All Skus'!$D$2:$D$951)</f>
        <v>6</v>
      </c>
      <c r="G362" s="13" t="str">
        <f>VLOOKUP(MID(E362,4,1),DATA!$F$2:$G$16,2,FALSE)</f>
        <v>21"</v>
      </c>
      <c r="H362" s="13" t="str">
        <f>VLOOKUP(MID(E362,5,3),DATA!$H$2:$I$16,2,FALSE)</f>
        <v>10.5"</v>
      </c>
      <c r="I362" s="13" t="str">
        <f t="shared" si="10"/>
        <v>35</v>
      </c>
      <c r="J362" s="13" t="str">
        <f>VLOOKUP(MID(E362,10,3),DATA!$J$2:$L$16,2,FALSE)</f>
        <v>5x112</v>
      </c>
      <c r="K362" s="13">
        <f>VLOOKUP(MID(E362,10,3),DATA!$J$2:$L$16,3,FALSE)</f>
        <v>66.56</v>
      </c>
      <c r="L362" s="10" t="str">
        <f>VLOOKUP(MID(E362,3,1),DATA!$D$2:$E$16,2,FALSE)</f>
        <v>Medium Offset</v>
      </c>
      <c r="N362" s="11" t="s">
        <v>59</v>
      </c>
      <c r="O362" s="61" t="str">
        <f>VLOOKUP(MID(P362,1,2),DATA!$B$2:$C$10,2,FALSE)</f>
        <v>FF11</v>
      </c>
      <c r="P362" s="66" t="s">
        <v>388</v>
      </c>
      <c r="Q362" s="18" cm="1">
        <f t="array" ref="Q362">SUMPRODUCT(1*('All Skus'!$C$2:$C$951=$P362),'All Skus'!$D$2:$D$951)</f>
        <v>6</v>
      </c>
      <c r="R362" s="13" t="str">
        <f>VLOOKUP(MID(P362,4,1),DATA!$F$2:$G$16,2,FALSE)</f>
        <v>21"</v>
      </c>
      <c r="S362" s="13" t="str">
        <f>VLOOKUP(MID(P362,5,3),DATA!$H$2:$I$16,2,FALSE)</f>
        <v>10.5"</v>
      </c>
      <c r="T362" s="13" t="str">
        <f t="shared" si="11"/>
        <v>35</v>
      </c>
      <c r="U362" s="13" t="str">
        <f>VLOOKUP(MID(P362,10,3),DATA!$J$2:$L$16,2,FALSE)</f>
        <v>5x112</v>
      </c>
      <c r="V362" s="13">
        <f>VLOOKUP(MID(P362,10,3),DATA!$J$2:$L$16,3,FALSE)</f>
        <v>66.56</v>
      </c>
      <c r="W362" s="10" t="str">
        <f>VLOOKUP(MID(P362,3,1),DATA!$D$2:$E$16,2,FALSE)</f>
        <v>Medium Offset</v>
      </c>
      <c r="Y362" s="11" t="s">
        <v>59</v>
      </c>
      <c r="AA362" s="10" t="s">
        <v>2</v>
      </c>
      <c r="AB362" s="10" t="s">
        <v>5</v>
      </c>
    </row>
    <row r="363" spans="1:29" x14ac:dyDescent="0.25">
      <c r="A363" s="10" t="s">
        <v>1825</v>
      </c>
      <c r="B363" s="10" t="s">
        <v>1844</v>
      </c>
      <c r="C363" s="62" t="str">
        <f>VLOOKUP(MID(E363,1,2),DATA!$B$2:$C$10,2,FALSE)</f>
        <v>FF15</v>
      </c>
      <c r="D363" s="10" t="s">
        <v>148</v>
      </c>
      <c r="E363" s="66" t="s">
        <v>252</v>
      </c>
      <c r="F363" s="18" cm="1">
        <f t="array" ref="F363">SUMPRODUCT(1*('All Skus'!$C$2:$C$951=$E363),'All Skus'!$D$2:$D$951)</f>
        <v>4</v>
      </c>
      <c r="G363" s="13" t="str">
        <f>VLOOKUP(MID(E363,4,1),DATA!$F$2:$G$16,2,FALSE)</f>
        <v>20"</v>
      </c>
      <c r="H363" s="13" t="str">
        <f>VLOOKUP(MID(E363,5,3),DATA!$H$2:$I$16,2,FALSE)</f>
        <v>10.5"</v>
      </c>
      <c r="I363" s="13" t="str">
        <f t="shared" si="10"/>
        <v>35</v>
      </c>
      <c r="J363" s="13" t="str">
        <f>VLOOKUP(MID(E363,10,3),DATA!$J$2:$L$16,2,FALSE)</f>
        <v>5x112</v>
      </c>
      <c r="K363" s="13">
        <f>VLOOKUP(MID(E363,10,3),DATA!$J$2:$L$16,3,FALSE)</f>
        <v>66.56</v>
      </c>
      <c r="L363" s="10" t="str">
        <f>VLOOKUP(MID(E363,3,1),DATA!$D$2:$E$16,2,FALSE)</f>
        <v>Medium Offset</v>
      </c>
      <c r="M363" s="10">
        <v>25.6</v>
      </c>
      <c r="N363" s="11" t="s">
        <v>33</v>
      </c>
      <c r="O363" s="61" t="str">
        <f>VLOOKUP(MID(P363,1,2),DATA!$B$2:$C$10,2,FALSE)</f>
        <v>FF15</v>
      </c>
      <c r="P363" s="66" t="s">
        <v>252</v>
      </c>
      <c r="Q363" s="18" cm="1">
        <f t="array" ref="Q363">SUMPRODUCT(1*('All Skus'!$C$2:$C$951=$P363),'All Skus'!$D$2:$D$951)</f>
        <v>4</v>
      </c>
      <c r="R363" s="13" t="str">
        <f>VLOOKUP(MID(P363,4,1),DATA!$F$2:$G$16,2,FALSE)</f>
        <v>20"</v>
      </c>
      <c r="S363" s="13" t="str">
        <f>VLOOKUP(MID(P363,5,3),DATA!$H$2:$I$16,2,FALSE)</f>
        <v>10.5"</v>
      </c>
      <c r="T363" s="13" t="str">
        <f t="shared" si="11"/>
        <v>35</v>
      </c>
      <c r="U363" s="13" t="str">
        <f>VLOOKUP(MID(P363,10,3),DATA!$J$2:$L$16,2,FALSE)</f>
        <v>5x112</v>
      </c>
      <c r="V363" s="13">
        <f>VLOOKUP(MID(P363,10,3),DATA!$J$2:$L$16,3,FALSE)</f>
        <v>66.56</v>
      </c>
      <c r="W363" s="10" t="str">
        <f>VLOOKUP(MID(P363,3,1),DATA!$D$2:$E$16,2,FALSE)</f>
        <v>Medium Offset</v>
      </c>
      <c r="X363" s="10">
        <v>25.6</v>
      </c>
      <c r="Y363" s="11" t="s">
        <v>33</v>
      </c>
      <c r="AA363" s="10" t="s">
        <v>2</v>
      </c>
      <c r="AB363" s="10" t="s">
        <v>5</v>
      </c>
    </row>
    <row r="364" spans="1:29" x14ac:dyDescent="0.25">
      <c r="A364" s="10" t="s">
        <v>1825</v>
      </c>
      <c r="B364" s="10" t="s">
        <v>1844</v>
      </c>
      <c r="C364" s="62" t="str">
        <f>VLOOKUP(MID(E364,1,2),DATA!$B$2:$C$10,2,FALSE)</f>
        <v>FF15</v>
      </c>
      <c r="D364" s="10" t="s">
        <v>1</v>
      </c>
      <c r="E364" s="66" t="s">
        <v>250</v>
      </c>
      <c r="F364" s="18" cm="1">
        <f t="array" ref="F364">SUMPRODUCT(1*('All Skus'!$C$2:$C$951=$E364),'All Skus'!$D$2:$D$951)</f>
        <v>6</v>
      </c>
      <c r="G364" s="13" t="str">
        <f>VLOOKUP(MID(E364,4,1),DATA!$F$2:$G$16,2,FALSE)</f>
        <v>20"</v>
      </c>
      <c r="H364" s="13" t="str">
        <f>VLOOKUP(MID(E364,5,3),DATA!$H$2:$I$16,2,FALSE)</f>
        <v>10.5"</v>
      </c>
      <c r="I364" s="13" t="str">
        <f t="shared" si="10"/>
        <v>35</v>
      </c>
      <c r="J364" s="13" t="str">
        <f>VLOOKUP(MID(E364,10,3),DATA!$J$2:$L$16,2,FALSE)</f>
        <v>5x112</v>
      </c>
      <c r="K364" s="13">
        <f>VLOOKUP(MID(E364,10,3),DATA!$J$2:$L$16,3,FALSE)</f>
        <v>66.56</v>
      </c>
      <c r="L364" s="10" t="str">
        <f>VLOOKUP(MID(E364,3,1),DATA!$D$2:$E$16,2,FALSE)</f>
        <v>Medium Offset</v>
      </c>
      <c r="M364" s="10">
        <v>25.6</v>
      </c>
      <c r="N364" s="11" t="s">
        <v>33</v>
      </c>
      <c r="O364" s="61" t="str">
        <f>VLOOKUP(MID(P364,1,2),DATA!$B$2:$C$10,2,FALSE)</f>
        <v>FF15</v>
      </c>
      <c r="P364" s="66" t="s">
        <v>252</v>
      </c>
      <c r="Q364" s="18" cm="1">
        <f t="array" ref="Q364">SUMPRODUCT(1*('All Skus'!$C$2:$C$951=$P364),'All Skus'!$D$2:$D$951)</f>
        <v>4</v>
      </c>
      <c r="R364" s="13" t="str">
        <f>VLOOKUP(MID(P364,4,1),DATA!$F$2:$G$16,2,FALSE)</f>
        <v>20"</v>
      </c>
      <c r="S364" s="13" t="str">
        <f>VLOOKUP(MID(P364,5,3),DATA!$H$2:$I$16,2,FALSE)</f>
        <v>10.5"</v>
      </c>
      <c r="T364" s="13" t="str">
        <f t="shared" si="11"/>
        <v>35</v>
      </c>
      <c r="U364" s="13" t="str">
        <f>VLOOKUP(MID(P364,10,3),DATA!$J$2:$L$16,2,FALSE)</f>
        <v>5x112</v>
      </c>
      <c r="V364" s="13">
        <f>VLOOKUP(MID(P364,10,3),DATA!$J$2:$L$16,3,FALSE)</f>
        <v>66.56</v>
      </c>
      <c r="W364" s="10" t="str">
        <f>VLOOKUP(MID(P364,3,1),DATA!$D$2:$E$16,2,FALSE)</f>
        <v>Medium Offset</v>
      </c>
      <c r="X364" s="10">
        <v>25.6</v>
      </c>
      <c r="Y364" s="11" t="s">
        <v>33</v>
      </c>
      <c r="AA364" s="10" t="s">
        <v>2</v>
      </c>
      <c r="AB364" s="10" t="s">
        <v>5</v>
      </c>
    </row>
    <row r="365" spans="1:29" x14ac:dyDescent="0.25">
      <c r="A365" s="10" t="s">
        <v>1813</v>
      </c>
      <c r="B365" s="10" t="s">
        <v>219</v>
      </c>
      <c r="C365" s="62" t="str">
        <f>VLOOKUP(MID(E365,1,2),DATA!$B$2:$C$10,2,FALSE)</f>
        <v>FF01</v>
      </c>
      <c r="D365" s="10" t="str">
        <f>VLOOKUP(MID(E365,13,2),DATA!$M$2:$N$16,2,FALSE)</f>
        <v>Tarmac</v>
      </c>
      <c r="E365" s="66" t="s">
        <v>151</v>
      </c>
      <c r="F365" s="18" cm="1">
        <f t="array" ref="F365">SUMPRODUCT(1*('All Skus'!$C$2:$C$951=$E365),'All Skus'!$D$2:$D$951)</f>
        <v>10</v>
      </c>
      <c r="G365" s="13" t="str">
        <f>VLOOKUP(MID(E365,4,1),DATA!$F$2:$G$16,2,FALSE)</f>
        <v>19"</v>
      </c>
      <c r="H365" s="13" t="str">
        <f>VLOOKUP(MID(E365,5,3),DATA!$H$2:$I$16,2,FALSE)</f>
        <v>8.5"</v>
      </c>
      <c r="I365" s="13" t="str">
        <f t="shared" si="10"/>
        <v>47</v>
      </c>
      <c r="J365" s="13" t="str">
        <f>VLOOKUP(MID(E365,10,3),DATA!$J$2:$L$16,2,FALSE)</f>
        <v>5x112</v>
      </c>
      <c r="K365" s="13">
        <f>VLOOKUP(MID(E365,10,3),DATA!$J$2:$L$16,3,FALSE)</f>
        <v>66.56</v>
      </c>
      <c r="L365" s="10" t="str">
        <f>VLOOKUP(MID(E365,3,1),DATA!$D$2:$E$16,2,FALSE)</f>
        <v>High Offset</v>
      </c>
      <c r="M365" s="10">
        <v>23.2</v>
      </c>
      <c r="N365" s="11" t="s">
        <v>12</v>
      </c>
      <c r="O365" s="61" t="str">
        <f>VLOOKUP(MID(P365,1,2),DATA!$B$2:$C$10,2,FALSE)</f>
        <v>FF01</v>
      </c>
      <c r="P365" s="66" t="s">
        <v>151</v>
      </c>
      <c r="Q365" s="18" cm="1">
        <f t="array" ref="Q365">SUMPRODUCT(1*('All Skus'!$C$2:$C$951=$P365),'All Skus'!$D$2:$D$951)</f>
        <v>10</v>
      </c>
      <c r="R365" s="13" t="str">
        <f>VLOOKUP(MID(P365,4,1),DATA!$F$2:$G$16,2,FALSE)</f>
        <v>19"</v>
      </c>
      <c r="S365" s="13" t="str">
        <f>VLOOKUP(MID(P365,5,3),DATA!$H$2:$I$16,2,FALSE)</f>
        <v>8.5"</v>
      </c>
      <c r="T365" s="13" t="str">
        <f t="shared" si="11"/>
        <v>47</v>
      </c>
      <c r="U365" s="13" t="str">
        <f>VLOOKUP(MID(P365,10,3),DATA!$J$2:$L$16,2,FALSE)</f>
        <v>5x112</v>
      </c>
      <c r="V365" s="13">
        <f>VLOOKUP(MID(P365,10,3),DATA!$J$2:$L$16,3,FALSE)</f>
        <v>66.56</v>
      </c>
      <c r="W365" s="10" t="str">
        <f>VLOOKUP(MID(P365,3,1),DATA!$D$2:$E$16,2,FALSE)</f>
        <v>High Offset</v>
      </c>
      <c r="X365" s="10">
        <v>23.2</v>
      </c>
      <c r="Y365" s="11" t="s">
        <v>12</v>
      </c>
      <c r="Z365" s="10" t="s">
        <v>4</v>
      </c>
      <c r="AA365" s="10" t="s">
        <v>2</v>
      </c>
      <c r="AB365" s="10" t="s">
        <v>5</v>
      </c>
      <c r="AC365" s="10" t="s">
        <v>68</v>
      </c>
    </row>
    <row r="366" spans="1:29" x14ac:dyDescent="0.25">
      <c r="A366" s="10" t="s">
        <v>1813</v>
      </c>
      <c r="B366" s="10" t="s">
        <v>219</v>
      </c>
      <c r="C366" s="62" t="str">
        <f>VLOOKUP(MID(E366,1,2),DATA!$B$2:$C$10,2,FALSE)</f>
        <v>FF01</v>
      </c>
      <c r="D366" s="10" t="str">
        <f>VLOOKUP(MID(E366,13,2),DATA!$M$2:$N$16,2,FALSE)</f>
        <v>Liquid Silver</v>
      </c>
      <c r="E366" s="66" t="s">
        <v>152</v>
      </c>
      <c r="F366" s="18" cm="1">
        <f t="array" ref="F366">SUMPRODUCT(1*('All Skus'!$C$2:$C$951=$E366),'All Skus'!$D$2:$D$951)</f>
        <v>1</v>
      </c>
      <c r="G366" s="13" t="str">
        <f>VLOOKUP(MID(E366,4,1),DATA!$F$2:$G$16,2,FALSE)</f>
        <v>19"</v>
      </c>
      <c r="H366" s="13" t="str">
        <f>VLOOKUP(MID(E366,5,3),DATA!$H$2:$I$16,2,FALSE)</f>
        <v>8.5"</v>
      </c>
      <c r="I366" s="13" t="str">
        <f t="shared" si="10"/>
        <v>47</v>
      </c>
      <c r="J366" s="13" t="str">
        <f>VLOOKUP(MID(E366,10,3),DATA!$J$2:$L$16,2,FALSE)</f>
        <v>5x112</v>
      </c>
      <c r="K366" s="13">
        <f>VLOOKUP(MID(E366,10,3),DATA!$J$2:$L$16,3,FALSE)</f>
        <v>66.56</v>
      </c>
      <c r="L366" s="10" t="str">
        <f>VLOOKUP(MID(E366,3,1),DATA!$D$2:$E$16,2,FALSE)</f>
        <v>High Offset</v>
      </c>
      <c r="M366" s="10">
        <v>23.2</v>
      </c>
      <c r="N366" s="11" t="s">
        <v>12</v>
      </c>
      <c r="O366" s="61" t="str">
        <f>VLOOKUP(MID(P366,1,2),DATA!$B$2:$C$10,2,FALSE)</f>
        <v>FF01</v>
      </c>
      <c r="P366" s="66" t="s">
        <v>152</v>
      </c>
      <c r="Q366" s="18" cm="1">
        <f t="array" ref="Q366">SUMPRODUCT(1*('All Skus'!$C$2:$C$951=$P366),'All Skus'!$D$2:$D$951)</f>
        <v>1</v>
      </c>
      <c r="R366" s="13" t="str">
        <f>VLOOKUP(MID(P366,4,1),DATA!$F$2:$G$16,2,FALSE)</f>
        <v>19"</v>
      </c>
      <c r="S366" s="13" t="str">
        <f>VLOOKUP(MID(P366,5,3),DATA!$H$2:$I$16,2,FALSE)</f>
        <v>8.5"</v>
      </c>
      <c r="T366" s="13" t="str">
        <f t="shared" si="11"/>
        <v>47</v>
      </c>
      <c r="U366" s="13" t="str">
        <f>VLOOKUP(MID(P366,10,3),DATA!$J$2:$L$16,2,FALSE)</f>
        <v>5x112</v>
      </c>
      <c r="V366" s="13">
        <f>VLOOKUP(MID(P366,10,3),DATA!$J$2:$L$16,3,FALSE)</f>
        <v>66.56</v>
      </c>
      <c r="W366" s="10" t="str">
        <f>VLOOKUP(MID(P366,3,1),DATA!$D$2:$E$16,2,FALSE)</f>
        <v>High Offset</v>
      </c>
      <c r="X366" s="10">
        <v>23.2</v>
      </c>
      <c r="Y366" s="11" t="s">
        <v>12</v>
      </c>
      <c r="Z366" s="10" t="s">
        <v>4</v>
      </c>
      <c r="AA366" s="10" t="s">
        <v>2</v>
      </c>
      <c r="AB366" s="10" t="s">
        <v>5</v>
      </c>
      <c r="AC366" s="10" t="s">
        <v>68</v>
      </c>
    </row>
    <row r="367" spans="1:29" x14ac:dyDescent="0.25">
      <c r="A367" s="10" t="s">
        <v>1813</v>
      </c>
      <c r="B367" s="10" t="s">
        <v>1845</v>
      </c>
      <c r="C367" s="62" t="str">
        <f>VLOOKUP(MID(E367,1,2),DATA!$B$2:$C$10,2,FALSE)</f>
        <v>FF01</v>
      </c>
      <c r="D367" s="10" t="str">
        <f>VLOOKUP(MID(E367,13,2),DATA!$M$2:$N$16,2,FALSE)</f>
        <v>Tarmac</v>
      </c>
      <c r="E367" s="66" t="s">
        <v>151</v>
      </c>
      <c r="F367" s="18" cm="1">
        <f t="array" ref="F367">SUMPRODUCT(1*('All Skus'!$C$2:$C$951=$E367),'All Skus'!$D$2:$D$951)</f>
        <v>10</v>
      </c>
      <c r="G367" s="13" t="str">
        <f>VLOOKUP(MID(E367,4,1),DATA!$F$2:$G$16,2,FALSE)</f>
        <v>19"</v>
      </c>
      <c r="H367" s="13" t="str">
        <f>VLOOKUP(MID(E367,5,3),DATA!$H$2:$I$16,2,FALSE)</f>
        <v>8.5"</v>
      </c>
      <c r="I367" s="13" t="str">
        <f t="shared" si="10"/>
        <v>47</v>
      </c>
      <c r="J367" s="13" t="str">
        <f>VLOOKUP(MID(E367,10,3),DATA!$J$2:$L$16,2,FALSE)</f>
        <v>5x112</v>
      </c>
      <c r="K367" s="13">
        <f>VLOOKUP(MID(E367,10,3),DATA!$J$2:$L$16,3,FALSE)</f>
        <v>66.56</v>
      </c>
      <c r="L367" s="10" t="str">
        <f>VLOOKUP(MID(E367,3,1),DATA!$D$2:$E$16,2,FALSE)</f>
        <v>High Offset</v>
      </c>
      <c r="M367" s="10">
        <v>23.2</v>
      </c>
      <c r="N367" s="11" t="s">
        <v>8</v>
      </c>
      <c r="O367" s="61" t="str">
        <f>VLOOKUP(MID(P367,1,2),DATA!$B$2:$C$10,2,FALSE)</f>
        <v>FF01</v>
      </c>
      <c r="P367" s="66" t="s">
        <v>151</v>
      </c>
      <c r="Q367" s="18" cm="1">
        <f t="array" ref="Q367">SUMPRODUCT(1*('All Skus'!$C$2:$C$951=$P367),'All Skus'!$D$2:$D$951)</f>
        <v>10</v>
      </c>
      <c r="R367" s="13" t="str">
        <f>VLOOKUP(MID(P367,4,1),DATA!$F$2:$G$16,2,FALSE)</f>
        <v>19"</v>
      </c>
      <c r="S367" s="13" t="str">
        <f>VLOOKUP(MID(P367,5,3),DATA!$H$2:$I$16,2,FALSE)</f>
        <v>8.5"</v>
      </c>
      <c r="T367" s="13" t="str">
        <f t="shared" si="11"/>
        <v>47</v>
      </c>
      <c r="U367" s="13" t="str">
        <f>VLOOKUP(MID(P367,10,3),DATA!$J$2:$L$16,2,FALSE)</f>
        <v>5x112</v>
      </c>
      <c r="V367" s="13">
        <f>VLOOKUP(MID(P367,10,3),DATA!$J$2:$L$16,3,FALSE)</f>
        <v>66.56</v>
      </c>
      <c r="W367" s="10" t="str">
        <f>VLOOKUP(MID(P367,3,1),DATA!$D$2:$E$16,2,FALSE)</f>
        <v>High Offset</v>
      </c>
      <c r="X367" s="10">
        <v>23.2</v>
      </c>
      <c r="Y367" s="11" t="s">
        <v>8</v>
      </c>
      <c r="AA367" s="10" t="s">
        <v>2</v>
      </c>
      <c r="AB367" s="10" t="s">
        <v>5</v>
      </c>
      <c r="AC367" s="10" t="s">
        <v>68</v>
      </c>
    </row>
    <row r="368" spans="1:29" x14ac:dyDescent="0.25">
      <c r="A368" s="10" t="s">
        <v>1813</v>
      </c>
      <c r="B368" s="10" t="s">
        <v>1845</v>
      </c>
      <c r="C368" s="62" t="str">
        <f>VLOOKUP(MID(E368,1,2),DATA!$B$2:$C$10,2,FALSE)</f>
        <v>FF01</v>
      </c>
      <c r="D368" s="10" t="str">
        <f>VLOOKUP(MID(E368,13,2),DATA!$M$2:$N$16,2,FALSE)</f>
        <v>Liquid Silver</v>
      </c>
      <c r="E368" s="66" t="s">
        <v>152</v>
      </c>
      <c r="F368" s="18" cm="1">
        <f t="array" ref="F368">SUMPRODUCT(1*('All Skus'!$C$2:$C$951=$E368),'All Skus'!$D$2:$D$951)</f>
        <v>1</v>
      </c>
      <c r="G368" s="13" t="str">
        <f>VLOOKUP(MID(E368,4,1),DATA!$F$2:$G$16,2,FALSE)</f>
        <v>19"</v>
      </c>
      <c r="H368" s="13" t="str">
        <f>VLOOKUP(MID(E368,5,3),DATA!$H$2:$I$16,2,FALSE)</f>
        <v>8.5"</v>
      </c>
      <c r="I368" s="13" t="str">
        <f t="shared" si="10"/>
        <v>47</v>
      </c>
      <c r="J368" s="13" t="str">
        <f>VLOOKUP(MID(E368,10,3),DATA!$J$2:$L$16,2,FALSE)</f>
        <v>5x112</v>
      </c>
      <c r="K368" s="13">
        <f>VLOOKUP(MID(E368,10,3),DATA!$J$2:$L$16,3,FALSE)</f>
        <v>66.56</v>
      </c>
      <c r="L368" s="10" t="str">
        <f>VLOOKUP(MID(E368,3,1),DATA!$D$2:$E$16,2,FALSE)</f>
        <v>High Offset</v>
      </c>
      <c r="M368" s="10">
        <v>23.2</v>
      </c>
      <c r="N368" s="11" t="s">
        <v>8</v>
      </c>
      <c r="O368" s="61" t="str">
        <f>VLOOKUP(MID(P368,1,2),DATA!$B$2:$C$10,2,FALSE)</f>
        <v>FF01</v>
      </c>
      <c r="P368" s="66" t="s">
        <v>152</v>
      </c>
      <c r="Q368" s="18" cm="1">
        <f t="array" ref="Q368">SUMPRODUCT(1*('All Skus'!$C$2:$C$951=$P368),'All Skus'!$D$2:$D$951)</f>
        <v>1</v>
      </c>
      <c r="R368" s="13" t="str">
        <f>VLOOKUP(MID(P368,4,1),DATA!$F$2:$G$16,2,FALSE)</f>
        <v>19"</v>
      </c>
      <c r="S368" s="13" t="str">
        <f>VLOOKUP(MID(P368,5,3),DATA!$H$2:$I$16,2,FALSE)</f>
        <v>8.5"</v>
      </c>
      <c r="T368" s="13" t="str">
        <f t="shared" si="11"/>
        <v>47</v>
      </c>
      <c r="U368" s="13" t="str">
        <f>VLOOKUP(MID(P368,10,3),DATA!$J$2:$L$16,2,FALSE)</f>
        <v>5x112</v>
      </c>
      <c r="V368" s="13">
        <f>VLOOKUP(MID(P368,10,3),DATA!$J$2:$L$16,3,FALSE)</f>
        <v>66.56</v>
      </c>
      <c r="W368" s="10" t="str">
        <f>VLOOKUP(MID(P368,3,1),DATA!$D$2:$E$16,2,FALSE)</f>
        <v>High Offset</v>
      </c>
      <c r="X368" s="10">
        <v>23.2</v>
      </c>
      <c r="Y368" s="11" t="s">
        <v>8</v>
      </c>
      <c r="AA368" s="10" t="s">
        <v>2</v>
      </c>
      <c r="AB368" s="10" t="s">
        <v>5</v>
      </c>
      <c r="AC368" s="10" t="s">
        <v>68</v>
      </c>
    </row>
    <row r="369" spans="1:29" x14ac:dyDescent="0.25">
      <c r="A369" s="10" t="s">
        <v>1813</v>
      </c>
      <c r="B369" s="10" t="s">
        <v>219</v>
      </c>
      <c r="C369" s="62" t="str">
        <f>VLOOKUP(MID(E369,1,2),DATA!$B$2:$C$10,2,FALSE)</f>
        <v>FF04</v>
      </c>
      <c r="D369" s="10" t="str">
        <f>VLOOKUP(MID(E369,13,2),DATA!$M$2:$N$16,2,FALSE)</f>
        <v>Tarmac</v>
      </c>
      <c r="E369" s="66" t="s">
        <v>297</v>
      </c>
      <c r="F369" s="18" cm="1">
        <f t="array" ref="F369">SUMPRODUCT(1*('All Skus'!$C$2:$C$951=$E369),'All Skus'!$D$2:$D$951)</f>
        <v>17</v>
      </c>
      <c r="G369" s="13" t="str">
        <f>VLOOKUP(MID(E369,4,1),DATA!$F$2:$G$16,2,FALSE)</f>
        <v>19"</v>
      </c>
      <c r="H369" s="13" t="str">
        <f>VLOOKUP(MID(E369,5,3),DATA!$H$2:$I$16,2,FALSE)</f>
        <v>8.5"</v>
      </c>
      <c r="I369" s="13" t="str">
        <f t="shared" si="10"/>
        <v>47</v>
      </c>
      <c r="J369" s="13" t="str">
        <f>VLOOKUP(MID(E369,10,3),DATA!$J$2:$L$16,2,FALSE)</f>
        <v>5x112</v>
      </c>
      <c r="K369" s="13">
        <f>VLOOKUP(MID(E369,10,3),DATA!$J$2:$L$16,3,FALSE)</f>
        <v>66.56</v>
      </c>
      <c r="L369" s="10" t="str">
        <f>VLOOKUP(MID(E369,3,1),DATA!$D$2:$E$16,2,FALSE)</f>
        <v>High Offset</v>
      </c>
      <c r="M369" s="10">
        <v>22.8</v>
      </c>
      <c r="N369" s="11" t="s">
        <v>12</v>
      </c>
      <c r="O369" s="61" t="str">
        <f>VLOOKUP(MID(P369,1,2),DATA!$B$2:$C$10,2,FALSE)</f>
        <v>FF04</v>
      </c>
      <c r="P369" s="66" t="s">
        <v>297</v>
      </c>
      <c r="Q369" s="18" cm="1">
        <f t="array" ref="Q369">SUMPRODUCT(1*('All Skus'!$C$2:$C$951=$P369),'All Skus'!$D$2:$D$951)</f>
        <v>17</v>
      </c>
      <c r="R369" s="13" t="str">
        <f>VLOOKUP(MID(P369,4,1),DATA!$F$2:$G$16,2,FALSE)</f>
        <v>19"</v>
      </c>
      <c r="S369" s="13" t="str">
        <f>VLOOKUP(MID(P369,5,3),DATA!$H$2:$I$16,2,FALSE)</f>
        <v>8.5"</v>
      </c>
      <c r="T369" s="13" t="str">
        <f t="shared" si="11"/>
        <v>47</v>
      </c>
      <c r="U369" s="13" t="str">
        <f>VLOOKUP(MID(P369,10,3),DATA!$J$2:$L$16,2,FALSE)</f>
        <v>5x112</v>
      </c>
      <c r="V369" s="13">
        <f>VLOOKUP(MID(P369,10,3),DATA!$J$2:$L$16,3,FALSE)</f>
        <v>66.56</v>
      </c>
      <c r="W369" s="10" t="str">
        <f>VLOOKUP(MID(P369,3,1),DATA!$D$2:$E$16,2,FALSE)</f>
        <v>High Offset</v>
      </c>
      <c r="X369" s="10">
        <v>22.8</v>
      </c>
      <c r="Y369" s="11" t="s">
        <v>12</v>
      </c>
      <c r="AA369" s="10" t="s">
        <v>2</v>
      </c>
      <c r="AB369" s="10" t="s">
        <v>5</v>
      </c>
      <c r="AC369" s="10" t="s">
        <v>68</v>
      </c>
    </row>
    <row r="370" spans="1:29" x14ac:dyDescent="0.25">
      <c r="A370" s="10" t="s">
        <v>1813</v>
      </c>
      <c r="B370" s="10" t="s">
        <v>219</v>
      </c>
      <c r="C370" s="62" t="str">
        <f>VLOOKUP(MID(E370,1,2),DATA!$B$2:$C$10,2,FALSE)</f>
        <v>FF04</v>
      </c>
      <c r="D370" s="10" t="str">
        <f>VLOOKUP(MID(E370,13,2),DATA!$M$2:$N$16,2,FALSE)</f>
        <v>Liquid Metal</v>
      </c>
      <c r="E370" s="66" t="s">
        <v>298</v>
      </c>
      <c r="F370" s="18" cm="1">
        <f t="array" ref="F370">SUMPRODUCT(1*('All Skus'!$C$2:$C$951=$E370),'All Skus'!$D$2:$D$951)</f>
        <v>19</v>
      </c>
      <c r="G370" s="13" t="str">
        <f>VLOOKUP(MID(E370,4,1),DATA!$F$2:$G$16,2,FALSE)</f>
        <v>19"</v>
      </c>
      <c r="H370" s="13" t="str">
        <f>VLOOKUP(MID(E370,5,3),DATA!$H$2:$I$16,2,FALSE)</f>
        <v>8.5"</v>
      </c>
      <c r="I370" s="13" t="str">
        <f t="shared" si="10"/>
        <v>47</v>
      </c>
      <c r="J370" s="13" t="str">
        <f>VLOOKUP(MID(E370,10,3),DATA!$J$2:$L$16,2,FALSE)</f>
        <v>5x112</v>
      </c>
      <c r="K370" s="13">
        <f>VLOOKUP(MID(E370,10,3),DATA!$J$2:$L$16,3,FALSE)</f>
        <v>66.56</v>
      </c>
      <c r="L370" s="10" t="str">
        <f>VLOOKUP(MID(E370,3,1),DATA!$D$2:$E$16,2,FALSE)</f>
        <v>High Offset</v>
      </c>
      <c r="M370" s="10">
        <v>22.8</v>
      </c>
      <c r="N370" s="11" t="s">
        <v>12</v>
      </c>
      <c r="O370" s="61" t="str">
        <f>VLOOKUP(MID(P370,1,2),DATA!$B$2:$C$10,2,FALSE)</f>
        <v>FF04</v>
      </c>
      <c r="P370" s="66" t="s">
        <v>298</v>
      </c>
      <c r="Q370" s="18" cm="1">
        <f t="array" ref="Q370">SUMPRODUCT(1*('All Skus'!$C$2:$C$951=$P370),'All Skus'!$D$2:$D$951)</f>
        <v>19</v>
      </c>
      <c r="R370" s="13" t="str">
        <f>VLOOKUP(MID(P370,4,1),DATA!$F$2:$G$16,2,FALSE)</f>
        <v>19"</v>
      </c>
      <c r="S370" s="13" t="str">
        <f>VLOOKUP(MID(P370,5,3),DATA!$H$2:$I$16,2,FALSE)</f>
        <v>8.5"</v>
      </c>
      <c r="T370" s="13" t="str">
        <f t="shared" si="11"/>
        <v>47</v>
      </c>
      <c r="U370" s="13" t="str">
        <f>VLOOKUP(MID(P370,10,3),DATA!$J$2:$L$16,2,FALSE)</f>
        <v>5x112</v>
      </c>
      <c r="V370" s="13">
        <f>VLOOKUP(MID(P370,10,3),DATA!$J$2:$L$16,3,FALSE)</f>
        <v>66.56</v>
      </c>
      <c r="W370" s="10" t="str">
        <f>VLOOKUP(MID(P370,3,1),DATA!$D$2:$E$16,2,FALSE)</f>
        <v>High Offset</v>
      </c>
      <c r="X370" s="10">
        <v>22.8</v>
      </c>
      <c r="Y370" s="11" t="s">
        <v>12</v>
      </c>
      <c r="AA370" s="10" t="s">
        <v>2</v>
      </c>
      <c r="AB370" s="10" t="s">
        <v>5</v>
      </c>
      <c r="AC370" s="10" t="s">
        <v>68</v>
      </c>
    </row>
    <row r="371" spans="1:29" x14ac:dyDescent="0.25">
      <c r="A371" s="10" t="s">
        <v>1813</v>
      </c>
      <c r="B371" s="10" t="s">
        <v>1845</v>
      </c>
      <c r="C371" s="62" t="str">
        <f>VLOOKUP(MID(E371,1,2),DATA!$B$2:$C$10,2,FALSE)</f>
        <v>FF04</v>
      </c>
      <c r="D371" s="10" t="str">
        <f>VLOOKUP(MID(E371,13,2),DATA!$M$2:$N$16,2,FALSE)</f>
        <v>Tarmac</v>
      </c>
      <c r="E371" s="66" t="s">
        <v>297</v>
      </c>
      <c r="F371" s="18" cm="1">
        <f t="array" ref="F371">SUMPRODUCT(1*('All Skus'!$C$2:$C$951=$E371),'All Skus'!$D$2:$D$951)</f>
        <v>17</v>
      </c>
      <c r="G371" s="13" t="str">
        <f>VLOOKUP(MID(E371,4,1),DATA!$F$2:$G$16,2,FALSE)</f>
        <v>19"</v>
      </c>
      <c r="H371" s="13" t="str">
        <f>VLOOKUP(MID(E371,5,3),DATA!$H$2:$I$16,2,FALSE)</f>
        <v>8.5"</v>
      </c>
      <c r="I371" s="13" t="str">
        <f t="shared" si="10"/>
        <v>47</v>
      </c>
      <c r="J371" s="13" t="str">
        <f>VLOOKUP(MID(E371,10,3),DATA!$J$2:$L$16,2,FALSE)</f>
        <v>5x112</v>
      </c>
      <c r="K371" s="13">
        <f>VLOOKUP(MID(E371,10,3),DATA!$J$2:$L$16,3,FALSE)</f>
        <v>66.56</v>
      </c>
      <c r="L371" s="10" t="str">
        <f>VLOOKUP(MID(E371,3,1),DATA!$D$2:$E$16,2,FALSE)</f>
        <v>High Offset</v>
      </c>
      <c r="M371" s="10">
        <v>22.8</v>
      </c>
      <c r="N371" s="11" t="s">
        <v>8</v>
      </c>
      <c r="O371" s="61" t="str">
        <f>VLOOKUP(MID(P371,1,2),DATA!$B$2:$C$10,2,FALSE)</f>
        <v>FF04</v>
      </c>
      <c r="P371" s="66" t="s">
        <v>297</v>
      </c>
      <c r="Q371" s="18" cm="1">
        <f t="array" ref="Q371">SUMPRODUCT(1*('All Skus'!$C$2:$C$951=$P371),'All Skus'!$D$2:$D$951)</f>
        <v>17</v>
      </c>
      <c r="R371" s="13" t="str">
        <f>VLOOKUP(MID(P371,4,1),DATA!$F$2:$G$16,2,FALSE)</f>
        <v>19"</v>
      </c>
      <c r="S371" s="13" t="str">
        <f>VLOOKUP(MID(P371,5,3),DATA!$H$2:$I$16,2,FALSE)</f>
        <v>8.5"</v>
      </c>
      <c r="T371" s="13" t="str">
        <f t="shared" si="11"/>
        <v>47</v>
      </c>
      <c r="U371" s="13" t="str">
        <f>VLOOKUP(MID(P371,10,3),DATA!$J$2:$L$16,2,FALSE)</f>
        <v>5x112</v>
      </c>
      <c r="V371" s="13">
        <f>VLOOKUP(MID(P371,10,3),DATA!$J$2:$L$16,3,FALSE)</f>
        <v>66.56</v>
      </c>
      <c r="W371" s="10" t="str">
        <f>VLOOKUP(MID(P371,3,1),DATA!$D$2:$E$16,2,FALSE)</f>
        <v>High Offset</v>
      </c>
      <c r="X371" s="10">
        <v>22.8</v>
      </c>
      <c r="Y371" s="11" t="s">
        <v>8</v>
      </c>
      <c r="AA371" s="10" t="s">
        <v>2</v>
      </c>
      <c r="AB371" s="10" t="s">
        <v>5</v>
      </c>
      <c r="AC371" s="10" t="s">
        <v>68</v>
      </c>
    </row>
    <row r="372" spans="1:29" x14ac:dyDescent="0.25">
      <c r="A372" s="10" t="s">
        <v>1813</v>
      </c>
      <c r="B372" s="10" t="s">
        <v>1845</v>
      </c>
      <c r="C372" s="62" t="str">
        <f>VLOOKUP(MID(E372,1,2),DATA!$B$2:$C$10,2,FALSE)</f>
        <v>FF04</v>
      </c>
      <c r="D372" s="10" t="str">
        <f>VLOOKUP(MID(E372,13,2),DATA!$M$2:$N$16,2,FALSE)</f>
        <v>Liquid Metal</v>
      </c>
      <c r="E372" s="66" t="s">
        <v>298</v>
      </c>
      <c r="F372" s="18" cm="1">
        <f t="array" ref="F372">SUMPRODUCT(1*('All Skus'!$C$2:$C$951=$E372),'All Skus'!$D$2:$D$951)</f>
        <v>19</v>
      </c>
      <c r="G372" s="13" t="str">
        <f>VLOOKUP(MID(E372,4,1),DATA!$F$2:$G$16,2,FALSE)</f>
        <v>19"</v>
      </c>
      <c r="H372" s="13" t="str">
        <f>VLOOKUP(MID(E372,5,3),DATA!$H$2:$I$16,2,FALSE)</f>
        <v>8.5"</v>
      </c>
      <c r="I372" s="13" t="str">
        <f t="shared" si="10"/>
        <v>47</v>
      </c>
      <c r="J372" s="13" t="str">
        <f>VLOOKUP(MID(E372,10,3),DATA!$J$2:$L$16,2,FALSE)</f>
        <v>5x112</v>
      </c>
      <c r="K372" s="13">
        <f>VLOOKUP(MID(E372,10,3),DATA!$J$2:$L$16,3,FALSE)</f>
        <v>66.56</v>
      </c>
      <c r="L372" s="10" t="str">
        <f>VLOOKUP(MID(E372,3,1),DATA!$D$2:$E$16,2,FALSE)</f>
        <v>High Offset</v>
      </c>
      <c r="M372" s="10">
        <v>22.8</v>
      </c>
      <c r="N372" s="11" t="s">
        <v>8</v>
      </c>
      <c r="O372" s="61" t="str">
        <f>VLOOKUP(MID(P372,1,2),DATA!$B$2:$C$10,2,FALSE)</f>
        <v>FF04</v>
      </c>
      <c r="P372" s="66" t="s">
        <v>298</v>
      </c>
      <c r="Q372" s="18" cm="1">
        <f t="array" ref="Q372">SUMPRODUCT(1*('All Skus'!$C$2:$C$951=$P372),'All Skus'!$D$2:$D$951)</f>
        <v>19</v>
      </c>
      <c r="R372" s="13" t="str">
        <f>VLOOKUP(MID(P372,4,1),DATA!$F$2:$G$16,2,FALSE)</f>
        <v>19"</v>
      </c>
      <c r="S372" s="13" t="str">
        <f>VLOOKUP(MID(P372,5,3),DATA!$H$2:$I$16,2,FALSE)</f>
        <v>8.5"</v>
      </c>
      <c r="T372" s="13" t="str">
        <f t="shared" si="11"/>
        <v>47</v>
      </c>
      <c r="U372" s="13" t="str">
        <f>VLOOKUP(MID(P372,10,3),DATA!$J$2:$L$16,2,FALSE)</f>
        <v>5x112</v>
      </c>
      <c r="V372" s="13">
        <f>VLOOKUP(MID(P372,10,3),DATA!$J$2:$L$16,3,FALSE)</f>
        <v>66.56</v>
      </c>
      <c r="W372" s="10" t="str">
        <f>VLOOKUP(MID(P372,3,1),DATA!$D$2:$E$16,2,FALSE)</f>
        <v>High Offset</v>
      </c>
      <c r="X372" s="10">
        <v>22.8</v>
      </c>
      <c r="Y372" s="11" t="s">
        <v>8</v>
      </c>
      <c r="AA372" s="10" t="s">
        <v>2</v>
      </c>
      <c r="AB372" s="10" t="s">
        <v>5</v>
      </c>
      <c r="AC372" s="10" t="s">
        <v>68</v>
      </c>
    </row>
    <row r="373" spans="1:29" x14ac:dyDescent="0.25">
      <c r="A373" s="10" t="s">
        <v>1813</v>
      </c>
      <c r="B373" s="10" t="s">
        <v>219</v>
      </c>
      <c r="C373" s="62" t="str">
        <f>VLOOKUP(MID(E373,1,2),DATA!$B$2:$C$10,2,FALSE)</f>
        <v>FF10</v>
      </c>
      <c r="D373" s="10" t="str">
        <f>VLOOKUP(MID(E373,13,2),DATA!$M$2:$N$16,2,FALSE)</f>
        <v>Tarmac</v>
      </c>
      <c r="E373" s="66" t="s">
        <v>9</v>
      </c>
      <c r="F373" s="18" cm="1">
        <f t="array" ref="F373">SUMPRODUCT(1*('All Skus'!$C$2:$C$951=$E373),'All Skus'!$D$2:$D$951)</f>
        <v>-3</v>
      </c>
      <c r="G373" s="13" t="str">
        <f>VLOOKUP(MID(E373,4,1),DATA!$F$2:$G$16,2,FALSE)</f>
        <v>19"</v>
      </c>
      <c r="H373" s="13" t="str">
        <f>VLOOKUP(MID(E373,5,3),DATA!$H$2:$I$16,2,FALSE)</f>
        <v>8.5"</v>
      </c>
      <c r="I373" s="13" t="str">
        <f t="shared" si="10"/>
        <v>47</v>
      </c>
      <c r="J373" s="13" t="str">
        <f>VLOOKUP(MID(E373,10,3),DATA!$J$2:$L$16,2,FALSE)</f>
        <v>5x112</v>
      </c>
      <c r="K373" s="13">
        <f>VLOOKUP(MID(E373,10,3),DATA!$J$2:$L$16,3,FALSE)</f>
        <v>66.56</v>
      </c>
      <c r="L373" s="10" t="str">
        <f>VLOOKUP(MID(E373,3,1),DATA!$D$2:$E$16,2,FALSE)</f>
        <v>High Offset</v>
      </c>
      <c r="N373" s="11" t="s">
        <v>12</v>
      </c>
      <c r="O373" s="61" t="str">
        <f>VLOOKUP(MID(P373,1,2),DATA!$B$2:$C$10,2,FALSE)</f>
        <v>FF10</v>
      </c>
      <c r="P373" s="66" t="s">
        <v>9</v>
      </c>
      <c r="Q373" s="18" cm="1">
        <f t="array" ref="Q373">SUMPRODUCT(1*('All Skus'!$C$2:$C$951=$P373),'All Skus'!$D$2:$D$951)</f>
        <v>-3</v>
      </c>
      <c r="R373" s="13" t="str">
        <f>VLOOKUP(MID(P373,4,1),DATA!$F$2:$G$16,2,FALSE)</f>
        <v>19"</v>
      </c>
      <c r="S373" s="13" t="str">
        <f>VLOOKUP(MID(P373,5,3),DATA!$H$2:$I$16,2,FALSE)</f>
        <v>8.5"</v>
      </c>
      <c r="T373" s="13" t="str">
        <f t="shared" si="11"/>
        <v>47</v>
      </c>
      <c r="U373" s="13" t="str">
        <f>VLOOKUP(MID(P373,10,3),DATA!$J$2:$L$16,2,FALSE)</f>
        <v>5x112</v>
      </c>
      <c r="V373" s="13">
        <f>VLOOKUP(MID(P373,10,3),DATA!$J$2:$L$16,3,FALSE)</f>
        <v>66.56</v>
      </c>
      <c r="W373" s="10" t="str">
        <f>VLOOKUP(MID(P373,3,1),DATA!$D$2:$E$16,2,FALSE)</f>
        <v>High Offset</v>
      </c>
      <c r="Y373" s="11" t="s">
        <v>12</v>
      </c>
      <c r="AA373" s="10" t="s">
        <v>2</v>
      </c>
      <c r="AB373" s="10" t="s">
        <v>5</v>
      </c>
      <c r="AC373" s="10" t="s">
        <v>68</v>
      </c>
    </row>
    <row r="374" spans="1:29" x14ac:dyDescent="0.25">
      <c r="A374" s="10" t="s">
        <v>1813</v>
      </c>
      <c r="B374" s="10" t="s">
        <v>219</v>
      </c>
      <c r="C374" s="62" t="str">
        <f>VLOOKUP(MID(E374,1,2),DATA!$B$2:$C$10,2,FALSE)</f>
        <v>FF10</v>
      </c>
      <c r="D374" s="10" t="str">
        <f>VLOOKUP(MID(E374,13,2),DATA!$M$2:$N$16,2,FALSE)</f>
        <v>Liquid Metal</v>
      </c>
      <c r="E374" s="66" t="s">
        <v>10</v>
      </c>
      <c r="F374" s="18" cm="1">
        <f t="array" ref="F374">SUMPRODUCT(1*('All Skus'!$C$2:$C$951=$E374),'All Skus'!$D$2:$D$951)</f>
        <v>-8</v>
      </c>
      <c r="G374" s="13" t="str">
        <f>VLOOKUP(MID(E374,4,1),DATA!$F$2:$G$16,2,FALSE)</f>
        <v>19"</v>
      </c>
      <c r="H374" s="13" t="str">
        <f>VLOOKUP(MID(E374,5,3),DATA!$H$2:$I$16,2,FALSE)</f>
        <v>8.5"</v>
      </c>
      <c r="I374" s="13" t="str">
        <f t="shared" si="10"/>
        <v>47</v>
      </c>
      <c r="J374" s="13" t="str">
        <f>VLOOKUP(MID(E374,10,3),DATA!$J$2:$L$16,2,FALSE)</f>
        <v>5x112</v>
      </c>
      <c r="K374" s="13">
        <f>VLOOKUP(MID(E374,10,3),DATA!$J$2:$L$16,3,FALSE)</f>
        <v>66.56</v>
      </c>
      <c r="L374" s="10" t="str">
        <f>VLOOKUP(MID(E374,3,1),DATA!$D$2:$E$16,2,FALSE)</f>
        <v>High Offset</v>
      </c>
      <c r="N374" s="11" t="s">
        <v>12</v>
      </c>
      <c r="O374" s="61" t="str">
        <f>VLOOKUP(MID(P374,1,2),DATA!$B$2:$C$10,2,FALSE)</f>
        <v>FF10</v>
      </c>
      <c r="P374" s="66" t="s">
        <v>10</v>
      </c>
      <c r="Q374" s="18" cm="1">
        <f t="array" ref="Q374">SUMPRODUCT(1*('All Skus'!$C$2:$C$951=$P374),'All Skus'!$D$2:$D$951)</f>
        <v>-8</v>
      </c>
      <c r="R374" s="13" t="str">
        <f>VLOOKUP(MID(P374,4,1),DATA!$F$2:$G$16,2,FALSE)</f>
        <v>19"</v>
      </c>
      <c r="S374" s="13" t="str">
        <f>VLOOKUP(MID(P374,5,3),DATA!$H$2:$I$16,2,FALSE)</f>
        <v>8.5"</v>
      </c>
      <c r="T374" s="13" t="str">
        <f t="shared" si="11"/>
        <v>47</v>
      </c>
      <c r="U374" s="13" t="str">
        <f>VLOOKUP(MID(P374,10,3),DATA!$J$2:$L$16,2,FALSE)</f>
        <v>5x112</v>
      </c>
      <c r="V374" s="13">
        <f>VLOOKUP(MID(P374,10,3),DATA!$J$2:$L$16,3,FALSE)</f>
        <v>66.56</v>
      </c>
      <c r="W374" s="10" t="str">
        <f>VLOOKUP(MID(P374,3,1),DATA!$D$2:$E$16,2,FALSE)</f>
        <v>High Offset</v>
      </c>
      <c r="Y374" s="11" t="s">
        <v>12</v>
      </c>
      <c r="AA374" s="10" t="s">
        <v>2</v>
      </c>
      <c r="AB374" s="10" t="s">
        <v>5</v>
      </c>
      <c r="AC374" s="10" t="s">
        <v>68</v>
      </c>
    </row>
    <row r="375" spans="1:29" x14ac:dyDescent="0.25">
      <c r="A375" s="10" t="s">
        <v>1813</v>
      </c>
      <c r="B375" s="10" t="s">
        <v>1845</v>
      </c>
      <c r="C375" s="62" t="str">
        <f>VLOOKUP(MID(E375,1,2),DATA!$B$2:$C$10,2,FALSE)</f>
        <v>FF10</v>
      </c>
      <c r="D375" s="10" t="str">
        <f>VLOOKUP(MID(E375,13,2),DATA!$M$2:$N$16,2,FALSE)</f>
        <v>Tarmac</v>
      </c>
      <c r="E375" s="66" t="s">
        <v>9</v>
      </c>
      <c r="F375" s="18" cm="1">
        <f t="array" ref="F375">SUMPRODUCT(1*('All Skus'!$C$2:$C$951=$E375),'All Skus'!$D$2:$D$951)</f>
        <v>-3</v>
      </c>
      <c r="G375" s="13" t="str">
        <f>VLOOKUP(MID(E375,4,1),DATA!$F$2:$G$16,2,FALSE)</f>
        <v>19"</v>
      </c>
      <c r="H375" s="13" t="str">
        <f>VLOOKUP(MID(E375,5,3),DATA!$H$2:$I$16,2,FALSE)</f>
        <v>8.5"</v>
      </c>
      <c r="I375" s="13" t="str">
        <f t="shared" si="10"/>
        <v>47</v>
      </c>
      <c r="J375" s="13" t="str">
        <f>VLOOKUP(MID(E375,10,3),DATA!$J$2:$L$16,2,FALSE)</f>
        <v>5x112</v>
      </c>
      <c r="K375" s="13">
        <f>VLOOKUP(MID(E375,10,3),DATA!$J$2:$L$16,3,FALSE)</f>
        <v>66.56</v>
      </c>
      <c r="L375" s="10" t="str">
        <f>VLOOKUP(MID(E375,3,1),DATA!$D$2:$E$16,2,FALSE)</f>
        <v>High Offset</v>
      </c>
      <c r="N375" s="11" t="s">
        <v>8</v>
      </c>
      <c r="O375" s="61" t="str">
        <f>VLOOKUP(MID(P375,1,2),DATA!$B$2:$C$10,2,FALSE)</f>
        <v>FF10</v>
      </c>
      <c r="P375" s="66" t="s">
        <v>9</v>
      </c>
      <c r="Q375" s="18" cm="1">
        <f t="array" ref="Q375">SUMPRODUCT(1*('All Skus'!$C$2:$C$951=$P375),'All Skus'!$D$2:$D$951)</f>
        <v>-3</v>
      </c>
      <c r="R375" s="13" t="str">
        <f>VLOOKUP(MID(P375,4,1),DATA!$F$2:$G$16,2,FALSE)</f>
        <v>19"</v>
      </c>
      <c r="S375" s="13" t="str">
        <f>VLOOKUP(MID(P375,5,3),DATA!$H$2:$I$16,2,FALSE)</f>
        <v>8.5"</v>
      </c>
      <c r="T375" s="13" t="str">
        <f t="shared" si="11"/>
        <v>47</v>
      </c>
      <c r="U375" s="13" t="str">
        <f>VLOOKUP(MID(P375,10,3),DATA!$J$2:$L$16,2,FALSE)</f>
        <v>5x112</v>
      </c>
      <c r="V375" s="13">
        <f>VLOOKUP(MID(P375,10,3),DATA!$J$2:$L$16,3,FALSE)</f>
        <v>66.56</v>
      </c>
      <c r="W375" s="10" t="str">
        <f>VLOOKUP(MID(P375,3,1),DATA!$D$2:$E$16,2,FALSE)</f>
        <v>High Offset</v>
      </c>
      <c r="Y375" s="11" t="s">
        <v>8</v>
      </c>
      <c r="AA375" s="10" t="s">
        <v>2</v>
      </c>
      <c r="AB375" s="10" t="s">
        <v>5</v>
      </c>
      <c r="AC375" s="10" t="s">
        <v>68</v>
      </c>
    </row>
    <row r="376" spans="1:29" x14ac:dyDescent="0.25">
      <c r="A376" s="10" t="s">
        <v>1813</v>
      </c>
      <c r="B376" s="10" t="s">
        <v>1845</v>
      </c>
      <c r="C376" s="62" t="str">
        <f>VLOOKUP(MID(E376,1,2),DATA!$B$2:$C$10,2,FALSE)</f>
        <v>FF10</v>
      </c>
      <c r="D376" s="10" t="str">
        <f>VLOOKUP(MID(E376,13,2),DATA!$M$2:$N$16,2,FALSE)</f>
        <v>Liquid Metal</v>
      </c>
      <c r="E376" s="66" t="s">
        <v>10</v>
      </c>
      <c r="F376" s="18" cm="1">
        <f t="array" ref="F376">SUMPRODUCT(1*('All Skus'!$C$2:$C$951=$E376),'All Skus'!$D$2:$D$951)</f>
        <v>-8</v>
      </c>
      <c r="G376" s="13" t="str">
        <f>VLOOKUP(MID(E376,4,1),DATA!$F$2:$G$16,2,FALSE)</f>
        <v>19"</v>
      </c>
      <c r="H376" s="13" t="str">
        <f>VLOOKUP(MID(E376,5,3),DATA!$H$2:$I$16,2,FALSE)</f>
        <v>8.5"</v>
      </c>
      <c r="I376" s="13" t="str">
        <f t="shared" si="10"/>
        <v>47</v>
      </c>
      <c r="J376" s="13" t="str">
        <f>VLOOKUP(MID(E376,10,3),DATA!$J$2:$L$16,2,FALSE)</f>
        <v>5x112</v>
      </c>
      <c r="K376" s="13">
        <f>VLOOKUP(MID(E376,10,3),DATA!$J$2:$L$16,3,FALSE)</f>
        <v>66.56</v>
      </c>
      <c r="L376" s="10" t="str">
        <f>VLOOKUP(MID(E376,3,1),DATA!$D$2:$E$16,2,FALSE)</f>
        <v>High Offset</v>
      </c>
      <c r="N376" s="11" t="s">
        <v>8</v>
      </c>
      <c r="O376" s="61" t="str">
        <f>VLOOKUP(MID(P376,1,2),DATA!$B$2:$C$10,2,FALSE)</f>
        <v>FF10</v>
      </c>
      <c r="P376" s="66" t="s">
        <v>10</v>
      </c>
      <c r="Q376" s="18" cm="1">
        <f t="array" ref="Q376">SUMPRODUCT(1*('All Skus'!$C$2:$C$951=$P376),'All Skus'!$D$2:$D$951)</f>
        <v>-8</v>
      </c>
      <c r="R376" s="13" t="str">
        <f>VLOOKUP(MID(P376,4,1),DATA!$F$2:$G$16,2,FALSE)</f>
        <v>19"</v>
      </c>
      <c r="S376" s="13" t="str">
        <f>VLOOKUP(MID(P376,5,3),DATA!$H$2:$I$16,2,FALSE)</f>
        <v>8.5"</v>
      </c>
      <c r="T376" s="13" t="str">
        <f t="shared" si="11"/>
        <v>47</v>
      </c>
      <c r="U376" s="13" t="str">
        <f>VLOOKUP(MID(P376,10,3),DATA!$J$2:$L$16,2,FALSE)</f>
        <v>5x112</v>
      </c>
      <c r="V376" s="13">
        <f>VLOOKUP(MID(P376,10,3),DATA!$J$2:$L$16,3,FALSE)</f>
        <v>66.56</v>
      </c>
      <c r="W376" s="10" t="str">
        <f>VLOOKUP(MID(P376,3,1),DATA!$D$2:$E$16,2,FALSE)</f>
        <v>High Offset</v>
      </c>
      <c r="Y376" s="11" t="s">
        <v>8</v>
      </c>
      <c r="AA376" s="10" t="s">
        <v>2</v>
      </c>
      <c r="AB376" s="10" t="s">
        <v>5</v>
      </c>
      <c r="AC376" s="10" t="s">
        <v>68</v>
      </c>
    </row>
    <row r="377" spans="1:29" x14ac:dyDescent="0.25">
      <c r="A377" s="10" t="s">
        <v>1813</v>
      </c>
      <c r="B377" s="10" t="s">
        <v>219</v>
      </c>
      <c r="C377" s="62" t="str">
        <f>VLOOKUP(MID(E377,1,2),DATA!$B$2:$C$10,2,FALSE)</f>
        <v>FF11</v>
      </c>
      <c r="D377" s="10" t="str">
        <f>VLOOKUP(MID(E377,13,2),DATA!$M$2:$N$16,2,FALSE)</f>
        <v>Tarmac</v>
      </c>
      <c r="E377" s="66" t="s">
        <v>374</v>
      </c>
      <c r="F377" s="18" cm="1">
        <f t="array" ref="F377">SUMPRODUCT(1*('All Skus'!$C$2:$C$951=$E377),'All Skus'!$D$2:$D$951)</f>
        <v>4</v>
      </c>
      <c r="G377" s="13" t="str">
        <f>VLOOKUP(MID(E377,4,1),DATA!$F$2:$G$16,2,FALSE)</f>
        <v>19"</v>
      </c>
      <c r="H377" s="13" t="str">
        <f>VLOOKUP(MID(E377,5,3),DATA!$H$2:$I$16,2,FALSE)</f>
        <v>8.5"</v>
      </c>
      <c r="I377" s="13" t="str">
        <f t="shared" si="10"/>
        <v>47</v>
      </c>
      <c r="J377" s="13" t="str">
        <f>VLOOKUP(MID(E377,10,3),DATA!$J$2:$L$16,2,FALSE)</f>
        <v>5x112</v>
      </c>
      <c r="K377" s="13">
        <f>VLOOKUP(MID(E377,10,3),DATA!$J$2:$L$16,3,FALSE)</f>
        <v>66.56</v>
      </c>
      <c r="L377" s="10" t="str">
        <f>VLOOKUP(MID(E377,3,1),DATA!$D$2:$E$16,2,FALSE)</f>
        <v>High Offset</v>
      </c>
      <c r="N377" s="11" t="s">
        <v>12</v>
      </c>
      <c r="O377" s="61" t="str">
        <f>VLOOKUP(MID(P377,1,2),DATA!$B$2:$C$10,2,FALSE)</f>
        <v>FF11</v>
      </c>
      <c r="P377" s="66" t="s">
        <v>374</v>
      </c>
      <c r="Q377" s="18" cm="1">
        <f t="array" ref="Q377">SUMPRODUCT(1*('All Skus'!$C$2:$C$951=$P377),'All Skus'!$D$2:$D$951)</f>
        <v>4</v>
      </c>
      <c r="R377" s="13" t="str">
        <f>VLOOKUP(MID(P377,4,1),DATA!$F$2:$G$16,2,FALSE)</f>
        <v>19"</v>
      </c>
      <c r="S377" s="13" t="str">
        <f>VLOOKUP(MID(P377,5,3),DATA!$H$2:$I$16,2,FALSE)</f>
        <v>8.5"</v>
      </c>
      <c r="T377" s="13" t="str">
        <f t="shared" si="11"/>
        <v>47</v>
      </c>
      <c r="U377" s="13" t="str">
        <f>VLOOKUP(MID(P377,10,3),DATA!$J$2:$L$16,2,FALSE)</f>
        <v>5x112</v>
      </c>
      <c r="V377" s="13">
        <f>VLOOKUP(MID(P377,10,3),DATA!$J$2:$L$16,3,FALSE)</f>
        <v>66.56</v>
      </c>
      <c r="W377" s="10" t="str">
        <f>VLOOKUP(MID(P377,3,1),DATA!$D$2:$E$16,2,FALSE)</f>
        <v>High Offset</v>
      </c>
      <c r="Y377" s="11" t="s">
        <v>12</v>
      </c>
      <c r="AA377" s="10" t="s">
        <v>2</v>
      </c>
      <c r="AB377" s="10" t="s">
        <v>5</v>
      </c>
      <c r="AC377" s="10" t="s">
        <v>68</v>
      </c>
    </row>
    <row r="378" spans="1:29" x14ac:dyDescent="0.25">
      <c r="A378" s="10" t="s">
        <v>1813</v>
      </c>
      <c r="B378" s="10" t="s">
        <v>219</v>
      </c>
      <c r="C378" s="62" t="str">
        <f>VLOOKUP(MID(E378,1,2),DATA!$B$2:$C$10,2,FALSE)</f>
        <v>FF11</v>
      </c>
      <c r="D378" s="10" t="str">
        <f>VLOOKUP(MID(E378,13,2),DATA!$M$2:$N$16,2,FALSE)</f>
        <v>Liquid Metal</v>
      </c>
      <c r="E378" s="66" t="s">
        <v>375</v>
      </c>
      <c r="F378" s="18" cm="1">
        <f t="array" ref="F378">SUMPRODUCT(1*('All Skus'!$C$2:$C$951=$E378),'All Skus'!$D$2:$D$951)</f>
        <v>3</v>
      </c>
      <c r="G378" s="13" t="str">
        <f>VLOOKUP(MID(E378,4,1),DATA!$F$2:$G$16,2,FALSE)</f>
        <v>19"</v>
      </c>
      <c r="H378" s="13" t="str">
        <f>VLOOKUP(MID(E378,5,3),DATA!$H$2:$I$16,2,FALSE)</f>
        <v>8.5"</v>
      </c>
      <c r="I378" s="13" t="str">
        <f t="shared" si="10"/>
        <v>47</v>
      </c>
      <c r="J378" s="13" t="str">
        <f>VLOOKUP(MID(E378,10,3),DATA!$J$2:$L$16,2,FALSE)</f>
        <v>5x112</v>
      </c>
      <c r="K378" s="13">
        <f>VLOOKUP(MID(E378,10,3),DATA!$J$2:$L$16,3,FALSE)</f>
        <v>66.56</v>
      </c>
      <c r="L378" s="10" t="str">
        <f>VLOOKUP(MID(E378,3,1),DATA!$D$2:$E$16,2,FALSE)</f>
        <v>High Offset</v>
      </c>
      <c r="N378" s="11" t="s">
        <v>12</v>
      </c>
      <c r="O378" s="61" t="str">
        <f>VLOOKUP(MID(P378,1,2),DATA!$B$2:$C$10,2,FALSE)</f>
        <v>FF11</v>
      </c>
      <c r="P378" s="66" t="s">
        <v>375</v>
      </c>
      <c r="Q378" s="18" cm="1">
        <f t="array" ref="Q378">SUMPRODUCT(1*('All Skus'!$C$2:$C$951=$P378),'All Skus'!$D$2:$D$951)</f>
        <v>3</v>
      </c>
      <c r="R378" s="13" t="str">
        <f>VLOOKUP(MID(P378,4,1),DATA!$F$2:$G$16,2,FALSE)</f>
        <v>19"</v>
      </c>
      <c r="S378" s="13" t="str">
        <f>VLOOKUP(MID(P378,5,3),DATA!$H$2:$I$16,2,FALSE)</f>
        <v>8.5"</v>
      </c>
      <c r="T378" s="13" t="str">
        <f t="shared" si="11"/>
        <v>47</v>
      </c>
      <c r="U378" s="13" t="str">
        <f>VLOOKUP(MID(P378,10,3),DATA!$J$2:$L$16,2,FALSE)</f>
        <v>5x112</v>
      </c>
      <c r="V378" s="13">
        <f>VLOOKUP(MID(P378,10,3),DATA!$J$2:$L$16,3,FALSE)</f>
        <v>66.56</v>
      </c>
      <c r="W378" s="10" t="str">
        <f>VLOOKUP(MID(P378,3,1),DATA!$D$2:$E$16,2,FALSE)</f>
        <v>High Offset</v>
      </c>
      <c r="Y378" s="11" t="s">
        <v>12</v>
      </c>
      <c r="AA378" s="10" t="s">
        <v>2</v>
      </c>
      <c r="AB378" s="10" t="s">
        <v>5</v>
      </c>
      <c r="AC378" s="10" t="s">
        <v>68</v>
      </c>
    </row>
    <row r="379" spans="1:29" x14ac:dyDescent="0.25">
      <c r="A379" s="10" t="s">
        <v>1813</v>
      </c>
      <c r="B379" s="10" t="s">
        <v>1845</v>
      </c>
      <c r="C379" s="62" t="str">
        <f>VLOOKUP(MID(E379,1,2),DATA!$B$2:$C$10,2,FALSE)</f>
        <v>FF11</v>
      </c>
      <c r="D379" s="10" t="str">
        <f>VLOOKUP(MID(E379,13,2),DATA!$M$2:$N$16,2,FALSE)</f>
        <v>Tarmac</v>
      </c>
      <c r="E379" s="66" t="s">
        <v>374</v>
      </c>
      <c r="F379" s="18" cm="1">
        <f t="array" ref="F379">SUMPRODUCT(1*('All Skus'!$C$2:$C$951=$E379),'All Skus'!$D$2:$D$951)</f>
        <v>4</v>
      </c>
      <c r="G379" s="13" t="str">
        <f>VLOOKUP(MID(E379,4,1),DATA!$F$2:$G$16,2,FALSE)</f>
        <v>19"</v>
      </c>
      <c r="H379" s="13" t="str">
        <f>VLOOKUP(MID(E379,5,3),DATA!$H$2:$I$16,2,FALSE)</f>
        <v>8.5"</v>
      </c>
      <c r="I379" s="13" t="str">
        <f t="shared" si="10"/>
        <v>47</v>
      </c>
      <c r="J379" s="13" t="str">
        <f>VLOOKUP(MID(E379,10,3),DATA!$J$2:$L$16,2,FALSE)</f>
        <v>5x112</v>
      </c>
      <c r="K379" s="13">
        <f>VLOOKUP(MID(E379,10,3),DATA!$J$2:$L$16,3,FALSE)</f>
        <v>66.56</v>
      </c>
      <c r="L379" s="10" t="str">
        <f>VLOOKUP(MID(E379,3,1),DATA!$D$2:$E$16,2,FALSE)</f>
        <v>High Offset</v>
      </c>
      <c r="N379" s="11" t="s">
        <v>8</v>
      </c>
      <c r="O379" s="61" t="str">
        <f>VLOOKUP(MID(P379,1,2),DATA!$B$2:$C$10,2,FALSE)</f>
        <v>FF11</v>
      </c>
      <c r="P379" s="66" t="s">
        <v>374</v>
      </c>
      <c r="Q379" s="18" cm="1">
        <f t="array" ref="Q379">SUMPRODUCT(1*('All Skus'!$C$2:$C$951=$P379),'All Skus'!$D$2:$D$951)</f>
        <v>4</v>
      </c>
      <c r="R379" s="13" t="str">
        <f>VLOOKUP(MID(P379,4,1),DATA!$F$2:$G$16,2,FALSE)</f>
        <v>19"</v>
      </c>
      <c r="S379" s="13" t="str">
        <f>VLOOKUP(MID(P379,5,3),DATA!$H$2:$I$16,2,FALSE)</f>
        <v>8.5"</v>
      </c>
      <c r="T379" s="13" t="str">
        <f t="shared" si="11"/>
        <v>47</v>
      </c>
      <c r="U379" s="13" t="str">
        <f>VLOOKUP(MID(P379,10,3),DATA!$J$2:$L$16,2,FALSE)</f>
        <v>5x112</v>
      </c>
      <c r="V379" s="13">
        <f>VLOOKUP(MID(P379,10,3),DATA!$J$2:$L$16,3,FALSE)</f>
        <v>66.56</v>
      </c>
      <c r="W379" s="10" t="str">
        <f>VLOOKUP(MID(P379,3,1),DATA!$D$2:$E$16,2,FALSE)</f>
        <v>High Offset</v>
      </c>
      <c r="Y379" s="11" t="s">
        <v>8</v>
      </c>
      <c r="AA379" s="10" t="s">
        <v>2</v>
      </c>
      <c r="AB379" s="10" t="s">
        <v>5</v>
      </c>
      <c r="AC379" s="10" t="s">
        <v>68</v>
      </c>
    </row>
    <row r="380" spans="1:29" x14ac:dyDescent="0.25">
      <c r="A380" s="10" t="s">
        <v>1813</v>
      </c>
      <c r="B380" s="10" t="s">
        <v>1845</v>
      </c>
      <c r="C380" s="62" t="str">
        <f>VLOOKUP(MID(E380,1,2),DATA!$B$2:$C$10,2,FALSE)</f>
        <v>FF11</v>
      </c>
      <c r="D380" s="10" t="str">
        <f>VLOOKUP(MID(E380,13,2),DATA!$M$2:$N$16,2,FALSE)</f>
        <v>Liquid Metal</v>
      </c>
      <c r="E380" s="66" t="s">
        <v>375</v>
      </c>
      <c r="F380" s="18" cm="1">
        <f t="array" ref="F380">SUMPRODUCT(1*('All Skus'!$C$2:$C$951=$E380),'All Skus'!$D$2:$D$951)</f>
        <v>3</v>
      </c>
      <c r="G380" s="13" t="str">
        <f>VLOOKUP(MID(E380,4,1),DATA!$F$2:$G$16,2,FALSE)</f>
        <v>19"</v>
      </c>
      <c r="H380" s="13" t="str">
        <f>VLOOKUP(MID(E380,5,3),DATA!$H$2:$I$16,2,FALSE)</f>
        <v>8.5"</v>
      </c>
      <c r="I380" s="13" t="str">
        <f t="shared" si="10"/>
        <v>47</v>
      </c>
      <c r="J380" s="13" t="str">
        <f>VLOOKUP(MID(E380,10,3),DATA!$J$2:$L$16,2,FALSE)</f>
        <v>5x112</v>
      </c>
      <c r="K380" s="13">
        <f>VLOOKUP(MID(E380,10,3),DATA!$J$2:$L$16,3,FALSE)</f>
        <v>66.56</v>
      </c>
      <c r="L380" s="10" t="str">
        <f>VLOOKUP(MID(E380,3,1),DATA!$D$2:$E$16,2,FALSE)</f>
        <v>High Offset</v>
      </c>
      <c r="N380" s="11" t="s">
        <v>8</v>
      </c>
      <c r="O380" s="61" t="str">
        <f>VLOOKUP(MID(P380,1,2),DATA!$B$2:$C$10,2,FALSE)</f>
        <v>FF11</v>
      </c>
      <c r="P380" s="66" t="s">
        <v>375</v>
      </c>
      <c r="Q380" s="18" cm="1">
        <f t="array" ref="Q380">SUMPRODUCT(1*('All Skus'!$C$2:$C$951=$P380),'All Skus'!$D$2:$D$951)</f>
        <v>3</v>
      </c>
      <c r="R380" s="13" t="str">
        <f>VLOOKUP(MID(P380,4,1),DATA!$F$2:$G$16,2,FALSE)</f>
        <v>19"</v>
      </c>
      <c r="S380" s="13" t="str">
        <f>VLOOKUP(MID(P380,5,3),DATA!$H$2:$I$16,2,FALSE)</f>
        <v>8.5"</v>
      </c>
      <c r="T380" s="13" t="str">
        <f t="shared" si="11"/>
        <v>47</v>
      </c>
      <c r="U380" s="13" t="str">
        <f>VLOOKUP(MID(P380,10,3),DATA!$J$2:$L$16,2,FALSE)</f>
        <v>5x112</v>
      </c>
      <c r="V380" s="13">
        <f>VLOOKUP(MID(P380,10,3),DATA!$J$2:$L$16,3,FALSE)</f>
        <v>66.56</v>
      </c>
      <c r="W380" s="10" t="str">
        <f>VLOOKUP(MID(P380,3,1),DATA!$D$2:$E$16,2,FALSE)</f>
        <v>High Offset</v>
      </c>
      <c r="Y380" s="11" t="s">
        <v>8</v>
      </c>
      <c r="AA380" s="10" t="s">
        <v>2</v>
      </c>
      <c r="AB380" s="10" t="s">
        <v>5</v>
      </c>
      <c r="AC380" s="10" t="s">
        <v>68</v>
      </c>
    </row>
    <row r="381" spans="1:29" x14ac:dyDescent="0.25">
      <c r="A381" s="10" t="s">
        <v>1813</v>
      </c>
      <c r="B381" s="10" t="s">
        <v>219</v>
      </c>
      <c r="C381" s="62" t="str">
        <f>VLOOKUP(MID(E381,1,2),DATA!$B$2:$C$10,2,FALSE)</f>
        <v>FF15</v>
      </c>
      <c r="D381" s="10" t="str">
        <f>VLOOKUP(MID(E381,13,2),DATA!$M$2:$N$16,2,FALSE)</f>
        <v>Liquid Silver</v>
      </c>
      <c r="E381" s="66" t="s">
        <v>249</v>
      </c>
      <c r="F381" s="18" cm="1">
        <f t="array" ref="F381">SUMPRODUCT(1*('All Skus'!$C$2:$C$951=$E381),'All Skus'!$D$2:$D$951)</f>
        <v>8</v>
      </c>
      <c r="G381" s="13" t="str">
        <f>VLOOKUP(MID(E381,4,1),DATA!$F$2:$G$16,2,FALSE)</f>
        <v>19"</v>
      </c>
      <c r="H381" s="13" t="str">
        <f>VLOOKUP(MID(E381,5,3),DATA!$H$2:$I$16,2,FALSE)</f>
        <v>8.5"</v>
      </c>
      <c r="I381" s="13" t="str">
        <f t="shared" si="10"/>
        <v>47</v>
      </c>
      <c r="J381" s="13" t="str">
        <f>VLOOKUP(MID(E381,10,3),DATA!$J$2:$L$16,2,FALSE)</f>
        <v>5x112</v>
      </c>
      <c r="K381" s="13">
        <f>VLOOKUP(MID(E381,10,3),DATA!$J$2:$L$16,3,FALSE)</f>
        <v>66.56</v>
      </c>
      <c r="L381" s="10" t="str">
        <f>VLOOKUP(MID(E381,3,1),DATA!$D$2:$E$16,2,FALSE)</f>
        <v>High Offset</v>
      </c>
      <c r="M381" s="10">
        <v>22.2</v>
      </c>
      <c r="N381" s="11" t="s">
        <v>12</v>
      </c>
      <c r="O381" s="61" t="str">
        <f>VLOOKUP(MID(P381,1,2),DATA!$B$2:$C$10,2,FALSE)</f>
        <v>FF15</v>
      </c>
      <c r="P381" s="66" t="s">
        <v>249</v>
      </c>
      <c r="Q381" s="18" cm="1">
        <f t="array" ref="Q381">SUMPRODUCT(1*('All Skus'!$C$2:$C$951=$P381),'All Skus'!$D$2:$D$951)</f>
        <v>8</v>
      </c>
      <c r="R381" s="13" t="str">
        <f>VLOOKUP(MID(P381,4,1),DATA!$F$2:$G$16,2,FALSE)</f>
        <v>19"</v>
      </c>
      <c r="S381" s="13" t="str">
        <f>VLOOKUP(MID(P381,5,3),DATA!$H$2:$I$16,2,FALSE)</f>
        <v>8.5"</v>
      </c>
      <c r="T381" s="13" t="str">
        <f t="shared" si="11"/>
        <v>47</v>
      </c>
      <c r="U381" s="13" t="str">
        <f>VLOOKUP(MID(P381,10,3),DATA!$J$2:$L$16,2,FALSE)</f>
        <v>5x112</v>
      </c>
      <c r="V381" s="13">
        <f>VLOOKUP(MID(P381,10,3),DATA!$J$2:$L$16,3,FALSE)</f>
        <v>66.56</v>
      </c>
      <c r="W381" s="10" t="str">
        <f>VLOOKUP(MID(P381,3,1),DATA!$D$2:$E$16,2,FALSE)</f>
        <v>High Offset</v>
      </c>
      <c r="X381" s="10">
        <v>22.2</v>
      </c>
      <c r="Y381" s="11" t="s">
        <v>12</v>
      </c>
      <c r="AA381" s="10" t="s">
        <v>2</v>
      </c>
      <c r="AB381" s="10" t="s">
        <v>5</v>
      </c>
      <c r="AC381" s="10" t="s">
        <v>68</v>
      </c>
    </row>
    <row r="382" spans="1:29" x14ac:dyDescent="0.25">
      <c r="A382" s="10" t="s">
        <v>1813</v>
      </c>
      <c r="B382" s="10" t="s">
        <v>219</v>
      </c>
      <c r="C382" s="62" t="str">
        <f>VLOOKUP(MID(E382,1,2),DATA!$B$2:$C$10,2,FALSE)</f>
        <v>FF15</v>
      </c>
      <c r="D382" s="10" t="str">
        <f>VLOOKUP(MID(E382,13,2),DATA!$M$2:$N$16,2,FALSE)</f>
        <v>Tarmac</v>
      </c>
      <c r="E382" s="66" t="s">
        <v>248</v>
      </c>
      <c r="F382" s="18" cm="1">
        <f t="array" ref="F382">SUMPRODUCT(1*('All Skus'!$C$2:$C$951=$E382),'All Skus'!$D$2:$D$951)</f>
        <v>32</v>
      </c>
      <c r="G382" s="13" t="str">
        <f>VLOOKUP(MID(E382,4,1),DATA!$F$2:$G$16,2,FALSE)</f>
        <v>19"</v>
      </c>
      <c r="H382" s="13" t="str">
        <f>VLOOKUP(MID(E382,5,3),DATA!$H$2:$I$16,2,FALSE)</f>
        <v>8.5"</v>
      </c>
      <c r="I382" s="13" t="str">
        <f t="shared" si="10"/>
        <v>47</v>
      </c>
      <c r="J382" s="13" t="str">
        <f>VLOOKUP(MID(E382,10,3),DATA!$J$2:$L$16,2,FALSE)</f>
        <v>5x112</v>
      </c>
      <c r="K382" s="13">
        <f>VLOOKUP(MID(E382,10,3),DATA!$J$2:$L$16,3,FALSE)</f>
        <v>66.56</v>
      </c>
      <c r="L382" s="10" t="str">
        <f>VLOOKUP(MID(E382,3,1),DATA!$D$2:$E$16,2,FALSE)</f>
        <v>High Offset</v>
      </c>
      <c r="M382" s="10">
        <v>22.2</v>
      </c>
      <c r="N382" s="11" t="s">
        <v>12</v>
      </c>
      <c r="O382" s="61" t="str">
        <f>VLOOKUP(MID(P382,1,2),DATA!$B$2:$C$10,2,FALSE)</f>
        <v>FF15</v>
      </c>
      <c r="P382" s="66" t="s">
        <v>248</v>
      </c>
      <c r="Q382" s="18" cm="1">
        <f t="array" ref="Q382">SUMPRODUCT(1*('All Skus'!$C$2:$C$951=$P382),'All Skus'!$D$2:$D$951)</f>
        <v>32</v>
      </c>
      <c r="R382" s="13" t="str">
        <f>VLOOKUP(MID(P382,4,1),DATA!$F$2:$G$16,2,FALSE)</f>
        <v>19"</v>
      </c>
      <c r="S382" s="13" t="str">
        <f>VLOOKUP(MID(P382,5,3),DATA!$H$2:$I$16,2,FALSE)</f>
        <v>8.5"</v>
      </c>
      <c r="T382" s="13" t="str">
        <f t="shared" si="11"/>
        <v>47</v>
      </c>
      <c r="U382" s="13" t="str">
        <f>VLOOKUP(MID(P382,10,3),DATA!$J$2:$L$16,2,FALSE)</f>
        <v>5x112</v>
      </c>
      <c r="V382" s="13">
        <f>VLOOKUP(MID(P382,10,3),DATA!$J$2:$L$16,3,FALSE)</f>
        <v>66.56</v>
      </c>
      <c r="W382" s="10" t="str">
        <f>VLOOKUP(MID(P382,3,1),DATA!$D$2:$E$16,2,FALSE)</f>
        <v>High Offset</v>
      </c>
      <c r="X382" s="10">
        <v>22.2</v>
      </c>
      <c r="Y382" s="11" t="s">
        <v>12</v>
      </c>
      <c r="AA382" s="10" t="s">
        <v>2</v>
      </c>
      <c r="AB382" s="10" t="s">
        <v>5</v>
      </c>
      <c r="AC382" s="10" t="s">
        <v>68</v>
      </c>
    </row>
    <row r="383" spans="1:29" x14ac:dyDescent="0.25">
      <c r="A383" s="10" t="s">
        <v>1813</v>
      </c>
      <c r="B383" s="10" t="s">
        <v>1845</v>
      </c>
      <c r="C383" s="62" t="str">
        <f>VLOOKUP(MID(E383,1,2),DATA!$B$2:$C$10,2,FALSE)</f>
        <v>FF15</v>
      </c>
      <c r="D383" s="10" t="str">
        <f>VLOOKUP(MID(E383,13,2),DATA!$M$2:$N$16,2,FALSE)</f>
        <v>Liquid Silver</v>
      </c>
      <c r="E383" s="66" t="s">
        <v>249</v>
      </c>
      <c r="F383" s="18" cm="1">
        <f t="array" ref="F383">SUMPRODUCT(1*('All Skus'!$C$2:$C$951=$E383),'All Skus'!$D$2:$D$951)</f>
        <v>8</v>
      </c>
      <c r="G383" s="13" t="str">
        <f>VLOOKUP(MID(E383,4,1),DATA!$F$2:$G$16,2,FALSE)</f>
        <v>19"</v>
      </c>
      <c r="H383" s="13" t="str">
        <f>VLOOKUP(MID(E383,5,3),DATA!$H$2:$I$16,2,FALSE)</f>
        <v>8.5"</v>
      </c>
      <c r="I383" s="13" t="str">
        <f t="shared" si="10"/>
        <v>47</v>
      </c>
      <c r="J383" s="13" t="str">
        <f>VLOOKUP(MID(E383,10,3),DATA!$J$2:$L$16,2,FALSE)</f>
        <v>5x112</v>
      </c>
      <c r="K383" s="13">
        <f>VLOOKUP(MID(E383,10,3),DATA!$J$2:$L$16,3,FALSE)</f>
        <v>66.56</v>
      </c>
      <c r="L383" s="10" t="str">
        <f>VLOOKUP(MID(E383,3,1),DATA!$D$2:$E$16,2,FALSE)</f>
        <v>High Offset</v>
      </c>
      <c r="M383" s="10">
        <v>22.2</v>
      </c>
      <c r="N383" s="11" t="s">
        <v>8</v>
      </c>
      <c r="O383" s="61" t="str">
        <f>VLOOKUP(MID(P383,1,2),DATA!$B$2:$C$10,2,FALSE)</f>
        <v>FF15</v>
      </c>
      <c r="P383" s="66" t="s">
        <v>249</v>
      </c>
      <c r="Q383" s="18" cm="1">
        <f t="array" ref="Q383">SUMPRODUCT(1*('All Skus'!$C$2:$C$951=$P383),'All Skus'!$D$2:$D$951)</f>
        <v>8</v>
      </c>
      <c r="R383" s="13" t="str">
        <f>VLOOKUP(MID(P383,4,1),DATA!$F$2:$G$16,2,FALSE)</f>
        <v>19"</v>
      </c>
      <c r="S383" s="13" t="str">
        <f>VLOOKUP(MID(P383,5,3),DATA!$H$2:$I$16,2,FALSE)</f>
        <v>8.5"</v>
      </c>
      <c r="T383" s="13" t="str">
        <f t="shared" si="11"/>
        <v>47</v>
      </c>
      <c r="U383" s="13" t="str">
        <f>VLOOKUP(MID(P383,10,3),DATA!$J$2:$L$16,2,FALSE)</f>
        <v>5x112</v>
      </c>
      <c r="V383" s="13">
        <f>VLOOKUP(MID(P383,10,3),DATA!$J$2:$L$16,3,FALSE)</f>
        <v>66.56</v>
      </c>
      <c r="W383" s="10" t="str">
        <f>VLOOKUP(MID(P383,3,1),DATA!$D$2:$E$16,2,FALSE)</f>
        <v>High Offset</v>
      </c>
      <c r="X383" s="10">
        <v>22.2</v>
      </c>
      <c r="Y383" s="11" t="s">
        <v>8</v>
      </c>
      <c r="AA383" s="10" t="s">
        <v>2</v>
      </c>
      <c r="AB383" s="10" t="s">
        <v>5</v>
      </c>
      <c r="AC383" s="10" t="s">
        <v>68</v>
      </c>
    </row>
    <row r="384" spans="1:29" x14ac:dyDescent="0.25">
      <c r="A384" s="10" t="s">
        <v>1813</v>
      </c>
      <c r="B384" s="10" t="s">
        <v>1845</v>
      </c>
      <c r="C384" s="62" t="str">
        <f>VLOOKUP(MID(E384,1,2),DATA!$B$2:$C$10,2,FALSE)</f>
        <v>FF15</v>
      </c>
      <c r="D384" s="10" t="str">
        <f>VLOOKUP(MID(E384,13,2),DATA!$M$2:$N$16,2,FALSE)</f>
        <v>Tarmac</v>
      </c>
      <c r="E384" s="66" t="s">
        <v>248</v>
      </c>
      <c r="F384" s="18" cm="1">
        <f t="array" ref="F384">SUMPRODUCT(1*('All Skus'!$C$2:$C$951=$E384),'All Skus'!$D$2:$D$951)</f>
        <v>32</v>
      </c>
      <c r="G384" s="13" t="str">
        <f>VLOOKUP(MID(E384,4,1),DATA!$F$2:$G$16,2,FALSE)</f>
        <v>19"</v>
      </c>
      <c r="H384" s="13" t="str">
        <f>VLOOKUP(MID(E384,5,3),DATA!$H$2:$I$16,2,FALSE)</f>
        <v>8.5"</v>
      </c>
      <c r="I384" s="13" t="str">
        <f t="shared" si="10"/>
        <v>47</v>
      </c>
      <c r="J384" s="13" t="str">
        <f>VLOOKUP(MID(E384,10,3),DATA!$J$2:$L$16,2,FALSE)</f>
        <v>5x112</v>
      </c>
      <c r="K384" s="13">
        <f>VLOOKUP(MID(E384,10,3),DATA!$J$2:$L$16,3,FALSE)</f>
        <v>66.56</v>
      </c>
      <c r="L384" s="10" t="str">
        <f>VLOOKUP(MID(E384,3,1),DATA!$D$2:$E$16,2,FALSE)</f>
        <v>High Offset</v>
      </c>
      <c r="M384" s="10">
        <v>22.2</v>
      </c>
      <c r="N384" s="11" t="s">
        <v>8</v>
      </c>
      <c r="O384" s="61" t="str">
        <f>VLOOKUP(MID(P384,1,2),DATA!$B$2:$C$10,2,FALSE)</f>
        <v>FF15</v>
      </c>
      <c r="P384" s="66" t="s">
        <v>248</v>
      </c>
      <c r="Q384" s="18" cm="1">
        <f t="array" ref="Q384">SUMPRODUCT(1*('All Skus'!$C$2:$C$951=$P384),'All Skus'!$D$2:$D$951)</f>
        <v>32</v>
      </c>
      <c r="R384" s="13" t="str">
        <f>VLOOKUP(MID(P384,4,1),DATA!$F$2:$G$16,2,FALSE)</f>
        <v>19"</v>
      </c>
      <c r="S384" s="13" t="str">
        <f>VLOOKUP(MID(P384,5,3),DATA!$H$2:$I$16,2,FALSE)</f>
        <v>8.5"</v>
      </c>
      <c r="T384" s="13" t="str">
        <f t="shared" si="11"/>
        <v>47</v>
      </c>
      <c r="U384" s="13" t="str">
        <f>VLOOKUP(MID(P384,10,3),DATA!$J$2:$L$16,2,FALSE)</f>
        <v>5x112</v>
      </c>
      <c r="V384" s="13">
        <f>VLOOKUP(MID(P384,10,3),DATA!$J$2:$L$16,3,FALSE)</f>
        <v>66.56</v>
      </c>
      <c r="W384" s="10" t="str">
        <f>VLOOKUP(MID(P384,3,1),DATA!$D$2:$E$16,2,FALSE)</f>
        <v>High Offset</v>
      </c>
      <c r="X384" s="10">
        <v>22.2</v>
      </c>
      <c r="Y384" s="11" t="s">
        <v>8</v>
      </c>
      <c r="AA384" s="10" t="s">
        <v>2</v>
      </c>
      <c r="AB384" s="10" t="s">
        <v>5</v>
      </c>
      <c r="AC384" s="10" t="s">
        <v>68</v>
      </c>
    </row>
    <row r="385" spans="1:29" x14ac:dyDescent="0.25">
      <c r="A385" s="10" t="s">
        <v>1815</v>
      </c>
      <c r="B385" s="10" t="s">
        <v>1985</v>
      </c>
      <c r="C385" s="62" t="str">
        <f>VLOOKUP(MID(E385,1,2),DATA!$B$2:$C$10,2,FALSE)</f>
        <v>FF01</v>
      </c>
      <c r="D385" s="10" t="str">
        <f>VLOOKUP(MID(E385,13,2),DATA!$M$2:$N$16,2,FALSE)</f>
        <v>Tarmac</v>
      </c>
      <c r="E385" s="66" t="s">
        <v>153</v>
      </c>
      <c r="F385" s="18" cm="1">
        <f t="array" ref="F385">SUMPRODUCT(1*('All Skus'!$C$2:$C$951=$E385),'All Skus'!$D$2:$D$951)</f>
        <v>30</v>
      </c>
      <c r="G385" s="13" t="str">
        <f>VLOOKUP(MID(E385,4,1),DATA!$F$2:$G$16,2,FALSE)</f>
        <v>19"</v>
      </c>
      <c r="H385" s="13" t="str">
        <f>VLOOKUP(MID(E385,5,3),DATA!$H$2:$I$16,2,FALSE)</f>
        <v>9.0"</v>
      </c>
      <c r="I385" s="13" t="str">
        <f t="shared" si="10"/>
        <v>35</v>
      </c>
      <c r="J385" s="13" t="str">
        <f>VLOOKUP(MID(E385,10,3),DATA!$J$2:$L$16,2,FALSE)</f>
        <v>5x112</v>
      </c>
      <c r="K385" s="13">
        <f>VLOOKUP(MID(E385,10,3),DATA!$J$2:$L$16,3,FALSE)</f>
        <v>66.56</v>
      </c>
      <c r="L385" s="10" t="str">
        <f>VLOOKUP(MID(E385,3,1),DATA!$D$2:$E$16,2,FALSE)</f>
        <v>High Offset</v>
      </c>
      <c r="M385" s="10">
        <v>25.4</v>
      </c>
      <c r="N385" s="11" t="s">
        <v>12</v>
      </c>
      <c r="O385" s="61" t="str">
        <f>VLOOKUP(MID(P385,1,2),DATA!$B$2:$C$10,2,FALSE)</f>
        <v>FF01</v>
      </c>
      <c r="P385" s="66" t="s">
        <v>153</v>
      </c>
      <c r="Q385" s="18" cm="1">
        <f t="array" ref="Q385">SUMPRODUCT(1*('All Skus'!$C$2:$C$951=$P385),'All Skus'!$D$2:$D$951)</f>
        <v>30</v>
      </c>
      <c r="R385" s="13" t="str">
        <f>VLOOKUP(MID(P385,4,1),DATA!$F$2:$G$16,2,FALSE)</f>
        <v>19"</v>
      </c>
      <c r="S385" s="13" t="str">
        <f>VLOOKUP(MID(P385,5,3),DATA!$H$2:$I$16,2,FALSE)</f>
        <v>9.0"</v>
      </c>
      <c r="T385" s="13" t="str">
        <f t="shared" si="11"/>
        <v>35</v>
      </c>
      <c r="U385" s="13" t="str">
        <f>VLOOKUP(MID(P385,10,3),DATA!$J$2:$L$16,2,FALSE)</f>
        <v>5x112</v>
      </c>
      <c r="V385" s="13">
        <f>VLOOKUP(MID(P385,10,3),DATA!$J$2:$L$16,3,FALSE)</f>
        <v>66.56</v>
      </c>
      <c r="W385" s="10" t="str">
        <f>VLOOKUP(MID(P385,3,1),DATA!$D$2:$E$16,2,FALSE)</f>
        <v>High Offset</v>
      </c>
      <c r="X385" s="10">
        <v>25.4</v>
      </c>
      <c r="Y385" s="11" t="s">
        <v>12</v>
      </c>
      <c r="Z385" s="10" t="s">
        <v>4</v>
      </c>
      <c r="AA385" s="10" t="s">
        <v>2</v>
      </c>
      <c r="AB385" s="10" t="s">
        <v>5</v>
      </c>
      <c r="AC385" s="10" t="s">
        <v>68</v>
      </c>
    </row>
    <row r="386" spans="1:29" x14ac:dyDescent="0.25">
      <c r="A386" s="10" t="s">
        <v>1815</v>
      </c>
      <c r="B386" s="10" t="s">
        <v>1985</v>
      </c>
      <c r="C386" s="62" t="str">
        <f>VLOOKUP(MID(E386,1,2),DATA!$B$2:$C$10,2,FALSE)</f>
        <v>FF01</v>
      </c>
      <c r="D386" s="10" t="str">
        <f>VLOOKUP(MID(E386,13,2),DATA!$M$2:$N$16,2,FALSE)</f>
        <v>Tarmac</v>
      </c>
      <c r="E386" s="66" t="s">
        <v>157</v>
      </c>
      <c r="F386" s="18" cm="1">
        <f t="array" ref="F386">SUMPRODUCT(1*('All Skus'!$C$2:$C$951=$E386),'All Skus'!$D$2:$D$951)</f>
        <v>19</v>
      </c>
      <c r="G386" s="13" t="str">
        <f>VLOOKUP(MID(E386,4,1),DATA!$F$2:$G$16,2,FALSE)</f>
        <v>20"</v>
      </c>
      <c r="H386" s="13" t="str">
        <f>VLOOKUP(MID(E386,5,3),DATA!$H$2:$I$16,2,FALSE)</f>
        <v>9.0"</v>
      </c>
      <c r="I386" s="13" t="str">
        <f t="shared" ref="I386:I449" si="12">MID(E386,8,2)</f>
        <v>35</v>
      </c>
      <c r="J386" s="13" t="str">
        <f>VLOOKUP(MID(E386,10,3),DATA!$J$2:$L$16,2,FALSE)</f>
        <v>5x112</v>
      </c>
      <c r="K386" s="13">
        <f>VLOOKUP(MID(E386,10,3),DATA!$J$2:$L$16,3,FALSE)</f>
        <v>66.56</v>
      </c>
      <c r="L386" s="10" t="str">
        <f>VLOOKUP(MID(E386,3,1),DATA!$D$2:$E$16,2,FALSE)</f>
        <v>High Offset</v>
      </c>
      <c r="M386" s="10">
        <v>26.8</v>
      </c>
      <c r="N386" s="11" t="s">
        <v>42</v>
      </c>
      <c r="O386" s="61" t="str">
        <f>VLOOKUP(MID(P386,1,2),DATA!$B$2:$C$10,2,FALSE)</f>
        <v>FF01</v>
      </c>
      <c r="P386" s="66" t="s">
        <v>157</v>
      </c>
      <c r="Q386" s="18" cm="1">
        <f t="array" ref="Q386">SUMPRODUCT(1*('All Skus'!$C$2:$C$951=$P386),'All Skus'!$D$2:$D$951)</f>
        <v>19</v>
      </c>
      <c r="R386" s="13" t="str">
        <f>VLOOKUP(MID(P386,4,1),DATA!$F$2:$G$16,2,FALSE)</f>
        <v>20"</v>
      </c>
      <c r="S386" s="13" t="str">
        <f>VLOOKUP(MID(P386,5,3),DATA!$H$2:$I$16,2,FALSE)</f>
        <v>9.0"</v>
      </c>
      <c r="T386" s="13" t="str">
        <f t="shared" ref="T386:T449" si="13">MID(P386,8,2)</f>
        <v>35</v>
      </c>
      <c r="U386" s="13" t="str">
        <f>VLOOKUP(MID(P386,10,3),DATA!$J$2:$L$16,2,FALSE)</f>
        <v>5x112</v>
      </c>
      <c r="V386" s="13">
        <f>VLOOKUP(MID(P386,10,3),DATA!$J$2:$L$16,3,FALSE)</f>
        <v>66.56</v>
      </c>
      <c r="W386" s="10" t="str">
        <f>VLOOKUP(MID(P386,3,1),DATA!$D$2:$E$16,2,FALSE)</f>
        <v>High Offset</v>
      </c>
      <c r="X386" s="10">
        <v>26.8</v>
      </c>
      <c r="Y386" s="11" t="s">
        <v>42</v>
      </c>
      <c r="Z386" s="10" t="s">
        <v>4</v>
      </c>
      <c r="AA386" s="10" t="s">
        <v>2</v>
      </c>
      <c r="AB386" s="10" t="s">
        <v>5</v>
      </c>
      <c r="AC386" s="10" t="s">
        <v>68</v>
      </c>
    </row>
    <row r="387" spans="1:29" x14ac:dyDescent="0.25">
      <c r="A387" s="10" t="s">
        <v>1815</v>
      </c>
      <c r="B387" s="10" t="s">
        <v>1985</v>
      </c>
      <c r="C387" s="62" t="str">
        <f>VLOOKUP(MID(E387,1,2),DATA!$B$2:$C$10,2,FALSE)</f>
        <v>FF04</v>
      </c>
      <c r="D387" s="10" t="str">
        <f>VLOOKUP(MID(E387,13,2),DATA!$M$2:$N$16,2,FALSE)</f>
        <v>Tarmac</v>
      </c>
      <c r="E387" s="66" t="s">
        <v>299</v>
      </c>
      <c r="F387" s="18" cm="1">
        <f t="array" ref="F387">SUMPRODUCT(1*('All Skus'!$C$2:$C$951=$E387),'All Skus'!$D$2:$D$951)</f>
        <v>23</v>
      </c>
      <c r="G387" s="13" t="str">
        <f>VLOOKUP(MID(E387,4,1),DATA!$F$2:$G$16,2,FALSE)</f>
        <v>19"</v>
      </c>
      <c r="H387" s="13" t="str">
        <f>VLOOKUP(MID(E387,5,3),DATA!$H$2:$I$16,2,FALSE)</f>
        <v>9.0"</v>
      </c>
      <c r="I387" s="13" t="str">
        <f t="shared" si="12"/>
        <v>35</v>
      </c>
      <c r="J387" s="13" t="str">
        <f>VLOOKUP(MID(E387,10,3),DATA!$J$2:$L$16,2,FALSE)</f>
        <v>5x112</v>
      </c>
      <c r="K387" s="13">
        <f>VLOOKUP(MID(E387,10,3),DATA!$J$2:$L$16,3,FALSE)</f>
        <v>66.56</v>
      </c>
      <c r="L387" s="10" t="str">
        <f>VLOOKUP(MID(E387,3,1),DATA!$D$2:$E$16,2,FALSE)</f>
        <v>High Offset</v>
      </c>
      <c r="M387" s="10">
        <v>24.6</v>
      </c>
      <c r="N387" s="11" t="s">
        <v>12</v>
      </c>
      <c r="O387" s="61" t="str">
        <f>VLOOKUP(MID(P387,1,2),DATA!$B$2:$C$10,2,FALSE)</f>
        <v>FF04</v>
      </c>
      <c r="P387" s="66" t="s">
        <v>299</v>
      </c>
      <c r="Q387" s="18" cm="1">
        <f t="array" ref="Q387">SUMPRODUCT(1*('All Skus'!$C$2:$C$951=$P387),'All Skus'!$D$2:$D$951)</f>
        <v>23</v>
      </c>
      <c r="R387" s="13" t="str">
        <f>VLOOKUP(MID(P387,4,1),DATA!$F$2:$G$16,2,FALSE)</f>
        <v>19"</v>
      </c>
      <c r="S387" s="13" t="str">
        <f>VLOOKUP(MID(P387,5,3),DATA!$H$2:$I$16,2,FALSE)</f>
        <v>9.0"</v>
      </c>
      <c r="T387" s="13" t="str">
        <f t="shared" si="13"/>
        <v>35</v>
      </c>
      <c r="U387" s="13" t="str">
        <f>VLOOKUP(MID(P387,10,3),DATA!$J$2:$L$16,2,FALSE)</f>
        <v>5x112</v>
      </c>
      <c r="V387" s="13">
        <f>VLOOKUP(MID(P387,10,3),DATA!$J$2:$L$16,3,FALSE)</f>
        <v>66.56</v>
      </c>
      <c r="W387" s="10" t="str">
        <f>VLOOKUP(MID(P387,3,1),DATA!$D$2:$E$16,2,FALSE)</f>
        <v>High Offset</v>
      </c>
      <c r="X387" s="10">
        <v>24.6</v>
      </c>
      <c r="Y387" s="11" t="s">
        <v>12</v>
      </c>
      <c r="AA387" s="10" t="s">
        <v>2</v>
      </c>
      <c r="AB387" s="10" t="s">
        <v>5</v>
      </c>
      <c r="AC387" s="10" t="s">
        <v>68</v>
      </c>
    </row>
    <row r="388" spans="1:29" x14ac:dyDescent="0.25">
      <c r="A388" s="10" t="s">
        <v>1815</v>
      </c>
      <c r="B388" s="10" t="s">
        <v>1985</v>
      </c>
      <c r="C388" s="62" t="str">
        <f>VLOOKUP(MID(E388,1,2),DATA!$B$2:$C$10,2,FALSE)</f>
        <v>FF04</v>
      </c>
      <c r="D388" s="10" t="str">
        <f>VLOOKUP(MID(E388,13,2),DATA!$M$2:$N$16,2,FALSE)</f>
        <v>Liquid Metal</v>
      </c>
      <c r="E388" s="66" t="s">
        <v>300</v>
      </c>
      <c r="F388" s="18" cm="1">
        <f t="array" ref="F388">SUMPRODUCT(1*('All Skus'!$C$2:$C$951=$E388),'All Skus'!$D$2:$D$951)</f>
        <v>26</v>
      </c>
      <c r="G388" s="13" t="str">
        <f>VLOOKUP(MID(E388,4,1),DATA!$F$2:$G$16,2,FALSE)</f>
        <v>19"</v>
      </c>
      <c r="H388" s="13" t="str">
        <f>VLOOKUP(MID(E388,5,3),DATA!$H$2:$I$16,2,FALSE)</f>
        <v>9.0"</v>
      </c>
      <c r="I388" s="13" t="str">
        <f t="shared" si="12"/>
        <v>35</v>
      </c>
      <c r="J388" s="13" t="str">
        <f>VLOOKUP(MID(E388,10,3),DATA!$J$2:$L$16,2,FALSE)</f>
        <v>5x112</v>
      </c>
      <c r="K388" s="13">
        <f>VLOOKUP(MID(E388,10,3),DATA!$J$2:$L$16,3,FALSE)</f>
        <v>66.56</v>
      </c>
      <c r="L388" s="10" t="str">
        <f>VLOOKUP(MID(E388,3,1),DATA!$D$2:$E$16,2,FALSE)</f>
        <v>High Offset</v>
      </c>
      <c r="M388" s="10">
        <v>24.6</v>
      </c>
      <c r="N388" s="11" t="s">
        <v>12</v>
      </c>
      <c r="O388" s="61" t="str">
        <f>VLOOKUP(MID(P388,1,2),DATA!$B$2:$C$10,2,FALSE)</f>
        <v>FF04</v>
      </c>
      <c r="P388" s="66" t="s">
        <v>300</v>
      </c>
      <c r="Q388" s="18" cm="1">
        <f t="array" ref="Q388">SUMPRODUCT(1*('All Skus'!$C$2:$C$951=$P388),'All Skus'!$D$2:$D$951)</f>
        <v>26</v>
      </c>
      <c r="R388" s="13" t="str">
        <f>VLOOKUP(MID(P388,4,1),DATA!$F$2:$G$16,2,FALSE)</f>
        <v>19"</v>
      </c>
      <c r="S388" s="13" t="str">
        <f>VLOOKUP(MID(P388,5,3),DATA!$H$2:$I$16,2,FALSE)</f>
        <v>9.0"</v>
      </c>
      <c r="T388" s="13" t="str">
        <f t="shared" si="13"/>
        <v>35</v>
      </c>
      <c r="U388" s="13" t="str">
        <f>VLOOKUP(MID(P388,10,3),DATA!$J$2:$L$16,2,FALSE)</f>
        <v>5x112</v>
      </c>
      <c r="V388" s="13">
        <f>VLOOKUP(MID(P388,10,3),DATA!$J$2:$L$16,3,FALSE)</f>
        <v>66.56</v>
      </c>
      <c r="W388" s="10" t="str">
        <f>VLOOKUP(MID(P388,3,1),DATA!$D$2:$E$16,2,FALSE)</f>
        <v>High Offset</v>
      </c>
      <c r="X388" s="10">
        <v>24.6</v>
      </c>
      <c r="Y388" s="11" t="s">
        <v>12</v>
      </c>
      <c r="AA388" s="10" t="s">
        <v>2</v>
      </c>
      <c r="AB388" s="10" t="s">
        <v>5</v>
      </c>
      <c r="AC388" s="10" t="s">
        <v>68</v>
      </c>
    </row>
    <row r="389" spans="1:29" x14ac:dyDescent="0.25">
      <c r="A389" s="10" t="s">
        <v>1815</v>
      </c>
      <c r="B389" s="10" t="s">
        <v>1985</v>
      </c>
      <c r="C389" s="62" t="str">
        <f>VLOOKUP(MID(E389,1,2),DATA!$B$2:$C$10,2,FALSE)</f>
        <v>FF10</v>
      </c>
      <c r="D389" s="10" t="str">
        <f>VLOOKUP(MID(E389,13,2),DATA!$M$2:$N$16,2,FALSE)</f>
        <v>Tarmac</v>
      </c>
      <c r="E389" s="66" t="s">
        <v>14</v>
      </c>
      <c r="F389" s="18" cm="1">
        <f t="array" ref="F389">SUMPRODUCT(1*('All Skus'!$C$2:$C$951=$E389),'All Skus'!$D$2:$D$951)</f>
        <v>4</v>
      </c>
      <c r="G389" s="13" t="str">
        <f>VLOOKUP(MID(E389,4,1),DATA!$F$2:$G$16,2,FALSE)</f>
        <v>19"</v>
      </c>
      <c r="H389" s="13" t="str">
        <f>VLOOKUP(MID(E389,5,3),DATA!$H$2:$I$16,2,FALSE)</f>
        <v>9.0"</v>
      </c>
      <c r="I389" s="13" t="str">
        <f t="shared" si="12"/>
        <v>35</v>
      </c>
      <c r="J389" s="13" t="str">
        <f>VLOOKUP(MID(E389,10,3),DATA!$J$2:$L$16,2,FALSE)</f>
        <v>5x112</v>
      </c>
      <c r="K389" s="13">
        <f>VLOOKUP(MID(E389,10,3),DATA!$J$2:$L$16,3,FALSE)</f>
        <v>66.56</v>
      </c>
      <c r="L389" s="10" t="str">
        <f>VLOOKUP(MID(E389,3,1),DATA!$D$2:$E$16,2,FALSE)</f>
        <v>High Offset</v>
      </c>
      <c r="N389" s="11" t="s">
        <v>12</v>
      </c>
      <c r="O389" s="61" t="str">
        <f>VLOOKUP(MID(P389,1,2),DATA!$B$2:$C$10,2,FALSE)</f>
        <v>FF10</v>
      </c>
      <c r="P389" s="66" t="s">
        <v>14</v>
      </c>
      <c r="Q389" s="18" cm="1">
        <f t="array" ref="Q389">SUMPRODUCT(1*('All Skus'!$C$2:$C$951=$P389),'All Skus'!$D$2:$D$951)</f>
        <v>4</v>
      </c>
      <c r="R389" s="13" t="str">
        <f>VLOOKUP(MID(P389,4,1),DATA!$F$2:$G$16,2,FALSE)</f>
        <v>19"</v>
      </c>
      <c r="S389" s="13" t="str">
        <f>VLOOKUP(MID(P389,5,3),DATA!$H$2:$I$16,2,FALSE)</f>
        <v>9.0"</v>
      </c>
      <c r="T389" s="13" t="str">
        <f t="shared" si="13"/>
        <v>35</v>
      </c>
      <c r="U389" s="13" t="str">
        <f>VLOOKUP(MID(P389,10,3),DATA!$J$2:$L$16,2,FALSE)</f>
        <v>5x112</v>
      </c>
      <c r="V389" s="13">
        <f>VLOOKUP(MID(P389,10,3),DATA!$J$2:$L$16,3,FALSE)</f>
        <v>66.56</v>
      </c>
      <c r="W389" s="10" t="str">
        <f>VLOOKUP(MID(P389,3,1),DATA!$D$2:$E$16,2,FALSE)</f>
        <v>High Offset</v>
      </c>
      <c r="Y389" s="11" t="s">
        <v>12</v>
      </c>
      <c r="AA389" s="10" t="s">
        <v>2</v>
      </c>
      <c r="AB389" s="10" t="s">
        <v>5</v>
      </c>
      <c r="AC389" s="10" t="s">
        <v>68</v>
      </c>
    </row>
    <row r="390" spans="1:29" x14ac:dyDescent="0.25">
      <c r="A390" s="10" t="s">
        <v>1815</v>
      </c>
      <c r="B390" s="10" t="s">
        <v>1985</v>
      </c>
      <c r="C390" s="62" t="str">
        <f>VLOOKUP(MID(E390,1,2),DATA!$B$2:$C$10,2,FALSE)</f>
        <v>FF10</v>
      </c>
      <c r="D390" s="10" t="str">
        <f>VLOOKUP(MID(E390,13,2),DATA!$M$2:$N$16,2,FALSE)</f>
        <v>Liquid Metal</v>
      </c>
      <c r="E390" s="66" t="s">
        <v>15</v>
      </c>
      <c r="F390" s="18" cm="1">
        <f t="array" ref="F390">SUMPRODUCT(1*('All Skus'!$C$2:$C$951=$E390),'All Skus'!$D$2:$D$951)</f>
        <v>0</v>
      </c>
      <c r="G390" s="13" t="str">
        <f>VLOOKUP(MID(E390,4,1),DATA!$F$2:$G$16,2,FALSE)</f>
        <v>19"</v>
      </c>
      <c r="H390" s="13" t="str">
        <f>VLOOKUP(MID(E390,5,3),DATA!$H$2:$I$16,2,FALSE)</f>
        <v>9.0"</v>
      </c>
      <c r="I390" s="13" t="str">
        <f t="shared" si="12"/>
        <v>35</v>
      </c>
      <c r="J390" s="13" t="str">
        <f>VLOOKUP(MID(E390,10,3),DATA!$J$2:$L$16,2,FALSE)</f>
        <v>5x112</v>
      </c>
      <c r="K390" s="13">
        <f>VLOOKUP(MID(E390,10,3),DATA!$J$2:$L$16,3,FALSE)</f>
        <v>66.56</v>
      </c>
      <c r="L390" s="10" t="str">
        <f>VLOOKUP(MID(E390,3,1),DATA!$D$2:$E$16,2,FALSE)</f>
        <v>High Offset</v>
      </c>
      <c r="N390" s="11" t="s">
        <v>12</v>
      </c>
      <c r="O390" s="61" t="str">
        <f>VLOOKUP(MID(P390,1,2),DATA!$B$2:$C$10,2,FALSE)</f>
        <v>FF10</v>
      </c>
      <c r="P390" s="66" t="s">
        <v>15</v>
      </c>
      <c r="Q390" s="18" cm="1">
        <f t="array" ref="Q390">SUMPRODUCT(1*('All Skus'!$C$2:$C$951=$P390),'All Skus'!$D$2:$D$951)</f>
        <v>0</v>
      </c>
      <c r="R390" s="13" t="str">
        <f>VLOOKUP(MID(P390,4,1),DATA!$F$2:$G$16,2,FALSE)</f>
        <v>19"</v>
      </c>
      <c r="S390" s="13" t="str">
        <f>VLOOKUP(MID(P390,5,3),DATA!$H$2:$I$16,2,FALSE)</f>
        <v>9.0"</v>
      </c>
      <c r="T390" s="13" t="str">
        <f t="shared" si="13"/>
        <v>35</v>
      </c>
      <c r="U390" s="13" t="str">
        <f>VLOOKUP(MID(P390,10,3),DATA!$J$2:$L$16,2,FALSE)</f>
        <v>5x112</v>
      </c>
      <c r="V390" s="13">
        <f>VLOOKUP(MID(P390,10,3),DATA!$J$2:$L$16,3,FALSE)</f>
        <v>66.56</v>
      </c>
      <c r="W390" s="10" t="str">
        <f>VLOOKUP(MID(P390,3,1),DATA!$D$2:$E$16,2,FALSE)</f>
        <v>High Offset</v>
      </c>
      <c r="Y390" s="11" t="s">
        <v>12</v>
      </c>
      <c r="AA390" s="10" t="s">
        <v>2</v>
      </c>
      <c r="AB390" s="10" t="s">
        <v>5</v>
      </c>
      <c r="AC390" s="10" t="s">
        <v>68</v>
      </c>
    </row>
    <row r="391" spans="1:29" x14ac:dyDescent="0.25">
      <c r="A391" s="10" t="s">
        <v>1815</v>
      </c>
      <c r="B391" s="10" t="s">
        <v>1985</v>
      </c>
      <c r="C391" s="62" t="str">
        <f>VLOOKUP(MID(E391,1,2),DATA!$B$2:$C$10,2,FALSE)</f>
        <v>FF10</v>
      </c>
      <c r="D391" s="10" t="str">
        <f>VLOOKUP(MID(E391,13,2),DATA!$M$2:$N$16,2,FALSE)</f>
        <v>Tarmac</v>
      </c>
      <c r="E391" s="66" t="s">
        <v>37</v>
      </c>
      <c r="F391" s="18" cm="1">
        <f t="array" ref="F391">SUMPRODUCT(1*('All Skus'!$C$2:$C$951=$E391),'All Skus'!$D$2:$D$951)</f>
        <v>11</v>
      </c>
      <c r="G391" s="13" t="str">
        <f>VLOOKUP(MID(E391,4,1),DATA!$F$2:$G$16,2,FALSE)</f>
        <v>20"</v>
      </c>
      <c r="H391" s="13" t="str">
        <f>VLOOKUP(MID(E391,5,3),DATA!$H$2:$I$16,2,FALSE)</f>
        <v>9.0"</v>
      </c>
      <c r="I391" s="13" t="str">
        <f t="shared" si="12"/>
        <v>35</v>
      </c>
      <c r="J391" s="13" t="str">
        <f>VLOOKUP(MID(E391,10,3),DATA!$J$2:$L$16,2,FALSE)</f>
        <v>5x112</v>
      </c>
      <c r="K391" s="13">
        <f>VLOOKUP(MID(E391,10,3),DATA!$J$2:$L$16,3,FALSE)</f>
        <v>66.56</v>
      </c>
      <c r="L391" s="10" t="str">
        <f>VLOOKUP(MID(E391,3,1),DATA!$D$2:$E$16,2,FALSE)</f>
        <v>High Offset</v>
      </c>
      <c r="N391" s="11" t="s">
        <v>12</v>
      </c>
      <c r="O391" s="61" t="str">
        <f>VLOOKUP(MID(P391,1,2),DATA!$B$2:$C$10,2,FALSE)</f>
        <v>FF10</v>
      </c>
      <c r="P391" s="66" t="s">
        <v>37</v>
      </c>
      <c r="Q391" s="18" cm="1">
        <f t="array" ref="Q391">SUMPRODUCT(1*('All Skus'!$C$2:$C$951=$P391),'All Skus'!$D$2:$D$951)</f>
        <v>11</v>
      </c>
      <c r="R391" s="13" t="str">
        <f>VLOOKUP(MID(P391,4,1),DATA!$F$2:$G$16,2,FALSE)</f>
        <v>20"</v>
      </c>
      <c r="S391" s="13" t="str">
        <f>VLOOKUP(MID(P391,5,3),DATA!$H$2:$I$16,2,FALSE)</f>
        <v>9.0"</v>
      </c>
      <c r="T391" s="13" t="str">
        <f t="shared" si="13"/>
        <v>35</v>
      </c>
      <c r="U391" s="13" t="str">
        <f>VLOOKUP(MID(P391,10,3),DATA!$J$2:$L$16,2,FALSE)</f>
        <v>5x112</v>
      </c>
      <c r="V391" s="13">
        <f>VLOOKUP(MID(P391,10,3),DATA!$J$2:$L$16,3,FALSE)</f>
        <v>66.56</v>
      </c>
      <c r="W391" s="10" t="str">
        <f>VLOOKUP(MID(P391,3,1),DATA!$D$2:$E$16,2,FALSE)</f>
        <v>High Offset</v>
      </c>
      <c r="Y391" s="11" t="s">
        <v>12</v>
      </c>
      <c r="AA391" s="10" t="s">
        <v>2</v>
      </c>
      <c r="AB391" s="10" t="s">
        <v>5</v>
      </c>
      <c r="AC391" s="10" t="s">
        <v>68</v>
      </c>
    </row>
    <row r="392" spans="1:29" x14ac:dyDescent="0.25">
      <c r="A392" s="10" t="s">
        <v>1815</v>
      </c>
      <c r="B392" s="10" t="s">
        <v>1985</v>
      </c>
      <c r="C392" s="62" t="str">
        <f>VLOOKUP(MID(E392,1,2),DATA!$B$2:$C$10,2,FALSE)</f>
        <v>FF10</v>
      </c>
      <c r="D392" s="10" t="str">
        <f>VLOOKUP(MID(E392,13,2),DATA!$M$2:$N$16,2,FALSE)</f>
        <v>Liquid Metal</v>
      </c>
      <c r="E392" s="66" t="s">
        <v>38</v>
      </c>
      <c r="F392" s="18" cm="1">
        <f t="array" ref="F392">SUMPRODUCT(1*('All Skus'!$C$2:$C$951=$E392),'All Skus'!$D$2:$D$951)</f>
        <v>11</v>
      </c>
      <c r="G392" s="13" t="str">
        <f>VLOOKUP(MID(E392,4,1),DATA!$F$2:$G$16,2,FALSE)</f>
        <v>20"</v>
      </c>
      <c r="H392" s="13" t="str">
        <f>VLOOKUP(MID(E392,5,3),DATA!$H$2:$I$16,2,FALSE)</f>
        <v>9.0"</v>
      </c>
      <c r="I392" s="13" t="str">
        <f t="shared" si="12"/>
        <v>35</v>
      </c>
      <c r="J392" s="13" t="str">
        <f>VLOOKUP(MID(E392,10,3),DATA!$J$2:$L$16,2,FALSE)</f>
        <v>5x112</v>
      </c>
      <c r="K392" s="13">
        <f>VLOOKUP(MID(E392,10,3),DATA!$J$2:$L$16,3,FALSE)</f>
        <v>66.56</v>
      </c>
      <c r="L392" s="10" t="str">
        <f>VLOOKUP(MID(E392,3,1),DATA!$D$2:$E$16,2,FALSE)</f>
        <v>High Offset</v>
      </c>
      <c r="N392" s="11" t="s">
        <v>12</v>
      </c>
      <c r="O392" s="61" t="str">
        <f>VLOOKUP(MID(P392,1,2),DATA!$B$2:$C$10,2,FALSE)</f>
        <v>FF10</v>
      </c>
      <c r="P392" s="66" t="s">
        <v>38</v>
      </c>
      <c r="Q392" s="18" cm="1">
        <f t="array" ref="Q392">SUMPRODUCT(1*('All Skus'!$C$2:$C$951=$P392),'All Skus'!$D$2:$D$951)</f>
        <v>11</v>
      </c>
      <c r="R392" s="13" t="str">
        <f>VLOOKUP(MID(P392,4,1),DATA!$F$2:$G$16,2,FALSE)</f>
        <v>20"</v>
      </c>
      <c r="S392" s="13" t="str">
        <f>VLOOKUP(MID(P392,5,3),DATA!$H$2:$I$16,2,FALSE)</f>
        <v>9.0"</v>
      </c>
      <c r="T392" s="13" t="str">
        <f t="shared" si="13"/>
        <v>35</v>
      </c>
      <c r="U392" s="13" t="str">
        <f>VLOOKUP(MID(P392,10,3),DATA!$J$2:$L$16,2,FALSE)</f>
        <v>5x112</v>
      </c>
      <c r="V392" s="13">
        <f>VLOOKUP(MID(P392,10,3),DATA!$J$2:$L$16,3,FALSE)</f>
        <v>66.56</v>
      </c>
      <c r="W392" s="10" t="str">
        <f>VLOOKUP(MID(P392,3,1),DATA!$D$2:$E$16,2,FALSE)</f>
        <v>High Offset</v>
      </c>
      <c r="Y392" s="11" t="s">
        <v>12</v>
      </c>
      <c r="AA392" s="10" t="s">
        <v>2</v>
      </c>
      <c r="AB392" s="10" t="s">
        <v>5</v>
      </c>
      <c r="AC392" s="10" t="s">
        <v>68</v>
      </c>
    </row>
    <row r="393" spans="1:29" x14ac:dyDescent="0.25">
      <c r="A393" s="10" t="s">
        <v>1815</v>
      </c>
      <c r="B393" s="10" t="s">
        <v>1985</v>
      </c>
      <c r="C393" s="62" t="str">
        <f>VLOOKUP(MID(E393,1,2),DATA!$B$2:$C$10,2,FALSE)</f>
        <v>FF11</v>
      </c>
      <c r="D393" s="10" t="str">
        <f>VLOOKUP(MID(E393,13,2),DATA!$M$2:$N$16,2,FALSE)</f>
        <v>Tarmac</v>
      </c>
      <c r="E393" s="66" t="s">
        <v>376</v>
      </c>
      <c r="F393" s="18" cm="1">
        <f t="array" ref="F393">SUMPRODUCT(1*('All Skus'!$C$2:$C$951=$E393),'All Skus'!$D$2:$D$951)</f>
        <v>16</v>
      </c>
      <c r="G393" s="13" t="str">
        <f>VLOOKUP(MID(E393,4,1),DATA!$F$2:$G$16,2,FALSE)</f>
        <v>19"</v>
      </c>
      <c r="H393" s="13" t="str">
        <f>VLOOKUP(MID(E393,5,3),DATA!$H$2:$I$16,2,FALSE)</f>
        <v>9.0"</v>
      </c>
      <c r="I393" s="13" t="str">
        <f t="shared" si="12"/>
        <v>35</v>
      </c>
      <c r="J393" s="13" t="str">
        <f>VLOOKUP(MID(E393,10,3),DATA!$J$2:$L$16,2,FALSE)</f>
        <v>5x112</v>
      </c>
      <c r="K393" s="13">
        <f>VLOOKUP(MID(E393,10,3),DATA!$J$2:$L$16,3,FALSE)</f>
        <v>66.56</v>
      </c>
      <c r="L393" s="10" t="str">
        <f>VLOOKUP(MID(E393,3,1),DATA!$D$2:$E$16,2,FALSE)</f>
        <v>High Offset</v>
      </c>
      <c r="N393" s="11" t="s">
        <v>12</v>
      </c>
      <c r="O393" s="61" t="str">
        <f>VLOOKUP(MID(P393,1,2),DATA!$B$2:$C$10,2,FALSE)</f>
        <v>FF11</v>
      </c>
      <c r="P393" s="66" t="s">
        <v>376</v>
      </c>
      <c r="Q393" s="18" cm="1">
        <f t="array" ref="Q393">SUMPRODUCT(1*('All Skus'!$C$2:$C$951=$P393),'All Skus'!$D$2:$D$951)</f>
        <v>16</v>
      </c>
      <c r="R393" s="13" t="str">
        <f>VLOOKUP(MID(P393,4,1),DATA!$F$2:$G$16,2,FALSE)</f>
        <v>19"</v>
      </c>
      <c r="S393" s="13" t="str">
        <f>VLOOKUP(MID(P393,5,3),DATA!$H$2:$I$16,2,FALSE)</f>
        <v>9.0"</v>
      </c>
      <c r="T393" s="13" t="str">
        <f t="shared" si="13"/>
        <v>35</v>
      </c>
      <c r="U393" s="13" t="str">
        <f>VLOOKUP(MID(P393,10,3),DATA!$J$2:$L$16,2,FALSE)</f>
        <v>5x112</v>
      </c>
      <c r="V393" s="13">
        <f>VLOOKUP(MID(P393,10,3),DATA!$J$2:$L$16,3,FALSE)</f>
        <v>66.56</v>
      </c>
      <c r="W393" s="10" t="str">
        <f>VLOOKUP(MID(P393,3,1),DATA!$D$2:$E$16,2,FALSE)</f>
        <v>High Offset</v>
      </c>
      <c r="Y393" s="11" t="s">
        <v>12</v>
      </c>
      <c r="AA393" s="10" t="s">
        <v>2</v>
      </c>
      <c r="AB393" s="10" t="s">
        <v>5</v>
      </c>
      <c r="AC393" s="10" t="s">
        <v>68</v>
      </c>
    </row>
    <row r="394" spans="1:29" x14ac:dyDescent="0.25">
      <c r="A394" s="10" t="s">
        <v>1815</v>
      </c>
      <c r="B394" s="10" t="s">
        <v>1985</v>
      </c>
      <c r="C394" s="62" t="str">
        <f>VLOOKUP(MID(E394,1,2),DATA!$B$2:$C$10,2,FALSE)</f>
        <v>FF11</v>
      </c>
      <c r="D394" s="10" t="str">
        <f>VLOOKUP(MID(E394,13,2),DATA!$M$2:$N$16,2,FALSE)</f>
        <v>Liquid Metal</v>
      </c>
      <c r="E394" s="66" t="s">
        <v>377</v>
      </c>
      <c r="F394" s="18" cm="1">
        <f t="array" ref="F394">SUMPRODUCT(1*('All Skus'!$C$2:$C$951=$E394),'All Skus'!$D$2:$D$951)</f>
        <v>4</v>
      </c>
      <c r="G394" s="13" t="str">
        <f>VLOOKUP(MID(E394,4,1),DATA!$F$2:$G$16,2,FALSE)</f>
        <v>19"</v>
      </c>
      <c r="H394" s="13" t="str">
        <f>VLOOKUP(MID(E394,5,3),DATA!$H$2:$I$16,2,FALSE)</f>
        <v>9.0"</v>
      </c>
      <c r="I394" s="13" t="str">
        <f t="shared" si="12"/>
        <v>35</v>
      </c>
      <c r="J394" s="13" t="str">
        <f>VLOOKUP(MID(E394,10,3),DATA!$J$2:$L$16,2,FALSE)</f>
        <v>5x112</v>
      </c>
      <c r="K394" s="13">
        <f>VLOOKUP(MID(E394,10,3),DATA!$J$2:$L$16,3,FALSE)</f>
        <v>66.56</v>
      </c>
      <c r="L394" s="10" t="str">
        <f>VLOOKUP(MID(E394,3,1),DATA!$D$2:$E$16,2,FALSE)</f>
        <v>High Offset</v>
      </c>
      <c r="N394" s="11" t="s">
        <v>12</v>
      </c>
      <c r="O394" s="61" t="str">
        <f>VLOOKUP(MID(P394,1,2),DATA!$B$2:$C$10,2,FALSE)</f>
        <v>FF11</v>
      </c>
      <c r="P394" s="66" t="s">
        <v>377</v>
      </c>
      <c r="Q394" s="18" cm="1">
        <f t="array" ref="Q394">SUMPRODUCT(1*('All Skus'!$C$2:$C$951=$P394),'All Skus'!$D$2:$D$951)</f>
        <v>4</v>
      </c>
      <c r="R394" s="13" t="str">
        <f>VLOOKUP(MID(P394,4,1),DATA!$F$2:$G$16,2,FALSE)</f>
        <v>19"</v>
      </c>
      <c r="S394" s="13" t="str">
        <f>VLOOKUP(MID(P394,5,3),DATA!$H$2:$I$16,2,FALSE)</f>
        <v>9.0"</v>
      </c>
      <c r="T394" s="13" t="str">
        <f t="shared" si="13"/>
        <v>35</v>
      </c>
      <c r="U394" s="13" t="str">
        <f>VLOOKUP(MID(P394,10,3),DATA!$J$2:$L$16,2,FALSE)</f>
        <v>5x112</v>
      </c>
      <c r="V394" s="13">
        <f>VLOOKUP(MID(P394,10,3),DATA!$J$2:$L$16,3,FALSE)</f>
        <v>66.56</v>
      </c>
      <c r="W394" s="10" t="str">
        <f>VLOOKUP(MID(P394,3,1),DATA!$D$2:$E$16,2,FALSE)</f>
        <v>High Offset</v>
      </c>
      <c r="Y394" s="11" t="s">
        <v>12</v>
      </c>
      <c r="AA394" s="10" t="s">
        <v>2</v>
      </c>
      <c r="AB394" s="10" t="s">
        <v>5</v>
      </c>
      <c r="AC394" s="10" t="s">
        <v>68</v>
      </c>
    </row>
    <row r="395" spans="1:29" x14ac:dyDescent="0.25">
      <c r="A395" s="10" t="s">
        <v>1815</v>
      </c>
      <c r="B395" s="10" t="s">
        <v>1985</v>
      </c>
      <c r="C395" s="62" t="str">
        <f>VLOOKUP(MID(E395,1,2),DATA!$B$2:$C$10,2,FALSE)</f>
        <v>FF11</v>
      </c>
      <c r="D395" s="10" t="str">
        <f>VLOOKUP(MID(E395,13,2),DATA!$M$2:$N$16,2,FALSE)</f>
        <v>Tarmac</v>
      </c>
      <c r="E395" s="66" t="s">
        <v>382</v>
      </c>
      <c r="F395" s="18" cm="1">
        <f t="array" ref="F395">SUMPRODUCT(1*('All Skus'!$C$2:$C$951=$E395),'All Skus'!$D$2:$D$951)</f>
        <v>0</v>
      </c>
      <c r="G395" s="13" t="str">
        <f>VLOOKUP(MID(E395,4,1),DATA!$F$2:$G$16,2,FALSE)</f>
        <v>20"</v>
      </c>
      <c r="H395" s="13" t="str">
        <f>VLOOKUP(MID(E395,5,3),DATA!$H$2:$I$16,2,FALSE)</f>
        <v>9.0"</v>
      </c>
      <c r="I395" s="13" t="str">
        <f t="shared" si="12"/>
        <v>35</v>
      </c>
      <c r="J395" s="13" t="str">
        <f>VLOOKUP(MID(E395,10,3),DATA!$J$2:$L$16,2,FALSE)</f>
        <v>5x112</v>
      </c>
      <c r="K395" s="13">
        <f>VLOOKUP(MID(E395,10,3),DATA!$J$2:$L$16,3,FALSE)</f>
        <v>66.56</v>
      </c>
      <c r="L395" s="10" t="str">
        <f>VLOOKUP(MID(E395,3,1),DATA!$D$2:$E$16,2,FALSE)</f>
        <v>High Offset</v>
      </c>
      <c r="N395" s="11" t="s">
        <v>12</v>
      </c>
      <c r="O395" s="61" t="str">
        <f>VLOOKUP(MID(P395,1,2),DATA!$B$2:$C$10,2,FALSE)</f>
        <v>FF11</v>
      </c>
      <c r="P395" s="66" t="s">
        <v>382</v>
      </c>
      <c r="Q395" s="18" cm="1">
        <f t="array" ref="Q395">SUMPRODUCT(1*('All Skus'!$C$2:$C$951=$P395),'All Skus'!$D$2:$D$951)</f>
        <v>0</v>
      </c>
      <c r="R395" s="13" t="str">
        <f>VLOOKUP(MID(P395,4,1),DATA!$F$2:$G$16,2,FALSE)</f>
        <v>20"</v>
      </c>
      <c r="S395" s="13" t="str">
        <f>VLOOKUP(MID(P395,5,3),DATA!$H$2:$I$16,2,FALSE)</f>
        <v>9.0"</v>
      </c>
      <c r="T395" s="13" t="str">
        <f t="shared" si="13"/>
        <v>35</v>
      </c>
      <c r="U395" s="13" t="str">
        <f>VLOOKUP(MID(P395,10,3),DATA!$J$2:$L$16,2,FALSE)</f>
        <v>5x112</v>
      </c>
      <c r="V395" s="13">
        <f>VLOOKUP(MID(P395,10,3),DATA!$J$2:$L$16,3,FALSE)</f>
        <v>66.56</v>
      </c>
      <c r="W395" s="10" t="str">
        <f>VLOOKUP(MID(P395,3,1),DATA!$D$2:$E$16,2,FALSE)</f>
        <v>High Offset</v>
      </c>
      <c r="Y395" s="11" t="s">
        <v>12</v>
      </c>
      <c r="AA395" s="10" t="s">
        <v>2</v>
      </c>
      <c r="AB395" s="10" t="s">
        <v>5</v>
      </c>
      <c r="AC395" s="10" t="s">
        <v>68</v>
      </c>
    </row>
    <row r="396" spans="1:29" x14ac:dyDescent="0.25">
      <c r="A396" s="10" t="s">
        <v>1815</v>
      </c>
      <c r="B396" s="10" t="s">
        <v>1985</v>
      </c>
      <c r="C396" s="62" t="str">
        <f>VLOOKUP(MID(E396,1,2),DATA!$B$2:$C$10,2,FALSE)</f>
        <v>FF11</v>
      </c>
      <c r="D396" s="10" t="str">
        <f>VLOOKUP(MID(E396,13,2),DATA!$M$2:$N$16,2,FALSE)</f>
        <v>Liquid Metal</v>
      </c>
      <c r="E396" s="66" t="s">
        <v>383</v>
      </c>
      <c r="F396" s="18" cm="1">
        <f t="array" ref="F396">SUMPRODUCT(1*('All Skus'!$C$2:$C$951=$E396),'All Skus'!$D$2:$D$951)</f>
        <v>27</v>
      </c>
      <c r="G396" s="13" t="str">
        <f>VLOOKUP(MID(E396,4,1),DATA!$F$2:$G$16,2,FALSE)</f>
        <v>20"</v>
      </c>
      <c r="H396" s="13" t="str">
        <f>VLOOKUP(MID(E396,5,3),DATA!$H$2:$I$16,2,FALSE)</f>
        <v>9.0"</v>
      </c>
      <c r="I396" s="13" t="str">
        <f t="shared" si="12"/>
        <v>35</v>
      </c>
      <c r="J396" s="13" t="str">
        <f>VLOOKUP(MID(E396,10,3),DATA!$J$2:$L$16,2,FALSE)</f>
        <v>5x112</v>
      </c>
      <c r="K396" s="13">
        <f>VLOOKUP(MID(E396,10,3),DATA!$J$2:$L$16,3,FALSE)</f>
        <v>66.56</v>
      </c>
      <c r="L396" s="10" t="str">
        <f>VLOOKUP(MID(E396,3,1),DATA!$D$2:$E$16,2,FALSE)</f>
        <v>High Offset</v>
      </c>
      <c r="N396" s="11" t="s">
        <v>12</v>
      </c>
      <c r="O396" s="61" t="str">
        <f>VLOOKUP(MID(P396,1,2),DATA!$B$2:$C$10,2,FALSE)</f>
        <v>FF11</v>
      </c>
      <c r="P396" s="66" t="s">
        <v>383</v>
      </c>
      <c r="Q396" s="18" cm="1">
        <f t="array" ref="Q396">SUMPRODUCT(1*('All Skus'!$C$2:$C$951=$P396),'All Skus'!$D$2:$D$951)</f>
        <v>27</v>
      </c>
      <c r="R396" s="13" t="str">
        <f>VLOOKUP(MID(P396,4,1),DATA!$F$2:$G$16,2,FALSE)</f>
        <v>20"</v>
      </c>
      <c r="S396" s="13" t="str">
        <f>VLOOKUP(MID(P396,5,3),DATA!$H$2:$I$16,2,FALSE)</f>
        <v>9.0"</v>
      </c>
      <c r="T396" s="13" t="str">
        <f t="shared" si="13"/>
        <v>35</v>
      </c>
      <c r="U396" s="13" t="str">
        <f>VLOOKUP(MID(P396,10,3),DATA!$J$2:$L$16,2,FALSE)</f>
        <v>5x112</v>
      </c>
      <c r="V396" s="13">
        <f>VLOOKUP(MID(P396,10,3),DATA!$J$2:$L$16,3,FALSE)</f>
        <v>66.56</v>
      </c>
      <c r="W396" s="10" t="str">
        <f>VLOOKUP(MID(P396,3,1),DATA!$D$2:$E$16,2,FALSE)</f>
        <v>High Offset</v>
      </c>
      <c r="Y396" s="11" t="s">
        <v>12</v>
      </c>
      <c r="AA396" s="10" t="s">
        <v>2</v>
      </c>
      <c r="AB396" s="10" t="s">
        <v>5</v>
      </c>
      <c r="AC396" s="10" t="s">
        <v>68</v>
      </c>
    </row>
    <row r="397" spans="1:29" x14ac:dyDescent="0.25">
      <c r="A397" s="10" t="s">
        <v>1817</v>
      </c>
      <c r="B397" s="10" t="s">
        <v>36</v>
      </c>
      <c r="C397" s="62" t="str">
        <f>VLOOKUP(MID(E397,1,2),DATA!$B$2:$C$10,2,FALSE)</f>
        <v>FF01</v>
      </c>
      <c r="D397" s="10" t="str">
        <f>VLOOKUP(MID(E397,13,2),DATA!$M$2:$N$16,2,FALSE)</f>
        <v>Tarmac</v>
      </c>
      <c r="E397" s="66" t="s">
        <v>153</v>
      </c>
      <c r="F397" s="18" cm="1">
        <f t="array" ref="F397">SUMPRODUCT(1*('All Skus'!$C$2:$C$951=$E397),'All Skus'!$D$2:$D$951)</f>
        <v>30</v>
      </c>
      <c r="G397" s="13" t="str">
        <f>VLOOKUP(MID(E397,4,1),DATA!$F$2:$G$16,2,FALSE)</f>
        <v>19"</v>
      </c>
      <c r="H397" s="13" t="str">
        <f>VLOOKUP(MID(E397,5,3),DATA!$H$2:$I$16,2,FALSE)</f>
        <v>9.0"</v>
      </c>
      <c r="I397" s="13" t="str">
        <f t="shared" si="12"/>
        <v>35</v>
      </c>
      <c r="J397" s="13" t="str">
        <f>VLOOKUP(MID(E397,10,3),DATA!$J$2:$L$16,2,FALSE)</f>
        <v>5x112</v>
      </c>
      <c r="K397" s="13">
        <f>VLOOKUP(MID(E397,10,3),DATA!$J$2:$L$16,3,FALSE)</f>
        <v>66.56</v>
      </c>
      <c r="L397" s="10" t="str">
        <f>VLOOKUP(MID(E397,3,1),DATA!$D$2:$E$16,2,FALSE)</f>
        <v>High Offset</v>
      </c>
      <c r="M397" s="10">
        <v>25.4</v>
      </c>
      <c r="N397" s="11" t="s">
        <v>17</v>
      </c>
      <c r="O397" s="61" t="str">
        <f>VLOOKUP(MID(P397,1,2),DATA!$B$2:$C$10,2,FALSE)</f>
        <v>FF01</v>
      </c>
      <c r="P397" s="66" t="s">
        <v>153</v>
      </c>
      <c r="Q397" s="18" cm="1">
        <f t="array" ref="Q397">SUMPRODUCT(1*('All Skus'!$C$2:$C$951=$P397),'All Skus'!$D$2:$D$951)</f>
        <v>30</v>
      </c>
      <c r="R397" s="13" t="str">
        <f>VLOOKUP(MID(P397,4,1),DATA!$F$2:$G$16,2,FALSE)</f>
        <v>19"</v>
      </c>
      <c r="S397" s="13" t="str">
        <f>VLOOKUP(MID(P397,5,3),DATA!$H$2:$I$16,2,FALSE)</f>
        <v>9.0"</v>
      </c>
      <c r="T397" s="13" t="str">
        <f t="shared" si="13"/>
        <v>35</v>
      </c>
      <c r="U397" s="13" t="str">
        <f>VLOOKUP(MID(P397,10,3),DATA!$J$2:$L$16,2,FALSE)</f>
        <v>5x112</v>
      </c>
      <c r="V397" s="13">
        <f>VLOOKUP(MID(P397,10,3),DATA!$J$2:$L$16,3,FALSE)</f>
        <v>66.56</v>
      </c>
      <c r="W397" s="10" t="str">
        <f>VLOOKUP(MID(P397,3,1),DATA!$D$2:$E$16,2,FALSE)</f>
        <v>High Offset</v>
      </c>
      <c r="X397" s="10">
        <v>25.4</v>
      </c>
      <c r="Y397" s="11" t="s">
        <v>17</v>
      </c>
      <c r="Z397" s="10" t="s">
        <v>4</v>
      </c>
      <c r="AA397" s="10" t="s">
        <v>2</v>
      </c>
      <c r="AB397" s="10" t="s">
        <v>5</v>
      </c>
    </row>
    <row r="398" spans="1:29" x14ac:dyDescent="0.25">
      <c r="A398" s="10" t="s">
        <v>1817</v>
      </c>
      <c r="B398" s="10" t="s">
        <v>36</v>
      </c>
      <c r="C398" s="62" t="str">
        <f>VLOOKUP(MID(E398,1,2),DATA!$B$2:$C$10,2,FALSE)</f>
        <v>FF01</v>
      </c>
      <c r="D398" s="10" t="str">
        <f>VLOOKUP(MID(E398,13,2),DATA!$M$2:$N$16,2,FALSE)</f>
        <v>Tarmac</v>
      </c>
      <c r="E398" s="66" t="s">
        <v>153</v>
      </c>
      <c r="F398" s="18" cm="1">
        <f t="array" ref="F398">SUMPRODUCT(1*('All Skus'!$C$2:$C$951=$E398),'All Skus'!$D$2:$D$951)</f>
        <v>30</v>
      </c>
      <c r="G398" s="13" t="str">
        <f>VLOOKUP(MID(E398,4,1),DATA!$F$2:$G$16,2,FALSE)</f>
        <v>19"</v>
      </c>
      <c r="H398" s="13" t="str">
        <f>VLOOKUP(MID(E398,5,3),DATA!$H$2:$I$16,2,FALSE)</f>
        <v>9.0"</v>
      </c>
      <c r="I398" s="13" t="str">
        <f t="shared" si="12"/>
        <v>35</v>
      </c>
      <c r="J398" s="13" t="str">
        <f>VLOOKUP(MID(E398,10,3),DATA!$J$2:$L$16,2,FALSE)</f>
        <v>5x112</v>
      </c>
      <c r="K398" s="13">
        <f>VLOOKUP(MID(E398,10,3),DATA!$J$2:$L$16,3,FALSE)</f>
        <v>66.56</v>
      </c>
      <c r="L398" s="10" t="str">
        <f>VLOOKUP(MID(E398,3,1),DATA!$D$2:$E$16,2,FALSE)</f>
        <v>High Offset</v>
      </c>
      <c r="M398" s="10">
        <v>25.4</v>
      </c>
      <c r="N398" s="11" t="s">
        <v>17</v>
      </c>
      <c r="O398" s="61" t="str">
        <f>VLOOKUP(MID(P398,1,2),DATA!$B$2:$C$10,2,FALSE)</f>
        <v>FF01</v>
      </c>
      <c r="P398" s="66" t="s">
        <v>153</v>
      </c>
      <c r="Q398" s="18" cm="1">
        <f t="array" ref="Q398">SUMPRODUCT(1*('All Skus'!$C$2:$C$951=$P398),'All Skus'!$D$2:$D$951)</f>
        <v>30</v>
      </c>
      <c r="R398" s="13" t="str">
        <f>VLOOKUP(MID(P398,4,1),DATA!$F$2:$G$16,2,FALSE)</f>
        <v>19"</v>
      </c>
      <c r="S398" s="13" t="str">
        <f>VLOOKUP(MID(P398,5,3),DATA!$H$2:$I$16,2,FALSE)</f>
        <v>9.0"</v>
      </c>
      <c r="T398" s="13" t="str">
        <f t="shared" si="13"/>
        <v>35</v>
      </c>
      <c r="U398" s="13" t="str">
        <f>VLOOKUP(MID(P398,10,3),DATA!$J$2:$L$16,2,FALSE)</f>
        <v>5x112</v>
      </c>
      <c r="V398" s="13">
        <f>VLOOKUP(MID(P398,10,3),DATA!$J$2:$L$16,3,FALSE)</f>
        <v>66.56</v>
      </c>
      <c r="W398" s="10" t="str">
        <f>VLOOKUP(MID(P398,3,1),DATA!$D$2:$E$16,2,FALSE)</f>
        <v>High Offset</v>
      </c>
      <c r="X398" s="10">
        <v>25.4</v>
      </c>
      <c r="Y398" s="11" t="s">
        <v>17</v>
      </c>
      <c r="Z398" s="10" t="s">
        <v>4</v>
      </c>
      <c r="AA398" s="10" t="s">
        <v>2</v>
      </c>
      <c r="AB398" s="10" t="s">
        <v>5</v>
      </c>
    </row>
    <row r="399" spans="1:29" x14ac:dyDescent="0.25">
      <c r="A399" s="10" t="s">
        <v>1817</v>
      </c>
      <c r="B399" s="10" t="s">
        <v>36</v>
      </c>
      <c r="C399" s="62" t="str">
        <f>VLOOKUP(MID(E399,1,2),DATA!$B$2:$C$10,2,FALSE)</f>
        <v>FF01</v>
      </c>
      <c r="D399" s="10" t="str">
        <f>VLOOKUP(MID(E399,13,2),DATA!$M$2:$N$16,2,FALSE)</f>
        <v>Tarmac</v>
      </c>
      <c r="E399" s="66" t="s">
        <v>147</v>
      </c>
      <c r="F399" s="18" cm="1">
        <f t="array" ref="F399">SUMPRODUCT(1*('All Skus'!$C$2:$C$951=$E399),'All Skus'!$D$2:$D$951)</f>
        <v>7</v>
      </c>
      <c r="G399" s="13" t="str">
        <f>VLOOKUP(MID(E399,4,1),DATA!$F$2:$G$16,2,FALSE)</f>
        <v>19"</v>
      </c>
      <c r="H399" s="13" t="str">
        <f>VLOOKUP(MID(E399,5,3),DATA!$H$2:$I$16,2,FALSE)</f>
        <v>9.5"</v>
      </c>
      <c r="I399" s="13" t="str">
        <f t="shared" si="12"/>
        <v>45</v>
      </c>
      <c r="J399" s="13" t="str">
        <f>VLOOKUP(MID(E399,10,3),DATA!$J$2:$L$16,2,FALSE)</f>
        <v>5x112</v>
      </c>
      <c r="K399" s="13">
        <f>VLOOKUP(MID(E399,10,3),DATA!$J$2:$L$16,3,FALSE)</f>
        <v>66.56</v>
      </c>
      <c r="L399" s="10" t="str">
        <f>VLOOKUP(MID(E399,3,1),DATA!$D$2:$E$16,2,FALSE)</f>
        <v>High Offset</v>
      </c>
      <c r="M399" s="10">
        <v>25.6</v>
      </c>
      <c r="N399" s="11" t="s">
        <v>18</v>
      </c>
      <c r="O399" s="61" t="str">
        <f>VLOOKUP(MID(P399,1,2),DATA!$B$2:$C$10,2,FALSE)</f>
        <v>FF01</v>
      </c>
      <c r="P399" s="66" t="s">
        <v>147</v>
      </c>
      <c r="Q399" s="18" cm="1">
        <f t="array" ref="Q399">SUMPRODUCT(1*('All Skus'!$C$2:$C$951=$P399),'All Skus'!$D$2:$D$951)</f>
        <v>7</v>
      </c>
      <c r="R399" s="13" t="str">
        <f>VLOOKUP(MID(P399,4,1),DATA!$F$2:$G$16,2,FALSE)</f>
        <v>19"</v>
      </c>
      <c r="S399" s="13" t="str">
        <f>VLOOKUP(MID(P399,5,3),DATA!$H$2:$I$16,2,FALSE)</f>
        <v>9.5"</v>
      </c>
      <c r="T399" s="13" t="str">
        <f t="shared" si="13"/>
        <v>45</v>
      </c>
      <c r="U399" s="13" t="str">
        <f>VLOOKUP(MID(P399,10,3),DATA!$J$2:$L$16,2,FALSE)</f>
        <v>5x112</v>
      </c>
      <c r="V399" s="13">
        <f>VLOOKUP(MID(P399,10,3),DATA!$J$2:$L$16,3,FALSE)</f>
        <v>66.56</v>
      </c>
      <c r="W399" s="10" t="str">
        <f>VLOOKUP(MID(P399,3,1),DATA!$D$2:$E$16,2,FALSE)</f>
        <v>High Offset</v>
      </c>
      <c r="X399" s="10">
        <v>25.6</v>
      </c>
      <c r="Y399" s="11" t="s">
        <v>18</v>
      </c>
      <c r="Z399" s="10" t="s">
        <v>4</v>
      </c>
      <c r="AA399" s="10" t="s">
        <v>2</v>
      </c>
      <c r="AB399" s="10" t="s">
        <v>5</v>
      </c>
    </row>
    <row r="400" spans="1:29" x14ac:dyDescent="0.25">
      <c r="A400" s="10" t="s">
        <v>1817</v>
      </c>
      <c r="B400" s="10" t="s">
        <v>36</v>
      </c>
      <c r="C400" s="62" t="str">
        <f>VLOOKUP(MID(E400,1,2),DATA!$B$2:$C$10,2,FALSE)</f>
        <v>FF01</v>
      </c>
      <c r="D400" s="10" t="str">
        <f>VLOOKUP(MID(E400,13,2),DATA!$M$2:$N$16,2,FALSE)</f>
        <v>Liquid Silver</v>
      </c>
      <c r="E400" s="66" t="s">
        <v>149</v>
      </c>
      <c r="F400" s="18" cm="1">
        <f t="array" ref="F400">SUMPRODUCT(1*('All Skus'!$C$2:$C$951=$E400),'All Skus'!$D$2:$D$951)</f>
        <v>17</v>
      </c>
      <c r="G400" s="13" t="str">
        <f>VLOOKUP(MID(E400,4,1),DATA!$F$2:$G$16,2,FALSE)</f>
        <v>19"</v>
      </c>
      <c r="H400" s="13" t="str">
        <f>VLOOKUP(MID(E400,5,3),DATA!$H$2:$I$16,2,FALSE)</f>
        <v>9.5"</v>
      </c>
      <c r="I400" s="13" t="str">
        <f t="shared" si="12"/>
        <v>45</v>
      </c>
      <c r="J400" s="13" t="str">
        <f>VLOOKUP(MID(E400,10,3),DATA!$J$2:$L$16,2,FALSE)</f>
        <v>5x112</v>
      </c>
      <c r="K400" s="13">
        <f>VLOOKUP(MID(E400,10,3),DATA!$J$2:$L$16,3,FALSE)</f>
        <v>66.56</v>
      </c>
      <c r="L400" s="10" t="str">
        <f>VLOOKUP(MID(E400,3,1),DATA!$D$2:$E$16,2,FALSE)</f>
        <v>High Offset</v>
      </c>
      <c r="M400" s="10">
        <v>25.6</v>
      </c>
      <c r="N400" s="11" t="s">
        <v>18</v>
      </c>
      <c r="O400" s="61" t="str">
        <f>VLOOKUP(MID(P400,1,2),DATA!$B$2:$C$10,2,FALSE)</f>
        <v>FF01</v>
      </c>
      <c r="P400" s="66" t="s">
        <v>149</v>
      </c>
      <c r="Q400" s="18" cm="1">
        <f t="array" ref="Q400">SUMPRODUCT(1*('All Skus'!$C$2:$C$951=$P400),'All Skus'!$D$2:$D$951)</f>
        <v>17</v>
      </c>
      <c r="R400" s="13" t="str">
        <f>VLOOKUP(MID(P400,4,1),DATA!$F$2:$G$16,2,FALSE)</f>
        <v>19"</v>
      </c>
      <c r="S400" s="13" t="str">
        <f>VLOOKUP(MID(P400,5,3),DATA!$H$2:$I$16,2,FALSE)</f>
        <v>9.5"</v>
      </c>
      <c r="T400" s="13" t="str">
        <f t="shared" si="13"/>
        <v>45</v>
      </c>
      <c r="U400" s="13" t="str">
        <f>VLOOKUP(MID(P400,10,3),DATA!$J$2:$L$16,2,FALSE)</f>
        <v>5x112</v>
      </c>
      <c r="V400" s="13">
        <f>VLOOKUP(MID(P400,10,3),DATA!$J$2:$L$16,3,FALSE)</f>
        <v>66.56</v>
      </c>
      <c r="W400" s="10" t="str">
        <f>VLOOKUP(MID(P400,3,1),DATA!$D$2:$E$16,2,FALSE)</f>
        <v>High Offset</v>
      </c>
      <c r="X400" s="10">
        <v>25.6</v>
      </c>
      <c r="Y400" s="11" t="s">
        <v>18</v>
      </c>
      <c r="Z400" s="10" t="s">
        <v>4</v>
      </c>
      <c r="AA400" s="10" t="s">
        <v>2</v>
      </c>
      <c r="AB400" s="10" t="s">
        <v>5</v>
      </c>
    </row>
    <row r="401" spans="1:28" x14ac:dyDescent="0.25">
      <c r="A401" s="10" t="s">
        <v>1817</v>
      </c>
      <c r="B401" s="10" t="s">
        <v>36</v>
      </c>
      <c r="C401" s="62" t="str">
        <f>VLOOKUP(MID(E401,1,2),DATA!$B$2:$C$10,2,FALSE)</f>
        <v>FF01</v>
      </c>
      <c r="D401" s="10" t="str">
        <f>VLOOKUP(MID(E401,13,2),DATA!$M$2:$N$16,2,FALSE)</f>
        <v>Tarmac</v>
      </c>
      <c r="E401" s="66" t="s">
        <v>157</v>
      </c>
      <c r="F401" s="18" cm="1">
        <f t="array" ref="F401">SUMPRODUCT(1*('All Skus'!$C$2:$C$951=$E401),'All Skus'!$D$2:$D$951)</f>
        <v>19</v>
      </c>
      <c r="G401" s="13" t="str">
        <f>VLOOKUP(MID(E401,4,1),DATA!$F$2:$G$16,2,FALSE)</f>
        <v>20"</v>
      </c>
      <c r="H401" s="13" t="str">
        <f>VLOOKUP(MID(E401,5,3),DATA!$H$2:$I$16,2,FALSE)</f>
        <v>9.0"</v>
      </c>
      <c r="I401" s="13" t="str">
        <f t="shared" si="12"/>
        <v>35</v>
      </c>
      <c r="J401" s="13" t="str">
        <f>VLOOKUP(MID(E401,10,3),DATA!$J$2:$L$16,2,FALSE)</f>
        <v>5x112</v>
      </c>
      <c r="K401" s="13">
        <f>VLOOKUP(MID(E401,10,3),DATA!$J$2:$L$16,3,FALSE)</f>
        <v>66.56</v>
      </c>
      <c r="L401" s="10" t="str">
        <f>VLOOKUP(MID(E401,3,1),DATA!$D$2:$E$16,2,FALSE)</f>
        <v>High Offset</v>
      </c>
      <c r="M401" s="10">
        <v>26.8</v>
      </c>
      <c r="N401" s="11" t="s">
        <v>39</v>
      </c>
      <c r="O401" s="61" t="str">
        <f>VLOOKUP(MID(P401,1,2),DATA!$B$2:$C$10,2,FALSE)</f>
        <v>FF01</v>
      </c>
      <c r="P401" s="66" t="s">
        <v>157</v>
      </c>
      <c r="Q401" s="18" cm="1">
        <f t="array" ref="Q401">SUMPRODUCT(1*('All Skus'!$C$2:$C$951=$P401),'All Skus'!$D$2:$D$951)</f>
        <v>19</v>
      </c>
      <c r="R401" s="13" t="str">
        <f>VLOOKUP(MID(P401,4,1),DATA!$F$2:$G$16,2,FALSE)</f>
        <v>20"</v>
      </c>
      <c r="S401" s="13" t="str">
        <f>VLOOKUP(MID(P401,5,3),DATA!$H$2:$I$16,2,FALSE)</f>
        <v>9.0"</v>
      </c>
      <c r="T401" s="13" t="str">
        <f t="shared" si="13"/>
        <v>35</v>
      </c>
      <c r="U401" s="13" t="str">
        <f>VLOOKUP(MID(P401,10,3),DATA!$J$2:$L$16,2,FALSE)</f>
        <v>5x112</v>
      </c>
      <c r="V401" s="13">
        <f>VLOOKUP(MID(P401,10,3),DATA!$J$2:$L$16,3,FALSE)</f>
        <v>66.56</v>
      </c>
      <c r="W401" s="10" t="str">
        <f>VLOOKUP(MID(P401,3,1),DATA!$D$2:$E$16,2,FALSE)</f>
        <v>High Offset</v>
      </c>
      <c r="X401" s="10">
        <v>26.8</v>
      </c>
      <c r="Y401" s="11" t="s">
        <v>39</v>
      </c>
      <c r="Z401" s="10" t="s">
        <v>4</v>
      </c>
      <c r="AA401" s="10" t="s">
        <v>2</v>
      </c>
      <c r="AB401" s="10" t="s">
        <v>5</v>
      </c>
    </row>
    <row r="402" spans="1:28" x14ac:dyDescent="0.25">
      <c r="A402" s="10" t="s">
        <v>1817</v>
      </c>
      <c r="B402" s="10" t="s">
        <v>36</v>
      </c>
      <c r="C402" s="62" t="str">
        <f>VLOOKUP(MID(E402,1,2),DATA!$B$2:$C$10,2,FALSE)</f>
        <v>FF04</v>
      </c>
      <c r="D402" s="10" t="str">
        <f>VLOOKUP(MID(E402,13,2),DATA!$M$2:$N$16,2,FALSE)</f>
        <v>Tarmac</v>
      </c>
      <c r="E402" s="66" t="s">
        <v>299</v>
      </c>
      <c r="F402" s="18" cm="1">
        <f t="array" ref="F402">SUMPRODUCT(1*('All Skus'!$C$2:$C$951=$E402),'All Skus'!$D$2:$D$951)</f>
        <v>23</v>
      </c>
      <c r="G402" s="13" t="str">
        <f>VLOOKUP(MID(E402,4,1),DATA!$F$2:$G$16,2,FALSE)</f>
        <v>19"</v>
      </c>
      <c r="H402" s="13" t="str">
        <f>VLOOKUP(MID(E402,5,3),DATA!$H$2:$I$16,2,FALSE)</f>
        <v>9.0"</v>
      </c>
      <c r="I402" s="13" t="str">
        <f t="shared" si="12"/>
        <v>35</v>
      </c>
      <c r="J402" s="13" t="str">
        <f>VLOOKUP(MID(E402,10,3),DATA!$J$2:$L$16,2,FALSE)</f>
        <v>5x112</v>
      </c>
      <c r="K402" s="13">
        <f>VLOOKUP(MID(E402,10,3),DATA!$J$2:$L$16,3,FALSE)</f>
        <v>66.56</v>
      </c>
      <c r="L402" s="10" t="str">
        <f>VLOOKUP(MID(E402,3,1),DATA!$D$2:$E$16,2,FALSE)</f>
        <v>High Offset</v>
      </c>
      <c r="M402" s="10">
        <v>24.6</v>
      </c>
      <c r="N402" s="11" t="s">
        <v>17</v>
      </c>
      <c r="O402" s="61" t="str">
        <f>VLOOKUP(MID(P402,1,2),DATA!$B$2:$C$10,2,FALSE)</f>
        <v>FF04</v>
      </c>
      <c r="P402" s="66" t="s">
        <v>299</v>
      </c>
      <c r="Q402" s="18" cm="1">
        <f t="array" ref="Q402">SUMPRODUCT(1*('All Skus'!$C$2:$C$951=$P402),'All Skus'!$D$2:$D$951)</f>
        <v>23</v>
      </c>
      <c r="R402" s="13" t="str">
        <f>VLOOKUP(MID(P402,4,1),DATA!$F$2:$G$16,2,FALSE)</f>
        <v>19"</v>
      </c>
      <c r="S402" s="13" t="str">
        <f>VLOOKUP(MID(P402,5,3),DATA!$H$2:$I$16,2,FALSE)</f>
        <v>9.0"</v>
      </c>
      <c r="T402" s="13" t="str">
        <f t="shared" si="13"/>
        <v>35</v>
      </c>
      <c r="U402" s="13" t="str">
        <f>VLOOKUP(MID(P402,10,3),DATA!$J$2:$L$16,2,FALSE)</f>
        <v>5x112</v>
      </c>
      <c r="V402" s="13">
        <f>VLOOKUP(MID(P402,10,3),DATA!$J$2:$L$16,3,FALSE)</f>
        <v>66.56</v>
      </c>
      <c r="W402" s="10" t="str">
        <f>VLOOKUP(MID(P402,3,1),DATA!$D$2:$E$16,2,FALSE)</f>
        <v>High Offset</v>
      </c>
      <c r="X402" s="10">
        <v>24.6</v>
      </c>
      <c r="Y402" s="11" t="s">
        <v>17</v>
      </c>
      <c r="AA402" s="10" t="s">
        <v>2</v>
      </c>
      <c r="AB402" s="10" t="s">
        <v>5</v>
      </c>
    </row>
    <row r="403" spans="1:28" x14ac:dyDescent="0.25">
      <c r="A403" s="10" t="s">
        <v>1817</v>
      </c>
      <c r="B403" s="10" t="s">
        <v>36</v>
      </c>
      <c r="C403" s="62" t="str">
        <f>VLOOKUP(MID(E403,1,2),DATA!$B$2:$C$10,2,FALSE)</f>
        <v>FF04</v>
      </c>
      <c r="D403" s="10" t="str">
        <f>VLOOKUP(MID(E403,13,2),DATA!$M$2:$N$16,2,FALSE)</f>
        <v>Liquid Metal</v>
      </c>
      <c r="E403" s="66" t="s">
        <v>300</v>
      </c>
      <c r="F403" s="18" cm="1">
        <f t="array" ref="F403">SUMPRODUCT(1*('All Skus'!$C$2:$C$951=$E403),'All Skus'!$D$2:$D$951)</f>
        <v>26</v>
      </c>
      <c r="G403" s="13" t="str">
        <f>VLOOKUP(MID(E403,4,1),DATA!$F$2:$G$16,2,FALSE)</f>
        <v>19"</v>
      </c>
      <c r="H403" s="13" t="str">
        <f>VLOOKUP(MID(E403,5,3),DATA!$H$2:$I$16,2,FALSE)</f>
        <v>9.0"</v>
      </c>
      <c r="I403" s="13" t="str">
        <f t="shared" si="12"/>
        <v>35</v>
      </c>
      <c r="J403" s="13" t="str">
        <f>VLOOKUP(MID(E403,10,3),DATA!$J$2:$L$16,2,FALSE)</f>
        <v>5x112</v>
      </c>
      <c r="K403" s="13">
        <f>VLOOKUP(MID(E403,10,3),DATA!$J$2:$L$16,3,FALSE)</f>
        <v>66.56</v>
      </c>
      <c r="L403" s="10" t="str">
        <f>VLOOKUP(MID(E403,3,1),DATA!$D$2:$E$16,2,FALSE)</f>
        <v>High Offset</v>
      </c>
      <c r="M403" s="10">
        <v>24.6</v>
      </c>
      <c r="N403" s="11" t="s">
        <v>17</v>
      </c>
      <c r="O403" s="61" t="str">
        <f>VLOOKUP(MID(P403,1,2),DATA!$B$2:$C$10,2,FALSE)</f>
        <v>FF04</v>
      </c>
      <c r="P403" s="66" t="s">
        <v>300</v>
      </c>
      <c r="Q403" s="18" cm="1">
        <f t="array" ref="Q403">SUMPRODUCT(1*('All Skus'!$C$2:$C$951=$P403),'All Skus'!$D$2:$D$951)</f>
        <v>26</v>
      </c>
      <c r="R403" s="13" t="str">
        <f>VLOOKUP(MID(P403,4,1),DATA!$F$2:$G$16,2,FALSE)</f>
        <v>19"</v>
      </c>
      <c r="S403" s="13" t="str">
        <f>VLOOKUP(MID(P403,5,3),DATA!$H$2:$I$16,2,FALSE)</f>
        <v>9.0"</v>
      </c>
      <c r="T403" s="13" t="str">
        <f t="shared" si="13"/>
        <v>35</v>
      </c>
      <c r="U403" s="13" t="str">
        <f>VLOOKUP(MID(P403,10,3),DATA!$J$2:$L$16,2,FALSE)</f>
        <v>5x112</v>
      </c>
      <c r="V403" s="13">
        <f>VLOOKUP(MID(P403,10,3),DATA!$J$2:$L$16,3,FALSE)</f>
        <v>66.56</v>
      </c>
      <c r="W403" s="10" t="str">
        <f>VLOOKUP(MID(P403,3,1),DATA!$D$2:$E$16,2,FALSE)</f>
        <v>High Offset</v>
      </c>
      <c r="X403" s="10">
        <v>24.6</v>
      </c>
      <c r="Y403" s="11" t="s">
        <v>17</v>
      </c>
      <c r="AA403" s="10" t="s">
        <v>2</v>
      </c>
      <c r="AB403" s="10" t="s">
        <v>5</v>
      </c>
    </row>
    <row r="404" spans="1:28" x14ac:dyDescent="0.25">
      <c r="A404" s="10" t="s">
        <v>1817</v>
      </c>
      <c r="B404" s="10" t="s">
        <v>36</v>
      </c>
      <c r="C404" s="62" t="str">
        <f>VLOOKUP(MID(E404,1,2),DATA!$B$2:$C$10,2,FALSE)</f>
        <v>FF04</v>
      </c>
      <c r="D404" s="10" t="str">
        <f>VLOOKUP(MID(E404,13,2),DATA!$M$2:$N$16,2,FALSE)</f>
        <v>Tarmac</v>
      </c>
      <c r="E404" s="66" t="s">
        <v>295</v>
      </c>
      <c r="F404" s="18" cm="1">
        <f t="array" ref="F404">SUMPRODUCT(1*('All Skus'!$C$2:$C$951=$E404),'All Skus'!$D$2:$D$951)</f>
        <v>27</v>
      </c>
      <c r="G404" s="13" t="str">
        <f>VLOOKUP(MID(E404,4,1),DATA!$F$2:$G$16,2,FALSE)</f>
        <v>19"</v>
      </c>
      <c r="H404" s="13" t="str">
        <f>VLOOKUP(MID(E404,5,3),DATA!$H$2:$I$16,2,FALSE)</f>
        <v>9.5"</v>
      </c>
      <c r="I404" s="13" t="str">
        <f t="shared" si="12"/>
        <v>45</v>
      </c>
      <c r="J404" s="13" t="str">
        <f>VLOOKUP(MID(E404,10,3),DATA!$J$2:$L$16,2,FALSE)</f>
        <v>5x112</v>
      </c>
      <c r="K404" s="13">
        <f>VLOOKUP(MID(E404,10,3),DATA!$J$2:$L$16,3,FALSE)</f>
        <v>66.56</v>
      </c>
      <c r="L404" s="10" t="str">
        <f>VLOOKUP(MID(E404,3,1),DATA!$D$2:$E$16,2,FALSE)</f>
        <v>High Offset</v>
      </c>
      <c r="M404" s="10">
        <v>24.6</v>
      </c>
      <c r="N404" s="11" t="s">
        <v>18</v>
      </c>
      <c r="O404" s="61" t="str">
        <f>VLOOKUP(MID(P404,1,2),DATA!$B$2:$C$10,2,FALSE)</f>
        <v>FF04</v>
      </c>
      <c r="P404" s="66" t="s">
        <v>295</v>
      </c>
      <c r="Q404" s="18" cm="1">
        <f t="array" ref="Q404">SUMPRODUCT(1*('All Skus'!$C$2:$C$951=$P404),'All Skus'!$D$2:$D$951)</f>
        <v>27</v>
      </c>
      <c r="R404" s="13" t="str">
        <f>VLOOKUP(MID(P404,4,1),DATA!$F$2:$G$16,2,FALSE)</f>
        <v>19"</v>
      </c>
      <c r="S404" s="13" t="str">
        <f>VLOOKUP(MID(P404,5,3),DATA!$H$2:$I$16,2,FALSE)</f>
        <v>9.5"</v>
      </c>
      <c r="T404" s="13" t="str">
        <f t="shared" si="13"/>
        <v>45</v>
      </c>
      <c r="U404" s="13" t="str">
        <f>VLOOKUP(MID(P404,10,3),DATA!$J$2:$L$16,2,FALSE)</f>
        <v>5x112</v>
      </c>
      <c r="V404" s="13">
        <f>VLOOKUP(MID(P404,10,3),DATA!$J$2:$L$16,3,FALSE)</f>
        <v>66.56</v>
      </c>
      <c r="W404" s="10" t="str">
        <f>VLOOKUP(MID(P404,3,1),DATA!$D$2:$E$16,2,FALSE)</f>
        <v>High Offset</v>
      </c>
      <c r="X404" s="10">
        <v>24.6</v>
      </c>
      <c r="Y404" s="11" t="s">
        <v>18</v>
      </c>
      <c r="AA404" s="10" t="s">
        <v>2</v>
      </c>
      <c r="AB404" s="10" t="s">
        <v>5</v>
      </c>
    </row>
    <row r="405" spans="1:28" x14ac:dyDescent="0.25">
      <c r="A405" s="10" t="s">
        <v>1817</v>
      </c>
      <c r="B405" s="10" t="s">
        <v>36</v>
      </c>
      <c r="C405" s="62" t="str">
        <f>VLOOKUP(MID(E405,1,2),DATA!$B$2:$C$10,2,FALSE)</f>
        <v>FF04</v>
      </c>
      <c r="D405" s="10" t="str">
        <f>VLOOKUP(MID(E405,13,2),DATA!$M$2:$N$16,2,FALSE)</f>
        <v>Liquid Metal</v>
      </c>
      <c r="E405" s="66" t="s">
        <v>296</v>
      </c>
      <c r="F405" s="18" cm="1">
        <f t="array" ref="F405">SUMPRODUCT(1*('All Skus'!$C$2:$C$951=$E405),'All Skus'!$D$2:$D$951)</f>
        <v>15</v>
      </c>
      <c r="G405" s="13" t="str">
        <f>VLOOKUP(MID(E405,4,1),DATA!$F$2:$G$16,2,FALSE)</f>
        <v>19"</v>
      </c>
      <c r="H405" s="13" t="str">
        <f>VLOOKUP(MID(E405,5,3),DATA!$H$2:$I$16,2,FALSE)</f>
        <v>9.5"</v>
      </c>
      <c r="I405" s="13" t="str">
        <f t="shared" si="12"/>
        <v>45</v>
      </c>
      <c r="J405" s="13" t="str">
        <f>VLOOKUP(MID(E405,10,3),DATA!$J$2:$L$16,2,FALSE)</f>
        <v>5x112</v>
      </c>
      <c r="K405" s="13">
        <f>VLOOKUP(MID(E405,10,3),DATA!$J$2:$L$16,3,FALSE)</f>
        <v>66.56</v>
      </c>
      <c r="L405" s="10" t="str">
        <f>VLOOKUP(MID(E405,3,1),DATA!$D$2:$E$16,2,FALSE)</f>
        <v>High Offset</v>
      </c>
      <c r="M405" s="10">
        <v>24.6</v>
      </c>
      <c r="N405" s="11" t="s">
        <v>18</v>
      </c>
      <c r="O405" s="61" t="str">
        <f>VLOOKUP(MID(P405,1,2),DATA!$B$2:$C$10,2,FALSE)</f>
        <v>FF04</v>
      </c>
      <c r="P405" s="66" t="s">
        <v>296</v>
      </c>
      <c r="Q405" s="18" cm="1">
        <f t="array" ref="Q405">SUMPRODUCT(1*('All Skus'!$C$2:$C$951=$P405),'All Skus'!$D$2:$D$951)</f>
        <v>15</v>
      </c>
      <c r="R405" s="13" t="str">
        <f>VLOOKUP(MID(P405,4,1),DATA!$F$2:$G$16,2,FALSE)</f>
        <v>19"</v>
      </c>
      <c r="S405" s="13" t="str">
        <f>VLOOKUP(MID(P405,5,3),DATA!$H$2:$I$16,2,FALSE)</f>
        <v>9.5"</v>
      </c>
      <c r="T405" s="13" t="str">
        <f t="shared" si="13"/>
        <v>45</v>
      </c>
      <c r="U405" s="13" t="str">
        <f>VLOOKUP(MID(P405,10,3),DATA!$J$2:$L$16,2,FALSE)</f>
        <v>5x112</v>
      </c>
      <c r="V405" s="13">
        <f>VLOOKUP(MID(P405,10,3),DATA!$J$2:$L$16,3,FALSE)</f>
        <v>66.56</v>
      </c>
      <c r="W405" s="10" t="str">
        <f>VLOOKUP(MID(P405,3,1),DATA!$D$2:$E$16,2,FALSE)</f>
        <v>High Offset</v>
      </c>
      <c r="X405" s="10">
        <v>24.6</v>
      </c>
      <c r="Y405" s="11" t="s">
        <v>18</v>
      </c>
      <c r="AA405" s="10" t="s">
        <v>2</v>
      </c>
      <c r="AB405" s="10" t="s">
        <v>5</v>
      </c>
    </row>
    <row r="406" spans="1:28" x14ac:dyDescent="0.25">
      <c r="A406" s="10" t="s">
        <v>1817</v>
      </c>
      <c r="B406" s="10" t="s">
        <v>36</v>
      </c>
      <c r="C406" s="62" t="str">
        <f>VLOOKUP(MID(E406,1,2),DATA!$B$2:$C$10,2,FALSE)</f>
        <v>FF04</v>
      </c>
      <c r="D406" s="10" t="str">
        <f>VLOOKUP(MID(E406,13,2),DATA!$M$2:$N$16,2,FALSE)</f>
        <v>Tarmac</v>
      </c>
      <c r="E406" s="66" t="s">
        <v>305</v>
      </c>
      <c r="F406" s="18" cm="1">
        <f t="array" ref="F406">SUMPRODUCT(1*('All Skus'!$C$2:$C$951=$E406),'All Skus'!$D$2:$D$951)</f>
        <v>2</v>
      </c>
      <c r="G406" s="13" t="str">
        <f>VLOOKUP(MID(E406,4,1),DATA!$F$2:$G$16,2,FALSE)</f>
        <v>20"</v>
      </c>
      <c r="H406" s="13" t="str">
        <f>VLOOKUP(MID(E406,5,3),DATA!$H$2:$I$16,2,FALSE)</f>
        <v>9.0"</v>
      </c>
      <c r="I406" s="13" t="str">
        <f t="shared" si="12"/>
        <v>35</v>
      </c>
      <c r="J406" s="13" t="str">
        <f>VLOOKUP(MID(E406,10,3),DATA!$J$2:$L$16,2,FALSE)</f>
        <v>5x112</v>
      </c>
      <c r="K406" s="13">
        <f>VLOOKUP(MID(E406,10,3),DATA!$J$2:$L$16,3,FALSE)</f>
        <v>66.56</v>
      </c>
      <c r="L406" s="10" t="str">
        <f>VLOOKUP(MID(E406,3,1),DATA!$D$2:$E$16,2,FALSE)</f>
        <v>High Offset</v>
      </c>
      <c r="M406" s="10">
        <v>25.6</v>
      </c>
      <c r="N406" s="11" t="s">
        <v>39</v>
      </c>
      <c r="O406" s="61" t="str">
        <f>VLOOKUP(MID(P406,1,2),DATA!$B$2:$C$10,2,FALSE)</f>
        <v>FF04</v>
      </c>
      <c r="P406" s="66" t="s">
        <v>305</v>
      </c>
      <c r="Q406" s="18" cm="1">
        <f t="array" ref="Q406">SUMPRODUCT(1*('All Skus'!$C$2:$C$951=$P406),'All Skus'!$D$2:$D$951)</f>
        <v>2</v>
      </c>
      <c r="R406" s="13" t="str">
        <f>VLOOKUP(MID(P406,4,1),DATA!$F$2:$G$16,2,FALSE)</f>
        <v>20"</v>
      </c>
      <c r="S406" s="13" t="str">
        <f>VLOOKUP(MID(P406,5,3),DATA!$H$2:$I$16,2,FALSE)</f>
        <v>9.0"</v>
      </c>
      <c r="T406" s="13" t="str">
        <f t="shared" si="13"/>
        <v>35</v>
      </c>
      <c r="U406" s="13" t="str">
        <f>VLOOKUP(MID(P406,10,3),DATA!$J$2:$L$16,2,FALSE)</f>
        <v>5x112</v>
      </c>
      <c r="V406" s="13">
        <f>VLOOKUP(MID(P406,10,3),DATA!$J$2:$L$16,3,FALSE)</f>
        <v>66.56</v>
      </c>
      <c r="W406" s="10" t="str">
        <f>VLOOKUP(MID(P406,3,1),DATA!$D$2:$E$16,2,FALSE)</f>
        <v>High Offset</v>
      </c>
      <c r="X406" s="10">
        <v>25.6</v>
      </c>
      <c r="Y406" s="11" t="s">
        <v>39</v>
      </c>
      <c r="AA406" s="10" t="s">
        <v>2</v>
      </c>
      <c r="AB406" s="10" t="s">
        <v>5</v>
      </c>
    </row>
    <row r="407" spans="1:28" x14ac:dyDescent="0.25">
      <c r="A407" s="10" t="s">
        <v>1817</v>
      </c>
      <c r="B407" s="10" t="s">
        <v>36</v>
      </c>
      <c r="C407" s="62" t="str">
        <f>VLOOKUP(MID(E407,1,2),DATA!$B$2:$C$10,2,FALSE)</f>
        <v>FF04</v>
      </c>
      <c r="D407" s="10" t="str">
        <f>VLOOKUP(MID(E407,13,2),DATA!$M$2:$N$16,2,FALSE)</f>
        <v>Liquid Metal</v>
      </c>
      <c r="E407" s="66" t="s">
        <v>306</v>
      </c>
      <c r="F407" s="18" cm="1">
        <f t="array" ref="F407">SUMPRODUCT(1*('All Skus'!$C$2:$C$951=$E407),'All Skus'!$D$2:$D$951)</f>
        <v>1</v>
      </c>
      <c r="G407" s="13" t="str">
        <f>VLOOKUP(MID(E407,4,1),DATA!$F$2:$G$16,2,FALSE)</f>
        <v>20"</v>
      </c>
      <c r="H407" s="13" t="str">
        <f>VLOOKUP(MID(E407,5,3),DATA!$H$2:$I$16,2,FALSE)</f>
        <v>9.0"</v>
      </c>
      <c r="I407" s="13" t="str">
        <f t="shared" si="12"/>
        <v>35</v>
      </c>
      <c r="J407" s="13" t="str">
        <f>VLOOKUP(MID(E407,10,3),DATA!$J$2:$L$16,2,FALSE)</f>
        <v>5x112</v>
      </c>
      <c r="K407" s="13">
        <f>VLOOKUP(MID(E407,10,3),DATA!$J$2:$L$16,3,FALSE)</f>
        <v>66.56</v>
      </c>
      <c r="L407" s="10" t="str">
        <f>VLOOKUP(MID(E407,3,1),DATA!$D$2:$E$16,2,FALSE)</f>
        <v>High Offset</v>
      </c>
      <c r="M407" s="10">
        <v>25.6</v>
      </c>
      <c r="N407" s="11" t="s">
        <v>39</v>
      </c>
      <c r="O407" s="61" t="str">
        <f>VLOOKUP(MID(P407,1,2),DATA!$B$2:$C$10,2,FALSE)</f>
        <v>FF04</v>
      </c>
      <c r="P407" s="66" t="s">
        <v>306</v>
      </c>
      <c r="Q407" s="18" cm="1">
        <f t="array" ref="Q407">SUMPRODUCT(1*('All Skus'!$C$2:$C$951=$P407),'All Skus'!$D$2:$D$951)</f>
        <v>1</v>
      </c>
      <c r="R407" s="13" t="str">
        <f>VLOOKUP(MID(P407,4,1),DATA!$F$2:$G$16,2,FALSE)</f>
        <v>20"</v>
      </c>
      <c r="S407" s="13" t="str">
        <f>VLOOKUP(MID(P407,5,3),DATA!$H$2:$I$16,2,FALSE)</f>
        <v>9.0"</v>
      </c>
      <c r="T407" s="13" t="str">
        <f t="shared" si="13"/>
        <v>35</v>
      </c>
      <c r="U407" s="13" t="str">
        <f>VLOOKUP(MID(P407,10,3),DATA!$J$2:$L$16,2,FALSE)</f>
        <v>5x112</v>
      </c>
      <c r="V407" s="13">
        <f>VLOOKUP(MID(P407,10,3),DATA!$J$2:$L$16,3,FALSE)</f>
        <v>66.56</v>
      </c>
      <c r="W407" s="10" t="str">
        <f>VLOOKUP(MID(P407,3,1),DATA!$D$2:$E$16,2,FALSE)</f>
        <v>High Offset</v>
      </c>
      <c r="X407" s="10">
        <v>25.6</v>
      </c>
      <c r="Y407" s="11" t="s">
        <v>39</v>
      </c>
      <c r="AA407" s="10" t="s">
        <v>2</v>
      </c>
      <c r="AB407" s="10" t="s">
        <v>5</v>
      </c>
    </row>
    <row r="408" spans="1:28" x14ac:dyDescent="0.25">
      <c r="A408" s="10" t="s">
        <v>1817</v>
      </c>
      <c r="B408" s="10" t="s">
        <v>36</v>
      </c>
      <c r="C408" s="62" t="str">
        <f>VLOOKUP(MID(E408,1,2),DATA!$B$2:$C$10,2,FALSE)</f>
        <v>FF10</v>
      </c>
      <c r="D408" s="10" t="str">
        <f>VLOOKUP(MID(E408,13,2),DATA!$M$2:$N$16,2,FALSE)</f>
        <v>Tarmac</v>
      </c>
      <c r="E408" s="66" t="s">
        <v>14</v>
      </c>
      <c r="F408" s="18" cm="1">
        <f t="array" ref="F408">SUMPRODUCT(1*('All Skus'!$C$2:$C$951=$E408),'All Skus'!$D$2:$D$951)</f>
        <v>4</v>
      </c>
      <c r="G408" s="13" t="str">
        <f>VLOOKUP(MID(E408,4,1),DATA!$F$2:$G$16,2,FALSE)</f>
        <v>19"</v>
      </c>
      <c r="H408" s="13" t="str">
        <f>VLOOKUP(MID(E408,5,3),DATA!$H$2:$I$16,2,FALSE)</f>
        <v>9.0"</v>
      </c>
      <c r="I408" s="13" t="str">
        <f t="shared" si="12"/>
        <v>35</v>
      </c>
      <c r="J408" s="13" t="str">
        <f>VLOOKUP(MID(E408,10,3),DATA!$J$2:$L$16,2,FALSE)</f>
        <v>5x112</v>
      </c>
      <c r="K408" s="13">
        <f>VLOOKUP(MID(E408,10,3),DATA!$J$2:$L$16,3,FALSE)</f>
        <v>66.56</v>
      </c>
      <c r="L408" s="10" t="str">
        <f>VLOOKUP(MID(E408,3,1),DATA!$D$2:$E$16,2,FALSE)</f>
        <v>High Offset</v>
      </c>
      <c r="N408" s="11" t="s">
        <v>17</v>
      </c>
      <c r="O408" s="61" t="str">
        <f>VLOOKUP(MID(P408,1,2),DATA!$B$2:$C$10,2,FALSE)</f>
        <v>FF10</v>
      </c>
      <c r="P408" s="66" t="s">
        <v>14</v>
      </c>
      <c r="Q408" s="18" cm="1">
        <f t="array" ref="Q408">SUMPRODUCT(1*('All Skus'!$C$2:$C$951=$P408),'All Skus'!$D$2:$D$951)</f>
        <v>4</v>
      </c>
      <c r="R408" s="13" t="str">
        <f>VLOOKUP(MID(P408,4,1),DATA!$F$2:$G$16,2,FALSE)</f>
        <v>19"</v>
      </c>
      <c r="S408" s="13" t="str">
        <f>VLOOKUP(MID(P408,5,3),DATA!$H$2:$I$16,2,FALSE)</f>
        <v>9.0"</v>
      </c>
      <c r="T408" s="13" t="str">
        <f t="shared" si="13"/>
        <v>35</v>
      </c>
      <c r="U408" s="13" t="str">
        <f>VLOOKUP(MID(P408,10,3),DATA!$J$2:$L$16,2,FALSE)</f>
        <v>5x112</v>
      </c>
      <c r="V408" s="13">
        <f>VLOOKUP(MID(P408,10,3),DATA!$J$2:$L$16,3,FALSE)</f>
        <v>66.56</v>
      </c>
      <c r="W408" s="10" t="str">
        <f>VLOOKUP(MID(P408,3,1),DATA!$D$2:$E$16,2,FALSE)</f>
        <v>High Offset</v>
      </c>
      <c r="Y408" s="11" t="s">
        <v>17</v>
      </c>
      <c r="AA408" s="10" t="s">
        <v>2</v>
      </c>
      <c r="AB408" s="10" t="s">
        <v>5</v>
      </c>
    </row>
    <row r="409" spans="1:28" x14ac:dyDescent="0.25">
      <c r="A409" s="10" t="s">
        <v>1817</v>
      </c>
      <c r="B409" s="10" t="s">
        <v>36</v>
      </c>
      <c r="C409" s="62" t="str">
        <f>VLOOKUP(MID(E409,1,2),DATA!$B$2:$C$10,2,FALSE)</f>
        <v>FF10</v>
      </c>
      <c r="D409" s="10" t="str">
        <f>VLOOKUP(MID(E409,13,2),DATA!$M$2:$N$16,2,FALSE)</f>
        <v>Liquid Metal</v>
      </c>
      <c r="E409" s="66" t="s">
        <v>15</v>
      </c>
      <c r="F409" s="18" cm="1">
        <f t="array" ref="F409">SUMPRODUCT(1*('All Skus'!$C$2:$C$951=$E409),'All Skus'!$D$2:$D$951)</f>
        <v>0</v>
      </c>
      <c r="G409" s="13" t="str">
        <f>VLOOKUP(MID(E409,4,1),DATA!$F$2:$G$16,2,FALSE)</f>
        <v>19"</v>
      </c>
      <c r="H409" s="13" t="str">
        <f>VLOOKUP(MID(E409,5,3),DATA!$H$2:$I$16,2,FALSE)</f>
        <v>9.0"</v>
      </c>
      <c r="I409" s="13" t="str">
        <f t="shared" si="12"/>
        <v>35</v>
      </c>
      <c r="J409" s="13" t="str">
        <f>VLOOKUP(MID(E409,10,3),DATA!$J$2:$L$16,2,FALSE)</f>
        <v>5x112</v>
      </c>
      <c r="K409" s="13">
        <f>VLOOKUP(MID(E409,10,3),DATA!$J$2:$L$16,3,FALSE)</f>
        <v>66.56</v>
      </c>
      <c r="L409" s="10" t="str">
        <f>VLOOKUP(MID(E409,3,1),DATA!$D$2:$E$16,2,FALSE)</f>
        <v>High Offset</v>
      </c>
      <c r="N409" s="11" t="s">
        <v>17</v>
      </c>
      <c r="O409" s="61" t="str">
        <f>VLOOKUP(MID(P409,1,2),DATA!$B$2:$C$10,2,FALSE)</f>
        <v>FF10</v>
      </c>
      <c r="P409" s="66" t="s">
        <v>15</v>
      </c>
      <c r="Q409" s="18" cm="1">
        <f t="array" ref="Q409">SUMPRODUCT(1*('All Skus'!$C$2:$C$951=$P409),'All Skus'!$D$2:$D$951)</f>
        <v>0</v>
      </c>
      <c r="R409" s="13" t="str">
        <f>VLOOKUP(MID(P409,4,1),DATA!$F$2:$G$16,2,FALSE)</f>
        <v>19"</v>
      </c>
      <c r="S409" s="13" t="str">
        <f>VLOOKUP(MID(P409,5,3),DATA!$H$2:$I$16,2,FALSE)</f>
        <v>9.0"</v>
      </c>
      <c r="T409" s="13" t="str">
        <f t="shared" si="13"/>
        <v>35</v>
      </c>
      <c r="U409" s="13" t="str">
        <f>VLOOKUP(MID(P409,10,3),DATA!$J$2:$L$16,2,FALSE)</f>
        <v>5x112</v>
      </c>
      <c r="V409" s="13">
        <f>VLOOKUP(MID(P409,10,3),DATA!$J$2:$L$16,3,FALSE)</f>
        <v>66.56</v>
      </c>
      <c r="W409" s="10" t="str">
        <f>VLOOKUP(MID(P409,3,1),DATA!$D$2:$E$16,2,FALSE)</f>
        <v>High Offset</v>
      </c>
      <c r="Y409" s="11" t="s">
        <v>17</v>
      </c>
      <c r="AA409" s="10" t="s">
        <v>2</v>
      </c>
      <c r="AB409" s="10" t="s">
        <v>5</v>
      </c>
    </row>
    <row r="410" spans="1:28" x14ac:dyDescent="0.25">
      <c r="A410" s="10" t="s">
        <v>1817</v>
      </c>
      <c r="B410" s="10" t="s">
        <v>36</v>
      </c>
      <c r="C410" s="62" t="str">
        <f>VLOOKUP(MID(E410,1,2),DATA!$B$2:$C$10,2,FALSE)</f>
        <v>FF10</v>
      </c>
      <c r="D410" s="10" t="str">
        <f>VLOOKUP(MID(E410,13,2),DATA!$M$2:$N$16,2,FALSE)</f>
        <v>Tarmac</v>
      </c>
      <c r="E410" s="66" t="s">
        <v>3</v>
      </c>
      <c r="F410" s="18" cm="1">
        <f t="array" ref="F410">SUMPRODUCT(1*('All Skus'!$C$2:$C$951=$E410),'All Skus'!$D$2:$D$951)</f>
        <v>1</v>
      </c>
      <c r="G410" s="13" t="str">
        <f>VLOOKUP(MID(E410,4,1),DATA!$F$2:$G$16,2,FALSE)</f>
        <v>19"</v>
      </c>
      <c r="H410" s="13" t="str">
        <f>VLOOKUP(MID(E410,5,3),DATA!$H$2:$I$16,2,FALSE)</f>
        <v>9.5"</v>
      </c>
      <c r="I410" s="13" t="str">
        <f t="shared" si="12"/>
        <v>45</v>
      </c>
      <c r="J410" s="13" t="str">
        <f>VLOOKUP(MID(E410,10,3),DATA!$J$2:$L$16,2,FALSE)</f>
        <v>5x112</v>
      </c>
      <c r="K410" s="13">
        <f>VLOOKUP(MID(E410,10,3),DATA!$J$2:$L$16,3,FALSE)</f>
        <v>66.56</v>
      </c>
      <c r="L410" s="10" t="str">
        <f>VLOOKUP(MID(E410,3,1),DATA!$D$2:$E$16,2,FALSE)</f>
        <v>High Offset</v>
      </c>
      <c r="N410" s="11" t="s">
        <v>18</v>
      </c>
      <c r="O410" s="61" t="str">
        <f>VLOOKUP(MID(P410,1,2),DATA!$B$2:$C$10,2,FALSE)</f>
        <v>FF10</v>
      </c>
      <c r="P410" s="66" t="s">
        <v>3</v>
      </c>
      <c r="Q410" s="18" cm="1">
        <f t="array" ref="Q410">SUMPRODUCT(1*('All Skus'!$C$2:$C$951=$P410),'All Skus'!$D$2:$D$951)</f>
        <v>1</v>
      </c>
      <c r="R410" s="13" t="str">
        <f>VLOOKUP(MID(P410,4,1),DATA!$F$2:$G$16,2,FALSE)</f>
        <v>19"</v>
      </c>
      <c r="S410" s="13" t="str">
        <f>VLOOKUP(MID(P410,5,3),DATA!$H$2:$I$16,2,FALSE)</f>
        <v>9.5"</v>
      </c>
      <c r="T410" s="13" t="str">
        <f t="shared" si="13"/>
        <v>45</v>
      </c>
      <c r="U410" s="13" t="str">
        <f>VLOOKUP(MID(P410,10,3),DATA!$J$2:$L$16,2,FALSE)</f>
        <v>5x112</v>
      </c>
      <c r="V410" s="13">
        <f>VLOOKUP(MID(P410,10,3),DATA!$J$2:$L$16,3,FALSE)</f>
        <v>66.56</v>
      </c>
      <c r="W410" s="10" t="str">
        <f>VLOOKUP(MID(P410,3,1),DATA!$D$2:$E$16,2,FALSE)</f>
        <v>High Offset</v>
      </c>
      <c r="Y410" s="11" t="s">
        <v>18</v>
      </c>
      <c r="AA410" s="10" t="s">
        <v>2</v>
      </c>
      <c r="AB410" s="10" t="s">
        <v>5</v>
      </c>
    </row>
    <row r="411" spans="1:28" x14ac:dyDescent="0.25">
      <c r="A411" s="10" t="s">
        <v>1817</v>
      </c>
      <c r="B411" s="10" t="s">
        <v>36</v>
      </c>
      <c r="C411" s="62" t="str">
        <f>VLOOKUP(MID(E411,1,2),DATA!$B$2:$C$10,2,FALSE)</f>
        <v>FF10</v>
      </c>
      <c r="D411" s="10" t="str">
        <f>VLOOKUP(MID(E411,13,2),DATA!$M$2:$N$16,2,FALSE)</f>
        <v>Liquid Metal</v>
      </c>
      <c r="E411" s="66" t="s">
        <v>7</v>
      </c>
      <c r="F411" s="18" cm="1">
        <f t="array" ref="F411">SUMPRODUCT(1*('All Skus'!$C$2:$C$951=$E411),'All Skus'!$D$2:$D$951)</f>
        <v>22</v>
      </c>
      <c r="G411" s="13" t="str">
        <f>VLOOKUP(MID(E411,4,1),DATA!$F$2:$G$16,2,FALSE)</f>
        <v>19"</v>
      </c>
      <c r="H411" s="13" t="str">
        <f>VLOOKUP(MID(E411,5,3),DATA!$H$2:$I$16,2,FALSE)</f>
        <v>9.5"</v>
      </c>
      <c r="I411" s="13" t="str">
        <f t="shared" si="12"/>
        <v>45</v>
      </c>
      <c r="J411" s="13" t="str">
        <f>VLOOKUP(MID(E411,10,3),DATA!$J$2:$L$16,2,FALSE)</f>
        <v>5x112</v>
      </c>
      <c r="K411" s="13">
        <f>VLOOKUP(MID(E411,10,3),DATA!$J$2:$L$16,3,FALSE)</f>
        <v>66.56</v>
      </c>
      <c r="L411" s="10" t="str">
        <f>VLOOKUP(MID(E411,3,1),DATA!$D$2:$E$16,2,FALSE)</f>
        <v>High Offset</v>
      </c>
      <c r="N411" s="11" t="s">
        <v>18</v>
      </c>
      <c r="O411" s="61" t="str">
        <f>VLOOKUP(MID(P411,1,2),DATA!$B$2:$C$10,2,FALSE)</f>
        <v>FF10</v>
      </c>
      <c r="P411" s="66" t="s">
        <v>7</v>
      </c>
      <c r="Q411" s="18" cm="1">
        <f t="array" ref="Q411">SUMPRODUCT(1*('All Skus'!$C$2:$C$951=$P411),'All Skus'!$D$2:$D$951)</f>
        <v>22</v>
      </c>
      <c r="R411" s="13" t="str">
        <f>VLOOKUP(MID(P411,4,1),DATA!$F$2:$G$16,2,FALSE)</f>
        <v>19"</v>
      </c>
      <c r="S411" s="13" t="str">
        <f>VLOOKUP(MID(P411,5,3),DATA!$H$2:$I$16,2,FALSE)</f>
        <v>9.5"</v>
      </c>
      <c r="T411" s="13" t="str">
        <f t="shared" si="13"/>
        <v>45</v>
      </c>
      <c r="U411" s="13" t="str">
        <f>VLOOKUP(MID(P411,10,3),DATA!$J$2:$L$16,2,FALSE)</f>
        <v>5x112</v>
      </c>
      <c r="V411" s="13">
        <f>VLOOKUP(MID(P411,10,3),DATA!$J$2:$L$16,3,FALSE)</f>
        <v>66.56</v>
      </c>
      <c r="W411" s="10" t="str">
        <f>VLOOKUP(MID(P411,3,1),DATA!$D$2:$E$16,2,FALSE)</f>
        <v>High Offset</v>
      </c>
      <c r="Y411" s="11" t="s">
        <v>18</v>
      </c>
      <c r="AA411" s="10" t="s">
        <v>2</v>
      </c>
      <c r="AB411" s="10" t="s">
        <v>5</v>
      </c>
    </row>
    <row r="412" spans="1:28" x14ac:dyDescent="0.25">
      <c r="A412" s="10" t="s">
        <v>1817</v>
      </c>
      <c r="B412" s="10" t="s">
        <v>36</v>
      </c>
      <c r="C412" s="62" t="str">
        <f>VLOOKUP(MID(E412,1,2),DATA!$B$2:$C$10,2,FALSE)</f>
        <v>FF10</v>
      </c>
      <c r="D412" s="10" t="str">
        <f>VLOOKUP(MID(E412,13,2),DATA!$M$2:$N$16,2,FALSE)</f>
        <v>Tarmac</v>
      </c>
      <c r="E412" s="66" t="s">
        <v>37</v>
      </c>
      <c r="F412" s="18" cm="1">
        <f t="array" ref="F412">SUMPRODUCT(1*('All Skus'!$C$2:$C$951=$E412),'All Skus'!$D$2:$D$951)</f>
        <v>11</v>
      </c>
      <c r="G412" s="13" t="str">
        <f>VLOOKUP(MID(E412,4,1),DATA!$F$2:$G$16,2,FALSE)</f>
        <v>20"</v>
      </c>
      <c r="H412" s="13" t="str">
        <f>VLOOKUP(MID(E412,5,3),DATA!$H$2:$I$16,2,FALSE)</f>
        <v>9.0"</v>
      </c>
      <c r="I412" s="13" t="str">
        <f t="shared" si="12"/>
        <v>35</v>
      </c>
      <c r="J412" s="13" t="str">
        <f>VLOOKUP(MID(E412,10,3),DATA!$J$2:$L$16,2,FALSE)</f>
        <v>5x112</v>
      </c>
      <c r="K412" s="13">
        <f>VLOOKUP(MID(E412,10,3),DATA!$J$2:$L$16,3,FALSE)</f>
        <v>66.56</v>
      </c>
      <c r="L412" s="10" t="str">
        <f>VLOOKUP(MID(E412,3,1),DATA!$D$2:$E$16,2,FALSE)</f>
        <v>High Offset</v>
      </c>
      <c r="N412" s="11" t="s">
        <v>39</v>
      </c>
      <c r="O412" s="61" t="str">
        <f>VLOOKUP(MID(P412,1,2),DATA!$B$2:$C$10,2,FALSE)</f>
        <v>FF10</v>
      </c>
      <c r="P412" s="66" t="s">
        <v>37</v>
      </c>
      <c r="Q412" s="18" cm="1">
        <f t="array" ref="Q412">SUMPRODUCT(1*('All Skus'!$C$2:$C$951=$P412),'All Skus'!$D$2:$D$951)</f>
        <v>11</v>
      </c>
      <c r="R412" s="13" t="str">
        <f>VLOOKUP(MID(P412,4,1),DATA!$F$2:$G$16,2,FALSE)</f>
        <v>20"</v>
      </c>
      <c r="S412" s="13" t="str">
        <f>VLOOKUP(MID(P412,5,3),DATA!$H$2:$I$16,2,FALSE)</f>
        <v>9.0"</v>
      </c>
      <c r="T412" s="13" t="str">
        <f t="shared" si="13"/>
        <v>35</v>
      </c>
      <c r="U412" s="13" t="str">
        <f>VLOOKUP(MID(P412,10,3),DATA!$J$2:$L$16,2,FALSE)</f>
        <v>5x112</v>
      </c>
      <c r="V412" s="13">
        <f>VLOOKUP(MID(P412,10,3),DATA!$J$2:$L$16,3,FALSE)</f>
        <v>66.56</v>
      </c>
      <c r="W412" s="10" t="str">
        <f>VLOOKUP(MID(P412,3,1),DATA!$D$2:$E$16,2,FALSE)</f>
        <v>High Offset</v>
      </c>
      <c r="Y412" s="11" t="s">
        <v>39</v>
      </c>
      <c r="AA412" s="10" t="s">
        <v>2</v>
      </c>
      <c r="AB412" s="10" t="s">
        <v>5</v>
      </c>
    </row>
    <row r="413" spans="1:28" x14ac:dyDescent="0.25">
      <c r="A413" s="10" t="s">
        <v>1817</v>
      </c>
      <c r="B413" s="10" t="s">
        <v>36</v>
      </c>
      <c r="C413" s="62" t="str">
        <f>VLOOKUP(MID(E413,1,2),DATA!$B$2:$C$10,2,FALSE)</f>
        <v>FF10</v>
      </c>
      <c r="D413" s="10" t="str">
        <f>VLOOKUP(MID(E413,13,2),DATA!$M$2:$N$16,2,FALSE)</f>
        <v>Liquid Metal</v>
      </c>
      <c r="E413" s="66" t="s">
        <v>38</v>
      </c>
      <c r="F413" s="18" cm="1">
        <f t="array" ref="F413">SUMPRODUCT(1*('All Skus'!$C$2:$C$951=$E413),'All Skus'!$D$2:$D$951)</f>
        <v>11</v>
      </c>
      <c r="G413" s="13" t="str">
        <f>VLOOKUP(MID(E413,4,1),DATA!$F$2:$G$16,2,FALSE)</f>
        <v>20"</v>
      </c>
      <c r="H413" s="13" t="str">
        <f>VLOOKUP(MID(E413,5,3),DATA!$H$2:$I$16,2,FALSE)</f>
        <v>9.0"</v>
      </c>
      <c r="I413" s="13" t="str">
        <f t="shared" si="12"/>
        <v>35</v>
      </c>
      <c r="J413" s="13" t="str">
        <f>VLOOKUP(MID(E413,10,3),DATA!$J$2:$L$16,2,FALSE)</f>
        <v>5x112</v>
      </c>
      <c r="K413" s="13">
        <f>VLOOKUP(MID(E413,10,3),DATA!$J$2:$L$16,3,FALSE)</f>
        <v>66.56</v>
      </c>
      <c r="L413" s="10" t="str">
        <f>VLOOKUP(MID(E413,3,1),DATA!$D$2:$E$16,2,FALSE)</f>
        <v>High Offset</v>
      </c>
      <c r="N413" s="11" t="s">
        <v>39</v>
      </c>
      <c r="O413" s="61" t="str">
        <f>VLOOKUP(MID(P413,1,2),DATA!$B$2:$C$10,2,FALSE)</f>
        <v>FF10</v>
      </c>
      <c r="P413" s="66" t="s">
        <v>38</v>
      </c>
      <c r="Q413" s="18" cm="1">
        <f t="array" ref="Q413">SUMPRODUCT(1*('All Skus'!$C$2:$C$951=$P413),'All Skus'!$D$2:$D$951)</f>
        <v>11</v>
      </c>
      <c r="R413" s="13" t="str">
        <f>VLOOKUP(MID(P413,4,1),DATA!$F$2:$G$16,2,FALSE)</f>
        <v>20"</v>
      </c>
      <c r="S413" s="13" t="str">
        <f>VLOOKUP(MID(P413,5,3),DATA!$H$2:$I$16,2,FALSE)</f>
        <v>9.0"</v>
      </c>
      <c r="T413" s="13" t="str">
        <f t="shared" si="13"/>
        <v>35</v>
      </c>
      <c r="U413" s="13" t="str">
        <f>VLOOKUP(MID(P413,10,3),DATA!$J$2:$L$16,2,FALSE)</f>
        <v>5x112</v>
      </c>
      <c r="V413" s="13">
        <f>VLOOKUP(MID(P413,10,3),DATA!$J$2:$L$16,3,FALSE)</f>
        <v>66.56</v>
      </c>
      <c r="W413" s="10" t="str">
        <f>VLOOKUP(MID(P413,3,1),DATA!$D$2:$E$16,2,FALSE)</f>
        <v>High Offset</v>
      </c>
      <c r="Y413" s="11" t="s">
        <v>39</v>
      </c>
      <c r="AA413" s="10" t="s">
        <v>2</v>
      </c>
      <c r="AB413" s="10" t="s">
        <v>5</v>
      </c>
    </row>
    <row r="414" spans="1:28" x14ac:dyDescent="0.25">
      <c r="A414" s="10" t="s">
        <v>1817</v>
      </c>
      <c r="B414" s="10" t="s">
        <v>36</v>
      </c>
      <c r="C414" s="62" t="str">
        <f>VLOOKUP(MID(E414,1,2),DATA!$B$2:$C$10,2,FALSE)</f>
        <v>FF11</v>
      </c>
      <c r="D414" s="10" t="str">
        <f>VLOOKUP(MID(E414,13,2),DATA!$M$2:$N$16,2,FALSE)</f>
        <v>Tarmac</v>
      </c>
      <c r="E414" s="66" t="s">
        <v>376</v>
      </c>
      <c r="F414" s="18" cm="1">
        <f t="array" ref="F414">SUMPRODUCT(1*('All Skus'!$C$2:$C$951=$E414),'All Skus'!$D$2:$D$951)</f>
        <v>16</v>
      </c>
      <c r="G414" s="13" t="str">
        <f>VLOOKUP(MID(E414,4,1),DATA!$F$2:$G$16,2,FALSE)</f>
        <v>19"</v>
      </c>
      <c r="H414" s="13" t="str">
        <f>VLOOKUP(MID(E414,5,3),DATA!$H$2:$I$16,2,FALSE)</f>
        <v>9.0"</v>
      </c>
      <c r="I414" s="13" t="str">
        <f t="shared" si="12"/>
        <v>35</v>
      </c>
      <c r="J414" s="13" t="str">
        <f>VLOOKUP(MID(E414,10,3),DATA!$J$2:$L$16,2,FALSE)</f>
        <v>5x112</v>
      </c>
      <c r="K414" s="13">
        <f>VLOOKUP(MID(E414,10,3),DATA!$J$2:$L$16,3,FALSE)</f>
        <v>66.56</v>
      </c>
      <c r="L414" s="10" t="str">
        <f>VLOOKUP(MID(E414,3,1),DATA!$D$2:$E$16,2,FALSE)</f>
        <v>High Offset</v>
      </c>
      <c r="N414" s="11" t="s">
        <v>17</v>
      </c>
      <c r="O414" s="61" t="str">
        <f>VLOOKUP(MID(P414,1,2),DATA!$B$2:$C$10,2,FALSE)</f>
        <v>FF11</v>
      </c>
      <c r="P414" s="66" t="s">
        <v>376</v>
      </c>
      <c r="Q414" s="18" cm="1">
        <f t="array" ref="Q414">SUMPRODUCT(1*('All Skus'!$C$2:$C$951=$P414),'All Skus'!$D$2:$D$951)</f>
        <v>16</v>
      </c>
      <c r="R414" s="13" t="str">
        <f>VLOOKUP(MID(P414,4,1),DATA!$F$2:$G$16,2,FALSE)</f>
        <v>19"</v>
      </c>
      <c r="S414" s="13" t="str">
        <f>VLOOKUP(MID(P414,5,3),DATA!$H$2:$I$16,2,FALSE)</f>
        <v>9.0"</v>
      </c>
      <c r="T414" s="13" t="str">
        <f t="shared" si="13"/>
        <v>35</v>
      </c>
      <c r="U414" s="13" t="str">
        <f>VLOOKUP(MID(P414,10,3),DATA!$J$2:$L$16,2,FALSE)</f>
        <v>5x112</v>
      </c>
      <c r="V414" s="13">
        <f>VLOOKUP(MID(P414,10,3),DATA!$J$2:$L$16,3,FALSE)</f>
        <v>66.56</v>
      </c>
      <c r="W414" s="10" t="str">
        <f>VLOOKUP(MID(P414,3,1),DATA!$D$2:$E$16,2,FALSE)</f>
        <v>High Offset</v>
      </c>
      <c r="Y414" s="11" t="s">
        <v>17</v>
      </c>
      <c r="AA414" s="10" t="s">
        <v>2</v>
      </c>
      <c r="AB414" s="10" t="s">
        <v>5</v>
      </c>
    </row>
    <row r="415" spans="1:28" x14ac:dyDescent="0.25">
      <c r="A415" s="10" t="s">
        <v>1817</v>
      </c>
      <c r="B415" s="10" t="s">
        <v>36</v>
      </c>
      <c r="C415" s="62" t="str">
        <f>VLOOKUP(MID(E415,1,2),DATA!$B$2:$C$10,2,FALSE)</f>
        <v>FF11</v>
      </c>
      <c r="D415" s="10" t="str">
        <f>VLOOKUP(MID(E415,13,2),DATA!$M$2:$N$16,2,FALSE)</f>
        <v>Liquid Metal</v>
      </c>
      <c r="E415" s="66" t="s">
        <v>377</v>
      </c>
      <c r="F415" s="18" cm="1">
        <f t="array" ref="F415">SUMPRODUCT(1*('All Skus'!$C$2:$C$951=$E415),'All Skus'!$D$2:$D$951)</f>
        <v>4</v>
      </c>
      <c r="G415" s="13" t="str">
        <f>VLOOKUP(MID(E415,4,1),DATA!$F$2:$G$16,2,FALSE)</f>
        <v>19"</v>
      </c>
      <c r="H415" s="13" t="str">
        <f>VLOOKUP(MID(E415,5,3),DATA!$H$2:$I$16,2,FALSE)</f>
        <v>9.0"</v>
      </c>
      <c r="I415" s="13" t="str">
        <f t="shared" si="12"/>
        <v>35</v>
      </c>
      <c r="J415" s="13" t="str">
        <f>VLOOKUP(MID(E415,10,3),DATA!$J$2:$L$16,2,FALSE)</f>
        <v>5x112</v>
      </c>
      <c r="K415" s="13">
        <f>VLOOKUP(MID(E415,10,3),DATA!$J$2:$L$16,3,FALSE)</f>
        <v>66.56</v>
      </c>
      <c r="L415" s="10" t="str">
        <f>VLOOKUP(MID(E415,3,1),DATA!$D$2:$E$16,2,FALSE)</f>
        <v>High Offset</v>
      </c>
      <c r="N415" s="11" t="s">
        <v>17</v>
      </c>
      <c r="O415" s="61" t="str">
        <f>VLOOKUP(MID(P415,1,2),DATA!$B$2:$C$10,2,FALSE)</f>
        <v>FF11</v>
      </c>
      <c r="P415" s="66" t="s">
        <v>377</v>
      </c>
      <c r="Q415" s="18" cm="1">
        <f t="array" ref="Q415">SUMPRODUCT(1*('All Skus'!$C$2:$C$951=$P415),'All Skus'!$D$2:$D$951)</f>
        <v>4</v>
      </c>
      <c r="R415" s="13" t="str">
        <f>VLOOKUP(MID(P415,4,1),DATA!$F$2:$G$16,2,FALSE)</f>
        <v>19"</v>
      </c>
      <c r="S415" s="13" t="str">
        <f>VLOOKUP(MID(P415,5,3),DATA!$H$2:$I$16,2,FALSE)</f>
        <v>9.0"</v>
      </c>
      <c r="T415" s="13" t="str">
        <f t="shared" si="13"/>
        <v>35</v>
      </c>
      <c r="U415" s="13" t="str">
        <f>VLOOKUP(MID(P415,10,3),DATA!$J$2:$L$16,2,FALSE)</f>
        <v>5x112</v>
      </c>
      <c r="V415" s="13">
        <f>VLOOKUP(MID(P415,10,3),DATA!$J$2:$L$16,3,FALSE)</f>
        <v>66.56</v>
      </c>
      <c r="W415" s="10" t="str">
        <f>VLOOKUP(MID(P415,3,1),DATA!$D$2:$E$16,2,FALSE)</f>
        <v>High Offset</v>
      </c>
      <c r="Y415" s="11" t="s">
        <v>17</v>
      </c>
      <c r="AA415" s="10" t="s">
        <v>2</v>
      </c>
      <c r="AB415" s="10" t="s">
        <v>5</v>
      </c>
    </row>
    <row r="416" spans="1:28" x14ac:dyDescent="0.25">
      <c r="A416" s="10" t="s">
        <v>1817</v>
      </c>
      <c r="B416" s="10" t="s">
        <v>36</v>
      </c>
      <c r="C416" s="62" t="str">
        <f>VLOOKUP(MID(E416,1,2),DATA!$B$2:$C$10,2,FALSE)</f>
        <v>FF11</v>
      </c>
      <c r="D416" s="10" t="str">
        <f>VLOOKUP(MID(E416,13,2),DATA!$M$2:$N$16,2,FALSE)</f>
        <v>Tarmac</v>
      </c>
      <c r="E416" s="66" t="s">
        <v>372</v>
      </c>
      <c r="F416" s="18" cm="1">
        <f t="array" ref="F416">SUMPRODUCT(1*('All Skus'!$C$2:$C$951=$E416),'All Skus'!$D$2:$D$951)</f>
        <v>3</v>
      </c>
      <c r="G416" s="13" t="str">
        <f>VLOOKUP(MID(E416,4,1),DATA!$F$2:$G$16,2,FALSE)</f>
        <v>19"</v>
      </c>
      <c r="H416" s="13" t="str">
        <f>VLOOKUP(MID(E416,5,3),DATA!$H$2:$I$16,2,FALSE)</f>
        <v>9.5"</v>
      </c>
      <c r="I416" s="13" t="str">
        <f t="shared" si="12"/>
        <v>45</v>
      </c>
      <c r="J416" s="13" t="str">
        <f>VLOOKUP(MID(E416,10,3),DATA!$J$2:$L$16,2,FALSE)</f>
        <v>5x112</v>
      </c>
      <c r="K416" s="13">
        <f>VLOOKUP(MID(E416,10,3),DATA!$J$2:$L$16,3,FALSE)</f>
        <v>66.56</v>
      </c>
      <c r="L416" s="10" t="str">
        <f>VLOOKUP(MID(E416,3,1),DATA!$D$2:$E$16,2,FALSE)</f>
        <v>High Offset</v>
      </c>
      <c r="N416" s="11" t="s">
        <v>18</v>
      </c>
      <c r="O416" s="61" t="str">
        <f>VLOOKUP(MID(P416,1,2),DATA!$B$2:$C$10,2,FALSE)</f>
        <v>FF11</v>
      </c>
      <c r="P416" s="66" t="s">
        <v>372</v>
      </c>
      <c r="Q416" s="18" cm="1">
        <f t="array" ref="Q416">SUMPRODUCT(1*('All Skus'!$C$2:$C$951=$P416),'All Skus'!$D$2:$D$951)</f>
        <v>3</v>
      </c>
      <c r="R416" s="13" t="str">
        <f>VLOOKUP(MID(P416,4,1),DATA!$F$2:$G$16,2,FALSE)</f>
        <v>19"</v>
      </c>
      <c r="S416" s="13" t="str">
        <f>VLOOKUP(MID(P416,5,3),DATA!$H$2:$I$16,2,FALSE)</f>
        <v>9.5"</v>
      </c>
      <c r="T416" s="13" t="str">
        <f t="shared" si="13"/>
        <v>45</v>
      </c>
      <c r="U416" s="13" t="str">
        <f>VLOOKUP(MID(P416,10,3),DATA!$J$2:$L$16,2,FALSE)</f>
        <v>5x112</v>
      </c>
      <c r="V416" s="13">
        <f>VLOOKUP(MID(P416,10,3),DATA!$J$2:$L$16,3,FALSE)</f>
        <v>66.56</v>
      </c>
      <c r="W416" s="10" t="str">
        <f>VLOOKUP(MID(P416,3,1),DATA!$D$2:$E$16,2,FALSE)</f>
        <v>High Offset</v>
      </c>
      <c r="Y416" s="11" t="s">
        <v>18</v>
      </c>
      <c r="AA416" s="10" t="s">
        <v>2</v>
      </c>
      <c r="AB416" s="10" t="s">
        <v>5</v>
      </c>
    </row>
    <row r="417" spans="1:28" x14ac:dyDescent="0.25">
      <c r="A417" s="10" t="s">
        <v>1817</v>
      </c>
      <c r="B417" s="10" t="s">
        <v>36</v>
      </c>
      <c r="C417" s="62" t="str">
        <f>VLOOKUP(MID(E417,1,2),DATA!$B$2:$C$10,2,FALSE)</f>
        <v>FF11</v>
      </c>
      <c r="D417" s="10" t="str">
        <f>VLOOKUP(MID(E417,13,2),DATA!$M$2:$N$16,2,FALSE)</f>
        <v>Liquid Metal</v>
      </c>
      <c r="E417" s="66" t="s">
        <v>373</v>
      </c>
      <c r="F417" s="18" cm="1">
        <f t="array" ref="F417">SUMPRODUCT(1*('All Skus'!$C$2:$C$951=$E417),'All Skus'!$D$2:$D$951)</f>
        <v>3</v>
      </c>
      <c r="G417" s="13" t="str">
        <f>VLOOKUP(MID(E417,4,1),DATA!$F$2:$G$16,2,FALSE)</f>
        <v>19"</v>
      </c>
      <c r="H417" s="13" t="str">
        <f>VLOOKUP(MID(E417,5,3),DATA!$H$2:$I$16,2,FALSE)</f>
        <v>9.5"</v>
      </c>
      <c r="I417" s="13" t="str">
        <f t="shared" si="12"/>
        <v>45</v>
      </c>
      <c r="J417" s="13" t="str">
        <f>VLOOKUP(MID(E417,10,3),DATA!$J$2:$L$16,2,FALSE)</f>
        <v>5x112</v>
      </c>
      <c r="K417" s="13">
        <f>VLOOKUP(MID(E417,10,3),DATA!$J$2:$L$16,3,FALSE)</f>
        <v>66.56</v>
      </c>
      <c r="L417" s="10" t="str">
        <f>VLOOKUP(MID(E417,3,1),DATA!$D$2:$E$16,2,FALSE)</f>
        <v>High Offset</v>
      </c>
      <c r="N417" s="11" t="s">
        <v>18</v>
      </c>
      <c r="O417" s="61" t="str">
        <f>VLOOKUP(MID(P417,1,2),DATA!$B$2:$C$10,2,FALSE)</f>
        <v>FF11</v>
      </c>
      <c r="P417" s="66" t="s">
        <v>373</v>
      </c>
      <c r="Q417" s="18" cm="1">
        <f t="array" ref="Q417">SUMPRODUCT(1*('All Skus'!$C$2:$C$951=$P417),'All Skus'!$D$2:$D$951)</f>
        <v>3</v>
      </c>
      <c r="R417" s="13" t="str">
        <f>VLOOKUP(MID(P417,4,1),DATA!$F$2:$G$16,2,FALSE)</f>
        <v>19"</v>
      </c>
      <c r="S417" s="13" t="str">
        <f>VLOOKUP(MID(P417,5,3),DATA!$H$2:$I$16,2,FALSE)</f>
        <v>9.5"</v>
      </c>
      <c r="T417" s="13" t="str">
        <f t="shared" si="13"/>
        <v>45</v>
      </c>
      <c r="U417" s="13" t="str">
        <f>VLOOKUP(MID(P417,10,3),DATA!$J$2:$L$16,2,FALSE)</f>
        <v>5x112</v>
      </c>
      <c r="V417" s="13">
        <f>VLOOKUP(MID(P417,10,3),DATA!$J$2:$L$16,3,FALSE)</f>
        <v>66.56</v>
      </c>
      <c r="W417" s="10" t="str">
        <f>VLOOKUP(MID(P417,3,1),DATA!$D$2:$E$16,2,FALSE)</f>
        <v>High Offset</v>
      </c>
      <c r="Y417" s="11" t="s">
        <v>18</v>
      </c>
      <c r="AA417" s="10" t="s">
        <v>2</v>
      </c>
      <c r="AB417" s="10" t="s">
        <v>5</v>
      </c>
    </row>
    <row r="418" spans="1:28" x14ac:dyDescent="0.25">
      <c r="A418" s="10" t="s">
        <v>1817</v>
      </c>
      <c r="B418" s="10" t="s">
        <v>36</v>
      </c>
      <c r="C418" s="62" t="str">
        <f>VLOOKUP(MID(E418,1,2),DATA!$B$2:$C$10,2,FALSE)</f>
        <v>FF11</v>
      </c>
      <c r="D418" s="10" t="str">
        <f>VLOOKUP(MID(E418,13,2),DATA!$M$2:$N$16,2,FALSE)</f>
        <v>Tarmac</v>
      </c>
      <c r="E418" s="66" t="s">
        <v>382</v>
      </c>
      <c r="F418" s="18" cm="1">
        <f t="array" ref="F418">SUMPRODUCT(1*('All Skus'!$C$2:$C$951=$E418),'All Skus'!$D$2:$D$951)</f>
        <v>0</v>
      </c>
      <c r="G418" s="13" t="str">
        <f>VLOOKUP(MID(E418,4,1),DATA!$F$2:$G$16,2,FALSE)</f>
        <v>20"</v>
      </c>
      <c r="H418" s="13" t="str">
        <f>VLOOKUP(MID(E418,5,3),DATA!$H$2:$I$16,2,FALSE)</f>
        <v>9.0"</v>
      </c>
      <c r="I418" s="13" t="str">
        <f t="shared" si="12"/>
        <v>35</v>
      </c>
      <c r="J418" s="13" t="str">
        <f>VLOOKUP(MID(E418,10,3),DATA!$J$2:$L$16,2,FALSE)</f>
        <v>5x112</v>
      </c>
      <c r="K418" s="13">
        <f>VLOOKUP(MID(E418,10,3),DATA!$J$2:$L$16,3,FALSE)</f>
        <v>66.56</v>
      </c>
      <c r="L418" s="10" t="str">
        <f>VLOOKUP(MID(E418,3,1),DATA!$D$2:$E$16,2,FALSE)</f>
        <v>High Offset</v>
      </c>
      <c r="N418" s="11" t="s">
        <v>39</v>
      </c>
      <c r="O418" s="61" t="str">
        <f>VLOOKUP(MID(P418,1,2),DATA!$B$2:$C$10,2,FALSE)</f>
        <v>FF11</v>
      </c>
      <c r="P418" s="66" t="s">
        <v>382</v>
      </c>
      <c r="Q418" s="18" cm="1">
        <f t="array" ref="Q418">SUMPRODUCT(1*('All Skus'!$C$2:$C$951=$P418),'All Skus'!$D$2:$D$951)</f>
        <v>0</v>
      </c>
      <c r="R418" s="13" t="str">
        <f>VLOOKUP(MID(P418,4,1),DATA!$F$2:$G$16,2,FALSE)</f>
        <v>20"</v>
      </c>
      <c r="S418" s="13" t="str">
        <f>VLOOKUP(MID(P418,5,3),DATA!$H$2:$I$16,2,FALSE)</f>
        <v>9.0"</v>
      </c>
      <c r="T418" s="13" t="str">
        <f t="shared" si="13"/>
        <v>35</v>
      </c>
      <c r="U418" s="13" t="str">
        <f>VLOOKUP(MID(P418,10,3),DATA!$J$2:$L$16,2,FALSE)</f>
        <v>5x112</v>
      </c>
      <c r="V418" s="13">
        <f>VLOOKUP(MID(P418,10,3),DATA!$J$2:$L$16,3,FALSE)</f>
        <v>66.56</v>
      </c>
      <c r="W418" s="10" t="str">
        <f>VLOOKUP(MID(P418,3,1),DATA!$D$2:$E$16,2,FALSE)</f>
        <v>High Offset</v>
      </c>
      <c r="Y418" s="11" t="s">
        <v>39</v>
      </c>
      <c r="AA418" s="10" t="s">
        <v>2</v>
      </c>
      <c r="AB418" s="10" t="s">
        <v>5</v>
      </c>
    </row>
    <row r="419" spans="1:28" x14ac:dyDescent="0.25">
      <c r="A419" s="10" t="s">
        <v>1817</v>
      </c>
      <c r="B419" s="10" t="s">
        <v>36</v>
      </c>
      <c r="C419" s="62" t="str">
        <f>VLOOKUP(MID(E419,1,2),DATA!$B$2:$C$10,2,FALSE)</f>
        <v>FF11</v>
      </c>
      <c r="D419" s="10" t="str">
        <f>VLOOKUP(MID(E419,13,2),DATA!$M$2:$N$16,2,FALSE)</f>
        <v>Liquid Metal</v>
      </c>
      <c r="E419" s="66" t="s">
        <v>383</v>
      </c>
      <c r="F419" s="18" cm="1">
        <f t="array" ref="F419">SUMPRODUCT(1*('All Skus'!$C$2:$C$951=$E419),'All Skus'!$D$2:$D$951)</f>
        <v>27</v>
      </c>
      <c r="G419" s="13" t="str">
        <f>VLOOKUP(MID(E419,4,1),DATA!$F$2:$G$16,2,FALSE)</f>
        <v>20"</v>
      </c>
      <c r="H419" s="13" t="str">
        <f>VLOOKUP(MID(E419,5,3),DATA!$H$2:$I$16,2,FALSE)</f>
        <v>9.0"</v>
      </c>
      <c r="I419" s="13" t="str">
        <f t="shared" si="12"/>
        <v>35</v>
      </c>
      <c r="J419" s="13" t="str">
        <f>VLOOKUP(MID(E419,10,3),DATA!$J$2:$L$16,2,FALSE)</f>
        <v>5x112</v>
      </c>
      <c r="K419" s="13">
        <f>VLOOKUP(MID(E419,10,3),DATA!$J$2:$L$16,3,FALSE)</f>
        <v>66.56</v>
      </c>
      <c r="L419" s="10" t="str">
        <f>VLOOKUP(MID(E419,3,1),DATA!$D$2:$E$16,2,FALSE)</f>
        <v>High Offset</v>
      </c>
      <c r="N419" s="11" t="s">
        <v>39</v>
      </c>
      <c r="O419" s="61" t="str">
        <f>VLOOKUP(MID(P419,1,2),DATA!$B$2:$C$10,2,FALSE)</f>
        <v>FF11</v>
      </c>
      <c r="P419" s="66" t="s">
        <v>383</v>
      </c>
      <c r="Q419" s="18" cm="1">
        <f t="array" ref="Q419">SUMPRODUCT(1*('All Skus'!$C$2:$C$951=$P419),'All Skus'!$D$2:$D$951)</f>
        <v>27</v>
      </c>
      <c r="R419" s="13" t="str">
        <f>VLOOKUP(MID(P419,4,1),DATA!$F$2:$G$16,2,FALSE)</f>
        <v>20"</v>
      </c>
      <c r="S419" s="13" t="str">
        <f>VLOOKUP(MID(P419,5,3),DATA!$H$2:$I$16,2,FALSE)</f>
        <v>9.0"</v>
      </c>
      <c r="T419" s="13" t="str">
        <f t="shared" si="13"/>
        <v>35</v>
      </c>
      <c r="U419" s="13" t="str">
        <f>VLOOKUP(MID(P419,10,3),DATA!$J$2:$L$16,2,FALSE)</f>
        <v>5x112</v>
      </c>
      <c r="V419" s="13">
        <f>VLOOKUP(MID(P419,10,3),DATA!$J$2:$L$16,3,FALSE)</f>
        <v>66.56</v>
      </c>
      <c r="W419" s="10" t="str">
        <f>VLOOKUP(MID(P419,3,1),DATA!$D$2:$E$16,2,FALSE)</f>
        <v>High Offset</v>
      </c>
      <c r="Y419" s="11" t="s">
        <v>39</v>
      </c>
      <c r="AA419" s="10" t="s">
        <v>2</v>
      </c>
      <c r="AB419" s="10" t="s">
        <v>5</v>
      </c>
    </row>
    <row r="420" spans="1:28" x14ac:dyDescent="0.25">
      <c r="A420" s="10" t="s">
        <v>1817</v>
      </c>
      <c r="B420" s="10" t="s">
        <v>36</v>
      </c>
      <c r="C420" s="62" t="str">
        <f>VLOOKUP(MID(E420,1,2),DATA!$B$2:$C$10,2,FALSE)</f>
        <v>FF15</v>
      </c>
      <c r="D420" s="10" t="str">
        <f>VLOOKUP(MID(E420,13,2),DATA!$M$2:$N$16,2,FALSE)</f>
        <v>Tarmac</v>
      </c>
      <c r="E420" s="66" t="s">
        <v>246</v>
      </c>
      <c r="F420" s="18" cm="1">
        <f t="array" ref="F420">SUMPRODUCT(1*('All Skus'!$C$2:$C$951=$E420),'All Skus'!$D$2:$D$951)</f>
        <v>0</v>
      </c>
      <c r="G420" s="13" t="str">
        <f>VLOOKUP(MID(E420,4,1),DATA!$F$2:$G$16,2,FALSE)</f>
        <v>19"</v>
      </c>
      <c r="H420" s="13" t="str">
        <f>VLOOKUP(MID(E420,5,3),DATA!$H$2:$I$16,2,FALSE)</f>
        <v>9.5"</v>
      </c>
      <c r="I420" s="13" t="str">
        <f t="shared" si="12"/>
        <v>45</v>
      </c>
      <c r="J420" s="13" t="str">
        <f>VLOOKUP(MID(E420,10,3),DATA!$J$2:$L$16,2,FALSE)</f>
        <v>5x112</v>
      </c>
      <c r="K420" s="13">
        <f>VLOOKUP(MID(E420,10,3),DATA!$J$2:$L$16,3,FALSE)</f>
        <v>66.56</v>
      </c>
      <c r="L420" s="10" t="str">
        <f>VLOOKUP(MID(E420,3,1),DATA!$D$2:$E$16,2,FALSE)</f>
        <v>High Offset</v>
      </c>
      <c r="M420" s="10">
        <v>24</v>
      </c>
      <c r="N420" s="11" t="s">
        <v>18</v>
      </c>
      <c r="O420" s="61" t="str">
        <f>VLOOKUP(MID(P420,1,2),DATA!$B$2:$C$10,2,FALSE)</f>
        <v>FF15</v>
      </c>
      <c r="P420" s="66" t="s">
        <v>246</v>
      </c>
      <c r="Q420" s="18" cm="1">
        <f t="array" ref="Q420">SUMPRODUCT(1*('All Skus'!$C$2:$C$951=$P420),'All Skus'!$D$2:$D$951)</f>
        <v>0</v>
      </c>
      <c r="R420" s="13" t="str">
        <f>VLOOKUP(MID(P420,4,1),DATA!$F$2:$G$16,2,FALSE)</f>
        <v>19"</v>
      </c>
      <c r="S420" s="13" t="str">
        <f>VLOOKUP(MID(P420,5,3),DATA!$H$2:$I$16,2,FALSE)</f>
        <v>9.5"</v>
      </c>
      <c r="T420" s="13" t="str">
        <f t="shared" si="13"/>
        <v>45</v>
      </c>
      <c r="U420" s="13" t="str">
        <f>VLOOKUP(MID(P420,10,3),DATA!$J$2:$L$16,2,FALSE)</f>
        <v>5x112</v>
      </c>
      <c r="V420" s="13">
        <f>VLOOKUP(MID(P420,10,3),DATA!$J$2:$L$16,3,FALSE)</f>
        <v>66.56</v>
      </c>
      <c r="W420" s="10" t="str">
        <f>VLOOKUP(MID(P420,3,1),DATA!$D$2:$E$16,2,FALSE)</f>
        <v>High Offset</v>
      </c>
      <c r="X420" s="10">
        <v>24</v>
      </c>
      <c r="Y420" s="11" t="s">
        <v>18</v>
      </c>
      <c r="AA420" s="10" t="s">
        <v>2</v>
      </c>
      <c r="AB420" s="10" t="s">
        <v>5</v>
      </c>
    </row>
    <row r="421" spans="1:28" x14ac:dyDescent="0.25">
      <c r="A421" s="10" t="s">
        <v>1817</v>
      </c>
      <c r="B421" s="10" t="s">
        <v>36</v>
      </c>
      <c r="C421" s="62" t="str">
        <f>VLOOKUP(MID(E421,1,2),DATA!$B$2:$C$10,2,FALSE)</f>
        <v>FF15</v>
      </c>
      <c r="D421" s="10" t="str">
        <f>VLOOKUP(MID(E421,13,2),DATA!$M$2:$N$16,2,FALSE)</f>
        <v>Tarmac</v>
      </c>
      <c r="E421" s="66" t="s">
        <v>246</v>
      </c>
      <c r="F421" s="18" cm="1">
        <f t="array" ref="F421">SUMPRODUCT(1*('All Skus'!$C$2:$C$951=$E421),'All Skus'!$D$2:$D$951)</f>
        <v>0</v>
      </c>
      <c r="G421" s="13" t="str">
        <f>VLOOKUP(MID(E421,4,1),DATA!$F$2:$G$16,2,FALSE)</f>
        <v>19"</v>
      </c>
      <c r="H421" s="13" t="str">
        <f>VLOOKUP(MID(E421,5,3),DATA!$H$2:$I$16,2,FALSE)</f>
        <v>9.5"</v>
      </c>
      <c r="I421" s="13" t="str">
        <f t="shared" si="12"/>
        <v>45</v>
      </c>
      <c r="J421" s="13" t="str">
        <f>VLOOKUP(MID(E421,10,3),DATA!$J$2:$L$16,2,FALSE)</f>
        <v>5x112</v>
      </c>
      <c r="K421" s="13">
        <f>VLOOKUP(MID(E421,10,3),DATA!$J$2:$L$16,3,FALSE)</f>
        <v>66.56</v>
      </c>
      <c r="L421" s="10" t="str">
        <f>VLOOKUP(MID(E421,3,1),DATA!$D$2:$E$16,2,FALSE)</f>
        <v>High Offset</v>
      </c>
      <c r="M421" s="10">
        <v>24</v>
      </c>
      <c r="N421" s="11" t="s">
        <v>18</v>
      </c>
      <c r="O421" s="61" t="str">
        <f>VLOOKUP(MID(P421,1,2),DATA!$B$2:$C$10,2,FALSE)</f>
        <v>FF15</v>
      </c>
      <c r="P421" s="66" t="s">
        <v>246</v>
      </c>
      <c r="Q421" s="18" cm="1">
        <f t="array" ref="Q421">SUMPRODUCT(1*('All Skus'!$C$2:$C$951=$P421),'All Skus'!$D$2:$D$951)</f>
        <v>0</v>
      </c>
      <c r="R421" s="13" t="str">
        <f>VLOOKUP(MID(P421,4,1),DATA!$F$2:$G$16,2,FALSE)</f>
        <v>19"</v>
      </c>
      <c r="S421" s="13" t="str">
        <f>VLOOKUP(MID(P421,5,3),DATA!$H$2:$I$16,2,FALSE)</f>
        <v>9.5"</v>
      </c>
      <c r="T421" s="13" t="str">
        <f t="shared" si="13"/>
        <v>45</v>
      </c>
      <c r="U421" s="13" t="str">
        <f>VLOOKUP(MID(P421,10,3),DATA!$J$2:$L$16,2,FALSE)</f>
        <v>5x112</v>
      </c>
      <c r="V421" s="13">
        <f>VLOOKUP(MID(P421,10,3),DATA!$J$2:$L$16,3,FALSE)</f>
        <v>66.56</v>
      </c>
      <c r="W421" s="10" t="str">
        <f>VLOOKUP(MID(P421,3,1),DATA!$D$2:$E$16,2,FALSE)</f>
        <v>High Offset</v>
      </c>
      <c r="X421" s="10">
        <v>24</v>
      </c>
      <c r="Y421" s="11" t="s">
        <v>18</v>
      </c>
      <c r="AA421" s="10" t="s">
        <v>2</v>
      </c>
      <c r="AB421" s="10" t="s">
        <v>5</v>
      </c>
    </row>
    <row r="422" spans="1:28" x14ac:dyDescent="0.25">
      <c r="A422" s="10" t="s">
        <v>1836</v>
      </c>
      <c r="B422" s="10" t="s">
        <v>1837</v>
      </c>
      <c r="C422" s="62" t="str">
        <f>VLOOKUP(MID(E422,1,2),DATA!$B$2:$C$10,2,FALSE)</f>
        <v>FF01</v>
      </c>
      <c r="D422" s="10" t="str">
        <f>VLOOKUP(MID(E422,13,2),DATA!$M$2:$N$16,2,FALSE)</f>
        <v>Tarmac</v>
      </c>
      <c r="E422" s="66" t="s">
        <v>159</v>
      </c>
      <c r="F422" s="18" cm="1">
        <f t="array" ref="F422">SUMPRODUCT(1*('All Skus'!$C$2:$C$951=$E422),'All Skus'!$D$2:$D$951)</f>
        <v>0</v>
      </c>
      <c r="G422" s="13" t="str">
        <f>VLOOKUP(MID(E422,4,1),DATA!$F$2:$G$16,2,FALSE)</f>
        <v>20"</v>
      </c>
      <c r="H422" s="13" t="str">
        <f>VLOOKUP(MID(E422,5,3),DATA!$H$2:$I$16,2,FALSE)</f>
        <v>9.0"</v>
      </c>
      <c r="I422" s="13" t="str">
        <f t="shared" si="12"/>
        <v>25</v>
      </c>
      <c r="J422" s="13" t="str">
        <f>VLOOKUP(MID(E422,10,3),DATA!$J$2:$L$16,2,FALSE)</f>
        <v>5x112</v>
      </c>
      <c r="K422" s="13">
        <f>VLOOKUP(MID(E422,10,3),DATA!$J$2:$L$16,3,FALSE)</f>
        <v>66.56</v>
      </c>
      <c r="L422" s="10" t="str">
        <f>VLOOKUP(MID(E422,3,1),DATA!$D$2:$E$16,2,FALSE)</f>
        <v>Medium Offset</v>
      </c>
      <c r="M422" s="10">
        <v>25.8</v>
      </c>
      <c r="N422" s="11" t="s">
        <v>35</v>
      </c>
      <c r="O422" s="61" t="str">
        <f>VLOOKUP(MID(P422,1,2),DATA!$B$2:$C$10,2,FALSE)</f>
        <v>FF01</v>
      </c>
      <c r="P422" s="66" t="s">
        <v>159</v>
      </c>
      <c r="Q422" s="18" cm="1">
        <f t="array" ref="Q422">SUMPRODUCT(1*('All Skus'!$C$2:$C$951=$P422),'All Skus'!$D$2:$D$951)</f>
        <v>0</v>
      </c>
      <c r="R422" s="13" t="str">
        <f>VLOOKUP(MID(P422,4,1),DATA!$F$2:$G$16,2,FALSE)</f>
        <v>20"</v>
      </c>
      <c r="S422" s="13" t="str">
        <f>VLOOKUP(MID(P422,5,3),DATA!$H$2:$I$16,2,FALSE)</f>
        <v>9.0"</v>
      </c>
      <c r="T422" s="13" t="str">
        <f t="shared" si="13"/>
        <v>25</v>
      </c>
      <c r="U422" s="13" t="str">
        <f>VLOOKUP(MID(P422,10,3),DATA!$J$2:$L$16,2,FALSE)</f>
        <v>5x112</v>
      </c>
      <c r="V422" s="13">
        <f>VLOOKUP(MID(P422,10,3),DATA!$J$2:$L$16,3,FALSE)</f>
        <v>66.56</v>
      </c>
      <c r="W422" s="10" t="str">
        <f>VLOOKUP(MID(P422,3,1),DATA!$D$2:$E$16,2,FALSE)</f>
        <v>Medium Offset</v>
      </c>
      <c r="X422" s="10">
        <v>25.8</v>
      </c>
      <c r="Y422" s="11" t="s">
        <v>35</v>
      </c>
      <c r="Z422" s="10" t="s">
        <v>2021</v>
      </c>
      <c r="AA422" s="10" t="s">
        <v>2</v>
      </c>
      <c r="AB422" s="10" t="s">
        <v>5</v>
      </c>
    </row>
    <row r="423" spans="1:28" x14ac:dyDescent="0.25">
      <c r="A423" s="10" t="s">
        <v>1836</v>
      </c>
      <c r="B423" s="10" t="s">
        <v>1837</v>
      </c>
      <c r="C423" s="62" t="str">
        <f>VLOOKUP(MID(E423,1,2),DATA!$B$2:$C$10,2,FALSE)</f>
        <v>FF01</v>
      </c>
      <c r="D423" s="10" t="str">
        <f>VLOOKUP(MID(E423,13,2),DATA!$M$2:$N$16,2,FALSE)</f>
        <v>Liquid Silver</v>
      </c>
      <c r="E423" s="66" t="s">
        <v>160</v>
      </c>
      <c r="F423" s="18" cm="1">
        <f t="array" ref="F423">SUMPRODUCT(1*('All Skus'!$C$2:$C$951=$E423),'All Skus'!$D$2:$D$951)</f>
        <v>34</v>
      </c>
      <c r="G423" s="13" t="str">
        <f>VLOOKUP(MID(E423,4,1),DATA!$F$2:$G$16,2,FALSE)</f>
        <v>20"</v>
      </c>
      <c r="H423" s="13" t="str">
        <f>VLOOKUP(MID(E423,5,3),DATA!$H$2:$I$16,2,FALSE)</f>
        <v>9.0"</v>
      </c>
      <c r="I423" s="13" t="str">
        <f t="shared" si="12"/>
        <v>25</v>
      </c>
      <c r="J423" s="13" t="str">
        <f>VLOOKUP(MID(E423,10,3),DATA!$J$2:$L$16,2,FALSE)</f>
        <v>5x112</v>
      </c>
      <c r="K423" s="13">
        <f>VLOOKUP(MID(E423,10,3),DATA!$J$2:$L$16,3,FALSE)</f>
        <v>66.56</v>
      </c>
      <c r="L423" s="10" t="str">
        <f>VLOOKUP(MID(E423,3,1),DATA!$D$2:$E$16,2,FALSE)</f>
        <v>Medium Offset</v>
      </c>
      <c r="M423" s="10">
        <v>25.8</v>
      </c>
      <c r="N423" s="11" t="s">
        <v>35</v>
      </c>
      <c r="O423" s="61" t="str">
        <f>VLOOKUP(MID(P423,1,2),DATA!$B$2:$C$10,2,FALSE)</f>
        <v>FF01</v>
      </c>
      <c r="P423" s="66" t="s">
        <v>160</v>
      </c>
      <c r="Q423" s="18" cm="1">
        <f t="array" ref="Q423">SUMPRODUCT(1*('All Skus'!$C$2:$C$951=$P423),'All Skus'!$D$2:$D$951)</f>
        <v>34</v>
      </c>
      <c r="R423" s="13" t="str">
        <f>VLOOKUP(MID(P423,4,1),DATA!$F$2:$G$16,2,FALSE)</f>
        <v>20"</v>
      </c>
      <c r="S423" s="13" t="str">
        <f>VLOOKUP(MID(P423,5,3),DATA!$H$2:$I$16,2,FALSE)</f>
        <v>9.0"</v>
      </c>
      <c r="T423" s="13" t="str">
        <f t="shared" si="13"/>
        <v>25</v>
      </c>
      <c r="U423" s="13" t="str">
        <f>VLOOKUP(MID(P423,10,3),DATA!$J$2:$L$16,2,FALSE)</f>
        <v>5x112</v>
      </c>
      <c r="V423" s="13">
        <f>VLOOKUP(MID(P423,10,3),DATA!$J$2:$L$16,3,FALSE)</f>
        <v>66.56</v>
      </c>
      <c r="W423" s="10" t="str">
        <f>VLOOKUP(MID(P423,3,1),DATA!$D$2:$E$16,2,FALSE)</f>
        <v>Medium Offset</v>
      </c>
      <c r="X423" s="10">
        <v>25.8</v>
      </c>
      <c r="Y423" s="11" t="s">
        <v>35</v>
      </c>
      <c r="Z423" s="10" t="s">
        <v>2021</v>
      </c>
      <c r="AA423" s="10" t="s">
        <v>2</v>
      </c>
      <c r="AB423" s="10" t="s">
        <v>5</v>
      </c>
    </row>
    <row r="424" spans="1:28" x14ac:dyDescent="0.25">
      <c r="A424" s="10" t="s">
        <v>1836</v>
      </c>
      <c r="B424" s="10" t="s">
        <v>1837</v>
      </c>
      <c r="C424" s="62" t="str">
        <f>VLOOKUP(MID(E424,1,2),DATA!$B$2:$C$10,2,FALSE)</f>
        <v>FF04</v>
      </c>
      <c r="D424" s="10" t="str">
        <f>VLOOKUP(MID(E424,13,2),DATA!$M$2:$N$16,2,FALSE)</f>
        <v>Tarmac</v>
      </c>
      <c r="E424" s="66" t="s">
        <v>303</v>
      </c>
      <c r="F424" s="18" cm="1">
        <f t="array" ref="F424">SUMPRODUCT(1*('All Skus'!$C$2:$C$951=$E424),'All Skus'!$D$2:$D$951)</f>
        <v>7</v>
      </c>
      <c r="G424" s="13" t="str">
        <f>VLOOKUP(MID(E424,4,1),DATA!$F$2:$G$16,2,FALSE)</f>
        <v>20"</v>
      </c>
      <c r="H424" s="13" t="str">
        <f>VLOOKUP(MID(E424,5,3),DATA!$H$2:$I$16,2,FALSE)</f>
        <v>9.0"</v>
      </c>
      <c r="I424" s="13" t="str">
        <f t="shared" si="12"/>
        <v>25</v>
      </c>
      <c r="J424" s="13" t="str">
        <f>VLOOKUP(MID(E424,10,3),DATA!$J$2:$L$16,2,FALSE)</f>
        <v>5x112</v>
      </c>
      <c r="K424" s="13">
        <f>VLOOKUP(MID(E424,10,3),DATA!$J$2:$L$16,3,FALSE)</f>
        <v>66.56</v>
      </c>
      <c r="L424" s="10" t="str">
        <f>VLOOKUP(MID(E424,3,1),DATA!$D$2:$E$16,2,FALSE)</f>
        <v>Medium Offset</v>
      </c>
      <c r="M424" s="10">
        <v>24.8</v>
      </c>
      <c r="N424" s="11" t="s">
        <v>35</v>
      </c>
      <c r="O424" s="61" t="str">
        <f>VLOOKUP(MID(P424,1,2),DATA!$B$2:$C$10,2,FALSE)</f>
        <v>FF04</v>
      </c>
      <c r="P424" s="66" t="s">
        <v>303</v>
      </c>
      <c r="Q424" s="18" cm="1">
        <f t="array" ref="Q424">SUMPRODUCT(1*('All Skus'!$C$2:$C$951=$P424),'All Skus'!$D$2:$D$951)</f>
        <v>7</v>
      </c>
      <c r="R424" s="13" t="str">
        <f>VLOOKUP(MID(P424,4,1),DATA!$F$2:$G$16,2,FALSE)</f>
        <v>20"</v>
      </c>
      <c r="S424" s="13" t="str">
        <f>VLOOKUP(MID(P424,5,3),DATA!$H$2:$I$16,2,FALSE)</f>
        <v>9.0"</v>
      </c>
      <c r="T424" s="13" t="str">
        <f t="shared" si="13"/>
        <v>25</v>
      </c>
      <c r="U424" s="13" t="str">
        <f>VLOOKUP(MID(P424,10,3),DATA!$J$2:$L$16,2,FALSE)</f>
        <v>5x112</v>
      </c>
      <c r="V424" s="13">
        <f>VLOOKUP(MID(P424,10,3),DATA!$J$2:$L$16,3,FALSE)</f>
        <v>66.56</v>
      </c>
      <c r="W424" s="10" t="str">
        <f>VLOOKUP(MID(P424,3,1),DATA!$D$2:$E$16,2,FALSE)</f>
        <v>Medium Offset</v>
      </c>
      <c r="X424" s="10">
        <v>24.8</v>
      </c>
      <c r="Y424" s="11" t="s">
        <v>35</v>
      </c>
      <c r="Z424" s="10" t="s">
        <v>2021</v>
      </c>
      <c r="AA424" s="10" t="s">
        <v>2</v>
      </c>
      <c r="AB424" s="10" t="s">
        <v>5</v>
      </c>
    </row>
    <row r="425" spans="1:28" x14ac:dyDescent="0.25">
      <c r="A425" s="10" t="s">
        <v>1836</v>
      </c>
      <c r="B425" s="10" t="s">
        <v>1837</v>
      </c>
      <c r="C425" s="62" t="str">
        <f>VLOOKUP(MID(E425,1,2),DATA!$B$2:$C$10,2,FALSE)</f>
        <v>FF04</v>
      </c>
      <c r="D425" s="10" t="str">
        <f>VLOOKUP(MID(E425,13,2),DATA!$M$2:$N$16,2,FALSE)</f>
        <v>Liquid Metal</v>
      </c>
      <c r="E425" s="66" t="s">
        <v>304</v>
      </c>
      <c r="F425" s="18" cm="1">
        <f t="array" ref="F425">SUMPRODUCT(1*('All Skus'!$C$2:$C$951=$E425),'All Skus'!$D$2:$D$951)</f>
        <v>9</v>
      </c>
      <c r="G425" s="13" t="str">
        <f>VLOOKUP(MID(E425,4,1),DATA!$F$2:$G$16,2,FALSE)</f>
        <v>20"</v>
      </c>
      <c r="H425" s="13" t="str">
        <f>VLOOKUP(MID(E425,5,3),DATA!$H$2:$I$16,2,FALSE)</f>
        <v>9.0"</v>
      </c>
      <c r="I425" s="13" t="str">
        <f t="shared" si="12"/>
        <v>25</v>
      </c>
      <c r="J425" s="13" t="str">
        <f>VLOOKUP(MID(E425,10,3),DATA!$J$2:$L$16,2,FALSE)</f>
        <v>5x112</v>
      </c>
      <c r="K425" s="13">
        <f>VLOOKUP(MID(E425,10,3),DATA!$J$2:$L$16,3,FALSE)</f>
        <v>66.56</v>
      </c>
      <c r="L425" s="10" t="str">
        <f>VLOOKUP(MID(E425,3,1),DATA!$D$2:$E$16,2,FALSE)</f>
        <v>Medium Offset</v>
      </c>
      <c r="M425" s="10">
        <v>24.8</v>
      </c>
      <c r="N425" s="11" t="s">
        <v>35</v>
      </c>
      <c r="O425" s="61" t="str">
        <f>VLOOKUP(MID(P425,1,2),DATA!$B$2:$C$10,2,FALSE)</f>
        <v>FF04</v>
      </c>
      <c r="P425" s="66" t="s">
        <v>304</v>
      </c>
      <c r="Q425" s="18" cm="1">
        <f t="array" ref="Q425">SUMPRODUCT(1*('All Skus'!$C$2:$C$951=$P425),'All Skus'!$D$2:$D$951)</f>
        <v>9</v>
      </c>
      <c r="R425" s="13" t="str">
        <f>VLOOKUP(MID(P425,4,1),DATA!$F$2:$G$16,2,FALSE)</f>
        <v>20"</v>
      </c>
      <c r="S425" s="13" t="str">
        <f>VLOOKUP(MID(P425,5,3),DATA!$H$2:$I$16,2,FALSE)</f>
        <v>9.0"</v>
      </c>
      <c r="T425" s="13" t="str">
        <f t="shared" si="13"/>
        <v>25</v>
      </c>
      <c r="U425" s="13" t="str">
        <f>VLOOKUP(MID(P425,10,3),DATA!$J$2:$L$16,2,FALSE)</f>
        <v>5x112</v>
      </c>
      <c r="V425" s="13">
        <f>VLOOKUP(MID(P425,10,3),DATA!$J$2:$L$16,3,FALSE)</f>
        <v>66.56</v>
      </c>
      <c r="W425" s="10" t="str">
        <f>VLOOKUP(MID(P425,3,1),DATA!$D$2:$E$16,2,FALSE)</f>
        <v>Medium Offset</v>
      </c>
      <c r="X425" s="10">
        <v>24.8</v>
      </c>
      <c r="Y425" s="11" t="s">
        <v>35</v>
      </c>
      <c r="Z425" s="10" t="s">
        <v>2021</v>
      </c>
      <c r="AA425" s="10" t="s">
        <v>2</v>
      </c>
      <c r="AB425" s="10" t="s">
        <v>5</v>
      </c>
    </row>
    <row r="426" spans="1:28" x14ac:dyDescent="0.25">
      <c r="A426" s="10" t="s">
        <v>1836</v>
      </c>
      <c r="B426" s="10" t="s">
        <v>1837</v>
      </c>
      <c r="C426" s="62" t="str">
        <f>VLOOKUP(MID(E426,1,2),DATA!$B$2:$C$10,2,FALSE)</f>
        <v>FF10</v>
      </c>
      <c r="D426" s="10" t="str">
        <f>VLOOKUP(MID(E426,13,2),DATA!$M$2:$N$16,2,FALSE)</f>
        <v>Tarmac</v>
      </c>
      <c r="E426" s="66" t="s">
        <v>28</v>
      </c>
      <c r="F426" s="18" cm="1">
        <f t="array" ref="F426">SUMPRODUCT(1*('All Skus'!$C$2:$C$951=$E426),'All Skus'!$D$2:$D$951)</f>
        <v>24</v>
      </c>
      <c r="G426" s="13" t="str">
        <f>VLOOKUP(MID(E426,4,1),DATA!$F$2:$G$16,2,FALSE)</f>
        <v>20"</v>
      </c>
      <c r="H426" s="13" t="str">
        <f>VLOOKUP(MID(E426,5,3),DATA!$H$2:$I$16,2,FALSE)</f>
        <v>9.0"</v>
      </c>
      <c r="I426" s="13" t="str">
        <f t="shared" si="12"/>
        <v>25</v>
      </c>
      <c r="J426" s="13" t="str">
        <f>VLOOKUP(MID(E426,10,3),DATA!$J$2:$L$16,2,FALSE)</f>
        <v>5x112</v>
      </c>
      <c r="K426" s="13">
        <f>VLOOKUP(MID(E426,10,3),DATA!$J$2:$L$16,3,FALSE)</f>
        <v>66.56</v>
      </c>
      <c r="L426" s="10" t="str">
        <f>VLOOKUP(MID(E426,3,1),DATA!$D$2:$E$16,2,FALSE)</f>
        <v>Medium Offset</v>
      </c>
      <c r="N426" s="11" t="s">
        <v>35</v>
      </c>
      <c r="O426" s="61" t="str">
        <f>VLOOKUP(MID(P426,1,2),DATA!$B$2:$C$10,2,FALSE)</f>
        <v>FF10</v>
      </c>
      <c r="P426" s="66" t="s">
        <v>28</v>
      </c>
      <c r="Q426" s="18" cm="1">
        <f t="array" ref="Q426">SUMPRODUCT(1*('All Skus'!$C$2:$C$951=$P426),'All Skus'!$D$2:$D$951)</f>
        <v>24</v>
      </c>
      <c r="R426" s="13" t="str">
        <f>VLOOKUP(MID(P426,4,1),DATA!$F$2:$G$16,2,FALSE)</f>
        <v>20"</v>
      </c>
      <c r="S426" s="13" t="str">
        <f>VLOOKUP(MID(P426,5,3),DATA!$H$2:$I$16,2,FALSE)</f>
        <v>9.0"</v>
      </c>
      <c r="T426" s="13" t="str">
        <f t="shared" si="13"/>
        <v>25</v>
      </c>
      <c r="U426" s="13" t="str">
        <f>VLOOKUP(MID(P426,10,3),DATA!$J$2:$L$16,2,FALSE)</f>
        <v>5x112</v>
      </c>
      <c r="V426" s="13">
        <f>VLOOKUP(MID(P426,10,3),DATA!$J$2:$L$16,3,FALSE)</f>
        <v>66.56</v>
      </c>
      <c r="W426" s="10" t="str">
        <f>VLOOKUP(MID(P426,3,1),DATA!$D$2:$E$16,2,FALSE)</f>
        <v>Medium Offset</v>
      </c>
      <c r="Y426" s="11" t="s">
        <v>35</v>
      </c>
      <c r="Z426" s="10" t="s">
        <v>2021</v>
      </c>
      <c r="AA426" s="10" t="s">
        <v>2</v>
      </c>
      <c r="AB426" s="10" t="s">
        <v>5</v>
      </c>
    </row>
    <row r="427" spans="1:28" x14ac:dyDescent="0.25">
      <c r="A427" s="10" t="s">
        <v>1836</v>
      </c>
      <c r="B427" s="10" t="s">
        <v>1837</v>
      </c>
      <c r="C427" s="62" t="str">
        <f>VLOOKUP(MID(E427,1,2),DATA!$B$2:$C$10,2,FALSE)</f>
        <v>FF10</v>
      </c>
      <c r="D427" s="10" t="str">
        <f>VLOOKUP(MID(E427,13,2),DATA!$M$2:$N$16,2,FALSE)</f>
        <v>Liquid Metal</v>
      </c>
      <c r="E427" s="66" t="s">
        <v>29</v>
      </c>
      <c r="F427" s="18" cm="1">
        <f t="array" ref="F427">SUMPRODUCT(1*('All Skus'!$C$2:$C$951=$E427),'All Skus'!$D$2:$D$951)</f>
        <v>8</v>
      </c>
      <c r="G427" s="13" t="str">
        <f>VLOOKUP(MID(E427,4,1),DATA!$F$2:$G$16,2,FALSE)</f>
        <v>20"</v>
      </c>
      <c r="H427" s="13" t="str">
        <f>VLOOKUP(MID(E427,5,3),DATA!$H$2:$I$16,2,FALSE)</f>
        <v>9.0"</v>
      </c>
      <c r="I427" s="13" t="str">
        <f t="shared" si="12"/>
        <v>25</v>
      </c>
      <c r="J427" s="13" t="str">
        <f>VLOOKUP(MID(E427,10,3),DATA!$J$2:$L$16,2,FALSE)</f>
        <v>5x112</v>
      </c>
      <c r="K427" s="13">
        <f>VLOOKUP(MID(E427,10,3),DATA!$J$2:$L$16,3,FALSE)</f>
        <v>66.56</v>
      </c>
      <c r="L427" s="10" t="str">
        <f>VLOOKUP(MID(E427,3,1),DATA!$D$2:$E$16,2,FALSE)</f>
        <v>Medium Offset</v>
      </c>
      <c r="N427" s="11" t="s">
        <v>35</v>
      </c>
      <c r="O427" s="61" t="str">
        <f>VLOOKUP(MID(P427,1,2),DATA!$B$2:$C$10,2,FALSE)</f>
        <v>FF10</v>
      </c>
      <c r="P427" s="66" t="s">
        <v>29</v>
      </c>
      <c r="Q427" s="18" cm="1">
        <f t="array" ref="Q427">SUMPRODUCT(1*('All Skus'!$C$2:$C$951=$P427),'All Skus'!$D$2:$D$951)</f>
        <v>8</v>
      </c>
      <c r="R427" s="13" t="str">
        <f>VLOOKUP(MID(P427,4,1),DATA!$F$2:$G$16,2,FALSE)</f>
        <v>20"</v>
      </c>
      <c r="S427" s="13" t="str">
        <f>VLOOKUP(MID(P427,5,3),DATA!$H$2:$I$16,2,FALSE)</f>
        <v>9.0"</v>
      </c>
      <c r="T427" s="13" t="str">
        <f t="shared" si="13"/>
        <v>25</v>
      </c>
      <c r="U427" s="13" t="str">
        <f>VLOOKUP(MID(P427,10,3),DATA!$J$2:$L$16,2,FALSE)</f>
        <v>5x112</v>
      </c>
      <c r="V427" s="13">
        <f>VLOOKUP(MID(P427,10,3),DATA!$J$2:$L$16,3,FALSE)</f>
        <v>66.56</v>
      </c>
      <c r="W427" s="10" t="str">
        <f>VLOOKUP(MID(P427,3,1),DATA!$D$2:$E$16,2,FALSE)</f>
        <v>Medium Offset</v>
      </c>
      <c r="Y427" s="11" t="s">
        <v>35</v>
      </c>
      <c r="Z427" s="10" t="s">
        <v>2021</v>
      </c>
      <c r="AA427" s="10" t="s">
        <v>2</v>
      </c>
      <c r="AB427" s="10" t="s">
        <v>5</v>
      </c>
    </row>
    <row r="428" spans="1:28" x14ac:dyDescent="0.25">
      <c r="A428" s="10" t="s">
        <v>1836</v>
      </c>
      <c r="B428" s="10" t="s">
        <v>1837</v>
      </c>
      <c r="C428" s="62" t="str">
        <f>VLOOKUP(MID(E428,1,2),DATA!$B$2:$C$10,2,FALSE)</f>
        <v>FF11</v>
      </c>
      <c r="D428" s="10" t="str">
        <f>VLOOKUP(MID(E428,13,2),DATA!$M$2:$N$16,2,FALSE)</f>
        <v>Tarmac</v>
      </c>
      <c r="E428" s="66" t="s">
        <v>378</v>
      </c>
      <c r="F428" s="18" cm="1">
        <f t="array" ref="F428">SUMPRODUCT(1*('All Skus'!$C$2:$C$951=$E428),'All Skus'!$D$2:$D$951)</f>
        <v>22</v>
      </c>
      <c r="G428" s="13" t="str">
        <f>VLOOKUP(MID(E428,4,1),DATA!$F$2:$G$16,2,FALSE)</f>
        <v>20"</v>
      </c>
      <c r="H428" s="13" t="str">
        <f>VLOOKUP(MID(E428,5,3),DATA!$H$2:$I$16,2,FALSE)</f>
        <v>9.0"</v>
      </c>
      <c r="I428" s="13" t="str">
        <f t="shared" si="12"/>
        <v>25</v>
      </c>
      <c r="J428" s="13" t="str">
        <f>VLOOKUP(MID(E428,10,3),DATA!$J$2:$L$16,2,FALSE)</f>
        <v>5x112</v>
      </c>
      <c r="K428" s="13">
        <f>VLOOKUP(MID(E428,10,3),DATA!$J$2:$L$16,3,FALSE)</f>
        <v>66.56</v>
      </c>
      <c r="L428" s="10" t="str">
        <f>VLOOKUP(MID(E428,3,1),DATA!$D$2:$E$16,2,FALSE)</f>
        <v>Medium Offset</v>
      </c>
      <c r="N428" s="11" t="s">
        <v>35</v>
      </c>
      <c r="O428" s="61" t="str">
        <f>VLOOKUP(MID(P428,1,2),DATA!$B$2:$C$10,2,FALSE)</f>
        <v>FF11</v>
      </c>
      <c r="P428" s="66" t="s">
        <v>378</v>
      </c>
      <c r="Q428" s="18" cm="1">
        <f t="array" ref="Q428">SUMPRODUCT(1*('All Skus'!$C$2:$C$951=$P428),'All Skus'!$D$2:$D$951)</f>
        <v>22</v>
      </c>
      <c r="R428" s="13" t="str">
        <f>VLOOKUP(MID(P428,4,1),DATA!$F$2:$G$16,2,FALSE)</f>
        <v>20"</v>
      </c>
      <c r="S428" s="13" t="str">
        <f>VLOOKUP(MID(P428,5,3),DATA!$H$2:$I$16,2,FALSE)</f>
        <v>9.0"</v>
      </c>
      <c r="T428" s="13" t="str">
        <f t="shared" si="13"/>
        <v>25</v>
      </c>
      <c r="U428" s="13" t="str">
        <f>VLOOKUP(MID(P428,10,3),DATA!$J$2:$L$16,2,FALSE)</f>
        <v>5x112</v>
      </c>
      <c r="V428" s="13">
        <f>VLOOKUP(MID(P428,10,3),DATA!$J$2:$L$16,3,FALSE)</f>
        <v>66.56</v>
      </c>
      <c r="W428" s="10" t="str">
        <f>VLOOKUP(MID(P428,3,1),DATA!$D$2:$E$16,2,FALSE)</f>
        <v>Medium Offset</v>
      </c>
      <c r="Y428" s="11" t="s">
        <v>35</v>
      </c>
      <c r="Z428" s="10" t="s">
        <v>2021</v>
      </c>
      <c r="AA428" s="10" t="s">
        <v>2</v>
      </c>
      <c r="AB428" s="10" t="s">
        <v>5</v>
      </c>
    </row>
    <row r="429" spans="1:28" x14ac:dyDescent="0.25">
      <c r="A429" s="10" t="s">
        <v>1836</v>
      </c>
      <c r="B429" s="10" t="s">
        <v>1837</v>
      </c>
      <c r="C429" s="62" t="str">
        <f>VLOOKUP(MID(E429,1,2),DATA!$B$2:$C$10,2,FALSE)</f>
        <v>FF11</v>
      </c>
      <c r="D429" s="10" t="str">
        <f>VLOOKUP(MID(E429,13,2),DATA!$M$2:$N$16,2,FALSE)</f>
        <v>Liquid Metal</v>
      </c>
      <c r="E429" s="66" t="s">
        <v>379</v>
      </c>
      <c r="F429" s="18" cm="1">
        <f t="array" ref="F429">SUMPRODUCT(1*('All Skus'!$C$2:$C$951=$E429),'All Skus'!$D$2:$D$951)</f>
        <v>5</v>
      </c>
      <c r="G429" s="13" t="str">
        <f>VLOOKUP(MID(E429,4,1),DATA!$F$2:$G$16,2,FALSE)</f>
        <v>20"</v>
      </c>
      <c r="H429" s="13" t="str">
        <f>VLOOKUP(MID(E429,5,3),DATA!$H$2:$I$16,2,FALSE)</f>
        <v>9.0"</v>
      </c>
      <c r="I429" s="13" t="str">
        <f t="shared" si="12"/>
        <v>25</v>
      </c>
      <c r="J429" s="13" t="str">
        <f>VLOOKUP(MID(E429,10,3),DATA!$J$2:$L$16,2,FALSE)</f>
        <v>5x112</v>
      </c>
      <c r="K429" s="13">
        <f>VLOOKUP(MID(E429,10,3),DATA!$J$2:$L$16,3,FALSE)</f>
        <v>66.56</v>
      </c>
      <c r="L429" s="10" t="str">
        <f>VLOOKUP(MID(E429,3,1),DATA!$D$2:$E$16,2,FALSE)</f>
        <v>Medium Offset</v>
      </c>
      <c r="N429" s="11" t="s">
        <v>35</v>
      </c>
      <c r="O429" s="61" t="str">
        <f>VLOOKUP(MID(P429,1,2),DATA!$B$2:$C$10,2,FALSE)</f>
        <v>FF11</v>
      </c>
      <c r="P429" s="66" t="s">
        <v>379</v>
      </c>
      <c r="Q429" s="18" cm="1">
        <f t="array" ref="Q429">SUMPRODUCT(1*('All Skus'!$C$2:$C$951=$P429),'All Skus'!$D$2:$D$951)</f>
        <v>5</v>
      </c>
      <c r="R429" s="13" t="str">
        <f>VLOOKUP(MID(P429,4,1),DATA!$F$2:$G$16,2,FALSE)</f>
        <v>20"</v>
      </c>
      <c r="S429" s="13" t="str">
        <f>VLOOKUP(MID(P429,5,3),DATA!$H$2:$I$16,2,FALSE)</f>
        <v>9.0"</v>
      </c>
      <c r="T429" s="13" t="str">
        <f t="shared" si="13"/>
        <v>25</v>
      </c>
      <c r="U429" s="13" t="str">
        <f>VLOOKUP(MID(P429,10,3),DATA!$J$2:$L$16,2,FALSE)</f>
        <v>5x112</v>
      </c>
      <c r="V429" s="13">
        <f>VLOOKUP(MID(P429,10,3),DATA!$J$2:$L$16,3,FALSE)</f>
        <v>66.56</v>
      </c>
      <c r="W429" s="10" t="str">
        <f>VLOOKUP(MID(P429,3,1),DATA!$D$2:$E$16,2,FALSE)</f>
        <v>Medium Offset</v>
      </c>
      <c r="Y429" s="11" t="s">
        <v>35</v>
      </c>
      <c r="Z429" s="10" t="s">
        <v>2021</v>
      </c>
      <c r="AA429" s="10" t="s">
        <v>2</v>
      </c>
      <c r="AB429" s="10" t="s">
        <v>5</v>
      </c>
    </row>
    <row r="430" spans="1:28" x14ac:dyDescent="0.25">
      <c r="A430" s="10" t="s">
        <v>1836</v>
      </c>
      <c r="B430" s="10" t="s">
        <v>1837</v>
      </c>
      <c r="C430" s="62" t="str">
        <f>VLOOKUP(MID(E430,1,2),DATA!$B$2:$C$10,2,FALSE)</f>
        <v>FF15</v>
      </c>
      <c r="D430" s="10" t="str">
        <f>VLOOKUP(MID(E430,13,2),DATA!$M$2:$N$16,2,FALSE)</f>
        <v>Tarmac</v>
      </c>
      <c r="E430" s="66" t="s">
        <v>1701</v>
      </c>
      <c r="F430" s="18" cm="1">
        <f t="array" ref="F430">SUMPRODUCT(1*('All Skus'!$C$2:$C$951=$E430),'All Skus'!$D$2:$D$951)</f>
        <v>24</v>
      </c>
      <c r="G430" s="13" t="str">
        <f>VLOOKUP(MID(E430,4,1),DATA!$F$2:$G$16,2,FALSE)</f>
        <v>20"</v>
      </c>
      <c r="H430" s="13" t="str">
        <f>VLOOKUP(MID(E430,5,3),DATA!$H$2:$I$16,2,FALSE)</f>
        <v>9.0"</v>
      </c>
      <c r="I430" s="13" t="str">
        <f t="shared" si="12"/>
        <v>25</v>
      </c>
      <c r="J430" s="13" t="str">
        <f>VLOOKUP(MID(E430,10,3),DATA!$J$2:$L$16,2,FALSE)</f>
        <v>5x112</v>
      </c>
      <c r="K430" s="13">
        <f>VLOOKUP(MID(E430,10,3),DATA!$J$2:$L$16,3,FALSE)</f>
        <v>66.56</v>
      </c>
      <c r="L430" s="10" t="str">
        <f>VLOOKUP(MID(E430,3,1),DATA!$D$2:$E$16,2,FALSE)</f>
        <v>Medium Offset</v>
      </c>
      <c r="M430" s="10">
        <v>23.4</v>
      </c>
      <c r="N430" s="11" t="s">
        <v>35</v>
      </c>
      <c r="O430" s="61" t="str">
        <f>VLOOKUP(MID(P430,1,2),DATA!$B$2:$C$10,2,FALSE)</f>
        <v>FF15</v>
      </c>
      <c r="P430" s="66" t="s">
        <v>1701</v>
      </c>
      <c r="Q430" s="18" cm="1">
        <f t="array" ref="Q430">SUMPRODUCT(1*('All Skus'!$C$2:$C$951=$P430),'All Skus'!$D$2:$D$951)</f>
        <v>24</v>
      </c>
      <c r="R430" s="13" t="str">
        <f>VLOOKUP(MID(P430,4,1),DATA!$F$2:$G$16,2,FALSE)</f>
        <v>20"</v>
      </c>
      <c r="S430" s="13" t="str">
        <f>VLOOKUP(MID(P430,5,3),DATA!$H$2:$I$16,2,FALSE)</f>
        <v>9.0"</v>
      </c>
      <c r="T430" s="13" t="str">
        <f t="shared" si="13"/>
        <v>25</v>
      </c>
      <c r="U430" s="13" t="str">
        <f>VLOOKUP(MID(P430,10,3),DATA!$J$2:$L$16,2,FALSE)</f>
        <v>5x112</v>
      </c>
      <c r="V430" s="13">
        <f>VLOOKUP(MID(P430,10,3),DATA!$J$2:$L$16,3,FALSE)</f>
        <v>66.56</v>
      </c>
      <c r="W430" s="10" t="str">
        <f>VLOOKUP(MID(P430,3,1),DATA!$D$2:$E$16,2,FALSE)</f>
        <v>Medium Offset</v>
      </c>
      <c r="X430" s="10">
        <v>23.4</v>
      </c>
      <c r="Y430" s="11" t="s">
        <v>35</v>
      </c>
      <c r="Z430" s="10" t="s">
        <v>2021</v>
      </c>
      <c r="AA430" s="10" t="s">
        <v>2</v>
      </c>
      <c r="AB430" s="10" t="s">
        <v>5</v>
      </c>
    </row>
    <row r="431" spans="1:28" x14ac:dyDescent="0.25">
      <c r="A431" s="10" t="s">
        <v>1836</v>
      </c>
      <c r="B431" s="10" t="s">
        <v>1837</v>
      </c>
      <c r="C431" s="62" t="str">
        <f>VLOOKUP(MID(E431,1,2),DATA!$B$2:$C$10,2,FALSE)</f>
        <v>FF15</v>
      </c>
      <c r="D431" s="10" t="str">
        <f>VLOOKUP(MID(E431,13,2),DATA!$M$2:$N$16,2,FALSE)</f>
        <v>Tarmac</v>
      </c>
      <c r="E431" s="66" t="s">
        <v>1701</v>
      </c>
      <c r="F431" s="18" cm="1">
        <f t="array" ref="F431">SUMPRODUCT(1*('All Skus'!$C$2:$C$951=$E431),'All Skus'!$D$2:$D$951)</f>
        <v>24</v>
      </c>
      <c r="G431" s="13" t="str">
        <f>VLOOKUP(MID(E431,4,1),DATA!$F$2:$G$16,2,FALSE)</f>
        <v>20"</v>
      </c>
      <c r="H431" s="13" t="str">
        <f>VLOOKUP(MID(E431,5,3),DATA!$H$2:$I$16,2,FALSE)</f>
        <v>9.0"</v>
      </c>
      <c r="I431" s="13" t="str">
        <f t="shared" si="12"/>
        <v>25</v>
      </c>
      <c r="J431" s="13" t="str">
        <f>VLOOKUP(MID(E431,10,3),DATA!$J$2:$L$16,2,FALSE)</f>
        <v>5x112</v>
      </c>
      <c r="K431" s="13">
        <f>VLOOKUP(MID(E431,10,3),DATA!$J$2:$L$16,3,FALSE)</f>
        <v>66.56</v>
      </c>
      <c r="L431" s="10" t="str">
        <f>VLOOKUP(MID(E431,3,1),DATA!$D$2:$E$16,2,FALSE)</f>
        <v>Medium Offset</v>
      </c>
      <c r="M431" s="10">
        <v>23.4</v>
      </c>
      <c r="N431" s="11" t="s">
        <v>35</v>
      </c>
      <c r="O431" s="61" t="str">
        <f>VLOOKUP(MID(P431,1,2),DATA!$B$2:$C$10,2,FALSE)</f>
        <v>FF15</v>
      </c>
      <c r="P431" s="66" t="s">
        <v>1701</v>
      </c>
      <c r="Q431" s="18" cm="1">
        <f t="array" ref="Q431">SUMPRODUCT(1*('All Skus'!$C$2:$C$951=$P431),'All Skus'!$D$2:$D$951)</f>
        <v>24</v>
      </c>
      <c r="R431" s="13" t="str">
        <f>VLOOKUP(MID(P431,4,1),DATA!$F$2:$G$16,2,FALSE)</f>
        <v>20"</v>
      </c>
      <c r="S431" s="13" t="str">
        <f>VLOOKUP(MID(P431,5,3),DATA!$H$2:$I$16,2,FALSE)</f>
        <v>9.0"</v>
      </c>
      <c r="T431" s="13" t="str">
        <f t="shared" si="13"/>
        <v>25</v>
      </c>
      <c r="U431" s="13" t="str">
        <f>VLOOKUP(MID(P431,10,3),DATA!$J$2:$L$16,2,FALSE)</f>
        <v>5x112</v>
      </c>
      <c r="V431" s="13">
        <f>VLOOKUP(MID(P431,10,3),DATA!$J$2:$L$16,3,FALSE)</f>
        <v>66.56</v>
      </c>
      <c r="W431" s="10" t="str">
        <f>VLOOKUP(MID(P431,3,1),DATA!$D$2:$E$16,2,FALSE)</f>
        <v>Medium Offset</v>
      </c>
      <c r="X431" s="10">
        <v>23.4</v>
      </c>
      <c r="Y431" s="11" t="s">
        <v>35</v>
      </c>
      <c r="Z431" s="10" t="s">
        <v>2021</v>
      </c>
      <c r="AA431" s="10" t="s">
        <v>2</v>
      </c>
      <c r="AB431" s="10" t="s">
        <v>5</v>
      </c>
    </row>
    <row r="432" spans="1:28" x14ac:dyDescent="0.25">
      <c r="A432" s="10" t="s">
        <v>1819</v>
      </c>
      <c r="B432" s="10" t="s">
        <v>1842</v>
      </c>
      <c r="C432" s="62" t="str">
        <f>VLOOKUP(MID(E432,1,2),DATA!$B$2:$C$10,2,FALSE)</f>
        <v>FF01</v>
      </c>
      <c r="D432" s="10" t="str">
        <f>VLOOKUP(MID(E432,13,2),DATA!$M$2:$N$16,2,FALSE)</f>
        <v>Tarmac</v>
      </c>
      <c r="E432" s="66" t="s">
        <v>155</v>
      </c>
      <c r="F432" s="18" cm="1">
        <f t="array" ref="F432">SUMPRODUCT(1*('All Skus'!$C$2:$C$951=$E432),'All Skus'!$D$2:$D$951)</f>
        <v>1</v>
      </c>
      <c r="G432" s="13" t="str">
        <f>VLOOKUP(MID(E432,4,1),DATA!$F$2:$G$16,2,FALSE)</f>
        <v>20"</v>
      </c>
      <c r="H432" s="13" t="str">
        <f>VLOOKUP(MID(E432,5,3),DATA!$H$2:$I$16,2,FALSE)</f>
        <v>10.5"</v>
      </c>
      <c r="I432" s="13" t="str">
        <f t="shared" si="12"/>
        <v>35</v>
      </c>
      <c r="J432" s="13" t="str">
        <f>VLOOKUP(MID(E432,10,3),DATA!$J$2:$L$16,2,FALSE)</f>
        <v>5x112</v>
      </c>
      <c r="K432" s="13">
        <f>VLOOKUP(MID(E432,10,3),DATA!$J$2:$L$16,3,FALSE)</f>
        <v>66.56</v>
      </c>
      <c r="L432" s="10" t="str">
        <f>VLOOKUP(MID(E432,3,1),DATA!$D$2:$E$16,2,FALSE)</f>
        <v>Medium Offset</v>
      </c>
      <c r="M432" s="10">
        <v>28</v>
      </c>
      <c r="N432" s="11" t="s">
        <v>44</v>
      </c>
      <c r="O432" s="61" t="str">
        <f>VLOOKUP(MID(P432,1,2),DATA!$B$2:$C$10,2,FALSE)</f>
        <v>FF01</v>
      </c>
      <c r="P432" s="66" t="s">
        <v>155</v>
      </c>
      <c r="Q432" s="18" cm="1">
        <f t="array" ref="Q432">SUMPRODUCT(1*('All Skus'!$C$2:$C$951=$P432),'All Skus'!$D$2:$D$951)</f>
        <v>1</v>
      </c>
      <c r="R432" s="13" t="str">
        <f>VLOOKUP(MID(P432,4,1),DATA!$F$2:$G$16,2,FALSE)</f>
        <v>20"</v>
      </c>
      <c r="S432" s="13" t="str">
        <f>VLOOKUP(MID(P432,5,3),DATA!$H$2:$I$16,2,FALSE)</f>
        <v>10.5"</v>
      </c>
      <c r="T432" s="13" t="str">
        <f t="shared" si="13"/>
        <v>35</v>
      </c>
      <c r="U432" s="13" t="str">
        <f>VLOOKUP(MID(P432,10,3),DATA!$J$2:$L$16,2,FALSE)</f>
        <v>5x112</v>
      </c>
      <c r="V432" s="13">
        <f>VLOOKUP(MID(P432,10,3),DATA!$J$2:$L$16,3,FALSE)</f>
        <v>66.56</v>
      </c>
      <c r="W432" s="10" t="str">
        <f>VLOOKUP(MID(P432,3,1),DATA!$D$2:$E$16,2,FALSE)</f>
        <v>Medium Offset</v>
      </c>
      <c r="X432" s="10">
        <v>28</v>
      </c>
      <c r="Y432" s="11" t="s">
        <v>44</v>
      </c>
      <c r="Z432" s="10" t="s">
        <v>2024</v>
      </c>
      <c r="AA432" s="10" t="s">
        <v>2</v>
      </c>
      <c r="AB432" s="10" t="s">
        <v>5</v>
      </c>
    </row>
    <row r="433" spans="1:28" x14ac:dyDescent="0.25">
      <c r="A433" s="10" t="s">
        <v>1819</v>
      </c>
      <c r="B433" s="10" t="s">
        <v>1842</v>
      </c>
      <c r="C433" s="62" t="str">
        <f>VLOOKUP(MID(E433,1,2),DATA!$B$2:$C$10,2,FALSE)</f>
        <v>FF01</v>
      </c>
      <c r="D433" s="10" t="str">
        <f>VLOOKUP(MID(E433,13,2),DATA!$M$2:$N$16,2,FALSE)</f>
        <v>Liquid Silver</v>
      </c>
      <c r="E433" s="66" t="s">
        <v>156</v>
      </c>
      <c r="F433" s="18" cm="1">
        <f t="array" ref="F433">SUMPRODUCT(1*('All Skus'!$C$2:$C$951=$E433),'All Skus'!$D$2:$D$951)</f>
        <v>26</v>
      </c>
      <c r="G433" s="13" t="str">
        <f>VLOOKUP(MID(E433,4,1),DATA!$F$2:$G$16,2,FALSE)</f>
        <v>20"</v>
      </c>
      <c r="H433" s="13" t="str">
        <f>VLOOKUP(MID(E433,5,3),DATA!$H$2:$I$16,2,FALSE)</f>
        <v>10.5"</v>
      </c>
      <c r="I433" s="13" t="str">
        <f t="shared" si="12"/>
        <v>35</v>
      </c>
      <c r="J433" s="13" t="str">
        <f>VLOOKUP(MID(E433,10,3),DATA!$J$2:$L$16,2,FALSE)</f>
        <v>5x112</v>
      </c>
      <c r="K433" s="13">
        <f>VLOOKUP(MID(E433,10,3),DATA!$J$2:$L$16,3,FALSE)</f>
        <v>66.56</v>
      </c>
      <c r="L433" s="10" t="str">
        <f>VLOOKUP(MID(E433,3,1),DATA!$D$2:$E$16,2,FALSE)</f>
        <v>Medium Offset</v>
      </c>
      <c r="M433" s="10">
        <v>28</v>
      </c>
      <c r="N433" s="11" t="s">
        <v>44</v>
      </c>
      <c r="O433" s="61" t="str">
        <f>VLOOKUP(MID(P433,1,2),DATA!$B$2:$C$10,2,FALSE)</f>
        <v>FF01</v>
      </c>
      <c r="P433" s="66" t="s">
        <v>156</v>
      </c>
      <c r="Q433" s="18" cm="1">
        <f t="array" ref="Q433">SUMPRODUCT(1*('All Skus'!$C$2:$C$951=$P433),'All Skus'!$D$2:$D$951)</f>
        <v>26</v>
      </c>
      <c r="R433" s="13" t="str">
        <f>VLOOKUP(MID(P433,4,1),DATA!$F$2:$G$16,2,FALSE)</f>
        <v>20"</v>
      </c>
      <c r="S433" s="13" t="str">
        <f>VLOOKUP(MID(P433,5,3),DATA!$H$2:$I$16,2,FALSE)</f>
        <v>10.5"</v>
      </c>
      <c r="T433" s="13" t="str">
        <f t="shared" si="13"/>
        <v>35</v>
      </c>
      <c r="U433" s="13" t="str">
        <f>VLOOKUP(MID(P433,10,3),DATA!$J$2:$L$16,2,FALSE)</f>
        <v>5x112</v>
      </c>
      <c r="V433" s="13">
        <f>VLOOKUP(MID(P433,10,3),DATA!$J$2:$L$16,3,FALSE)</f>
        <v>66.56</v>
      </c>
      <c r="W433" s="10" t="str">
        <f>VLOOKUP(MID(P433,3,1),DATA!$D$2:$E$16,2,FALSE)</f>
        <v>Medium Offset</v>
      </c>
      <c r="X433" s="10">
        <v>28</v>
      </c>
      <c r="Y433" s="11" t="s">
        <v>44</v>
      </c>
      <c r="Z433" s="10" t="s">
        <v>2024</v>
      </c>
      <c r="AA433" s="10" t="s">
        <v>2</v>
      </c>
      <c r="AB433" s="10" t="s">
        <v>5</v>
      </c>
    </row>
    <row r="434" spans="1:28" x14ac:dyDescent="0.25">
      <c r="A434" s="10" t="s">
        <v>1819</v>
      </c>
      <c r="B434" s="10" t="s">
        <v>1842</v>
      </c>
      <c r="C434" s="62" t="str">
        <f>VLOOKUP(MID(E434,1,2),DATA!$B$2:$C$10,2,FALSE)</f>
        <v>FF01</v>
      </c>
      <c r="D434" s="10" t="str">
        <f>VLOOKUP(MID(E434,13,2),DATA!$M$2:$N$16,2,FALSE)</f>
        <v>Tarmac</v>
      </c>
      <c r="E434" s="66" t="s">
        <v>159</v>
      </c>
      <c r="F434" s="18" cm="1">
        <f t="array" ref="F434">SUMPRODUCT(1*('All Skus'!$C$2:$C$951=$E434),'All Skus'!$D$2:$D$951)</f>
        <v>0</v>
      </c>
      <c r="G434" s="13" t="str">
        <f>VLOOKUP(MID(E434,4,1),DATA!$F$2:$G$16,2,FALSE)</f>
        <v>20"</v>
      </c>
      <c r="H434" s="13" t="str">
        <f>VLOOKUP(MID(E434,5,3),DATA!$H$2:$I$16,2,FALSE)</f>
        <v>9.0"</v>
      </c>
      <c r="I434" s="13" t="str">
        <f t="shared" si="12"/>
        <v>25</v>
      </c>
      <c r="J434" s="13" t="str">
        <f>VLOOKUP(MID(E434,10,3),DATA!$J$2:$L$16,2,FALSE)</f>
        <v>5x112</v>
      </c>
      <c r="K434" s="13">
        <f>VLOOKUP(MID(E434,10,3),DATA!$J$2:$L$16,3,FALSE)</f>
        <v>66.56</v>
      </c>
      <c r="L434" s="10" t="str">
        <f>VLOOKUP(MID(E434,3,1),DATA!$D$2:$E$16,2,FALSE)</f>
        <v>Medium Offset</v>
      </c>
      <c r="M434" s="10">
        <v>25.8</v>
      </c>
      <c r="N434" s="11" t="s">
        <v>39</v>
      </c>
      <c r="O434" s="61" t="str">
        <f>VLOOKUP(MID(P434,1,2),DATA!$B$2:$C$10,2,FALSE)</f>
        <v>FF01</v>
      </c>
      <c r="P434" s="66" t="s">
        <v>159</v>
      </c>
      <c r="Q434" s="18" cm="1">
        <f t="array" ref="Q434">SUMPRODUCT(1*('All Skus'!$C$2:$C$951=$P434),'All Skus'!$D$2:$D$951)</f>
        <v>0</v>
      </c>
      <c r="R434" s="13" t="str">
        <f>VLOOKUP(MID(P434,4,1),DATA!$F$2:$G$16,2,FALSE)</f>
        <v>20"</v>
      </c>
      <c r="S434" s="13" t="str">
        <f>VLOOKUP(MID(P434,5,3),DATA!$H$2:$I$16,2,FALSE)</f>
        <v>9.0"</v>
      </c>
      <c r="T434" s="13" t="str">
        <f t="shared" si="13"/>
        <v>25</v>
      </c>
      <c r="U434" s="13" t="str">
        <f>VLOOKUP(MID(P434,10,3),DATA!$J$2:$L$16,2,FALSE)</f>
        <v>5x112</v>
      </c>
      <c r="V434" s="13">
        <f>VLOOKUP(MID(P434,10,3),DATA!$J$2:$L$16,3,FALSE)</f>
        <v>66.56</v>
      </c>
      <c r="W434" s="10" t="str">
        <f>VLOOKUP(MID(P434,3,1),DATA!$D$2:$E$16,2,FALSE)</f>
        <v>Medium Offset</v>
      </c>
      <c r="X434" s="10">
        <v>25.8</v>
      </c>
      <c r="Y434" s="11" t="s">
        <v>39</v>
      </c>
      <c r="Z434" s="10" t="s">
        <v>2022</v>
      </c>
      <c r="AA434" s="10" t="s">
        <v>2</v>
      </c>
      <c r="AB434" s="10" t="s">
        <v>5</v>
      </c>
    </row>
    <row r="435" spans="1:28" x14ac:dyDescent="0.25">
      <c r="A435" s="10" t="s">
        <v>1819</v>
      </c>
      <c r="B435" s="10" t="s">
        <v>1842</v>
      </c>
      <c r="C435" s="62" t="str">
        <f>VLOOKUP(MID(E435,1,2),DATA!$B$2:$C$10,2,FALSE)</f>
        <v>FF01</v>
      </c>
      <c r="D435" s="10" t="str">
        <f>VLOOKUP(MID(E435,13,2),DATA!$M$2:$N$16,2,FALSE)</f>
        <v>Liquid Silver</v>
      </c>
      <c r="E435" s="66" t="s">
        <v>160</v>
      </c>
      <c r="F435" s="18" cm="1">
        <f t="array" ref="F435">SUMPRODUCT(1*('All Skus'!$C$2:$C$951=$E435),'All Skus'!$D$2:$D$951)</f>
        <v>34</v>
      </c>
      <c r="G435" s="13" t="str">
        <f>VLOOKUP(MID(E435,4,1),DATA!$F$2:$G$16,2,FALSE)</f>
        <v>20"</v>
      </c>
      <c r="H435" s="13" t="str">
        <f>VLOOKUP(MID(E435,5,3),DATA!$H$2:$I$16,2,FALSE)</f>
        <v>9.0"</v>
      </c>
      <c r="I435" s="13" t="str">
        <f t="shared" si="12"/>
        <v>25</v>
      </c>
      <c r="J435" s="13" t="str">
        <f>VLOOKUP(MID(E435,10,3),DATA!$J$2:$L$16,2,FALSE)</f>
        <v>5x112</v>
      </c>
      <c r="K435" s="13">
        <f>VLOOKUP(MID(E435,10,3),DATA!$J$2:$L$16,3,FALSE)</f>
        <v>66.56</v>
      </c>
      <c r="L435" s="10" t="str">
        <f>VLOOKUP(MID(E435,3,1),DATA!$D$2:$E$16,2,FALSE)</f>
        <v>Medium Offset</v>
      </c>
      <c r="M435" s="10">
        <v>25.8</v>
      </c>
      <c r="N435" s="11" t="s">
        <v>39</v>
      </c>
      <c r="O435" s="61" t="str">
        <f>VLOOKUP(MID(P435,1,2),DATA!$B$2:$C$10,2,FALSE)</f>
        <v>FF01</v>
      </c>
      <c r="P435" s="66" t="s">
        <v>160</v>
      </c>
      <c r="Q435" s="18" cm="1">
        <f t="array" ref="Q435">SUMPRODUCT(1*('All Skus'!$C$2:$C$951=$P435),'All Skus'!$D$2:$D$951)</f>
        <v>34</v>
      </c>
      <c r="R435" s="13" t="str">
        <f>VLOOKUP(MID(P435,4,1),DATA!$F$2:$G$16,2,FALSE)</f>
        <v>20"</v>
      </c>
      <c r="S435" s="13" t="str">
        <f>VLOOKUP(MID(P435,5,3),DATA!$H$2:$I$16,2,FALSE)</f>
        <v>9.0"</v>
      </c>
      <c r="T435" s="13" t="str">
        <f t="shared" si="13"/>
        <v>25</v>
      </c>
      <c r="U435" s="13" t="str">
        <f>VLOOKUP(MID(P435,10,3),DATA!$J$2:$L$16,2,FALSE)</f>
        <v>5x112</v>
      </c>
      <c r="V435" s="13">
        <f>VLOOKUP(MID(P435,10,3),DATA!$J$2:$L$16,3,FALSE)</f>
        <v>66.56</v>
      </c>
      <c r="W435" s="10" t="str">
        <f>VLOOKUP(MID(P435,3,1),DATA!$D$2:$E$16,2,FALSE)</f>
        <v>Medium Offset</v>
      </c>
      <c r="X435" s="10">
        <v>25.8</v>
      </c>
      <c r="Y435" s="11" t="s">
        <v>39</v>
      </c>
      <c r="Z435" s="10" t="s">
        <v>2022</v>
      </c>
      <c r="AA435" s="10" t="s">
        <v>2</v>
      </c>
      <c r="AB435" s="10" t="s">
        <v>5</v>
      </c>
    </row>
    <row r="436" spans="1:28" x14ac:dyDescent="0.25">
      <c r="A436" s="10" t="s">
        <v>1819</v>
      </c>
      <c r="B436" s="10" t="s">
        <v>1837</v>
      </c>
      <c r="C436" s="62" t="str">
        <f>VLOOKUP(MID(E436,1,2),DATA!$B$2:$C$10,2,FALSE)</f>
        <v>FF01</v>
      </c>
      <c r="D436" s="10" t="str">
        <f>VLOOKUP(MID(E436,13,2),DATA!$M$2:$N$16,2,FALSE)</f>
        <v>Tarmac</v>
      </c>
      <c r="E436" s="66" t="s">
        <v>155</v>
      </c>
      <c r="F436" s="18" cm="1">
        <f t="array" ref="F436">SUMPRODUCT(1*('All Skus'!$C$2:$C$951=$E436),'All Skus'!$D$2:$D$951)</f>
        <v>1</v>
      </c>
      <c r="G436" s="13" t="str">
        <f>VLOOKUP(MID(E436,4,1),DATA!$F$2:$G$16,2,FALSE)</f>
        <v>20"</v>
      </c>
      <c r="H436" s="13" t="str">
        <f>VLOOKUP(MID(E436,5,3),DATA!$H$2:$I$16,2,FALSE)</f>
        <v>10.5"</v>
      </c>
      <c r="I436" s="13" t="str">
        <f t="shared" si="12"/>
        <v>35</v>
      </c>
      <c r="J436" s="13" t="str">
        <f>VLOOKUP(MID(E436,10,3),DATA!$J$2:$L$16,2,FALSE)</f>
        <v>5x112</v>
      </c>
      <c r="K436" s="13">
        <f>VLOOKUP(MID(E436,10,3),DATA!$J$2:$L$16,3,FALSE)</f>
        <v>66.56</v>
      </c>
      <c r="L436" s="10" t="str">
        <f>VLOOKUP(MID(E436,3,1),DATA!$D$2:$E$16,2,FALSE)</f>
        <v>Medium Offset</v>
      </c>
      <c r="M436" s="10">
        <v>28</v>
      </c>
      <c r="N436" s="11" t="s">
        <v>46</v>
      </c>
      <c r="O436" s="61" t="str">
        <f>VLOOKUP(MID(P436,1,2),DATA!$B$2:$C$10,2,FALSE)</f>
        <v>FF01</v>
      </c>
      <c r="P436" s="66" t="s">
        <v>155</v>
      </c>
      <c r="Q436" s="18" cm="1">
        <f t="array" ref="Q436">SUMPRODUCT(1*('All Skus'!$C$2:$C$951=$P436),'All Skus'!$D$2:$D$951)</f>
        <v>1</v>
      </c>
      <c r="R436" s="13" t="str">
        <f>VLOOKUP(MID(P436,4,1),DATA!$F$2:$G$16,2,FALSE)</f>
        <v>20"</v>
      </c>
      <c r="S436" s="13" t="str">
        <f>VLOOKUP(MID(P436,5,3),DATA!$H$2:$I$16,2,FALSE)</f>
        <v>10.5"</v>
      </c>
      <c r="T436" s="13" t="str">
        <f t="shared" si="13"/>
        <v>35</v>
      </c>
      <c r="U436" s="13" t="str">
        <f>VLOOKUP(MID(P436,10,3),DATA!$J$2:$L$16,2,FALSE)</f>
        <v>5x112</v>
      </c>
      <c r="V436" s="13">
        <f>VLOOKUP(MID(P436,10,3),DATA!$J$2:$L$16,3,FALSE)</f>
        <v>66.56</v>
      </c>
      <c r="W436" s="10" t="str">
        <f>VLOOKUP(MID(P436,3,1),DATA!$D$2:$E$16,2,FALSE)</f>
        <v>Medium Offset</v>
      </c>
      <c r="X436" s="10">
        <v>28</v>
      </c>
      <c r="Y436" s="11" t="s">
        <v>46</v>
      </c>
      <c r="AA436" s="10" t="s">
        <v>2</v>
      </c>
      <c r="AB436" s="10" t="s">
        <v>5</v>
      </c>
    </row>
    <row r="437" spans="1:28" x14ac:dyDescent="0.25">
      <c r="A437" s="10" t="s">
        <v>1819</v>
      </c>
      <c r="B437" s="10" t="s">
        <v>1837</v>
      </c>
      <c r="C437" s="62" t="str">
        <f>VLOOKUP(MID(E437,1,2),DATA!$B$2:$C$10,2,FALSE)</f>
        <v>FF01</v>
      </c>
      <c r="D437" s="10" t="str">
        <f>VLOOKUP(MID(E437,13,2),DATA!$M$2:$N$16,2,FALSE)</f>
        <v>Liquid Silver</v>
      </c>
      <c r="E437" s="66" t="s">
        <v>156</v>
      </c>
      <c r="F437" s="18" cm="1">
        <f t="array" ref="F437">SUMPRODUCT(1*('All Skus'!$C$2:$C$951=$E437),'All Skus'!$D$2:$D$951)</f>
        <v>26</v>
      </c>
      <c r="G437" s="13" t="str">
        <f>VLOOKUP(MID(E437,4,1),DATA!$F$2:$G$16,2,FALSE)</f>
        <v>20"</v>
      </c>
      <c r="H437" s="13" t="str">
        <f>VLOOKUP(MID(E437,5,3),DATA!$H$2:$I$16,2,FALSE)</f>
        <v>10.5"</v>
      </c>
      <c r="I437" s="13" t="str">
        <f t="shared" si="12"/>
        <v>35</v>
      </c>
      <c r="J437" s="13" t="str">
        <f>VLOOKUP(MID(E437,10,3),DATA!$J$2:$L$16,2,FALSE)</f>
        <v>5x112</v>
      </c>
      <c r="K437" s="13">
        <f>VLOOKUP(MID(E437,10,3),DATA!$J$2:$L$16,3,FALSE)</f>
        <v>66.56</v>
      </c>
      <c r="L437" s="10" t="str">
        <f>VLOOKUP(MID(E437,3,1),DATA!$D$2:$E$16,2,FALSE)</f>
        <v>Medium Offset</v>
      </c>
      <c r="M437" s="10">
        <v>28</v>
      </c>
      <c r="N437" s="11" t="s">
        <v>46</v>
      </c>
      <c r="O437" s="61" t="str">
        <f>VLOOKUP(MID(P437,1,2),DATA!$B$2:$C$10,2,FALSE)</f>
        <v>FF01</v>
      </c>
      <c r="P437" s="66" t="s">
        <v>156</v>
      </c>
      <c r="Q437" s="18" cm="1">
        <f t="array" ref="Q437">SUMPRODUCT(1*('All Skus'!$C$2:$C$951=$P437),'All Skus'!$D$2:$D$951)</f>
        <v>26</v>
      </c>
      <c r="R437" s="13" t="str">
        <f>VLOOKUP(MID(P437,4,1),DATA!$F$2:$G$16,2,FALSE)</f>
        <v>20"</v>
      </c>
      <c r="S437" s="13" t="str">
        <f>VLOOKUP(MID(P437,5,3),DATA!$H$2:$I$16,2,FALSE)</f>
        <v>10.5"</v>
      </c>
      <c r="T437" s="13" t="str">
        <f t="shared" si="13"/>
        <v>35</v>
      </c>
      <c r="U437" s="13" t="str">
        <f>VLOOKUP(MID(P437,10,3),DATA!$J$2:$L$16,2,FALSE)</f>
        <v>5x112</v>
      </c>
      <c r="V437" s="13">
        <f>VLOOKUP(MID(P437,10,3),DATA!$J$2:$L$16,3,FALSE)</f>
        <v>66.56</v>
      </c>
      <c r="W437" s="10" t="str">
        <f>VLOOKUP(MID(P437,3,1),DATA!$D$2:$E$16,2,FALSE)</f>
        <v>Medium Offset</v>
      </c>
      <c r="X437" s="10">
        <v>28</v>
      </c>
      <c r="Y437" s="11" t="s">
        <v>46</v>
      </c>
      <c r="AA437" s="10" t="s">
        <v>2</v>
      </c>
      <c r="AB437" s="10" t="s">
        <v>5</v>
      </c>
    </row>
    <row r="438" spans="1:28" x14ac:dyDescent="0.25">
      <c r="A438" s="10" t="s">
        <v>1819</v>
      </c>
      <c r="B438" s="10" t="s">
        <v>1842</v>
      </c>
      <c r="C438" s="62" t="str">
        <f>VLOOKUP(MID(E438,1,2),DATA!$B$2:$C$10,2,FALSE)</f>
        <v>FF04</v>
      </c>
      <c r="D438" s="10" t="str">
        <f>VLOOKUP(MID(E438,13,2),DATA!$M$2:$N$16,2,FALSE)</f>
        <v>Tarmac</v>
      </c>
      <c r="E438" s="66" t="s">
        <v>301</v>
      </c>
      <c r="F438" s="18" cm="1">
        <f t="array" ref="F438">SUMPRODUCT(1*('All Skus'!$C$2:$C$951=$E438),'All Skus'!$D$2:$D$951)</f>
        <v>28</v>
      </c>
      <c r="G438" s="13" t="str">
        <f>VLOOKUP(MID(E438,4,1),DATA!$F$2:$G$16,2,FALSE)</f>
        <v>20"</v>
      </c>
      <c r="H438" s="13" t="str">
        <f>VLOOKUP(MID(E438,5,3),DATA!$H$2:$I$16,2,FALSE)</f>
        <v>10.5"</v>
      </c>
      <c r="I438" s="13" t="str">
        <f t="shared" si="12"/>
        <v>35</v>
      </c>
      <c r="J438" s="13" t="str">
        <f>VLOOKUP(MID(E438,10,3),DATA!$J$2:$L$16,2,FALSE)</f>
        <v>5x112</v>
      </c>
      <c r="K438" s="13">
        <f>VLOOKUP(MID(E438,10,3),DATA!$J$2:$L$16,3,FALSE)</f>
        <v>66.56</v>
      </c>
      <c r="L438" s="10" t="str">
        <f>VLOOKUP(MID(E438,3,1),DATA!$D$2:$E$16,2,FALSE)</f>
        <v>Medium Offset</v>
      </c>
      <c r="M438" s="10">
        <v>26.2</v>
      </c>
      <c r="N438" s="11" t="s">
        <v>44</v>
      </c>
      <c r="O438" s="61" t="str">
        <f>VLOOKUP(MID(P438,1,2),DATA!$B$2:$C$10,2,FALSE)</f>
        <v>FF04</v>
      </c>
      <c r="P438" s="66" t="s">
        <v>301</v>
      </c>
      <c r="Q438" s="18" cm="1">
        <f t="array" ref="Q438">SUMPRODUCT(1*('All Skus'!$C$2:$C$951=$P438),'All Skus'!$D$2:$D$951)</f>
        <v>28</v>
      </c>
      <c r="R438" s="13" t="str">
        <f>VLOOKUP(MID(P438,4,1),DATA!$F$2:$G$16,2,FALSE)</f>
        <v>20"</v>
      </c>
      <c r="S438" s="13" t="str">
        <f>VLOOKUP(MID(P438,5,3),DATA!$H$2:$I$16,2,FALSE)</f>
        <v>10.5"</v>
      </c>
      <c r="T438" s="13" t="str">
        <f t="shared" si="13"/>
        <v>35</v>
      </c>
      <c r="U438" s="13" t="str">
        <f>VLOOKUP(MID(P438,10,3),DATA!$J$2:$L$16,2,FALSE)</f>
        <v>5x112</v>
      </c>
      <c r="V438" s="13">
        <f>VLOOKUP(MID(P438,10,3),DATA!$J$2:$L$16,3,FALSE)</f>
        <v>66.56</v>
      </c>
      <c r="W438" s="10" t="str">
        <f>VLOOKUP(MID(P438,3,1),DATA!$D$2:$E$16,2,FALSE)</f>
        <v>Medium Offset</v>
      </c>
      <c r="X438" s="10">
        <v>26.2</v>
      </c>
      <c r="Y438" s="11" t="s">
        <v>44</v>
      </c>
      <c r="Z438" s="10" t="s">
        <v>2024</v>
      </c>
      <c r="AA438" s="10" t="s">
        <v>2</v>
      </c>
      <c r="AB438" s="10" t="s">
        <v>5</v>
      </c>
    </row>
    <row r="439" spans="1:28" x14ac:dyDescent="0.25">
      <c r="A439" s="10" t="s">
        <v>1819</v>
      </c>
      <c r="B439" s="10" t="s">
        <v>1842</v>
      </c>
      <c r="C439" s="62" t="str">
        <f>VLOOKUP(MID(E439,1,2),DATA!$B$2:$C$10,2,FALSE)</f>
        <v>FF04</v>
      </c>
      <c r="D439" s="10" t="str">
        <f>VLOOKUP(MID(E439,13,2),DATA!$M$2:$N$16,2,FALSE)</f>
        <v>Liquid Metal</v>
      </c>
      <c r="E439" s="66" t="s">
        <v>302</v>
      </c>
      <c r="F439" s="18" cm="1">
        <f t="array" ref="F439">SUMPRODUCT(1*('All Skus'!$C$2:$C$951=$E439),'All Skus'!$D$2:$D$951)</f>
        <v>1</v>
      </c>
      <c r="G439" s="13" t="str">
        <f>VLOOKUP(MID(E439,4,1),DATA!$F$2:$G$16,2,FALSE)</f>
        <v>20"</v>
      </c>
      <c r="H439" s="13" t="str">
        <f>VLOOKUP(MID(E439,5,3),DATA!$H$2:$I$16,2,FALSE)</f>
        <v>10.5"</v>
      </c>
      <c r="I439" s="13" t="str">
        <f t="shared" si="12"/>
        <v>35</v>
      </c>
      <c r="J439" s="13" t="str">
        <f>VLOOKUP(MID(E439,10,3),DATA!$J$2:$L$16,2,FALSE)</f>
        <v>5x112</v>
      </c>
      <c r="K439" s="13">
        <f>VLOOKUP(MID(E439,10,3),DATA!$J$2:$L$16,3,FALSE)</f>
        <v>66.56</v>
      </c>
      <c r="L439" s="10" t="str">
        <f>VLOOKUP(MID(E439,3,1),DATA!$D$2:$E$16,2,FALSE)</f>
        <v>Medium Offset</v>
      </c>
      <c r="M439" s="10">
        <v>26.2</v>
      </c>
      <c r="N439" s="11" t="s">
        <v>44</v>
      </c>
      <c r="O439" s="61" t="str">
        <f>VLOOKUP(MID(P439,1,2),DATA!$B$2:$C$10,2,FALSE)</f>
        <v>FF04</v>
      </c>
      <c r="P439" s="66" t="s">
        <v>302</v>
      </c>
      <c r="Q439" s="18" cm="1">
        <f t="array" ref="Q439">SUMPRODUCT(1*('All Skus'!$C$2:$C$951=$P439),'All Skus'!$D$2:$D$951)</f>
        <v>1</v>
      </c>
      <c r="R439" s="13" t="str">
        <f>VLOOKUP(MID(P439,4,1),DATA!$F$2:$G$16,2,FALSE)</f>
        <v>20"</v>
      </c>
      <c r="S439" s="13" t="str">
        <f>VLOOKUP(MID(P439,5,3),DATA!$H$2:$I$16,2,FALSE)</f>
        <v>10.5"</v>
      </c>
      <c r="T439" s="13" t="str">
        <f t="shared" si="13"/>
        <v>35</v>
      </c>
      <c r="U439" s="13" t="str">
        <f>VLOOKUP(MID(P439,10,3),DATA!$J$2:$L$16,2,FALSE)</f>
        <v>5x112</v>
      </c>
      <c r="V439" s="13">
        <f>VLOOKUP(MID(P439,10,3),DATA!$J$2:$L$16,3,FALSE)</f>
        <v>66.56</v>
      </c>
      <c r="W439" s="10" t="str">
        <f>VLOOKUP(MID(P439,3,1),DATA!$D$2:$E$16,2,FALSE)</f>
        <v>Medium Offset</v>
      </c>
      <c r="X439" s="10">
        <v>26.2</v>
      </c>
      <c r="Y439" s="11" t="s">
        <v>44</v>
      </c>
      <c r="Z439" s="10" t="s">
        <v>2024</v>
      </c>
      <c r="AA439" s="10" t="s">
        <v>2</v>
      </c>
      <c r="AB439" s="10" t="s">
        <v>5</v>
      </c>
    </row>
    <row r="440" spans="1:28" x14ac:dyDescent="0.25">
      <c r="A440" s="10" t="s">
        <v>1819</v>
      </c>
      <c r="B440" s="10" t="s">
        <v>1842</v>
      </c>
      <c r="C440" s="62" t="str">
        <f>VLOOKUP(MID(E440,1,2),DATA!$B$2:$C$10,2,FALSE)</f>
        <v>FF04</v>
      </c>
      <c r="D440" s="10" t="str">
        <f>VLOOKUP(MID(E440,13,2),DATA!$M$2:$N$16,2,FALSE)</f>
        <v>Tarmac</v>
      </c>
      <c r="E440" s="66" t="s">
        <v>303</v>
      </c>
      <c r="F440" s="18" cm="1">
        <f t="array" ref="F440">SUMPRODUCT(1*('All Skus'!$C$2:$C$951=$E440),'All Skus'!$D$2:$D$951)</f>
        <v>7</v>
      </c>
      <c r="G440" s="13" t="str">
        <f>VLOOKUP(MID(E440,4,1),DATA!$F$2:$G$16,2,FALSE)</f>
        <v>20"</v>
      </c>
      <c r="H440" s="13" t="str">
        <f>VLOOKUP(MID(E440,5,3),DATA!$H$2:$I$16,2,FALSE)</f>
        <v>9.0"</v>
      </c>
      <c r="I440" s="13" t="str">
        <f t="shared" si="12"/>
        <v>25</v>
      </c>
      <c r="J440" s="13" t="str">
        <f>VLOOKUP(MID(E440,10,3),DATA!$J$2:$L$16,2,FALSE)</f>
        <v>5x112</v>
      </c>
      <c r="K440" s="13">
        <f>VLOOKUP(MID(E440,10,3),DATA!$J$2:$L$16,3,FALSE)</f>
        <v>66.56</v>
      </c>
      <c r="L440" s="10" t="str">
        <f>VLOOKUP(MID(E440,3,1),DATA!$D$2:$E$16,2,FALSE)</f>
        <v>Medium Offset</v>
      </c>
      <c r="M440" s="10">
        <v>24.8</v>
      </c>
      <c r="N440" s="11" t="s">
        <v>39</v>
      </c>
      <c r="O440" s="61" t="str">
        <f>VLOOKUP(MID(P440,1,2),DATA!$B$2:$C$10,2,FALSE)</f>
        <v>FF04</v>
      </c>
      <c r="P440" s="66" t="s">
        <v>303</v>
      </c>
      <c r="Q440" s="18" cm="1">
        <f t="array" ref="Q440">SUMPRODUCT(1*('All Skus'!$C$2:$C$951=$P440),'All Skus'!$D$2:$D$951)</f>
        <v>7</v>
      </c>
      <c r="R440" s="13" t="str">
        <f>VLOOKUP(MID(P440,4,1),DATA!$F$2:$G$16,2,FALSE)</f>
        <v>20"</v>
      </c>
      <c r="S440" s="13" t="str">
        <f>VLOOKUP(MID(P440,5,3),DATA!$H$2:$I$16,2,FALSE)</f>
        <v>9.0"</v>
      </c>
      <c r="T440" s="13" t="str">
        <f t="shared" si="13"/>
        <v>25</v>
      </c>
      <c r="U440" s="13" t="str">
        <f>VLOOKUP(MID(P440,10,3),DATA!$J$2:$L$16,2,FALSE)</f>
        <v>5x112</v>
      </c>
      <c r="V440" s="13">
        <f>VLOOKUP(MID(P440,10,3),DATA!$J$2:$L$16,3,FALSE)</f>
        <v>66.56</v>
      </c>
      <c r="W440" s="10" t="str">
        <f>VLOOKUP(MID(P440,3,1),DATA!$D$2:$E$16,2,FALSE)</f>
        <v>Medium Offset</v>
      </c>
      <c r="X440" s="10">
        <v>24.8</v>
      </c>
      <c r="Y440" s="11" t="s">
        <v>39</v>
      </c>
      <c r="Z440" s="10" t="s">
        <v>2022</v>
      </c>
      <c r="AA440" s="10" t="s">
        <v>2</v>
      </c>
      <c r="AB440" s="10" t="s">
        <v>5</v>
      </c>
    </row>
    <row r="441" spans="1:28" x14ac:dyDescent="0.25">
      <c r="A441" s="10" t="s">
        <v>1819</v>
      </c>
      <c r="B441" s="10" t="s">
        <v>1842</v>
      </c>
      <c r="C441" s="62" t="str">
        <f>VLOOKUP(MID(E441,1,2),DATA!$B$2:$C$10,2,FALSE)</f>
        <v>FF04</v>
      </c>
      <c r="D441" s="10" t="str">
        <f>VLOOKUP(MID(E441,13,2),DATA!$M$2:$N$16,2,FALSE)</f>
        <v>Liquid Metal</v>
      </c>
      <c r="E441" s="66" t="s">
        <v>304</v>
      </c>
      <c r="F441" s="18" cm="1">
        <f t="array" ref="F441">SUMPRODUCT(1*('All Skus'!$C$2:$C$951=$E441),'All Skus'!$D$2:$D$951)</f>
        <v>9</v>
      </c>
      <c r="G441" s="13" t="str">
        <f>VLOOKUP(MID(E441,4,1),DATA!$F$2:$G$16,2,FALSE)</f>
        <v>20"</v>
      </c>
      <c r="H441" s="13" t="str">
        <f>VLOOKUP(MID(E441,5,3),DATA!$H$2:$I$16,2,FALSE)</f>
        <v>9.0"</v>
      </c>
      <c r="I441" s="13" t="str">
        <f t="shared" si="12"/>
        <v>25</v>
      </c>
      <c r="J441" s="13" t="str">
        <f>VLOOKUP(MID(E441,10,3),DATA!$J$2:$L$16,2,FALSE)</f>
        <v>5x112</v>
      </c>
      <c r="K441" s="13">
        <f>VLOOKUP(MID(E441,10,3),DATA!$J$2:$L$16,3,FALSE)</f>
        <v>66.56</v>
      </c>
      <c r="L441" s="10" t="str">
        <f>VLOOKUP(MID(E441,3,1),DATA!$D$2:$E$16,2,FALSE)</f>
        <v>Medium Offset</v>
      </c>
      <c r="M441" s="10">
        <v>24.8</v>
      </c>
      <c r="N441" s="11" t="s">
        <v>39</v>
      </c>
      <c r="O441" s="61" t="str">
        <f>VLOOKUP(MID(P441,1,2),DATA!$B$2:$C$10,2,FALSE)</f>
        <v>FF04</v>
      </c>
      <c r="P441" s="66" t="s">
        <v>304</v>
      </c>
      <c r="Q441" s="18" cm="1">
        <f t="array" ref="Q441">SUMPRODUCT(1*('All Skus'!$C$2:$C$951=$P441),'All Skus'!$D$2:$D$951)</f>
        <v>9</v>
      </c>
      <c r="R441" s="13" t="str">
        <f>VLOOKUP(MID(P441,4,1),DATA!$F$2:$G$16,2,FALSE)</f>
        <v>20"</v>
      </c>
      <c r="S441" s="13" t="str">
        <f>VLOOKUP(MID(P441,5,3),DATA!$H$2:$I$16,2,FALSE)</f>
        <v>9.0"</v>
      </c>
      <c r="T441" s="13" t="str">
        <f t="shared" si="13"/>
        <v>25</v>
      </c>
      <c r="U441" s="13" t="str">
        <f>VLOOKUP(MID(P441,10,3),DATA!$J$2:$L$16,2,FALSE)</f>
        <v>5x112</v>
      </c>
      <c r="V441" s="13">
        <f>VLOOKUP(MID(P441,10,3),DATA!$J$2:$L$16,3,FALSE)</f>
        <v>66.56</v>
      </c>
      <c r="W441" s="10" t="str">
        <f>VLOOKUP(MID(P441,3,1),DATA!$D$2:$E$16,2,FALSE)</f>
        <v>Medium Offset</v>
      </c>
      <c r="X441" s="10">
        <v>24.8</v>
      </c>
      <c r="Y441" s="11" t="s">
        <v>39</v>
      </c>
      <c r="Z441" s="10" t="s">
        <v>2022</v>
      </c>
      <c r="AA441" s="10" t="s">
        <v>2</v>
      </c>
      <c r="AB441" s="10" t="s">
        <v>5</v>
      </c>
    </row>
    <row r="442" spans="1:28" x14ac:dyDescent="0.25">
      <c r="A442" s="10" t="s">
        <v>1819</v>
      </c>
      <c r="B442" s="10" t="s">
        <v>1837</v>
      </c>
      <c r="C442" s="62" t="str">
        <f>VLOOKUP(MID(E442,1,2),DATA!$B$2:$C$10,2,FALSE)</f>
        <v>FF04</v>
      </c>
      <c r="D442" s="10" t="str">
        <f>VLOOKUP(MID(E442,13,2),DATA!$M$2:$N$16,2,FALSE)</f>
        <v>Tarmac</v>
      </c>
      <c r="E442" s="66" t="s">
        <v>301</v>
      </c>
      <c r="F442" s="18" cm="1">
        <f t="array" ref="F442">SUMPRODUCT(1*('All Skus'!$C$2:$C$951=$E442),'All Skus'!$D$2:$D$951)</f>
        <v>28</v>
      </c>
      <c r="G442" s="13" t="str">
        <f>VLOOKUP(MID(E442,4,1),DATA!$F$2:$G$16,2,FALSE)</f>
        <v>20"</v>
      </c>
      <c r="H442" s="13" t="str">
        <f>VLOOKUP(MID(E442,5,3),DATA!$H$2:$I$16,2,FALSE)</f>
        <v>10.5"</v>
      </c>
      <c r="I442" s="13" t="str">
        <f t="shared" si="12"/>
        <v>35</v>
      </c>
      <c r="J442" s="13" t="str">
        <f>VLOOKUP(MID(E442,10,3),DATA!$J$2:$L$16,2,FALSE)</f>
        <v>5x112</v>
      </c>
      <c r="K442" s="13">
        <f>VLOOKUP(MID(E442,10,3),DATA!$J$2:$L$16,3,FALSE)</f>
        <v>66.56</v>
      </c>
      <c r="L442" s="10" t="str">
        <f>VLOOKUP(MID(E442,3,1),DATA!$D$2:$E$16,2,FALSE)</f>
        <v>Medium Offset</v>
      </c>
      <c r="M442" s="10">
        <v>26.2</v>
      </c>
      <c r="N442" s="11" t="s">
        <v>46</v>
      </c>
      <c r="O442" s="61" t="str">
        <f>VLOOKUP(MID(P442,1,2),DATA!$B$2:$C$10,2,FALSE)</f>
        <v>FF04</v>
      </c>
      <c r="P442" s="66" t="s">
        <v>301</v>
      </c>
      <c r="Q442" s="18" cm="1">
        <f t="array" ref="Q442">SUMPRODUCT(1*('All Skus'!$C$2:$C$951=$P442),'All Skus'!$D$2:$D$951)</f>
        <v>28</v>
      </c>
      <c r="R442" s="13" t="str">
        <f>VLOOKUP(MID(P442,4,1),DATA!$F$2:$G$16,2,FALSE)</f>
        <v>20"</v>
      </c>
      <c r="S442" s="13" t="str">
        <f>VLOOKUP(MID(P442,5,3),DATA!$H$2:$I$16,2,FALSE)</f>
        <v>10.5"</v>
      </c>
      <c r="T442" s="13" t="str">
        <f t="shared" si="13"/>
        <v>35</v>
      </c>
      <c r="U442" s="13" t="str">
        <f>VLOOKUP(MID(P442,10,3),DATA!$J$2:$L$16,2,FALSE)</f>
        <v>5x112</v>
      </c>
      <c r="V442" s="13">
        <f>VLOOKUP(MID(P442,10,3),DATA!$J$2:$L$16,3,FALSE)</f>
        <v>66.56</v>
      </c>
      <c r="W442" s="10" t="str">
        <f>VLOOKUP(MID(P442,3,1),DATA!$D$2:$E$16,2,FALSE)</f>
        <v>Medium Offset</v>
      </c>
      <c r="X442" s="10">
        <v>26.2</v>
      </c>
      <c r="Y442" s="11" t="s">
        <v>46</v>
      </c>
      <c r="AA442" s="10" t="s">
        <v>2</v>
      </c>
      <c r="AB442" s="10" t="s">
        <v>5</v>
      </c>
    </row>
    <row r="443" spans="1:28" x14ac:dyDescent="0.25">
      <c r="A443" s="10" t="s">
        <v>1819</v>
      </c>
      <c r="B443" s="10" t="s">
        <v>1837</v>
      </c>
      <c r="C443" s="62" t="str">
        <f>VLOOKUP(MID(E443,1,2),DATA!$B$2:$C$10,2,FALSE)</f>
        <v>FF04</v>
      </c>
      <c r="D443" s="10" t="str">
        <f>VLOOKUP(MID(E443,13,2),DATA!$M$2:$N$16,2,FALSE)</f>
        <v>Liquid Metal</v>
      </c>
      <c r="E443" s="66" t="s">
        <v>302</v>
      </c>
      <c r="F443" s="18" cm="1">
        <f t="array" ref="F443">SUMPRODUCT(1*('All Skus'!$C$2:$C$951=$E443),'All Skus'!$D$2:$D$951)</f>
        <v>1</v>
      </c>
      <c r="G443" s="13" t="str">
        <f>VLOOKUP(MID(E443,4,1),DATA!$F$2:$G$16,2,FALSE)</f>
        <v>20"</v>
      </c>
      <c r="H443" s="13" t="str">
        <f>VLOOKUP(MID(E443,5,3),DATA!$H$2:$I$16,2,FALSE)</f>
        <v>10.5"</v>
      </c>
      <c r="I443" s="13" t="str">
        <f t="shared" si="12"/>
        <v>35</v>
      </c>
      <c r="J443" s="13" t="str">
        <f>VLOOKUP(MID(E443,10,3),DATA!$J$2:$L$16,2,FALSE)</f>
        <v>5x112</v>
      </c>
      <c r="K443" s="13">
        <f>VLOOKUP(MID(E443,10,3),DATA!$J$2:$L$16,3,FALSE)</f>
        <v>66.56</v>
      </c>
      <c r="L443" s="10" t="str">
        <f>VLOOKUP(MID(E443,3,1),DATA!$D$2:$E$16,2,FALSE)</f>
        <v>Medium Offset</v>
      </c>
      <c r="M443" s="10">
        <v>26.2</v>
      </c>
      <c r="N443" s="11" t="s">
        <v>46</v>
      </c>
      <c r="O443" s="61" t="str">
        <f>VLOOKUP(MID(P443,1,2),DATA!$B$2:$C$10,2,FALSE)</f>
        <v>FF04</v>
      </c>
      <c r="P443" s="66" t="s">
        <v>302</v>
      </c>
      <c r="Q443" s="18" cm="1">
        <f t="array" ref="Q443">SUMPRODUCT(1*('All Skus'!$C$2:$C$951=$P443),'All Skus'!$D$2:$D$951)</f>
        <v>1</v>
      </c>
      <c r="R443" s="13" t="str">
        <f>VLOOKUP(MID(P443,4,1),DATA!$F$2:$G$16,2,FALSE)</f>
        <v>20"</v>
      </c>
      <c r="S443" s="13" t="str">
        <f>VLOOKUP(MID(P443,5,3),DATA!$H$2:$I$16,2,FALSE)</f>
        <v>10.5"</v>
      </c>
      <c r="T443" s="13" t="str">
        <f t="shared" si="13"/>
        <v>35</v>
      </c>
      <c r="U443" s="13" t="str">
        <f>VLOOKUP(MID(P443,10,3),DATA!$J$2:$L$16,2,FALSE)</f>
        <v>5x112</v>
      </c>
      <c r="V443" s="13">
        <f>VLOOKUP(MID(P443,10,3),DATA!$J$2:$L$16,3,FALSE)</f>
        <v>66.56</v>
      </c>
      <c r="W443" s="10" t="str">
        <f>VLOOKUP(MID(P443,3,1),DATA!$D$2:$E$16,2,FALSE)</f>
        <v>Medium Offset</v>
      </c>
      <c r="X443" s="10">
        <v>26.2</v>
      </c>
      <c r="Y443" s="11" t="s">
        <v>46</v>
      </c>
      <c r="AA443" s="10" t="s">
        <v>2</v>
      </c>
      <c r="AB443" s="10" t="s">
        <v>5</v>
      </c>
    </row>
    <row r="444" spans="1:28" x14ac:dyDescent="0.25">
      <c r="A444" s="10" t="s">
        <v>1819</v>
      </c>
      <c r="B444" s="10" t="s">
        <v>1837</v>
      </c>
      <c r="C444" s="62" t="str">
        <f>VLOOKUP(MID(E444,1,2),DATA!$B$2:$C$10,2,FALSE)</f>
        <v>FF04</v>
      </c>
      <c r="D444" s="10" t="str">
        <f>VLOOKUP(MID(E444,13,2),DATA!$M$2:$N$16,2,FALSE)</f>
        <v>Liquid Metal</v>
      </c>
      <c r="E444" s="66" t="s">
        <v>304</v>
      </c>
      <c r="F444" s="18" cm="1">
        <f t="array" ref="F444">SUMPRODUCT(1*('All Skus'!$C$2:$C$951=$E444),'All Skus'!$D$2:$D$951)</f>
        <v>9</v>
      </c>
      <c r="G444" s="13" t="str">
        <f>VLOOKUP(MID(E444,4,1),DATA!$F$2:$G$16,2,FALSE)</f>
        <v>20"</v>
      </c>
      <c r="H444" s="13" t="str">
        <f>VLOOKUP(MID(E444,5,3),DATA!$H$2:$I$16,2,FALSE)</f>
        <v>9.0"</v>
      </c>
      <c r="I444" s="13" t="str">
        <f t="shared" si="12"/>
        <v>25</v>
      </c>
      <c r="J444" s="13" t="str">
        <f>VLOOKUP(MID(E444,10,3),DATA!$J$2:$L$16,2,FALSE)</f>
        <v>5x112</v>
      </c>
      <c r="K444" s="13">
        <f>VLOOKUP(MID(E444,10,3),DATA!$J$2:$L$16,3,FALSE)</f>
        <v>66.56</v>
      </c>
      <c r="L444" s="10" t="str">
        <f>VLOOKUP(MID(E444,3,1),DATA!$D$2:$E$16,2,FALSE)</f>
        <v>Medium Offset</v>
      </c>
      <c r="M444" s="10">
        <v>26.2</v>
      </c>
      <c r="N444" s="11" t="s">
        <v>46</v>
      </c>
      <c r="O444" s="61" t="str">
        <f>VLOOKUP(MID(P444,1,2),DATA!$B$2:$C$10,2,FALSE)</f>
        <v>FF04</v>
      </c>
      <c r="P444" s="66" t="s">
        <v>304</v>
      </c>
      <c r="Q444" s="18" cm="1">
        <f t="array" ref="Q444">SUMPRODUCT(1*('All Skus'!$C$2:$C$951=$P444),'All Skus'!$D$2:$D$951)</f>
        <v>9</v>
      </c>
      <c r="R444" s="13" t="str">
        <f>VLOOKUP(MID(P444,4,1),DATA!$F$2:$G$16,2,FALSE)</f>
        <v>20"</v>
      </c>
      <c r="S444" s="13" t="str">
        <f>VLOOKUP(MID(P444,5,3),DATA!$H$2:$I$16,2,FALSE)</f>
        <v>9.0"</v>
      </c>
      <c r="T444" s="13" t="str">
        <f t="shared" si="13"/>
        <v>25</v>
      </c>
      <c r="U444" s="13" t="str">
        <f>VLOOKUP(MID(P444,10,3),DATA!$J$2:$L$16,2,FALSE)</f>
        <v>5x112</v>
      </c>
      <c r="V444" s="13">
        <f>VLOOKUP(MID(P444,10,3),DATA!$J$2:$L$16,3,FALSE)</f>
        <v>66.56</v>
      </c>
      <c r="W444" s="10" t="str">
        <f>VLOOKUP(MID(P444,3,1),DATA!$D$2:$E$16,2,FALSE)</f>
        <v>Medium Offset</v>
      </c>
      <c r="X444" s="10">
        <v>26.2</v>
      </c>
      <c r="Y444" s="11" t="s">
        <v>46</v>
      </c>
      <c r="AA444" s="10" t="s">
        <v>2</v>
      </c>
      <c r="AB444" s="10" t="s">
        <v>5</v>
      </c>
    </row>
    <row r="445" spans="1:28" x14ac:dyDescent="0.25">
      <c r="A445" s="10" t="s">
        <v>1819</v>
      </c>
      <c r="B445" s="10" t="s">
        <v>1837</v>
      </c>
      <c r="C445" s="62" t="str">
        <f>VLOOKUP(MID(E445,1,2),DATA!$B$2:$C$10,2,FALSE)</f>
        <v>FF04</v>
      </c>
      <c r="D445" s="10" t="str">
        <f>VLOOKUP(MID(E445,13,2),DATA!$M$2:$N$16,2,FALSE)</f>
        <v>Tarmac</v>
      </c>
      <c r="E445" s="66" t="s">
        <v>303</v>
      </c>
      <c r="F445" s="18" cm="1">
        <f t="array" ref="F445">SUMPRODUCT(1*('All Skus'!$C$2:$C$951=$E445),'All Skus'!$D$2:$D$951)</f>
        <v>7</v>
      </c>
      <c r="G445" s="13" t="str">
        <f>VLOOKUP(MID(E445,4,1),DATA!$F$2:$G$16,2,FALSE)</f>
        <v>20"</v>
      </c>
      <c r="H445" s="13" t="str">
        <f>VLOOKUP(MID(E445,5,3),DATA!$H$2:$I$16,2,FALSE)</f>
        <v>9.0"</v>
      </c>
      <c r="I445" s="13" t="str">
        <f t="shared" si="12"/>
        <v>25</v>
      </c>
      <c r="J445" s="13" t="str">
        <f>VLOOKUP(MID(E445,10,3),DATA!$J$2:$L$16,2,FALSE)</f>
        <v>5x112</v>
      </c>
      <c r="K445" s="13">
        <f>VLOOKUP(MID(E445,10,3),DATA!$J$2:$L$16,3,FALSE)</f>
        <v>66.56</v>
      </c>
      <c r="L445" s="10" t="str">
        <f>VLOOKUP(MID(E445,3,1),DATA!$D$2:$E$16,2,FALSE)</f>
        <v>Medium Offset</v>
      </c>
      <c r="M445" s="10">
        <v>26.2</v>
      </c>
      <c r="N445" s="11" t="s">
        <v>46</v>
      </c>
      <c r="O445" s="61" t="str">
        <f>VLOOKUP(MID(P445,1,2),DATA!$B$2:$C$10,2,FALSE)</f>
        <v>FF04</v>
      </c>
      <c r="P445" s="66" t="s">
        <v>303</v>
      </c>
      <c r="Q445" s="18" cm="1">
        <f t="array" ref="Q445">SUMPRODUCT(1*('All Skus'!$C$2:$C$951=$P445),'All Skus'!$D$2:$D$951)</f>
        <v>7</v>
      </c>
      <c r="R445" s="13" t="str">
        <f>VLOOKUP(MID(P445,4,1),DATA!$F$2:$G$16,2,FALSE)</f>
        <v>20"</v>
      </c>
      <c r="S445" s="13" t="str">
        <f>VLOOKUP(MID(P445,5,3),DATA!$H$2:$I$16,2,FALSE)</f>
        <v>9.0"</v>
      </c>
      <c r="T445" s="13" t="str">
        <f t="shared" si="13"/>
        <v>25</v>
      </c>
      <c r="U445" s="13" t="str">
        <f>VLOOKUP(MID(P445,10,3),DATA!$J$2:$L$16,2,FALSE)</f>
        <v>5x112</v>
      </c>
      <c r="V445" s="13">
        <f>VLOOKUP(MID(P445,10,3),DATA!$J$2:$L$16,3,FALSE)</f>
        <v>66.56</v>
      </c>
      <c r="W445" s="10" t="str">
        <f>VLOOKUP(MID(P445,3,1),DATA!$D$2:$E$16,2,FALSE)</f>
        <v>Medium Offset</v>
      </c>
      <c r="X445" s="10">
        <v>26.2</v>
      </c>
      <c r="Y445" s="11" t="s">
        <v>46</v>
      </c>
      <c r="AA445" s="10" t="s">
        <v>2</v>
      </c>
      <c r="AB445" s="10" t="s">
        <v>5</v>
      </c>
    </row>
    <row r="446" spans="1:28" x14ac:dyDescent="0.25">
      <c r="A446" s="10" t="s">
        <v>1819</v>
      </c>
      <c r="B446" s="10" t="s">
        <v>1842</v>
      </c>
      <c r="C446" s="62" t="str">
        <f>VLOOKUP(MID(E446,1,2),DATA!$B$2:$C$10,2,FALSE)</f>
        <v>FF10</v>
      </c>
      <c r="D446" s="10" t="str">
        <f>VLOOKUP(MID(E446,13,2),DATA!$M$2:$N$16,2,FALSE)</f>
        <v>Tarmac</v>
      </c>
      <c r="E446" s="66" t="s">
        <v>31</v>
      </c>
      <c r="F446" s="18" cm="1">
        <f t="array" ref="F446">SUMPRODUCT(1*('All Skus'!$C$2:$C$951=$E446),'All Skus'!$D$2:$D$951)</f>
        <v>68</v>
      </c>
      <c r="G446" s="13" t="str">
        <f>VLOOKUP(MID(E446,4,1),DATA!$F$2:$G$16,2,FALSE)</f>
        <v>20"</v>
      </c>
      <c r="H446" s="13" t="str">
        <f>VLOOKUP(MID(E446,5,3),DATA!$H$2:$I$16,2,FALSE)</f>
        <v>10.5"</v>
      </c>
      <c r="I446" s="13" t="str">
        <f t="shared" si="12"/>
        <v>35</v>
      </c>
      <c r="J446" s="13" t="str">
        <f>VLOOKUP(MID(E446,10,3),DATA!$J$2:$L$16,2,FALSE)</f>
        <v>5x112</v>
      </c>
      <c r="K446" s="13">
        <f>VLOOKUP(MID(E446,10,3),DATA!$J$2:$L$16,3,FALSE)</f>
        <v>66.56</v>
      </c>
      <c r="L446" s="10" t="str">
        <f>VLOOKUP(MID(E446,3,1),DATA!$D$2:$E$16,2,FALSE)</f>
        <v>Medium Offset</v>
      </c>
      <c r="N446" s="11" t="s">
        <v>44</v>
      </c>
      <c r="O446" s="61" t="str">
        <f>VLOOKUP(MID(P446,1,2),DATA!$B$2:$C$10,2,FALSE)</f>
        <v>FF10</v>
      </c>
      <c r="P446" s="66" t="s">
        <v>31</v>
      </c>
      <c r="Q446" s="18" cm="1">
        <f t="array" ref="Q446">SUMPRODUCT(1*('All Skus'!$C$2:$C$951=$P446),'All Skus'!$D$2:$D$951)</f>
        <v>68</v>
      </c>
      <c r="R446" s="13" t="str">
        <f>VLOOKUP(MID(P446,4,1),DATA!$F$2:$G$16,2,FALSE)</f>
        <v>20"</v>
      </c>
      <c r="S446" s="13" t="str">
        <f>VLOOKUP(MID(P446,5,3),DATA!$H$2:$I$16,2,FALSE)</f>
        <v>10.5"</v>
      </c>
      <c r="T446" s="13" t="str">
        <f t="shared" si="13"/>
        <v>35</v>
      </c>
      <c r="U446" s="13" t="str">
        <f>VLOOKUP(MID(P446,10,3),DATA!$J$2:$L$16,2,FALSE)</f>
        <v>5x112</v>
      </c>
      <c r="V446" s="13">
        <f>VLOOKUP(MID(P446,10,3),DATA!$J$2:$L$16,3,FALSE)</f>
        <v>66.56</v>
      </c>
      <c r="W446" s="10" t="str">
        <f>VLOOKUP(MID(P446,3,1),DATA!$D$2:$E$16,2,FALSE)</f>
        <v>Medium Offset</v>
      </c>
      <c r="Y446" s="11" t="s">
        <v>44</v>
      </c>
      <c r="Z446" s="10" t="s">
        <v>2024</v>
      </c>
      <c r="AA446" s="10" t="s">
        <v>2</v>
      </c>
      <c r="AB446" s="10" t="s">
        <v>5</v>
      </c>
    </row>
    <row r="447" spans="1:28" x14ac:dyDescent="0.25">
      <c r="A447" s="10" t="s">
        <v>1819</v>
      </c>
      <c r="B447" s="10" t="s">
        <v>1842</v>
      </c>
      <c r="C447" s="62" t="str">
        <f>VLOOKUP(MID(E447,1,2),DATA!$B$2:$C$10,2,FALSE)</f>
        <v>FF10</v>
      </c>
      <c r="D447" s="10" t="str">
        <f>VLOOKUP(MID(E447,13,2),DATA!$M$2:$N$16,2,FALSE)</f>
        <v>Liquid Metal</v>
      </c>
      <c r="E447" s="66" t="s">
        <v>32</v>
      </c>
      <c r="F447" s="18" cm="1">
        <f t="array" ref="F447">SUMPRODUCT(1*('All Skus'!$C$2:$C$951=$E447),'All Skus'!$D$2:$D$951)</f>
        <v>10</v>
      </c>
      <c r="G447" s="13" t="str">
        <f>VLOOKUP(MID(E447,4,1),DATA!$F$2:$G$16,2,FALSE)</f>
        <v>20"</v>
      </c>
      <c r="H447" s="13" t="str">
        <f>VLOOKUP(MID(E447,5,3),DATA!$H$2:$I$16,2,FALSE)</f>
        <v>10.5"</v>
      </c>
      <c r="I447" s="13" t="str">
        <f t="shared" si="12"/>
        <v>35</v>
      </c>
      <c r="J447" s="13" t="str">
        <f>VLOOKUP(MID(E447,10,3),DATA!$J$2:$L$16,2,FALSE)</f>
        <v>5x112</v>
      </c>
      <c r="K447" s="13">
        <f>VLOOKUP(MID(E447,10,3),DATA!$J$2:$L$16,3,FALSE)</f>
        <v>66.56</v>
      </c>
      <c r="L447" s="10" t="str">
        <f>VLOOKUP(MID(E447,3,1),DATA!$D$2:$E$16,2,FALSE)</f>
        <v>Medium Offset</v>
      </c>
      <c r="N447" s="11" t="s">
        <v>44</v>
      </c>
      <c r="O447" s="61" t="str">
        <f>VLOOKUP(MID(P447,1,2),DATA!$B$2:$C$10,2,FALSE)</f>
        <v>FF10</v>
      </c>
      <c r="P447" s="66" t="s">
        <v>32</v>
      </c>
      <c r="Q447" s="18" cm="1">
        <f t="array" ref="Q447">SUMPRODUCT(1*('All Skus'!$C$2:$C$951=$P447),'All Skus'!$D$2:$D$951)</f>
        <v>10</v>
      </c>
      <c r="R447" s="13" t="str">
        <f>VLOOKUP(MID(P447,4,1),DATA!$F$2:$G$16,2,FALSE)</f>
        <v>20"</v>
      </c>
      <c r="S447" s="13" t="str">
        <f>VLOOKUP(MID(P447,5,3),DATA!$H$2:$I$16,2,FALSE)</f>
        <v>10.5"</v>
      </c>
      <c r="T447" s="13" t="str">
        <f t="shared" si="13"/>
        <v>35</v>
      </c>
      <c r="U447" s="13" t="str">
        <f>VLOOKUP(MID(P447,10,3),DATA!$J$2:$L$16,2,FALSE)</f>
        <v>5x112</v>
      </c>
      <c r="V447" s="13">
        <f>VLOOKUP(MID(P447,10,3),DATA!$J$2:$L$16,3,FALSE)</f>
        <v>66.56</v>
      </c>
      <c r="W447" s="10" t="str">
        <f>VLOOKUP(MID(P447,3,1),DATA!$D$2:$E$16,2,FALSE)</f>
        <v>Medium Offset</v>
      </c>
      <c r="Y447" s="11" t="s">
        <v>44</v>
      </c>
      <c r="Z447" s="10" t="s">
        <v>2024</v>
      </c>
      <c r="AA447" s="10" t="s">
        <v>2</v>
      </c>
      <c r="AB447" s="10" t="s">
        <v>5</v>
      </c>
    </row>
    <row r="448" spans="1:28" x14ac:dyDescent="0.25">
      <c r="A448" s="10" t="s">
        <v>1819</v>
      </c>
      <c r="B448" s="10" t="s">
        <v>1842</v>
      </c>
      <c r="C448" s="62" t="str">
        <f>VLOOKUP(MID(E448,1,2),DATA!$B$2:$C$10,2,FALSE)</f>
        <v>FF10</v>
      </c>
      <c r="D448" s="10" t="str">
        <f>VLOOKUP(MID(E448,13,2),DATA!$M$2:$N$16,2,FALSE)</f>
        <v>Tarmac</v>
      </c>
      <c r="E448" s="66" t="s">
        <v>28</v>
      </c>
      <c r="F448" s="18" cm="1">
        <f t="array" ref="F448">SUMPRODUCT(1*('All Skus'!$C$2:$C$951=$E448),'All Skus'!$D$2:$D$951)</f>
        <v>24</v>
      </c>
      <c r="G448" s="13" t="str">
        <f>VLOOKUP(MID(E448,4,1),DATA!$F$2:$G$16,2,FALSE)</f>
        <v>20"</v>
      </c>
      <c r="H448" s="13" t="str">
        <f>VLOOKUP(MID(E448,5,3),DATA!$H$2:$I$16,2,FALSE)</f>
        <v>9.0"</v>
      </c>
      <c r="I448" s="13" t="str">
        <f t="shared" si="12"/>
        <v>25</v>
      </c>
      <c r="J448" s="13" t="str">
        <f>VLOOKUP(MID(E448,10,3),DATA!$J$2:$L$16,2,FALSE)</f>
        <v>5x112</v>
      </c>
      <c r="K448" s="13">
        <f>VLOOKUP(MID(E448,10,3),DATA!$J$2:$L$16,3,FALSE)</f>
        <v>66.56</v>
      </c>
      <c r="L448" s="10" t="str">
        <f>VLOOKUP(MID(E448,3,1),DATA!$D$2:$E$16,2,FALSE)</f>
        <v>Medium Offset</v>
      </c>
      <c r="N448" s="11" t="s">
        <v>39</v>
      </c>
      <c r="O448" s="61" t="str">
        <f>VLOOKUP(MID(P448,1,2),DATA!$B$2:$C$10,2,FALSE)</f>
        <v>FF10</v>
      </c>
      <c r="P448" s="66" t="s">
        <v>28</v>
      </c>
      <c r="Q448" s="18" cm="1">
        <f t="array" ref="Q448">SUMPRODUCT(1*('All Skus'!$C$2:$C$951=$P448),'All Skus'!$D$2:$D$951)</f>
        <v>24</v>
      </c>
      <c r="R448" s="13" t="str">
        <f>VLOOKUP(MID(P448,4,1),DATA!$F$2:$G$16,2,FALSE)</f>
        <v>20"</v>
      </c>
      <c r="S448" s="13" t="str">
        <f>VLOOKUP(MID(P448,5,3),DATA!$H$2:$I$16,2,FALSE)</f>
        <v>9.0"</v>
      </c>
      <c r="T448" s="13" t="str">
        <f t="shared" si="13"/>
        <v>25</v>
      </c>
      <c r="U448" s="13" t="str">
        <f>VLOOKUP(MID(P448,10,3),DATA!$J$2:$L$16,2,FALSE)</f>
        <v>5x112</v>
      </c>
      <c r="V448" s="13">
        <f>VLOOKUP(MID(P448,10,3),DATA!$J$2:$L$16,3,FALSE)</f>
        <v>66.56</v>
      </c>
      <c r="W448" s="10" t="str">
        <f>VLOOKUP(MID(P448,3,1),DATA!$D$2:$E$16,2,FALSE)</f>
        <v>Medium Offset</v>
      </c>
      <c r="Y448" s="11" t="s">
        <v>39</v>
      </c>
      <c r="Z448" s="10" t="s">
        <v>2022</v>
      </c>
      <c r="AA448" s="10" t="s">
        <v>2</v>
      </c>
      <c r="AB448" s="10" t="s">
        <v>5</v>
      </c>
    </row>
    <row r="449" spans="1:28" x14ac:dyDescent="0.25">
      <c r="A449" s="10" t="s">
        <v>1819</v>
      </c>
      <c r="B449" s="10" t="s">
        <v>1842</v>
      </c>
      <c r="C449" s="62" t="str">
        <f>VLOOKUP(MID(E449,1,2),DATA!$B$2:$C$10,2,FALSE)</f>
        <v>FF10</v>
      </c>
      <c r="D449" s="10" t="str">
        <f>VLOOKUP(MID(E449,13,2),DATA!$M$2:$N$16,2,FALSE)</f>
        <v>Liquid Metal</v>
      </c>
      <c r="E449" s="66" t="s">
        <v>29</v>
      </c>
      <c r="F449" s="18" cm="1">
        <f t="array" ref="F449">SUMPRODUCT(1*('All Skus'!$C$2:$C$951=$E449),'All Skus'!$D$2:$D$951)</f>
        <v>8</v>
      </c>
      <c r="G449" s="13" t="str">
        <f>VLOOKUP(MID(E449,4,1),DATA!$F$2:$G$16,2,FALSE)</f>
        <v>20"</v>
      </c>
      <c r="H449" s="13" t="str">
        <f>VLOOKUP(MID(E449,5,3),DATA!$H$2:$I$16,2,FALSE)</f>
        <v>9.0"</v>
      </c>
      <c r="I449" s="13" t="str">
        <f t="shared" si="12"/>
        <v>25</v>
      </c>
      <c r="J449" s="13" t="str">
        <f>VLOOKUP(MID(E449,10,3),DATA!$J$2:$L$16,2,FALSE)</f>
        <v>5x112</v>
      </c>
      <c r="K449" s="13">
        <f>VLOOKUP(MID(E449,10,3),DATA!$J$2:$L$16,3,FALSE)</f>
        <v>66.56</v>
      </c>
      <c r="L449" s="10" t="str">
        <f>VLOOKUP(MID(E449,3,1),DATA!$D$2:$E$16,2,FALSE)</f>
        <v>Medium Offset</v>
      </c>
      <c r="N449" s="11" t="s">
        <v>39</v>
      </c>
      <c r="O449" s="61" t="str">
        <f>VLOOKUP(MID(P449,1,2),DATA!$B$2:$C$10,2,FALSE)</f>
        <v>FF10</v>
      </c>
      <c r="P449" s="66" t="s">
        <v>29</v>
      </c>
      <c r="Q449" s="18" cm="1">
        <f t="array" ref="Q449">SUMPRODUCT(1*('All Skus'!$C$2:$C$951=$P449),'All Skus'!$D$2:$D$951)</f>
        <v>8</v>
      </c>
      <c r="R449" s="13" t="str">
        <f>VLOOKUP(MID(P449,4,1),DATA!$F$2:$G$16,2,FALSE)</f>
        <v>20"</v>
      </c>
      <c r="S449" s="13" t="str">
        <f>VLOOKUP(MID(P449,5,3),DATA!$H$2:$I$16,2,FALSE)</f>
        <v>9.0"</v>
      </c>
      <c r="T449" s="13" t="str">
        <f t="shared" si="13"/>
        <v>25</v>
      </c>
      <c r="U449" s="13" t="str">
        <f>VLOOKUP(MID(P449,10,3),DATA!$J$2:$L$16,2,FALSE)</f>
        <v>5x112</v>
      </c>
      <c r="V449" s="13">
        <f>VLOOKUP(MID(P449,10,3),DATA!$J$2:$L$16,3,FALSE)</f>
        <v>66.56</v>
      </c>
      <c r="W449" s="10" t="str">
        <f>VLOOKUP(MID(P449,3,1),DATA!$D$2:$E$16,2,FALSE)</f>
        <v>Medium Offset</v>
      </c>
      <c r="Y449" s="11" t="s">
        <v>39</v>
      </c>
      <c r="Z449" s="10" t="s">
        <v>2022</v>
      </c>
      <c r="AA449" s="10" t="s">
        <v>2</v>
      </c>
      <c r="AB449" s="10" t="s">
        <v>5</v>
      </c>
    </row>
    <row r="450" spans="1:28" x14ac:dyDescent="0.25">
      <c r="A450" s="10" t="s">
        <v>1819</v>
      </c>
      <c r="B450" s="10" t="s">
        <v>1837</v>
      </c>
      <c r="C450" s="62" t="str">
        <f>VLOOKUP(MID(E450,1,2),DATA!$B$2:$C$10,2,FALSE)</f>
        <v>FF10</v>
      </c>
      <c r="D450" s="10" t="str">
        <f>VLOOKUP(MID(E450,13,2),DATA!$M$2:$N$16,2,FALSE)</f>
        <v>Tarmac</v>
      </c>
      <c r="E450" s="66" t="s">
        <v>31</v>
      </c>
      <c r="F450" s="18" cm="1">
        <f t="array" ref="F450">SUMPRODUCT(1*('All Skus'!$C$2:$C$951=$E450),'All Skus'!$D$2:$D$951)</f>
        <v>68</v>
      </c>
      <c r="G450" s="13" t="str">
        <f>VLOOKUP(MID(E450,4,1),DATA!$F$2:$G$16,2,FALSE)</f>
        <v>20"</v>
      </c>
      <c r="H450" s="13" t="str">
        <f>VLOOKUP(MID(E450,5,3),DATA!$H$2:$I$16,2,FALSE)</f>
        <v>10.5"</v>
      </c>
      <c r="I450" s="13" t="str">
        <f t="shared" ref="I450:I513" si="14">MID(E450,8,2)</f>
        <v>35</v>
      </c>
      <c r="J450" s="13" t="str">
        <f>VLOOKUP(MID(E450,10,3),DATA!$J$2:$L$16,2,FALSE)</f>
        <v>5x112</v>
      </c>
      <c r="K450" s="13">
        <f>VLOOKUP(MID(E450,10,3),DATA!$J$2:$L$16,3,FALSE)</f>
        <v>66.56</v>
      </c>
      <c r="L450" s="10" t="str">
        <f>VLOOKUP(MID(E450,3,1),DATA!$D$2:$E$16,2,FALSE)</f>
        <v>Medium Offset</v>
      </c>
      <c r="N450" s="11" t="s">
        <v>46</v>
      </c>
      <c r="O450" s="61" t="str">
        <f>VLOOKUP(MID(P450,1,2),DATA!$B$2:$C$10,2,FALSE)</f>
        <v>FF10</v>
      </c>
      <c r="P450" s="66" t="s">
        <v>31</v>
      </c>
      <c r="Q450" s="18" cm="1">
        <f t="array" ref="Q450">SUMPRODUCT(1*('All Skus'!$C$2:$C$951=$P450),'All Skus'!$D$2:$D$951)</f>
        <v>68</v>
      </c>
      <c r="R450" s="13" t="str">
        <f>VLOOKUP(MID(P450,4,1),DATA!$F$2:$G$16,2,FALSE)</f>
        <v>20"</v>
      </c>
      <c r="S450" s="13" t="str">
        <f>VLOOKUP(MID(P450,5,3),DATA!$H$2:$I$16,2,FALSE)</f>
        <v>10.5"</v>
      </c>
      <c r="T450" s="13" t="str">
        <f t="shared" ref="T450:T513" si="15">MID(P450,8,2)</f>
        <v>35</v>
      </c>
      <c r="U450" s="13" t="str">
        <f>VLOOKUP(MID(P450,10,3),DATA!$J$2:$L$16,2,FALSE)</f>
        <v>5x112</v>
      </c>
      <c r="V450" s="13">
        <f>VLOOKUP(MID(P450,10,3),DATA!$J$2:$L$16,3,FALSE)</f>
        <v>66.56</v>
      </c>
      <c r="W450" s="10" t="str">
        <f>VLOOKUP(MID(P450,3,1),DATA!$D$2:$E$16,2,FALSE)</f>
        <v>Medium Offset</v>
      </c>
      <c r="Y450" s="11" t="s">
        <v>46</v>
      </c>
      <c r="AA450" s="10" t="s">
        <v>2</v>
      </c>
      <c r="AB450" s="10" t="s">
        <v>5</v>
      </c>
    </row>
    <row r="451" spans="1:28" x14ac:dyDescent="0.25">
      <c r="A451" s="10" t="s">
        <v>1819</v>
      </c>
      <c r="B451" s="10" t="s">
        <v>1837</v>
      </c>
      <c r="C451" s="62" t="str">
        <f>VLOOKUP(MID(E451,1,2),DATA!$B$2:$C$10,2,FALSE)</f>
        <v>FF10</v>
      </c>
      <c r="D451" s="10" t="str">
        <f>VLOOKUP(MID(E451,13,2),DATA!$M$2:$N$16,2,FALSE)</f>
        <v>Liquid Metal</v>
      </c>
      <c r="E451" s="66" t="s">
        <v>32</v>
      </c>
      <c r="F451" s="18" cm="1">
        <f t="array" ref="F451">SUMPRODUCT(1*('All Skus'!$C$2:$C$951=$E451),'All Skus'!$D$2:$D$951)</f>
        <v>10</v>
      </c>
      <c r="G451" s="13" t="str">
        <f>VLOOKUP(MID(E451,4,1),DATA!$F$2:$G$16,2,FALSE)</f>
        <v>20"</v>
      </c>
      <c r="H451" s="13" t="str">
        <f>VLOOKUP(MID(E451,5,3),DATA!$H$2:$I$16,2,FALSE)</f>
        <v>10.5"</v>
      </c>
      <c r="I451" s="13" t="str">
        <f t="shared" si="14"/>
        <v>35</v>
      </c>
      <c r="J451" s="13" t="str">
        <f>VLOOKUP(MID(E451,10,3),DATA!$J$2:$L$16,2,FALSE)</f>
        <v>5x112</v>
      </c>
      <c r="K451" s="13">
        <f>VLOOKUP(MID(E451,10,3),DATA!$J$2:$L$16,3,FALSE)</f>
        <v>66.56</v>
      </c>
      <c r="L451" s="10" t="str">
        <f>VLOOKUP(MID(E451,3,1),DATA!$D$2:$E$16,2,FALSE)</f>
        <v>Medium Offset</v>
      </c>
      <c r="N451" s="11" t="s">
        <v>46</v>
      </c>
      <c r="O451" s="61" t="str">
        <f>VLOOKUP(MID(P451,1,2),DATA!$B$2:$C$10,2,FALSE)</f>
        <v>FF10</v>
      </c>
      <c r="P451" s="66" t="s">
        <v>32</v>
      </c>
      <c r="Q451" s="18" cm="1">
        <f t="array" ref="Q451">SUMPRODUCT(1*('All Skus'!$C$2:$C$951=$P451),'All Skus'!$D$2:$D$951)</f>
        <v>10</v>
      </c>
      <c r="R451" s="13" t="str">
        <f>VLOOKUP(MID(P451,4,1),DATA!$F$2:$G$16,2,FALSE)</f>
        <v>20"</v>
      </c>
      <c r="S451" s="13" t="str">
        <f>VLOOKUP(MID(P451,5,3),DATA!$H$2:$I$16,2,FALSE)</f>
        <v>10.5"</v>
      </c>
      <c r="T451" s="13" t="str">
        <f t="shared" si="15"/>
        <v>35</v>
      </c>
      <c r="U451" s="13" t="str">
        <f>VLOOKUP(MID(P451,10,3),DATA!$J$2:$L$16,2,FALSE)</f>
        <v>5x112</v>
      </c>
      <c r="V451" s="13">
        <f>VLOOKUP(MID(P451,10,3),DATA!$J$2:$L$16,3,FALSE)</f>
        <v>66.56</v>
      </c>
      <c r="W451" s="10" t="str">
        <f>VLOOKUP(MID(P451,3,1),DATA!$D$2:$E$16,2,FALSE)</f>
        <v>Medium Offset</v>
      </c>
      <c r="Y451" s="11" t="s">
        <v>46</v>
      </c>
      <c r="AA451" s="10" t="s">
        <v>2</v>
      </c>
      <c r="AB451" s="10" t="s">
        <v>5</v>
      </c>
    </row>
    <row r="452" spans="1:28" x14ac:dyDescent="0.25">
      <c r="A452" s="10" t="s">
        <v>1819</v>
      </c>
      <c r="B452" s="10" t="s">
        <v>1837</v>
      </c>
      <c r="C452" s="62" t="str">
        <f>VLOOKUP(MID(E452,1,2),DATA!$B$2:$C$10,2,FALSE)</f>
        <v>FF10</v>
      </c>
      <c r="D452" s="10" t="str">
        <f>VLOOKUP(MID(E452,13,2),DATA!$M$2:$N$16,2,FALSE)</f>
        <v>Tarmac</v>
      </c>
      <c r="E452" s="66" t="s">
        <v>28</v>
      </c>
      <c r="F452" s="18" cm="1">
        <f t="array" ref="F452">SUMPRODUCT(1*('All Skus'!$C$2:$C$951=$E452),'All Skus'!$D$2:$D$951)</f>
        <v>24</v>
      </c>
      <c r="G452" s="13" t="str">
        <f>VLOOKUP(MID(E452,4,1),DATA!$F$2:$G$16,2,FALSE)</f>
        <v>20"</v>
      </c>
      <c r="H452" s="13" t="str">
        <f>VLOOKUP(MID(E452,5,3),DATA!$H$2:$I$16,2,FALSE)</f>
        <v>9.0"</v>
      </c>
      <c r="I452" s="13" t="str">
        <f t="shared" si="14"/>
        <v>25</v>
      </c>
      <c r="J452" s="13" t="str">
        <f>VLOOKUP(MID(E452,10,3),DATA!$J$2:$L$16,2,FALSE)</f>
        <v>5x112</v>
      </c>
      <c r="K452" s="13">
        <f>VLOOKUP(MID(E452,10,3),DATA!$J$2:$L$16,3,FALSE)</f>
        <v>66.56</v>
      </c>
      <c r="L452" s="10" t="str">
        <f>VLOOKUP(MID(E452,3,1),DATA!$D$2:$E$16,2,FALSE)</f>
        <v>Medium Offset</v>
      </c>
      <c r="O452" s="61" t="str">
        <f>VLOOKUP(MID(P452,1,2),DATA!$B$2:$C$10,2,FALSE)</f>
        <v>FF10</v>
      </c>
      <c r="P452" s="66" t="s">
        <v>28</v>
      </c>
      <c r="Q452" s="18" cm="1">
        <f t="array" ref="Q452">SUMPRODUCT(1*('All Skus'!$C$2:$C$951=$P452),'All Skus'!$D$2:$D$951)</f>
        <v>24</v>
      </c>
      <c r="R452" s="13" t="str">
        <f>VLOOKUP(MID(P452,4,1),DATA!$F$2:$G$16,2,FALSE)</f>
        <v>20"</v>
      </c>
      <c r="S452" s="13" t="str">
        <f>VLOOKUP(MID(P452,5,3),DATA!$H$2:$I$16,2,FALSE)</f>
        <v>9.0"</v>
      </c>
      <c r="T452" s="13" t="str">
        <f t="shared" si="15"/>
        <v>25</v>
      </c>
      <c r="U452" s="13" t="str">
        <f>VLOOKUP(MID(P452,10,3),DATA!$J$2:$L$16,2,FALSE)</f>
        <v>5x112</v>
      </c>
      <c r="V452" s="13">
        <f>VLOOKUP(MID(P452,10,3),DATA!$J$2:$L$16,3,FALSE)</f>
        <v>66.56</v>
      </c>
      <c r="W452" s="10" t="str">
        <f>VLOOKUP(MID(P452,3,1),DATA!$D$2:$E$16,2,FALSE)</f>
        <v>Medium Offset</v>
      </c>
      <c r="AA452" s="10" t="s">
        <v>2</v>
      </c>
      <c r="AB452" s="10" t="s">
        <v>5</v>
      </c>
    </row>
    <row r="453" spans="1:28" x14ac:dyDescent="0.25">
      <c r="A453" s="10" t="s">
        <v>1819</v>
      </c>
      <c r="B453" s="10" t="s">
        <v>1837</v>
      </c>
      <c r="C453" s="62" t="str">
        <f>VLOOKUP(MID(E453,1,2),DATA!$B$2:$C$10,2,FALSE)</f>
        <v>FF10</v>
      </c>
      <c r="D453" s="10" t="str">
        <f>VLOOKUP(MID(E453,13,2),DATA!$M$2:$N$16,2,FALSE)</f>
        <v>Liquid Metal</v>
      </c>
      <c r="E453" s="66" t="s">
        <v>29</v>
      </c>
      <c r="F453" s="18" cm="1">
        <f t="array" ref="F453">SUMPRODUCT(1*('All Skus'!$C$2:$C$951=$E453),'All Skus'!$D$2:$D$951)</f>
        <v>8</v>
      </c>
      <c r="G453" s="13" t="str">
        <f>VLOOKUP(MID(E453,4,1),DATA!$F$2:$G$16,2,FALSE)</f>
        <v>20"</v>
      </c>
      <c r="H453" s="13" t="str">
        <f>VLOOKUP(MID(E453,5,3),DATA!$H$2:$I$16,2,FALSE)</f>
        <v>9.0"</v>
      </c>
      <c r="I453" s="13" t="str">
        <f t="shared" si="14"/>
        <v>25</v>
      </c>
      <c r="J453" s="13" t="str">
        <f>VLOOKUP(MID(E453,10,3),DATA!$J$2:$L$16,2,FALSE)</f>
        <v>5x112</v>
      </c>
      <c r="K453" s="13">
        <f>VLOOKUP(MID(E453,10,3),DATA!$J$2:$L$16,3,FALSE)</f>
        <v>66.56</v>
      </c>
      <c r="L453" s="10" t="str">
        <f>VLOOKUP(MID(E453,3,1),DATA!$D$2:$E$16,2,FALSE)</f>
        <v>Medium Offset</v>
      </c>
      <c r="O453" s="61" t="str">
        <f>VLOOKUP(MID(P453,1,2),DATA!$B$2:$C$10,2,FALSE)</f>
        <v>FF10</v>
      </c>
      <c r="P453" s="66" t="s">
        <v>29</v>
      </c>
      <c r="Q453" s="18" cm="1">
        <f t="array" ref="Q453">SUMPRODUCT(1*('All Skus'!$C$2:$C$951=$P453),'All Skus'!$D$2:$D$951)</f>
        <v>8</v>
      </c>
      <c r="R453" s="13" t="str">
        <f>VLOOKUP(MID(P453,4,1),DATA!$F$2:$G$16,2,FALSE)</f>
        <v>20"</v>
      </c>
      <c r="S453" s="13" t="str">
        <f>VLOOKUP(MID(P453,5,3),DATA!$H$2:$I$16,2,FALSE)</f>
        <v>9.0"</v>
      </c>
      <c r="T453" s="13" t="str">
        <f t="shared" si="15"/>
        <v>25</v>
      </c>
      <c r="U453" s="13" t="str">
        <f>VLOOKUP(MID(P453,10,3),DATA!$J$2:$L$16,2,FALSE)</f>
        <v>5x112</v>
      </c>
      <c r="V453" s="13">
        <f>VLOOKUP(MID(P453,10,3),DATA!$J$2:$L$16,3,FALSE)</f>
        <v>66.56</v>
      </c>
      <c r="W453" s="10" t="str">
        <f>VLOOKUP(MID(P453,3,1),DATA!$D$2:$E$16,2,FALSE)</f>
        <v>Medium Offset</v>
      </c>
      <c r="AA453" s="10" t="s">
        <v>2</v>
      </c>
      <c r="AB453" s="10" t="s">
        <v>5</v>
      </c>
    </row>
    <row r="454" spans="1:28" x14ac:dyDescent="0.25">
      <c r="A454" s="10" t="s">
        <v>1819</v>
      </c>
      <c r="B454" s="10" t="s">
        <v>1837</v>
      </c>
      <c r="C454" s="62" t="str">
        <f>VLOOKUP(MID(E454,1,2),DATA!$B$2:$C$10,2,FALSE)</f>
        <v>FF10</v>
      </c>
      <c r="D454" s="10" t="str">
        <f>VLOOKUP(MID(E454,13,2),DATA!$M$2:$N$16,2,FALSE)</f>
        <v>Tarmac</v>
      </c>
      <c r="E454" s="66" t="s">
        <v>53</v>
      </c>
      <c r="F454" s="18" cm="1">
        <f t="array" ref="F454">SUMPRODUCT(1*('All Skus'!$C$2:$C$951=$E454),'All Skus'!$D$2:$D$951)</f>
        <v>0</v>
      </c>
      <c r="G454" s="13" t="str">
        <f>VLOOKUP(MID(E454,4,1),DATA!$F$2:$G$16,2,FALSE)</f>
        <v>21"</v>
      </c>
      <c r="H454" s="13" t="str">
        <f>VLOOKUP(MID(E454,5,3),DATA!$H$2:$I$16,2,FALSE)</f>
        <v>9.5"</v>
      </c>
      <c r="I454" s="13" t="str">
        <f t="shared" si="14"/>
        <v>30</v>
      </c>
      <c r="J454" s="13" t="str">
        <f>VLOOKUP(MID(E454,10,3),DATA!$J$2:$L$16,2,FALSE)</f>
        <v>5x112</v>
      </c>
      <c r="K454" s="13">
        <f>VLOOKUP(MID(E454,10,3),DATA!$J$2:$L$16,3,FALSE)</f>
        <v>66.56</v>
      </c>
      <c r="L454" s="10" t="str">
        <f>VLOOKUP(MID(E454,3,1),DATA!$D$2:$E$16,2,FALSE)</f>
        <v>Medium Offset</v>
      </c>
      <c r="N454" s="11" t="s">
        <v>56</v>
      </c>
      <c r="O454" s="61" t="str">
        <f>VLOOKUP(MID(P454,1,2),DATA!$B$2:$C$10,2,FALSE)</f>
        <v>FF10</v>
      </c>
      <c r="P454" s="66" t="s">
        <v>53</v>
      </c>
      <c r="Q454" s="18" cm="1">
        <f t="array" ref="Q454">SUMPRODUCT(1*('All Skus'!$C$2:$C$951=$P454),'All Skus'!$D$2:$D$951)</f>
        <v>0</v>
      </c>
      <c r="R454" s="13" t="str">
        <f>VLOOKUP(MID(P454,4,1),DATA!$F$2:$G$16,2,FALSE)</f>
        <v>21"</v>
      </c>
      <c r="S454" s="13" t="str">
        <f>VLOOKUP(MID(P454,5,3),DATA!$H$2:$I$16,2,FALSE)</f>
        <v>9.5"</v>
      </c>
      <c r="T454" s="13" t="str">
        <f t="shared" si="15"/>
        <v>30</v>
      </c>
      <c r="U454" s="13" t="str">
        <f>VLOOKUP(MID(P454,10,3),DATA!$J$2:$L$16,2,FALSE)</f>
        <v>5x112</v>
      </c>
      <c r="V454" s="13">
        <f>VLOOKUP(MID(P454,10,3),DATA!$J$2:$L$16,3,FALSE)</f>
        <v>66.56</v>
      </c>
      <c r="W454" s="10" t="str">
        <f>VLOOKUP(MID(P454,3,1),DATA!$D$2:$E$16,2,FALSE)</f>
        <v>Medium Offset</v>
      </c>
      <c r="Y454" s="11" t="s">
        <v>56</v>
      </c>
      <c r="AA454" s="10" t="s">
        <v>2</v>
      </c>
      <c r="AB454" s="10" t="s">
        <v>5</v>
      </c>
    </row>
    <row r="455" spans="1:28" x14ac:dyDescent="0.25">
      <c r="A455" s="10" t="s">
        <v>1819</v>
      </c>
      <c r="B455" s="10" t="s">
        <v>1837</v>
      </c>
      <c r="C455" s="62" t="str">
        <f>VLOOKUP(MID(E455,1,2),DATA!$B$2:$C$10,2,FALSE)</f>
        <v>FF10</v>
      </c>
      <c r="D455" s="10" t="str">
        <f>VLOOKUP(MID(E455,13,2),DATA!$M$2:$N$16,2,FALSE)</f>
        <v>Liquid Metal</v>
      </c>
      <c r="E455" s="66" t="s">
        <v>54</v>
      </c>
      <c r="F455" s="18" cm="1">
        <f t="array" ref="F455">SUMPRODUCT(1*('All Skus'!$C$2:$C$951=$E455),'All Skus'!$D$2:$D$951)</f>
        <v>-6</v>
      </c>
      <c r="G455" s="13" t="str">
        <f>VLOOKUP(MID(E455,4,1),DATA!$F$2:$G$16,2,FALSE)</f>
        <v>21"</v>
      </c>
      <c r="H455" s="13" t="str">
        <f>VLOOKUP(MID(E455,5,3),DATA!$H$2:$I$16,2,FALSE)</f>
        <v>9.5"</v>
      </c>
      <c r="I455" s="13" t="str">
        <f t="shared" si="14"/>
        <v>30</v>
      </c>
      <c r="J455" s="13" t="str">
        <f>VLOOKUP(MID(E455,10,3),DATA!$J$2:$L$16,2,FALSE)</f>
        <v>5x112</v>
      </c>
      <c r="K455" s="13">
        <f>VLOOKUP(MID(E455,10,3),DATA!$J$2:$L$16,3,FALSE)</f>
        <v>66.56</v>
      </c>
      <c r="L455" s="10" t="str">
        <f>VLOOKUP(MID(E455,3,1),DATA!$D$2:$E$16,2,FALSE)</f>
        <v>Medium Offset</v>
      </c>
      <c r="N455" s="11" t="s">
        <v>56</v>
      </c>
      <c r="O455" s="61" t="str">
        <f>VLOOKUP(MID(P455,1,2),DATA!$B$2:$C$10,2,FALSE)</f>
        <v>FF10</v>
      </c>
      <c r="P455" s="66" t="s">
        <v>54</v>
      </c>
      <c r="Q455" s="18" cm="1">
        <f t="array" ref="Q455">SUMPRODUCT(1*('All Skus'!$C$2:$C$951=$P455),'All Skus'!$D$2:$D$951)</f>
        <v>-6</v>
      </c>
      <c r="R455" s="13" t="str">
        <f>VLOOKUP(MID(P455,4,1),DATA!$F$2:$G$16,2,FALSE)</f>
        <v>21"</v>
      </c>
      <c r="S455" s="13" t="str">
        <f>VLOOKUP(MID(P455,5,3),DATA!$H$2:$I$16,2,FALSE)</f>
        <v>9.5"</v>
      </c>
      <c r="T455" s="13" t="str">
        <f t="shared" si="15"/>
        <v>30</v>
      </c>
      <c r="U455" s="13" t="str">
        <f>VLOOKUP(MID(P455,10,3),DATA!$J$2:$L$16,2,FALSE)</f>
        <v>5x112</v>
      </c>
      <c r="V455" s="13">
        <f>VLOOKUP(MID(P455,10,3),DATA!$J$2:$L$16,3,FALSE)</f>
        <v>66.56</v>
      </c>
      <c r="W455" s="10" t="str">
        <f>VLOOKUP(MID(P455,3,1),DATA!$D$2:$E$16,2,FALSE)</f>
        <v>Medium Offset</v>
      </c>
      <c r="Y455" s="11" t="s">
        <v>56</v>
      </c>
      <c r="AA455" s="10" t="s">
        <v>2</v>
      </c>
      <c r="AB455" s="10" t="s">
        <v>5</v>
      </c>
    </row>
    <row r="456" spans="1:28" x14ac:dyDescent="0.25">
      <c r="A456" s="10" t="s">
        <v>1819</v>
      </c>
      <c r="B456" s="10" t="s">
        <v>1842</v>
      </c>
      <c r="C456" s="62" t="str">
        <f>VLOOKUP(MID(E456,1,2),DATA!$B$2:$C$10,2,FALSE)</f>
        <v>FF11</v>
      </c>
      <c r="D456" s="10" t="str">
        <f>VLOOKUP(MID(E456,13,2),DATA!$M$2:$N$16,2,FALSE)</f>
        <v>Tarmac</v>
      </c>
      <c r="E456" s="66" t="s">
        <v>380</v>
      </c>
      <c r="F456" s="18" cm="1">
        <f t="array" ref="F456">SUMPRODUCT(1*('All Skus'!$C$2:$C$951=$E456),'All Skus'!$D$2:$D$951)</f>
        <v>23</v>
      </c>
      <c r="G456" s="13" t="str">
        <f>VLOOKUP(MID(E456,4,1),DATA!$F$2:$G$16,2,FALSE)</f>
        <v>20"</v>
      </c>
      <c r="H456" s="13" t="str">
        <f>VLOOKUP(MID(E456,5,3),DATA!$H$2:$I$16,2,FALSE)</f>
        <v>10.5"</v>
      </c>
      <c r="I456" s="13" t="str">
        <f t="shared" si="14"/>
        <v>35</v>
      </c>
      <c r="J456" s="13" t="str">
        <f>VLOOKUP(MID(E456,10,3),DATA!$J$2:$L$16,2,FALSE)</f>
        <v>5x112</v>
      </c>
      <c r="K456" s="13">
        <f>VLOOKUP(MID(E456,10,3),DATA!$J$2:$L$16,3,FALSE)</f>
        <v>66.56</v>
      </c>
      <c r="L456" s="10" t="str">
        <f>VLOOKUP(MID(E456,3,1),DATA!$D$2:$E$16,2,FALSE)</f>
        <v>Medium Offset</v>
      </c>
      <c r="N456" s="11" t="s">
        <v>44</v>
      </c>
      <c r="O456" s="61" t="str">
        <f>VLOOKUP(MID(P456,1,2),DATA!$B$2:$C$10,2,FALSE)</f>
        <v>FF11</v>
      </c>
      <c r="P456" s="66" t="s">
        <v>380</v>
      </c>
      <c r="Q456" s="18" cm="1">
        <f t="array" ref="Q456">SUMPRODUCT(1*('All Skus'!$C$2:$C$951=$P456),'All Skus'!$D$2:$D$951)</f>
        <v>23</v>
      </c>
      <c r="R456" s="13" t="str">
        <f>VLOOKUP(MID(P456,4,1),DATA!$F$2:$G$16,2,FALSE)</f>
        <v>20"</v>
      </c>
      <c r="S456" s="13" t="str">
        <f>VLOOKUP(MID(P456,5,3),DATA!$H$2:$I$16,2,FALSE)</f>
        <v>10.5"</v>
      </c>
      <c r="T456" s="13" t="str">
        <f t="shared" si="15"/>
        <v>35</v>
      </c>
      <c r="U456" s="13" t="str">
        <f>VLOOKUP(MID(P456,10,3),DATA!$J$2:$L$16,2,FALSE)</f>
        <v>5x112</v>
      </c>
      <c r="V456" s="13">
        <f>VLOOKUP(MID(P456,10,3),DATA!$J$2:$L$16,3,FALSE)</f>
        <v>66.56</v>
      </c>
      <c r="W456" s="10" t="str">
        <f>VLOOKUP(MID(P456,3,1),DATA!$D$2:$E$16,2,FALSE)</f>
        <v>Medium Offset</v>
      </c>
      <c r="Y456" s="11" t="s">
        <v>44</v>
      </c>
      <c r="Z456" s="10" t="s">
        <v>2024</v>
      </c>
      <c r="AA456" s="10" t="s">
        <v>2</v>
      </c>
      <c r="AB456" s="10" t="s">
        <v>5</v>
      </c>
    </row>
    <row r="457" spans="1:28" x14ac:dyDescent="0.25">
      <c r="A457" s="10" t="s">
        <v>1819</v>
      </c>
      <c r="B457" s="10" t="s">
        <v>1842</v>
      </c>
      <c r="C457" s="62" t="str">
        <f>VLOOKUP(MID(E457,1,2),DATA!$B$2:$C$10,2,FALSE)</f>
        <v>FF11</v>
      </c>
      <c r="D457" s="10" t="str">
        <f>VLOOKUP(MID(E457,13,2),DATA!$M$2:$N$16,2,FALSE)</f>
        <v>Liquid Metal</v>
      </c>
      <c r="E457" s="66" t="s">
        <v>381</v>
      </c>
      <c r="F457" s="18" cm="1">
        <f t="array" ref="F457">SUMPRODUCT(1*('All Skus'!$C$2:$C$951=$E457),'All Skus'!$D$2:$D$951)</f>
        <v>13</v>
      </c>
      <c r="G457" s="13" t="str">
        <f>VLOOKUP(MID(E457,4,1),DATA!$F$2:$G$16,2,FALSE)</f>
        <v>20"</v>
      </c>
      <c r="H457" s="13" t="str">
        <f>VLOOKUP(MID(E457,5,3),DATA!$H$2:$I$16,2,FALSE)</f>
        <v>10.5"</v>
      </c>
      <c r="I457" s="13" t="str">
        <f t="shared" si="14"/>
        <v>35</v>
      </c>
      <c r="J457" s="13" t="str">
        <f>VLOOKUP(MID(E457,10,3),DATA!$J$2:$L$16,2,FALSE)</f>
        <v>5x112</v>
      </c>
      <c r="K457" s="13">
        <f>VLOOKUP(MID(E457,10,3),DATA!$J$2:$L$16,3,FALSE)</f>
        <v>66.56</v>
      </c>
      <c r="L457" s="10" t="str">
        <f>VLOOKUP(MID(E457,3,1),DATA!$D$2:$E$16,2,FALSE)</f>
        <v>Medium Offset</v>
      </c>
      <c r="N457" s="11" t="s">
        <v>44</v>
      </c>
      <c r="O457" s="61" t="str">
        <f>VLOOKUP(MID(P457,1,2),DATA!$B$2:$C$10,2,FALSE)</f>
        <v>FF11</v>
      </c>
      <c r="P457" s="66" t="s">
        <v>381</v>
      </c>
      <c r="Q457" s="18" cm="1">
        <f t="array" ref="Q457">SUMPRODUCT(1*('All Skus'!$C$2:$C$951=$P457),'All Skus'!$D$2:$D$951)</f>
        <v>13</v>
      </c>
      <c r="R457" s="13" t="str">
        <f>VLOOKUP(MID(P457,4,1),DATA!$F$2:$G$16,2,FALSE)</f>
        <v>20"</v>
      </c>
      <c r="S457" s="13" t="str">
        <f>VLOOKUP(MID(P457,5,3),DATA!$H$2:$I$16,2,FALSE)</f>
        <v>10.5"</v>
      </c>
      <c r="T457" s="13" t="str">
        <f t="shared" si="15"/>
        <v>35</v>
      </c>
      <c r="U457" s="13" t="str">
        <f>VLOOKUP(MID(P457,10,3),DATA!$J$2:$L$16,2,FALSE)</f>
        <v>5x112</v>
      </c>
      <c r="V457" s="13">
        <f>VLOOKUP(MID(P457,10,3),DATA!$J$2:$L$16,3,FALSE)</f>
        <v>66.56</v>
      </c>
      <c r="W457" s="10" t="str">
        <f>VLOOKUP(MID(P457,3,1),DATA!$D$2:$E$16,2,FALSE)</f>
        <v>Medium Offset</v>
      </c>
      <c r="Y457" s="11" t="s">
        <v>44</v>
      </c>
      <c r="Z457" s="10" t="s">
        <v>2024</v>
      </c>
      <c r="AA457" s="10" t="s">
        <v>2</v>
      </c>
      <c r="AB457" s="10" t="s">
        <v>5</v>
      </c>
    </row>
    <row r="458" spans="1:28" x14ac:dyDescent="0.25">
      <c r="A458" s="10" t="s">
        <v>1819</v>
      </c>
      <c r="B458" s="10" t="s">
        <v>1842</v>
      </c>
      <c r="C458" s="62" t="str">
        <f>VLOOKUP(MID(E458,1,2),DATA!$B$2:$C$10,2,FALSE)</f>
        <v>FF11</v>
      </c>
      <c r="D458" s="10" t="str">
        <f>VLOOKUP(MID(E458,13,2),DATA!$M$2:$N$16,2,FALSE)</f>
        <v>Tarmac</v>
      </c>
      <c r="E458" s="66" t="s">
        <v>378</v>
      </c>
      <c r="F458" s="18" cm="1">
        <f t="array" ref="F458">SUMPRODUCT(1*('All Skus'!$C$2:$C$951=$E458),'All Skus'!$D$2:$D$951)</f>
        <v>22</v>
      </c>
      <c r="G458" s="13" t="str">
        <f>VLOOKUP(MID(E458,4,1),DATA!$F$2:$G$16,2,FALSE)</f>
        <v>20"</v>
      </c>
      <c r="H458" s="13" t="str">
        <f>VLOOKUP(MID(E458,5,3),DATA!$H$2:$I$16,2,FALSE)</f>
        <v>9.0"</v>
      </c>
      <c r="I458" s="13" t="str">
        <f t="shared" si="14"/>
        <v>25</v>
      </c>
      <c r="J458" s="13" t="str">
        <f>VLOOKUP(MID(E458,10,3),DATA!$J$2:$L$16,2,FALSE)</f>
        <v>5x112</v>
      </c>
      <c r="K458" s="13">
        <f>VLOOKUP(MID(E458,10,3),DATA!$J$2:$L$16,3,FALSE)</f>
        <v>66.56</v>
      </c>
      <c r="L458" s="10" t="str">
        <f>VLOOKUP(MID(E458,3,1),DATA!$D$2:$E$16,2,FALSE)</f>
        <v>Medium Offset</v>
      </c>
      <c r="N458" s="11" t="s">
        <v>39</v>
      </c>
      <c r="O458" s="61" t="str">
        <f>VLOOKUP(MID(P458,1,2),DATA!$B$2:$C$10,2,FALSE)</f>
        <v>FF11</v>
      </c>
      <c r="P458" s="66" t="s">
        <v>378</v>
      </c>
      <c r="Q458" s="18" cm="1">
        <f t="array" ref="Q458">SUMPRODUCT(1*('All Skus'!$C$2:$C$951=$P458),'All Skus'!$D$2:$D$951)</f>
        <v>22</v>
      </c>
      <c r="R458" s="13" t="str">
        <f>VLOOKUP(MID(P458,4,1),DATA!$F$2:$G$16,2,FALSE)</f>
        <v>20"</v>
      </c>
      <c r="S458" s="13" t="str">
        <f>VLOOKUP(MID(P458,5,3),DATA!$H$2:$I$16,2,FALSE)</f>
        <v>9.0"</v>
      </c>
      <c r="T458" s="13" t="str">
        <f t="shared" si="15"/>
        <v>25</v>
      </c>
      <c r="U458" s="13" t="str">
        <f>VLOOKUP(MID(P458,10,3),DATA!$J$2:$L$16,2,FALSE)</f>
        <v>5x112</v>
      </c>
      <c r="V458" s="13">
        <f>VLOOKUP(MID(P458,10,3),DATA!$J$2:$L$16,3,FALSE)</f>
        <v>66.56</v>
      </c>
      <c r="W458" s="10" t="str">
        <f>VLOOKUP(MID(P458,3,1),DATA!$D$2:$E$16,2,FALSE)</f>
        <v>Medium Offset</v>
      </c>
      <c r="Y458" s="11" t="s">
        <v>39</v>
      </c>
      <c r="Z458" s="10" t="s">
        <v>2022</v>
      </c>
      <c r="AA458" s="10" t="s">
        <v>2</v>
      </c>
      <c r="AB458" s="10" t="s">
        <v>5</v>
      </c>
    </row>
    <row r="459" spans="1:28" x14ac:dyDescent="0.25">
      <c r="A459" s="10" t="s">
        <v>1819</v>
      </c>
      <c r="B459" s="10" t="s">
        <v>1842</v>
      </c>
      <c r="C459" s="62" t="str">
        <f>VLOOKUP(MID(E459,1,2),DATA!$B$2:$C$10,2,FALSE)</f>
        <v>FF11</v>
      </c>
      <c r="D459" s="10" t="str">
        <f>VLOOKUP(MID(E459,13,2),DATA!$M$2:$N$16,2,FALSE)</f>
        <v>Liquid Metal</v>
      </c>
      <c r="E459" s="66" t="s">
        <v>379</v>
      </c>
      <c r="F459" s="18" cm="1">
        <f t="array" ref="F459">SUMPRODUCT(1*('All Skus'!$C$2:$C$951=$E459),'All Skus'!$D$2:$D$951)</f>
        <v>5</v>
      </c>
      <c r="G459" s="13" t="str">
        <f>VLOOKUP(MID(E459,4,1),DATA!$F$2:$G$16,2,FALSE)</f>
        <v>20"</v>
      </c>
      <c r="H459" s="13" t="str">
        <f>VLOOKUP(MID(E459,5,3),DATA!$H$2:$I$16,2,FALSE)</f>
        <v>9.0"</v>
      </c>
      <c r="I459" s="13" t="str">
        <f t="shared" si="14"/>
        <v>25</v>
      </c>
      <c r="J459" s="13" t="str">
        <f>VLOOKUP(MID(E459,10,3),DATA!$J$2:$L$16,2,FALSE)</f>
        <v>5x112</v>
      </c>
      <c r="K459" s="13">
        <f>VLOOKUP(MID(E459,10,3),DATA!$J$2:$L$16,3,FALSE)</f>
        <v>66.56</v>
      </c>
      <c r="L459" s="10" t="str">
        <f>VLOOKUP(MID(E459,3,1),DATA!$D$2:$E$16,2,FALSE)</f>
        <v>Medium Offset</v>
      </c>
      <c r="N459" s="11" t="s">
        <v>39</v>
      </c>
      <c r="O459" s="61" t="str">
        <f>VLOOKUP(MID(P459,1,2),DATA!$B$2:$C$10,2,FALSE)</f>
        <v>FF11</v>
      </c>
      <c r="P459" s="66" t="s">
        <v>379</v>
      </c>
      <c r="Q459" s="18" cm="1">
        <f t="array" ref="Q459">SUMPRODUCT(1*('All Skus'!$C$2:$C$951=$P459),'All Skus'!$D$2:$D$951)</f>
        <v>5</v>
      </c>
      <c r="R459" s="13" t="str">
        <f>VLOOKUP(MID(P459,4,1),DATA!$F$2:$G$16,2,FALSE)</f>
        <v>20"</v>
      </c>
      <c r="S459" s="13" t="str">
        <f>VLOOKUP(MID(P459,5,3),DATA!$H$2:$I$16,2,FALSE)</f>
        <v>9.0"</v>
      </c>
      <c r="T459" s="13" t="str">
        <f t="shared" si="15"/>
        <v>25</v>
      </c>
      <c r="U459" s="13" t="str">
        <f>VLOOKUP(MID(P459,10,3),DATA!$J$2:$L$16,2,FALSE)</f>
        <v>5x112</v>
      </c>
      <c r="V459" s="13">
        <f>VLOOKUP(MID(P459,10,3),DATA!$J$2:$L$16,3,FALSE)</f>
        <v>66.56</v>
      </c>
      <c r="W459" s="10" t="str">
        <f>VLOOKUP(MID(P459,3,1),DATA!$D$2:$E$16,2,FALSE)</f>
        <v>Medium Offset</v>
      </c>
      <c r="Y459" s="11" t="s">
        <v>39</v>
      </c>
      <c r="Z459" s="10" t="s">
        <v>2022</v>
      </c>
      <c r="AA459" s="10" t="s">
        <v>2</v>
      </c>
      <c r="AB459" s="10" t="s">
        <v>5</v>
      </c>
    </row>
    <row r="460" spans="1:28" x14ac:dyDescent="0.25">
      <c r="A460" s="10" t="s">
        <v>1819</v>
      </c>
      <c r="B460" s="10" t="s">
        <v>1837</v>
      </c>
      <c r="C460" s="62" t="str">
        <f>VLOOKUP(MID(E460,1,2),DATA!$B$2:$C$10,2,FALSE)</f>
        <v>FF11</v>
      </c>
      <c r="D460" s="10" t="str">
        <f>VLOOKUP(MID(E460,13,2),DATA!$M$2:$N$16,2,FALSE)</f>
        <v>Tarmac</v>
      </c>
      <c r="E460" s="66" t="s">
        <v>380</v>
      </c>
      <c r="F460" s="18" cm="1">
        <f t="array" ref="F460">SUMPRODUCT(1*('All Skus'!$C$2:$C$951=$E460),'All Skus'!$D$2:$D$951)</f>
        <v>23</v>
      </c>
      <c r="G460" s="13" t="str">
        <f>VLOOKUP(MID(E460,4,1),DATA!$F$2:$G$16,2,FALSE)</f>
        <v>20"</v>
      </c>
      <c r="H460" s="13" t="str">
        <f>VLOOKUP(MID(E460,5,3),DATA!$H$2:$I$16,2,FALSE)</f>
        <v>10.5"</v>
      </c>
      <c r="I460" s="13" t="str">
        <f t="shared" si="14"/>
        <v>35</v>
      </c>
      <c r="J460" s="13" t="str">
        <f>VLOOKUP(MID(E460,10,3),DATA!$J$2:$L$16,2,FALSE)</f>
        <v>5x112</v>
      </c>
      <c r="K460" s="13">
        <f>VLOOKUP(MID(E460,10,3),DATA!$J$2:$L$16,3,FALSE)</f>
        <v>66.56</v>
      </c>
      <c r="L460" s="10" t="str">
        <f>VLOOKUP(MID(E460,3,1),DATA!$D$2:$E$16,2,FALSE)</f>
        <v>Medium Offset</v>
      </c>
      <c r="N460" s="11" t="s">
        <v>46</v>
      </c>
      <c r="O460" s="61" t="str">
        <f>VLOOKUP(MID(P460,1,2),DATA!$B$2:$C$10,2,FALSE)</f>
        <v>FF11</v>
      </c>
      <c r="P460" s="66" t="s">
        <v>380</v>
      </c>
      <c r="Q460" s="18" cm="1">
        <f t="array" ref="Q460">SUMPRODUCT(1*('All Skus'!$C$2:$C$951=$P460),'All Skus'!$D$2:$D$951)</f>
        <v>23</v>
      </c>
      <c r="R460" s="13" t="str">
        <f>VLOOKUP(MID(P460,4,1),DATA!$F$2:$G$16,2,FALSE)</f>
        <v>20"</v>
      </c>
      <c r="S460" s="13" t="str">
        <f>VLOOKUP(MID(P460,5,3),DATA!$H$2:$I$16,2,FALSE)</f>
        <v>10.5"</v>
      </c>
      <c r="T460" s="13" t="str">
        <f t="shared" si="15"/>
        <v>35</v>
      </c>
      <c r="U460" s="13" t="str">
        <f>VLOOKUP(MID(P460,10,3),DATA!$J$2:$L$16,2,FALSE)</f>
        <v>5x112</v>
      </c>
      <c r="V460" s="13">
        <f>VLOOKUP(MID(P460,10,3),DATA!$J$2:$L$16,3,FALSE)</f>
        <v>66.56</v>
      </c>
      <c r="W460" s="10" t="str">
        <f>VLOOKUP(MID(P460,3,1),DATA!$D$2:$E$16,2,FALSE)</f>
        <v>Medium Offset</v>
      </c>
      <c r="Y460" s="11" t="s">
        <v>46</v>
      </c>
      <c r="AA460" s="10" t="s">
        <v>2</v>
      </c>
      <c r="AB460" s="10" t="s">
        <v>5</v>
      </c>
    </row>
    <row r="461" spans="1:28" x14ac:dyDescent="0.25">
      <c r="A461" s="10" t="s">
        <v>1819</v>
      </c>
      <c r="B461" s="10" t="s">
        <v>1837</v>
      </c>
      <c r="C461" s="62" t="str">
        <f>VLOOKUP(MID(E461,1,2),DATA!$B$2:$C$10,2,FALSE)</f>
        <v>FF11</v>
      </c>
      <c r="D461" s="10" t="str">
        <f>VLOOKUP(MID(E461,13,2),DATA!$M$2:$N$16,2,FALSE)</f>
        <v>Liquid Metal</v>
      </c>
      <c r="E461" s="66" t="s">
        <v>381</v>
      </c>
      <c r="F461" s="18" cm="1">
        <f t="array" ref="F461">SUMPRODUCT(1*('All Skus'!$C$2:$C$951=$E461),'All Skus'!$D$2:$D$951)</f>
        <v>13</v>
      </c>
      <c r="G461" s="13" t="str">
        <f>VLOOKUP(MID(E461,4,1),DATA!$F$2:$G$16,2,FALSE)</f>
        <v>20"</v>
      </c>
      <c r="H461" s="13" t="str">
        <f>VLOOKUP(MID(E461,5,3),DATA!$H$2:$I$16,2,FALSE)</f>
        <v>10.5"</v>
      </c>
      <c r="I461" s="13" t="str">
        <f t="shared" si="14"/>
        <v>35</v>
      </c>
      <c r="J461" s="13" t="str">
        <f>VLOOKUP(MID(E461,10,3),DATA!$J$2:$L$16,2,FALSE)</f>
        <v>5x112</v>
      </c>
      <c r="K461" s="13">
        <f>VLOOKUP(MID(E461,10,3),DATA!$J$2:$L$16,3,FALSE)</f>
        <v>66.56</v>
      </c>
      <c r="L461" s="10" t="str">
        <f>VLOOKUP(MID(E461,3,1),DATA!$D$2:$E$16,2,FALSE)</f>
        <v>Medium Offset</v>
      </c>
      <c r="N461" s="11" t="s">
        <v>46</v>
      </c>
      <c r="O461" s="61" t="str">
        <f>VLOOKUP(MID(P461,1,2),DATA!$B$2:$C$10,2,FALSE)</f>
        <v>FF11</v>
      </c>
      <c r="P461" s="66" t="s">
        <v>381</v>
      </c>
      <c r="Q461" s="18" cm="1">
        <f t="array" ref="Q461">SUMPRODUCT(1*('All Skus'!$C$2:$C$951=$P461),'All Skus'!$D$2:$D$951)</f>
        <v>13</v>
      </c>
      <c r="R461" s="13" t="str">
        <f>VLOOKUP(MID(P461,4,1),DATA!$F$2:$G$16,2,FALSE)</f>
        <v>20"</v>
      </c>
      <c r="S461" s="13" t="str">
        <f>VLOOKUP(MID(P461,5,3),DATA!$H$2:$I$16,2,FALSE)</f>
        <v>10.5"</v>
      </c>
      <c r="T461" s="13" t="str">
        <f t="shared" si="15"/>
        <v>35</v>
      </c>
      <c r="U461" s="13" t="str">
        <f>VLOOKUP(MID(P461,10,3),DATA!$J$2:$L$16,2,FALSE)</f>
        <v>5x112</v>
      </c>
      <c r="V461" s="13">
        <f>VLOOKUP(MID(P461,10,3),DATA!$J$2:$L$16,3,FALSE)</f>
        <v>66.56</v>
      </c>
      <c r="W461" s="10" t="str">
        <f>VLOOKUP(MID(P461,3,1),DATA!$D$2:$E$16,2,FALSE)</f>
        <v>Medium Offset</v>
      </c>
      <c r="Y461" s="11" t="s">
        <v>46</v>
      </c>
      <c r="AA461" s="10" t="s">
        <v>2</v>
      </c>
      <c r="AB461" s="10" t="s">
        <v>5</v>
      </c>
    </row>
    <row r="462" spans="1:28" x14ac:dyDescent="0.25">
      <c r="A462" s="10" t="s">
        <v>1819</v>
      </c>
      <c r="B462" s="10" t="s">
        <v>1837</v>
      </c>
      <c r="C462" s="62" t="str">
        <f>VLOOKUP(MID(E462,1,2),DATA!$B$2:$C$10,2,FALSE)</f>
        <v>FF11</v>
      </c>
      <c r="D462" s="10" t="str">
        <f>VLOOKUP(MID(E462,13,2),DATA!$M$2:$N$16,2,FALSE)</f>
        <v>Tarmac</v>
      </c>
      <c r="E462" s="66" t="s">
        <v>378</v>
      </c>
      <c r="F462" s="18" cm="1">
        <f t="array" ref="F462">SUMPRODUCT(1*('All Skus'!$C$2:$C$951=$E462),'All Skus'!$D$2:$D$951)</f>
        <v>22</v>
      </c>
      <c r="G462" s="13" t="str">
        <f>VLOOKUP(MID(E462,4,1),DATA!$F$2:$G$16,2,FALSE)</f>
        <v>20"</v>
      </c>
      <c r="H462" s="13" t="str">
        <f>VLOOKUP(MID(E462,5,3),DATA!$H$2:$I$16,2,FALSE)</f>
        <v>9.0"</v>
      </c>
      <c r="I462" s="13" t="str">
        <f t="shared" si="14"/>
        <v>25</v>
      </c>
      <c r="J462" s="13" t="str">
        <f>VLOOKUP(MID(E462,10,3),DATA!$J$2:$L$16,2,FALSE)</f>
        <v>5x112</v>
      </c>
      <c r="K462" s="13">
        <f>VLOOKUP(MID(E462,10,3),DATA!$J$2:$L$16,3,FALSE)</f>
        <v>66.56</v>
      </c>
      <c r="L462" s="10" t="str">
        <f>VLOOKUP(MID(E462,3,1),DATA!$D$2:$E$16,2,FALSE)</f>
        <v>Medium Offset</v>
      </c>
      <c r="O462" s="61" t="str">
        <f>VLOOKUP(MID(P462,1,2),DATA!$B$2:$C$10,2,FALSE)</f>
        <v>FF11</v>
      </c>
      <c r="P462" s="66" t="s">
        <v>378</v>
      </c>
      <c r="Q462" s="18" cm="1">
        <f t="array" ref="Q462">SUMPRODUCT(1*('All Skus'!$C$2:$C$951=$P462),'All Skus'!$D$2:$D$951)</f>
        <v>22</v>
      </c>
      <c r="R462" s="13" t="str">
        <f>VLOOKUP(MID(P462,4,1),DATA!$F$2:$G$16,2,FALSE)</f>
        <v>20"</v>
      </c>
      <c r="S462" s="13" t="str">
        <f>VLOOKUP(MID(P462,5,3),DATA!$H$2:$I$16,2,FALSE)</f>
        <v>9.0"</v>
      </c>
      <c r="T462" s="13" t="str">
        <f t="shared" si="15"/>
        <v>25</v>
      </c>
      <c r="U462" s="13" t="str">
        <f>VLOOKUP(MID(P462,10,3),DATA!$J$2:$L$16,2,FALSE)</f>
        <v>5x112</v>
      </c>
      <c r="V462" s="13">
        <f>VLOOKUP(MID(P462,10,3),DATA!$J$2:$L$16,3,FALSE)</f>
        <v>66.56</v>
      </c>
      <c r="W462" s="10" t="str">
        <f>VLOOKUP(MID(P462,3,1),DATA!$D$2:$E$16,2,FALSE)</f>
        <v>Medium Offset</v>
      </c>
      <c r="AA462" s="10" t="s">
        <v>2</v>
      </c>
      <c r="AB462" s="10" t="s">
        <v>5</v>
      </c>
    </row>
    <row r="463" spans="1:28" x14ac:dyDescent="0.25">
      <c r="A463" s="10" t="s">
        <v>1819</v>
      </c>
      <c r="B463" s="10" t="s">
        <v>1837</v>
      </c>
      <c r="C463" s="62" t="str">
        <f>VLOOKUP(MID(E463,1,2),DATA!$B$2:$C$10,2,FALSE)</f>
        <v>FF11</v>
      </c>
      <c r="D463" s="10" t="str">
        <f>VLOOKUP(MID(E463,13,2),DATA!$M$2:$N$16,2,FALSE)</f>
        <v>Liquid Metal</v>
      </c>
      <c r="E463" s="66" t="s">
        <v>379</v>
      </c>
      <c r="F463" s="18" cm="1">
        <f t="array" ref="F463">SUMPRODUCT(1*('All Skus'!$C$2:$C$951=$E463),'All Skus'!$D$2:$D$951)</f>
        <v>5</v>
      </c>
      <c r="G463" s="13" t="str">
        <f>VLOOKUP(MID(E463,4,1),DATA!$F$2:$G$16,2,FALSE)</f>
        <v>20"</v>
      </c>
      <c r="H463" s="13" t="str">
        <f>VLOOKUP(MID(E463,5,3),DATA!$H$2:$I$16,2,FALSE)</f>
        <v>9.0"</v>
      </c>
      <c r="I463" s="13" t="str">
        <f t="shared" si="14"/>
        <v>25</v>
      </c>
      <c r="J463" s="13" t="str">
        <f>VLOOKUP(MID(E463,10,3),DATA!$J$2:$L$16,2,FALSE)</f>
        <v>5x112</v>
      </c>
      <c r="K463" s="13">
        <f>VLOOKUP(MID(E463,10,3),DATA!$J$2:$L$16,3,FALSE)</f>
        <v>66.56</v>
      </c>
      <c r="L463" s="10" t="str">
        <f>VLOOKUP(MID(E463,3,1),DATA!$D$2:$E$16,2,FALSE)</f>
        <v>Medium Offset</v>
      </c>
      <c r="O463" s="61" t="str">
        <f>VLOOKUP(MID(P463,1,2),DATA!$B$2:$C$10,2,FALSE)</f>
        <v>FF11</v>
      </c>
      <c r="P463" s="66" t="s">
        <v>379</v>
      </c>
      <c r="Q463" s="18" cm="1">
        <f t="array" ref="Q463">SUMPRODUCT(1*('All Skus'!$C$2:$C$951=$P463),'All Skus'!$D$2:$D$951)</f>
        <v>5</v>
      </c>
      <c r="R463" s="13" t="str">
        <f>VLOOKUP(MID(P463,4,1),DATA!$F$2:$G$16,2,FALSE)</f>
        <v>20"</v>
      </c>
      <c r="S463" s="13" t="str">
        <f>VLOOKUP(MID(P463,5,3),DATA!$H$2:$I$16,2,FALSE)</f>
        <v>9.0"</v>
      </c>
      <c r="T463" s="13" t="str">
        <f t="shared" si="15"/>
        <v>25</v>
      </c>
      <c r="U463" s="13" t="str">
        <f>VLOOKUP(MID(P463,10,3),DATA!$J$2:$L$16,2,FALSE)</f>
        <v>5x112</v>
      </c>
      <c r="V463" s="13">
        <f>VLOOKUP(MID(P463,10,3),DATA!$J$2:$L$16,3,FALSE)</f>
        <v>66.56</v>
      </c>
      <c r="W463" s="10" t="str">
        <f>VLOOKUP(MID(P463,3,1),DATA!$D$2:$E$16,2,FALSE)</f>
        <v>Medium Offset</v>
      </c>
      <c r="AA463" s="10" t="s">
        <v>2</v>
      </c>
      <c r="AB463" s="10" t="s">
        <v>5</v>
      </c>
    </row>
    <row r="464" spans="1:28" x14ac:dyDescent="0.25">
      <c r="A464" s="10" t="s">
        <v>1819</v>
      </c>
      <c r="B464" s="10" t="s">
        <v>1837</v>
      </c>
      <c r="C464" s="62" t="str">
        <f>VLOOKUP(MID(E464,1,2),DATA!$B$2:$C$10,2,FALSE)</f>
        <v>FF11</v>
      </c>
      <c r="D464" s="10" t="str">
        <f>VLOOKUP(MID(E464,13,2),DATA!$M$2:$N$16,2,FALSE)</f>
        <v>Tarmac</v>
      </c>
      <c r="E464" s="66" t="s">
        <v>389</v>
      </c>
      <c r="F464" s="18" cm="1">
        <f t="array" ref="F464">SUMPRODUCT(1*('All Skus'!$C$2:$C$951=$E464),'All Skus'!$D$2:$D$951)</f>
        <v>1</v>
      </c>
      <c r="G464" s="13" t="str">
        <f>VLOOKUP(MID(E464,4,1),DATA!$F$2:$G$16,2,FALSE)</f>
        <v>21"</v>
      </c>
      <c r="H464" s="13" t="str">
        <f>VLOOKUP(MID(E464,5,3),DATA!$H$2:$I$16,2,FALSE)</f>
        <v>9.5"</v>
      </c>
      <c r="I464" s="13" t="str">
        <f t="shared" si="14"/>
        <v>30</v>
      </c>
      <c r="J464" s="13" t="str">
        <f>VLOOKUP(MID(E464,10,3),DATA!$J$2:$L$16,2,FALSE)</f>
        <v>5x112</v>
      </c>
      <c r="K464" s="13">
        <f>VLOOKUP(MID(E464,10,3),DATA!$J$2:$L$16,3,FALSE)</f>
        <v>66.56</v>
      </c>
      <c r="L464" s="10" t="str">
        <f>VLOOKUP(MID(E464,3,1),DATA!$D$2:$E$16,2,FALSE)</f>
        <v>Medium Offset</v>
      </c>
      <c r="N464" s="11" t="s">
        <v>56</v>
      </c>
      <c r="O464" s="61" t="str">
        <f>VLOOKUP(MID(P464,1,2),DATA!$B$2:$C$10,2,FALSE)</f>
        <v>FF11</v>
      </c>
      <c r="P464" s="66" t="s">
        <v>389</v>
      </c>
      <c r="Q464" s="18" cm="1">
        <f t="array" ref="Q464">SUMPRODUCT(1*('All Skus'!$C$2:$C$951=$P464),'All Skus'!$D$2:$D$951)</f>
        <v>1</v>
      </c>
      <c r="R464" s="13" t="str">
        <f>VLOOKUP(MID(P464,4,1),DATA!$F$2:$G$16,2,FALSE)</f>
        <v>21"</v>
      </c>
      <c r="S464" s="13" t="str">
        <f>VLOOKUP(MID(P464,5,3),DATA!$H$2:$I$16,2,FALSE)</f>
        <v>9.5"</v>
      </c>
      <c r="T464" s="13" t="str">
        <f t="shared" si="15"/>
        <v>30</v>
      </c>
      <c r="U464" s="13" t="str">
        <f>VLOOKUP(MID(P464,10,3),DATA!$J$2:$L$16,2,FALSE)</f>
        <v>5x112</v>
      </c>
      <c r="V464" s="13">
        <f>VLOOKUP(MID(P464,10,3),DATA!$J$2:$L$16,3,FALSE)</f>
        <v>66.56</v>
      </c>
      <c r="W464" s="10" t="str">
        <f>VLOOKUP(MID(P464,3,1),DATA!$D$2:$E$16,2,FALSE)</f>
        <v>Medium Offset</v>
      </c>
      <c r="Y464" s="11" t="s">
        <v>56</v>
      </c>
      <c r="AA464" s="10" t="s">
        <v>2</v>
      </c>
      <c r="AB464" s="10" t="s">
        <v>5</v>
      </c>
    </row>
    <row r="465" spans="1:29" x14ac:dyDescent="0.25">
      <c r="A465" s="10" t="s">
        <v>1819</v>
      </c>
      <c r="B465" s="10" t="s">
        <v>1837</v>
      </c>
      <c r="C465" s="62" t="str">
        <f>VLOOKUP(MID(E465,1,2),DATA!$B$2:$C$10,2,FALSE)</f>
        <v>FF11</v>
      </c>
      <c r="D465" s="10" t="str">
        <f>VLOOKUP(MID(E465,13,2),DATA!$M$2:$N$16,2,FALSE)</f>
        <v>Liquid Metal</v>
      </c>
      <c r="E465" s="66" t="s">
        <v>390</v>
      </c>
      <c r="F465" s="18" cm="1">
        <f t="array" ref="F465">SUMPRODUCT(1*('All Skus'!$C$2:$C$951=$E465),'All Skus'!$D$2:$D$951)</f>
        <v>-2</v>
      </c>
      <c r="G465" s="13" t="str">
        <f>VLOOKUP(MID(E465,4,1),DATA!$F$2:$G$16,2,FALSE)</f>
        <v>21"</v>
      </c>
      <c r="H465" s="13" t="str">
        <f>VLOOKUP(MID(E465,5,3),DATA!$H$2:$I$16,2,FALSE)</f>
        <v>9.5"</v>
      </c>
      <c r="I465" s="13" t="str">
        <f t="shared" si="14"/>
        <v>30</v>
      </c>
      <c r="J465" s="13" t="str">
        <f>VLOOKUP(MID(E465,10,3),DATA!$J$2:$L$16,2,FALSE)</f>
        <v>5x112</v>
      </c>
      <c r="K465" s="13">
        <f>VLOOKUP(MID(E465,10,3),DATA!$J$2:$L$16,3,FALSE)</f>
        <v>66.56</v>
      </c>
      <c r="L465" s="10" t="str">
        <f>VLOOKUP(MID(E465,3,1),DATA!$D$2:$E$16,2,FALSE)</f>
        <v>Medium Offset</v>
      </c>
      <c r="N465" s="11" t="s">
        <v>56</v>
      </c>
      <c r="O465" s="61" t="str">
        <f>VLOOKUP(MID(P465,1,2),DATA!$B$2:$C$10,2,FALSE)</f>
        <v>FF11</v>
      </c>
      <c r="P465" s="66" t="s">
        <v>390</v>
      </c>
      <c r="Q465" s="18" cm="1">
        <f t="array" ref="Q465">SUMPRODUCT(1*('All Skus'!$C$2:$C$951=$P465),'All Skus'!$D$2:$D$951)</f>
        <v>-2</v>
      </c>
      <c r="R465" s="13" t="str">
        <f>VLOOKUP(MID(P465,4,1),DATA!$F$2:$G$16,2,FALSE)</f>
        <v>21"</v>
      </c>
      <c r="S465" s="13" t="str">
        <f>VLOOKUP(MID(P465,5,3),DATA!$H$2:$I$16,2,FALSE)</f>
        <v>9.5"</v>
      </c>
      <c r="T465" s="13" t="str">
        <f t="shared" si="15"/>
        <v>30</v>
      </c>
      <c r="U465" s="13" t="str">
        <f>VLOOKUP(MID(P465,10,3),DATA!$J$2:$L$16,2,FALSE)</f>
        <v>5x112</v>
      </c>
      <c r="V465" s="13">
        <f>VLOOKUP(MID(P465,10,3),DATA!$J$2:$L$16,3,FALSE)</f>
        <v>66.56</v>
      </c>
      <c r="W465" s="10" t="str">
        <f>VLOOKUP(MID(P465,3,1),DATA!$D$2:$E$16,2,FALSE)</f>
        <v>Medium Offset</v>
      </c>
      <c r="Y465" s="11" t="s">
        <v>56</v>
      </c>
      <c r="AA465" s="10" t="s">
        <v>2</v>
      </c>
      <c r="AB465" s="10" t="s">
        <v>5</v>
      </c>
    </row>
    <row r="466" spans="1:29" x14ac:dyDescent="0.25">
      <c r="A466" s="10" t="s">
        <v>1819</v>
      </c>
      <c r="B466" s="10" t="s">
        <v>1837</v>
      </c>
      <c r="C466" s="62" t="str">
        <f>VLOOKUP(MID(E466,1,2),DATA!$B$2:$C$10,2,FALSE)</f>
        <v>FF11</v>
      </c>
      <c r="D466" s="10" t="str">
        <f>VLOOKUP(MID(E466,13,2),DATA!$M$2:$N$16,2,FALSE)</f>
        <v>Raw</v>
      </c>
      <c r="E466" s="66" t="s">
        <v>391</v>
      </c>
      <c r="F466" s="18" cm="1">
        <f t="array" ref="F466">SUMPRODUCT(1*('All Skus'!$C$2:$C$951=$E466),'All Skus'!$D$2:$D$951)</f>
        <v>19</v>
      </c>
      <c r="G466" s="13" t="str">
        <f>VLOOKUP(MID(E466,4,1),DATA!$F$2:$G$16,2,FALSE)</f>
        <v>21"</v>
      </c>
      <c r="H466" s="13" t="str">
        <f>VLOOKUP(MID(E466,5,3),DATA!$H$2:$I$16,2,FALSE)</f>
        <v>9.5"</v>
      </c>
      <c r="I466" s="13" t="str">
        <f t="shared" si="14"/>
        <v>30</v>
      </c>
      <c r="J466" s="13" t="str">
        <f>VLOOKUP(MID(E466,10,3),DATA!$J$2:$L$16,2,FALSE)</f>
        <v>5x112</v>
      </c>
      <c r="K466" s="13">
        <f>VLOOKUP(MID(E466,10,3),DATA!$J$2:$L$16,3,FALSE)</f>
        <v>66.56</v>
      </c>
      <c r="L466" s="10" t="str">
        <f>VLOOKUP(MID(E466,3,1),DATA!$D$2:$E$16,2,FALSE)</f>
        <v>Medium Offset</v>
      </c>
      <c r="N466" s="11" t="s">
        <v>56</v>
      </c>
      <c r="O466" s="61" t="str">
        <f>VLOOKUP(MID(P466,1,2),DATA!$B$2:$C$10,2,FALSE)</f>
        <v>FF11</v>
      </c>
      <c r="P466" s="66" t="s">
        <v>391</v>
      </c>
      <c r="Q466" s="18" cm="1">
        <f t="array" ref="Q466">SUMPRODUCT(1*('All Skus'!$C$2:$C$951=$P466),'All Skus'!$D$2:$D$951)</f>
        <v>19</v>
      </c>
      <c r="R466" s="13" t="str">
        <f>VLOOKUP(MID(P466,4,1),DATA!$F$2:$G$16,2,FALSE)</f>
        <v>21"</v>
      </c>
      <c r="S466" s="13" t="str">
        <f>VLOOKUP(MID(P466,5,3),DATA!$H$2:$I$16,2,FALSE)</f>
        <v>9.5"</v>
      </c>
      <c r="T466" s="13" t="str">
        <f t="shared" si="15"/>
        <v>30</v>
      </c>
      <c r="U466" s="13" t="str">
        <f>VLOOKUP(MID(P466,10,3),DATA!$J$2:$L$16,2,FALSE)</f>
        <v>5x112</v>
      </c>
      <c r="V466" s="13">
        <f>VLOOKUP(MID(P466,10,3),DATA!$J$2:$L$16,3,FALSE)</f>
        <v>66.56</v>
      </c>
      <c r="W466" s="10" t="str">
        <f>VLOOKUP(MID(P466,3,1),DATA!$D$2:$E$16,2,FALSE)</f>
        <v>Medium Offset</v>
      </c>
      <c r="Y466" s="11" t="s">
        <v>56</v>
      </c>
      <c r="AA466" s="10" t="s">
        <v>2</v>
      </c>
      <c r="AB466" s="10" t="s">
        <v>5</v>
      </c>
    </row>
    <row r="467" spans="1:29" x14ac:dyDescent="0.25">
      <c r="A467" s="10" t="s">
        <v>1819</v>
      </c>
      <c r="B467" s="10" t="s">
        <v>1842</v>
      </c>
      <c r="C467" s="62" t="str">
        <f>VLOOKUP(MID(E467,1,2),DATA!$B$2:$C$10,2,FALSE)</f>
        <v>FF15</v>
      </c>
      <c r="D467" s="10" t="s">
        <v>148</v>
      </c>
      <c r="E467" s="66" t="s">
        <v>252</v>
      </c>
      <c r="F467" s="18" cm="1">
        <f t="array" ref="F467">SUMPRODUCT(1*('All Skus'!$C$2:$C$951=$E467),'All Skus'!$D$2:$D$951)</f>
        <v>4</v>
      </c>
      <c r="G467" s="13" t="str">
        <f>VLOOKUP(MID(E467,4,1),DATA!$F$2:$G$16,2,FALSE)</f>
        <v>20"</v>
      </c>
      <c r="H467" s="13" t="str">
        <f>VLOOKUP(MID(E467,5,3),DATA!$H$2:$I$16,2,FALSE)</f>
        <v>10.5"</v>
      </c>
      <c r="I467" s="13" t="str">
        <f t="shared" si="14"/>
        <v>35</v>
      </c>
      <c r="J467" s="13" t="str">
        <f>VLOOKUP(MID(E467,10,3),DATA!$J$2:$L$16,2,FALSE)</f>
        <v>5x112</v>
      </c>
      <c r="K467" s="13">
        <f>VLOOKUP(MID(E467,10,3),DATA!$J$2:$L$16,3,FALSE)</f>
        <v>66.56</v>
      </c>
      <c r="L467" s="10" t="str">
        <f>VLOOKUP(MID(E467,3,1),DATA!$D$2:$E$16,2,FALSE)</f>
        <v>Medium Offset</v>
      </c>
      <c r="M467" s="10">
        <v>25.6</v>
      </c>
      <c r="N467" s="11" t="s">
        <v>44</v>
      </c>
      <c r="O467" s="61" t="str">
        <f>VLOOKUP(MID(P467,1,2),DATA!$B$2:$C$10,2,FALSE)</f>
        <v>FF15</v>
      </c>
      <c r="P467" s="66" t="s">
        <v>252</v>
      </c>
      <c r="Q467" s="18" cm="1">
        <f t="array" ref="Q467">SUMPRODUCT(1*('All Skus'!$C$2:$C$951=$P467),'All Skus'!$D$2:$D$951)</f>
        <v>4</v>
      </c>
      <c r="R467" s="13" t="str">
        <f>VLOOKUP(MID(P467,4,1),DATA!$F$2:$G$16,2,FALSE)</f>
        <v>20"</v>
      </c>
      <c r="S467" s="13" t="str">
        <f>VLOOKUP(MID(P467,5,3),DATA!$H$2:$I$16,2,FALSE)</f>
        <v>10.5"</v>
      </c>
      <c r="T467" s="13" t="str">
        <f t="shared" si="15"/>
        <v>35</v>
      </c>
      <c r="U467" s="13" t="str">
        <f>VLOOKUP(MID(P467,10,3),DATA!$J$2:$L$16,2,FALSE)</f>
        <v>5x112</v>
      </c>
      <c r="V467" s="13">
        <f>VLOOKUP(MID(P467,10,3),DATA!$J$2:$L$16,3,FALSE)</f>
        <v>66.56</v>
      </c>
      <c r="W467" s="10" t="str">
        <f>VLOOKUP(MID(P467,3,1),DATA!$D$2:$E$16,2,FALSE)</f>
        <v>Medium Offset</v>
      </c>
      <c r="X467" s="10">
        <v>25.6</v>
      </c>
      <c r="Y467" s="11" t="s">
        <v>44</v>
      </c>
      <c r="Z467" s="10" t="s">
        <v>2024</v>
      </c>
      <c r="AA467" s="10" t="s">
        <v>2</v>
      </c>
      <c r="AB467" s="10" t="s">
        <v>5</v>
      </c>
    </row>
    <row r="468" spans="1:29" x14ac:dyDescent="0.25">
      <c r="A468" s="10" t="s">
        <v>1819</v>
      </c>
      <c r="B468" s="10" t="s">
        <v>1842</v>
      </c>
      <c r="C468" s="62" t="str">
        <f>VLOOKUP(MID(E468,1,2),DATA!$B$2:$C$10,2,FALSE)</f>
        <v>FF15</v>
      </c>
      <c r="D468" s="10" t="s">
        <v>1</v>
      </c>
      <c r="E468" s="66" t="s">
        <v>250</v>
      </c>
      <c r="F468" s="18" cm="1">
        <f t="array" ref="F468">SUMPRODUCT(1*('All Skus'!$C$2:$C$951=$E468),'All Skus'!$D$2:$D$951)</f>
        <v>6</v>
      </c>
      <c r="G468" s="13" t="str">
        <f>VLOOKUP(MID(E468,4,1),DATA!$F$2:$G$16,2,FALSE)</f>
        <v>20"</v>
      </c>
      <c r="H468" s="13" t="str">
        <f>VLOOKUP(MID(E468,5,3),DATA!$H$2:$I$16,2,FALSE)</f>
        <v>10.5"</v>
      </c>
      <c r="I468" s="13" t="str">
        <f t="shared" si="14"/>
        <v>35</v>
      </c>
      <c r="J468" s="13" t="str">
        <f>VLOOKUP(MID(E468,10,3),DATA!$J$2:$L$16,2,FALSE)</f>
        <v>5x112</v>
      </c>
      <c r="K468" s="13">
        <f>VLOOKUP(MID(E468,10,3),DATA!$J$2:$L$16,3,FALSE)</f>
        <v>66.56</v>
      </c>
      <c r="L468" s="10" t="str">
        <f>VLOOKUP(MID(E468,3,1),DATA!$D$2:$E$16,2,FALSE)</f>
        <v>Medium Offset</v>
      </c>
      <c r="M468" s="10">
        <v>25.6</v>
      </c>
      <c r="N468" s="11" t="s">
        <v>44</v>
      </c>
      <c r="O468" s="61" t="str">
        <f>VLOOKUP(MID(P468,1,2),DATA!$B$2:$C$10,2,FALSE)</f>
        <v>FF15</v>
      </c>
      <c r="P468" s="66" t="s">
        <v>252</v>
      </c>
      <c r="Q468" s="18" cm="1">
        <f t="array" ref="Q468">SUMPRODUCT(1*('All Skus'!$C$2:$C$951=$P468),'All Skus'!$D$2:$D$951)</f>
        <v>4</v>
      </c>
      <c r="R468" s="13" t="str">
        <f>VLOOKUP(MID(P468,4,1),DATA!$F$2:$G$16,2,FALSE)</f>
        <v>20"</v>
      </c>
      <c r="S468" s="13" t="str">
        <f>VLOOKUP(MID(P468,5,3),DATA!$H$2:$I$16,2,FALSE)</f>
        <v>10.5"</v>
      </c>
      <c r="T468" s="13" t="str">
        <f t="shared" si="15"/>
        <v>35</v>
      </c>
      <c r="U468" s="13" t="str">
        <f>VLOOKUP(MID(P468,10,3),DATA!$J$2:$L$16,2,FALSE)</f>
        <v>5x112</v>
      </c>
      <c r="V468" s="13">
        <f>VLOOKUP(MID(P468,10,3),DATA!$J$2:$L$16,3,FALSE)</f>
        <v>66.56</v>
      </c>
      <c r="W468" s="10" t="str">
        <f>VLOOKUP(MID(P468,3,1),DATA!$D$2:$E$16,2,FALSE)</f>
        <v>Medium Offset</v>
      </c>
      <c r="X468" s="10">
        <v>25.6</v>
      </c>
      <c r="Y468" s="11" t="s">
        <v>44</v>
      </c>
      <c r="Z468" s="10" t="s">
        <v>2024</v>
      </c>
      <c r="AA468" s="10" t="s">
        <v>2</v>
      </c>
      <c r="AB468" s="10" t="s">
        <v>5</v>
      </c>
    </row>
    <row r="469" spans="1:29" x14ac:dyDescent="0.25">
      <c r="A469" s="10" t="s">
        <v>1819</v>
      </c>
      <c r="B469" s="10" t="s">
        <v>1842</v>
      </c>
      <c r="C469" s="62" t="str">
        <f>VLOOKUP(MID(E469,1,2),DATA!$B$2:$C$10,2,FALSE)</f>
        <v>FF15</v>
      </c>
      <c r="D469" s="10" t="s">
        <v>1</v>
      </c>
      <c r="E469" s="66" t="s">
        <v>1701</v>
      </c>
      <c r="F469" s="18" cm="1">
        <f t="array" ref="F469">SUMPRODUCT(1*('All Skus'!$C$2:$C$951=$E469),'All Skus'!$D$2:$D$951)</f>
        <v>24</v>
      </c>
      <c r="G469" s="13" t="str">
        <f>VLOOKUP(MID(E469,4,1),DATA!$F$2:$G$16,2,FALSE)</f>
        <v>20"</v>
      </c>
      <c r="H469" s="13" t="str">
        <f>VLOOKUP(MID(E469,5,3),DATA!$H$2:$I$16,2,FALSE)</f>
        <v>9.0"</v>
      </c>
      <c r="I469" s="13" t="str">
        <f t="shared" si="14"/>
        <v>25</v>
      </c>
      <c r="J469" s="13" t="str">
        <f>VLOOKUP(MID(E469,10,3),DATA!$J$2:$L$16,2,FALSE)</f>
        <v>5x112</v>
      </c>
      <c r="K469" s="13">
        <f>VLOOKUP(MID(E469,10,3),DATA!$J$2:$L$16,3,FALSE)</f>
        <v>66.56</v>
      </c>
      <c r="L469" s="10" t="str">
        <f>VLOOKUP(MID(E469,3,1),DATA!$D$2:$E$16,2,FALSE)</f>
        <v>Medium Offset</v>
      </c>
      <c r="M469" s="10">
        <v>23.4</v>
      </c>
      <c r="N469" s="11" t="s">
        <v>39</v>
      </c>
      <c r="O469" s="61" t="str">
        <f>VLOOKUP(MID(P469,1,2),DATA!$B$2:$C$10,2,FALSE)</f>
        <v>FF15</v>
      </c>
      <c r="P469" s="66" t="s">
        <v>1701</v>
      </c>
      <c r="Q469" s="18" cm="1">
        <f t="array" ref="Q469">SUMPRODUCT(1*('All Skus'!$C$2:$C$951=$P469),'All Skus'!$D$2:$D$951)</f>
        <v>24</v>
      </c>
      <c r="R469" s="13" t="str">
        <f>VLOOKUP(MID(P469,4,1),DATA!$F$2:$G$16,2,FALSE)</f>
        <v>20"</v>
      </c>
      <c r="S469" s="13" t="str">
        <f>VLOOKUP(MID(P469,5,3),DATA!$H$2:$I$16,2,FALSE)</f>
        <v>9.0"</v>
      </c>
      <c r="T469" s="13" t="str">
        <f t="shared" si="15"/>
        <v>25</v>
      </c>
      <c r="U469" s="13" t="str">
        <f>VLOOKUP(MID(P469,10,3),DATA!$J$2:$L$16,2,FALSE)</f>
        <v>5x112</v>
      </c>
      <c r="V469" s="13">
        <f>VLOOKUP(MID(P469,10,3),DATA!$J$2:$L$16,3,FALSE)</f>
        <v>66.56</v>
      </c>
      <c r="W469" s="10" t="str">
        <f>VLOOKUP(MID(P469,3,1),DATA!$D$2:$E$16,2,FALSE)</f>
        <v>Medium Offset</v>
      </c>
      <c r="X469" s="10">
        <v>23.4</v>
      </c>
      <c r="Y469" s="11" t="s">
        <v>39</v>
      </c>
      <c r="Z469" s="10" t="s">
        <v>2022</v>
      </c>
      <c r="AA469" s="10" t="s">
        <v>2</v>
      </c>
      <c r="AB469" s="10" t="s">
        <v>5</v>
      </c>
    </row>
    <row r="470" spans="1:29" x14ac:dyDescent="0.25">
      <c r="A470" s="10" t="s">
        <v>1819</v>
      </c>
      <c r="B470" s="10" t="s">
        <v>1842</v>
      </c>
      <c r="C470" s="62" t="str">
        <f>VLOOKUP(MID(E470,1,2),DATA!$B$2:$C$10,2,FALSE)</f>
        <v>FF15</v>
      </c>
      <c r="D470" s="10" t="s">
        <v>1</v>
      </c>
      <c r="E470" s="66" t="s">
        <v>1701</v>
      </c>
      <c r="F470" s="18" cm="1">
        <f t="array" ref="F470">SUMPRODUCT(1*('All Skus'!$C$2:$C$951=$E470),'All Skus'!$D$2:$D$951)</f>
        <v>24</v>
      </c>
      <c r="G470" s="13" t="str">
        <f>VLOOKUP(MID(E470,4,1),DATA!$F$2:$G$16,2,FALSE)</f>
        <v>20"</v>
      </c>
      <c r="H470" s="13" t="str">
        <f>VLOOKUP(MID(E470,5,3),DATA!$H$2:$I$16,2,FALSE)</f>
        <v>9.0"</v>
      </c>
      <c r="I470" s="13" t="str">
        <f t="shared" si="14"/>
        <v>25</v>
      </c>
      <c r="J470" s="13" t="str">
        <f>VLOOKUP(MID(E470,10,3),DATA!$J$2:$L$16,2,FALSE)</f>
        <v>5x112</v>
      </c>
      <c r="K470" s="13">
        <f>VLOOKUP(MID(E470,10,3),DATA!$J$2:$L$16,3,FALSE)</f>
        <v>66.56</v>
      </c>
      <c r="L470" s="10" t="str">
        <f>VLOOKUP(MID(E470,3,1),DATA!$D$2:$E$16,2,FALSE)</f>
        <v>Medium Offset</v>
      </c>
      <c r="M470" s="10">
        <v>23.4</v>
      </c>
      <c r="N470" s="11" t="s">
        <v>39</v>
      </c>
      <c r="O470" s="61" t="str">
        <f>VLOOKUP(MID(P470,1,2),DATA!$B$2:$C$10,2,FALSE)</f>
        <v>FF15</v>
      </c>
      <c r="P470" s="66" t="s">
        <v>1701</v>
      </c>
      <c r="Q470" s="18" cm="1">
        <f t="array" ref="Q470">SUMPRODUCT(1*('All Skus'!$C$2:$C$951=$P470),'All Skus'!$D$2:$D$951)</f>
        <v>24</v>
      </c>
      <c r="R470" s="13" t="str">
        <f>VLOOKUP(MID(P470,4,1),DATA!$F$2:$G$16,2,FALSE)</f>
        <v>20"</v>
      </c>
      <c r="S470" s="13" t="str">
        <f>VLOOKUP(MID(P470,5,3),DATA!$H$2:$I$16,2,FALSE)</f>
        <v>9.0"</v>
      </c>
      <c r="T470" s="13" t="str">
        <f t="shared" si="15"/>
        <v>25</v>
      </c>
      <c r="U470" s="13" t="str">
        <f>VLOOKUP(MID(P470,10,3),DATA!$J$2:$L$16,2,FALSE)</f>
        <v>5x112</v>
      </c>
      <c r="V470" s="13">
        <f>VLOOKUP(MID(P470,10,3),DATA!$J$2:$L$16,3,FALSE)</f>
        <v>66.56</v>
      </c>
      <c r="W470" s="10" t="str">
        <f>VLOOKUP(MID(P470,3,1),DATA!$D$2:$E$16,2,FALSE)</f>
        <v>Medium Offset</v>
      </c>
      <c r="X470" s="10">
        <v>23.4</v>
      </c>
      <c r="Y470" s="11" t="s">
        <v>39</v>
      </c>
      <c r="Z470" s="10" t="s">
        <v>2022</v>
      </c>
      <c r="AA470" s="10" t="s">
        <v>2</v>
      </c>
      <c r="AB470" s="10" t="s">
        <v>5</v>
      </c>
    </row>
    <row r="471" spans="1:29" x14ac:dyDescent="0.25">
      <c r="A471" s="10" t="s">
        <v>1819</v>
      </c>
      <c r="B471" s="10" t="s">
        <v>1837</v>
      </c>
      <c r="C471" s="62" t="str">
        <f>VLOOKUP(MID(E471,1,2),DATA!$B$2:$C$10,2,FALSE)</f>
        <v>FF15</v>
      </c>
      <c r="D471" s="10" t="s">
        <v>148</v>
      </c>
      <c r="E471" s="66" t="s">
        <v>252</v>
      </c>
      <c r="F471" s="18" cm="1">
        <f t="array" ref="F471">SUMPRODUCT(1*('All Skus'!$C$2:$C$951=$E471),'All Skus'!$D$2:$D$951)</f>
        <v>4</v>
      </c>
      <c r="G471" s="13" t="str">
        <f>VLOOKUP(MID(E471,4,1),DATA!$F$2:$G$16,2,FALSE)</f>
        <v>20"</v>
      </c>
      <c r="H471" s="13" t="str">
        <f>VLOOKUP(MID(E471,5,3),DATA!$H$2:$I$16,2,FALSE)</f>
        <v>10.5"</v>
      </c>
      <c r="I471" s="13" t="str">
        <f t="shared" si="14"/>
        <v>35</v>
      </c>
      <c r="J471" s="13" t="str">
        <f>VLOOKUP(MID(E471,10,3),DATA!$J$2:$L$16,2,FALSE)</f>
        <v>5x112</v>
      </c>
      <c r="K471" s="13">
        <f>VLOOKUP(MID(E471,10,3),DATA!$J$2:$L$16,3,FALSE)</f>
        <v>66.56</v>
      </c>
      <c r="L471" s="10" t="str">
        <f>VLOOKUP(MID(E471,3,1),DATA!$D$2:$E$16,2,FALSE)</f>
        <v>Medium Offset</v>
      </c>
      <c r="M471" s="10">
        <v>25.6</v>
      </c>
      <c r="N471" s="11" t="s">
        <v>46</v>
      </c>
      <c r="O471" s="61" t="str">
        <f>VLOOKUP(MID(P471,1,2),DATA!$B$2:$C$10,2,FALSE)</f>
        <v>FF15</v>
      </c>
      <c r="P471" s="66" t="s">
        <v>252</v>
      </c>
      <c r="Q471" s="18" cm="1">
        <f t="array" ref="Q471">SUMPRODUCT(1*('All Skus'!$C$2:$C$951=$P471),'All Skus'!$D$2:$D$951)</f>
        <v>4</v>
      </c>
      <c r="R471" s="13" t="str">
        <f>VLOOKUP(MID(P471,4,1),DATA!$F$2:$G$16,2,FALSE)</f>
        <v>20"</v>
      </c>
      <c r="S471" s="13" t="str">
        <f>VLOOKUP(MID(P471,5,3),DATA!$H$2:$I$16,2,FALSE)</f>
        <v>10.5"</v>
      </c>
      <c r="T471" s="13" t="str">
        <f t="shared" si="15"/>
        <v>35</v>
      </c>
      <c r="U471" s="13" t="str">
        <f>VLOOKUP(MID(P471,10,3),DATA!$J$2:$L$16,2,FALSE)</f>
        <v>5x112</v>
      </c>
      <c r="V471" s="13">
        <f>VLOOKUP(MID(P471,10,3),DATA!$J$2:$L$16,3,FALSE)</f>
        <v>66.56</v>
      </c>
      <c r="W471" s="10" t="str">
        <f>VLOOKUP(MID(P471,3,1),DATA!$D$2:$E$16,2,FALSE)</f>
        <v>Medium Offset</v>
      </c>
      <c r="X471" s="10">
        <v>25.6</v>
      </c>
      <c r="Y471" s="11" t="s">
        <v>46</v>
      </c>
      <c r="AA471" s="10" t="s">
        <v>2</v>
      </c>
      <c r="AB471" s="10" t="s">
        <v>5</v>
      </c>
    </row>
    <row r="472" spans="1:29" x14ac:dyDescent="0.25">
      <c r="A472" s="10" t="s">
        <v>1819</v>
      </c>
      <c r="B472" s="10" t="s">
        <v>1837</v>
      </c>
      <c r="C472" s="62" t="str">
        <f>VLOOKUP(MID(E472,1,2),DATA!$B$2:$C$10,2,FALSE)</f>
        <v>FF15</v>
      </c>
      <c r="D472" s="10" t="s">
        <v>1</v>
      </c>
      <c r="E472" s="66" t="s">
        <v>250</v>
      </c>
      <c r="F472" s="18" cm="1">
        <f t="array" ref="F472">SUMPRODUCT(1*('All Skus'!$C$2:$C$951=$E472),'All Skus'!$D$2:$D$951)</f>
        <v>6</v>
      </c>
      <c r="G472" s="13" t="str">
        <f>VLOOKUP(MID(E472,4,1),DATA!$F$2:$G$16,2,FALSE)</f>
        <v>20"</v>
      </c>
      <c r="H472" s="13" t="str">
        <f>VLOOKUP(MID(E472,5,3),DATA!$H$2:$I$16,2,FALSE)</f>
        <v>10.5"</v>
      </c>
      <c r="I472" s="13" t="str">
        <f t="shared" si="14"/>
        <v>35</v>
      </c>
      <c r="J472" s="13" t="str">
        <f>VLOOKUP(MID(E472,10,3),DATA!$J$2:$L$16,2,FALSE)</f>
        <v>5x112</v>
      </c>
      <c r="K472" s="13">
        <f>VLOOKUP(MID(E472,10,3),DATA!$J$2:$L$16,3,FALSE)</f>
        <v>66.56</v>
      </c>
      <c r="L472" s="10" t="str">
        <f>VLOOKUP(MID(E472,3,1),DATA!$D$2:$E$16,2,FALSE)</f>
        <v>Medium Offset</v>
      </c>
      <c r="M472" s="10">
        <v>25.6</v>
      </c>
      <c r="N472" s="11" t="s">
        <v>46</v>
      </c>
      <c r="O472" s="61" t="str">
        <f>VLOOKUP(MID(P472,1,2),DATA!$B$2:$C$10,2,FALSE)</f>
        <v>FF15</v>
      </c>
      <c r="P472" s="66" t="s">
        <v>252</v>
      </c>
      <c r="Q472" s="18" cm="1">
        <f t="array" ref="Q472">SUMPRODUCT(1*('All Skus'!$C$2:$C$951=$P472),'All Skus'!$D$2:$D$951)</f>
        <v>4</v>
      </c>
      <c r="R472" s="13" t="str">
        <f>VLOOKUP(MID(P472,4,1),DATA!$F$2:$G$16,2,FALSE)</f>
        <v>20"</v>
      </c>
      <c r="S472" s="13" t="str">
        <f>VLOOKUP(MID(P472,5,3),DATA!$H$2:$I$16,2,FALSE)</f>
        <v>10.5"</v>
      </c>
      <c r="T472" s="13" t="str">
        <f t="shared" si="15"/>
        <v>35</v>
      </c>
      <c r="U472" s="13" t="str">
        <f>VLOOKUP(MID(P472,10,3),DATA!$J$2:$L$16,2,FALSE)</f>
        <v>5x112</v>
      </c>
      <c r="V472" s="13">
        <f>VLOOKUP(MID(P472,10,3),DATA!$J$2:$L$16,3,FALSE)</f>
        <v>66.56</v>
      </c>
      <c r="W472" s="10" t="str">
        <f>VLOOKUP(MID(P472,3,1),DATA!$D$2:$E$16,2,FALSE)</f>
        <v>Medium Offset</v>
      </c>
      <c r="X472" s="10">
        <v>25.6</v>
      </c>
      <c r="Y472" s="11" t="s">
        <v>46</v>
      </c>
      <c r="AA472" s="10" t="s">
        <v>2</v>
      </c>
      <c r="AB472" s="10" t="s">
        <v>5</v>
      </c>
    </row>
    <row r="473" spans="1:29" x14ac:dyDescent="0.25">
      <c r="A473" s="10" t="s">
        <v>1822</v>
      </c>
      <c r="B473" s="10" t="s">
        <v>21</v>
      </c>
      <c r="C473" s="62" t="str">
        <f>VLOOKUP(MID(E473,1,2),DATA!$B$2:$C$10,2,FALSE)</f>
        <v>FF01</v>
      </c>
      <c r="D473" s="10" t="str">
        <f>VLOOKUP(MID(E473,13,2),DATA!$M$2:$N$16,2,FALSE)</f>
        <v>Tarmac</v>
      </c>
      <c r="E473" s="66" t="s">
        <v>147</v>
      </c>
      <c r="F473" s="18" cm="1">
        <f t="array" ref="F473">SUMPRODUCT(1*('All Skus'!$C$2:$C$951=$E473),'All Skus'!$D$2:$D$951)</f>
        <v>7</v>
      </c>
      <c r="G473" s="13" t="str">
        <f>VLOOKUP(MID(E473,4,1),DATA!$F$2:$G$16,2,FALSE)</f>
        <v>19"</v>
      </c>
      <c r="H473" s="13" t="str">
        <f>VLOOKUP(MID(E473,5,3),DATA!$H$2:$I$16,2,FALSE)</f>
        <v>9.5"</v>
      </c>
      <c r="I473" s="13" t="str">
        <f t="shared" si="14"/>
        <v>45</v>
      </c>
      <c r="J473" s="13" t="str">
        <f>VLOOKUP(MID(E473,10,3),DATA!$J$2:$L$16,2,FALSE)</f>
        <v>5x112</v>
      </c>
      <c r="K473" s="13">
        <f>VLOOKUP(MID(E473,10,3),DATA!$J$2:$L$16,3,FALSE)</f>
        <v>66.56</v>
      </c>
      <c r="L473" s="10" t="str">
        <f>VLOOKUP(MID(E473,3,1),DATA!$D$2:$E$16,2,FALSE)</f>
        <v>High Offset</v>
      </c>
      <c r="M473" s="10">
        <v>25.6</v>
      </c>
      <c r="N473" s="11" t="s">
        <v>18</v>
      </c>
      <c r="O473" s="61" t="str">
        <f>VLOOKUP(MID(P473,1,2),DATA!$B$2:$C$10,2,FALSE)</f>
        <v>FF01</v>
      </c>
      <c r="P473" s="66" t="s">
        <v>147</v>
      </c>
      <c r="Q473" s="18" cm="1">
        <f t="array" ref="Q473">SUMPRODUCT(1*('All Skus'!$C$2:$C$951=$P473),'All Skus'!$D$2:$D$951)</f>
        <v>7</v>
      </c>
      <c r="R473" s="13" t="str">
        <f>VLOOKUP(MID(P473,4,1),DATA!$F$2:$G$16,2,FALSE)</f>
        <v>19"</v>
      </c>
      <c r="S473" s="13" t="str">
        <f>VLOOKUP(MID(P473,5,3),DATA!$H$2:$I$16,2,FALSE)</f>
        <v>9.5"</v>
      </c>
      <c r="T473" s="13" t="str">
        <f t="shared" si="15"/>
        <v>45</v>
      </c>
      <c r="U473" s="13" t="str">
        <f>VLOOKUP(MID(P473,10,3),DATA!$J$2:$L$16,2,FALSE)</f>
        <v>5x112</v>
      </c>
      <c r="V473" s="13">
        <f>VLOOKUP(MID(P473,10,3),DATA!$J$2:$L$16,3,FALSE)</f>
        <v>66.56</v>
      </c>
      <c r="W473" s="10" t="str">
        <f>VLOOKUP(MID(P473,3,1),DATA!$D$2:$E$16,2,FALSE)</f>
        <v>High Offset</v>
      </c>
      <c r="X473" s="10">
        <v>25.6</v>
      </c>
      <c r="Y473" s="11" t="s">
        <v>18</v>
      </c>
      <c r="Z473" s="10" t="s">
        <v>4</v>
      </c>
      <c r="AA473" s="10" t="s">
        <v>2</v>
      </c>
      <c r="AB473" s="10" t="s">
        <v>5</v>
      </c>
      <c r="AC473" s="10" t="s">
        <v>68</v>
      </c>
    </row>
    <row r="474" spans="1:29" x14ac:dyDescent="0.25">
      <c r="A474" s="10" t="s">
        <v>1822</v>
      </c>
      <c r="B474" s="10" t="s">
        <v>21</v>
      </c>
      <c r="C474" s="62" t="str">
        <f>VLOOKUP(MID(E474,1,2),DATA!$B$2:$C$10,2,FALSE)</f>
        <v>FF01</v>
      </c>
      <c r="D474" s="10" t="str">
        <f>VLOOKUP(MID(E474,13,2),DATA!$M$2:$N$16,2,FALSE)</f>
        <v>Liquid Silver</v>
      </c>
      <c r="E474" s="66" t="s">
        <v>149</v>
      </c>
      <c r="F474" s="18" cm="1">
        <f t="array" ref="F474">SUMPRODUCT(1*('All Skus'!$C$2:$C$951=$E474),'All Skus'!$D$2:$D$951)</f>
        <v>17</v>
      </c>
      <c r="G474" s="13" t="str">
        <f>VLOOKUP(MID(E474,4,1),DATA!$F$2:$G$16,2,FALSE)</f>
        <v>19"</v>
      </c>
      <c r="H474" s="13" t="str">
        <f>VLOOKUP(MID(E474,5,3),DATA!$H$2:$I$16,2,FALSE)</f>
        <v>9.5"</v>
      </c>
      <c r="I474" s="13" t="str">
        <f t="shared" si="14"/>
        <v>45</v>
      </c>
      <c r="J474" s="13" t="str">
        <f>VLOOKUP(MID(E474,10,3),DATA!$J$2:$L$16,2,FALSE)</f>
        <v>5x112</v>
      </c>
      <c r="K474" s="13">
        <f>VLOOKUP(MID(E474,10,3),DATA!$J$2:$L$16,3,FALSE)</f>
        <v>66.56</v>
      </c>
      <c r="L474" s="10" t="str">
        <f>VLOOKUP(MID(E474,3,1),DATA!$D$2:$E$16,2,FALSE)</f>
        <v>High Offset</v>
      </c>
      <c r="M474" s="10">
        <v>25.6</v>
      </c>
      <c r="N474" s="11" t="s">
        <v>18</v>
      </c>
      <c r="O474" s="61" t="str">
        <f>VLOOKUP(MID(P474,1,2),DATA!$B$2:$C$10,2,FALSE)</f>
        <v>FF01</v>
      </c>
      <c r="P474" s="66" t="s">
        <v>149</v>
      </c>
      <c r="Q474" s="18" cm="1">
        <f t="array" ref="Q474">SUMPRODUCT(1*('All Skus'!$C$2:$C$951=$P474),'All Skus'!$D$2:$D$951)</f>
        <v>17</v>
      </c>
      <c r="R474" s="13" t="str">
        <f>VLOOKUP(MID(P474,4,1),DATA!$F$2:$G$16,2,FALSE)</f>
        <v>19"</v>
      </c>
      <c r="S474" s="13" t="str">
        <f>VLOOKUP(MID(P474,5,3),DATA!$H$2:$I$16,2,FALSE)</f>
        <v>9.5"</v>
      </c>
      <c r="T474" s="13" t="str">
        <f t="shared" si="15"/>
        <v>45</v>
      </c>
      <c r="U474" s="13" t="str">
        <f>VLOOKUP(MID(P474,10,3),DATA!$J$2:$L$16,2,FALSE)</f>
        <v>5x112</v>
      </c>
      <c r="V474" s="13">
        <f>VLOOKUP(MID(P474,10,3),DATA!$J$2:$L$16,3,FALSE)</f>
        <v>66.56</v>
      </c>
      <c r="W474" s="10" t="str">
        <f>VLOOKUP(MID(P474,3,1),DATA!$D$2:$E$16,2,FALSE)</f>
        <v>High Offset</v>
      </c>
      <c r="X474" s="10">
        <v>25.6</v>
      </c>
      <c r="Y474" s="11" t="s">
        <v>18</v>
      </c>
      <c r="Z474" s="10" t="s">
        <v>4</v>
      </c>
      <c r="AA474" s="10" t="s">
        <v>2</v>
      </c>
      <c r="AB474" s="10" t="s">
        <v>5</v>
      </c>
      <c r="AC474" s="10" t="s">
        <v>68</v>
      </c>
    </row>
    <row r="475" spans="1:29" x14ac:dyDescent="0.25">
      <c r="A475" s="10" t="s">
        <v>1822</v>
      </c>
      <c r="B475" s="10" t="s">
        <v>1846</v>
      </c>
      <c r="C475" s="62" t="str">
        <f>VLOOKUP(MID(E475,1,2),DATA!$B$2:$C$10,2,FALSE)</f>
        <v>FF01</v>
      </c>
      <c r="D475" s="10" t="str">
        <f>VLOOKUP(MID(E475,13,2),DATA!$M$2:$N$16,2,FALSE)</f>
        <v>Tarmac</v>
      </c>
      <c r="E475" s="66" t="s">
        <v>153</v>
      </c>
      <c r="F475" s="18" cm="1">
        <f t="array" ref="F475">SUMPRODUCT(1*('All Skus'!$C$2:$C$951=$E475),'All Skus'!$D$2:$D$951)</f>
        <v>30</v>
      </c>
      <c r="G475" s="13" t="str">
        <f>VLOOKUP(MID(E475,4,1),DATA!$F$2:$G$16,2,FALSE)</f>
        <v>19"</v>
      </c>
      <c r="H475" s="13" t="str">
        <f>VLOOKUP(MID(E475,5,3),DATA!$H$2:$I$16,2,FALSE)</f>
        <v>9.0"</v>
      </c>
      <c r="I475" s="13" t="str">
        <f t="shared" si="14"/>
        <v>35</v>
      </c>
      <c r="J475" s="13" t="str">
        <f>VLOOKUP(MID(E475,10,3),DATA!$J$2:$L$16,2,FALSE)</f>
        <v>5x112</v>
      </c>
      <c r="K475" s="13">
        <f>VLOOKUP(MID(E475,10,3),DATA!$J$2:$L$16,3,FALSE)</f>
        <v>66.56</v>
      </c>
      <c r="L475" s="10" t="str">
        <f>VLOOKUP(MID(E475,3,1),DATA!$D$2:$E$16,2,FALSE)</f>
        <v>High Offset</v>
      </c>
      <c r="M475" s="10">
        <v>25.4</v>
      </c>
      <c r="N475" s="11" t="s">
        <v>16</v>
      </c>
      <c r="O475" s="61" t="str">
        <f>VLOOKUP(MID(P475,1,2),DATA!$B$2:$C$10,2,FALSE)</f>
        <v>FF01</v>
      </c>
      <c r="P475" s="66" t="s">
        <v>153</v>
      </c>
      <c r="Q475" s="18" cm="1">
        <f t="array" ref="Q475">SUMPRODUCT(1*('All Skus'!$C$2:$C$951=$P475),'All Skus'!$D$2:$D$951)</f>
        <v>30</v>
      </c>
      <c r="R475" s="13" t="str">
        <f>VLOOKUP(MID(P475,4,1),DATA!$F$2:$G$16,2,FALSE)</f>
        <v>19"</v>
      </c>
      <c r="S475" s="13" t="str">
        <f>VLOOKUP(MID(P475,5,3),DATA!$H$2:$I$16,2,FALSE)</f>
        <v>9.0"</v>
      </c>
      <c r="T475" s="13" t="str">
        <f t="shared" si="15"/>
        <v>35</v>
      </c>
      <c r="U475" s="13" t="str">
        <f>VLOOKUP(MID(P475,10,3),DATA!$J$2:$L$16,2,FALSE)</f>
        <v>5x112</v>
      </c>
      <c r="V475" s="13">
        <f>VLOOKUP(MID(P475,10,3),DATA!$J$2:$L$16,3,FALSE)</f>
        <v>66.56</v>
      </c>
      <c r="W475" s="10" t="str">
        <f>VLOOKUP(MID(P475,3,1),DATA!$D$2:$E$16,2,FALSE)</f>
        <v>High Offset</v>
      </c>
      <c r="X475" s="10">
        <v>25.4</v>
      </c>
      <c r="Y475" s="11" t="s">
        <v>16</v>
      </c>
      <c r="Z475" s="10" t="s">
        <v>4</v>
      </c>
      <c r="AA475" s="10" t="s">
        <v>2</v>
      </c>
      <c r="AB475" s="10" t="s">
        <v>5</v>
      </c>
    </row>
    <row r="476" spans="1:29" x14ac:dyDescent="0.25">
      <c r="A476" s="10" t="s">
        <v>1822</v>
      </c>
      <c r="B476" s="10" t="s">
        <v>1846</v>
      </c>
      <c r="C476" s="62" t="str">
        <f>VLOOKUP(MID(E476,1,2),DATA!$B$2:$C$10,2,FALSE)</f>
        <v>FF01</v>
      </c>
      <c r="D476" s="10" t="str">
        <f>VLOOKUP(MID(E476,13,2),DATA!$M$2:$N$16,2,FALSE)</f>
        <v>Tarmac</v>
      </c>
      <c r="E476" s="66" t="s">
        <v>147</v>
      </c>
      <c r="F476" s="18" cm="1">
        <f t="array" ref="F476">SUMPRODUCT(1*('All Skus'!$C$2:$C$951=$E476),'All Skus'!$D$2:$D$951)</f>
        <v>7</v>
      </c>
      <c r="G476" s="13" t="str">
        <f>VLOOKUP(MID(E476,4,1),DATA!$F$2:$G$16,2,FALSE)</f>
        <v>19"</v>
      </c>
      <c r="H476" s="13" t="str">
        <f>VLOOKUP(MID(E476,5,3),DATA!$H$2:$I$16,2,FALSE)</f>
        <v>9.5"</v>
      </c>
      <c r="I476" s="13" t="str">
        <f t="shared" si="14"/>
        <v>45</v>
      </c>
      <c r="J476" s="13" t="str">
        <f>VLOOKUP(MID(E476,10,3),DATA!$J$2:$L$16,2,FALSE)</f>
        <v>5x112</v>
      </c>
      <c r="K476" s="13">
        <f>VLOOKUP(MID(E476,10,3),DATA!$J$2:$L$16,3,FALSE)</f>
        <v>66.56</v>
      </c>
      <c r="L476" s="10" t="str">
        <f>VLOOKUP(MID(E476,3,1),DATA!$D$2:$E$16,2,FALSE)</f>
        <v>High Offset</v>
      </c>
      <c r="M476" s="10">
        <v>25.6</v>
      </c>
      <c r="N476" s="11" t="s">
        <v>19</v>
      </c>
      <c r="O476" s="61" t="str">
        <f>VLOOKUP(MID(P476,1,2),DATA!$B$2:$C$10,2,FALSE)</f>
        <v>FF01</v>
      </c>
      <c r="P476" s="66" t="s">
        <v>147</v>
      </c>
      <c r="Q476" s="18" cm="1">
        <f t="array" ref="Q476">SUMPRODUCT(1*('All Skus'!$C$2:$C$951=$P476),'All Skus'!$D$2:$D$951)</f>
        <v>7</v>
      </c>
      <c r="R476" s="13" t="str">
        <f>VLOOKUP(MID(P476,4,1),DATA!$F$2:$G$16,2,FALSE)</f>
        <v>19"</v>
      </c>
      <c r="S476" s="13" t="str">
        <f>VLOOKUP(MID(P476,5,3),DATA!$H$2:$I$16,2,FALSE)</f>
        <v>9.5"</v>
      </c>
      <c r="T476" s="13" t="str">
        <f t="shared" si="15"/>
        <v>45</v>
      </c>
      <c r="U476" s="13" t="str">
        <f>VLOOKUP(MID(P476,10,3),DATA!$J$2:$L$16,2,FALSE)</f>
        <v>5x112</v>
      </c>
      <c r="V476" s="13">
        <f>VLOOKUP(MID(P476,10,3),DATA!$J$2:$L$16,3,FALSE)</f>
        <v>66.56</v>
      </c>
      <c r="W476" s="10" t="str">
        <f>VLOOKUP(MID(P476,3,1),DATA!$D$2:$E$16,2,FALSE)</f>
        <v>High Offset</v>
      </c>
      <c r="X476" s="10">
        <v>25.6</v>
      </c>
      <c r="Y476" s="11" t="s">
        <v>19</v>
      </c>
      <c r="Z476" s="10" t="s">
        <v>4</v>
      </c>
      <c r="AA476" s="10" t="s">
        <v>2</v>
      </c>
      <c r="AB476" s="10" t="s">
        <v>5</v>
      </c>
    </row>
    <row r="477" spans="1:29" x14ac:dyDescent="0.25">
      <c r="A477" s="10" t="s">
        <v>1822</v>
      </c>
      <c r="B477" s="10" t="s">
        <v>1846</v>
      </c>
      <c r="C477" s="62" t="str">
        <f>VLOOKUP(MID(E477,1,2),DATA!$B$2:$C$10,2,FALSE)</f>
        <v>FF01</v>
      </c>
      <c r="D477" s="10" t="str">
        <f>VLOOKUP(MID(E477,13,2),DATA!$M$2:$N$16,2,FALSE)</f>
        <v>Liquid Silver</v>
      </c>
      <c r="E477" s="66" t="s">
        <v>149</v>
      </c>
      <c r="F477" s="18" cm="1">
        <f t="array" ref="F477">SUMPRODUCT(1*('All Skus'!$C$2:$C$951=$E477),'All Skus'!$D$2:$D$951)</f>
        <v>17</v>
      </c>
      <c r="G477" s="13" t="str">
        <f>VLOOKUP(MID(E477,4,1),DATA!$F$2:$G$16,2,FALSE)</f>
        <v>19"</v>
      </c>
      <c r="H477" s="13" t="str">
        <f>VLOOKUP(MID(E477,5,3),DATA!$H$2:$I$16,2,FALSE)</f>
        <v>9.5"</v>
      </c>
      <c r="I477" s="13" t="str">
        <f t="shared" si="14"/>
        <v>45</v>
      </c>
      <c r="J477" s="13" t="str">
        <f>VLOOKUP(MID(E477,10,3),DATA!$J$2:$L$16,2,FALSE)</f>
        <v>5x112</v>
      </c>
      <c r="K477" s="13">
        <f>VLOOKUP(MID(E477,10,3),DATA!$J$2:$L$16,3,FALSE)</f>
        <v>66.56</v>
      </c>
      <c r="L477" s="10" t="str">
        <f>VLOOKUP(MID(E477,3,1),DATA!$D$2:$E$16,2,FALSE)</f>
        <v>High Offset</v>
      </c>
      <c r="M477" s="10">
        <v>25.6</v>
      </c>
      <c r="N477" s="11" t="s">
        <v>19</v>
      </c>
      <c r="O477" s="61" t="str">
        <f>VLOOKUP(MID(P477,1,2),DATA!$B$2:$C$10,2,FALSE)</f>
        <v>FF01</v>
      </c>
      <c r="P477" s="66" t="s">
        <v>149</v>
      </c>
      <c r="Q477" s="18" cm="1">
        <f t="array" ref="Q477">SUMPRODUCT(1*('All Skus'!$C$2:$C$951=$P477),'All Skus'!$D$2:$D$951)</f>
        <v>17</v>
      </c>
      <c r="R477" s="13" t="str">
        <f>VLOOKUP(MID(P477,4,1),DATA!$F$2:$G$16,2,FALSE)</f>
        <v>19"</v>
      </c>
      <c r="S477" s="13" t="str">
        <f>VLOOKUP(MID(P477,5,3),DATA!$H$2:$I$16,2,FALSE)</f>
        <v>9.5"</v>
      </c>
      <c r="T477" s="13" t="str">
        <f t="shared" si="15"/>
        <v>45</v>
      </c>
      <c r="U477" s="13" t="str">
        <f>VLOOKUP(MID(P477,10,3),DATA!$J$2:$L$16,2,FALSE)</f>
        <v>5x112</v>
      </c>
      <c r="V477" s="13">
        <f>VLOOKUP(MID(P477,10,3),DATA!$J$2:$L$16,3,FALSE)</f>
        <v>66.56</v>
      </c>
      <c r="W477" s="10" t="str">
        <f>VLOOKUP(MID(P477,3,1),DATA!$D$2:$E$16,2,FALSE)</f>
        <v>High Offset</v>
      </c>
      <c r="X477" s="10">
        <v>25.6</v>
      </c>
      <c r="Y477" s="11" t="s">
        <v>19</v>
      </c>
      <c r="Z477" s="10" t="s">
        <v>4</v>
      </c>
      <c r="AA477" s="10" t="s">
        <v>2</v>
      </c>
      <c r="AB477" s="10" t="s">
        <v>5</v>
      </c>
    </row>
    <row r="478" spans="1:29" x14ac:dyDescent="0.25">
      <c r="A478" s="10" t="s">
        <v>1822</v>
      </c>
      <c r="B478" s="10" t="s">
        <v>1846</v>
      </c>
      <c r="C478" s="62" t="str">
        <f>VLOOKUP(MID(E478,1,2),DATA!$B$2:$C$10,2,FALSE)</f>
        <v>FF01</v>
      </c>
      <c r="D478" s="10" t="str">
        <f>VLOOKUP(MID(E478,13,2),DATA!$M$2:$N$16,2,FALSE)</f>
        <v>Tarmac</v>
      </c>
      <c r="E478" s="66" t="s">
        <v>157</v>
      </c>
      <c r="F478" s="18" cm="1">
        <f t="array" ref="F478">SUMPRODUCT(1*('All Skus'!$C$2:$C$951=$E478),'All Skus'!$D$2:$D$951)</f>
        <v>19</v>
      </c>
      <c r="G478" s="13" t="str">
        <f>VLOOKUP(MID(E478,4,1),DATA!$F$2:$G$16,2,FALSE)</f>
        <v>20"</v>
      </c>
      <c r="H478" s="13" t="str">
        <f>VLOOKUP(MID(E478,5,3),DATA!$H$2:$I$16,2,FALSE)</f>
        <v>9.0"</v>
      </c>
      <c r="I478" s="13" t="str">
        <f t="shared" si="14"/>
        <v>35</v>
      </c>
      <c r="J478" s="13" t="str">
        <f>VLOOKUP(MID(E478,10,3),DATA!$J$2:$L$16,2,FALSE)</f>
        <v>5x112</v>
      </c>
      <c r="K478" s="13">
        <f>VLOOKUP(MID(E478,10,3),DATA!$J$2:$L$16,3,FALSE)</f>
        <v>66.56</v>
      </c>
      <c r="L478" s="10" t="str">
        <f>VLOOKUP(MID(E478,3,1),DATA!$D$2:$E$16,2,FALSE)</f>
        <v>High Offset</v>
      </c>
      <c r="M478" s="10">
        <v>26.8</v>
      </c>
      <c r="N478" s="11" t="s">
        <v>30</v>
      </c>
      <c r="O478" s="61" t="str">
        <f>VLOOKUP(MID(P478,1,2),DATA!$B$2:$C$10,2,FALSE)</f>
        <v>FF01</v>
      </c>
      <c r="P478" s="66" t="s">
        <v>157</v>
      </c>
      <c r="Q478" s="18" cm="1">
        <f t="array" ref="Q478">SUMPRODUCT(1*('All Skus'!$C$2:$C$951=$P478),'All Skus'!$D$2:$D$951)</f>
        <v>19</v>
      </c>
      <c r="R478" s="13" t="str">
        <f>VLOOKUP(MID(P478,4,1),DATA!$F$2:$G$16,2,FALSE)</f>
        <v>20"</v>
      </c>
      <c r="S478" s="13" t="str">
        <f>VLOOKUP(MID(P478,5,3),DATA!$H$2:$I$16,2,FALSE)</f>
        <v>9.0"</v>
      </c>
      <c r="T478" s="13" t="str">
        <f t="shared" si="15"/>
        <v>35</v>
      </c>
      <c r="U478" s="13" t="str">
        <f>VLOOKUP(MID(P478,10,3),DATA!$J$2:$L$16,2,FALSE)</f>
        <v>5x112</v>
      </c>
      <c r="V478" s="13">
        <f>VLOOKUP(MID(P478,10,3),DATA!$J$2:$L$16,3,FALSE)</f>
        <v>66.56</v>
      </c>
      <c r="W478" s="10" t="str">
        <f>VLOOKUP(MID(P478,3,1),DATA!$D$2:$E$16,2,FALSE)</f>
        <v>High Offset</v>
      </c>
      <c r="X478" s="10">
        <v>26.8</v>
      </c>
      <c r="Y478" s="11" t="s">
        <v>30</v>
      </c>
      <c r="Z478" s="10" t="s">
        <v>4</v>
      </c>
      <c r="AA478" s="10" t="s">
        <v>2</v>
      </c>
      <c r="AB478" s="10" t="s">
        <v>5</v>
      </c>
    </row>
    <row r="479" spans="1:29" x14ac:dyDescent="0.25">
      <c r="A479" s="10" t="s">
        <v>1822</v>
      </c>
      <c r="B479" s="10" t="s">
        <v>21</v>
      </c>
      <c r="C479" s="62" t="str">
        <f>VLOOKUP(MID(E479,1,2),DATA!$B$2:$C$10,2,FALSE)</f>
        <v>FF04</v>
      </c>
      <c r="D479" s="10" t="str">
        <f>VLOOKUP(MID(E479,13,2),DATA!$M$2:$N$16,2,FALSE)</f>
        <v>Tarmac</v>
      </c>
      <c r="E479" s="66" t="s">
        <v>295</v>
      </c>
      <c r="F479" s="18" cm="1">
        <f t="array" ref="F479">SUMPRODUCT(1*('All Skus'!$C$2:$C$951=$E479),'All Skus'!$D$2:$D$951)</f>
        <v>27</v>
      </c>
      <c r="G479" s="13" t="str">
        <f>VLOOKUP(MID(E479,4,1),DATA!$F$2:$G$16,2,FALSE)</f>
        <v>19"</v>
      </c>
      <c r="H479" s="13" t="str">
        <f>VLOOKUP(MID(E479,5,3),DATA!$H$2:$I$16,2,FALSE)</f>
        <v>9.5"</v>
      </c>
      <c r="I479" s="13" t="str">
        <f t="shared" si="14"/>
        <v>45</v>
      </c>
      <c r="J479" s="13" t="str">
        <f>VLOOKUP(MID(E479,10,3),DATA!$J$2:$L$16,2,FALSE)</f>
        <v>5x112</v>
      </c>
      <c r="K479" s="13">
        <f>VLOOKUP(MID(E479,10,3),DATA!$J$2:$L$16,3,FALSE)</f>
        <v>66.56</v>
      </c>
      <c r="L479" s="10" t="str">
        <f>VLOOKUP(MID(E479,3,1),DATA!$D$2:$E$16,2,FALSE)</f>
        <v>High Offset</v>
      </c>
      <c r="M479" s="10">
        <v>24.6</v>
      </c>
      <c r="N479" s="11" t="s">
        <v>18</v>
      </c>
      <c r="O479" s="61" t="str">
        <f>VLOOKUP(MID(P479,1,2),DATA!$B$2:$C$10,2,FALSE)</f>
        <v>FF04</v>
      </c>
      <c r="P479" s="66" t="s">
        <v>295</v>
      </c>
      <c r="Q479" s="18" cm="1">
        <f t="array" ref="Q479">SUMPRODUCT(1*('All Skus'!$C$2:$C$951=$P479),'All Skus'!$D$2:$D$951)</f>
        <v>27</v>
      </c>
      <c r="R479" s="13" t="str">
        <f>VLOOKUP(MID(P479,4,1),DATA!$F$2:$G$16,2,FALSE)</f>
        <v>19"</v>
      </c>
      <c r="S479" s="13" t="str">
        <f>VLOOKUP(MID(P479,5,3),DATA!$H$2:$I$16,2,FALSE)</f>
        <v>9.5"</v>
      </c>
      <c r="T479" s="13" t="str">
        <f t="shared" si="15"/>
        <v>45</v>
      </c>
      <c r="U479" s="13" t="str">
        <f>VLOOKUP(MID(P479,10,3),DATA!$J$2:$L$16,2,FALSE)</f>
        <v>5x112</v>
      </c>
      <c r="V479" s="13">
        <f>VLOOKUP(MID(P479,10,3),DATA!$J$2:$L$16,3,FALSE)</f>
        <v>66.56</v>
      </c>
      <c r="W479" s="10" t="str">
        <f>VLOOKUP(MID(P479,3,1),DATA!$D$2:$E$16,2,FALSE)</f>
        <v>High Offset</v>
      </c>
      <c r="X479" s="10">
        <v>24.6</v>
      </c>
      <c r="Y479" s="11" t="s">
        <v>18</v>
      </c>
      <c r="AA479" s="10" t="s">
        <v>2</v>
      </c>
      <c r="AB479" s="10" t="s">
        <v>5</v>
      </c>
      <c r="AC479" s="10" t="s">
        <v>68</v>
      </c>
    </row>
    <row r="480" spans="1:29" x14ac:dyDescent="0.25">
      <c r="A480" s="10" t="s">
        <v>1822</v>
      </c>
      <c r="B480" s="10" t="s">
        <v>21</v>
      </c>
      <c r="C480" s="62" t="str">
        <f>VLOOKUP(MID(E480,1,2),DATA!$B$2:$C$10,2,FALSE)</f>
        <v>FF04</v>
      </c>
      <c r="D480" s="10" t="str">
        <f>VLOOKUP(MID(E480,13,2),DATA!$M$2:$N$16,2,FALSE)</f>
        <v>Liquid Metal</v>
      </c>
      <c r="E480" s="66" t="s">
        <v>296</v>
      </c>
      <c r="F480" s="18" cm="1">
        <f t="array" ref="F480">SUMPRODUCT(1*('All Skus'!$C$2:$C$951=$E480),'All Skus'!$D$2:$D$951)</f>
        <v>15</v>
      </c>
      <c r="G480" s="13" t="str">
        <f>VLOOKUP(MID(E480,4,1),DATA!$F$2:$G$16,2,FALSE)</f>
        <v>19"</v>
      </c>
      <c r="H480" s="13" t="str">
        <f>VLOOKUP(MID(E480,5,3),DATA!$H$2:$I$16,2,FALSE)</f>
        <v>9.5"</v>
      </c>
      <c r="I480" s="13" t="str">
        <f t="shared" si="14"/>
        <v>45</v>
      </c>
      <c r="J480" s="13" t="str">
        <f>VLOOKUP(MID(E480,10,3),DATA!$J$2:$L$16,2,FALSE)</f>
        <v>5x112</v>
      </c>
      <c r="K480" s="13">
        <f>VLOOKUP(MID(E480,10,3),DATA!$J$2:$L$16,3,FALSE)</f>
        <v>66.56</v>
      </c>
      <c r="L480" s="10" t="str">
        <f>VLOOKUP(MID(E480,3,1),DATA!$D$2:$E$16,2,FALSE)</f>
        <v>High Offset</v>
      </c>
      <c r="M480" s="10">
        <v>24.6</v>
      </c>
      <c r="N480" s="11" t="s">
        <v>18</v>
      </c>
      <c r="O480" s="61" t="str">
        <f>VLOOKUP(MID(P480,1,2),DATA!$B$2:$C$10,2,FALSE)</f>
        <v>FF04</v>
      </c>
      <c r="P480" s="66" t="s">
        <v>296</v>
      </c>
      <c r="Q480" s="18" cm="1">
        <f t="array" ref="Q480">SUMPRODUCT(1*('All Skus'!$C$2:$C$951=$P480),'All Skus'!$D$2:$D$951)</f>
        <v>15</v>
      </c>
      <c r="R480" s="13" t="str">
        <f>VLOOKUP(MID(P480,4,1),DATA!$F$2:$G$16,2,FALSE)</f>
        <v>19"</v>
      </c>
      <c r="S480" s="13" t="str">
        <f>VLOOKUP(MID(P480,5,3),DATA!$H$2:$I$16,2,FALSE)</f>
        <v>9.5"</v>
      </c>
      <c r="T480" s="13" t="str">
        <f t="shared" si="15"/>
        <v>45</v>
      </c>
      <c r="U480" s="13" t="str">
        <f>VLOOKUP(MID(P480,10,3),DATA!$J$2:$L$16,2,FALSE)</f>
        <v>5x112</v>
      </c>
      <c r="V480" s="13">
        <f>VLOOKUP(MID(P480,10,3),DATA!$J$2:$L$16,3,FALSE)</f>
        <v>66.56</v>
      </c>
      <c r="W480" s="10" t="str">
        <f>VLOOKUP(MID(P480,3,1),DATA!$D$2:$E$16,2,FALSE)</f>
        <v>High Offset</v>
      </c>
      <c r="X480" s="10">
        <v>24.6</v>
      </c>
      <c r="Y480" s="11" t="s">
        <v>18</v>
      </c>
      <c r="AA480" s="10" t="s">
        <v>2</v>
      </c>
      <c r="AB480" s="10" t="s">
        <v>5</v>
      </c>
      <c r="AC480" s="10" t="s">
        <v>68</v>
      </c>
    </row>
    <row r="481" spans="1:29" x14ac:dyDescent="0.25">
      <c r="A481" s="10" t="s">
        <v>1822</v>
      </c>
      <c r="B481" s="10" t="s">
        <v>1846</v>
      </c>
      <c r="C481" s="62" t="str">
        <f>VLOOKUP(MID(E481,1,2),DATA!$B$2:$C$10,2,FALSE)</f>
        <v>FF04</v>
      </c>
      <c r="D481" s="10" t="str">
        <f>VLOOKUP(MID(E481,13,2),DATA!$M$2:$N$16,2,FALSE)</f>
        <v>Tarmac</v>
      </c>
      <c r="E481" s="66" t="s">
        <v>299</v>
      </c>
      <c r="F481" s="18" cm="1">
        <f t="array" ref="F481">SUMPRODUCT(1*('All Skus'!$C$2:$C$951=$E481),'All Skus'!$D$2:$D$951)</f>
        <v>23</v>
      </c>
      <c r="G481" s="13" t="str">
        <f>VLOOKUP(MID(E481,4,1),DATA!$F$2:$G$16,2,FALSE)</f>
        <v>19"</v>
      </c>
      <c r="H481" s="13" t="str">
        <f>VLOOKUP(MID(E481,5,3),DATA!$H$2:$I$16,2,FALSE)</f>
        <v>9.0"</v>
      </c>
      <c r="I481" s="13" t="str">
        <f t="shared" si="14"/>
        <v>35</v>
      </c>
      <c r="J481" s="13" t="str">
        <f>VLOOKUP(MID(E481,10,3),DATA!$J$2:$L$16,2,FALSE)</f>
        <v>5x112</v>
      </c>
      <c r="K481" s="13">
        <f>VLOOKUP(MID(E481,10,3),DATA!$J$2:$L$16,3,FALSE)</f>
        <v>66.56</v>
      </c>
      <c r="L481" s="10" t="str">
        <f>VLOOKUP(MID(E481,3,1),DATA!$D$2:$E$16,2,FALSE)</f>
        <v>High Offset</v>
      </c>
      <c r="M481" s="10">
        <v>24.6</v>
      </c>
      <c r="N481" s="11" t="s">
        <v>16</v>
      </c>
      <c r="O481" s="61" t="str">
        <f>VLOOKUP(MID(P481,1,2),DATA!$B$2:$C$10,2,FALSE)</f>
        <v>FF04</v>
      </c>
      <c r="P481" s="66" t="s">
        <v>299</v>
      </c>
      <c r="Q481" s="18" cm="1">
        <f t="array" ref="Q481">SUMPRODUCT(1*('All Skus'!$C$2:$C$951=$P481),'All Skus'!$D$2:$D$951)</f>
        <v>23</v>
      </c>
      <c r="R481" s="13" t="str">
        <f>VLOOKUP(MID(P481,4,1),DATA!$F$2:$G$16,2,FALSE)</f>
        <v>19"</v>
      </c>
      <c r="S481" s="13" t="str">
        <f>VLOOKUP(MID(P481,5,3),DATA!$H$2:$I$16,2,FALSE)</f>
        <v>9.0"</v>
      </c>
      <c r="T481" s="13" t="str">
        <f t="shared" si="15"/>
        <v>35</v>
      </c>
      <c r="U481" s="13" t="str">
        <f>VLOOKUP(MID(P481,10,3),DATA!$J$2:$L$16,2,FALSE)</f>
        <v>5x112</v>
      </c>
      <c r="V481" s="13">
        <f>VLOOKUP(MID(P481,10,3),DATA!$J$2:$L$16,3,FALSE)</f>
        <v>66.56</v>
      </c>
      <c r="W481" s="10" t="str">
        <f>VLOOKUP(MID(P481,3,1),DATA!$D$2:$E$16,2,FALSE)</f>
        <v>High Offset</v>
      </c>
      <c r="X481" s="10">
        <v>24.6</v>
      </c>
      <c r="Y481" s="11" t="s">
        <v>16</v>
      </c>
      <c r="AA481" s="10" t="s">
        <v>2</v>
      </c>
      <c r="AB481" s="10" t="s">
        <v>5</v>
      </c>
    </row>
    <row r="482" spans="1:29" x14ac:dyDescent="0.25">
      <c r="A482" s="10" t="s">
        <v>1822</v>
      </c>
      <c r="B482" s="10" t="s">
        <v>1846</v>
      </c>
      <c r="C482" s="62" t="str">
        <f>VLOOKUP(MID(E482,1,2),DATA!$B$2:$C$10,2,FALSE)</f>
        <v>FF04</v>
      </c>
      <c r="D482" s="10" t="str">
        <f>VLOOKUP(MID(E482,13,2),DATA!$M$2:$N$16,2,FALSE)</f>
        <v>Liquid Metal</v>
      </c>
      <c r="E482" s="66" t="s">
        <v>300</v>
      </c>
      <c r="F482" s="18" cm="1">
        <f t="array" ref="F482">SUMPRODUCT(1*('All Skus'!$C$2:$C$951=$E482),'All Skus'!$D$2:$D$951)</f>
        <v>26</v>
      </c>
      <c r="G482" s="13" t="str">
        <f>VLOOKUP(MID(E482,4,1),DATA!$F$2:$G$16,2,FALSE)</f>
        <v>19"</v>
      </c>
      <c r="H482" s="13" t="str">
        <f>VLOOKUP(MID(E482,5,3),DATA!$H$2:$I$16,2,FALSE)</f>
        <v>9.0"</v>
      </c>
      <c r="I482" s="13" t="str">
        <f t="shared" si="14"/>
        <v>35</v>
      </c>
      <c r="J482" s="13" t="str">
        <f>VLOOKUP(MID(E482,10,3),DATA!$J$2:$L$16,2,FALSE)</f>
        <v>5x112</v>
      </c>
      <c r="K482" s="13">
        <f>VLOOKUP(MID(E482,10,3),DATA!$J$2:$L$16,3,FALSE)</f>
        <v>66.56</v>
      </c>
      <c r="L482" s="10" t="str">
        <f>VLOOKUP(MID(E482,3,1),DATA!$D$2:$E$16,2,FALSE)</f>
        <v>High Offset</v>
      </c>
      <c r="M482" s="10">
        <v>24.6</v>
      </c>
      <c r="N482" s="11" t="s">
        <v>16</v>
      </c>
      <c r="O482" s="61" t="str">
        <f>VLOOKUP(MID(P482,1,2),DATA!$B$2:$C$10,2,FALSE)</f>
        <v>FF04</v>
      </c>
      <c r="P482" s="66" t="s">
        <v>300</v>
      </c>
      <c r="Q482" s="18" cm="1">
        <f t="array" ref="Q482">SUMPRODUCT(1*('All Skus'!$C$2:$C$951=$P482),'All Skus'!$D$2:$D$951)</f>
        <v>26</v>
      </c>
      <c r="R482" s="13" t="str">
        <f>VLOOKUP(MID(P482,4,1),DATA!$F$2:$G$16,2,FALSE)</f>
        <v>19"</v>
      </c>
      <c r="S482" s="13" t="str">
        <f>VLOOKUP(MID(P482,5,3),DATA!$H$2:$I$16,2,FALSE)</f>
        <v>9.0"</v>
      </c>
      <c r="T482" s="13" t="str">
        <f t="shared" si="15"/>
        <v>35</v>
      </c>
      <c r="U482" s="13" t="str">
        <f>VLOOKUP(MID(P482,10,3),DATA!$J$2:$L$16,2,FALSE)</f>
        <v>5x112</v>
      </c>
      <c r="V482" s="13">
        <f>VLOOKUP(MID(P482,10,3),DATA!$J$2:$L$16,3,FALSE)</f>
        <v>66.56</v>
      </c>
      <c r="W482" s="10" t="str">
        <f>VLOOKUP(MID(P482,3,1),DATA!$D$2:$E$16,2,FALSE)</f>
        <v>High Offset</v>
      </c>
      <c r="X482" s="10">
        <v>24.6</v>
      </c>
      <c r="Y482" s="11" t="s">
        <v>16</v>
      </c>
      <c r="AA482" s="10" t="s">
        <v>2</v>
      </c>
      <c r="AB482" s="10" t="s">
        <v>5</v>
      </c>
    </row>
    <row r="483" spans="1:29" x14ac:dyDescent="0.25">
      <c r="A483" s="10" t="s">
        <v>1822</v>
      </c>
      <c r="B483" s="10" t="s">
        <v>1846</v>
      </c>
      <c r="C483" s="62" t="str">
        <f>VLOOKUP(MID(E483,1,2),DATA!$B$2:$C$10,2,FALSE)</f>
        <v>FF04</v>
      </c>
      <c r="D483" s="10" t="str">
        <f>VLOOKUP(MID(E483,13,2),DATA!$M$2:$N$16,2,FALSE)</f>
        <v>Tarmac</v>
      </c>
      <c r="E483" s="66" t="s">
        <v>295</v>
      </c>
      <c r="F483" s="18" cm="1">
        <f t="array" ref="F483">SUMPRODUCT(1*('All Skus'!$C$2:$C$951=$E483),'All Skus'!$D$2:$D$951)</f>
        <v>27</v>
      </c>
      <c r="G483" s="13" t="str">
        <f>VLOOKUP(MID(E483,4,1),DATA!$F$2:$G$16,2,FALSE)</f>
        <v>19"</v>
      </c>
      <c r="H483" s="13" t="str">
        <f>VLOOKUP(MID(E483,5,3),DATA!$H$2:$I$16,2,FALSE)</f>
        <v>9.5"</v>
      </c>
      <c r="I483" s="13" t="str">
        <f t="shared" si="14"/>
        <v>45</v>
      </c>
      <c r="J483" s="13" t="str">
        <f>VLOOKUP(MID(E483,10,3),DATA!$J$2:$L$16,2,FALSE)</f>
        <v>5x112</v>
      </c>
      <c r="K483" s="13">
        <f>VLOOKUP(MID(E483,10,3),DATA!$J$2:$L$16,3,FALSE)</f>
        <v>66.56</v>
      </c>
      <c r="L483" s="10" t="str">
        <f>VLOOKUP(MID(E483,3,1),DATA!$D$2:$E$16,2,FALSE)</f>
        <v>High Offset</v>
      </c>
      <c r="M483" s="10">
        <v>24.6</v>
      </c>
      <c r="N483" s="11" t="s">
        <v>19</v>
      </c>
      <c r="O483" s="61" t="str">
        <f>VLOOKUP(MID(P483,1,2),DATA!$B$2:$C$10,2,FALSE)</f>
        <v>FF04</v>
      </c>
      <c r="P483" s="66" t="s">
        <v>295</v>
      </c>
      <c r="Q483" s="18" cm="1">
        <f t="array" ref="Q483">SUMPRODUCT(1*('All Skus'!$C$2:$C$951=$P483),'All Skus'!$D$2:$D$951)</f>
        <v>27</v>
      </c>
      <c r="R483" s="13" t="str">
        <f>VLOOKUP(MID(P483,4,1),DATA!$F$2:$G$16,2,FALSE)</f>
        <v>19"</v>
      </c>
      <c r="S483" s="13" t="str">
        <f>VLOOKUP(MID(P483,5,3),DATA!$H$2:$I$16,2,FALSE)</f>
        <v>9.5"</v>
      </c>
      <c r="T483" s="13" t="str">
        <f t="shared" si="15"/>
        <v>45</v>
      </c>
      <c r="U483" s="13" t="str">
        <f>VLOOKUP(MID(P483,10,3),DATA!$J$2:$L$16,2,FALSE)</f>
        <v>5x112</v>
      </c>
      <c r="V483" s="13">
        <f>VLOOKUP(MID(P483,10,3),DATA!$J$2:$L$16,3,FALSE)</f>
        <v>66.56</v>
      </c>
      <c r="W483" s="10" t="str">
        <f>VLOOKUP(MID(P483,3,1),DATA!$D$2:$E$16,2,FALSE)</f>
        <v>High Offset</v>
      </c>
      <c r="X483" s="10">
        <v>24.6</v>
      </c>
      <c r="Y483" s="11" t="s">
        <v>19</v>
      </c>
      <c r="AA483" s="10" t="s">
        <v>2</v>
      </c>
      <c r="AB483" s="10" t="s">
        <v>5</v>
      </c>
    </row>
    <row r="484" spans="1:29" x14ac:dyDescent="0.25">
      <c r="A484" s="10" t="s">
        <v>1822</v>
      </c>
      <c r="B484" s="10" t="s">
        <v>1846</v>
      </c>
      <c r="C484" s="62" t="str">
        <f>VLOOKUP(MID(E484,1,2),DATA!$B$2:$C$10,2,FALSE)</f>
        <v>FF04</v>
      </c>
      <c r="D484" s="10" t="str">
        <f>VLOOKUP(MID(E484,13,2),DATA!$M$2:$N$16,2,FALSE)</f>
        <v>Liquid Metal</v>
      </c>
      <c r="E484" s="66" t="s">
        <v>296</v>
      </c>
      <c r="F484" s="18" cm="1">
        <f t="array" ref="F484">SUMPRODUCT(1*('All Skus'!$C$2:$C$951=$E484),'All Skus'!$D$2:$D$951)</f>
        <v>15</v>
      </c>
      <c r="G484" s="13" t="str">
        <f>VLOOKUP(MID(E484,4,1),DATA!$F$2:$G$16,2,FALSE)</f>
        <v>19"</v>
      </c>
      <c r="H484" s="13" t="str">
        <f>VLOOKUP(MID(E484,5,3),DATA!$H$2:$I$16,2,FALSE)</f>
        <v>9.5"</v>
      </c>
      <c r="I484" s="13" t="str">
        <f t="shared" si="14"/>
        <v>45</v>
      </c>
      <c r="J484" s="13" t="str">
        <f>VLOOKUP(MID(E484,10,3),DATA!$J$2:$L$16,2,FALSE)</f>
        <v>5x112</v>
      </c>
      <c r="K484" s="13">
        <f>VLOOKUP(MID(E484,10,3),DATA!$J$2:$L$16,3,FALSE)</f>
        <v>66.56</v>
      </c>
      <c r="L484" s="10" t="str">
        <f>VLOOKUP(MID(E484,3,1),DATA!$D$2:$E$16,2,FALSE)</f>
        <v>High Offset</v>
      </c>
      <c r="M484" s="10">
        <v>24.6</v>
      </c>
      <c r="N484" s="11" t="s">
        <v>19</v>
      </c>
      <c r="O484" s="61" t="str">
        <f>VLOOKUP(MID(P484,1,2),DATA!$B$2:$C$10,2,FALSE)</f>
        <v>FF04</v>
      </c>
      <c r="P484" s="66" t="s">
        <v>296</v>
      </c>
      <c r="Q484" s="18" cm="1">
        <f t="array" ref="Q484">SUMPRODUCT(1*('All Skus'!$C$2:$C$951=$P484),'All Skus'!$D$2:$D$951)</f>
        <v>15</v>
      </c>
      <c r="R484" s="13" t="str">
        <f>VLOOKUP(MID(P484,4,1),DATA!$F$2:$G$16,2,FALSE)</f>
        <v>19"</v>
      </c>
      <c r="S484" s="13" t="str">
        <f>VLOOKUP(MID(P484,5,3),DATA!$H$2:$I$16,2,FALSE)</f>
        <v>9.5"</v>
      </c>
      <c r="T484" s="13" t="str">
        <f t="shared" si="15"/>
        <v>45</v>
      </c>
      <c r="U484" s="13" t="str">
        <f>VLOOKUP(MID(P484,10,3),DATA!$J$2:$L$16,2,FALSE)</f>
        <v>5x112</v>
      </c>
      <c r="V484" s="13">
        <f>VLOOKUP(MID(P484,10,3),DATA!$J$2:$L$16,3,FALSE)</f>
        <v>66.56</v>
      </c>
      <c r="W484" s="10" t="str">
        <f>VLOOKUP(MID(P484,3,1),DATA!$D$2:$E$16,2,FALSE)</f>
        <v>High Offset</v>
      </c>
      <c r="X484" s="10">
        <v>24.6</v>
      </c>
      <c r="Y484" s="11" t="s">
        <v>19</v>
      </c>
      <c r="AA484" s="10" t="s">
        <v>2</v>
      </c>
      <c r="AB484" s="10" t="s">
        <v>5</v>
      </c>
    </row>
    <row r="485" spans="1:29" x14ac:dyDescent="0.25">
      <c r="A485" s="10" t="s">
        <v>1822</v>
      </c>
      <c r="B485" s="10" t="s">
        <v>1846</v>
      </c>
      <c r="C485" s="62" t="str">
        <f>VLOOKUP(MID(E485,1,2),DATA!$B$2:$C$10,2,FALSE)</f>
        <v>FF04</v>
      </c>
      <c r="D485" s="10" t="str">
        <f>VLOOKUP(MID(E485,13,2),DATA!$M$2:$N$16,2,FALSE)</f>
        <v>Tarmac</v>
      </c>
      <c r="E485" s="66" t="s">
        <v>305</v>
      </c>
      <c r="F485" s="18" cm="1">
        <f t="array" ref="F485">SUMPRODUCT(1*('All Skus'!$C$2:$C$951=$E485),'All Skus'!$D$2:$D$951)</f>
        <v>2</v>
      </c>
      <c r="G485" s="13" t="str">
        <f>VLOOKUP(MID(E485,4,1),DATA!$F$2:$G$16,2,FALSE)</f>
        <v>20"</v>
      </c>
      <c r="H485" s="13" t="str">
        <f>VLOOKUP(MID(E485,5,3),DATA!$H$2:$I$16,2,FALSE)</f>
        <v>9.0"</v>
      </c>
      <c r="I485" s="13" t="str">
        <f t="shared" si="14"/>
        <v>35</v>
      </c>
      <c r="J485" s="13" t="str">
        <f>VLOOKUP(MID(E485,10,3),DATA!$J$2:$L$16,2,FALSE)</f>
        <v>5x112</v>
      </c>
      <c r="K485" s="13">
        <f>VLOOKUP(MID(E485,10,3),DATA!$J$2:$L$16,3,FALSE)</f>
        <v>66.56</v>
      </c>
      <c r="L485" s="10" t="str">
        <f>VLOOKUP(MID(E485,3,1),DATA!$D$2:$E$16,2,FALSE)</f>
        <v>High Offset</v>
      </c>
      <c r="M485" s="10">
        <v>25.6</v>
      </c>
      <c r="N485" s="11" t="s">
        <v>30</v>
      </c>
      <c r="O485" s="61" t="str">
        <f>VLOOKUP(MID(P485,1,2),DATA!$B$2:$C$10,2,FALSE)</f>
        <v>FF04</v>
      </c>
      <c r="P485" s="66" t="s">
        <v>305</v>
      </c>
      <c r="Q485" s="18" cm="1">
        <f t="array" ref="Q485">SUMPRODUCT(1*('All Skus'!$C$2:$C$951=$P485),'All Skus'!$D$2:$D$951)</f>
        <v>2</v>
      </c>
      <c r="R485" s="13" t="str">
        <f>VLOOKUP(MID(P485,4,1),DATA!$F$2:$G$16,2,FALSE)</f>
        <v>20"</v>
      </c>
      <c r="S485" s="13" t="str">
        <f>VLOOKUP(MID(P485,5,3),DATA!$H$2:$I$16,2,FALSE)</f>
        <v>9.0"</v>
      </c>
      <c r="T485" s="13" t="str">
        <f t="shared" si="15"/>
        <v>35</v>
      </c>
      <c r="U485" s="13" t="str">
        <f>VLOOKUP(MID(P485,10,3),DATA!$J$2:$L$16,2,FALSE)</f>
        <v>5x112</v>
      </c>
      <c r="V485" s="13">
        <f>VLOOKUP(MID(P485,10,3),DATA!$J$2:$L$16,3,FALSE)</f>
        <v>66.56</v>
      </c>
      <c r="W485" s="10" t="str">
        <f>VLOOKUP(MID(P485,3,1),DATA!$D$2:$E$16,2,FALSE)</f>
        <v>High Offset</v>
      </c>
      <c r="X485" s="10">
        <v>25.6</v>
      </c>
      <c r="Y485" s="11" t="s">
        <v>30</v>
      </c>
      <c r="AA485" s="10" t="s">
        <v>2</v>
      </c>
      <c r="AB485" s="10" t="s">
        <v>5</v>
      </c>
    </row>
    <row r="486" spans="1:29" x14ac:dyDescent="0.25">
      <c r="A486" s="10" t="s">
        <v>1822</v>
      </c>
      <c r="B486" s="10" t="s">
        <v>1846</v>
      </c>
      <c r="C486" s="62" t="str">
        <f>VLOOKUP(MID(E486,1,2),DATA!$B$2:$C$10,2,FALSE)</f>
        <v>FF04</v>
      </c>
      <c r="D486" s="10" t="str">
        <f>VLOOKUP(MID(E486,13,2),DATA!$M$2:$N$16,2,FALSE)</f>
        <v>Liquid Metal</v>
      </c>
      <c r="E486" s="66" t="s">
        <v>306</v>
      </c>
      <c r="F486" s="18" cm="1">
        <f t="array" ref="F486">SUMPRODUCT(1*('All Skus'!$C$2:$C$951=$E486),'All Skus'!$D$2:$D$951)</f>
        <v>1</v>
      </c>
      <c r="G486" s="13" t="str">
        <f>VLOOKUP(MID(E486,4,1),DATA!$F$2:$G$16,2,FALSE)</f>
        <v>20"</v>
      </c>
      <c r="H486" s="13" t="str">
        <f>VLOOKUP(MID(E486,5,3),DATA!$H$2:$I$16,2,FALSE)</f>
        <v>9.0"</v>
      </c>
      <c r="I486" s="13" t="str">
        <f t="shared" si="14"/>
        <v>35</v>
      </c>
      <c r="J486" s="13" t="str">
        <f>VLOOKUP(MID(E486,10,3),DATA!$J$2:$L$16,2,FALSE)</f>
        <v>5x112</v>
      </c>
      <c r="K486" s="13">
        <f>VLOOKUP(MID(E486,10,3),DATA!$J$2:$L$16,3,FALSE)</f>
        <v>66.56</v>
      </c>
      <c r="L486" s="10" t="str">
        <f>VLOOKUP(MID(E486,3,1),DATA!$D$2:$E$16,2,FALSE)</f>
        <v>High Offset</v>
      </c>
      <c r="M486" s="10">
        <v>25.6</v>
      </c>
      <c r="N486" s="11" t="s">
        <v>30</v>
      </c>
      <c r="O486" s="61" t="str">
        <f>VLOOKUP(MID(P486,1,2),DATA!$B$2:$C$10,2,FALSE)</f>
        <v>FF04</v>
      </c>
      <c r="P486" s="66" t="s">
        <v>306</v>
      </c>
      <c r="Q486" s="18" cm="1">
        <f t="array" ref="Q486">SUMPRODUCT(1*('All Skus'!$C$2:$C$951=$P486),'All Skus'!$D$2:$D$951)</f>
        <v>1</v>
      </c>
      <c r="R486" s="13" t="str">
        <f>VLOOKUP(MID(P486,4,1),DATA!$F$2:$G$16,2,FALSE)</f>
        <v>20"</v>
      </c>
      <c r="S486" s="13" t="str">
        <f>VLOOKUP(MID(P486,5,3),DATA!$H$2:$I$16,2,FALSE)</f>
        <v>9.0"</v>
      </c>
      <c r="T486" s="13" t="str">
        <f t="shared" si="15"/>
        <v>35</v>
      </c>
      <c r="U486" s="13" t="str">
        <f>VLOOKUP(MID(P486,10,3),DATA!$J$2:$L$16,2,FALSE)</f>
        <v>5x112</v>
      </c>
      <c r="V486" s="13">
        <f>VLOOKUP(MID(P486,10,3),DATA!$J$2:$L$16,3,FALSE)</f>
        <v>66.56</v>
      </c>
      <c r="W486" s="10" t="str">
        <f>VLOOKUP(MID(P486,3,1),DATA!$D$2:$E$16,2,FALSE)</f>
        <v>High Offset</v>
      </c>
      <c r="X486" s="10">
        <v>25.6</v>
      </c>
      <c r="Y486" s="11" t="s">
        <v>30</v>
      </c>
      <c r="AA486" s="10" t="s">
        <v>2</v>
      </c>
      <c r="AB486" s="10" t="s">
        <v>5</v>
      </c>
    </row>
    <row r="487" spans="1:29" x14ac:dyDescent="0.25">
      <c r="A487" s="10" t="s">
        <v>1822</v>
      </c>
      <c r="B487" s="10" t="s">
        <v>21</v>
      </c>
      <c r="C487" s="62" t="str">
        <f>VLOOKUP(MID(E487,1,2),DATA!$B$2:$C$10,2,FALSE)</f>
        <v>FF10</v>
      </c>
      <c r="D487" s="10" t="str">
        <f>VLOOKUP(MID(E487,13,2),DATA!$M$2:$N$16,2,FALSE)</f>
        <v>Tarmac</v>
      </c>
      <c r="E487" s="66" t="s">
        <v>3</v>
      </c>
      <c r="F487" s="18" cm="1">
        <f t="array" ref="F487">SUMPRODUCT(1*('All Skus'!$C$2:$C$951=$E487),'All Skus'!$D$2:$D$951)</f>
        <v>1</v>
      </c>
      <c r="G487" s="13" t="str">
        <f>VLOOKUP(MID(E487,4,1),DATA!$F$2:$G$16,2,FALSE)</f>
        <v>19"</v>
      </c>
      <c r="H487" s="13" t="str">
        <f>VLOOKUP(MID(E487,5,3),DATA!$H$2:$I$16,2,FALSE)</f>
        <v>9.5"</v>
      </c>
      <c r="I487" s="13" t="str">
        <f t="shared" si="14"/>
        <v>45</v>
      </c>
      <c r="J487" s="13" t="str">
        <f>VLOOKUP(MID(E487,10,3),DATA!$J$2:$L$16,2,FALSE)</f>
        <v>5x112</v>
      </c>
      <c r="K487" s="13">
        <f>VLOOKUP(MID(E487,10,3),DATA!$J$2:$L$16,3,FALSE)</f>
        <v>66.56</v>
      </c>
      <c r="L487" s="10" t="str">
        <f>VLOOKUP(MID(E487,3,1),DATA!$D$2:$E$16,2,FALSE)</f>
        <v>High Offset</v>
      </c>
      <c r="N487" s="11" t="s">
        <v>18</v>
      </c>
      <c r="O487" s="61" t="str">
        <f>VLOOKUP(MID(P487,1,2),DATA!$B$2:$C$10,2,FALSE)</f>
        <v>FF10</v>
      </c>
      <c r="P487" s="66" t="s">
        <v>3</v>
      </c>
      <c r="Q487" s="18" cm="1">
        <f t="array" ref="Q487">SUMPRODUCT(1*('All Skus'!$C$2:$C$951=$P487),'All Skus'!$D$2:$D$951)</f>
        <v>1</v>
      </c>
      <c r="R487" s="13" t="str">
        <f>VLOOKUP(MID(P487,4,1),DATA!$F$2:$G$16,2,FALSE)</f>
        <v>19"</v>
      </c>
      <c r="S487" s="13" t="str">
        <f>VLOOKUP(MID(P487,5,3),DATA!$H$2:$I$16,2,FALSE)</f>
        <v>9.5"</v>
      </c>
      <c r="T487" s="13" t="str">
        <f t="shared" si="15"/>
        <v>45</v>
      </c>
      <c r="U487" s="13" t="str">
        <f>VLOOKUP(MID(P487,10,3),DATA!$J$2:$L$16,2,FALSE)</f>
        <v>5x112</v>
      </c>
      <c r="V487" s="13">
        <f>VLOOKUP(MID(P487,10,3),DATA!$J$2:$L$16,3,FALSE)</f>
        <v>66.56</v>
      </c>
      <c r="W487" s="10" t="str">
        <f>VLOOKUP(MID(P487,3,1),DATA!$D$2:$E$16,2,FALSE)</f>
        <v>High Offset</v>
      </c>
      <c r="Y487" s="11" t="s">
        <v>18</v>
      </c>
      <c r="AA487" s="10" t="s">
        <v>2</v>
      </c>
      <c r="AB487" s="10" t="s">
        <v>5</v>
      </c>
      <c r="AC487" s="10" t="s">
        <v>68</v>
      </c>
    </row>
    <row r="488" spans="1:29" x14ac:dyDescent="0.25">
      <c r="A488" s="10" t="s">
        <v>1822</v>
      </c>
      <c r="B488" s="10" t="s">
        <v>21</v>
      </c>
      <c r="C488" s="62" t="str">
        <f>VLOOKUP(MID(E488,1,2),DATA!$B$2:$C$10,2,FALSE)</f>
        <v>FF10</v>
      </c>
      <c r="D488" s="10" t="str">
        <f>VLOOKUP(MID(E488,13,2),DATA!$M$2:$N$16,2,FALSE)</f>
        <v>Liquid Metal</v>
      </c>
      <c r="E488" s="66" t="s">
        <v>7</v>
      </c>
      <c r="F488" s="18" cm="1">
        <f t="array" ref="F488">SUMPRODUCT(1*('All Skus'!$C$2:$C$951=$E488),'All Skus'!$D$2:$D$951)</f>
        <v>22</v>
      </c>
      <c r="G488" s="13" t="str">
        <f>VLOOKUP(MID(E488,4,1),DATA!$F$2:$G$16,2,FALSE)</f>
        <v>19"</v>
      </c>
      <c r="H488" s="13" t="str">
        <f>VLOOKUP(MID(E488,5,3),DATA!$H$2:$I$16,2,FALSE)</f>
        <v>9.5"</v>
      </c>
      <c r="I488" s="13" t="str">
        <f t="shared" si="14"/>
        <v>45</v>
      </c>
      <c r="J488" s="13" t="str">
        <f>VLOOKUP(MID(E488,10,3),DATA!$J$2:$L$16,2,FALSE)</f>
        <v>5x112</v>
      </c>
      <c r="K488" s="13">
        <f>VLOOKUP(MID(E488,10,3),DATA!$J$2:$L$16,3,FALSE)</f>
        <v>66.56</v>
      </c>
      <c r="L488" s="10" t="str">
        <f>VLOOKUP(MID(E488,3,1),DATA!$D$2:$E$16,2,FALSE)</f>
        <v>High Offset</v>
      </c>
      <c r="N488" s="11" t="s">
        <v>18</v>
      </c>
      <c r="O488" s="61" t="str">
        <f>VLOOKUP(MID(P488,1,2),DATA!$B$2:$C$10,2,FALSE)</f>
        <v>FF10</v>
      </c>
      <c r="P488" s="66" t="s">
        <v>7</v>
      </c>
      <c r="Q488" s="18" cm="1">
        <f t="array" ref="Q488">SUMPRODUCT(1*('All Skus'!$C$2:$C$951=$P488),'All Skus'!$D$2:$D$951)</f>
        <v>22</v>
      </c>
      <c r="R488" s="13" t="str">
        <f>VLOOKUP(MID(P488,4,1),DATA!$F$2:$G$16,2,FALSE)</f>
        <v>19"</v>
      </c>
      <c r="S488" s="13" t="str">
        <f>VLOOKUP(MID(P488,5,3),DATA!$H$2:$I$16,2,FALSE)</f>
        <v>9.5"</v>
      </c>
      <c r="T488" s="13" t="str">
        <f t="shared" si="15"/>
        <v>45</v>
      </c>
      <c r="U488" s="13" t="str">
        <f>VLOOKUP(MID(P488,10,3),DATA!$J$2:$L$16,2,FALSE)</f>
        <v>5x112</v>
      </c>
      <c r="V488" s="13">
        <f>VLOOKUP(MID(P488,10,3),DATA!$J$2:$L$16,3,FALSE)</f>
        <v>66.56</v>
      </c>
      <c r="W488" s="10" t="str">
        <f>VLOOKUP(MID(P488,3,1),DATA!$D$2:$E$16,2,FALSE)</f>
        <v>High Offset</v>
      </c>
      <c r="Y488" s="11" t="s">
        <v>18</v>
      </c>
      <c r="AA488" s="10" t="s">
        <v>2</v>
      </c>
      <c r="AB488" s="10" t="s">
        <v>5</v>
      </c>
      <c r="AC488" s="10" t="s">
        <v>68</v>
      </c>
    </row>
    <row r="489" spans="1:29" x14ac:dyDescent="0.25">
      <c r="A489" s="10" t="s">
        <v>1822</v>
      </c>
      <c r="B489" s="10" t="s">
        <v>1846</v>
      </c>
      <c r="C489" s="62" t="str">
        <f>VLOOKUP(MID(E489,1,2),DATA!$B$2:$C$10,2,FALSE)</f>
        <v>FF10</v>
      </c>
      <c r="D489" s="10" t="str">
        <f>VLOOKUP(MID(E489,13,2),DATA!$M$2:$N$16,2,FALSE)</f>
        <v>Tarmac</v>
      </c>
      <c r="E489" s="66" t="s">
        <v>14</v>
      </c>
      <c r="F489" s="18" cm="1">
        <f t="array" ref="F489">SUMPRODUCT(1*('All Skus'!$C$2:$C$951=$E489),'All Skus'!$D$2:$D$951)</f>
        <v>4</v>
      </c>
      <c r="G489" s="13" t="str">
        <f>VLOOKUP(MID(E489,4,1),DATA!$F$2:$G$16,2,FALSE)</f>
        <v>19"</v>
      </c>
      <c r="H489" s="13" t="str">
        <f>VLOOKUP(MID(E489,5,3),DATA!$H$2:$I$16,2,FALSE)</f>
        <v>9.0"</v>
      </c>
      <c r="I489" s="13" t="str">
        <f t="shared" si="14"/>
        <v>35</v>
      </c>
      <c r="J489" s="13" t="str">
        <f>VLOOKUP(MID(E489,10,3),DATA!$J$2:$L$16,2,FALSE)</f>
        <v>5x112</v>
      </c>
      <c r="K489" s="13">
        <f>VLOOKUP(MID(E489,10,3),DATA!$J$2:$L$16,3,FALSE)</f>
        <v>66.56</v>
      </c>
      <c r="L489" s="10" t="str">
        <f>VLOOKUP(MID(E489,3,1),DATA!$D$2:$E$16,2,FALSE)</f>
        <v>High Offset</v>
      </c>
      <c r="N489" s="11" t="s">
        <v>16</v>
      </c>
      <c r="O489" s="61" t="str">
        <f>VLOOKUP(MID(P489,1,2),DATA!$B$2:$C$10,2,FALSE)</f>
        <v>FF10</v>
      </c>
      <c r="P489" s="66" t="s">
        <v>14</v>
      </c>
      <c r="Q489" s="18" cm="1">
        <f t="array" ref="Q489">SUMPRODUCT(1*('All Skus'!$C$2:$C$951=$P489),'All Skus'!$D$2:$D$951)</f>
        <v>4</v>
      </c>
      <c r="R489" s="13" t="str">
        <f>VLOOKUP(MID(P489,4,1),DATA!$F$2:$G$16,2,FALSE)</f>
        <v>19"</v>
      </c>
      <c r="S489" s="13" t="str">
        <f>VLOOKUP(MID(P489,5,3),DATA!$H$2:$I$16,2,FALSE)</f>
        <v>9.0"</v>
      </c>
      <c r="T489" s="13" t="str">
        <f t="shared" si="15"/>
        <v>35</v>
      </c>
      <c r="U489" s="13" t="str">
        <f>VLOOKUP(MID(P489,10,3),DATA!$J$2:$L$16,2,FALSE)</f>
        <v>5x112</v>
      </c>
      <c r="V489" s="13">
        <f>VLOOKUP(MID(P489,10,3),DATA!$J$2:$L$16,3,FALSE)</f>
        <v>66.56</v>
      </c>
      <c r="W489" s="10" t="str">
        <f>VLOOKUP(MID(P489,3,1),DATA!$D$2:$E$16,2,FALSE)</f>
        <v>High Offset</v>
      </c>
      <c r="Y489" s="11" t="s">
        <v>16</v>
      </c>
      <c r="AA489" s="10" t="s">
        <v>2</v>
      </c>
      <c r="AB489" s="10" t="s">
        <v>5</v>
      </c>
    </row>
    <row r="490" spans="1:29" x14ac:dyDescent="0.25">
      <c r="A490" s="10" t="s">
        <v>1822</v>
      </c>
      <c r="B490" s="10" t="s">
        <v>1846</v>
      </c>
      <c r="C490" s="62" t="str">
        <f>VLOOKUP(MID(E490,1,2),DATA!$B$2:$C$10,2,FALSE)</f>
        <v>FF10</v>
      </c>
      <c r="D490" s="10" t="str">
        <f>VLOOKUP(MID(E490,13,2),DATA!$M$2:$N$16,2,FALSE)</f>
        <v>Liquid Metal</v>
      </c>
      <c r="E490" s="66" t="s">
        <v>15</v>
      </c>
      <c r="F490" s="18" cm="1">
        <f t="array" ref="F490">SUMPRODUCT(1*('All Skus'!$C$2:$C$951=$E490),'All Skus'!$D$2:$D$951)</f>
        <v>0</v>
      </c>
      <c r="G490" s="13" t="str">
        <f>VLOOKUP(MID(E490,4,1),DATA!$F$2:$G$16,2,FALSE)</f>
        <v>19"</v>
      </c>
      <c r="H490" s="13" t="str">
        <f>VLOOKUP(MID(E490,5,3),DATA!$H$2:$I$16,2,FALSE)</f>
        <v>9.0"</v>
      </c>
      <c r="I490" s="13" t="str">
        <f t="shared" si="14"/>
        <v>35</v>
      </c>
      <c r="J490" s="13" t="str">
        <f>VLOOKUP(MID(E490,10,3),DATA!$J$2:$L$16,2,FALSE)</f>
        <v>5x112</v>
      </c>
      <c r="K490" s="13">
        <f>VLOOKUP(MID(E490,10,3),DATA!$J$2:$L$16,3,FALSE)</f>
        <v>66.56</v>
      </c>
      <c r="L490" s="10" t="str">
        <f>VLOOKUP(MID(E490,3,1),DATA!$D$2:$E$16,2,FALSE)</f>
        <v>High Offset</v>
      </c>
      <c r="N490" s="11" t="s">
        <v>16</v>
      </c>
      <c r="O490" s="61" t="str">
        <f>VLOOKUP(MID(P490,1,2),DATA!$B$2:$C$10,2,FALSE)</f>
        <v>FF10</v>
      </c>
      <c r="P490" s="66" t="s">
        <v>15</v>
      </c>
      <c r="Q490" s="18" cm="1">
        <f t="array" ref="Q490">SUMPRODUCT(1*('All Skus'!$C$2:$C$951=$P490),'All Skus'!$D$2:$D$951)</f>
        <v>0</v>
      </c>
      <c r="R490" s="13" t="str">
        <f>VLOOKUP(MID(P490,4,1),DATA!$F$2:$G$16,2,FALSE)</f>
        <v>19"</v>
      </c>
      <c r="S490" s="13" t="str">
        <f>VLOOKUP(MID(P490,5,3),DATA!$H$2:$I$16,2,FALSE)</f>
        <v>9.0"</v>
      </c>
      <c r="T490" s="13" t="str">
        <f t="shared" si="15"/>
        <v>35</v>
      </c>
      <c r="U490" s="13" t="str">
        <f>VLOOKUP(MID(P490,10,3),DATA!$J$2:$L$16,2,FALSE)</f>
        <v>5x112</v>
      </c>
      <c r="V490" s="13">
        <f>VLOOKUP(MID(P490,10,3),DATA!$J$2:$L$16,3,FALSE)</f>
        <v>66.56</v>
      </c>
      <c r="W490" s="10" t="str">
        <f>VLOOKUP(MID(P490,3,1),DATA!$D$2:$E$16,2,FALSE)</f>
        <v>High Offset</v>
      </c>
      <c r="Y490" s="11" t="s">
        <v>16</v>
      </c>
      <c r="AA490" s="10" t="s">
        <v>2</v>
      </c>
      <c r="AB490" s="10" t="s">
        <v>5</v>
      </c>
    </row>
    <row r="491" spans="1:29" x14ac:dyDescent="0.25">
      <c r="A491" s="10" t="s">
        <v>1822</v>
      </c>
      <c r="B491" s="10" t="s">
        <v>1846</v>
      </c>
      <c r="C491" s="62" t="str">
        <f>VLOOKUP(MID(E491,1,2),DATA!$B$2:$C$10,2,FALSE)</f>
        <v>FF10</v>
      </c>
      <c r="D491" s="10" t="str">
        <f>VLOOKUP(MID(E491,13,2),DATA!$M$2:$N$16,2,FALSE)</f>
        <v>Tarmac</v>
      </c>
      <c r="E491" s="66" t="s">
        <v>3</v>
      </c>
      <c r="F491" s="18" cm="1">
        <f t="array" ref="F491">SUMPRODUCT(1*('All Skus'!$C$2:$C$951=$E491),'All Skus'!$D$2:$D$951)</f>
        <v>1</v>
      </c>
      <c r="G491" s="13" t="str">
        <f>VLOOKUP(MID(E491,4,1),DATA!$F$2:$G$16,2,FALSE)</f>
        <v>19"</v>
      </c>
      <c r="H491" s="13" t="str">
        <f>VLOOKUP(MID(E491,5,3),DATA!$H$2:$I$16,2,FALSE)</f>
        <v>9.5"</v>
      </c>
      <c r="I491" s="13" t="str">
        <f t="shared" si="14"/>
        <v>45</v>
      </c>
      <c r="J491" s="13" t="str">
        <f>VLOOKUP(MID(E491,10,3),DATA!$J$2:$L$16,2,FALSE)</f>
        <v>5x112</v>
      </c>
      <c r="K491" s="13">
        <f>VLOOKUP(MID(E491,10,3),DATA!$J$2:$L$16,3,FALSE)</f>
        <v>66.56</v>
      </c>
      <c r="L491" s="10" t="str">
        <f>VLOOKUP(MID(E491,3,1),DATA!$D$2:$E$16,2,FALSE)</f>
        <v>High Offset</v>
      </c>
      <c r="N491" s="11" t="s">
        <v>19</v>
      </c>
      <c r="O491" s="61" t="str">
        <f>VLOOKUP(MID(P491,1,2),DATA!$B$2:$C$10,2,FALSE)</f>
        <v>FF10</v>
      </c>
      <c r="P491" s="66" t="s">
        <v>3</v>
      </c>
      <c r="Q491" s="18" cm="1">
        <f t="array" ref="Q491">SUMPRODUCT(1*('All Skus'!$C$2:$C$951=$P491),'All Skus'!$D$2:$D$951)</f>
        <v>1</v>
      </c>
      <c r="R491" s="13" t="str">
        <f>VLOOKUP(MID(P491,4,1),DATA!$F$2:$G$16,2,FALSE)</f>
        <v>19"</v>
      </c>
      <c r="S491" s="13" t="str">
        <f>VLOOKUP(MID(P491,5,3),DATA!$H$2:$I$16,2,FALSE)</f>
        <v>9.5"</v>
      </c>
      <c r="T491" s="13" t="str">
        <f t="shared" si="15"/>
        <v>45</v>
      </c>
      <c r="U491" s="13" t="str">
        <f>VLOOKUP(MID(P491,10,3),DATA!$J$2:$L$16,2,FALSE)</f>
        <v>5x112</v>
      </c>
      <c r="V491" s="13">
        <f>VLOOKUP(MID(P491,10,3),DATA!$J$2:$L$16,3,FALSE)</f>
        <v>66.56</v>
      </c>
      <c r="W491" s="10" t="str">
        <f>VLOOKUP(MID(P491,3,1),DATA!$D$2:$E$16,2,FALSE)</f>
        <v>High Offset</v>
      </c>
      <c r="Y491" s="11" t="s">
        <v>19</v>
      </c>
      <c r="AA491" s="10" t="s">
        <v>2</v>
      </c>
      <c r="AB491" s="10" t="s">
        <v>5</v>
      </c>
    </row>
    <row r="492" spans="1:29" x14ac:dyDescent="0.25">
      <c r="A492" s="10" t="s">
        <v>1822</v>
      </c>
      <c r="B492" s="10" t="s">
        <v>1846</v>
      </c>
      <c r="C492" s="62" t="str">
        <f>VLOOKUP(MID(E492,1,2),DATA!$B$2:$C$10,2,FALSE)</f>
        <v>FF10</v>
      </c>
      <c r="D492" s="10" t="str">
        <f>VLOOKUP(MID(E492,13,2),DATA!$M$2:$N$16,2,FALSE)</f>
        <v>Liquid Metal</v>
      </c>
      <c r="E492" s="66" t="s">
        <v>7</v>
      </c>
      <c r="F492" s="18" cm="1">
        <f t="array" ref="F492">SUMPRODUCT(1*('All Skus'!$C$2:$C$951=$E492),'All Skus'!$D$2:$D$951)</f>
        <v>22</v>
      </c>
      <c r="G492" s="13" t="str">
        <f>VLOOKUP(MID(E492,4,1),DATA!$F$2:$G$16,2,FALSE)</f>
        <v>19"</v>
      </c>
      <c r="H492" s="13" t="str">
        <f>VLOOKUP(MID(E492,5,3),DATA!$H$2:$I$16,2,FALSE)</f>
        <v>9.5"</v>
      </c>
      <c r="I492" s="13" t="str">
        <f t="shared" si="14"/>
        <v>45</v>
      </c>
      <c r="J492" s="13" t="str">
        <f>VLOOKUP(MID(E492,10,3),DATA!$J$2:$L$16,2,FALSE)</f>
        <v>5x112</v>
      </c>
      <c r="K492" s="13">
        <f>VLOOKUP(MID(E492,10,3),DATA!$J$2:$L$16,3,FALSE)</f>
        <v>66.56</v>
      </c>
      <c r="L492" s="10" t="str">
        <f>VLOOKUP(MID(E492,3,1),DATA!$D$2:$E$16,2,FALSE)</f>
        <v>High Offset</v>
      </c>
      <c r="N492" s="11" t="s">
        <v>19</v>
      </c>
      <c r="O492" s="61" t="str">
        <f>VLOOKUP(MID(P492,1,2),DATA!$B$2:$C$10,2,FALSE)</f>
        <v>FF10</v>
      </c>
      <c r="P492" s="66" t="s">
        <v>7</v>
      </c>
      <c r="Q492" s="18" cm="1">
        <f t="array" ref="Q492">SUMPRODUCT(1*('All Skus'!$C$2:$C$951=$P492),'All Skus'!$D$2:$D$951)</f>
        <v>22</v>
      </c>
      <c r="R492" s="13" t="str">
        <f>VLOOKUP(MID(P492,4,1),DATA!$F$2:$G$16,2,FALSE)</f>
        <v>19"</v>
      </c>
      <c r="S492" s="13" t="str">
        <f>VLOOKUP(MID(P492,5,3),DATA!$H$2:$I$16,2,FALSE)</f>
        <v>9.5"</v>
      </c>
      <c r="T492" s="13" t="str">
        <f t="shared" si="15"/>
        <v>45</v>
      </c>
      <c r="U492" s="13" t="str">
        <f>VLOOKUP(MID(P492,10,3),DATA!$J$2:$L$16,2,FALSE)</f>
        <v>5x112</v>
      </c>
      <c r="V492" s="13">
        <f>VLOOKUP(MID(P492,10,3),DATA!$J$2:$L$16,3,FALSE)</f>
        <v>66.56</v>
      </c>
      <c r="W492" s="10" t="str">
        <f>VLOOKUP(MID(P492,3,1),DATA!$D$2:$E$16,2,FALSE)</f>
        <v>High Offset</v>
      </c>
      <c r="Y492" s="11" t="s">
        <v>19</v>
      </c>
      <c r="AA492" s="10" t="s">
        <v>2</v>
      </c>
      <c r="AB492" s="10" t="s">
        <v>5</v>
      </c>
    </row>
    <row r="493" spans="1:29" x14ac:dyDescent="0.25">
      <c r="A493" s="10" t="s">
        <v>1822</v>
      </c>
      <c r="B493" s="10" t="s">
        <v>1846</v>
      </c>
      <c r="C493" s="62" t="str">
        <f>VLOOKUP(MID(E493,1,2),DATA!$B$2:$C$10,2,FALSE)</f>
        <v>FF10</v>
      </c>
      <c r="D493" s="10" t="str">
        <f>VLOOKUP(MID(E493,13,2),DATA!$M$2:$N$16,2,FALSE)</f>
        <v>Tarmac</v>
      </c>
      <c r="E493" s="66" t="s">
        <v>37</v>
      </c>
      <c r="F493" s="18" cm="1">
        <f t="array" ref="F493">SUMPRODUCT(1*('All Skus'!$C$2:$C$951=$E493),'All Skus'!$D$2:$D$951)</f>
        <v>11</v>
      </c>
      <c r="G493" s="13" t="str">
        <f>VLOOKUP(MID(E493,4,1),DATA!$F$2:$G$16,2,FALSE)</f>
        <v>20"</v>
      </c>
      <c r="H493" s="13" t="str">
        <f>VLOOKUP(MID(E493,5,3),DATA!$H$2:$I$16,2,FALSE)</f>
        <v>9.0"</v>
      </c>
      <c r="I493" s="13" t="str">
        <f t="shared" si="14"/>
        <v>35</v>
      </c>
      <c r="J493" s="13" t="str">
        <f>VLOOKUP(MID(E493,10,3),DATA!$J$2:$L$16,2,FALSE)</f>
        <v>5x112</v>
      </c>
      <c r="K493" s="13">
        <f>VLOOKUP(MID(E493,10,3),DATA!$J$2:$L$16,3,FALSE)</f>
        <v>66.56</v>
      </c>
      <c r="L493" s="10" t="str">
        <f>VLOOKUP(MID(E493,3,1),DATA!$D$2:$E$16,2,FALSE)</f>
        <v>High Offset</v>
      </c>
      <c r="N493" s="11" t="s">
        <v>30</v>
      </c>
      <c r="O493" s="61" t="str">
        <f>VLOOKUP(MID(P493,1,2),DATA!$B$2:$C$10,2,FALSE)</f>
        <v>FF10</v>
      </c>
      <c r="P493" s="66" t="s">
        <v>37</v>
      </c>
      <c r="Q493" s="18" cm="1">
        <f t="array" ref="Q493">SUMPRODUCT(1*('All Skus'!$C$2:$C$951=$P493),'All Skus'!$D$2:$D$951)</f>
        <v>11</v>
      </c>
      <c r="R493" s="13" t="str">
        <f>VLOOKUP(MID(P493,4,1),DATA!$F$2:$G$16,2,FALSE)</f>
        <v>20"</v>
      </c>
      <c r="S493" s="13" t="str">
        <f>VLOOKUP(MID(P493,5,3),DATA!$H$2:$I$16,2,FALSE)</f>
        <v>9.0"</v>
      </c>
      <c r="T493" s="13" t="str">
        <f t="shared" si="15"/>
        <v>35</v>
      </c>
      <c r="U493" s="13" t="str">
        <f>VLOOKUP(MID(P493,10,3),DATA!$J$2:$L$16,2,FALSE)</f>
        <v>5x112</v>
      </c>
      <c r="V493" s="13">
        <f>VLOOKUP(MID(P493,10,3),DATA!$J$2:$L$16,3,FALSE)</f>
        <v>66.56</v>
      </c>
      <c r="W493" s="10" t="str">
        <f>VLOOKUP(MID(P493,3,1),DATA!$D$2:$E$16,2,FALSE)</f>
        <v>High Offset</v>
      </c>
      <c r="Y493" s="11" t="s">
        <v>30</v>
      </c>
      <c r="AA493" s="10" t="s">
        <v>2</v>
      </c>
      <c r="AB493" s="10" t="s">
        <v>5</v>
      </c>
    </row>
    <row r="494" spans="1:29" x14ac:dyDescent="0.25">
      <c r="A494" s="10" t="s">
        <v>1822</v>
      </c>
      <c r="B494" s="10" t="s">
        <v>1846</v>
      </c>
      <c r="C494" s="62" t="str">
        <f>VLOOKUP(MID(E494,1,2),DATA!$B$2:$C$10,2,FALSE)</f>
        <v>FF10</v>
      </c>
      <c r="D494" s="10" t="str">
        <f>VLOOKUP(MID(E494,13,2),DATA!$M$2:$N$16,2,FALSE)</f>
        <v>Tarmac</v>
      </c>
      <c r="E494" s="66" t="s">
        <v>53</v>
      </c>
      <c r="F494" s="18" cm="1">
        <f t="array" ref="F494">SUMPRODUCT(1*('All Skus'!$C$2:$C$951=$E494),'All Skus'!$D$2:$D$951)</f>
        <v>0</v>
      </c>
      <c r="G494" s="13" t="str">
        <f>VLOOKUP(MID(E494,4,1),DATA!$F$2:$G$16,2,FALSE)</f>
        <v>21"</v>
      </c>
      <c r="H494" s="13" t="str">
        <f>VLOOKUP(MID(E494,5,3),DATA!$H$2:$I$16,2,FALSE)</f>
        <v>9.5"</v>
      </c>
      <c r="I494" s="13" t="str">
        <f t="shared" si="14"/>
        <v>30</v>
      </c>
      <c r="J494" s="13" t="str">
        <f>VLOOKUP(MID(E494,10,3),DATA!$J$2:$L$16,2,FALSE)</f>
        <v>5x112</v>
      </c>
      <c r="K494" s="13">
        <f>VLOOKUP(MID(E494,10,3),DATA!$J$2:$L$16,3,FALSE)</f>
        <v>66.56</v>
      </c>
      <c r="L494" s="10" t="str">
        <f>VLOOKUP(MID(E494,3,1),DATA!$D$2:$E$16,2,FALSE)</f>
        <v>Medium Offset</v>
      </c>
      <c r="N494" s="11" t="s">
        <v>58</v>
      </c>
      <c r="O494" s="61" t="str">
        <f>VLOOKUP(MID(P494,1,2),DATA!$B$2:$C$10,2,FALSE)</f>
        <v>FF10</v>
      </c>
      <c r="P494" s="66" t="s">
        <v>53</v>
      </c>
      <c r="Q494" s="18" cm="1">
        <f t="array" ref="Q494">SUMPRODUCT(1*('All Skus'!$C$2:$C$951=$P494),'All Skus'!$D$2:$D$951)</f>
        <v>0</v>
      </c>
      <c r="R494" s="13" t="str">
        <f>VLOOKUP(MID(P494,4,1),DATA!$F$2:$G$16,2,FALSE)</f>
        <v>21"</v>
      </c>
      <c r="S494" s="13" t="str">
        <f>VLOOKUP(MID(P494,5,3),DATA!$H$2:$I$16,2,FALSE)</f>
        <v>9.5"</v>
      </c>
      <c r="T494" s="13" t="str">
        <f t="shared" si="15"/>
        <v>30</v>
      </c>
      <c r="U494" s="13" t="str">
        <f>VLOOKUP(MID(P494,10,3),DATA!$J$2:$L$16,2,FALSE)</f>
        <v>5x112</v>
      </c>
      <c r="V494" s="13">
        <f>VLOOKUP(MID(P494,10,3),DATA!$J$2:$L$16,3,FALSE)</f>
        <v>66.56</v>
      </c>
      <c r="W494" s="10" t="str">
        <f>VLOOKUP(MID(P494,3,1),DATA!$D$2:$E$16,2,FALSE)</f>
        <v>Medium Offset</v>
      </c>
      <c r="Y494" s="11" t="s">
        <v>58</v>
      </c>
      <c r="AA494" s="10" t="s">
        <v>2</v>
      </c>
      <c r="AB494" s="10" t="s">
        <v>5</v>
      </c>
    </row>
    <row r="495" spans="1:29" x14ac:dyDescent="0.25">
      <c r="A495" s="10" t="s">
        <v>1822</v>
      </c>
      <c r="B495" s="10" t="s">
        <v>1846</v>
      </c>
      <c r="C495" s="62" t="str">
        <f>VLOOKUP(MID(E495,1,2),DATA!$B$2:$C$10,2,FALSE)</f>
        <v>FF10</v>
      </c>
      <c r="D495" s="10" t="str">
        <f>VLOOKUP(MID(E495,13,2),DATA!$M$2:$N$16,2,FALSE)</f>
        <v>Liquid Metal</v>
      </c>
      <c r="E495" s="66" t="s">
        <v>54</v>
      </c>
      <c r="F495" s="18" cm="1">
        <f t="array" ref="F495">SUMPRODUCT(1*('All Skus'!$C$2:$C$951=$E495),'All Skus'!$D$2:$D$951)</f>
        <v>-6</v>
      </c>
      <c r="G495" s="13" t="str">
        <f>VLOOKUP(MID(E495,4,1),DATA!$F$2:$G$16,2,FALSE)</f>
        <v>21"</v>
      </c>
      <c r="H495" s="13" t="str">
        <f>VLOOKUP(MID(E495,5,3),DATA!$H$2:$I$16,2,FALSE)</f>
        <v>9.5"</v>
      </c>
      <c r="I495" s="13" t="str">
        <f t="shared" si="14"/>
        <v>30</v>
      </c>
      <c r="J495" s="13" t="str">
        <f>VLOOKUP(MID(E495,10,3),DATA!$J$2:$L$16,2,FALSE)</f>
        <v>5x112</v>
      </c>
      <c r="K495" s="13">
        <f>VLOOKUP(MID(E495,10,3),DATA!$J$2:$L$16,3,FALSE)</f>
        <v>66.56</v>
      </c>
      <c r="L495" s="10" t="str">
        <f>VLOOKUP(MID(E495,3,1),DATA!$D$2:$E$16,2,FALSE)</f>
        <v>Medium Offset</v>
      </c>
      <c r="N495" s="11" t="s">
        <v>58</v>
      </c>
      <c r="O495" s="61" t="str">
        <f>VLOOKUP(MID(P495,1,2),DATA!$B$2:$C$10,2,FALSE)</f>
        <v>FF10</v>
      </c>
      <c r="P495" s="66" t="s">
        <v>54</v>
      </c>
      <c r="Q495" s="18" cm="1">
        <f t="array" ref="Q495">SUMPRODUCT(1*('All Skus'!$C$2:$C$951=$P495),'All Skus'!$D$2:$D$951)</f>
        <v>-6</v>
      </c>
      <c r="R495" s="13" t="str">
        <f>VLOOKUP(MID(P495,4,1),DATA!$F$2:$G$16,2,FALSE)</f>
        <v>21"</v>
      </c>
      <c r="S495" s="13" t="str">
        <f>VLOOKUP(MID(P495,5,3),DATA!$H$2:$I$16,2,FALSE)</f>
        <v>9.5"</v>
      </c>
      <c r="T495" s="13" t="str">
        <f t="shared" si="15"/>
        <v>30</v>
      </c>
      <c r="U495" s="13" t="str">
        <f>VLOOKUP(MID(P495,10,3),DATA!$J$2:$L$16,2,FALSE)</f>
        <v>5x112</v>
      </c>
      <c r="V495" s="13">
        <f>VLOOKUP(MID(P495,10,3),DATA!$J$2:$L$16,3,FALSE)</f>
        <v>66.56</v>
      </c>
      <c r="W495" s="10" t="str">
        <f>VLOOKUP(MID(P495,3,1),DATA!$D$2:$E$16,2,FALSE)</f>
        <v>Medium Offset</v>
      </c>
      <c r="Y495" s="11" t="s">
        <v>58</v>
      </c>
      <c r="AA495" s="10" t="s">
        <v>2</v>
      </c>
      <c r="AB495" s="10" t="s">
        <v>5</v>
      </c>
    </row>
    <row r="496" spans="1:29" x14ac:dyDescent="0.25">
      <c r="A496" s="10" t="s">
        <v>1822</v>
      </c>
      <c r="B496" s="10" t="s">
        <v>21</v>
      </c>
      <c r="C496" s="62" t="str">
        <f>VLOOKUP(MID(E496,1,2),DATA!$B$2:$C$10,2,FALSE)</f>
        <v>FF11</v>
      </c>
      <c r="D496" s="10" t="str">
        <f>VLOOKUP(MID(E496,13,2),DATA!$M$2:$N$16,2,FALSE)</f>
        <v>Tarmac</v>
      </c>
      <c r="E496" s="66" t="s">
        <v>372</v>
      </c>
      <c r="F496" s="18" cm="1">
        <f t="array" ref="F496">SUMPRODUCT(1*('All Skus'!$C$2:$C$951=$E496),'All Skus'!$D$2:$D$951)</f>
        <v>3</v>
      </c>
      <c r="G496" s="13" t="str">
        <f>VLOOKUP(MID(E496,4,1),DATA!$F$2:$G$16,2,FALSE)</f>
        <v>19"</v>
      </c>
      <c r="H496" s="13" t="str">
        <f>VLOOKUP(MID(E496,5,3),DATA!$H$2:$I$16,2,FALSE)</f>
        <v>9.5"</v>
      </c>
      <c r="I496" s="13" t="str">
        <f t="shared" si="14"/>
        <v>45</v>
      </c>
      <c r="J496" s="13" t="str">
        <f>VLOOKUP(MID(E496,10,3),DATA!$J$2:$L$16,2,FALSE)</f>
        <v>5x112</v>
      </c>
      <c r="K496" s="13">
        <f>VLOOKUP(MID(E496,10,3),DATA!$J$2:$L$16,3,FALSE)</f>
        <v>66.56</v>
      </c>
      <c r="L496" s="10" t="str">
        <f>VLOOKUP(MID(E496,3,1),DATA!$D$2:$E$16,2,FALSE)</f>
        <v>High Offset</v>
      </c>
      <c r="N496" s="11" t="s">
        <v>18</v>
      </c>
      <c r="O496" s="61" t="str">
        <f>VLOOKUP(MID(P496,1,2),DATA!$B$2:$C$10,2,FALSE)</f>
        <v>FF11</v>
      </c>
      <c r="P496" s="66" t="s">
        <v>372</v>
      </c>
      <c r="Q496" s="18" cm="1">
        <f t="array" ref="Q496">SUMPRODUCT(1*('All Skus'!$C$2:$C$951=$P496),'All Skus'!$D$2:$D$951)</f>
        <v>3</v>
      </c>
      <c r="R496" s="13" t="str">
        <f>VLOOKUP(MID(P496,4,1),DATA!$F$2:$G$16,2,FALSE)</f>
        <v>19"</v>
      </c>
      <c r="S496" s="13" t="str">
        <f>VLOOKUP(MID(P496,5,3),DATA!$H$2:$I$16,2,FALSE)</f>
        <v>9.5"</v>
      </c>
      <c r="T496" s="13" t="str">
        <f t="shared" si="15"/>
        <v>45</v>
      </c>
      <c r="U496" s="13" t="str">
        <f>VLOOKUP(MID(P496,10,3),DATA!$J$2:$L$16,2,FALSE)</f>
        <v>5x112</v>
      </c>
      <c r="V496" s="13">
        <f>VLOOKUP(MID(P496,10,3),DATA!$J$2:$L$16,3,FALSE)</f>
        <v>66.56</v>
      </c>
      <c r="W496" s="10" t="str">
        <f>VLOOKUP(MID(P496,3,1),DATA!$D$2:$E$16,2,FALSE)</f>
        <v>High Offset</v>
      </c>
      <c r="Y496" s="11" t="s">
        <v>18</v>
      </c>
      <c r="AA496" s="10" t="s">
        <v>2</v>
      </c>
      <c r="AB496" s="10" t="s">
        <v>5</v>
      </c>
      <c r="AC496" s="10" t="s">
        <v>68</v>
      </c>
    </row>
    <row r="497" spans="1:29" x14ac:dyDescent="0.25">
      <c r="A497" s="10" t="s">
        <v>1822</v>
      </c>
      <c r="B497" s="10" t="s">
        <v>21</v>
      </c>
      <c r="C497" s="62" t="str">
        <f>VLOOKUP(MID(E497,1,2),DATA!$B$2:$C$10,2,FALSE)</f>
        <v>FF11</v>
      </c>
      <c r="D497" s="10" t="str">
        <f>VLOOKUP(MID(E497,13,2),DATA!$M$2:$N$16,2,FALSE)</f>
        <v>Liquid Metal</v>
      </c>
      <c r="E497" s="66" t="s">
        <v>373</v>
      </c>
      <c r="F497" s="18" cm="1">
        <f t="array" ref="F497">SUMPRODUCT(1*('All Skus'!$C$2:$C$951=$E497),'All Skus'!$D$2:$D$951)</f>
        <v>3</v>
      </c>
      <c r="G497" s="13" t="str">
        <f>VLOOKUP(MID(E497,4,1),DATA!$F$2:$G$16,2,FALSE)</f>
        <v>19"</v>
      </c>
      <c r="H497" s="13" t="str">
        <f>VLOOKUP(MID(E497,5,3),DATA!$H$2:$I$16,2,FALSE)</f>
        <v>9.5"</v>
      </c>
      <c r="I497" s="13" t="str">
        <f t="shared" si="14"/>
        <v>45</v>
      </c>
      <c r="J497" s="13" t="str">
        <f>VLOOKUP(MID(E497,10,3),DATA!$J$2:$L$16,2,FALSE)</f>
        <v>5x112</v>
      </c>
      <c r="K497" s="13">
        <f>VLOOKUP(MID(E497,10,3),DATA!$J$2:$L$16,3,FALSE)</f>
        <v>66.56</v>
      </c>
      <c r="L497" s="10" t="str">
        <f>VLOOKUP(MID(E497,3,1),DATA!$D$2:$E$16,2,FALSE)</f>
        <v>High Offset</v>
      </c>
      <c r="N497" s="11" t="s">
        <v>18</v>
      </c>
      <c r="O497" s="61" t="str">
        <f>VLOOKUP(MID(P497,1,2),DATA!$B$2:$C$10,2,FALSE)</f>
        <v>FF11</v>
      </c>
      <c r="P497" s="66" t="s">
        <v>373</v>
      </c>
      <c r="Q497" s="18" cm="1">
        <f t="array" ref="Q497">SUMPRODUCT(1*('All Skus'!$C$2:$C$951=$P497),'All Skus'!$D$2:$D$951)</f>
        <v>3</v>
      </c>
      <c r="R497" s="13" t="str">
        <f>VLOOKUP(MID(P497,4,1),DATA!$F$2:$G$16,2,FALSE)</f>
        <v>19"</v>
      </c>
      <c r="S497" s="13" t="str">
        <f>VLOOKUP(MID(P497,5,3),DATA!$H$2:$I$16,2,FALSE)</f>
        <v>9.5"</v>
      </c>
      <c r="T497" s="13" t="str">
        <f t="shared" si="15"/>
        <v>45</v>
      </c>
      <c r="U497" s="13" t="str">
        <f>VLOOKUP(MID(P497,10,3),DATA!$J$2:$L$16,2,FALSE)</f>
        <v>5x112</v>
      </c>
      <c r="V497" s="13">
        <f>VLOOKUP(MID(P497,10,3),DATA!$J$2:$L$16,3,FALSE)</f>
        <v>66.56</v>
      </c>
      <c r="W497" s="10" t="str">
        <f>VLOOKUP(MID(P497,3,1),DATA!$D$2:$E$16,2,FALSE)</f>
        <v>High Offset</v>
      </c>
      <c r="Y497" s="11" t="s">
        <v>18</v>
      </c>
      <c r="AA497" s="10" t="s">
        <v>2</v>
      </c>
      <c r="AB497" s="10" t="s">
        <v>5</v>
      </c>
      <c r="AC497" s="10" t="s">
        <v>68</v>
      </c>
    </row>
    <row r="498" spans="1:29" x14ac:dyDescent="0.25">
      <c r="A498" s="10" t="s">
        <v>1822</v>
      </c>
      <c r="B498" s="10" t="s">
        <v>1846</v>
      </c>
      <c r="C498" s="62" t="str">
        <f>VLOOKUP(MID(E498,1,2),DATA!$B$2:$C$10,2,FALSE)</f>
        <v>FF11</v>
      </c>
      <c r="D498" s="10" t="str">
        <f>VLOOKUP(MID(E498,13,2),DATA!$M$2:$N$16,2,FALSE)</f>
        <v>Tarmac</v>
      </c>
      <c r="E498" s="66" t="s">
        <v>376</v>
      </c>
      <c r="F498" s="18" cm="1">
        <f t="array" ref="F498">SUMPRODUCT(1*('All Skus'!$C$2:$C$951=$E498),'All Skus'!$D$2:$D$951)</f>
        <v>16</v>
      </c>
      <c r="G498" s="13" t="str">
        <f>VLOOKUP(MID(E498,4,1),DATA!$F$2:$G$16,2,FALSE)</f>
        <v>19"</v>
      </c>
      <c r="H498" s="13" t="str">
        <f>VLOOKUP(MID(E498,5,3),DATA!$H$2:$I$16,2,FALSE)</f>
        <v>9.0"</v>
      </c>
      <c r="I498" s="13" t="str">
        <f t="shared" si="14"/>
        <v>35</v>
      </c>
      <c r="J498" s="13" t="str">
        <f>VLOOKUP(MID(E498,10,3),DATA!$J$2:$L$16,2,FALSE)</f>
        <v>5x112</v>
      </c>
      <c r="K498" s="13">
        <f>VLOOKUP(MID(E498,10,3),DATA!$J$2:$L$16,3,FALSE)</f>
        <v>66.56</v>
      </c>
      <c r="L498" s="10" t="str">
        <f>VLOOKUP(MID(E498,3,1),DATA!$D$2:$E$16,2,FALSE)</f>
        <v>High Offset</v>
      </c>
      <c r="N498" s="11" t="s">
        <v>16</v>
      </c>
      <c r="O498" s="61" t="str">
        <f>VLOOKUP(MID(P498,1,2),DATA!$B$2:$C$10,2,FALSE)</f>
        <v>FF11</v>
      </c>
      <c r="P498" s="66" t="s">
        <v>376</v>
      </c>
      <c r="Q498" s="18" cm="1">
        <f t="array" ref="Q498">SUMPRODUCT(1*('All Skus'!$C$2:$C$951=$P498),'All Skus'!$D$2:$D$951)</f>
        <v>16</v>
      </c>
      <c r="R498" s="13" t="str">
        <f>VLOOKUP(MID(P498,4,1),DATA!$F$2:$G$16,2,FALSE)</f>
        <v>19"</v>
      </c>
      <c r="S498" s="13" t="str">
        <f>VLOOKUP(MID(P498,5,3),DATA!$H$2:$I$16,2,FALSE)</f>
        <v>9.0"</v>
      </c>
      <c r="T498" s="13" t="str">
        <f t="shared" si="15"/>
        <v>35</v>
      </c>
      <c r="U498" s="13" t="str">
        <f>VLOOKUP(MID(P498,10,3),DATA!$J$2:$L$16,2,FALSE)</f>
        <v>5x112</v>
      </c>
      <c r="V498" s="13">
        <f>VLOOKUP(MID(P498,10,3),DATA!$J$2:$L$16,3,FALSE)</f>
        <v>66.56</v>
      </c>
      <c r="W498" s="10" t="str">
        <f>VLOOKUP(MID(P498,3,1),DATA!$D$2:$E$16,2,FALSE)</f>
        <v>High Offset</v>
      </c>
      <c r="Y498" s="11" t="s">
        <v>16</v>
      </c>
      <c r="AA498" s="10" t="s">
        <v>2</v>
      </c>
      <c r="AB498" s="10" t="s">
        <v>5</v>
      </c>
    </row>
    <row r="499" spans="1:29" x14ac:dyDescent="0.25">
      <c r="A499" s="10" t="s">
        <v>1822</v>
      </c>
      <c r="B499" s="10" t="s">
        <v>1846</v>
      </c>
      <c r="C499" s="62" t="str">
        <f>VLOOKUP(MID(E499,1,2),DATA!$B$2:$C$10,2,FALSE)</f>
        <v>FF11</v>
      </c>
      <c r="D499" s="10" t="str">
        <f>VLOOKUP(MID(E499,13,2),DATA!$M$2:$N$16,2,FALSE)</f>
        <v>Liquid Metal</v>
      </c>
      <c r="E499" s="66" t="s">
        <v>377</v>
      </c>
      <c r="F499" s="18" cm="1">
        <f t="array" ref="F499">SUMPRODUCT(1*('All Skus'!$C$2:$C$951=$E499),'All Skus'!$D$2:$D$951)</f>
        <v>4</v>
      </c>
      <c r="G499" s="13" t="str">
        <f>VLOOKUP(MID(E499,4,1),DATA!$F$2:$G$16,2,FALSE)</f>
        <v>19"</v>
      </c>
      <c r="H499" s="13" t="str">
        <f>VLOOKUP(MID(E499,5,3),DATA!$H$2:$I$16,2,FALSE)</f>
        <v>9.0"</v>
      </c>
      <c r="I499" s="13" t="str">
        <f t="shared" si="14"/>
        <v>35</v>
      </c>
      <c r="J499" s="13" t="str">
        <f>VLOOKUP(MID(E499,10,3),DATA!$J$2:$L$16,2,FALSE)</f>
        <v>5x112</v>
      </c>
      <c r="K499" s="13">
        <f>VLOOKUP(MID(E499,10,3),DATA!$J$2:$L$16,3,FALSE)</f>
        <v>66.56</v>
      </c>
      <c r="L499" s="10" t="str">
        <f>VLOOKUP(MID(E499,3,1),DATA!$D$2:$E$16,2,FALSE)</f>
        <v>High Offset</v>
      </c>
      <c r="N499" s="11" t="s">
        <v>16</v>
      </c>
      <c r="O499" s="61" t="str">
        <f>VLOOKUP(MID(P499,1,2),DATA!$B$2:$C$10,2,FALSE)</f>
        <v>FF11</v>
      </c>
      <c r="P499" s="66" t="s">
        <v>377</v>
      </c>
      <c r="Q499" s="18" cm="1">
        <f t="array" ref="Q499">SUMPRODUCT(1*('All Skus'!$C$2:$C$951=$P499),'All Skus'!$D$2:$D$951)</f>
        <v>4</v>
      </c>
      <c r="R499" s="13" t="str">
        <f>VLOOKUP(MID(P499,4,1),DATA!$F$2:$G$16,2,FALSE)</f>
        <v>19"</v>
      </c>
      <c r="S499" s="13" t="str">
        <f>VLOOKUP(MID(P499,5,3),DATA!$H$2:$I$16,2,FALSE)</f>
        <v>9.0"</v>
      </c>
      <c r="T499" s="13" t="str">
        <f t="shared" si="15"/>
        <v>35</v>
      </c>
      <c r="U499" s="13" t="str">
        <f>VLOOKUP(MID(P499,10,3),DATA!$J$2:$L$16,2,FALSE)</f>
        <v>5x112</v>
      </c>
      <c r="V499" s="13">
        <f>VLOOKUP(MID(P499,10,3),DATA!$J$2:$L$16,3,FALSE)</f>
        <v>66.56</v>
      </c>
      <c r="W499" s="10" t="str">
        <f>VLOOKUP(MID(P499,3,1),DATA!$D$2:$E$16,2,FALSE)</f>
        <v>High Offset</v>
      </c>
      <c r="Y499" s="11" t="s">
        <v>16</v>
      </c>
      <c r="AA499" s="10" t="s">
        <v>2</v>
      </c>
      <c r="AB499" s="10" t="s">
        <v>5</v>
      </c>
    </row>
    <row r="500" spans="1:29" x14ac:dyDescent="0.25">
      <c r="A500" s="10" t="s">
        <v>1822</v>
      </c>
      <c r="B500" s="10" t="s">
        <v>1846</v>
      </c>
      <c r="C500" s="62" t="str">
        <f>VLOOKUP(MID(E500,1,2),DATA!$B$2:$C$10,2,FALSE)</f>
        <v>FF11</v>
      </c>
      <c r="D500" s="10" t="str">
        <f>VLOOKUP(MID(E500,13,2),DATA!$M$2:$N$16,2,FALSE)</f>
        <v>Tarmac</v>
      </c>
      <c r="E500" s="66" t="s">
        <v>372</v>
      </c>
      <c r="F500" s="18" cm="1">
        <f t="array" ref="F500">SUMPRODUCT(1*('All Skus'!$C$2:$C$951=$E500),'All Skus'!$D$2:$D$951)</f>
        <v>3</v>
      </c>
      <c r="G500" s="13" t="str">
        <f>VLOOKUP(MID(E500,4,1),DATA!$F$2:$G$16,2,FALSE)</f>
        <v>19"</v>
      </c>
      <c r="H500" s="13" t="str">
        <f>VLOOKUP(MID(E500,5,3),DATA!$H$2:$I$16,2,FALSE)</f>
        <v>9.5"</v>
      </c>
      <c r="I500" s="13" t="str">
        <f t="shared" si="14"/>
        <v>45</v>
      </c>
      <c r="J500" s="13" t="str">
        <f>VLOOKUP(MID(E500,10,3),DATA!$J$2:$L$16,2,FALSE)</f>
        <v>5x112</v>
      </c>
      <c r="K500" s="13">
        <f>VLOOKUP(MID(E500,10,3),DATA!$J$2:$L$16,3,FALSE)</f>
        <v>66.56</v>
      </c>
      <c r="L500" s="10" t="str">
        <f>VLOOKUP(MID(E500,3,1),DATA!$D$2:$E$16,2,FALSE)</f>
        <v>High Offset</v>
      </c>
      <c r="N500" s="11" t="s">
        <v>19</v>
      </c>
      <c r="O500" s="61" t="str">
        <f>VLOOKUP(MID(P500,1,2),DATA!$B$2:$C$10,2,FALSE)</f>
        <v>FF11</v>
      </c>
      <c r="P500" s="66" t="s">
        <v>372</v>
      </c>
      <c r="Q500" s="18" cm="1">
        <f t="array" ref="Q500">SUMPRODUCT(1*('All Skus'!$C$2:$C$951=$P500),'All Skus'!$D$2:$D$951)</f>
        <v>3</v>
      </c>
      <c r="R500" s="13" t="str">
        <f>VLOOKUP(MID(P500,4,1),DATA!$F$2:$G$16,2,FALSE)</f>
        <v>19"</v>
      </c>
      <c r="S500" s="13" t="str">
        <f>VLOOKUP(MID(P500,5,3),DATA!$H$2:$I$16,2,FALSE)</f>
        <v>9.5"</v>
      </c>
      <c r="T500" s="13" t="str">
        <f t="shared" si="15"/>
        <v>45</v>
      </c>
      <c r="U500" s="13" t="str">
        <f>VLOOKUP(MID(P500,10,3),DATA!$J$2:$L$16,2,FALSE)</f>
        <v>5x112</v>
      </c>
      <c r="V500" s="13">
        <f>VLOOKUP(MID(P500,10,3),DATA!$J$2:$L$16,3,FALSE)</f>
        <v>66.56</v>
      </c>
      <c r="W500" s="10" t="str">
        <f>VLOOKUP(MID(P500,3,1),DATA!$D$2:$E$16,2,FALSE)</f>
        <v>High Offset</v>
      </c>
      <c r="Y500" s="11" t="s">
        <v>19</v>
      </c>
      <c r="AA500" s="10" t="s">
        <v>2</v>
      </c>
      <c r="AB500" s="10" t="s">
        <v>5</v>
      </c>
    </row>
    <row r="501" spans="1:29" x14ac:dyDescent="0.25">
      <c r="A501" s="10" t="s">
        <v>1822</v>
      </c>
      <c r="B501" s="10" t="s">
        <v>1846</v>
      </c>
      <c r="C501" s="62" t="str">
        <f>VLOOKUP(MID(E501,1,2),DATA!$B$2:$C$10,2,FALSE)</f>
        <v>FF11</v>
      </c>
      <c r="D501" s="10" t="str">
        <f>VLOOKUP(MID(E501,13,2),DATA!$M$2:$N$16,2,FALSE)</f>
        <v>Liquid Metal</v>
      </c>
      <c r="E501" s="66" t="s">
        <v>373</v>
      </c>
      <c r="F501" s="18" cm="1">
        <f t="array" ref="F501">SUMPRODUCT(1*('All Skus'!$C$2:$C$951=$E501),'All Skus'!$D$2:$D$951)</f>
        <v>3</v>
      </c>
      <c r="G501" s="13" t="str">
        <f>VLOOKUP(MID(E501,4,1),DATA!$F$2:$G$16,2,FALSE)</f>
        <v>19"</v>
      </c>
      <c r="H501" s="13" t="str">
        <f>VLOOKUP(MID(E501,5,3),DATA!$H$2:$I$16,2,FALSE)</f>
        <v>9.5"</v>
      </c>
      <c r="I501" s="13" t="str">
        <f t="shared" si="14"/>
        <v>45</v>
      </c>
      <c r="J501" s="13" t="str">
        <f>VLOOKUP(MID(E501,10,3),DATA!$J$2:$L$16,2,FALSE)</f>
        <v>5x112</v>
      </c>
      <c r="K501" s="13">
        <f>VLOOKUP(MID(E501,10,3),DATA!$J$2:$L$16,3,FALSE)</f>
        <v>66.56</v>
      </c>
      <c r="L501" s="10" t="str">
        <f>VLOOKUP(MID(E501,3,1),DATA!$D$2:$E$16,2,FALSE)</f>
        <v>High Offset</v>
      </c>
      <c r="N501" s="11" t="s">
        <v>19</v>
      </c>
      <c r="O501" s="61" t="str">
        <f>VLOOKUP(MID(P501,1,2),DATA!$B$2:$C$10,2,FALSE)</f>
        <v>FF11</v>
      </c>
      <c r="P501" s="66" t="s">
        <v>373</v>
      </c>
      <c r="Q501" s="18" cm="1">
        <f t="array" ref="Q501">SUMPRODUCT(1*('All Skus'!$C$2:$C$951=$P501),'All Skus'!$D$2:$D$951)</f>
        <v>3</v>
      </c>
      <c r="R501" s="13" t="str">
        <f>VLOOKUP(MID(P501,4,1),DATA!$F$2:$G$16,2,FALSE)</f>
        <v>19"</v>
      </c>
      <c r="S501" s="13" t="str">
        <f>VLOOKUP(MID(P501,5,3),DATA!$H$2:$I$16,2,FALSE)</f>
        <v>9.5"</v>
      </c>
      <c r="T501" s="13" t="str">
        <f t="shared" si="15"/>
        <v>45</v>
      </c>
      <c r="U501" s="13" t="str">
        <f>VLOOKUP(MID(P501,10,3),DATA!$J$2:$L$16,2,FALSE)</f>
        <v>5x112</v>
      </c>
      <c r="V501" s="13">
        <f>VLOOKUP(MID(P501,10,3),DATA!$J$2:$L$16,3,FALSE)</f>
        <v>66.56</v>
      </c>
      <c r="W501" s="10" t="str">
        <f>VLOOKUP(MID(P501,3,1),DATA!$D$2:$E$16,2,FALSE)</f>
        <v>High Offset</v>
      </c>
      <c r="Y501" s="11" t="s">
        <v>19</v>
      </c>
      <c r="AA501" s="10" t="s">
        <v>2</v>
      </c>
      <c r="AB501" s="10" t="s">
        <v>5</v>
      </c>
    </row>
    <row r="502" spans="1:29" x14ac:dyDescent="0.25">
      <c r="A502" s="10" t="s">
        <v>1822</v>
      </c>
      <c r="B502" s="10" t="s">
        <v>1846</v>
      </c>
      <c r="C502" s="62" t="str">
        <f>VLOOKUP(MID(E502,1,2),DATA!$B$2:$C$10,2,FALSE)</f>
        <v>FF11</v>
      </c>
      <c r="D502" s="10" t="str">
        <f>VLOOKUP(MID(E502,13,2),DATA!$M$2:$N$16,2,FALSE)</f>
        <v>Tarmac</v>
      </c>
      <c r="E502" s="66" t="s">
        <v>382</v>
      </c>
      <c r="F502" s="18" cm="1">
        <f t="array" ref="F502">SUMPRODUCT(1*('All Skus'!$C$2:$C$951=$E502),'All Skus'!$D$2:$D$951)</f>
        <v>0</v>
      </c>
      <c r="G502" s="13" t="str">
        <f>VLOOKUP(MID(E502,4,1),DATA!$F$2:$G$16,2,FALSE)</f>
        <v>20"</v>
      </c>
      <c r="H502" s="13" t="str">
        <f>VLOOKUP(MID(E502,5,3),DATA!$H$2:$I$16,2,FALSE)</f>
        <v>9.0"</v>
      </c>
      <c r="I502" s="13" t="str">
        <f t="shared" si="14"/>
        <v>35</v>
      </c>
      <c r="J502" s="13" t="str">
        <f>VLOOKUP(MID(E502,10,3),DATA!$J$2:$L$16,2,FALSE)</f>
        <v>5x112</v>
      </c>
      <c r="K502" s="13">
        <f>VLOOKUP(MID(E502,10,3),DATA!$J$2:$L$16,3,FALSE)</f>
        <v>66.56</v>
      </c>
      <c r="L502" s="10" t="str">
        <f>VLOOKUP(MID(E502,3,1),DATA!$D$2:$E$16,2,FALSE)</f>
        <v>High Offset</v>
      </c>
      <c r="N502" s="11" t="s">
        <v>30</v>
      </c>
      <c r="O502" s="61" t="str">
        <f>VLOOKUP(MID(P502,1,2),DATA!$B$2:$C$10,2,FALSE)</f>
        <v>FF11</v>
      </c>
      <c r="P502" s="66" t="s">
        <v>382</v>
      </c>
      <c r="Q502" s="18" cm="1">
        <f t="array" ref="Q502">SUMPRODUCT(1*('All Skus'!$C$2:$C$951=$P502),'All Skus'!$D$2:$D$951)</f>
        <v>0</v>
      </c>
      <c r="R502" s="13" t="str">
        <f>VLOOKUP(MID(P502,4,1),DATA!$F$2:$G$16,2,FALSE)</f>
        <v>20"</v>
      </c>
      <c r="S502" s="13" t="str">
        <f>VLOOKUP(MID(P502,5,3),DATA!$H$2:$I$16,2,FALSE)</f>
        <v>9.0"</v>
      </c>
      <c r="T502" s="13" t="str">
        <f t="shared" si="15"/>
        <v>35</v>
      </c>
      <c r="U502" s="13" t="str">
        <f>VLOOKUP(MID(P502,10,3),DATA!$J$2:$L$16,2,FALSE)</f>
        <v>5x112</v>
      </c>
      <c r="V502" s="13">
        <f>VLOOKUP(MID(P502,10,3),DATA!$J$2:$L$16,3,FALSE)</f>
        <v>66.56</v>
      </c>
      <c r="W502" s="10" t="str">
        <f>VLOOKUP(MID(P502,3,1),DATA!$D$2:$E$16,2,FALSE)</f>
        <v>High Offset</v>
      </c>
      <c r="Y502" s="11" t="s">
        <v>30</v>
      </c>
      <c r="AA502" s="10" t="s">
        <v>2</v>
      </c>
      <c r="AB502" s="10" t="s">
        <v>5</v>
      </c>
    </row>
    <row r="503" spans="1:29" x14ac:dyDescent="0.25">
      <c r="A503" s="10" t="s">
        <v>1822</v>
      </c>
      <c r="B503" s="10" t="s">
        <v>1846</v>
      </c>
      <c r="C503" s="62" t="str">
        <f>VLOOKUP(MID(E503,1,2),DATA!$B$2:$C$10,2,FALSE)</f>
        <v>FF11</v>
      </c>
      <c r="D503" s="10" t="str">
        <f>VLOOKUP(MID(E503,13,2),DATA!$M$2:$N$16,2,FALSE)</f>
        <v>Tarmac</v>
      </c>
      <c r="E503" s="66" t="s">
        <v>389</v>
      </c>
      <c r="F503" s="18" cm="1">
        <f t="array" ref="F503">SUMPRODUCT(1*('All Skus'!$C$2:$C$951=$E503),'All Skus'!$D$2:$D$951)</f>
        <v>1</v>
      </c>
      <c r="G503" s="13" t="str">
        <f>VLOOKUP(MID(E503,4,1),DATA!$F$2:$G$16,2,FALSE)</f>
        <v>21"</v>
      </c>
      <c r="H503" s="13" t="str">
        <f>VLOOKUP(MID(E503,5,3),DATA!$H$2:$I$16,2,FALSE)</f>
        <v>9.5"</v>
      </c>
      <c r="I503" s="13" t="str">
        <f t="shared" si="14"/>
        <v>30</v>
      </c>
      <c r="J503" s="13" t="str">
        <f>VLOOKUP(MID(E503,10,3),DATA!$J$2:$L$16,2,FALSE)</f>
        <v>5x112</v>
      </c>
      <c r="K503" s="13">
        <f>VLOOKUP(MID(E503,10,3),DATA!$J$2:$L$16,3,FALSE)</f>
        <v>66.56</v>
      </c>
      <c r="L503" s="10" t="str">
        <f>VLOOKUP(MID(E503,3,1),DATA!$D$2:$E$16,2,FALSE)</f>
        <v>Medium Offset</v>
      </c>
      <c r="N503" s="11" t="s">
        <v>58</v>
      </c>
      <c r="O503" s="61" t="str">
        <f>VLOOKUP(MID(P503,1,2),DATA!$B$2:$C$10,2,FALSE)</f>
        <v>FF11</v>
      </c>
      <c r="P503" s="66" t="s">
        <v>389</v>
      </c>
      <c r="Q503" s="18" cm="1">
        <f t="array" ref="Q503">SUMPRODUCT(1*('All Skus'!$C$2:$C$951=$P503),'All Skus'!$D$2:$D$951)</f>
        <v>1</v>
      </c>
      <c r="R503" s="13" t="str">
        <f>VLOOKUP(MID(P503,4,1),DATA!$F$2:$G$16,2,FALSE)</f>
        <v>21"</v>
      </c>
      <c r="S503" s="13" t="str">
        <f>VLOOKUP(MID(P503,5,3),DATA!$H$2:$I$16,2,FALSE)</f>
        <v>9.5"</v>
      </c>
      <c r="T503" s="13" t="str">
        <f t="shared" si="15"/>
        <v>30</v>
      </c>
      <c r="U503" s="13" t="str">
        <f>VLOOKUP(MID(P503,10,3),DATA!$J$2:$L$16,2,FALSE)</f>
        <v>5x112</v>
      </c>
      <c r="V503" s="13">
        <f>VLOOKUP(MID(P503,10,3),DATA!$J$2:$L$16,3,FALSE)</f>
        <v>66.56</v>
      </c>
      <c r="W503" s="10" t="str">
        <f>VLOOKUP(MID(P503,3,1),DATA!$D$2:$E$16,2,FALSE)</f>
        <v>Medium Offset</v>
      </c>
      <c r="Y503" s="11" t="s">
        <v>58</v>
      </c>
      <c r="AA503" s="10" t="s">
        <v>2</v>
      </c>
      <c r="AB503" s="10" t="s">
        <v>5</v>
      </c>
    </row>
    <row r="504" spans="1:29" x14ac:dyDescent="0.25">
      <c r="A504" s="10" t="s">
        <v>1822</v>
      </c>
      <c r="B504" s="10" t="s">
        <v>1846</v>
      </c>
      <c r="C504" s="62" t="str">
        <f>VLOOKUP(MID(E504,1,2),DATA!$B$2:$C$10,2,FALSE)</f>
        <v>FF11</v>
      </c>
      <c r="D504" s="10" t="str">
        <f>VLOOKUP(MID(E504,13,2),DATA!$M$2:$N$16,2,FALSE)</f>
        <v>Liquid Metal</v>
      </c>
      <c r="E504" s="66" t="s">
        <v>390</v>
      </c>
      <c r="F504" s="18" cm="1">
        <f t="array" ref="F504">SUMPRODUCT(1*('All Skus'!$C$2:$C$951=$E504),'All Skus'!$D$2:$D$951)</f>
        <v>-2</v>
      </c>
      <c r="G504" s="13" t="str">
        <f>VLOOKUP(MID(E504,4,1),DATA!$F$2:$G$16,2,FALSE)</f>
        <v>21"</v>
      </c>
      <c r="H504" s="13" t="str">
        <f>VLOOKUP(MID(E504,5,3),DATA!$H$2:$I$16,2,FALSE)</f>
        <v>9.5"</v>
      </c>
      <c r="I504" s="13" t="str">
        <f t="shared" si="14"/>
        <v>30</v>
      </c>
      <c r="J504" s="13" t="str">
        <f>VLOOKUP(MID(E504,10,3),DATA!$J$2:$L$16,2,FALSE)</f>
        <v>5x112</v>
      </c>
      <c r="K504" s="13">
        <f>VLOOKUP(MID(E504,10,3),DATA!$J$2:$L$16,3,FALSE)</f>
        <v>66.56</v>
      </c>
      <c r="L504" s="10" t="str">
        <f>VLOOKUP(MID(E504,3,1),DATA!$D$2:$E$16,2,FALSE)</f>
        <v>Medium Offset</v>
      </c>
      <c r="N504" s="11" t="s">
        <v>58</v>
      </c>
      <c r="O504" s="61" t="str">
        <f>VLOOKUP(MID(P504,1,2),DATA!$B$2:$C$10,2,FALSE)</f>
        <v>FF11</v>
      </c>
      <c r="P504" s="66" t="s">
        <v>390</v>
      </c>
      <c r="Q504" s="18" cm="1">
        <f t="array" ref="Q504">SUMPRODUCT(1*('All Skus'!$C$2:$C$951=$P504),'All Skus'!$D$2:$D$951)</f>
        <v>-2</v>
      </c>
      <c r="R504" s="13" t="str">
        <f>VLOOKUP(MID(P504,4,1),DATA!$F$2:$G$16,2,FALSE)</f>
        <v>21"</v>
      </c>
      <c r="S504" s="13" t="str">
        <f>VLOOKUP(MID(P504,5,3),DATA!$H$2:$I$16,2,FALSE)</f>
        <v>9.5"</v>
      </c>
      <c r="T504" s="13" t="str">
        <f t="shared" si="15"/>
        <v>30</v>
      </c>
      <c r="U504" s="13" t="str">
        <f>VLOOKUP(MID(P504,10,3),DATA!$J$2:$L$16,2,FALSE)</f>
        <v>5x112</v>
      </c>
      <c r="V504" s="13">
        <f>VLOOKUP(MID(P504,10,3),DATA!$J$2:$L$16,3,FALSE)</f>
        <v>66.56</v>
      </c>
      <c r="W504" s="10" t="str">
        <f>VLOOKUP(MID(P504,3,1),DATA!$D$2:$E$16,2,FALSE)</f>
        <v>Medium Offset</v>
      </c>
      <c r="Y504" s="11" t="s">
        <v>58</v>
      </c>
      <c r="AA504" s="10" t="s">
        <v>2</v>
      </c>
      <c r="AB504" s="10" t="s">
        <v>5</v>
      </c>
    </row>
    <row r="505" spans="1:29" x14ac:dyDescent="0.25">
      <c r="A505" s="10" t="s">
        <v>1822</v>
      </c>
      <c r="B505" s="10" t="s">
        <v>1846</v>
      </c>
      <c r="C505" s="62" t="str">
        <f>VLOOKUP(MID(E505,1,2),DATA!$B$2:$C$10,2,FALSE)</f>
        <v>FF11</v>
      </c>
      <c r="D505" s="10" t="str">
        <f>VLOOKUP(MID(E505,13,2),DATA!$M$2:$N$16,2,FALSE)</f>
        <v>Raw</v>
      </c>
      <c r="E505" s="66" t="s">
        <v>391</v>
      </c>
      <c r="F505" s="18" cm="1">
        <f t="array" ref="F505">SUMPRODUCT(1*('All Skus'!$C$2:$C$951=$E505),'All Skus'!$D$2:$D$951)</f>
        <v>19</v>
      </c>
      <c r="G505" s="13" t="str">
        <f>VLOOKUP(MID(E505,4,1),DATA!$F$2:$G$16,2,FALSE)</f>
        <v>21"</v>
      </c>
      <c r="H505" s="13" t="str">
        <f>VLOOKUP(MID(E505,5,3),DATA!$H$2:$I$16,2,FALSE)</f>
        <v>9.5"</v>
      </c>
      <c r="I505" s="13" t="str">
        <f t="shared" si="14"/>
        <v>30</v>
      </c>
      <c r="J505" s="13" t="str">
        <f>VLOOKUP(MID(E505,10,3),DATA!$J$2:$L$16,2,FALSE)</f>
        <v>5x112</v>
      </c>
      <c r="K505" s="13">
        <f>VLOOKUP(MID(E505,10,3),DATA!$J$2:$L$16,3,FALSE)</f>
        <v>66.56</v>
      </c>
      <c r="L505" s="10" t="str">
        <f>VLOOKUP(MID(E505,3,1),DATA!$D$2:$E$16,2,FALSE)</f>
        <v>Medium Offset</v>
      </c>
      <c r="N505" s="11" t="s">
        <v>58</v>
      </c>
      <c r="O505" s="61" t="str">
        <f>VLOOKUP(MID(P505,1,2),DATA!$B$2:$C$10,2,FALSE)</f>
        <v>FF11</v>
      </c>
      <c r="P505" s="66" t="s">
        <v>391</v>
      </c>
      <c r="Q505" s="18" cm="1">
        <f t="array" ref="Q505">SUMPRODUCT(1*('All Skus'!$C$2:$C$951=$P505),'All Skus'!$D$2:$D$951)</f>
        <v>19</v>
      </c>
      <c r="R505" s="13" t="str">
        <f>VLOOKUP(MID(P505,4,1),DATA!$F$2:$G$16,2,FALSE)</f>
        <v>21"</v>
      </c>
      <c r="S505" s="13" t="str">
        <f>VLOOKUP(MID(P505,5,3),DATA!$H$2:$I$16,2,FALSE)</f>
        <v>9.5"</v>
      </c>
      <c r="T505" s="13" t="str">
        <f t="shared" si="15"/>
        <v>30</v>
      </c>
      <c r="U505" s="13" t="str">
        <f>VLOOKUP(MID(P505,10,3),DATA!$J$2:$L$16,2,FALSE)</f>
        <v>5x112</v>
      </c>
      <c r="V505" s="13">
        <f>VLOOKUP(MID(P505,10,3),DATA!$J$2:$L$16,3,FALSE)</f>
        <v>66.56</v>
      </c>
      <c r="W505" s="10" t="str">
        <f>VLOOKUP(MID(P505,3,1),DATA!$D$2:$E$16,2,FALSE)</f>
        <v>Medium Offset</v>
      </c>
      <c r="Y505" s="11" t="s">
        <v>58</v>
      </c>
      <c r="AA505" s="10" t="s">
        <v>2</v>
      </c>
      <c r="AB505" s="10" t="s">
        <v>5</v>
      </c>
    </row>
    <row r="506" spans="1:29" x14ac:dyDescent="0.25">
      <c r="A506" s="10" t="s">
        <v>1822</v>
      </c>
      <c r="B506" s="10" t="s">
        <v>21</v>
      </c>
      <c r="C506" s="62" t="str">
        <f>VLOOKUP(MID(E506,1,2),DATA!$B$2:$C$10,2,FALSE)</f>
        <v>FF15</v>
      </c>
      <c r="D506" s="10" t="s">
        <v>1</v>
      </c>
      <c r="E506" s="66" t="s">
        <v>246</v>
      </c>
      <c r="F506" s="18" cm="1">
        <f t="array" ref="F506">SUMPRODUCT(1*('All Skus'!$C$2:$C$951=$E506),'All Skus'!$D$2:$D$951)</f>
        <v>0</v>
      </c>
      <c r="G506" s="13" t="str">
        <f>VLOOKUP(MID(E506,4,1),DATA!$F$2:$G$16,2,FALSE)</f>
        <v>19"</v>
      </c>
      <c r="H506" s="13" t="str">
        <f>VLOOKUP(MID(E506,5,3),DATA!$H$2:$I$16,2,FALSE)</f>
        <v>9.5"</v>
      </c>
      <c r="I506" s="13" t="str">
        <f t="shared" si="14"/>
        <v>45</v>
      </c>
      <c r="J506" s="13" t="str">
        <f>VLOOKUP(MID(E506,10,3),DATA!$J$2:$L$16,2,FALSE)</f>
        <v>5x112</v>
      </c>
      <c r="K506" s="13">
        <f>VLOOKUP(MID(E506,10,3),DATA!$J$2:$L$16,3,FALSE)</f>
        <v>66.56</v>
      </c>
      <c r="L506" s="10" t="str">
        <f>VLOOKUP(MID(E506,3,1),DATA!$D$2:$E$16,2,FALSE)</f>
        <v>High Offset</v>
      </c>
      <c r="M506" s="10">
        <v>24</v>
      </c>
      <c r="N506" s="11" t="s">
        <v>18</v>
      </c>
      <c r="O506" s="61" t="str">
        <f>VLOOKUP(MID(P506,1,2),DATA!$B$2:$C$10,2,FALSE)</f>
        <v>FF15</v>
      </c>
      <c r="P506" s="66" t="s">
        <v>246</v>
      </c>
      <c r="Q506" s="18" cm="1">
        <f t="array" ref="Q506">SUMPRODUCT(1*('All Skus'!$C$2:$C$951=$P506),'All Skus'!$D$2:$D$951)</f>
        <v>0</v>
      </c>
      <c r="R506" s="13" t="str">
        <f>VLOOKUP(MID(P506,4,1),DATA!$F$2:$G$16,2,FALSE)</f>
        <v>19"</v>
      </c>
      <c r="S506" s="13" t="str">
        <f>VLOOKUP(MID(P506,5,3),DATA!$H$2:$I$16,2,FALSE)</f>
        <v>9.5"</v>
      </c>
      <c r="T506" s="13" t="str">
        <f t="shared" si="15"/>
        <v>45</v>
      </c>
      <c r="U506" s="13" t="str">
        <f>VLOOKUP(MID(P506,10,3),DATA!$J$2:$L$16,2,FALSE)</f>
        <v>5x112</v>
      </c>
      <c r="V506" s="13">
        <f>VLOOKUP(MID(P506,10,3),DATA!$J$2:$L$16,3,FALSE)</f>
        <v>66.56</v>
      </c>
      <c r="W506" s="10" t="str">
        <f>VLOOKUP(MID(P506,3,1),DATA!$D$2:$E$16,2,FALSE)</f>
        <v>High Offset</v>
      </c>
      <c r="X506" s="10">
        <v>24</v>
      </c>
      <c r="Y506" s="11" t="s">
        <v>18</v>
      </c>
      <c r="AA506" s="10" t="s">
        <v>2</v>
      </c>
      <c r="AB506" s="10" t="s">
        <v>5</v>
      </c>
      <c r="AC506" s="10" t="s">
        <v>68</v>
      </c>
    </row>
    <row r="507" spans="1:29" x14ac:dyDescent="0.25">
      <c r="A507" s="10" t="s">
        <v>1822</v>
      </c>
      <c r="B507" s="10" t="s">
        <v>1846</v>
      </c>
      <c r="C507" s="62" t="str">
        <f>VLOOKUP(MID(E507,1,2),DATA!$B$2:$C$10,2,FALSE)</f>
        <v>FF15</v>
      </c>
      <c r="D507" s="10" t="s">
        <v>1</v>
      </c>
      <c r="E507" s="66" t="s">
        <v>246</v>
      </c>
      <c r="F507" s="18" cm="1">
        <f t="array" ref="F507">SUMPRODUCT(1*('All Skus'!$C$2:$C$951=$E507),'All Skus'!$D$2:$D$951)</f>
        <v>0</v>
      </c>
      <c r="G507" s="13" t="str">
        <f>VLOOKUP(MID(E507,4,1),DATA!$F$2:$G$16,2,FALSE)</f>
        <v>19"</v>
      </c>
      <c r="H507" s="13" t="str">
        <f>VLOOKUP(MID(E507,5,3),DATA!$H$2:$I$16,2,FALSE)</f>
        <v>9.5"</v>
      </c>
      <c r="I507" s="13" t="str">
        <f t="shared" si="14"/>
        <v>45</v>
      </c>
      <c r="J507" s="13" t="str">
        <f>VLOOKUP(MID(E507,10,3),DATA!$J$2:$L$16,2,FALSE)</f>
        <v>5x112</v>
      </c>
      <c r="K507" s="13">
        <f>VLOOKUP(MID(E507,10,3),DATA!$J$2:$L$16,3,FALSE)</f>
        <v>66.56</v>
      </c>
      <c r="L507" s="10" t="str">
        <f>VLOOKUP(MID(E507,3,1),DATA!$D$2:$E$16,2,FALSE)</f>
        <v>High Offset</v>
      </c>
      <c r="M507" s="10">
        <v>24</v>
      </c>
      <c r="N507" s="11" t="s">
        <v>19</v>
      </c>
      <c r="O507" s="61" t="str">
        <f>VLOOKUP(MID(P507,1,2),DATA!$B$2:$C$10,2,FALSE)</f>
        <v>FF15</v>
      </c>
      <c r="P507" s="66" t="s">
        <v>246</v>
      </c>
      <c r="Q507" s="18" cm="1">
        <f t="array" ref="Q507">SUMPRODUCT(1*('All Skus'!$C$2:$C$951=$P507),'All Skus'!$D$2:$D$951)</f>
        <v>0</v>
      </c>
      <c r="R507" s="13" t="str">
        <f>VLOOKUP(MID(P507,4,1),DATA!$F$2:$G$16,2,FALSE)</f>
        <v>19"</v>
      </c>
      <c r="S507" s="13" t="str">
        <f>VLOOKUP(MID(P507,5,3),DATA!$H$2:$I$16,2,FALSE)</f>
        <v>9.5"</v>
      </c>
      <c r="T507" s="13" t="str">
        <f t="shared" si="15"/>
        <v>45</v>
      </c>
      <c r="U507" s="13" t="str">
        <f>VLOOKUP(MID(P507,10,3),DATA!$J$2:$L$16,2,FALSE)</f>
        <v>5x112</v>
      </c>
      <c r="V507" s="13">
        <f>VLOOKUP(MID(P507,10,3),DATA!$J$2:$L$16,3,FALSE)</f>
        <v>66.56</v>
      </c>
      <c r="W507" s="10" t="str">
        <f>VLOOKUP(MID(P507,3,1),DATA!$D$2:$E$16,2,FALSE)</f>
        <v>High Offset</v>
      </c>
      <c r="X507" s="10">
        <v>24</v>
      </c>
      <c r="Y507" s="11" t="s">
        <v>19</v>
      </c>
      <c r="AA507" s="10" t="s">
        <v>2</v>
      </c>
      <c r="AB507" s="10" t="s">
        <v>5</v>
      </c>
    </row>
    <row r="508" spans="1:29" x14ac:dyDescent="0.25">
      <c r="A508" s="10" t="s">
        <v>1823</v>
      </c>
      <c r="B508" s="10" t="s">
        <v>348</v>
      </c>
      <c r="C508" s="62" t="str">
        <f>VLOOKUP(MID(E508,1,2),DATA!$B$2:$C$10,2,FALSE)</f>
        <v>FF01</v>
      </c>
      <c r="D508" s="10" t="str">
        <f>VLOOKUP(MID(E508,13,2),DATA!$M$2:$N$16,2,FALSE)</f>
        <v>Tarmac</v>
      </c>
      <c r="E508" s="66" t="s">
        <v>155</v>
      </c>
      <c r="F508" s="18" cm="1">
        <f t="array" ref="F508">SUMPRODUCT(1*('All Skus'!$C$2:$C$951=$E508),'All Skus'!$D$2:$D$951)</f>
        <v>1</v>
      </c>
      <c r="G508" s="13" t="str">
        <f>VLOOKUP(MID(E508,4,1),DATA!$F$2:$G$16,2,FALSE)</f>
        <v>20"</v>
      </c>
      <c r="H508" s="13" t="str">
        <f>VLOOKUP(MID(E508,5,3),DATA!$H$2:$I$16,2,FALSE)</f>
        <v>10.5"</v>
      </c>
      <c r="I508" s="13" t="str">
        <f t="shared" si="14"/>
        <v>35</v>
      </c>
      <c r="J508" s="13" t="str">
        <f>VLOOKUP(MID(E508,10,3),DATA!$J$2:$L$16,2,FALSE)</f>
        <v>5x112</v>
      </c>
      <c r="K508" s="13">
        <f>VLOOKUP(MID(E508,10,3),DATA!$J$2:$L$16,3,FALSE)</f>
        <v>66.56</v>
      </c>
      <c r="L508" s="10" t="str">
        <f>VLOOKUP(MID(E508,3,1),DATA!$D$2:$E$16,2,FALSE)</f>
        <v>Medium Offset</v>
      </c>
      <c r="M508" s="10">
        <v>28</v>
      </c>
      <c r="N508" s="11" t="s">
        <v>33</v>
      </c>
      <c r="O508" s="61" t="str">
        <f>VLOOKUP(MID(P508,1,2),DATA!$B$2:$C$10,2,FALSE)</f>
        <v>FF01</v>
      </c>
      <c r="P508" s="66" t="s">
        <v>155</v>
      </c>
      <c r="Q508" s="18" cm="1">
        <f t="array" ref="Q508">SUMPRODUCT(1*('All Skus'!$C$2:$C$951=$P508),'All Skus'!$D$2:$D$951)</f>
        <v>1</v>
      </c>
      <c r="R508" s="13" t="str">
        <f>VLOOKUP(MID(P508,4,1),DATA!$F$2:$G$16,2,FALSE)</f>
        <v>20"</v>
      </c>
      <c r="S508" s="13" t="str">
        <f>VLOOKUP(MID(P508,5,3),DATA!$H$2:$I$16,2,FALSE)</f>
        <v>10.5"</v>
      </c>
      <c r="T508" s="13" t="str">
        <f t="shared" si="15"/>
        <v>35</v>
      </c>
      <c r="U508" s="13" t="str">
        <f>VLOOKUP(MID(P508,10,3),DATA!$J$2:$L$16,2,FALSE)</f>
        <v>5x112</v>
      </c>
      <c r="V508" s="13">
        <f>VLOOKUP(MID(P508,10,3),DATA!$J$2:$L$16,3,FALSE)</f>
        <v>66.56</v>
      </c>
      <c r="W508" s="10" t="str">
        <f>VLOOKUP(MID(P508,3,1),DATA!$D$2:$E$16,2,FALSE)</f>
        <v>Medium Offset</v>
      </c>
      <c r="X508" s="10">
        <v>28</v>
      </c>
      <c r="Y508" s="11" t="s">
        <v>33</v>
      </c>
      <c r="Z508" s="10" t="s">
        <v>4</v>
      </c>
      <c r="AA508" s="10" t="s">
        <v>2</v>
      </c>
      <c r="AB508" s="10" t="s">
        <v>5</v>
      </c>
      <c r="AC508" s="10" t="s">
        <v>68</v>
      </c>
    </row>
    <row r="509" spans="1:29" x14ac:dyDescent="0.25">
      <c r="A509" s="10" t="s">
        <v>1823</v>
      </c>
      <c r="B509" s="10" t="s">
        <v>348</v>
      </c>
      <c r="C509" s="62" t="str">
        <f>VLOOKUP(MID(E509,1,2),DATA!$B$2:$C$10,2,FALSE)</f>
        <v>FF01</v>
      </c>
      <c r="D509" s="10" t="str">
        <f>VLOOKUP(MID(E509,13,2),DATA!$M$2:$N$16,2,FALSE)</f>
        <v>Liquid Silver</v>
      </c>
      <c r="E509" s="66" t="s">
        <v>156</v>
      </c>
      <c r="F509" s="18" cm="1">
        <f t="array" ref="F509">SUMPRODUCT(1*('All Skus'!$C$2:$C$951=$E509),'All Skus'!$D$2:$D$951)</f>
        <v>26</v>
      </c>
      <c r="G509" s="13" t="str">
        <f>VLOOKUP(MID(E509,4,1),DATA!$F$2:$G$16,2,FALSE)</f>
        <v>20"</v>
      </c>
      <c r="H509" s="13" t="str">
        <f>VLOOKUP(MID(E509,5,3),DATA!$H$2:$I$16,2,FALSE)</f>
        <v>10.5"</v>
      </c>
      <c r="I509" s="13" t="str">
        <f t="shared" si="14"/>
        <v>35</v>
      </c>
      <c r="J509" s="13" t="str">
        <f>VLOOKUP(MID(E509,10,3),DATA!$J$2:$L$16,2,FALSE)</f>
        <v>5x112</v>
      </c>
      <c r="K509" s="13">
        <f>VLOOKUP(MID(E509,10,3),DATA!$J$2:$L$16,3,FALSE)</f>
        <v>66.56</v>
      </c>
      <c r="L509" s="10" t="str">
        <f>VLOOKUP(MID(E509,3,1),DATA!$D$2:$E$16,2,FALSE)</f>
        <v>Medium Offset</v>
      </c>
      <c r="M509" s="10">
        <v>28</v>
      </c>
      <c r="N509" s="11" t="s">
        <v>33</v>
      </c>
      <c r="O509" s="61" t="str">
        <f>VLOOKUP(MID(P509,1,2),DATA!$B$2:$C$10,2,FALSE)</f>
        <v>FF01</v>
      </c>
      <c r="P509" s="66" t="s">
        <v>156</v>
      </c>
      <c r="Q509" s="18" cm="1">
        <f t="array" ref="Q509">SUMPRODUCT(1*('All Skus'!$C$2:$C$951=$P509),'All Skus'!$D$2:$D$951)</f>
        <v>26</v>
      </c>
      <c r="R509" s="13" t="str">
        <f>VLOOKUP(MID(P509,4,1),DATA!$F$2:$G$16,2,FALSE)</f>
        <v>20"</v>
      </c>
      <c r="S509" s="13" t="str">
        <f>VLOOKUP(MID(P509,5,3),DATA!$H$2:$I$16,2,FALSE)</f>
        <v>10.5"</v>
      </c>
      <c r="T509" s="13" t="str">
        <f t="shared" si="15"/>
        <v>35</v>
      </c>
      <c r="U509" s="13" t="str">
        <f>VLOOKUP(MID(P509,10,3),DATA!$J$2:$L$16,2,FALSE)</f>
        <v>5x112</v>
      </c>
      <c r="V509" s="13">
        <f>VLOOKUP(MID(P509,10,3),DATA!$J$2:$L$16,3,FALSE)</f>
        <v>66.56</v>
      </c>
      <c r="W509" s="10" t="str">
        <f>VLOOKUP(MID(P509,3,1),DATA!$D$2:$E$16,2,FALSE)</f>
        <v>Medium Offset</v>
      </c>
      <c r="X509" s="10">
        <v>28</v>
      </c>
      <c r="Y509" s="11" t="s">
        <v>33</v>
      </c>
      <c r="Z509" s="10" t="s">
        <v>4</v>
      </c>
      <c r="AA509" s="10" t="s">
        <v>2</v>
      </c>
      <c r="AB509" s="10" t="s">
        <v>5</v>
      </c>
    </row>
    <row r="510" spans="1:29" x14ac:dyDescent="0.25">
      <c r="A510" s="10" t="s">
        <v>1823</v>
      </c>
      <c r="B510" s="10" t="s">
        <v>348</v>
      </c>
      <c r="C510" s="62" t="str">
        <f>VLOOKUP(MID(E510,1,2),DATA!$B$2:$C$10,2,FALSE)</f>
        <v>FF01</v>
      </c>
      <c r="D510" s="10" t="str">
        <f>VLOOKUP(MID(E510,13,2),DATA!$M$2:$N$16,2,FALSE)</f>
        <v>Tarmac</v>
      </c>
      <c r="E510" s="66" t="s">
        <v>159</v>
      </c>
      <c r="F510" s="18" cm="1">
        <f t="array" ref="F510">SUMPRODUCT(1*('All Skus'!$C$2:$C$951=$E510),'All Skus'!$D$2:$D$951)</f>
        <v>0</v>
      </c>
      <c r="G510" s="13" t="str">
        <f>VLOOKUP(MID(E510,4,1),DATA!$F$2:$G$16,2,FALSE)</f>
        <v>20"</v>
      </c>
      <c r="H510" s="13" t="str">
        <f>VLOOKUP(MID(E510,5,3),DATA!$H$2:$I$16,2,FALSE)</f>
        <v>9.0"</v>
      </c>
      <c r="I510" s="13" t="str">
        <f t="shared" si="14"/>
        <v>25</v>
      </c>
      <c r="J510" s="13" t="str">
        <f>VLOOKUP(MID(E510,10,3),DATA!$J$2:$L$16,2,FALSE)</f>
        <v>5x112</v>
      </c>
      <c r="K510" s="13">
        <f>VLOOKUP(MID(E510,10,3),DATA!$J$2:$L$16,3,FALSE)</f>
        <v>66.56</v>
      </c>
      <c r="L510" s="10" t="str">
        <f>VLOOKUP(MID(E510,3,1),DATA!$D$2:$E$16,2,FALSE)</f>
        <v>Medium Offset</v>
      </c>
      <c r="M510" s="10">
        <v>25.8</v>
      </c>
      <c r="N510" s="11" t="s">
        <v>48</v>
      </c>
      <c r="O510" s="61" t="str">
        <f>VLOOKUP(MID(P510,1,2),DATA!$B$2:$C$10,2,FALSE)</f>
        <v>FF01</v>
      </c>
      <c r="P510" s="66" t="s">
        <v>159</v>
      </c>
      <c r="Q510" s="18" cm="1">
        <f t="array" ref="Q510">SUMPRODUCT(1*('All Skus'!$C$2:$C$951=$P510),'All Skus'!$D$2:$D$951)</f>
        <v>0</v>
      </c>
      <c r="R510" s="13" t="str">
        <f>VLOOKUP(MID(P510,4,1),DATA!$F$2:$G$16,2,FALSE)</f>
        <v>20"</v>
      </c>
      <c r="S510" s="13" t="str">
        <f>VLOOKUP(MID(P510,5,3),DATA!$H$2:$I$16,2,FALSE)</f>
        <v>9.0"</v>
      </c>
      <c r="T510" s="13" t="str">
        <f t="shared" si="15"/>
        <v>25</v>
      </c>
      <c r="U510" s="13" t="str">
        <f>VLOOKUP(MID(P510,10,3),DATA!$J$2:$L$16,2,FALSE)</f>
        <v>5x112</v>
      </c>
      <c r="V510" s="13">
        <f>VLOOKUP(MID(P510,10,3),DATA!$J$2:$L$16,3,FALSE)</f>
        <v>66.56</v>
      </c>
      <c r="W510" s="10" t="str">
        <f>VLOOKUP(MID(P510,3,1),DATA!$D$2:$E$16,2,FALSE)</f>
        <v>Medium Offset</v>
      </c>
      <c r="X510" s="10">
        <v>25.8</v>
      </c>
      <c r="Y510" s="11" t="s">
        <v>48</v>
      </c>
      <c r="Z510" s="10" t="s">
        <v>4</v>
      </c>
      <c r="AA510" s="10" t="s">
        <v>2</v>
      </c>
      <c r="AB510" s="10" t="s">
        <v>5</v>
      </c>
    </row>
    <row r="511" spans="1:29" x14ac:dyDescent="0.25">
      <c r="A511" s="10" t="s">
        <v>1823</v>
      </c>
      <c r="B511" s="10" t="s">
        <v>348</v>
      </c>
      <c r="C511" s="62" t="str">
        <f>VLOOKUP(MID(E511,1,2),DATA!$B$2:$C$10,2,FALSE)</f>
        <v>FF01</v>
      </c>
      <c r="D511" s="10" t="str">
        <f>VLOOKUP(MID(E511,13,2),DATA!$M$2:$N$16,2,FALSE)</f>
        <v>Liquid Silver</v>
      </c>
      <c r="E511" s="66" t="s">
        <v>160</v>
      </c>
      <c r="F511" s="18" cm="1">
        <f t="array" ref="F511">SUMPRODUCT(1*('All Skus'!$C$2:$C$951=$E511),'All Skus'!$D$2:$D$951)</f>
        <v>34</v>
      </c>
      <c r="G511" s="13" t="str">
        <f>VLOOKUP(MID(E511,4,1),DATA!$F$2:$G$16,2,FALSE)</f>
        <v>20"</v>
      </c>
      <c r="H511" s="13" t="str">
        <f>VLOOKUP(MID(E511,5,3),DATA!$H$2:$I$16,2,FALSE)</f>
        <v>9.0"</v>
      </c>
      <c r="I511" s="13" t="str">
        <f t="shared" si="14"/>
        <v>25</v>
      </c>
      <c r="J511" s="13" t="str">
        <f>VLOOKUP(MID(E511,10,3),DATA!$J$2:$L$16,2,FALSE)</f>
        <v>5x112</v>
      </c>
      <c r="K511" s="13">
        <f>VLOOKUP(MID(E511,10,3),DATA!$J$2:$L$16,3,FALSE)</f>
        <v>66.56</v>
      </c>
      <c r="L511" s="10" t="str">
        <f>VLOOKUP(MID(E511,3,1),DATA!$D$2:$E$16,2,FALSE)</f>
        <v>Medium Offset</v>
      </c>
      <c r="M511" s="10">
        <v>25.8</v>
      </c>
      <c r="N511" s="11" t="s">
        <v>48</v>
      </c>
      <c r="O511" s="61" t="str">
        <f>VLOOKUP(MID(P511,1,2),DATA!$B$2:$C$10,2,FALSE)</f>
        <v>FF01</v>
      </c>
      <c r="P511" s="66" t="s">
        <v>160</v>
      </c>
      <c r="Q511" s="18" cm="1">
        <f t="array" ref="Q511">SUMPRODUCT(1*('All Skus'!$C$2:$C$951=$P511),'All Skus'!$D$2:$D$951)</f>
        <v>34</v>
      </c>
      <c r="R511" s="13" t="str">
        <f>VLOOKUP(MID(P511,4,1),DATA!$F$2:$G$16,2,FALSE)</f>
        <v>20"</v>
      </c>
      <c r="S511" s="13" t="str">
        <f>VLOOKUP(MID(P511,5,3),DATA!$H$2:$I$16,2,FALSE)</f>
        <v>9.0"</v>
      </c>
      <c r="T511" s="13" t="str">
        <f t="shared" si="15"/>
        <v>25</v>
      </c>
      <c r="U511" s="13" t="str">
        <f>VLOOKUP(MID(P511,10,3),DATA!$J$2:$L$16,2,FALSE)</f>
        <v>5x112</v>
      </c>
      <c r="V511" s="13">
        <f>VLOOKUP(MID(P511,10,3),DATA!$J$2:$L$16,3,FALSE)</f>
        <v>66.56</v>
      </c>
      <c r="W511" s="10" t="str">
        <f>VLOOKUP(MID(P511,3,1),DATA!$D$2:$E$16,2,FALSE)</f>
        <v>Medium Offset</v>
      </c>
      <c r="X511" s="10">
        <v>25.8</v>
      </c>
      <c r="Y511" s="11" t="s">
        <v>48</v>
      </c>
      <c r="Z511" s="10" t="s">
        <v>4</v>
      </c>
      <c r="AA511" s="10" t="s">
        <v>2</v>
      </c>
      <c r="AB511" s="10" t="s">
        <v>5</v>
      </c>
    </row>
    <row r="512" spans="1:29" x14ac:dyDescent="0.25">
      <c r="A512" s="10" t="s">
        <v>1823</v>
      </c>
      <c r="B512" s="10" t="s">
        <v>348</v>
      </c>
      <c r="C512" s="62" t="str">
        <f>VLOOKUP(MID(E512,1,2),DATA!$B$2:$C$10,2,FALSE)</f>
        <v>FF04</v>
      </c>
      <c r="D512" s="10" t="str">
        <f>VLOOKUP(MID(E512,13,2),DATA!$M$2:$N$16,2,FALSE)</f>
        <v>Tarmac</v>
      </c>
      <c r="E512" s="66" t="s">
        <v>301</v>
      </c>
      <c r="F512" s="18" cm="1">
        <f t="array" ref="F512">SUMPRODUCT(1*('All Skus'!$C$2:$C$951=$E512),'All Skus'!$D$2:$D$951)</f>
        <v>28</v>
      </c>
      <c r="G512" s="13" t="str">
        <f>VLOOKUP(MID(E512,4,1),DATA!$F$2:$G$16,2,FALSE)</f>
        <v>20"</v>
      </c>
      <c r="H512" s="13" t="str">
        <f>VLOOKUP(MID(E512,5,3),DATA!$H$2:$I$16,2,FALSE)</f>
        <v>10.5"</v>
      </c>
      <c r="I512" s="13" t="str">
        <f t="shared" si="14"/>
        <v>35</v>
      </c>
      <c r="J512" s="13" t="str">
        <f>VLOOKUP(MID(E512,10,3),DATA!$J$2:$L$16,2,FALSE)</f>
        <v>5x112</v>
      </c>
      <c r="K512" s="13">
        <f>VLOOKUP(MID(E512,10,3),DATA!$J$2:$L$16,3,FALSE)</f>
        <v>66.56</v>
      </c>
      <c r="L512" s="10" t="str">
        <f>VLOOKUP(MID(E512,3,1),DATA!$D$2:$E$16,2,FALSE)</f>
        <v>Medium Offset</v>
      </c>
      <c r="M512" s="10">
        <v>26.2</v>
      </c>
      <c r="N512" s="11" t="s">
        <v>33</v>
      </c>
      <c r="O512" s="61" t="str">
        <f>VLOOKUP(MID(P512,1,2),DATA!$B$2:$C$10,2,FALSE)</f>
        <v>FF04</v>
      </c>
      <c r="P512" s="66" t="s">
        <v>301</v>
      </c>
      <c r="Q512" s="18" cm="1">
        <f t="array" ref="Q512">SUMPRODUCT(1*('All Skus'!$C$2:$C$951=$P512),'All Skus'!$D$2:$D$951)</f>
        <v>28</v>
      </c>
      <c r="R512" s="13" t="str">
        <f>VLOOKUP(MID(P512,4,1),DATA!$F$2:$G$16,2,FALSE)</f>
        <v>20"</v>
      </c>
      <c r="S512" s="13" t="str">
        <f>VLOOKUP(MID(P512,5,3),DATA!$H$2:$I$16,2,FALSE)</f>
        <v>10.5"</v>
      </c>
      <c r="T512" s="13" t="str">
        <f t="shared" si="15"/>
        <v>35</v>
      </c>
      <c r="U512" s="13" t="str">
        <f>VLOOKUP(MID(P512,10,3),DATA!$J$2:$L$16,2,FALSE)</f>
        <v>5x112</v>
      </c>
      <c r="V512" s="13">
        <f>VLOOKUP(MID(P512,10,3),DATA!$J$2:$L$16,3,FALSE)</f>
        <v>66.56</v>
      </c>
      <c r="W512" s="10" t="str">
        <f>VLOOKUP(MID(P512,3,1),DATA!$D$2:$E$16,2,FALSE)</f>
        <v>Medium Offset</v>
      </c>
      <c r="X512" s="10">
        <v>26.2</v>
      </c>
      <c r="Y512" s="11" t="s">
        <v>33</v>
      </c>
      <c r="AA512" s="10" t="s">
        <v>2</v>
      </c>
      <c r="AB512" s="10" t="s">
        <v>5</v>
      </c>
    </row>
    <row r="513" spans="1:28" x14ac:dyDescent="0.25">
      <c r="A513" s="10" t="s">
        <v>1823</v>
      </c>
      <c r="B513" s="10" t="s">
        <v>348</v>
      </c>
      <c r="C513" s="62" t="str">
        <f>VLOOKUP(MID(E513,1,2),DATA!$B$2:$C$10,2,FALSE)</f>
        <v>FF04</v>
      </c>
      <c r="D513" s="10" t="str">
        <f>VLOOKUP(MID(E513,13,2),DATA!$M$2:$N$16,2,FALSE)</f>
        <v>Liquid Metal</v>
      </c>
      <c r="E513" s="66" t="s">
        <v>302</v>
      </c>
      <c r="F513" s="18" cm="1">
        <f t="array" ref="F513">SUMPRODUCT(1*('All Skus'!$C$2:$C$951=$E513),'All Skus'!$D$2:$D$951)</f>
        <v>1</v>
      </c>
      <c r="G513" s="13" t="str">
        <f>VLOOKUP(MID(E513,4,1),DATA!$F$2:$G$16,2,FALSE)</f>
        <v>20"</v>
      </c>
      <c r="H513" s="13" t="str">
        <f>VLOOKUP(MID(E513,5,3),DATA!$H$2:$I$16,2,FALSE)</f>
        <v>10.5"</v>
      </c>
      <c r="I513" s="13" t="str">
        <f t="shared" si="14"/>
        <v>35</v>
      </c>
      <c r="J513" s="13" t="str">
        <f>VLOOKUP(MID(E513,10,3),DATA!$J$2:$L$16,2,FALSE)</f>
        <v>5x112</v>
      </c>
      <c r="K513" s="13">
        <f>VLOOKUP(MID(E513,10,3),DATA!$J$2:$L$16,3,FALSE)</f>
        <v>66.56</v>
      </c>
      <c r="L513" s="10" t="str">
        <f>VLOOKUP(MID(E513,3,1),DATA!$D$2:$E$16,2,FALSE)</f>
        <v>Medium Offset</v>
      </c>
      <c r="M513" s="10">
        <v>26.2</v>
      </c>
      <c r="N513" s="11" t="s">
        <v>33</v>
      </c>
      <c r="O513" s="61" t="str">
        <f>VLOOKUP(MID(P513,1,2),DATA!$B$2:$C$10,2,FALSE)</f>
        <v>FF04</v>
      </c>
      <c r="P513" s="66" t="s">
        <v>302</v>
      </c>
      <c r="Q513" s="18" cm="1">
        <f t="array" ref="Q513">SUMPRODUCT(1*('All Skus'!$C$2:$C$951=$P513),'All Skus'!$D$2:$D$951)</f>
        <v>1</v>
      </c>
      <c r="R513" s="13" t="str">
        <f>VLOOKUP(MID(P513,4,1),DATA!$F$2:$G$16,2,FALSE)</f>
        <v>20"</v>
      </c>
      <c r="S513" s="13" t="str">
        <f>VLOOKUP(MID(P513,5,3),DATA!$H$2:$I$16,2,FALSE)</f>
        <v>10.5"</v>
      </c>
      <c r="T513" s="13" t="str">
        <f t="shared" si="15"/>
        <v>35</v>
      </c>
      <c r="U513" s="13" t="str">
        <f>VLOOKUP(MID(P513,10,3),DATA!$J$2:$L$16,2,FALSE)</f>
        <v>5x112</v>
      </c>
      <c r="V513" s="13">
        <f>VLOOKUP(MID(P513,10,3),DATA!$J$2:$L$16,3,FALSE)</f>
        <v>66.56</v>
      </c>
      <c r="W513" s="10" t="str">
        <f>VLOOKUP(MID(P513,3,1),DATA!$D$2:$E$16,2,FALSE)</f>
        <v>Medium Offset</v>
      </c>
      <c r="X513" s="10">
        <v>26.2</v>
      </c>
      <c r="Y513" s="11" t="s">
        <v>33</v>
      </c>
      <c r="AA513" s="10" t="s">
        <v>2</v>
      </c>
      <c r="AB513" s="10" t="s">
        <v>5</v>
      </c>
    </row>
    <row r="514" spans="1:28" x14ac:dyDescent="0.25">
      <c r="A514" s="10" t="s">
        <v>1823</v>
      </c>
      <c r="B514" s="10" t="s">
        <v>348</v>
      </c>
      <c r="C514" s="62" t="str">
        <f>VLOOKUP(MID(E514,1,2),DATA!$B$2:$C$10,2,FALSE)</f>
        <v>FF04</v>
      </c>
      <c r="D514" s="10" t="str">
        <f>VLOOKUP(MID(E514,13,2),DATA!$M$2:$N$16,2,FALSE)</f>
        <v>Tarmac</v>
      </c>
      <c r="E514" s="66" t="s">
        <v>303</v>
      </c>
      <c r="F514" s="18" cm="1">
        <f t="array" ref="F514">SUMPRODUCT(1*('All Skus'!$C$2:$C$951=$E514),'All Skus'!$D$2:$D$951)</f>
        <v>7</v>
      </c>
      <c r="G514" s="13" t="str">
        <f>VLOOKUP(MID(E514,4,1),DATA!$F$2:$G$16,2,FALSE)</f>
        <v>20"</v>
      </c>
      <c r="H514" s="13" t="str">
        <f>VLOOKUP(MID(E514,5,3),DATA!$H$2:$I$16,2,FALSE)</f>
        <v>9.0"</v>
      </c>
      <c r="I514" s="13" t="str">
        <f t="shared" ref="I514:I577" si="16">MID(E514,8,2)</f>
        <v>25</v>
      </c>
      <c r="J514" s="13" t="str">
        <f>VLOOKUP(MID(E514,10,3),DATA!$J$2:$L$16,2,FALSE)</f>
        <v>5x112</v>
      </c>
      <c r="K514" s="13">
        <f>VLOOKUP(MID(E514,10,3),DATA!$J$2:$L$16,3,FALSE)</f>
        <v>66.56</v>
      </c>
      <c r="L514" s="10" t="str">
        <f>VLOOKUP(MID(E514,3,1),DATA!$D$2:$E$16,2,FALSE)</f>
        <v>Medium Offset</v>
      </c>
      <c r="M514" s="10">
        <v>24.8</v>
      </c>
      <c r="N514" s="11" t="s">
        <v>48</v>
      </c>
      <c r="O514" s="61" t="str">
        <f>VLOOKUP(MID(P514,1,2),DATA!$B$2:$C$10,2,FALSE)</f>
        <v>FF04</v>
      </c>
      <c r="P514" s="66" t="s">
        <v>303</v>
      </c>
      <c r="Q514" s="18" cm="1">
        <f t="array" ref="Q514">SUMPRODUCT(1*('All Skus'!$C$2:$C$951=$P514),'All Skus'!$D$2:$D$951)</f>
        <v>7</v>
      </c>
      <c r="R514" s="13" t="str">
        <f>VLOOKUP(MID(P514,4,1),DATA!$F$2:$G$16,2,FALSE)</f>
        <v>20"</v>
      </c>
      <c r="S514" s="13" t="str">
        <f>VLOOKUP(MID(P514,5,3),DATA!$H$2:$I$16,2,FALSE)</f>
        <v>9.0"</v>
      </c>
      <c r="T514" s="13" t="str">
        <f t="shared" ref="T514:T577" si="17">MID(P514,8,2)</f>
        <v>25</v>
      </c>
      <c r="U514" s="13" t="str">
        <f>VLOOKUP(MID(P514,10,3),DATA!$J$2:$L$16,2,FALSE)</f>
        <v>5x112</v>
      </c>
      <c r="V514" s="13">
        <f>VLOOKUP(MID(P514,10,3),DATA!$J$2:$L$16,3,FALSE)</f>
        <v>66.56</v>
      </c>
      <c r="W514" s="10" t="str">
        <f>VLOOKUP(MID(P514,3,1),DATA!$D$2:$E$16,2,FALSE)</f>
        <v>Medium Offset</v>
      </c>
      <c r="X514" s="10">
        <v>24.8</v>
      </c>
      <c r="Y514" s="11" t="s">
        <v>48</v>
      </c>
      <c r="AA514" s="10" t="s">
        <v>2</v>
      </c>
      <c r="AB514" s="10" t="s">
        <v>5</v>
      </c>
    </row>
    <row r="515" spans="1:28" x14ac:dyDescent="0.25">
      <c r="A515" s="10" t="s">
        <v>1823</v>
      </c>
      <c r="B515" s="10" t="s">
        <v>348</v>
      </c>
      <c r="C515" s="62" t="str">
        <f>VLOOKUP(MID(E515,1,2),DATA!$B$2:$C$10,2,FALSE)</f>
        <v>FF04</v>
      </c>
      <c r="D515" s="10" t="str">
        <f>VLOOKUP(MID(E515,13,2),DATA!$M$2:$N$16,2,FALSE)</f>
        <v>Liquid Metal</v>
      </c>
      <c r="E515" s="66" t="s">
        <v>304</v>
      </c>
      <c r="F515" s="18" cm="1">
        <f t="array" ref="F515">SUMPRODUCT(1*('All Skus'!$C$2:$C$951=$E515),'All Skus'!$D$2:$D$951)</f>
        <v>9</v>
      </c>
      <c r="G515" s="13" t="str">
        <f>VLOOKUP(MID(E515,4,1),DATA!$F$2:$G$16,2,FALSE)</f>
        <v>20"</v>
      </c>
      <c r="H515" s="13" t="str">
        <f>VLOOKUP(MID(E515,5,3),DATA!$H$2:$I$16,2,FALSE)</f>
        <v>9.0"</v>
      </c>
      <c r="I515" s="13" t="str">
        <f t="shared" si="16"/>
        <v>25</v>
      </c>
      <c r="J515" s="13" t="str">
        <f>VLOOKUP(MID(E515,10,3),DATA!$J$2:$L$16,2,FALSE)</f>
        <v>5x112</v>
      </c>
      <c r="K515" s="13">
        <f>VLOOKUP(MID(E515,10,3),DATA!$J$2:$L$16,3,FALSE)</f>
        <v>66.56</v>
      </c>
      <c r="L515" s="10" t="str">
        <f>VLOOKUP(MID(E515,3,1),DATA!$D$2:$E$16,2,FALSE)</f>
        <v>Medium Offset</v>
      </c>
      <c r="M515" s="10">
        <v>24.8</v>
      </c>
      <c r="N515" s="11" t="s">
        <v>48</v>
      </c>
      <c r="O515" s="61" t="str">
        <f>VLOOKUP(MID(P515,1,2),DATA!$B$2:$C$10,2,FALSE)</f>
        <v>FF04</v>
      </c>
      <c r="P515" s="66" t="s">
        <v>304</v>
      </c>
      <c r="Q515" s="18" cm="1">
        <f t="array" ref="Q515">SUMPRODUCT(1*('All Skus'!$C$2:$C$951=$P515),'All Skus'!$D$2:$D$951)</f>
        <v>9</v>
      </c>
      <c r="R515" s="13" t="str">
        <f>VLOOKUP(MID(P515,4,1),DATA!$F$2:$G$16,2,FALSE)</f>
        <v>20"</v>
      </c>
      <c r="S515" s="13" t="str">
        <f>VLOOKUP(MID(P515,5,3),DATA!$H$2:$I$16,2,FALSE)</f>
        <v>9.0"</v>
      </c>
      <c r="T515" s="13" t="str">
        <f t="shared" si="17"/>
        <v>25</v>
      </c>
      <c r="U515" s="13" t="str">
        <f>VLOOKUP(MID(P515,10,3),DATA!$J$2:$L$16,2,FALSE)</f>
        <v>5x112</v>
      </c>
      <c r="V515" s="13">
        <f>VLOOKUP(MID(P515,10,3),DATA!$J$2:$L$16,3,FALSE)</f>
        <v>66.56</v>
      </c>
      <c r="W515" s="10" t="str">
        <f>VLOOKUP(MID(P515,3,1),DATA!$D$2:$E$16,2,FALSE)</f>
        <v>Medium Offset</v>
      </c>
      <c r="X515" s="10">
        <v>24.8</v>
      </c>
      <c r="Y515" s="11" t="s">
        <v>48</v>
      </c>
      <c r="AA515" s="10" t="s">
        <v>2</v>
      </c>
      <c r="AB515" s="10" t="s">
        <v>5</v>
      </c>
    </row>
    <row r="516" spans="1:28" x14ac:dyDescent="0.25">
      <c r="A516" s="10" t="s">
        <v>1823</v>
      </c>
      <c r="B516" s="10" t="s">
        <v>348</v>
      </c>
      <c r="C516" s="62" t="str">
        <f>VLOOKUP(MID(E516,1,2),DATA!$B$2:$C$10,2,FALSE)</f>
        <v>FF10</v>
      </c>
      <c r="D516" s="10" t="str">
        <f>VLOOKUP(MID(E516,13,2),DATA!$M$2:$N$16,2,FALSE)</f>
        <v>Tarmac</v>
      </c>
      <c r="E516" s="66" t="s">
        <v>31</v>
      </c>
      <c r="F516" s="18" cm="1">
        <f t="array" ref="F516">SUMPRODUCT(1*('All Skus'!$C$2:$C$951=$E516),'All Skus'!$D$2:$D$951)</f>
        <v>68</v>
      </c>
      <c r="G516" s="13" t="str">
        <f>VLOOKUP(MID(E516,4,1),DATA!$F$2:$G$16,2,FALSE)</f>
        <v>20"</v>
      </c>
      <c r="H516" s="13" t="str">
        <f>VLOOKUP(MID(E516,5,3),DATA!$H$2:$I$16,2,FALSE)</f>
        <v>10.5"</v>
      </c>
      <c r="I516" s="13" t="str">
        <f t="shared" si="16"/>
        <v>35</v>
      </c>
      <c r="J516" s="13" t="str">
        <f>VLOOKUP(MID(E516,10,3),DATA!$J$2:$L$16,2,FALSE)</f>
        <v>5x112</v>
      </c>
      <c r="K516" s="13">
        <f>VLOOKUP(MID(E516,10,3),DATA!$J$2:$L$16,3,FALSE)</f>
        <v>66.56</v>
      </c>
      <c r="L516" s="10" t="str">
        <f>VLOOKUP(MID(E516,3,1),DATA!$D$2:$E$16,2,FALSE)</f>
        <v>Medium Offset</v>
      </c>
      <c r="N516" s="11" t="s">
        <v>33</v>
      </c>
      <c r="O516" s="61" t="str">
        <f>VLOOKUP(MID(P516,1,2),DATA!$B$2:$C$10,2,FALSE)</f>
        <v>FF10</v>
      </c>
      <c r="P516" s="66" t="s">
        <v>31</v>
      </c>
      <c r="Q516" s="18" cm="1">
        <f t="array" ref="Q516">SUMPRODUCT(1*('All Skus'!$C$2:$C$951=$P516),'All Skus'!$D$2:$D$951)</f>
        <v>68</v>
      </c>
      <c r="R516" s="13" t="str">
        <f>VLOOKUP(MID(P516,4,1),DATA!$F$2:$G$16,2,FALSE)</f>
        <v>20"</v>
      </c>
      <c r="S516" s="13" t="str">
        <f>VLOOKUP(MID(P516,5,3),DATA!$H$2:$I$16,2,FALSE)</f>
        <v>10.5"</v>
      </c>
      <c r="T516" s="13" t="str">
        <f t="shared" si="17"/>
        <v>35</v>
      </c>
      <c r="U516" s="13" t="str">
        <f>VLOOKUP(MID(P516,10,3),DATA!$J$2:$L$16,2,FALSE)</f>
        <v>5x112</v>
      </c>
      <c r="V516" s="13">
        <f>VLOOKUP(MID(P516,10,3),DATA!$J$2:$L$16,3,FALSE)</f>
        <v>66.56</v>
      </c>
      <c r="W516" s="10" t="str">
        <f>VLOOKUP(MID(P516,3,1),DATA!$D$2:$E$16,2,FALSE)</f>
        <v>Medium Offset</v>
      </c>
      <c r="Y516" s="11" t="s">
        <v>33</v>
      </c>
      <c r="AA516" s="10" t="s">
        <v>2</v>
      </c>
      <c r="AB516" s="10" t="s">
        <v>5</v>
      </c>
    </row>
    <row r="517" spans="1:28" x14ac:dyDescent="0.25">
      <c r="A517" s="10" t="s">
        <v>1823</v>
      </c>
      <c r="B517" s="10" t="s">
        <v>348</v>
      </c>
      <c r="C517" s="62" t="str">
        <f>VLOOKUP(MID(E517,1,2),DATA!$B$2:$C$10,2,FALSE)</f>
        <v>FF10</v>
      </c>
      <c r="D517" s="10" t="str">
        <f>VLOOKUP(MID(E517,13,2),DATA!$M$2:$N$16,2,FALSE)</f>
        <v>Liquid Metal</v>
      </c>
      <c r="E517" s="66" t="s">
        <v>32</v>
      </c>
      <c r="F517" s="18" cm="1">
        <f t="array" ref="F517">SUMPRODUCT(1*('All Skus'!$C$2:$C$951=$E517),'All Skus'!$D$2:$D$951)</f>
        <v>10</v>
      </c>
      <c r="G517" s="13" t="str">
        <f>VLOOKUP(MID(E517,4,1),DATA!$F$2:$G$16,2,FALSE)</f>
        <v>20"</v>
      </c>
      <c r="H517" s="13" t="str">
        <f>VLOOKUP(MID(E517,5,3),DATA!$H$2:$I$16,2,FALSE)</f>
        <v>10.5"</v>
      </c>
      <c r="I517" s="13" t="str">
        <f t="shared" si="16"/>
        <v>35</v>
      </c>
      <c r="J517" s="13" t="str">
        <f>VLOOKUP(MID(E517,10,3),DATA!$J$2:$L$16,2,FALSE)</f>
        <v>5x112</v>
      </c>
      <c r="K517" s="13">
        <f>VLOOKUP(MID(E517,10,3),DATA!$J$2:$L$16,3,FALSE)</f>
        <v>66.56</v>
      </c>
      <c r="L517" s="10" t="str">
        <f>VLOOKUP(MID(E517,3,1),DATA!$D$2:$E$16,2,FALSE)</f>
        <v>Medium Offset</v>
      </c>
      <c r="N517" s="11" t="s">
        <v>33</v>
      </c>
      <c r="O517" s="61" t="str">
        <f>VLOOKUP(MID(P517,1,2),DATA!$B$2:$C$10,2,FALSE)</f>
        <v>FF10</v>
      </c>
      <c r="P517" s="66" t="s">
        <v>32</v>
      </c>
      <c r="Q517" s="18" cm="1">
        <f t="array" ref="Q517">SUMPRODUCT(1*('All Skus'!$C$2:$C$951=$P517),'All Skus'!$D$2:$D$951)</f>
        <v>10</v>
      </c>
      <c r="R517" s="13" t="str">
        <f>VLOOKUP(MID(P517,4,1),DATA!$F$2:$G$16,2,FALSE)</f>
        <v>20"</v>
      </c>
      <c r="S517" s="13" t="str">
        <f>VLOOKUP(MID(P517,5,3),DATA!$H$2:$I$16,2,FALSE)</f>
        <v>10.5"</v>
      </c>
      <c r="T517" s="13" t="str">
        <f t="shared" si="17"/>
        <v>35</v>
      </c>
      <c r="U517" s="13" t="str">
        <f>VLOOKUP(MID(P517,10,3),DATA!$J$2:$L$16,2,FALSE)</f>
        <v>5x112</v>
      </c>
      <c r="V517" s="13">
        <f>VLOOKUP(MID(P517,10,3),DATA!$J$2:$L$16,3,FALSE)</f>
        <v>66.56</v>
      </c>
      <c r="W517" s="10" t="str">
        <f>VLOOKUP(MID(P517,3,1),DATA!$D$2:$E$16,2,FALSE)</f>
        <v>Medium Offset</v>
      </c>
      <c r="Y517" s="11" t="s">
        <v>33</v>
      </c>
      <c r="AA517" s="10" t="s">
        <v>2</v>
      </c>
      <c r="AB517" s="10" t="s">
        <v>5</v>
      </c>
    </row>
    <row r="518" spans="1:28" x14ac:dyDescent="0.25">
      <c r="A518" s="10" t="s">
        <v>1823</v>
      </c>
      <c r="B518" s="10" t="s">
        <v>348</v>
      </c>
      <c r="C518" s="62" t="str">
        <f>VLOOKUP(MID(E518,1,2),DATA!$B$2:$C$10,2,FALSE)</f>
        <v>FF10</v>
      </c>
      <c r="D518" s="10" t="str">
        <f>VLOOKUP(MID(E518,13,2),DATA!$M$2:$N$16,2,FALSE)</f>
        <v>Tarmac</v>
      </c>
      <c r="E518" s="66" t="s">
        <v>28</v>
      </c>
      <c r="F518" s="18" cm="1">
        <f t="array" ref="F518">SUMPRODUCT(1*('All Skus'!$C$2:$C$951=$E518),'All Skus'!$D$2:$D$951)</f>
        <v>24</v>
      </c>
      <c r="G518" s="13" t="str">
        <f>VLOOKUP(MID(E518,4,1),DATA!$F$2:$G$16,2,FALSE)</f>
        <v>20"</v>
      </c>
      <c r="H518" s="13" t="str">
        <f>VLOOKUP(MID(E518,5,3),DATA!$H$2:$I$16,2,FALSE)</f>
        <v>9.0"</v>
      </c>
      <c r="I518" s="13" t="str">
        <f t="shared" si="16"/>
        <v>25</v>
      </c>
      <c r="J518" s="13" t="str">
        <f>VLOOKUP(MID(E518,10,3),DATA!$J$2:$L$16,2,FALSE)</f>
        <v>5x112</v>
      </c>
      <c r="K518" s="13">
        <f>VLOOKUP(MID(E518,10,3),DATA!$J$2:$L$16,3,FALSE)</f>
        <v>66.56</v>
      </c>
      <c r="L518" s="10" t="str">
        <f>VLOOKUP(MID(E518,3,1),DATA!$D$2:$E$16,2,FALSE)</f>
        <v>Medium Offset</v>
      </c>
      <c r="N518" s="11" t="s">
        <v>48</v>
      </c>
      <c r="O518" s="61" t="str">
        <f>VLOOKUP(MID(P518,1,2),DATA!$B$2:$C$10,2,FALSE)</f>
        <v>FF10</v>
      </c>
      <c r="P518" s="66" t="s">
        <v>28</v>
      </c>
      <c r="Q518" s="18" cm="1">
        <f t="array" ref="Q518">SUMPRODUCT(1*('All Skus'!$C$2:$C$951=$P518),'All Skus'!$D$2:$D$951)</f>
        <v>24</v>
      </c>
      <c r="R518" s="13" t="str">
        <f>VLOOKUP(MID(P518,4,1),DATA!$F$2:$G$16,2,FALSE)</f>
        <v>20"</v>
      </c>
      <c r="S518" s="13" t="str">
        <f>VLOOKUP(MID(P518,5,3),DATA!$H$2:$I$16,2,FALSE)</f>
        <v>9.0"</v>
      </c>
      <c r="T518" s="13" t="str">
        <f t="shared" si="17"/>
        <v>25</v>
      </c>
      <c r="U518" s="13" t="str">
        <f>VLOOKUP(MID(P518,10,3),DATA!$J$2:$L$16,2,FALSE)</f>
        <v>5x112</v>
      </c>
      <c r="V518" s="13">
        <f>VLOOKUP(MID(P518,10,3),DATA!$J$2:$L$16,3,FALSE)</f>
        <v>66.56</v>
      </c>
      <c r="W518" s="10" t="str">
        <f>VLOOKUP(MID(P518,3,1),DATA!$D$2:$E$16,2,FALSE)</f>
        <v>Medium Offset</v>
      </c>
      <c r="Y518" s="11" t="s">
        <v>48</v>
      </c>
      <c r="AA518" s="10" t="s">
        <v>2</v>
      </c>
      <c r="AB518" s="10" t="s">
        <v>5</v>
      </c>
    </row>
    <row r="519" spans="1:28" x14ac:dyDescent="0.25">
      <c r="A519" s="10" t="s">
        <v>1823</v>
      </c>
      <c r="B519" s="10" t="s">
        <v>348</v>
      </c>
      <c r="C519" s="62" t="str">
        <f>VLOOKUP(MID(E519,1,2),DATA!$B$2:$C$10,2,FALSE)</f>
        <v>FF10</v>
      </c>
      <c r="D519" s="10" t="str">
        <f>VLOOKUP(MID(E519,13,2),DATA!$M$2:$N$16,2,FALSE)</f>
        <v>Liquid Metal</v>
      </c>
      <c r="E519" s="66" t="s">
        <v>29</v>
      </c>
      <c r="F519" s="18" cm="1">
        <f t="array" ref="F519">SUMPRODUCT(1*('All Skus'!$C$2:$C$951=$E519),'All Skus'!$D$2:$D$951)</f>
        <v>8</v>
      </c>
      <c r="G519" s="13" t="str">
        <f>VLOOKUP(MID(E519,4,1),DATA!$F$2:$G$16,2,FALSE)</f>
        <v>20"</v>
      </c>
      <c r="H519" s="13" t="str">
        <f>VLOOKUP(MID(E519,5,3),DATA!$H$2:$I$16,2,FALSE)</f>
        <v>9.0"</v>
      </c>
      <c r="I519" s="13" t="str">
        <f t="shared" si="16"/>
        <v>25</v>
      </c>
      <c r="J519" s="13" t="str">
        <f>VLOOKUP(MID(E519,10,3),DATA!$J$2:$L$16,2,FALSE)</f>
        <v>5x112</v>
      </c>
      <c r="K519" s="13">
        <f>VLOOKUP(MID(E519,10,3),DATA!$J$2:$L$16,3,FALSE)</f>
        <v>66.56</v>
      </c>
      <c r="L519" s="10" t="str">
        <f>VLOOKUP(MID(E519,3,1),DATA!$D$2:$E$16,2,FALSE)</f>
        <v>Medium Offset</v>
      </c>
      <c r="N519" s="11" t="s">
        <v>48</v>
      </c>
      <c r="O519" s="61" t="str">
        <f>VLOOKUP(MID(P519,1,2),DATA!$B$2:$C$10,2,FALSE)</f>
        <v>FF10</v>
      </c>
      <c r="P519" s="66" t="s">
        <v>29</v>
      </c>
      <c r="Q519" s="18" cm="1">
        <f t="array" ref="Q519">SUMPRODUCT(1*('All Skus'!$C$2:$C$951=$P519),'All Skus'!$D$2:$D$951)</f>
        <v>8</v>
      </c>
      <c r="R519" s="13" t="str">
        <f>VLOOKUP(MID(P519,4,1),DATA!$F$2:$G$16,2,FALSE)</f>
        <v>20"</v>
      </c>
      <c r="S519" s="13" t="str">
        <f>VLOOKUP(MID(P519,5,3),DATA!$H$2:$I$16,2,FALSE)</f>
        <v>9.0"</v>
      </c>
      <c r="T519" s="13" t="str">
        <f t="shared" si="17"/>
        <v>25</v>
      </c>
      <c r="U519" s="13" t="str">
        <f>VLOOKUP(MID(P519,10,3),DATA!$J$2:$L$16,2,FALSE)</f>
        <v>5x112</v>
      </c>
      <c r="V519" s="13">
        <f>VLOOKUP(MID(P519,10,3),DATA!$J$2:$L$16,3,FALSE)</f>
        <v>66.56</v>
      </c>
      <c r="W519" s="10" t="str">
        <f>VLOOKUP(MID(P519,3,1),DATA!$D$2:$E$16,2,FALSE)</f>
        <v>Medium Offset</v>
      </c>
      <c r="Y519" s="11" t="s">
        <v>48</v>
      </c>
      <c r="AA519" s="10" t="s">
        <v>2</v>
      </c>
      <c r="AB519" s="10" t="s">
        <v>5</v>
      </c>
    </row>
    <row r="520" spans="1:28" x14ac:dyDescent="0.25">
      <c r="A520" s="10" t="s">
        <v>1823</v>
      </c>
      <c r="B520" s="10" t="s">
        <v>348</v>
      </c>
      <c r="C520" s="62" t="str">
        <f>VLOOKUP(MID(E520,1,2),DATA!$B$2:$C$10,2,FALSE)</f>
        <v>FF10</v>
      </c>
      <c r="D520" s="10" t="str">
        <f>VLOOKUP(MID(E520,13,2),DATA!$M$2:$N$16,2,FALSE)</f>
        <v>Tarmac</v>
      </c>
      <c r="E520" s="66" t="s">
        <v>49</v>
      </c>
      <c r="F520" s="18" cm="1">
        <f t="array" ref="F520">SUMPRODUCT(1*('All Skus'!$C$2:$C$951=$E520),'All Skus'!$D$2:$D$951)</f>
        <v>-2</v>
      </c>
      <c r="G520" s="13" t="str">
        <f>VLOOKUP(MID(E520,4,1),DATA!$F$2:$G$16,2,FALSE)</f>
        <v>21"</v>
      </c>
      <c r="H520" s="13" t="str">
        <f>VLOOKUP(MID(E520,5,3),DATA!$H$2:$I$16,2,FALSE)</f>
        <v>10.5"</v>
      </c>
      <c r="I520" s="13" t="str">
        <f t="shared" si="16"/>
        <v>35</v>
      </c>
      <c r="J520" s="13" t="str">
        <f>VLOOKUP(MID(E520,10,3),DATA!$J$2:$L$16,2,FALSE)</f>
        <v>5x112</v>
      </c>
      <c r="K520" s="13">
        <f>VLOOKUP(MID(E520,10,3),DATA!$J$2:$L$16,3,FALSE)</f>
        <v>66.56</v>
      </c>
      <c r="L520" s="10" t="str">
        <f>VLOOKUP(MID(E520,3,1),DATA!$D$2:$E$16,2,FALSE)</f>
        <v>Medium Offset</v>
      </c>
      <c r="N520" s="11" t="s">
        <v>59</v>
      </c>
      <c r="O520" s="61" t="str">
        <f>VLOOKUP(MID(P520,1,2),DATA!$B$2:$C$10,2,FALSE)</f>
        <v>FF10</v>
      </c>
      <c r="P520" s="66" t="s">
        <v>49</v>
      </c>
      <c r="Q520" s="18" cm="1">
        <f t="array" ref="Q520">SUMPRODUCT(1*('All Skus'!$C$2:$C$951=$P520),'All Skus'!$D$2:$D$951)</f>
        <v>-2</v>
      </c>
      <c r="R520" s="13" t="str">
        <f>VLOOKUP(MID(P520,4,1),DATA!$F$2:$G$16,2,FALSE)</f>
        <v>21"</v>
      </c>
      <c r="S520" s="13" t="str">
        <f>VLOOKUP(MID(P520,5,3),DATA!$H$2:$I$16,2,FALSE)</f>
        <v>10.5"</v>
      </c>
      <c r="T520" s="13" t="str">
        <f t="shared" si="17"/>
        <v>35</v>
      </c>
      <c r="U520" s="13" t="str">
        <f>VLOOKUP(MID(P520,10,3),DATA!$J$2:$L$16,2,FALSE)</f>
        <v>5x112</v>
      </c>
      <c r="V520" s="13">
        <f>VLOOKUP(MID(P520,10,3),DATA!$J$2:$L$16,3,FALSE)</f>
        <v>66.56</v>
      </c>
      <c r="W520" s="10" t="str">
        <f>VLOOKUP(MID(P520,3,1),DATA!$D$2:$E$16,2,FALSE)</f>
        <v>Medium Offset</v>
      </c>
      <c r="Y520" s="11" t="s">
        <v>59</v>
      </c>
      <c r="AA520" s="10" t="s">
        <v>2</v>
      </c>
      <c r="AB520" s="10" t="s">
        <v>5</v>
      </c>
    </row>
    <row r="521" spans="1:28" x14ac:dyDescent="0.25">
      <c r="A521" s="10" t="s">
        <v>1823</v>
      </c>
      <c r="B521" s="10" t="s">
        <v>348</v>
      </c>
      <c r="C521" s="62" t="str">
        <f>VLOOKUP(MID(E521,1,2),DATA!$B$2:$C$10,2,FALSE)</f>
        <v>FF10</v>
      </c>
      <c r="D521" s="10" t="str">
        <f>VLOOKUP(MID(E521,13,2),DATA!$M$2:$N$16,2,FALSE)</f>
        <v>Liquid Metal</v>
      </c>
      <c r="E521" s="66" t="s">
        <v>50</v>
      </c>
      <c r="F521" s="18" cm="1">
        <f t="array" ref="F521">SUMPRODUCT(1*('All Skus'!$C$2:$C$951=$E521),'All Skus'!$D$2:$D$951)</f>
        <v>-2</v>
      </c>
      <c r="G521" s="13" t="str">
        <f>VLOOKUP(MID(E521,4,1),DATA!$F$2:$G$16,2,FALSE)</f>
        <v>21"</v>
      </c>
      <c r="H521" s="13" t="str">
        <f>VLOOKUP(MID(E521,5,3),DATA!$H$2:$I$16,2,FALSE)</f>
        <v>10.5"</v>
      </c>
      <c r="I521" s="13" t="str">
        <f t="shared" si="16"/>
        <v>35</v>
      </c>
      <c r="J521" s="13" t="str">
        <f>VLOOKUP(MID(E521,10,3),DATA!$J$2:$L$16,2,FALSE)</f>
        <v>5x112</v>
      </c>
      <c r="K521" s="13">
        <f>VLOOKUP(MID(E521,10,3),DATA!$J$2:$L$16,3,FALSE)</f>
        <v>66.56</v>
      </c>
      <c r="L521" s="10" t="str">
        <f>VLOOKUP(MID(E521,3,1),DATA!$D$2:$E$16,2,FALSE)</f>
        <v>Medium Offset</v>
      </c>
      <c r="N521" s="11" t="s">
        <v>59</v>
      </c>
      <c r="O521" s="61" t="str">
        <f>VLOOKUP(MID(P521,1,2),DATA!$B$2:$C$10,2,FALSE)</f>
        <v>FF10</v>
      </c>
      <c r="P521" s="66" t="s">
        <v>50</v>
      </c>
      <c r="Q521" s="18" cm="1">
        <f t="array" ref="Q521">SUMPRODUCT(1*('All Skus'!$C$2:$C$951=$P521),'All Skus'!$D$2:$D$951)</f>
        <v>-2</v>
      </c>
      <c r="R521" s="13" t="str">
        <f>VLOOKUP(MID(P521,4,1),DATA!$F$2:$G$16,2,FALSE)</f>
        <v>21"</v>
      </c>
      <c r="S521" s="13" t="str">
        <f>VLOOKUP(MID(P521,5,3),DATA!$H$2:$I$16,2,FALSE)</f>
        <v>10.5"</v>
      </c>
      <c r="T521" s="13" t="str">
        <f t="shared" si="17"/>
        <v>35</v>
      </c>
      <c r="U521" s="13" t="str">
        <f>VLOOKUP(MID(P521,10,3),DATA!$J$2:$L$16,2,FALSE)</f>
        <v>5x112</v>
      </c>
      <c r="V521" s="13">
        <f>VLOOKUP(MID(P521,10,3),DATA!$J$2:$L$16,3,FALSE)</f>
        <v>66.56</v>
      </c>
      <c r="W521" s="10" t="str">
        <f>VLOOKUP(MID(P521,3,1),DATA!$D$2:$E$16,2,FALSE)</f>
        <v>Medium Offset</v>
      </c>
      <c r="Y521" s="11" t="s">
        <v>59</v>
      </c>
      <c r="AA521" s="10" t="s">
        <v>2</v>
      </c>
      <c r="AB521" s="10" t="s">
        <v>5</v>
      </c>
    </row>
    <row r="522" spans="1:28" x14ac:dyDescent="0.25">
      <c r="A522" s="10" t="s">
        <v>1823</v>
      </c>
      <c r="B522" s="10" t="s">
        <v>348</v>
      </c>
      <c r="C522" s="62" t="str">
        <f>VLOOKUP(MID(E522,1,2),DATA!$B$2:$C$10,2,FALSE)</f>
        <v>FF10</v>
      </c>
      <c r="D522" s="10" t="str">
        <f>VLOOKUP(MID(E522,13,2),DATA!$M$2:$N$16,2,FALSE)</f>
        <v>Tarmac</v>
      </c>
      <c r="E522" s="66" t="s">
        <v>53</v>
      </c>
      <c r="F522" s="18" cm="1">
        <f t="array" ref="F522">SUMPRODUCT(1*('All Skus'!$C$2:$C$951=$E522),'All Skus'!$D$2:$D$951)</f>
        <v>0</v>
      </c>
      <c r="G522" s="13" t="str">
        <f>VLOOKUP(MID(E522,4,1),DATA!$F$2:$G$16,2,FALSE)</f>
        <v>21"</v>
      </c>
      <c r="H522" s="13" t="str">
        <f>VLOOKUP(MID(E522,5,3),DATA!$H$2:$I$16,2,FALSE)</f>
        <v>9.5"</v>
      </c>
      <c r="I522" s="13" t="str">
        <f t="shared" si="16"/>
        <v>30</v>
      </c>
      <c r="J522" s="13" t="str">
        <f>VLOOKUP(MID(E522,10,3),DATA!$J$2:$L$16,2,FALSE)</f>
        <v>5x112</v>
      </c>
      <c r="K522" s="13">
        <f>VLOOKUP(MID(E522,10,3),DATA!$J$2:$L$16,3,FALSE)</f>
        <v>66.56</v>
      </c>
      <c r="L522" s="10" t="str">
        <f>VLOOKUP(MID(E522,3,1),DATA!$D$2:$E$16,2,FALSE)</f>
        <v>Medium Offset</v>
      </c>
      <c r="N522" s="11" t="s">
        <v>56</v>
      </c>
      <c r="O522" s="61" t="str">
        <f>VLOOKUP(MID(P522,1,2),DATA!$B$2:$C$10,2,FALSE)</f>
        <v>FF10</v>
      </c>
      <c r="P522" s="66" t="s">
        <v>53</v>
      </c>
      <c r="Q522" s="18" cm="1">
        <f t="array" ref="Q522">SUMPRODUCT(1*('All Skus'!$C$2:$C$951=$P522),'All Skus'!$D$2:$D$951)</f>
        <v>0</v>
      </c>
      <c r="R522" s="13" t="str">
        <f>VLOOKUP(MID(P522,4,1),DATA!$F$2:$G$16,2,FALSE)</f>
        <v>21"</v>
      </c>
      <c r="S522" s="13" t="str">
        <f>VLOOKUP(MID(P522,5,3),DATA!$H$2:$I$16,2,FALSE)</f>
        <v>9.5"</v>
      </c>
      <c r="T522" s="13" t="str">
        <f t="shared" si="17"/>
        <v>30</v>
      </c>
      <c r="U522" s="13" t="str">
        <f>VLOOKUP(MID(P522,10,3),DATA!$J$2:$L$16,2,FALSE)</f>
        <v>5x112</v>
      </c>
      <c r="V522" s="13">
        <f>VLOOKUP(MID(P522,10,3),DATA!$J$2:$L$16,3,FALSE)</f>
        <v>66.56</v>
      </c>
      <c r="W522" s="10" t="str">
        <f>VLOOKUP(MID(P522,3,1),DATA!$D$2:$E$16,2,FALSE)</f>
        <v>Medium Offset</v>
      </c>
      <c r="Y522" s="11" t="s">
        <v>56</v>
      </c>
      <c r="AA522" s="10" t="s">
        <v>2</v>
      </c>
      <c r="AB522" s="10" t="s">
        <v>5</v>
      </c>
    </row>
    <row r="523" spans="1:28" x14ac:dyDescent="0.25">
      <c r="A523" s="10" t="s">
        <v>1823</v>
      </c>
      <c r="B523" s="10" t="s">
        <v>348</v>
      </c>
      <c r="C523" s="62" t="str">
        <f>VLOOKUP(MID(E523,1,2),DATA!$B$2:$C$10,2,FALSE)</f>
        <v>FF10</v>
      </c>
      <c r="D523" s="10" t="str">
        <f>VLOOKUP(MID(E523,13,2),DATA!$M$2:$N$16,2,FALSE)</f>
        <v>Liquid Metal</v>
      </c>
      <c r="E523" s="66" t="s">
        <v>54</v>
      </c>
      <c r="F523" s="18" cm="1">
        <f t="array" ref="F523">SUMPRODUCT(1*('All Skus'!$C$2:$C$951=$E523),'All Skus'!$D$2:$D$951)</f>
        <v>-6</v>
      </c>
      <c r="G523" s="13" t="str">
        <f>VLOOKUP(MID(E523,4,1),DATA!$F$2:$G$16,2,FALSE)</f>
        <v>21"</v>
      </c>
      <c r="H523" s="13" t="str">
        <f>VLOOKUP(MID(E523,5,3),DATA!$H$2:$I$16,2,FALSE)</f>
        <v>9.5"</v>
      </c>
      <c r="I523" s="13" t="str">
        <f t="shared" si="16"/>
        <v>30</v>
      </c>
      <c r="J523" s="13" t="str">
        <f>VLOOKUP(MID(E523,10,3),DATA!$J$2:$L$16,2,FALSE)</f>
        <v>5x112</v>
      </c>
      <c r="K523" s="13">
        <f>VLOOKUP(MID(E523,10,3),DATA!$J$2:$L$16,3,FALSE)</f>
        <v>66.56</v>
      </c>
      <c r="L523" s="10" t="str">
        <f>VLOOKUP(MID(E523,3,1),DATA!$D$2:$E$16,2,FALSE)</f>
        <v>Medium Offset</v>
      </c>
      <c r="N523" s="11" t="s">
        <v>56</v>
      </c>
      <c r="O523" s="61" t="str">
        <f>VLOOKUP(MID(P523,1,2),DATA!$B$2:$C$10,2,FALSE)</f>
        <v>FF10</v>
      </c>
      <c r="P523" s="66" t="s">
        <v>54</v>
      </c>
      <c r="Q523" s="18" cm="1">
        <f t="array" ref="Q523">SUMPRODUCT(1*('All Skus'!$C$2:$C$951=$P523),'All Skus'!$D$2:$D$951)</f>
        <v>-6</v>
      </c>
      <c r="R523" s="13" t="str">
        <f>VLOOKUP(MID(P523,4,1),DATA!$F$2:$G$16,2,FALSE)</f>
        <v>21"</v>
      </c>
      <c r="S523" s="13" t="str">
        <f>VLOOKUP(MID(P523,5,3),DATA!$H$2:$I$16,2,FALSE)</f>
        <v>9.5"</v>
      </c>
      <c r="T523" s="13" t="str">
        <f t="shared" si="17"/>
        <v>30</v>
      </c>
      <c r="U523" s="13" t="str">
        <f>VLOOKUP(MID(P523,10,3),DATA!$J$2:$L$16,2,FALSE)</f>
        <v>5x112</v>
      </c>
      <c r="V523" s="13">
        <f>VLOOKUP(MID(P523,10,3),DATA!$J$2:$L$16,3,FALSE)</f>
        <v>66.56</v>
      </c>
      <c r="W523" s="10" t="str">
        <f>VLOOKUP(MID(P523,3,1),DATA!$D$2:$E$16,2,FALSE)</f>
        <v>Medium Offset</v>
      </c>
      <c r="Y523" s="11" t="s">
        <v>56</v>
      </c>
      <c r="AA523" s="10" t="s">
        <v>2</v>
      </c>
      <c r="AB523" s="10" t="s">
        <v>5</v>
      </c>
    </row>
    <row r="524" spans="1:28" x14ac:dyDescent="0.25">
      <c r="A524" s="10" t="s">
        <v>1823</v>
      </c>
      <c r="B524" s="10" t="s">
        <v>348</v>
      </c>
      <c r="C524" s="62" t="str">
        <f>VLOOKUP(MID(E524,1,2),DATA!$B$2:$C$10,2,FALSE)</f>
        <v>FF11</v>
      </c>
      <c r="D524" s="10" t="str">
        <f>VLOOKUP(MID(E524,13,2),DATA!$M$2:$N$16,2,FALSE)</f>
        <v>Tarmac</v>
      </c>
      <c r="E524" s="66" t="s">
        <v>380</v>
      </c>
      <c r="F524" s="18" cm="1">
        <f t="array" ref="F524">SUMPRODUCT(1*('All Skus'!$C$2:$C$951=$E524),'All Skus'!$D$2:$D$951)</f>
        <v>23</v>
      </c>
      <c r="G524" s="13" t="str">
        <f>VLOOKUP(MID(E524,4,1),DATA!$F$2:$G$16,2,FALSE)</f>
        <v>20"</v>
      </c>
      <c r="H524" s="13" t="str">
        <f>VLOOKUP(MID(E524,5,3),DATA!$H$2:$I$16,2,FALSE)</f>
        <v>10.5"</v>
      </c>
      <c r="I524" s="13" t="str">
        <f t="shared" si="16"/>
        <v>35</v>
      </c>
      <c r="J524" s="13" t="str">
        <f>VLOOKUP(MID(E524,10,3),DATA!$J$2:$L$16,2,FALSE)</f>
        <v>5x112</v>
      </c>
      <c r="K524" s="13">
        <f>VLOOKUP(MID(E524,10,3),DATA!$J$2:$L$16,3,FALSE)</f>
        <v>66.56</v>
      </c>
      <c r="L524" s="10" t="str">
        <f>VLOOKUP(MID(E524,3,1),DATA!$D$2:$E$16,2,FALSE)</f>
        <v>Medium Offset</v>
      </c>
      <c r="N524" s="11" t="s">
        <v>33</v>
      </c>
      <c r="O524" s="61" t="str">
        <f>VLOOKUP(MID(P524,1,2),DATA!$B$2:$C$10,2,FALSE)</f>
        <v>FF11</v>
      </c>
      <c r="P524" s="66" t="s">
        <v>380</v>
      </c>
      <c r="Q524" s="18" cm="1">
        <f t="array" ref="Q524">SUMPRODUCT(1*('All Skus'!$C$2:$C$951=$P524),'All Skus'!$D$2:$D$951)</f>
        <v>23</v>
      </c>
      <c r="R524" s="13" t="str">
        <f>VLOOKUP(MID(P524,4,1),DATA!$F$2:$G$16,2,FALSE)</f>
        <v>20"</v>
      </c>
      <c r="S524" s="13" t="str">
        <f>VLOOKUP(MID(P524,5,3),DATA!$H$2:$I$16,2,FALSE)</f>
        <v>10.5"</v>
      </c>
      <c r="T524" s="13" t="str">
        <f t="shared" si="17"/>
        <v>35</v>
      </c>
      <c r="U524" s="13" t="str">
        <f>VLOOKUP(MID(P524,10,3),DATA!$J$2:$L$16,2,FALSE)</f>
        <v>5x112</v>
      </c>
      <c r="V524" s="13">
        <f>VLOOKUP(MID(P524,10,3),DATA!$J$2:$L$16,3,FALSE)</f>
        <v>66.56</v>
      </c>
      <c r="W524" s="10" t="str">
        <f>VLOOKUP(MID(P524,3,1),DATA!$D$2:$E$16,2,FALSE)</f>
        <v>Medium Offset</v>
      </c>
      <c r="Y524" s="11" t="s">
        <v>33</v>
      </c>
      <c r="AA524" s="10" t="s">
        <v>2</v>
      </c>
      <c r="AB524" s="10" t="s">
        <v>5</v>
      </c>
    </row>
    <row r="525" spans="1:28" x14ac:dyDescent="0.25">
      <c r="A525" s="10" t="s">
        <v>1823</v>
      </c>
      <c r="B525" s="10" t="s">
        <v>348</v>
      </c>
      <c r="C525" s="62" t="str">
        <f>VLOOKUP(MID(E525,1,2),DATA!$B$2:$C$10,2,FALSE)</f>
        <v>FF11</v>
      </c>
      <c r="D525" s="10" t="str">
        <f>VLOOKUP(MID(E525,13,2),DATA!$M$2:$N$16,2,FALSE)</f>
        <v>Liquid Metal</v>
      </c>
      <c r="E525" s="66" t="s">
        <v>381</v>
      </c>
      <c r="F525" s="18" cm="1">
        <f t="array" ref="F525">SUMPRODUCT(1*('All Skus'!$C$2:$C$951=$E525),'All Skus'!$D$2:$D$951)</f>
        <v>13</v>
      </c>
      <c r="G525" s="13" t="str">
        <f>VLOOKUP(MID(E525,4,1),DATA!$F$2:$G$16,2,FALSE)</f>
        <v>20"</v>
      </c>
      <c r="H525" s="13" t="str">
        <f>VLOOKUP(MID(E525,5,3),DATA!$H$2:$I$16,2,FALSE)</f>
        <v>10.5"</v>
      </c>
      <c r="I525" s="13" t="str">
        <f t="shared" si="16"/>
        <v>35</v>
      </c>
      <c r="J525" s="13" t="str">
        <f>VLOOKUP(MID(E525,10,3),DATA!$J$2:$L$16,2,FALSE)</f>
        <v>5x112</v>
      </c>
      <c r="K525" s="13">
        <f>VLOOKUP(MID(E525,10,3),DATA!$J$2:$L$16,3,FALSE)</f>
        <v>66.56</v>
      </c>
      <c r="L525" s="10" t="str">
        <f>VLOOKUP(MID(E525,3,1),DATA!$D$2:$E$16,2,FALSE)</f>
        <v>Medium Offset</v>
      </c>
      <c r="N525" s="11" t="s">
        <v>33</v>
      </c>
      <c r="O525" s="61" t="str">
        <f>VLOOKUP(MID(P525,1,2),DATA!$B$2:$C$10,2,FALSE)</f>
        <v>FF11</v>
      </c>
      <c r="P525" s="66" t="s">
        <v>381</v>
      </c>
      <c r="Q525" s="18" cm="1">
        <f t="array" ref="Q525">SUMPRODUCT(1*('All Skus'!$C$2:$C$951=$P525),'All Skus'!$D$2:$D$951)</f>
        <v>13</v>
      </c>
      <c r="R525" s="13" t="str">
        <f>VLOOKUP(MID(P525,4,1),DATA!$F$2:$G$16,2,FALSE)</f>
        <v>20"</v>
      </c>
      <c r="S525" s="13" t="str">
        <f>VLOOKUP(MID(P525,5,3),DATA!$H$2:$I$16,2,FALSE)</f>
        <v>10.5"</v>
      </c>
      <c r="T525" s="13" t="str">
        <f t="shared" si="17"/>
        <v>35</v>
      </c>
      <c r="U525" s="13" t="str">
        <f>VLOOKUP(MID(P525,10,3),DATA!$J$2:$L$16,2,FALSE)</f>
        <v>5x112</v>
      </c>
      <c r="V525" s="13">
        <f>VLOOKUP(MID(P525,10,3),DATA!$J$2:$L$16,3,FALSE)</f>
        <v>66.56</v>
      </c>
      <c r="W525" s="10" t="str">
        <f>VLOOKUP(MID(P525,3,1),DATA!$D$2:$E$16,2,FALSE)</f>
        <v>Medium Offset</v>
      </c>
      <c r="Y525" s="11" t="s">
        <v>33</v>
      </c>
      <c r="AA525" s="10" t="s">
        <v>2</v>
      </c>
      <c r="AB525" s="10" t="s">
        <v>5</v>
      </c>
    </row>
    <row r="526" spans="1:28" x14ac:dyDescent="0.25">
      <c r="A526" s="10" t="s">
        <v>1823</v>
      </c>
      <c r="B526" s="10" t="s">
        <v>348</v>
      </c>
      <c r="C526" s="62" t="str">
        <f>VLOOKUP(MID(E526,1,2),DATA!$B$2:$C$10,2,FALSE)</f>
        <v>FF11</v>
      </c>
      <c r="D526" s="10" t="str">
        <f>VLOOKUP(MID(E526,13,2),DATA!$M$2:$N$16,2,FALSE)</f>
        <v>Tarmac</v>
      </c>
      <c r="E526" s="66" t="s">
        <v>378</v>
      </c>
      <c r="F526" s="18" cm="1">
        <f t="array" ref="F526">SUMPRODUCT(1*('All Skus'!$C$2:$C$951=$E526),'All Skus'!$D$2:$D$951)</f>
        <v>22</v>
      </c>
      <c r="G526" s="13" t="str">
        <f>VLOOKUP(MID(E526,4,1),DATA!$F$2:$G$16,2,FALSE)</f>
        <v>20"</v>
      </c>
      <c r="H526" s="13" t="str">
        <f>VLOOKUP(MID(E526,5,3),DATA!$H$2:$I$16,2,FALSE)</f>
        <v>9.0"</v>
      </c>
      <c r="I526" s="13" t="str">
        <f t="shared" si="16"/>
        <v>25</v>
      </c>
      <c r="J526" s="13" t="str">
        <f>VLOOKUP(MID(E526,10,3),DATA!$J$2:$L$16,2,FALSE)</f>
        <v>5x112</v>
      </c>
      <c r="K526" s="13">
        <f>VLOOKUP(MID(E526,10,3),DATA!$J$2:$L$16,3,FALSE)</f>
        <v>66.56</v>
      </c>
      <c r="L526" s="10" t="str">
        <f>VLOOKUP(MID(E526,3,1),DATA!$D$2:$E$16,2,FALSE)</f>
        <v>Medium Offset</v>
      </c>
      <c r="N526" s="11" t="s">
        <v>48</v>
      </c>
      <c r="O526" s="61" t="str">
        <f>VLOOKUP(MID(P526,1,2),DATA!$B$2:$C$10,2,FALSE)</f>
        <v>FF11</v>
      </c>
      <c r="P526" s="66" t="s">
        <v>378</v>
      </c>
      <c r="Q526" s="18" cm="1">
        <f t="array" ref="Q526">SUMPRODUCT(1*('All Skus'!$C$2:$C$951=$P526),'All Skus'!$D$2:$D$951)</f>
        <v>22</v>
      </c>
      <c r="R526" s="13" t="str">
        <f>VLOOKUP(MID(P526,4,1),DATA!$F$2:$G$16,2,FALSE)</f>
        <v>20"</v>
      </c>
      <c r="S526" s="13" t="str">
        <f>VLOOKUP(MID(P526,5,3),DATA!$H$2:$I$16,2,FALSE)</f>
        <v>9.0"</v>
      </c>
      <c r="T526" s="13" t="str">
        <f t="shared" si="17"/>
        <v>25</v>
      </c>
      <c r="U526" s="13" t="str">
        <f>VLOOKUP(MID(P526,10,3),DATA!$J$2:$L$16,2,FALSE)</f>
        <v>5x112</v>
      </c>
      <c r="V526" s="13">
        <f>VLOOKUP(MID(P526,10,3),DATA!$J$2:$L$16,3,FALSE)</f>
        <v>66.56</v>
      </c>
      <c r="W526" s="10" t="str">
        <f>VLOOKUP(MID(P526,3,1),DATA!$D$2:$E$16,2,FALSE)</f>
        <v>Medium Offset</v>
      </c>
      <c r="Y526" s="11" t="s">
        <v>48</v>
      </c>
      <c r="AA526" s="10" t="s">
        <v>2</v>
      </c>
      <c r="AB526" s="10" t="s">
        <v>5</v>
      </c>
    </row>
    <row r="527" spans="1:28" x14ac:dyDescent="0.25">
      <c r="A527" s="10" t="s">
        <v>1823</v>
      </c>
      <c r="B527" s="10" t="s">
        <v>348</v>
      </c>
      <c r="C527" s="62" t="str">
        <f>VLOOKUP(MID(E527,1,2),DATA!$B$2:$C$10,2,FALSE)</f>
        <v>FF11</v>
      </c>
      <c r="D527" s="10" t="str">
        <f>VLOOKUP(MID(E527,13,2),DATA!$M$2:$N$16,2,FALSE)</f>
        <v>Liquid Metal</v>
      </c>
      <c r="E527" s="66" t="s">
        <v>379</v>
      </c>
      <c r="F527" s="18" cm="1">
        <f t="array" ref="F527">SUMPRODUCT(1*('All Skus'!$C$2:$C$951=$E527),'All Skus'!$D$2:$D$951)</f>
        <v>5</v>
      </c>
      <c r="G527" s="13" t="str">
        <f>VLOOKUP(MID(E527,4,1),DATA!$F$2:$G$16,2,FALSE)</f>
        <v>20"</v>
      </c>
      <c r="H527" s="13" t="str">
        <f>VLOOKUP(MID(E527,5,3),DATA!$H$2:$I$16,2,FALSE)</f>
        <v>9.0"</v>
      </c>
      <c r="I527" s="13" t="str">
        <f t="shared" si="16"/>
        <v>25</v>
      </c>
      <c r="J527" s="13" t="str">
        <f>VLOOKUP(MID(E527,10,3),DATA!$J$2:$L$16,2,FALSE)</f>
        <v>5x112</v>
      </c>
      <c r="K527" s="13">
        <f>VLOOKUP(MID(E527,10,3),DATA!$J$2:$L$16,3,FALSE)</f>
        <v>66.56</v>
      </c>
      <c r="L527" s="10" t="str">
        <f>VLOOKUP(MID(E527,3,1),DATA!$D$2:$E$16,2,FALSE)</f>
        <v>Medium Offset</v>
      </c>
      <c r="N527" s="11" t="s">
        <v>48</v>
      </c>
      <c r="O527" s="61" t="str">
        <f>VLOOKUP(MID(P527,1,2),DATA!$B$2:$C$10,2,FALSE)</f>
        <v>FF11</v>
      </c>
      <c r="P527" s="66" t="s">
        <v>379</v>
      </c>
      <c r="Q527" s="18" cm="1">
        <f t="array" ref="Q527">SUMPRODUCT(1*('All Skus'!$C$2:$C$951=$P527),'All Skus'!$D$2:$D$951)</f>
        <v>5</v>
      </c>
      <c r="R527" s="13" t="str">
        <f>VLOOKUP(MID(P527,4,1),DATA!$F$2:$G$16,2,FALSE)</f>
        <v>20"</v>
      </c>
      <c r="S527" s="13" t="str">
        <f>VLOOKUP(MID(P527,5,3),DATA!$H$2:$I$16,2,FALSE)</f>
        <v>9.0"</v>
      </c>
      <c r="T527" s="13" t="str">
        <f t="shared" si="17"/>
        <v>25</v>
      </c>
      <c r="U527" s="13" t="str">
        <f>VLOOKUP(MID(P527,10,3),DATA!$J$2:$L$16,2,FALSE)</f>
        <v>5x112</v>
      </c>
      <c r="V527" s="13">
        <f>VLOOKUP(MID(P527,10,3),DATA!$J$2:$L$16,3,FALSE)</f>
        <v>66.56</v>
      </c>
      <c r="W527" s="10" t="str">
        <f>VLOOKUP(MID(P527,3,1),DATA!$D$2:$E$16,2,FALSE)</f>
        <v>Medium Offset</v>
      </c>
      <c r="Y527" s="11" t="s">
        <v>48</v>
      </c>
      <c r="AA527" s="10" t="s">
        <v>2</v>
      </c>
      <c r="AB527" s="10" t="s">
        <v>5</v>
      </c>
    </row>
    <row r="528" spans="1:28" x14ac:dyDescent="0.25">
      <c r="A528" s="10" t="s">
        <v>1823</v>
      </c>
      <c r="B528" s="10" t="s">
        <v>348</v>
      </c>
      <c r="C528" s="62" t="str">
        <f>VLOOKUP(MID(E528,1,2),DATA!$B$2:$C$10,2,FALSE)</f>
        <v>FF11</v>
      </c>
      <c r="D528" s="10" t="str">
        <f>VLOOKUP(MID(E528,13,2),DATA!$M$2:$N$16,2,FALSE)</f>
        <v>Tarmac</v>
      </c>
      <c r="E528" s="66" t="s">
        <v>386</v>
      </c>
      <c r="F528" s="18" cm="1">
        <f t="array" ref="F528">SUMPRODUCT(1*('All Skus'!$C$2:$C$951=$E528),'All Skus'!$D$2:$D$951)</f>
        <v>2</v>
      </c>
      <c r="G528" s="13" t="str">
        <f>VLOOKUP(MID(E528,4,1),DATA!$F$2:$G$16,2,FALSE)</f>
        <v>21"</v>
      </c>
      <c r="H528" s="13" t="str">
        <f>VLOOKUP(MID(E528,5,3),DATA!$H$2:$I$16,2,FALSE)</f>
        <v>10.5"</v>
      </c>
      <c r="I528" s="13" t="str">
        <f t="shared" si="16"/>
        <v>35</v>
      </c>
      <c r="J528" s="13" t="str">
        <f>VLOOKUP(MID(E528,10,3),DATA!$J$2:$L$16,2,FALSE)</f>
        <v>5x112</v>
      </c>
      <c r="K528" s="13">
        <f>VLOOKUP(MID(E528,10,3),DATA!$J$2:$L$16,3,FALSE)</f>
        <v>66.56</v>
      </c>
      <c r="L528" s="10" t="str">
        <f>VLOOKUP(MID(E528,3,1),DATA!$D$2:$E$16,2,FALSE)</f>
        <v>Medium Offset</v>
      </c>
      <c r="N528" s="11" t="s">
        <v>59</v>
      </c>
      <c r="O528" s="61" t="str">
        <f>VLOOKUP(MID(P528,1,2),DATA!$B$2:$C$10,2,FALSE)</f>
        <v>FF11</v>
      </c>
      <c r="P528" s="66" t="s">
        <v>386</v>
      </c>
      <c r="Q528" s="18" cm="1">
        <f t="array" ref="Q528">SUMPRODUCT(1*('All Skus'!$C$2:$C$951=$P528),'All Skus'!$D$2:$D$951)</f>
        <v>2</v>
      </c>
      <c r="R528" s="13" t="str">
        <f>VLOOKUP(MID(P528,4,1),DATA!$F$2:$G$16,2,FALSE)</f>
        <v>21"</v>
      </c>
      <c r="S528" s="13" t="str">
        <f>VLOOKUP(MID(P528,5,3),DATA!$H$2:$I$16,2,FALSE)</f>
        <v>10.5"</v>
      </c>
      <c r="T528" s="13" t="str">
        <f t="shared" si="17"/>
        <v>35</v>
      </c>
      <c r="U528" s="13" t="str">
        <f>VLOOKUP(MID(P528,10,3),DATA!$J$2:$L$16,2,FALSE)</f>
        <v>5x112</v>
      </c>
      <c r="V528" s="13">
        <f>VLOOKUP(MID(P528,10,3),DATA!$J$2:$L$16,3,FALSE)</f>
        <v>66.56</v>
      </c>
      <c r="W528" s="10" t="str">
        <f>VLOOKUP(MID(P528,3,1),DATA!$D$2:$E$16,2,FALSE)</f>
        <v>Medium Offset</v>
      </c>
      <c r="Y528" s="11" t="s">
        <v>59</v>
      </c>
      <c r="AA528" s="10" t="s">
        <v>2</v>
      </c>
      <c r="AB528" s="10" t="s">
        <v>5</v>
      </c>
    </row>
    <row r="529" spans="1:28" x14ac:dyDescent="0.25">
      <c r="A529" s="10" t="s">
        <v>1823</v>
      </c>
      <c r="B529" s="10" t="s">
        <v>348</v>
      </c>
      <c r="C529" s="62" t="str">
        <f>VLOOKUP(MID(E529,1,2),DATA!$B$2:$C$10,2,FALSE)</f>
        <v>FF11</v>
      </c>
      <c r="D529" s="10" t="str">
        <f>VLOOKUP(MID(E529,13,2),DATA!$M$2:$N$16,2,FALSE)</f>
        <v>Liquid Metal</v>
      </c>
      <c r="E529" s="66" t="s">
        <v>387</v>
      </c>
      <c r="F529" s="18" cm="1">
        <f t="array" ref="F529">SUMPRODUCT(1*('All Skus'!$C$2:$C$951=$E529),'All Skus'!$D$2:$D$951)</f>
        <v>0</v>
      </c>
      <c r="G529" s="13" t="str">
        <f>VLOOKUP(MID(E529,4,1),DATA!$F$2:$G$16,2,FALSE)</f>
        <v>21"</v>
      </c>
      <c r="H529" s="13" t="str">
        <f>VLOOKUP(MID(E529,5,3),DATA!$H$2:$I$16,2,FALSE)</f>
        <v>10.5"</v>
      </c>
      <c r="I529" s="13" t="str">
        <f t="shared" si="16"/>
        <v>35</v>
      </c>
      <c r="J529" s="13" t="str">
        <f>VLOOKUP(MID(E529,10,3),DATA!$J$2:$L$16,2,FALSE)</f>
        <v>5x112</v>
      </c>
      <c r="K529" s="13">
        <f>VLOOKUP(MID(E529,10,3),DATA!$J$2:$L$16,3,FALSE)</f>
        <v>66.56</v>
      </c>
      <c r="L529" s="10" t="str">
        <f>VLOOKUP(MID(E529,3,1),DATA!$D$2:$E$16,2,FALSE)</f>
        <v>Medium Offset</v>
      </c>
      <c r="N529" s="11" t="s">
        <v>59</v>
      </c>
      <c r="O529" s="61" t="str">
        <f>VLOOKUP(MID(P529,1,2),DATA!$B$2:$C$10,2,FALSE)</f>
        <v>FF11</v>
      </c>
      <c r="P529" s="66" t="s">
        <v>387</v>
      </c>
      <c r="Q529" s="18" cm="1">
        <f t="array" ref="Q529">SUMPRODUCT(1*('All Skus'!$C$2:$C$951=$P529),'All Skus'!$D$2:$D$951)</f>
        <v>0</v>
      </c>
      <c r="R529" s="13" t="str">
        <f>VLOOKUP(MID(P529,4,1),DATA!$F$2:$G$16,2,FALSE)</f>
        <v>21"</v>
      </c>
      <c r="S529" s="13" t="str">
        <f>VLOOKUP(MID(P529,5,3),DATA!$H$2:$I$16,2,FALSE)</f>
        <v>10.5"</v>
      </c>
      <c r="T529" s="13" t="str">
        <f t="shared" si="17"/>
        <v>35</v>
      </c>
      <c r="U529" s="13" t="str">
        <f>VLOOKUP(MID(P529,10,3),DATA!$J$2:$L$16,2,FALSE)</f>
        <v>5x112</v>
      </c>
      <c r="V529" s="13">
        <f>VLOOKUP(MID(P529,10,3),DATA!$J$2:$L$16,3,FALSE)</f>
        <v>66.56</v>
      </c>
      <c r="W529" s="10" t="str">
        <f>VLOOKUP(MID(P529,3,1),DATA!$D$2:$E$16,2,FALSE)</f>
        <v>Medium Offset</v>
      </c>
      <c r="Y529" s="11" t="s">
        <v>59</v>
      </c>
      <c r="AA529" s="10" t="s">
        <v>2</v>
      </c>
      <c r="AB529" s="10" t="s">
        <v>5</v>
      </c>
    </row>
    <row r="530" spans="1:28" x14ac:dyDescent="0.25">
      <c r="A530" s="10" t="s">
        <v>1823</v>
      </c>
      <c r="B530" s="10" t="s">
        <v>348</v>
      </c>
      <c r="C530" s="62" t="str">
        <f>VLOOKUP(MID(E530,1,2),DATA!$B$2:$C$10,2,FALSE)</f>
        <v>FF11</v>
      </c>
      <c r="D530" s="10" t="str">
        <f>VLOOKUP(MID(E530,13,2),DATA!$M$2:$N$16,2,FALSE)</f>
        <v>Raw</v>
      </c>
      <c r="E530" s="66" t="s">
        <v>388</v>
      </c>
      <c r="F530" s="18" cm="1">
        <f t="array" ref="F530">SUMPRODUCT(1*('All Skus'!$C$2:$C$951=$E530),'All Skus'!$D$2:$D$951)</f>
        <v>6</v>
      </c>
      <c r="G530" s="13" t="str">
        <f>VLOOKUP(MID(E530,4,1),DATA!$F$2:$G$16,2,FALSE)</f>
        <v>21"</v>
      </c>
      <c r="H530" s="13" t="str">
        <f>VLOOKUP(MID(E530,5,3),DATA!$H$2:$I$16,2,FALSE)</f>
        <v>10.5"</v>
      </c>
      <c r="I530" s="13" t="str">
        <f t="shared" si="16"/>
        <v>35</v>
      </c>
      <c r="J530" s="13" t="str">
        <f>VLOOKUP(MID(E530,10,3),DATA!$J$2:$L$16,2,FALSE)</f>
        <v>5x112</v>
      </c>
      <c r="K530" s="13">
        <f>VLOOKUP(MID(E530,10,3),DATA!$J$2:$L$16,3,FALSE)</f>
        <v>66.56</v>
      </c>
      <c r="L530" s="10" t="str">
        <f>VLOOKUP(MID(E530,3,1),DATA!$D$2:$E$16,2,FALSE)</f>
        <v>Medium Offset</v>
      </c>
      <c r="N530" s="11" t="s">
        <v>59</v>
      </c>
      <c r="O530" s="61" t="str">
        <f>VLOOKUP(MID(P530,1,2),DATA!$B$2:$C$10,2,FALSE)</f>
        <v>FF11</v>
      </c>
      <c r="P530" s="66" t="s">
        <v>388</v>
      </c>
      <c r="Q530" s="18" cm="1">
        <f t="array" ref="Q530">SUMPRODUCT(1*('All Skus'!$C$2:$C$951=$P530),'All Skus'!$D$2:$D$951)</f>
        <v>6</v>
      </c>
      <c r="R530" s="13" t="str">
        <f>VLOOKUP(MID(P530,4,1),DATA!$F$2:$G$16,2,FALSE)</f>
        <v>21"</v>
      </c>
      <c r="S530" s="13" t="str">
        <f>VLOOKUP(MID(P530,5,3),DATA!$H$2:$I$16,2,FALSE)</f>
        <v>10.5"</v>
      </c>
      <c r="T530" s="13" t="str">
        <f t="shared" si="17"/>
        <v>35</v>
      </c>
      <c r="U530" s="13" t="str">
        <f>VLOOKUP(MID(P530,10,3),DATA!$J$2:$L$16,2,FALSE)</f>
        <v>5x112</v>
      </c>
      <c r="V530" s="13">
        <f>VLOOKUP(MID(P530,10,3),DATA!$J$2:$L$16,3,FALSE)</f>
        <v>66.56</v>
      </c>
      <c r="W530" s="10" t="str">
        <f>VLOOKUP(MID(P530,3,1),DATA!$D$2:$E$16,2,FALSE)</f>
        <v>Medium Offset</v>
      </c>
      <c r="Y530" s="11" t="s">
        <v>59</v>
      </c>
      <c r="AA530" s="10" t="s">
        <v>2</v>
      </c>
      <c r="AB530" s="10" t="s">
        <v>5</v>
      </c>
    </row>
    <row r="531" spans="1:28" x14ac:dyDescent="0.25">
      <c r="A531" s="10" t="s">
        <v>1823</v>
      </c>
      <c r="B531" s="10" t="s">
        <v>348</v>
      </c>
      <c r="C531" s="62" t="str">
        <f>VLOOKUP(MID(E531,1,2),DATA!$B$2:$C$10,2,FALSE)</f>
        <v>FF11</v>
      </c>
      <c r="D531" s="10" t="str">
        <f>VLOOKUP(MID(E531,13,2),DATA!$M$2:$N$16,2,FALSE)</f>
        <v>Tarmac</v>
      </c>
      <c r="E531" s="66" t="s">
        <v>389</v>
      </c>
      <c r="F531" s="18" cm="1">
        <f t="array" ref="F531">SUMPRODUCT(1*('All Skus'!$C$2:$C$951=$E531),'All Skus'!$D$2:$D$951)</f>
        <v>1</v>
      </c>
      <c r="G531" s="13" t="str">
        <f>VLOOKUP(MID(E531,4,1),DATA!$F$2:$G$16,2,FALSE)</f>
        <v>21"</v>
      </c>
      <c r="H531" s="13" t="str">
        <f>VLOOKUP(MID(E531,5,3),DATA!$H$2:$I$16,2,FALSE)</f>
        <v>9.5"</v>
      </c>
      <c r="I531" s="13" t="str">
        <f t="shared" si="16"/>
        <v>30</v>
      </c>
      <c r="J531" s="13" t="str">
        <f>VLOOKUP(MID(E531,10,3),DATA!$J$2:$L$16,2,FALSE)</f>
        <v>5x112</v>
      </c>
      <c r="K531" s="13">
        <f>VLOOKUP(MID(E531,10,3),DATA!$J$2:$L$16,3,FALSE)</f>
        <v>66.56</v>
      </c>
      <c r="L531" s="10" t="str">
        <f>VLOOKUP(MID(E531,3,1),DATA!$D$2:$E$16,2,FALSE)</f>
        <v>Medium Offset</v>
      </c>
      <c r="N531" s="11" t="s">
        <v>56</v>
      </c>
      <c r="O531" s="61" t="str">
        <f>VLOOKUP(MID(P531,1,2),DATA!$B$2:$C$10,2,FALSE)</f>
        <v>FF11</v>
      </c>
      <c r="P531" s="66" t="s">
        <v>389</v>
      </c>
      <c r="Q531" s="18" cm="1">
        <f t="array" ref="Q531">SUMPRODUCT(1*('All Skus'!$C$2:$C$951=$P531),'All Skus'!$D$2:$D$951)</f>
        <v>1</v>
      </c>
      <c r="R531" s="13" t="str">
        <f>VLOOKUP(MID(P531,4,1),DATA!$F$2:$G$16,2,FALSE)</f>
        <v>21"</v>
      </c>
      <c r="S531" s="13" t="str">
        <f>VLOOKUP(MID(P531,5,3),DATA!$H$2:$I$16,2,FALSE)</f>
        <v>9.5"</v>
      </c>
      <c r="T531" s="13" t="str">
        <f t="shared" si="17"/>
        <v>30</v>
      </c>
      <c r="U531" s="13" t="str">
        <f>VLOOKUP(MID(P531,10,3),DATA!$J$2:$L$16,2,FALSE)</f>
        <v>5x112</v>
      </c>
      <c r="V531" s="13">
        <f>VLOOKUP(MID(P531,10,3),DATA!$J$2:$L$16,3,FALSE)</f>
        <v>66.56</v>
      </c>
      <c r="W531" s="10" t="str">
        <f>VLOOKUP(MID(P531,3,1),DATA!$D$2:$E$16,2,FALSE)</f>
        <v>Medium Offset</v>
      </c>
      <c r="Y531" s="11" t="s">
        <v>56</v>
      </c>
      <c r="AA531" s="10" t="s">
        <v>2</v>
      </c>
      <c r="AB531" s="10" t="s">
        <v>5</v>
      </c>
    </row>
    <row r="532" spans="1:28" x14ac:dyDescent="0.25">
      <c r="A532" s="10" t="s">
        <v>1823</v>
      </c>
      <c r="B532" s="10" t="s">
        <v>348</v>
      </c>
      <c r="C532" s="62" t="str">
        <f>VLOOKUP(MID(E532,1,2),DATA!$B$2:$C$10,2,FALSE)</f>
        <v>FF11</v>
      </c>
      <c r="D532" s="10" t="str">
        <f>VLOOKUP(MID(E532,13,2),DATA!$M$2:$N$16,2,FALSE)</f>
        <v>Liquid Metal</v>
      </c>
      <c r="E532" s="66" t="s">
        <v>390</v>
      </c>
      <c r="F532" s="18" cm="1">
        <f t="array" ref="F532">SUMPRODUCT(1*('All Skus'!$C$2:$C$951=$E532),'All Skus'!$D$2:$D$951)</f>
        <v>-2</v>
      </c>
      <c r="G532" s="13" t="str">
        <f>VLOOKUP(MID(E532,4,1),DATA!$F$2:$G$16,2,FALSE)</f>
        <v>21"</v>
      </c>
      <c r="H532" s="13" t="str">
        <f>VLOOKUP(MID(E532,5,3),DATA!$H$2:$I$16,2,FALSE)</f>
        <v>9.5"</v>
      </c>
      <c r="I532" s="13" t="str">
        <f t="shared" si="16"/>
        <v>30</v>
      </c>
      <c r="J532" s="13" t="str">
        <f>VLOOKUP(MID(E532,10,3),DATA!$J$2:$L$16,2,FALSE)</f>
        <v>5x112</v>
      </c>
      <c r="K532" s="13">
        <f>VLOOKUP(MID(E532,10,3),DATA!$J$2:$L$16,3,FALSE)</f>
        <v>66.56</v>
      </c>
      <c r="L532" s="10" t="str">
        <f>VLOOKUP(MID(E532,3,1),DATA!$D$2:$E$16,2,FALSE)</f>
        <v>Medium Offset</v>
      </c>
      <c r="N532" s="11" t="s">
        <v>56</v>
      </c>
      <c r="O532" s="61" t="str">
        <f>VLOOKUP(MID(P532,1,2),DATA!$B$2:$C$10,2,FALSE)</f>
        <v>FF11</v>
      </c>
      <c r="P532" s="66" t="s">
        <v>390</v>
      </c>
      <c r="Q532" s="18" cm="1">
        <f t="array" ref="Q532">SUMPRODUCT(1*('All Skus'!$C$2:$C$951=$P532),'All Skus'!$D$2:$D$951)</f>
        <v>-2</v>
      </c>
      <c r="R532" s="13" t="str">
        <f>VLOOKUP(MID(P532,4,1),DATA!$F$2:$G$16,2,FALSE)</f>
        <v>21"</v>
      </c>
      <c r="S532" s="13" t="str">
        <f>VLOOKUP(MID(P532,5,3),DATA!$H$2:$I$16,2,FALSE)</f>
        <v>9.5"</v>
      </c>
      <c r="T532" s="13" t="str">
        <f t="shared" si="17"/>
        <v>30</v>
      </c>
      <c r="U532" s="13" t="str">
        <f>VLOOKUP(MID(P532,10,3),DATA!$J$2:$L$16,2,FALSE)</f>
        <v>5x112</v>
      </c>
      <c r="V532" s="13">
        <f>VLOOKUP(MID(P532,10,3),DATA!$J$2:$L$16,3,FALSE)</f>
        <v>66.56</v>
      </c>
      <c r="W532" s="10" t="str">
        <f>VLOOKUP(MID(P532,3,1),DATA!$D$2:$E$16,2,FALSE)</f>
        <v>Medium Offset</v>
      </c>
      <c r="Y532" s="11" t="s">
        <v>56</v>
      </c>
      <c r="AA532" s="10" t="s">
        <v>2</v>
      </c>
      <c r="AB532" s="10" t="s">
        <v>5</v>
      </c>
    </row>
    <row r="533" spans="1:28" x14ac:dyDescent="0.25">
      <c r="A533" s="10" t="s">
        <v>1823</v>
      </c>
      <c r="B533" s="10" t="s">
        <v>348</v>
      </c>
      <c r="C533" s="62" t="str">
        <f>VLOOKUP(MID(E533,1,2),DATA!$B$2:$C$10,2,FALSE)</f>
        <v>FF11</v>
      </c>
      <c r="D533" s="10" t="str">
        <f>VLOOKUP(MID(E533,13,2),DATA!$M$2:$N$16,2,FALSE)</f>
        <v>Raw</v>
      </c>
      <c r="E533" s="66" t="s">
        <v>391</v>
      </c>
      <c r="F533" s="18" cm="1">
        <f t="array" ref="F533">SUMPRODUCT(1*('All Skus'!$C$2:$C$951=$E533),'All Skus'!$D$2:$D$951)</f>
        <v>19</v>
      </c>
      <c r="G533" s="13" t="str">
        <f>VLOOKUP(MID(E533,4,1),DATA!$F$2:$G$16,2,FALSE)</f>
        <v>21"</v>
      </c>
      <c r="H533" s="13" t="str">
        <f>VLOOKUP(MID(E533,5,3),DATA!$H$2:$I$16,2,FALSE)</f>
        <v>9.5"</v>
      </c>
      <c r="I533" s="13" t="str">
        <f t="shared" si="16"/>
        <v>30</v>
      </c>
      <c r="J533" s="13" t="str">
        <f>VLOOKUP(MID(E533,10,3),DATA!$J$2:$L$16,2,FALSE)</f>
        <v>5x112</v>
      </c>
      <c r="K533" s="13">
        <f>VLOOKUP(MID(E533,10,3),DATA!$J$2:$L$16,3,FALSE)</f>
        <v>66.56</v>
      </c>
      <c r="L533" s="10" t="str">
        <f>VLOOKUP(MID(E533,3,1),DATA!$D$2:$E$16,2,FALSE)</f>
        <v>Medium Offset</v>
      </c>
      <c r="N533" s="11" t="s">
        <v>56</v>
      </c>
      <c r="O533" s="61" t="str">
        <f>VLOOKUP(MID(P533,1,2),DATA!$B$2:$C$10,2,FALSE)</f>
        <v>FF11</v>
      </c>
      <c r="P533" s="66" t="s">
        <v>391</v>
      </c>
      <c r="Q533" s="18" cm="1">
        <f t="array" ref="Q533">SUMPRODUCT(1*('All Skus'!$C$2:$C$951=$P533),'All Skus'!$D$2:$D$951)</f>
        <v>19</v>
      </c>
      <c r="R533" s="13" t="str">
        <f>VLOOKUP(MID(P533,4,1),DATA!$F$2:$G$16,2,FALSE)</f>
        <v>21"</v>
      </c>
      <c r="S533" s="13" t="str">
        <f>VLOOKUP(MID(P533,5,3),DATA!$H$2:$I$16,2,FALSE)</f>
        <v>9.5"</v>
      </c>
      <c r="T533" s="13" t="str">
        <f t="shared" si="17"/>
        <v>30</v>
      </c>
      <c r="U533" s="13" t="str">
        <f>VLOOKUP(MID(P533,10,3),DATA!$J$2:$L$16,2,FALSE)</f>
        <v>5x112</v>
      </c>
      <c r="V533" s="13">
        <f>VLOOKUP(MID(P533,10,3),DATA!$J$2:$L$16,3,FALSE)</f>
        <v>66.56</v>
      </c>
      <c r="W533" s="10" t="str">
        <f>VLOOKUP(MID(P533,3,1),DATA!$D$2:$E$16,2,FALSE)</f>
        <v>Medium Offset</v>
      </c>
      <c r="Y533" s="11" t="s">
        <v>56</v>
      </c>
      <c r="AA533" s="10" t="s">
        <v>2</v>
      </c>
      <c r="AB533" s="10" t="s">
        <v>5</v>
      </c>
    </row>
    <row r="534" spans="1:28" x14ac:dyDescent="0.25">
      <c r="A534" s="10" t="s">
        <v>1823</v>
      </c>
      <c r="B534" s="10" t="s">
        <v>348</v>
      </c>
      <c r="C534" s="62" t="str">
        <f>VLOOKUP(MID(E534,1,2),DATA!$B$2:$C$10,2,FALSE)</f>
        <v>FF15</v>
      </c>
      <c r="D534" s="10" t="s">
        <v>148</v>
      </c>
      <c r="E534" s="66" t="s">
        <v>252</v>
      </c>
      <c r="F534" s="18" cm="1">
        <f t="array" ref="F534">SUMPRODUCT(1*('All Skus'!$C$2:$C$951=$E534),'All Skus'!$D$2:$D$951)</f>
        <v>4</v>
      </c>
      <c r="G534" s="13" t="str">
        <f>VLOOKUP(MID(E534,4,1),DATA!$F$2:$G$16,2,FALSE)</f>
        <v>20"</v>
      </c>
      <c r="H534" s="13" t="str">
        <f>VLOOKUP(MID(E534,5,3),DATA!$H$2:$I$16,2,FALSE)</f>
        <v>10.5"</v>
      </c>
      <c r="I534" s="13" t="str">
        <f t="shared" si="16"/>
        <v>35</v>
      </c>
      <c r="J534" s="13" t="str">
        <f>VLOOKUP(MID(E534,10,3),DATA!$J$2:$L$16,2,FALSE)</f>
        <v>5x112</v>
      </c>
      <c r="K534" s="13">
        <f>VLOOKUP(MID(E534,10,3),DATA!$J$2:$L$16,3,FALSE)</f>
        <v>66.56</v>
      </c>
      <c r="L534" s="10" t="str">
        <f>VLOOKUP(MID(E534,3,1),DATA!$D$2:$E$16,2,FALSE)</f>
        <v>Medium Offset</v>
      </c>
      <c r="M534" s="10">
        <v>25.6</v>
      </c>
      <c r="N534" s="11" t="s">
        <v>33</v>
      </c>
      <c r="O534" s="61" t="str">
        <f>VLOOKUP(MID(P534,1,2),DATA!$B$2:$C$10,2,FALSE)</f>
        <v>FF15</v>
      </c>
      <c r="P534" s="66" t="s">
        <v>252</v>
      </c>
      <c r="Q534" s="18" cm="1">
        <f t="array" ref="Q534">SUMPRODUCT(1*('All Skus'!$C$2:$C$951=$P534),'All Skus'!$D$2:$D$951)</f>
        <v>4</v>
      </c>
      <c r="R534" s="13" t="str">
        <f>VLOOKUP(MID(P534,4,1),DATA!$F$2:$G$16,2,FALSE)</f>
        <v>20"</v>
      </c>
      <c r="S534" s="13" t="str">
        <f>VLOOKUP(MID(P534,5,3),DATA!$H$2:$I$16,2,FALSE)</f>
        <v>10.5"</v>
      </c>
      <c r="T534" s="13" t="str">
        <f t="shared" si="17"/>
        <v>35</v>
      </c>
      <c r="U534" s="13" t="str">
        <f>VLOOKUP(MID(P534,10,3),DATA!$J$2:$L$16,2,FALSE)</f>
        <v>5x112</v>
      </c>
      <c r="V534" s="13">
        <f>VLOOKUP(MID(P534,10,3),DATA!$J$2:$L$16,3,FALSE)</f>
        <v>66.56</v>
      </c>
      <c r="W534" s="10" t="str">
        <f>VLOOKUP(MID(P534,3,1),DATA!$D$2:$E$16,2,FALSE)</f>
        <v>Medium Offset</v>
      </c>
      <c r="X534" s="10">
        <v>25.6</v>
      </c>
      <c r="Y534" s="11" t="s">
        <v>33</v>
      </c>
      <c r="AA534" s="10" t="s">
        <v>2</v>
      </c>
      <c r="AB534" s="10" t="s">
        <v>5</v>
      </c>
    </row>
    <row r="535" spans="1:28" x14ac:dyDescent="0.25">
      <c r="A535" s="10" t="s">
        <v>1823</v>
      </c>
      <c r="B535" s="10" t="s">
        <v>348</v>
      </c>
      <c r="C535" s="62" t="str">
        <f>VLOOKUP(MID(E535,1,2),DATA!$B$2:$C$10,2,FALSE)</f>
        <v>FF15</v>
      </c>
      <c r="D535" s="10" t="s">
        <v>1</v>
      </c>
      <c r="E535" s="66" t="s">
        <v>250</v>
      </c>
      <c r="F535" s="18" cm="1">
        <f t="array" ref="F535">SUMPRODUCT(1*('All Skus'!$C$2:$C$951=$E535),'All Skus'!$D$2:$D$951)</f>
        <v>6</v>
      </c>
      <c r="G535" s="13" t="str">
        <f>VLOOKUP(MID(E535,4,1),DATA!$F$2:$G$16,2,FALSE)</f>
        <v>20"</v>
      </c>
      <c r="H535" s="13" t="str">
        <f>VLOOKUP(MID(E535,5,3),DATA!$H$2:$I$16,2,FALSE)</f>
        <v>10.5"</v>
      </c>
      <c r="I535" s="13" t="str">
        <f t="shared" si="16"/>
        <v>35</v>
      </c>
      <c r="J535" s="13" t="str">
        <f>VLOOKUP(MID(E535,10,3),DATA!$J$2:$L$16,2,FALSE)</f>
        <v>5x112</v>
      </c>
      <c r="K535" s="13">
        <f>VLOOKUP(MID(E535,10,3),DATA!$J$2:$L$16,3,FALSE)</f>
        <v>66.56</v>
      </c>
      <c r="L535" s="10" t="str">
        <f>VLOOKUP(MID(E535,3,1),DATA!$D$2:$E$16,2,FALSE)</f>
        <v>Medium Offset</v>
      </c>
      <c r="M535" s="10">
        <v>25.6</v>
      </c>
      <c r="N535" s="11" t="s">
        <v>33</v>
      </c>
      <c r="O535" s="61" t="str">
        <f>VLOOKUP(MID(P535,1,2),DATA!$B$2:$C$10,2,FALSE)</f>
        <v>FF15</v>
      </c>
      <c r="P535" s="66" t="s">
        <v>252</v>
      </c>
      <c r="Q535" s="18" cm="1">
        <f t="array" ref="Q535">SUMPRODUCT(1*('All Skus'!$C$2:$C$951=$P535),'All Skus'!$D$2:$D$951)</f>
        <v>4</v>
      </c>
      <c r="R535" s="13" t="str">
        <f>VLOOKUP(MID(P535,4,1),DATA!$F$2:$G$16,2,FALSE)</f>
        <v>20"</v>
      </c>
      <c r="S535" s="13" t="str">
        <f>VLOOKUP(MID(P535,5,3),DATA!$H$2:$I$16,2,FALSE)</f>
        <v>10.5"</v>
      </c>
      <c r="T535" s="13" t="str">
        <f t="shared" si="17"/>
        <v>35</v>
      </c>
      <c r="U535" s="13" t="str">
        <f>VLOOKUP(MID(P535,10,3),DATA!$J$2:$L$16,2,FALSE)</f>
        <v>5x112</v>
      </c>
      <c r="V535" s="13">
        <f>VLOOKUP(MID(P535,10,3),DATA!$J$2:$L$16,3,FALSE)</f>
        <v>66.56</v>
      </c>
      <c r="W535" s="10" t="str">
        <f>VLOOKUP(MID(P535,3,1),DATA!$D$2:$E$16,2,FALSE)</f>
        <v>Medium Offset</v>
      </c>
      <c r="X535" s="10">
        <v>25.6</v>
      </c>
      <c r="Y535" s="11" t="s">
        <v>33</v>
      </c>
      <c r="AA535" s="10" t="s">
        <v>2</v>
      </c>
      <c r="AB535" s="10" t="s">
        <v>5</v>
      </c>
    </row>
    <row r="536" spans="1:28" x14ac:dyDescent="0.25">
      <c r="A536" s="10" t="s">
        <v>1823</v>
      </c>
      <c r="B536" s="10" t="s">
        <v>348</v>
      </c>
      <c r="C536" s="62" t="str">
        <f>VLOOKUP(MID(E536,1,2),DATA!$B$2:$C$10,2,FALSE)</f>
        <v>FF15</v>
      </c>
      <c r="D536" s="10" t="s">
        <v>1</v>
      </c>
      <c r="E536" s="66" t="s">
        <v>1701</v>
      </c>
      <c r="F536" s="18" cm="1">
        <f t="array" ref="F536">SUMPRODUCT(1*('All Skus'!$C$2:$C$951=$E536),'All Skus'!$D$2:$D$951)</f>
        <v>24</v>
      </c>
      <c r="G536" s="13" t="str">
        <f>VLOOKUP(MID(E536,4,1),DATA!$F$2:$G$16,2,FALSE)</f>
        <v>20"</v>
      </c>
      <c r="H536" s="13" t="str">
        <f>VLOOKUP(MID(E536,5,3),DATA!$H$2:$I$16,2,FALSE)</f>
        <v>9.0"</v>
      </c>
      <c r="I536" s="13" t="str">
        <f t="shared" si="16"/>
        <v>25</v>
      </c>
      <c r="J536" s="13" t="str">
        <f>VLOOKUP(MID(E536,10,3),DATA!$J$2:$L$16,2,FALSE)</f>
        <v>5x112</v>
      </c>
      <c r="K536" s="13">
        <f>VLOOKUP(MID(E536,10,3),DATA!$J$2:$L$16,3,FALSE)</f>
        <v>66.56</v>
      </c>
      <c r="L536" s="10" t="str">
        <f>VLOOKUP(MID(E536,3,1),DATA!$D$2:$E$16,2,FALSE)</f>
        <v>Medium Offset</v>
      </c>
      <c r="M536" s="10">
        <v>23.4</v>
      </c>
      <c r="N536" s="11" t="s">
        <v>48</v>
      </c>
      <c r="O536" s="61" t="str">
        <f>VLOOKUP(MID(P536,1,2),DATA!$B$2:$C$10,2,FALSE)</f>
        <v>FF15</v>
      </c>
      <c r="P536" s="66" t="s">
        <v>1701</v>
      </c>
      <c r="Q536" s="18" cm="1">
        <f t="array" ref="Q536">SUMPRODUCT(1*('All Skus'!$C$2:$C$951=$P536),'All Skus'!$D$2:$D$951)</f>
        <v>24</v>
      </c>
      <c r="R536" s="13" t="str">
        <f>VLOOKUP(MID(P536,4,1),DATA!$F$2:$G$16,2,FALSE)</f>
        <v>20"</v>
      </c>
      <c r="S536" s="13" t="str">
        <f>VLOOKUP(MID(P536,5,3),DATA!$H$2:$I$16,2,FALSE)</f>
        <v>9.0"</v>
      </c>
      <c r="T536" s="13" t="str">
        <f t="shared" si="17"/>
        <v>25</v>
      </c>
      <c r="U536" s="13" t="str">
        <f>VLOOKUP(MID(P536,10,3),DATA!$J$2:$L$16,2,FALSE)</f>
        <v>5x112</v>
      </c>
      <c r="V536" s="13">
        <f>VLOOKUP(MID(P536,10,3),DATA!$J$2:$L$16,3,FALSE)</f>
        <v>66.56</v>
      </c>
      <c r="W536" s="10" t="str">
        <f>VLOOKUP(MID(P536,3,1),DATA!$D$2:$E$16,2,FALSE)</f>
        <v>Medium Offset</v>
      </c>
      <c r="X536" s="10">
        <v>23.4</v>
      </c>
      <c r="Y536" s="11" t="s">
        <v>48</v>
      </c>
      <c r="AA536" s="10" t="s">
        <v>2</v>
      </c>
      <c r="AB536" s="10" t="s">
        <v>5</v>
      </c>
    </row>
    <row r="537" spans="1:28" x14ac:dyDescent="0.25">
      <c r="A537" s="10" t="s">
        <v>1823</v>
      </c>
      <c r="B537" s="10" t="s">
        <v>348</v>
      </c>
      <c r="C537" s="62" t="str">
        <f>VLOOKUP(MID(E537,1,2),DATA!$B$2:$C$10,2,FALSE)</f>
        <v>FF15</v>
      </c>
      <c r="D537" s="10" t="s">
        <v>1</v>
      </c>
      <c r="E537" s="66" t="s">
        <v>1701</v>
      </c>
      <c r="F537" s="18" cm="1">
        <f t="array" ref="F537">SUMPRODUCT(1*('All Skus'!$C$2:$C$951=$E537),'All Skus'!$D$2:$D$951)</f>
        <v>24</v>
      </c>
      <c r="G537" s="13" t="str">
        <f>VLOOKUP(MID(E537,4,1),DATA!$F$2:$G$16,2,FALSE)</f>
        <v>20"</v>
      </c>
      <c r="H537" s="13" t="str">
        <f>VLOOKUP(MID(E537,5,3),DATA!$H$2:$I$16,2,FALSE)</f>
        <v>9.0"</v>
      </c>
      <c r="I537" s="13" t="str">
        <f t="shared" si="16"/>
        <v>25</v>
      </c>
      <c r="J537" s="13" t="str">
        <f>VLOOKUP(MID(E537,10,3),DATA!$J$2:$L$16,2,FALSE)</f>
        <v>5x112</v>
      </c>
      <c r="K537" s="13">
        <f>VLOOKUP(MID(E537,10,3),DATA!$J$2:$L$16,3,FALSE)</f>
        <v>66.56</v>
      </c>
      <c r="L537" s="10" t="str">
        <f>VLOOKUP(MID(E537,3,1),DATA!$D$2:$E$16,2,FALSE)</f>
        <v>Medium Offset</v>
      </c>
      <c r="M537" s="10">
        <v>23.4</v>
      </c>
      <c r="N537" s="11" t="s">
        <v>48</v>
      </c>
      <c r="O537" s="61" t="str">
        <f>VLOOKUP(MID(P537,1,2),DATA!$B$2:$C$10,2,FALSE)</f>
        <v>FF15</v>
      </c>
      <c r="P537" s="66" t="s">
        <v>1701</v>
      </c>
      <c r="Q537" s="18" cm="1">
        <f t="array" ref="Q537">SUMPRODUCT(1*('All Skus'!$C$2:$C$951=$P537),'All Skus'!$D$2:$D$951)</f>
        <v>24</v>
      </c>
      <c r="R537" s="13" t="str">
        <f>VLOOKUP(MID(P537,4,1),DATA!$F$2:$G$16,2,FALSE)</f>
        <v>20"</v>
      </c>
      <c r="S537" s="13" t="str">
        <f>VLOOKUP(MID(P537,5,3),DATA!$H$2:$I$16,2,FALSE)</f>
        <v>9.0"</v>
      </c>
      <c r="T537" s="13" t="str">
        <f t="shared" si="17"/>
        <v>25</v>
      </c>
      <c r="U537" s="13" t="str">
        <f>VLOOKUP(MID(P537,10,3),DATA!$J$2:$L$16,2,FALSE)</f>
        <v>5x112</v>
      </c>
      <c r="V537" s="13">
        <f>VLOOKUP(MID(P537,10,3),DATA!$J$2:$L$16,3,FALSE)</f>
        <v>66.56</v>
      </c>
      <c r="W537" s="10" t="str">
        <f>VLOOKUP(MID(P537,3,1),DATA!$D$2:$E$16,2,FALSE)</f>
        <v>Medium Offset</v>
      </c>
      <c r="X537" s="10">
        <v>23.4</v>
      </c>
      <c r="Y537" s="11" t="s">
        <v>48</v>
      </c>
      <c r="AA537" s="10" t="s">
        <v>2</v>
      </c>
      <c r="AB537" s="10" t="s">
        <v>5</v>
      </c>
    </row>
    <row r="538" spans="1:28" x14ac:dyDescent="0.25">
      <c r="A538" s="10" t="s">
        <v>1827</v>
      </c>
      <c r="B538" s="10" t="s">
        <v>1847</v>
      </c>
      <c r="C538" s="62" t="str">
        <f>VLOOKUP(MID(E538,1,2),DATA!$B$2:$C$10,2,FALSE)</f>
        <v>FF10</v>
      </c>
      <c r="D538" s="10" t="str">
        <f>VLOOKUP(MID(E538,13,2),DATA!$M$2:$N$16,2,FALSE)</f>
        <v>Tarmac</v>
      </c>
      <c r="E538" s="66" t="s">
        <v>53</v>
      </c>
      <c r="F538" s="18" cm="1">
        <f t="array" ref="F538">SUMPRODUCT(1*('All Skus'!$C$2:$C$951=$E538),'All Skus'!$D$2:$D$951)</f>
        <v>0</v>
      </c>
      <c r="G538" s="13" t="str">
        <f>VLOOKUP(MID(E538,4,1),DATA!$F$2:$G$16,2,FALSE)</f>
        <v>21"</v>
      </c>
      <c r="H538" s="13" t="str">
        <f>VLOOKUP(MID(E538,5,3),DATA!$H$2:$I$16,2,FALSE)</f>
        <v>9.5"</v>
      </c>
      <c r="I538" s="13" t="str">
        <f t="shared" si="16"/>
        <v>30</v>
      </c>
      <c r="J538" s="13" t="str">
        <f>VLOOKUP(MID(E538,10,3),DATA!$J$2:$L$16,2,FALSE)</f>
        <v>5x112</v>
      </c>
      <c r="K538" s="13">
        <f>VLOOKUP(MID(E538,10,3),DATA!$J$2:$L$16,3,FALSE)</f>
        <v>66.56</v>
      </c>
      <c r="L538" s="10" t="str">
        <f>VLOOKUP(MID(E538,3,1),DATA!$D$2:$E$16,2,FALSE)</f>
        <v>Medium Offset</v>
      </c>
      <c r="N538" s="11" t="s">
        <v>70</v>
      </c>
      <c r="O538" s="61" t="str">
        <f>VLOOKUP(MID(P538,1,2),DATA!$B$2:$C$10,2,FALSE)</f>
        <v>FF10</v>
      </c>
      <c r="P538" s="66" t="s">
        <v>53</v>
      </c>
      <c r="Q538" s="18" cm="1">
        <f t="array" ref="Q538">SUMPRODUCT(1*('All Skus'!$C$2:$C$951=$P538),'All Skus'!$D$2:$D$951)</f>
        <v>0</v>
      </c>
      <c r="R538" s="13" t="str">
        <f>VLOOKUP(MID(P538,4,1),DATA!$F$2:$G$16,2,FALSE)</f>
        <v>21"</v>
      </c>
      <c r="S538" s="13" t="str">
        <f>VLOOKUP(MID(P538,5,3),DATA!$H$2:$I$16,2,FALSE)</f>
        <v>9.5"</v>
      </c>
      <c r="T538" s="13" t="str">
        <f t="shared" si="17"/>
        <v>30</v>
      </c>
      <c r="U538" s="13" t="str">
        <f>VLOOKUP(MID(P538,10,3),DATA!$J$2:$L$16,2,FALSE)</f>
        <v>5x112</v>
      </c>
      <c r="V538" s="13">
        <f>VLOOKUP(MID(P538,10,3),DATA!$J$2:$L$16,3,FALSE)</f>
        <v>66.56</v>
      </c>
      <c r="W538" s="10" t="str">
        <f>VLOOKUP(MID(P538,3,1),DATA!$D$2:$E$16,2,FALSE)</f>
        <v>Medium Offset</v>
      </c>
      <c r="Y538" s="11" t="s">
        <v>70</v>
      </c>
      <c r="Z538" s="10" t="s">
        <v>2161</v>
      </c>
      <c r="AA538" s="10" t="s">
        <v>2</v>
      </c>
      <c r="AB538" s="10" t="s">
        <v>5</v>
      </c>
    </row>
    <row r="539" spans="1:28" x14ac:dyDescent="0.25">
      <c r="A539" s="10" t="s">
        <v>1827</v>
      </c>
      <c r="B539" s="10" t="s">
        <v>1847</v>
      </c>
      <c r="C539" s="62" t="str">
        <f>VLOOKUP(MID(E539,1,2),DATA!$B$2:$C$10,2,FALSE)</f>
        <v>FF10</v>
      </c>
      <c r="D539" s="10" t="str">
        <f>VLOOKUP(MID(E539,13,2),DATA!$M$2:$N$16,2,FALSE)</f>
        <v>Liquid Metal</v>
      </c>
      <c r="E539" s="66" t="s">
        <v>54</v>
      </c>
      <c r="F539" s="18" cm="1">
        <f t="array" ref="F539">SUMPRODUCT(1*('All Skus'!$C$2:$C$951=$E539),'All Skus'!$D$2:$D$951)</f>
        <v>-6</v>
      </c>
      <c r="G539" s="13" t="str">
        <f>VLOOKUP(MID(E539,4,1),DATA!$F$2:$G$16,2,FALSE)</f>
        <v>21"</v>
      </c>
      <c r="H539" s="13" t="str">
        <f>VLOOKUP(MID(E539,5,3),DATA!$H$2:$I$16,2,FALSE)</f>
        <v>9.5"</v>
      </c>
      <c r="I539" s="13" t="str">
        <f t="shared" si="16"/>
        <v>30</v>
      </c>
      <c r="J539" s="13" t="str">
        <f>VLOOKUP(MID(E539,10,3),DATA!$J$2:$L$16,2,FALSE)</f>
        <v>5x112</v>
      </c>
      <c r="K539" s="13">
        <f>VLOOKUP(MID(E539,10,3),DATA!$J$2:$L$16,3,FALSE)</f>
        <v>66.56</v>
      </c>
      <c r="L539" s="10" t="str">
        <f>VLOOKUP(MID(E539,3,1),DATA!$D$2:$E$16,2,FALSE)</f>
        <v>Medium Offset</v>
      </c>
      <c r="N539" s="11" t="s">
        <v>70</v>
      </c>
      <c r="O539" s="61" t="str">
        <f>VLOOKUP(MID(P539,1,2),DATA!$B$2:$C$10,2,FALSE)</f>
        <v>FF10</v>
      </c>
      <c r="P539" s="66" t="s">
        <v>54</v>
      </c>
      <c r="Q539" s="18" cm="1">
        <f t="array" ref="Q539">SUMPRODUCT(1*('All Skus'!$C$2:$C$951=$P539),'All Skus'!$D$2:$D$951)</f>
        <v>-6</v>
      </c>
      <c r="R539" s="13" t="str">
        <f>VLOOKUP(MID(P539,4,1),DATA!$F$2:$G$16,2,FALSE)</f>
        <v>21"</v>
      </c>
      <c r="S539" s="13" t="str">
        <f>VLOOKUP(MID(P539,5,3),DATA!$H$2:$I$16,2,FALSE)</f>
        <v>9.5"</v>
      </c>
      <c r="T539" s="13" t="str">
        <f t="shared" si="17"/>
        <v>30</v>
      </c>
      <c r="U539" s="13" t="str">
        <f>VLOOKUP(MID(P539,10,3),DATA!$J$2:$L$16,2,FALSE)</f>
        <v>5x112</v>
      </c>
      <c r="V539" s="13">
        <f>VLOOKUP(MID(P539,10,3),DATA!$J$2:$L$16,3,FALSE)</f>
        <v>66.56</v>
      </c>
      <c r="W539" s="10" t="str">
        <f>VLOOKUP(MID(P539,3,1),DATA!$D$2:$E$16,2,FALSE)</f>
        <v>Medium Offset</v>
      </c>
      <c r="Y539" s="11" t="s">
        <v>70</v>
      </c>
      <c r="Z539" s="10" t="s">
        <v>2161</v>
      </c>
      <c r="AA539" s="10" t="s">
        <v>2</v>
      </c>
      <c r="AB539" s="10" t="s">
        <v>5</v>
      </c>
    </row>
    <row r="540" spans="1:28" x14ac:dyDescent="0.25">
      <c r="A540" s="10" t="s">
        <v>1827</v>
      </c>
      <c r="B540" s="10" t="s">
        <v>1847</v>
      </c>
      <c r="C540" s="62" t="str">
        <f>VLOOKUP(MID(E540,1,2),DATA!$B$2:$C$10,2,FALSE)</f>
        <v>FF11</v>
      </c>
      <c r="D540" s="10" t="str">
        <f>VLOOKUP(MID(E540,13,2),DATA!$M$2:$N$16,2,FALSE)</f>
        <v>Raw</v>
      </c>
      <c r="E540" s="66" t="s">
        <v>391</v>
      </c>
      <c r="F540" s="18" cm="1">
        <f t="array" ref="F540">SUMPRODUCT(1*('All Skus'!$C$2:$C$951=$E540),'All Skus'!$D$2:$D$951)</f>
        <v>19</v>
      </c>
      <c r="G540" s="13" t="str">
        <f>VLOOKUP(MID(E540,4,1),DATA!$F$2:$G$16,2,FALSE)</f>
        <v>21"</v>
      </c>
      <c r="H540" s="13" t="str">
        <f>VLOOKUP(MID(E540,5,3),DATA!$H$2:$I$16,2,FALSE)</f>
        <v>9.5"</v>
      </c>
      <c r="I540" s="13" t="str">
        <f t="shared" si="16"/>
        <v>30</v>
      </c>
      <c r="J540" s="13" t="str">
        <f>VLOOKUP(MID(E540,10,3),DATA!$J$2:$L$16,2,FALSE)</f>
        <v>5x112</v>
      </c>
      <c r="K540" s="13">
        <f>VLOOKUP(MID(E540,10,3),DATA!$J$2:$L$16,3,FALSE)</f>
        <v>66.56</v>
      </c>
      <c r="L540" s="10" t="str">
        <f>VLOOKUP(MID(E540,3,1),DATA!$D$2:$E$16,2,FALSE)</f>
        <v>Medium Offset</v>
      </c>
      <c r="N540" s="11" t="s">
        <v>70</v>
      </c>
      <c r="O540" s="61" t="str">
        <f>VLOOKUP(MID(P540,1,2),DATA!$B$2:$C$10,2,FALSE)</f>
        <v>FF11</v>
      </c>
      <c r="P540" s="66" t="s">
        <v>391</v>
      </c>
      <c r="Q540" s="18" cm="1">
        <f t="array" ref="Q540">SUMPRODUCT(1*('All Skus'!$C$2:$C$951=$P540),'All Skus'!$D$2:$D$951)</f>
        <v>19</v>
      </c>
      <c r="R540" s="13" t="str">
        <f>VLOOKUP(MID(P540,4,1),DATA!$F$2:$G$16,2,FALSE)</f>
        <v>21"</v>
      </c>
      <c r="S540" s="13" t="str">
        <f>VLOOKUP(MID(P540,5,3),DATA!$H$2:$I$16,2,FALSE)</f>
        <v>9.5"</v>
      </c>
      <c r="T540" s="13" t="str">
        <f t="shared" si="17"/>
        <v>30</v>
      </c>
      <c r="U540" s="13" t="str">
        <f>VLOOKUP(MID(P540,10,3),DATA!$J$2:$L$16,2,FALSE)</f>
        <v>5x112</v>
      </c>
      <c r="V540" s="13">
        <f>VLOOKUP(MID(P540,10,3),DATA!$J$2:$L$16,3,FALSE)</f>
        <v>66.56</v>
      </c>
      <c r="W540" s="10" t="str">
        <f>VLOOKUP(MID(P540,3,1),DATA!$D$2:$E$16,2,FALSE)</f>
        <v>Medium Offset</v>
      </c>
      <c r="Y540" s="11" t="s">
        <v>70</v>
      </c>
      <c r="Z540" s="10" t="s">
        <v>2161</v>
      </c>
      <c r="AA540" s="10" t="s">
        <v>2</v>
      </c>
      <c r="AB540" s="10" t="s">
        <v>5</v>
      </c>
    </row>
    <row r="541" spans="1:28" x14ac:dyDescent="0.25">
      <c r="A541" s="10" t="s">
        <v>1827</v>
      </c>
      <c r="B541" s="10" t="s">
        <v>1847</v>
      </c>
      <c r="C541" s="62" t="str">
        <f>VLOOKUP(MID(E541,1,2),DATA!$B$2:$C$10,2,FALSE)</f>
        <v>FF11</v>
      </c>
      <c r="D541" s="10" t="str">
        <f>VLOOKUP(MID(E541,13,2),DATA!$M$2:$N$16,2,FALSE)</f>
        <v>Tarmac</v>
      </c>
      <c r="E541" s="66" t="s">
        <v>389</v>
      </c>
      <c r="F541" s="18" cm="1">
        <f t="array" ref="F541">SUMPRODUCT(1*('All Skus'!$C$2:$C$951=$E541),'All Skus'!$D$2:$D$951)</f>
        <v>1</v>
      </c>
      <c r="G541" s="13" t="str">
        <f>VLOOKUP(MID(E541,4,1),DATA!$F$2:$G$16,2,FALSE)</f>
        <v>21"</v>
      </c>
      <c r="H541" s="13" t="str">
        <f>VLOOKUP(MID(E541,5,3),DATA!$H$2:$I$16,2,FALSE)</f>
        <v>9.5"</v>
      </c>
      <c r="I541" s="13" t="str">
        <f t="shared" si="16"/>
        <v>30</v>
      </c>
      <c r="J541" s="13" t="str">
        <f>VLOOKUP(MID(E541,10,3),DATA!$J$2:$L$16,2,FALSE)</f>
        <v>5x112</v>
      </c>
      <c r="K541" s="13">
        <f>VLOOKUP(MID(E541,10,3),DATA!$J$2:$L$16,3,FALSE)</f>
        <v>66.56</v>
      </c>
      <c r="L541" s="10" t="str">
        <f>VLOOKUP(MID(E541,3,1),DATA!$D$2:$E$16,2,FALSE)</f>
        <v>Medium Offset</v>
      </c>
      <c r="N541" s="11" t="s">
        <v>70</v>
      </c>
      <c r="O541" s="61" t="str">
        <f>VLOOKUP(MID(P541,1,2),DATA!$B$2:$C$10,2,FALSE)</f>
        <v>FF11</v>
      </c>
      <c r="P541" s="66" t="s">
        <v>389</v>
      </c>
      <c r="Q541" s="18" cm="1">
        <f t="array" ref="Q541">SUMPRODUCT(1*('All Skus'!$C$2:$C$951=$P541),'All Skus'!$D$2:$D$951)</f>
        <v>1</v>
      </c>
      <c r="R541" s="13" t="str">
        <f>VLOOKUP(MID(P541,4,1),DATA!$F$2:$G$16,2,FALSE)</f>
        <v>21"</v>
      </c>
      <c r="S541" s="13" t="str">
        <f>VLOOKUP(MID(P541,5,3),DATA!$H$2:$I$16,2,FALSE)</f>
        <v>9.5"</v>
      </c>
      <c r="T541" s="13" t="str">
        <f t="shared" si="17"/>
        <v>30</v>
      </c>
      <c r="U541" s="13" t="str">
        <f>VLOOKUP(MID(P541,10,3),DATA!$J$2:$L$16,2,FALSE)</f>
        <v>5x112</v>
      </c>
      <c r="V541" s="13">
        <f>VLOOKUP(MID(P541,10,3),DATA!$J$2:$L$16,3,FALSE)</f>
        <v>66.56</v>
      </c>
      <c r="W541" s="10" t="str">
        <f>VLOOKUP(MID(P541,3,1),DATA!$D$2:$E$16,2,FALSE)</f>
        <v>Medium Offset</v>
      </c>
      <c r="Y541" s="11" t="s">
        <v>70</v>
      </c>
      <c r="Z541" s="10" t="s">
        <v>2161</v>
      </c>
      <c r="AA541" s="10" t="s">
        <v>2</v>
      </c>
      <c r="AB541" s="10" t="s">
        <v>5</v>
      </c>
    </row>
    <row r="542" spans="1:28" x14ac:dyDescent="0.25">
      <c r="A542" s="10" t="s">
        <v>1827</v>
      </c>
      <c r="B542" s="10" t="s">
        <v>1847</v>
      </c>
      <c r="C542" s="62" t="str">
        <f>VLOOKUP(MID(E542,1,2),DATA!$B$2:$C$10,2,FALSE)</f>
        <v>FF11</v>
      </c>
      <c r="D542" s="10" t="str">
        <f>VLOOKUP(MID(E542,13,2),DATA!$M$2:$N$16,2,FALSE)</f>
        <v>Liquid Metal</v>
      </c>
      <c r="E542" s="66" t="s">
        <v>390</v>
      </c>
      <c r="F542" s="18" cm="1">
        <f t="array" ref="F542">SUMPRODUCT(1*('All Skus'!$C$2:$C$951=$E542),'All Skus'!$D$2:$D$951)</f>
        <v>-2</v>
      </c>
      <c r="G542" s="13" t="str">
        <f>VLOOKUP(MID(E542,4,1),DATA!$F$2:$G$16,2,FALSE)</f>
        <v>21"</v>
      </c>
      <c r="H542" s="13" t="str">
        <f>VLOOKUP(MID(E542,5,3),DATA!$H$2:$I$16,2,FALSE)</f>
        <v>9.5"</v>
      </c>
      <c r="I542" s="13" t="str">
        <f t="shared" si="16"/>
        <v>30</v>
      </c>
      <c r="J542" s="13" t="str">
        <f>VLOOKUP(MID(E542,10,3),DATA!$J$2:$L$16,2,FALSE)</f>
        <v>5x112</v>
      </c>
      <c r="K542" s="13">
        <f>VLOOKUP(MID(E542,10,3),DATA!$J$2:$L$16,3,FALSE)</f>
        <v>66.56</v>
      </c>
      <c r="L542" s="10" t="str">
        <f>VLOOKUP(MID(E542,3,1),DATA!$D$2:$E$16,2,FALSE)</f>
        <v>Medium Offset</v>
      </c>
      <c r="N542" s="11" t="s">
        <v>70</v>
      </c>
      <c r="O542" s="61" t="str">
        <f>VLOOKUP(MID(P542,1,2),DATA!$B$2:$C$10,2,FALSE)</f>
        <v>FF11</v>
      </c>
      <c r="P542" s="66" t="s">
        <v>390</v>
      </c>
      <c r="Q542" s="18" cm="1">
        <f t="array" ref="Q542">SUMPRODUCT(1*('All Skus'!$C$2:$C$951=$P542),'All Skus'!$D$2:$D$951)</f>
        <v>-2</v>
      </c>
      <c r="R542" s="13" t="str">
        <f>VLOOKUP(MID(P542,4,1),DATA!$F$2:$G$16,2,FALSE)</f>
        <v>21"</v>
      </c>
      <c r="S542" s="13" t="str">
        <f>VLOOKUP(MID(P542,5,3),DATA!$H$2:$I$16,2,FALSE)</f>
        <v>9.5"</v>
      </c>
      <c r="T542" s="13" t="str">
        <f t="shared" si="17"/>
        <v>30</v>
      </c>
      <c r="U542" s="13" t="str">
        <f>VLOOKUP(MID(P542,10,3),DATA!$J$2:$L$16,2,FALSE)</f>
        <v>5x112</v>
      </c>
      <c r="V542" s="13">
        <f>VLOOKUP(MID(P542,10,3),DATA!$J$2:$L$16,3,FALSE)</f>
        <v>66.56</v>
      </c>
      <c r="W542" s="10" t="str">
        <f>VLOOKUP(MID(P542,3,1),DATA!$D$2:$E$16,2,FALSE)</f>
        <v>Medium Offset</v>
      </c>
      <c r="Y542" s="11" t="s">
        <v>70</v>
      </c>
      <c r="Z542" s="10" t="s">
        <v>2161</v>
      </c>
      <c r="AA542" s="10" t="s">
        <v>2</v>
      </c>
      <c r="AB542" s="10" t="s">
        <v>5</v>
      </c>
    </row>
    <row r="543" spans="1:28" x14ac:dyDescent="0.25">
      <c r="A543" s="10" t="s">
        <v>1829</v>
      </c>
      <c r="B543" s="10" t="s">
        <v>2258</v>
      </c>
      <c r="C543" s="62" t="str">
        <f>VLOOKUP(MID(E543,1,2),DATA!$B$2:$C$10,2,FALSE)</f>
        <v>FF01</v>
      </c>
      <c r="D543" s="10" t="str">
        <f>VLOOKUP(MID(E543,13,2),DATA!$M$2:$N$16,2,FALSE)</f>
        <v>Tarmac</v>
      </c>
      <c r="E543" s="66" t="s">
        <v>159</v>
      </c>
      <c r="F543" s="18" cm="1">
        <f t="array" ref="F543">SUMPRODUCT(1*('All Skus'!$C$2:$C$951=$E543),'All Skus'!$D$2:$D$951)</f>
        <v>0</v>
      </c>
      <c r="G543" s="13" t="str">
        <f>VLOOKUP(MID(E543,4,1),DATA!$F$2:$G$16,2,FALSE)</f>
        <v>20"</v>
      </c>
      <c r="H543" s="13" t="str">
        <f>VLOOKUP(MID(E543,5,3),DATA!$H$2:$I$16,2,FALSE)</f>
        <v>9.0"</v>
      </c>
      <c r="I543" s="13" t="str">
        <f t="shared" si="16"/>
        <v>25</v>
      </c>
      <c r="J543" s="13" t="str">
        <f>VLOOKUP(MID(E543,10,3),DATA!$J$2:$L$16,2,FALSE)</f>
        <v>5x112</v>
      </c>
      <c r="K543" s="13">
        <f>VLOOKUP(MID(E543,10,3),DATA!$J$2:$L$16,3,FALSE)</f>
        <v>66.56</v>
      </c>
      <c r="L543" s="10" t="str">
        <f>VLOOKUP(MID(E543,3,1),DATA!$D$2:$E$16,2,FALSE)</f>
        <v>Medium Offset</v>
      </c>
      <c r="M543" s="10">
        <v>25.8</v>
      </c>
      <c r="N543" s="11" t="s">
        <v>47</v>
      </c>
      <c r="O543" s="61" t="str">
        <f>VLOOKUP(MID(P543,1,2),DATA!$B$2:$C$10,2,FALSE)</f>
        <v>FF01</v>
      </c>
      <c r="P543" s="66" t="s">
        <v>159</v>
      </c>
      <c r="Q543" s="18" cm="1">
        <f t="array" ref="Q543">SUMPRODUCT(1*('All Skus'!$C$2:$C$951=$P543),'All Skus'!$D$2:$D$951)</f>
        <v>0</v>
      </c>
      <c r="R543" s="13" t="str">
        <f>VLOOKUP(MID(P543,4,1),DATA!$F$2:$G$16,2,FALSE)</f>
        <v>20"</v>
      </c>
      <c r="S543" s="13" t="str">
        <f>VLOOKUP(MID(P543,5,3),DATA!$H$2:$I$16,2,FALSE)</f>
        <v>9.0"</v>
      </c>
      <c r="T543" s="13" t="str">
        <f t="shared" si="17"/>
        <v>25</v>
      </c>
      <c r="U543" s="13" t="str">
        <f>VLOOKUP(MID(P543,10,3),DATA!$J$2:$L$16,2,FALSE)</f>
        <v>5x112</v>
      </c>
      <c r="V543" s="13">
        <f>VLOOKUP(MID(P543,10,3),DATA!$J$2:$L$16,3,FALSE)</f>
        <v>66.56</v>
      </c>
      <c r="W543" s="10" t="str">
        <f>VLOOKUP(MID(P543,3,1),DATA!$D$2:$E$16,2,FALSE)</f>
        <v>Medium Offset</v>
      </c>
      <c r="X543" s="10">
        <v>25.8</v>
      </c>
      <c r="Y543" s="11" t="s">
        <v>47</v>
      </c>
      <c r="Z543" s="10" t="s">
        <v>2257</v>
      </c>
      <c r="AA543" s="10" t="s">
        <v>2</v>
      </c>
      <c r="AB543" s="10" t="s">
        <v>5</v>
      </c>
    </row>
    <row r="544" spans="1:28" x14ac:dyDescent="0.25">
      <c r="A544" s="10" t="s">
        <v>1829</v>
      </c>
      <c r="B544" s="10" t="s">
        <v>2258</v>
      </c>
      <c r="C544" s="62" t="str">
        <f>VLOOKUP(MID(E544,1,2),DATA!$B$2:$C$10,2,FALSE)</f>
        <v>FF01</v>
      </c>
      <c r="D544" s="10" t="str">
        <f>VLOOKUP(MID(E544,13,2),DATA!$M$2:$N$16,2,FALSE)</f>
        <v>Liquid Silver</v>
      </c>
      <c r="E544" s="66" t="s">
        <v>160</v>
      </c>
      <c r="F544" s="18" cm="1">
        <f t="array" ref="F544">SUMPRODUCT(1*('All Skus'!$C$2:$C$951=$E544),'All Skus'!$D$2:$D$951)</f>
        <v>34</v>
      </c>
      <c r="G544" s="13" t="str">
        <f>VLOOKUP(MID(E544,4,1),DATA!$F$2:$G$16,2,FALSE)</f>
        <v>20"</v>
      </c>
      <c r="H544" s="13" t="str">
        <f>VLOOKUP(MID(E544,5,3),DATA!$H$2:$I$16,2,FALSE)</f>
        <v>9.0"</v>
      </c>
      <c r="I544" s="13" t="str">
        <f t="shared" si="16"/>
        <v>25</v>
      </c>
      <c r="J544" s="13" t="str">
        <f>VLOOKUP(MID(E544,10,3),DATA!$J$2:$L$16,2,FALSE)</f>
        <v>5x112</v>
      </c>
      <c r="K544" s="13">
        <f>VLOOKUP(MID(E544,10,3),DATA!$J$2:$L$16,3,FALSE)</f>
        <v>66.56</v>
      </c>
      <c r="L544" s="10" t="str">
        <f>VLOOKUP(MID(E544,3,1),DATA!$D$2:$E$16,2,FALSE)</f>
        <v>Medium Offset</v>
      </c>
      <c r="M544" s="10">
        <v>25.8</v>
      </c>
      <c r="N544" s="11" t="s">
        <v>47</v>
      </c>
      <c r="O544" s="61" t="str">
        <f>VLOOKUP(MID(P544,1,2),DATA!$B$2:$C$10,2,FALSE)</f>
        <v>FF01</v>
      </c>
      <c r="P544" s="66" t="s">
        <v>160</v>
      </c>
      <c r="Q544" s="18" cm="1">
        <f t="array" ref="Q544">SUMPRODUCT(1*('All Skus'!$C$2:$C$951=$P544),'All Skus'!$D$2:$D$951)</f>
        <v>34</v>
      </c>
      <c r="R544" s="13" t="str">
        <f>VLOOKUP(MID(P544,4,1),DATA!$F$2:$G$16,2,FALSE)</f>
        <v>20"</v>
      </c>
      <c r="S544" s="13" t="str">
        <f>VLOOKUP(MID(P544,5,3),DATA!$H$2:$I$16,2,FALSE)</f>
        <v>9.0"</v>
      </c>
      <c r="T544" s="13" t="str">
        <f t="shared" si="17"/>
        <v>25</v>
      </c>
      <c r="U544" s="13" t="str">
        <f>VLOOKUP(MID(P544,10,3),DATA!$J$2:$L$16,2,FALSE)</f>
        <v>5x112</v>
      </c>
      <c r="V544" s="13">
        <f>VLOOKUP(MID(P544,10,3),DATA!$J$2:$L$16,3,FALSE)</f>
        <v>66.56</v>
      </c>
      <c r="W544" s="10" t="str">
        <f>VLOOKUP(MID(P544,3,1),DATA!$D$2:$E$16,2,FALSE)</f>
        <v>Medium Offset</v>
      </c>
      <c r="X544" s="10">
        <v>25.8</v>
      </c>
      <c r="Y544" s="11" t="s">
        <v>47</v>
      </c>
      <c r="Z544" s="10" t="s">
        <v>2257</v>
      </c>
      <c r="AA544" s="10" t="s">
        <v>2</v>
      </c>
      <c r="AB544" s="10" t="s">
        <v>5</v>
      </c>
    </row>
    <row r="545" spans="1:29" x14ac:dyDescent="0.25">
      <c r="A545" s="10" t="s">
        <v>1829</v>
      </c>
      <c r="B545" s="10" t="s">
        <v>1960</v>
      </c>
      <c r="C545" s="62" t="str">
        <f>VLOOKUP(MID(E545,1,2),DATA!$B$2:$C$10,2,FALSE)</f>
        <v>FF01</v>
      </c>
      <c r="D545" s="10" t="str">
        <f>VLOOKUP(MID(E545,13,2),DATA!$M$2:$N$16,2,FALSE)</f>
        <v>Tarmac</v>
      </c>
      <c r="E545" s="66" t="s">
        <v>159</v>
      </c>
      <c r="F545" s="18" cm="1">
        <f t="array" ref="F545">SUMPRODUCT(1*('All Skus'!$C$2:$C$951=$E545),'All Skus'!$D$2:$D$951)</f>
        <v>0</v>
      </c>
      <c r="G545" s="13" t="str">
        <f>VLOOKUP(MID(E545,4,1),DATA!$F$2:$G$16,2,FALSE)</f>
        <v>20"</v>
      </c>
      <c r="H545" s="13" t="str">
        <f>VLOOKUP(MID(E545,5,3),DATA!$H$2:$I$16,2,FALSE)</f>
        <v>9.0"</v>
      </c>
      <c r="I545" s="13" t="str">
        <f t="shared" si="16"/>
        <v>25</v>
      </c>
      <c r="J545" s="13" t="str">
        <f>VLOOKUP(MID(E545,10,3),DATA!$J$2:$L$16,2,FALSE)</f>
        <v>5x112</v>
      </c>
      <c r="K545" s="13">
        <f>VLOOKUP(MID(E545,10,3),DATA!$J$2:$L$16,3,FALSE)</f>
        <v>66.56</v>
      </c>
      <c r="L545" s="10" t="str">
        <f>VLOOKUP(MID(E545,3,1),DATA!$D$2:$E$16,2,FALSE)</f>
        <v>Medium Offset</v>
      </c>
      <c r="M545" s="10">
        <v>25.8</v>
      </c>
      <c r="N545" s="11" t="s">
        <v>47</v>
      </c>
      <c r="O545" s="61" t="str">
        <f>VLOOKUP(MID(P545,1,2),DATA!$B$2:$C$10,2,FALSE)</f>
        <v>FF01</v>
      </c>
      <c r="P545" s="66" t="s">
        <v>159</v>
      </c>
      <c r="Q545" s="18" cm="1">
        <f t="array" ref="Q545">SUMPRODUCT(1*('All Skus'!$C$2:$C$951=$P545),'All Skus'!$D$2:$D$951)</f>
        <v>0</v>
      </c>
      <c r="R545" s="13" t="str">
        <f>VLOOKUP(MID(P545,4,1),DATA!$F$2:$G$16,2,FALSE)</f>
        <v>20"</v>
      </c>
      <c r="S545" s="13" t="str">
        <f>VLOOKUP(MID(P545,5,3),DATA!$H$2:$I$16,2,FALSE)</f>
        <v>9.0"</v>
      </c>
      <c r="T545" s="13" t="str">
        <f t="shared" si="17"/>
        <v>25</v>
      </c>
      <c r="U545" s="13" t="str">
        <f>VLOOKUP(MID(P545,10,3),DATA!$J$2:$L$16,2,FALSE)</f>
        <v>5x112</v>
      </c>
      <c r="V545" s="13">
        <f>VLOOKUP(MID(P545,10,3),DATA!$J$2:$L$16,3,FALSE)</f>
        <v>66.56</v>
      </c>
      <c r="W545" s="10" t="str">
        <f>VLOOKUP(MID(P545,3,1),DATA!$D$2:$E$16,2,FALSE)</f>
        <v>Medium Offset</v>
      </c>
      <c r="X545" s="10">
        <v>25.8</v>
      </c>
      <c r="Y545" s="11" t="s">
        <v>47</v>
      </c>
      <c r="AA545" s="10" t="s">
        <v>2</v>
      </c>
      <c r="AB545" s="10" t="s">
        <v>5</v>
      </c>
    </row>
    <row r="546" spans="1:29" x14ac:dyDescent="0.25">
      <c r="A546" s="10" t="s">
        <v>1829</v>
      </c>
      <c r="B546" s="10" t="s">
        <v>1960</v>
      </c>
      <c r="C546" s="62" t="str">
        <f>VLOOKUP(MID(E546,1,2),DATA!$B$2:$C$10,2,FALSE)</f>
        <v>FF01</v>
      </c>
      <c r="D546" s="10" t="str">
        <f>VLOOKUP(MID(E546,13,2),DATA!$M$2:$N$16,2,FALSE)</f>
        <v>Liquid Silver</v>
      </c>
      <c r="E546" s="66" t="s">
        <v>160</v>
      </c>
      <c r="F546" s="18" cm="1">
        <f t="array" ref="F546">SUMPRODUCT(1*('All Skus'!$C$2:$C$951=$E546),'All Skus'!$D$2:$D$951)</f>
        <v>34</v>
      </c>
      <c r="G546" s="13" t="str">
        <f>VLOOKUP(MID(E546,4,1),DATA!$F$2:$G$16,2,FALSE)</f>
        <v>20"</v>
      </c>
      <c r="H546" s="13" t="str">
        <f>VLOOKUP(MID(E546,5,3),DATA!$H$2:$I$16,2,FALSE)</f>
        <v>9.0"</v>
      </c>
      <c r="I546" s="13" t="str">
        <f t="shared" si="16"/>
        <v>25</v>
      </c>
      <c r="J546" s="13" t="str">
        <f>VLOOKUP(MID(E546,10,3),DATA!$J$2:$L$16,2,FALSE)</f>
        <v>5x112</v>
      </c>
      <c r="K546" s="13">
        <f>VLOOKUP(MID(E546,10,3),DATA!$J$2:$L$16,3,FALSE)</f>
        <v>66.56</v>
      </c>
      <c r="L546" s="10" t="str">
        <f>VLOOKUP(MID(E546,3,1),DATA!$D$2:$E$16,2,FALSE)</f>
        <v>Medium Offset</v>
      </c>
      <c r="M546" s="10">
        <v>25.8</v>
      </c>
      <c r="N546" s="11" t="s">
        <v>47</v>
      </c>
      <c r="O546" s="61" t="str">
        <f>VLOOKUP(MID(P546,1,2),DATA!$B$2:$C$10,2,FALSE)</f>
        <v>FF01</v>
      </c>
      <c r="P546" s="66" t="s">
        <v>160</v>
      </c>
      <c r="Q546" s="18" cm="1">
        <f t="array" ref="Q546">SUMPRODUCT(1*('All Skus'!$C$2:$C$951=$P546),'All Skus'!$D$2:$D$951)</f>
        <v>34</v>
      </c>
      <c r="R546" s="13" t="str">
        <f>VLOOKUP(MID(P546,4,1),DATA!$F$2:$G$16,2,FALSE)</f>
        <v>20"</v>
      </c>
      <c r="S546" s="13" t="str">
        <f>VLOOKUP(MID(P546,5,3),DATA!$H$2:$I$16,2,FALSE)</f>
        <v>9.0"</v>
      </c>
      <c r="T546" s="13" t="str">
        <f t="shared" si="17"/>
        <v>25</v>
      </c>
      <c r="U546" s="13" t="str">
        <f>VLOOKUP(MID(P546,10,3),DATA!$J$2:$L$16,2,FALSE)</f>
        <v>5x112</v>
      </c>
      <c r="V546" s="13">
        <f>VLOOKUP(MID(P546,10,3),DATA!$J$2:$L$16,3,FALSE)</f>
        <v>66.56</v>
      </c>
      <c r="W546" s="10" t="str">
        <f>VLOOKUP(MID(P546,3,1),DATA!$D$2:$E$16,2,FALSE)</f>
        <v>Medium Offset</v>
      </c>
      <c r="X546" s="10">
        <v>25.8</v>
      </c>
      <c r="Y546" s="11" t="s">
        <v>47</v>
      </c>
      <c r="AA546" s="10" t="s">
        <v>2</v>
      </c>
      <c r="AB546" s="10" t="s">
        <v>5</v>
      </c>
    </row>
    <row r="547" spans="1:29" x14ac:dyDescent="0.25">
      <c r="A547" s="10" t="s">
        <v>1829</v>
      </c>
      <c r="B547" s="10" t="s">
        <v>2258</v>
      </c>
      <c r="C547" s="62" t="str">
        <f>VLOOKUP(MID(E547,1,2),DATA!$B$2:$C$10,2,FALSE)</f>
        <v>FF04</v>
      </c>
      <c r="D547" s="10" t="str">
        <f>VLOOKUP(MID(E547,13,2),DATA!$M$2:$N$16,2,FALSE)</f>
        <v>Tarmac</v>
      </c>
      <c r="E547" s="66" t="s">
        <v>303</v>
      </c>
      <c r="F547" s="18" cm="1">
        <f t="array" ref="F547">SUMPRODUCT(1*('All Skus'!$C$2:$C$951=$E547),'All Skus'!$D$2:$D$951)</f>
        <v>7</v>
      </c>
      <c r="G547" s="13" t="str">
        <f>VLOOKUP(MID(E547,4,1),DATA!$F$2:$G$16,2,FALSE)</f>
        <v>20"</v>
      </c>
      <c r="H547" s="13" t="str">
        <f>VLOOKUP(MID(E547,5,3),DATA!$H$2:$I$16,2,FALSE)</f>
        <v>9.0"</v>
      </c>
      <c r="I547" s="13" t="str">
        <f t="shared" si="16"/>
        <v>25</v>
      </c>
      <c r="J547" s="13" t="str">
        <f>VLOOKUP(MID(E547,10,3),DATA!$J$2:$L$16,2,FALSE)</f>
        <v>5x112</v>
      </c>
      <c r="K547" s="13">
        <f>VLOOKUP(MID(E547,10,3),DATA!$J$2:$L$16,3,FALSE)</f>
        <v>66.56</v>
      </c>
      <c r="L547" s="10" t="str">
        <f>VLOOKUP(MID(E547,3,1),DATA!$D$2:$E$16,2,FALSE)</f>
        <v>Medium Offset</v>
      </c>
      <c r="M547" s="10">
        <v>24.8</v>
      </c>
      <c r="N547" s="11" t="s">
        <v>47</v>
      </c>
      <c r="O547" s="61" t="str">
        <f>VLOOKUP(MID(P547,1,2),DATA!$B$2:$C$10,2,FALSE)</f>
        <v>FF04</v>
      </c>
      <c r="P547" s="66" t="s">
        <v>303</v>
      </c>
      <c r="Q547" s="18" cm="1">
        <f t="array" ref="Q547">SUMPRODUCT(1*('All Skus'!$C$2:$C$951=$P547),'All Skus'!$D$2:$D$951)</f>
        <v>7</v>
      </c>
      <c r="R547" s="13" t="str">
        <f>VLOOKUP(MID(P547,4,1),DATA!$F$2:$G$16,2,FALSE)</f>
        <v>20"</v>
      </c>
      <c r="S547" s="13" t="str">
        <f>VLOOKUP(MID(P547,5,3),DATA!$H$2:$I$16,2,FALSE)</f>
        <v>9.0"</v>
      </c>
      <c r="T547" s="13" t="str">
        <f t="shared" si="17"/>
        <v>25</v>
      </c>
      <c r="U547" s="13" t="str">
        <f>VLOOKUP(MID(P547,10,3),DATA!$J$2:$L$16,2,FALSE)</f>
        <v>5x112</v>
      </c>
      <c r="V547" s="13">
        <f>VLOOKUP(MID(P547,10,3),DATA!$J$2:$L$16,3,FALSE)</f>
        <v>66.56</v>
      </c>
      <c r="W547" s="10" t="str">
        <f>VLOOKUP(MID(P547,3,1),DATA!$D$2:$E$16,2,FALSE)</f>
        <v>Medium Offset</v>
      </c>
      <c r="X547" s="10">
        <v>24.8</v>
      </c>
      <c r="Y547" s="11" t="s">
        <v>47</v>
      </c>
      <c r="Z547" s="10" t="s">
        <v>2257</v>
      </c>
      <c r="AA547" s="10" t="s">
        <v>2</v>
      </c>
      <c r="AB547" s="10" t="s">
        <v>5</v>
      </c>
    </row>
    <row r="548" spans="1:29" x14ac:dyDescent="0.25">
      <c r="A548" s="10" t="s">
        <v>1829</v>
      </c>
      <c r="B548" s="10" t="s">
        <v>2258</v>
      </c>
      <c r="C548" s="62" t="str">
        <f>VLOOKUP(MID(E548,1,2),DATA!$B$2:$C$10,2,FALSE)</f>
        <v>FF04</v>
      </c>
      <c r="D548" s="10" t="str">
        <f>VLOOKUP(MID(E548,13,2),DATA!$M$2:$N$16,2,FALSE)</f>
        <v>Liquid Metal</v>
      </c>
      <c r="E548" s="66" t="s">
        <v>304</v>
      </c>
      <c r="F548" s="18" cm="1">
        <f t="array" ref="F548">SUMPRODUCT(1*('All Skus'!$C$2:$C$951=$E548),'All Skus'!$D$2:$D$951)</f>
        <v>9</v>
      </c>
      <c r="G548" s="13" t="str">
        <f>VLOOKUP(MID(E548,4,1),DATA!$F$2:$G$16,2,FALSE)</f>
        <v>20"</v>
      </c>
      <c r="H548" s="13" t="str">
        <f>VLOOKUP(MID(E548,5,3),DATA!$H$2:$I$16,2,FALSE)</f>
        <v>9.0"</v>
      </c>
      <c r="I548" s="13" t="str">
        <f t="shared" si="16"/>
        <v>25</v>
      </c>
      <c r="J548" s="13" t="str">
        <f>VLOOKUP(MID(E548,10,3),DATA!$J$2:$L$16,2,FALSE)</f>
        <v>5x112</v>
      </c>
      <c r="K548" s="13">
        <f>VLOOKUP(MID(E548,10,3),DATA!$J$2:$L$16,3,FALSE)</f>
        <v>66.56</v>
      </c>
      <c r="L548" s="10" t="str">
        <f>VLOOKUP(MID(E548,3,1),DATA!$D$2:$E$16,2,FALSE)</f>
        <v>Medium Offset</v>
      </c>
      <c r="M548" s="10">
        <v>24.8</v>
      </c>
      <c r="N548" s="11" t="s">
        <v>47</v>
      </c>
      <c r="O548" s="61" t="str">
        <f>VLOOKUP(MID(P548,1,2),DATA!$B$2:$C$10,2,FALSE)</f>
        <v>FF04</v>
      </c>
      <c r="P548" s="66" t="s">
        <v>304</v>
      </c>
      <c r="Q548" s="18" cm="1">
        <f t="array" ref="Q548">SUMPRODUCT(1*('All Skus'!$C$2:$C$951=$P548),'All Skus'!$D$2:$D$951)</f>
        <v>9</v>
      </c>
      <c r="R548" s="13" t="str">
        <f>VLOOKUP(MID(P548,4,1),DATA!$F$2:$G$16,2,FALSE)</f>
        <v>20"</v>
      </c>
      <c r="S548" s="13" t="str">
        <f>VLOOKUP(MID(P548,5,3),DATA!$H$2:$I$16,2,FALSE)</f>
        <v>9.0"</v>
      </c>
      <c r="T548" s="13" t="str">
        <f t="shared" si="17"/>
        <v>25</v>
      </c>
      <c r="U548" s="13" t="str">
        <f>VLOOKUP(MID(P548,10,3),DATA!$J$2:$L$16,2,FALSE)</f>
        <v>5x112</v>
      </c>
      <c r="V548" s="13">
        <f>VLOOKUP(MID(P548,10,3),DATA!$J$2:$L$16,3,FALSE)</f>
        <v>66.56</v>
      </c>
      <c r="W548" s="10" t="str">
        <f>VLOOKUP(MID(P548,3,1),DATA!$D$2:$E$16,2,FALSE)</f>
        <v>Medium Offset</v>
      </c>
      <c r="X548" s="10">
        <v>24.8</v>
      </c>
      <c r="Y548" s="11" t="s">
        <v>47</v>
      </c>
      <c r="Z548" s="10" t="s">
        <v>2257</v>
      </c>
      <c r="AA548" s="10" t="s">
        <v>2</v>
      </c>
      <c r="AB548" s="10" t="s">
        <v>5</v>
      </c>
    </row>
    <row r="549" spans="1:29" x14ac:dyDescent="0.25">
      <c r="A549" s="10" t="s">
        <v>1829</v>
      </c>
      <c r="B549" s="10" t="s">
        <v>1960</v>
      </c>
      <c r="C549" s="62" t="str">
        <f>VLOOKUP(MID(E549,1,2),DATA!$B$2:$C$10,2,FALSE)</f>
        <v>FF04</v>
      </c>
      <c r="D549" s="10" t="str">
        <f>VLOOKUP(MID(E549,13,2),DATA!$M$2:$N$16,2,FALSE)</f>
        <v>Tarmac</v>
      </c>
      <c r="E549" s="66" t="s">
        <v>303</v>
      </c>
      <c r="F549" s="18" cm="1">
        <f t="array" ref="F549">SUMPRODUCT(1*('All Skus'!$C$2:$C$951=$E549),'All Skus'!$D$2:$D$951)</f>
        <v>7</v>
      </c>
      <c r="G549" s="13" t="str">
        <f>VLOOKUP(MID(E549,4,1),DATA!$F$2:$G$16,2,FALSE)</f>
        <v>20"</v>
      </c>
      <c r="H549" s="13" t="str">
        <f>VLOOKUP(MID(E549,5,3),DATA!$H$2:$I$16,2,FALSE)</f>
        <v>9.0"</v>
      </c>
      <c r="I549" s="13" t="str">
        <f t="shared" si="16"/>
        <v>25</v>
      </c>
      <c r="J549" s="13" t="str">
        <f>VLOOKUP(MID(E549,10,3),DATA!$J$2:$L$16,2,FALSE)</f>
        <v>5x112</v>
      </c>
      <c r="K549" s="13">
        <f>VLOOKUP(MID(E549,10,3),DATA!$J$2:$L$16,3,FALSE)</f>
        <v>66.56</v>
      </c>
      <c r="L549" s="10" t="str">
        <f>VLOOKUP(MID(E549,3,1),DATA!$D$2:$E$16,2,FALSE)</f>
        <v>Medium Offset</v>
      </c>
      <c r="M549" s="10">
        <v>24.8</v>
      </c>
      <c r="N549" s="11" t="s">
        <v>47</v>
      </c>
      <c r="O549" s="61" t="str">
        <f>VLOOKUP(MID(P549,1,2),DATA!$B$2:$C$10,2,FALSE)</f>
        <v>FF04</v>
      </c>
      <c r="P549" s="66" t="s">
        <v>303</v>
      </c>
      <c r="Q549" s="18" cm="1">
        <f t="array" ref="Q549">SUMPRODUCT(1*('All Skus'!$C$2:$C$951=$P549),'All Skus'!$D$2:$D$951)</f>
        <v>7</v>
      </c>
      <c r="R549" s="13" t="str">
        <f>VLOOKUP(MID(P549,4,1),DATA!$F$2:$G$16,2,FALSE)</f>
        <v>20"</v>
      </c>
      <c r="S549" s="13" t="str">
        <f>VLOOKUP(MID(P549,5,3),DATA!$H$2:$I$16,2,FALSE)</f>
        <v>9.0"</v>
      </c>
      <c r="T549" s="13" t="str">
        <f t="shared" si="17"/>
        <v>25</v>
      </c>
      <c r="U549" s="13" t="str">
        <f>VLOOKUP(MID(P549,10,3),DATA!$J$2:$L$16,2,FALSE)</f>
        <v>5x112</v>
      </c>
      <c r="V549" s="13">
        <f>VLOOKUP(MID(P549,10,3),DATA!$J$2:$L$16,3,FALSE)</f>
        <v>66.56</v>
      </c>
      <c r="W549" s="10" t="str">
        <f>VLOOKUP(MID(P549,3,1),DATA!$D$2:$E$16,2,FALSE)</f>
        <v>Medium Offset</v>
      </c>
      <c r="X549" s="10">
        <v>24.8</v>
      </c>
      <c r="Y549" s="11" t="s">
        <v>47</v>
      </c>
      <c r="AA549" s="10" t="s">
        <v>2</v>
      </c>
      <c r="AB549" s="10" t="s">
        <v>5</v>
      </c>
    </row>
    <row r="550" spans="1:29" x14ac:dyDescent="0.25">
      <c r="A550" s="10" t="s">
        <v>1829</v>
      </c>
      <c r="B550" s="10" t="s">
        <v>1960</v>
      </c>
      <c r="C550" s="62" t="str">
        <f>VLOOKUP(MID(E550,1,2),DATA!$B$2:$C$10,2,FALSE)</f>
        <v>FF04</v>
      </c>
      <c r="D550" s="10" t="str">
        <f>VLOOKUP(MID(E550,13,2),DATA!$M$2:$N$16,2,FALSE)</f>
        <v>Liquid Metal</v>
      </c>
      <c r="E550" s="66" t="s">
        <v>304</v>
      </c>
      <c r="F550" s="18" cm="1">
        <f t="array" ref="F550">SUMPRODUCT(1*('All Skus'!$C$2:$C$951=$E550),'All Skus'!$D$2:$D$951)</f>
        <v>9</v>
      </c>
      <c r="G550" s="13" t="str">
        <f>VLOOKUP(MID(E550,4,1),DATA!$F$2:$G$16,2,FALSE)</f>
        <v>20"</v>
      </c>
      <c r="H550" s="13" t="str">
        <f>VLOOKUP(MID(E550,5,3),DATA!$H$2:$I$16,2,FALSE)</f>
        <v>9.0"</v>
      </c>
      <c r="I550" s="13" t="str">
        <f t="shared" si="16"/>
        <v>25</v>
      </c>
      <c r="J550" s="13" t="str">
        <f>VLOOKUP(MID(E550,10,3),DATA!$J$2:$L$16,2,FALSE)</f>
        <v>5x112</v>
      </c>
      <c r="K550" s="13">
        <f>VLOOKUP(MID(E550,10,3),DATA!$J$2:$L$16,3,FALSE)</f>
        <v>66.56</v>
      </c>
      <c r="L550" s="10" t="str">
        <f>VLOOKUP(MID(E550,3,1),DATA!$D$2:$E$16,2,FALSE)</f>
        <v>Medium Offset</v>
      </c>
      <c r="M550" s="10">
        <v>24.8</v>
      </c>
      <c r="N550" s="11" t="s">
        <v>47</v>
      </c>
      <c r="O550" s="61" t="str">
        <f>VLOOKUP(MID(P550,1,2),DATA!$B$2:$C$10,2,FALSE)</f>
        <v>FF04</v>
      </c>
      <c r="P550" s="66" t="s">
        <v>304</v>
      </c>
      <c r="Q550" s="18" cm="1">
        <f t="array" ref="Q550">SUMPRODUCT(1*('All Skus'!$C$2:$C$951=$P550),'All Skus'!$D$2:$D$951)</f>
        <v>9</v>
      </c>
      <c r="R550" s="13" t="str">
        <f>VLOOKUP(MID(P550,4,1),DATA!$F$2:$G$16,2,FALSE)</f>
        <v>20"</v>
      </c>
      <c r="S550" s="13" t="str">
        <f>VLOOKUP(MID(P550,5,3),DATA!$H$2:$I$16,2,FALSE)</f>
        <v>9.0"</v>
      </c>
      <c r="T550" s="13" t="str">
        <f t="shared" si="17"/>
        <v>25</v>
      </c>
      <c r="U550" s="13" t="str">
        <f>VLOOKUP(MID(P550,10,3),DATA!$J$2:$L$16,2,FALSE)</f>
        <v>5x112</v>
      </c>
      <c r="V550" s="13">
        <f>VLOOKUP(MID(P550,10,3),DATA!$J$2:$L$16,3,FALSE)</f>
        <v>66.56</v>
      </c>
      <c r="W550" s="10" t="str">
        <f>VLOOKUP(MID(P550,3,1),DATA!$D$2:$E$16,2,FALSE)</f>
        <v>Medium Offset</v>
      </c>
      <c r="X550" s="10">
        <v>24.8</v>
      </c>
      <c r="Y550" s="11" t="s">
        <v>47</v>
      </c>
      <c r="AA550" s="10" t="s">
        <v>2</v>
      </c>
      <c r="AB550" s="10" t="s">
        <v>5</v>
      </c>
    </row>
    <row r="551" spans="1:29" x14ac:dyDescent="0.25">
      <c r="A551" s="10" t="s">
        <v>1829</v>
      </c>
      <c r="B551" s="10" t="s">
        <v>2258</v>
      </c>
      <c r="C551" s="62" t="str">
        <f>VLOOKUP(MID(E551,1,2),DATA!$B$2:$C$10,2,FALSE)</f>
        <v>FF10</v>
      </c>
      <c r="D551" s="10" t="str">
        <f>VLOOKUP(MID(E551,13,2),DATA!$M$2:$N$16,2,FALSE)</f>
        <v>Tarmac</v>
      </c>
      <c r="E551" s="66" t="s">
        <v>28</v>
      </c>
      <c r="F551" s="18" cm="1">
        <f t="array" ref="F551">SUMPRODUCT(1*('All Skus'!$C$2:$C$951=$E551),'All Skus'!$D$2:$D$951)</f>
        <v>24</v>
      </c>
      <c r="G551" s="13" t="str">
        <f>VLOOKUP(MID(E551,4,1),DATA!$F$2:$G$16,2,FALSE)</f>
        <v>20"</v>
      </c>
      <c r="H551" s="13" t="str">
        <f>VLOOKUP(MID(E551,5,3),DATA!$H$2:$I$16,2,FALSE)</f>
        <v>9.0"</v>
      </c>
      <c r="I551" s="13" t="str">
        <f t="shared" si="16"/>
        <v>25</v>
      </c>
      <c r="J551" s="13" t="str">
        <f>VLOOKUP(MID(E551,10,3),DATA!$J$2:$L$16,2,FALSE)</f>
        <v>5x112</v>
      </c>
      <c r="K551" s="13">
        <f>VLOOKUP(MID(E551,10,3),DATA!$J$2:$L$16,3,FALSE)</f>
        <v>66.56</v>
      </c>
      <c r="L551" s="10" t="str">
        <f>VLOOKUP(MID(E551,3,1),DATA!$D$2:$E$16,2,FALSE)</f>
        <v>Medium Offset</v>
      </c>
      <c r="N551" s="11" t="s">
        <v>47</v>
      </c>
      <c r="O551" s="61" t="str">
        <f>VLOOKUP(MID(P551,1,2),DATA!$B$2:$C$10,2,FALSE)</f>
        <v>FF10</v>
      </c>
      <c r="P551" s="66" t="s">
        <v>28</v>
      </c>
      <c r="Q551" s="18" cm="1">
        <f t="array" ref="Q551">SUMPRODUCT(1*('All Skus'!$C$2:$C$951=$P551),'All Skus'!$D$2:$D$951)</f>
        <v>24</v>
      </c>
      <c r="R551" s="13" t="str">
        <f>VLOOKUP(MID(P551,4,1),DATA!$F$2:$G$16,2,FALSE)</f>
        <v>20"</v>
      </c>
      <c r="S551" s="13" t="str">
        <f>VLOOKUP(MID(P551,5,3),DATA!$H$2:$I$16,2,FALSE)</f>
        <v>9.0"</v>
      </c>
      <c r="T551" s="13" t="str">
        <f t="shared" si="17"/>
        <v>25</v>
      </c>
      <c r="U551" s="13" t="str">
        <f>VLOOKUP(MID(P551,10,3),DATA!$J$2:$L$16,2,FALSE)</f>
        <v>5x112</v>
      </c>
      <c r="V551" s="13">
        <f>VLOOKUP(MID(P551,10,3),DATA!$J$2:$L$16,3,FALSE)</f>
        <v>66.56</v>
      </c>
      <c r="W551" s="10" t="str">
        <f>VLOOKUP(MID(P551,3,1),DATA!$D$2:$E$16,2,FALSE)</f>
        <v>Medium Offset</v>
      </c>
      <c r="Y551" s="11" t="s">
        <v>47</v>
      </c>
      <c r="Z551" s="10" t="s">
        <v>2257</v>
      </c>
      <c r="AA551" s="10" t="s">
        <v>2</v>
      </c>
      <c r="AB551" s="10" t="s">
        <v>5</v>
      </c>
    </row>
    <row r="552" spans="1:29" x14ac:dyDescent="0.25">
      <c r="A552" s="10" t="s">
        <v>1829</v>
      </c>
      <c r="B552" s="10" t="s">
        <v>2258</v>
      </c>
      <c r="C552" s="62" t="str">
        <f>VLOOKUP(MID(E552,1,2),DATA!$B$2:$C$10,2,FALSE)</f>
        <v>FF10</v>
      </c>
      <c r="D552" s="10" t="str">
        <f>VLOOKUP(MID(E552,13,2),DATA!$M$2:$N$16,2,FALSE)</f>
        <v>Liquid Metal</v>
      </c>
      <c r="E552" s="66" t="s">
        <v>29</v>
      </c>
      <c r="F552" s="18" cm="1">
        <f t="array" ref="F552">SUMPRODUCT(1*('All Skus'!$C$2:$C$951=$E552),'All Skus'!$D$2:$D$951)</f>
        <v>8</v>
      </c>
      <c r="G552" s="13" t="str">
        <f>VLOOKUP(MID(E552,4,1),DATA!$F$2:$G$16,2,FALSE)</f>
        <v>20"</v>
      </c>
      <c r="H552" s="13" t="str">
        <f>VLOOKUP(MID(E552,5,3),DATA!$H$2:$I$16,2,FALSE)</f>
        <v>9.0"</v>
      </c>
      <c r="I552" s="13" t="str">
        <f t="shared" si="16"/>
        <v>25</v>
      </c>
      <c r="J552" s="13" t="str">
        <f>VLOOKUP(MID(E552,10,3),DATA!$J$2:$L$16,2,FALSE)</f>
        <v>5x112</v>
      </c>
      <c r="K552" s="13">
        <f>VLOOKUP(MID(E552,10,3),DATA!$J$2:$L$16,3,FALSE)</f>
        <v>66.56</v>
      </c>
      <c r="L552" s="10" t="str">
        <f>VLOOKUP(MID(E552,3,1),DATA!$D$2:$E$16,2,FALSE)</f>
        <v>Medium Offset</v>
      </c>
      <c r="N552" s="11" t="s">
        <v>47</v>
      </c>
      <c r="O552" s="61" t="str">
        <f>VLOOKUP(MID(P552,1,2),DATA!$B$2:$C$10,2,FALSE)</f>
        <v>FF10</v>
      </c>
      <c r="P552" s="66" t="s">
        <v>29</v>
      </c>
      <c r="Q552" s="18" cm="1">
        <f t="array" ref="Q552">SUMPRODUCT(1*('All Skus'!$C$2:$C$951=$P552),'All Skus'!$D$2:$D$951)</f>
        <v>8</v>
      </c>
      <c r="R552" s="13" t="str">
        <f>VLOOKUP(MID(P552,4,1),DATA!$F$2:$G$16,2,FALSE)</f>
        <v>20"</v>
      </c>
      <c r="S552" s="13" t="str">
        <f>VLOOKUP(MID(P552,5,3),DATA!$H$2:$I$16,2,FALSE)</f>
        <v>9.0"</v>
      </c>
      <c r="T552" s="13" t="str">
        <f t="shared" si="17"/>
        <v>25</v>
      </c>
      <c r="U552" s="13" t="str">
        <f>VLOOKUP(MID(P552,10,3),DATA!$J$2:$L$16,2,FALSE)</f>
        <v>5x112</v>
      </c>
      <c r="V552" s="13">
        <f>VLOOKUP(MID(P552,10,3),DATA!$J$2:$L$16,3,FALSE)</f>
        <v>66.56</v>
      </c>
      <c r="W552" s="10" t="str">
        <f>VLOOKUP(MID(P552,3,1),DATA!$D$2:$E$16,2,FALSE)</f>
        <v>Medium Offset</v>
      </c>
      <c r="Y552" s="11" t="s">
        <v>47</v>
      </c>
      <c r="Z552" s="10" t="s">
        <v>2257</v>
      </c>
      <c r="AA552" s="10" t="s">
        <v>2</v>
      </c>
      <c r="AB552" s="10" t="s">
        <v>5</v>
      </c>
    </row>
    <row r="553" spans="1:29" x14ac:dyDescent="0.25">
      <c r="A553" s="10" t="s">
        <v>1829</v>
      </c>
      <c r="B553" s="10" t="s">
        <v>1960</v>
      </c>
      <c r="C553" s="62" t="str">
        <f>VLOOKUP(MID(E553,1,2),DATA!$B$2:$C$10,2,FALSE)</f>
        <v>FF10</v>
      </c>
      <c r="D553" s="10" t="str">
        <f>VLOOKUP(MID(E553,13,2),DATA!$M$2:$N$16,2,FALSE)</f>
        <v>Tarmac</v>
      </c>
      <c r="E553" s="66" t="s">
        <v>28</v>
      </c>
      <c r="F553" s="18" cm="1">
        <f t="array" ref="F553">SUMPRODUCT(1*('All Skus'!$C$2:$C$951=$E553),'All Skus'!$D$2:$D$951)</f>
        <v>24</v>
      </c>
      <c r="G553" s="13" t="str">
        <f>VLOOKUP(MID(E553,4,1),DATA!$F$2:$G$16,2,FALSE)</f>
        <v>20"</v>
      </c>
      <c r="H553" s="13" t="str">
        <f>VLOOKUP(MID(E553,5,3),DATA!$H$2:$I$16,2,FALSE)</f>
        <v>9.0"</v>
      </c>
      <c r="I553" s="13" t="str">
        <f t="shared" si="16"/>
        <v>25</v>
      </c>
      <c r="J553" s="13" t="str">
        <f>VLOOKUP(MID(E553,10,3),DATA!$J$2:$L$16,2,FALSE)</f>
        <v>5x112</v>
      </c>
      <c r="K553" s="13">
        <f>VLOOKUP(MID(E553,10,3),DATA!$J$2:$L$16,3,FALSE)</f>
        <v>66.56</v>
      </c>
      <c r="L553" s="10" t="str">
        <f>VLOOKUP(MID(E553,3,1),DATA!$D$2:$E$16,2,FALSE)</f>
        <v>Medium Offset</v>
      </c>
      <c r="N553" s="11" t="s">
        <v>47</v>
      </c>
      <c r="O553" s="61" t="str">
        <f>VLOOKUP(MID(P553,1,2),DATA!$B$2:$C$10,2,FALSE)</f>
        <v>FF10</v>
      </c>
      <c r="P553" s="66" t="s">
        <v>28</v>
      </c>
      <c r="Q553" s="18" cm="1">
        <f t="array" ref="Q553">SUMPRODUCT(1*('All Skus'!$C$2:$C$951=$P553),'All Skus'!$D$2:$D$951)</f>
        <v>24</v>
      </c>
      <c r="R553" s="13" t="str">
        <f>VLOOKUP(MID(P553,4,1),DATA!$F$2:$G$16,2,FALSE)</f>
        <v>20"</v>
      </c>
      <c r="S553" s="13" t="str">
        <f>VLOOKUP(MID(P553,5,3),DATA!$H$2:$I$16,2,FALSE)</f>
        <v>9.0"</v>
      </c>
      <c r="T553" s="13" t="str">
        <f t="shared" si="17"/>
        <v>25</v>
      </c>
      <c r="U553" s="13" t="str">
        <f>VLOOKUP(MID(P553,10,3),DATA!$J$2:$L$16,2,FALSE)</f>
        <v>5x112</v>
      </c>
      <c r="V553" s="13">
        <f>VLOOKUP(MID(P553,10,3),DATA!$J$2:$L$16,3,FALSE)</f>
        <v>66.56</v>
      </c>
      <c r="W553" s="10" t="str">
        <f>VLOOKUP(MID(P553,3,1),DATA!$D$2:$E$16,2,FALSE)</f>
        <v>Medium Offset</v>
      </c>
      <c r="Y553" s="11" t="s">
        <v>47</v>
      </c>
      <c r="AA553" s="10" t="s">
        <v>2</v>
      </c>
      <c r="AB553" s="10" t="s">
        <v>5</v>
      </c>
    </row>
    <row r="554" spans="1:29" x14ac:dyDescent="0.25">
      <c r="A554" s="10" t="s">
        <v>1829</v>
      </c>
      <c r="B554" s="10" t="s">
        <v>1960</v>
      </c>
      <c r="C554" s="62" t="str">
        <f>VLOOKUP(MID(E554,1,2),DATA!$B$2:$C$10,2,FALSE)</f>
        <v>FF10</v>
      </c>
      <c r="D554" s="10" t="str">
        <f>VLOOKUP(MID(E554,13,2),DATA!$M$2:$N$16,2,FALSE)</f>
        <v>Liquid Metal</v>
      </c>
      <c r="E554" s="66" t="s">
        <v>29</v>
      </c>
      <c r="F554" s="18" cm="1">
        <f t="array" ref="F554">SUMPRODUCT(1*('All Skus'!$C$2:$C$951=$E554),'All Skus'!$D$2:$D$951)</f>
        <v>8</v>
      </c>
      <c r="G554" s="13" t="str">
        <f>VLOOKUP(MID(E554,4,1),DATA!$F$2:$G$16,2,FALSE)</f>
        <v>20"</v>
      </c>
      <c r="H554" s="13" t="str">
        <f>VLOOKUP(MID(E554,5,3),DATA!$H$2:$I$16,2,FALSE)</f>
        <v>9.0"</v>
      </c>
      <c r="I554" s="13" t="str">
        <f t="shared" si="16"/>
        <v>25</v>
      </c>
      <c r="J554" s="13" t="str">
        <f>VLOOKUP(MID(E554,10,3),DATA!$J$2:$L$16,2,FALSE)</f>
        <v>5x112</v>
      </c>
      <c r="K554" s="13">
        <f>VLOOKUP(MID(E554,10,3),DATA!$J$2:$L$16,3,FALSE)</f>
        <v>66.56</v>
      </c>
      <c r="L554" s="10" t="str">
        <f>VLOOKUP(MID(E554,3,1),DATA!$D$2:$E$16,2,FALSE)</f>
        <v>Medium Offset</v>
      </c>
      <c r="N554" s="11" t="s">
        <v>47</v>
      </c>
      <c r="O554" s="61" t="str">
        <f>VLOOKUP(MID(P554,1,2),DATA!$B$2:$C$10,2,FALSE)</f>
        <v>FF10</v>
      </c>
      <c r="P554" s="66" t="s">
        <v>29</v>
      </c>
      <c r="Q554" s="18" cm="1">
        <f t="array" ref="Q554">SUMPRODUCT(1*('All Skus'!$C$2:$C$951=$P554),'All Skus'!$D$2:$D$951)</f>
        <v>8</v>
      </c>
      <c r="R554" s="13" t="str">
        <f>VLOOKUP(MID(P554,4,1),DATA!$F$2:$G$16,2,FALSE)</f>
        <v>20"</v>
      </c>
      <c r="S554" s="13" t="str">
        <f>VLOOKUP(MID(P554,5,3),DATA!$H$2:$I$16,2,FALSE)</f>
        <v>9.0"</v>
      </c>
      <c r="T554" s="13" t="str">
        <f t="shared" si="17"/>
        <v>25</v>
      </c>
      <c r="U554" s="13" t="str">
        <f>VLOOKUP(MID(P554,10,3),DATA!$J$2:$L$16,2,FALSE)</f>
        <v>5x112</v>
      </c>
      <c r="V554" s="13">
        <f>VLOOKUP(MID(P554,10,3),DATA!$J$2:$L$16,3,FALSE)</f>
        <v>66.56</v>
      </c>
      <c r="W554" s="10" t="str">
        <f>VLOOKUP(MID(P554,3,1),DATA!$D$2:$E$16,2,FALSE)</f>
        <v>Medium Offset</v>
      </c>
      <c r="Y554" s="11" t="s">
        <v>47</v>
      </c>
      <c r="AA554" s="10" t="s">
        <v>2</v>
      </c>
      <c r="AB554" s="10" t="s">
        <v>5</v>
      </c>
    </row>
    <row r="555" spans="1:29" x14ac:dyDescent="0.25">
      <c r="A555" s="10" t="s">
        <v>1829</v>
      </c>
      <c r="B555" s="10" t="s">
        <v>2258</v>
      </c>
      <c r="C555" s="62" t="str">
        <f>VLOOKUP(MID(E555,1,2),DATA!$B$2:$C$10,2,FALSE)</f>
        <v>FF10</v>
      </c>
      <c r="D555" s="10" t="str">
        <f>VLOOKUP(MID(E555,13,2),DATA!$M$2:$N$16,2,FALSE)</f>
        <v>Tarmac</v>
      </c>
      <c r="E555" s="66" t="s">
        <v>53</v>
      </c>
      <c r="F555" s="18" cm="1">
        <f t="array" ref="F555">SUMPRODUCT(1*('All Skus'!$C$2:$C$951=$E555),'All Skus'!$D$2:$D$951)</f>
        <v>0</v>
      </c>
      <c r="G555" s="13" t="str">
        <f>VLOOKUP(MID(E555,4,1),DATA!$F$2:$G$16,2,FALSE)</f>
        <v>21"</v>
      </c>
      <c r="H555" s="13" t="str">
        <f>VLOOKUP(MID(E555,5,3),DATA!$H$2:$I$16,2,FALSE)</f>
        <v>9.5"</v>
      </c>
      <c r="I555" s="13" t="str">
        <f t="shared" si="16"/>
        <v>30</v>
      </c>
      <c r="J555" s="13" t="str">
        <f>VLOOKUP(MID(E555,10,3),DATA!$J$2:$L$16,2,FALSE)</f>
        <v>5x112</v>
      </c>
      <c r="K555" s="13">
        <f>VLOOKUP(MID(E555,10,3),DATA!$J$2:$L$16,3,FALSE)</f>
        <v>66.56</v>
      </c>
      <c r="L555" s="10" t="str">
        <f>VLOOKUP(MID(E555,3,1),DATA!$D$2:$E$16,2,FALSE)</f>
        <v>Medium Offset</v>
      </c>
      <c r="N555" s="11" t="s">
        <v>57</v>
      </c>
      <c r="O555" s="61" t="str">
        <f>VLOOKUP(MID(P555,1,2),DATA!$B$2:$C$10,2,FALSE)</f>
        <v>FF10</v>
      </c>
      <c r="P555" s="66" t="s">
        <v>53</v>
      </c>
      <c r="Q555" s="18" cm="1">
        <f t="array" ref="Q555">SUMPRODUCT(1*('All Skus'!$C$2:$C$951=$P555),'All Skus'!$D$2:$D$951)</f>
        <v>0</v>
      </c>
      <c r="R555" s="13" t="str">
        <f>VLOOKUP(MID(P555,4,1),DATA!$F$2:$G$16,2,FALSE)</f>
        <v>21"</v>
      </c>
      <c r="S555" s="13" t="str">
        <f>VLOOKUP(MID(P555,5,3),DATA!$H$2:$I$16,2,FALSE)</f>
        <v>9.5"</v>
      </c>
      <c r="T555" s="13" t="str">
        <f t="shared" si="17"/>
        <v>30</v>
      </c>
      <c r="U555" s="13" t="str">
        <f>VLOOKUP(MID(P555,10,3),DATA!$J$2:$L$16,2,FALSE)</f>
        <v>5x112</v>
      </c>
      <c r="V555" s="13">
        <f>VLOOKUP(MID(P555,10,3),DATA!$J$2:$L$16,3,FALSE)</f>
        <v>66.56</v>
      </c>
      <c r="W555" s="10" t="str">
        <f>VLOOKUP(MID(P555,3,1),DATA!$D$2:$E$16,2,FALSE)</f>
        <v>Medium Offset</v>
      </c>
      <c r="Y555" s="11" t="s">
        <v>57</v>
      </c>
      <c r="Z555" s="10" t="s">
        <v>2257</v>
      </c>
      <c r="AA555" s="10" t="s">
        <v>2</v>
      </c>
      <c r="AB555" s="10" t="s">
        <v>5</v>
      </c>
      <c r="AC555" s="10" t="s">
        <v>68</v>
      </c>
    </row>
    <row r="556" spans="1:29" x14ac:dyDescent="0.25">
      <c r="A556" s="10" t="s">
        <v>1829</v>
      </c>
      <c r="B556" s="10" t="s">
        <v>2258</v>
      </c>
      <c r="C556" s="62" t="str">
        <f>VLOOKUP(MID(E556,1,2),DATA!$B$2:$C$10,2,FALSE)</f>
        <v>FF10</v>
      </c>
      <c r="D556" s="10" t="str">
        <f>VLOOKUP(MID(E556,13,2),DATA!$M$2:$N$16,2,FALSE)</f>
        <v>Liquid Metal</v>
      </c>
      <c r="E556" s="66" t="s">
        <v>54</v>
      </c>
      <c r="F556" s="18" cm="1">
        <f t="array" ref="F556">SUMPRODUCT(1*('All Skus'!$C$2:$C$951=$E556),'All Skus'!$D$2:$D$951)</f>
        <v>-6</v>
      </c>
      <c r="G556" s="13" t="str">
        <f>VLOOKUP(MID(E556,4,1),DATA!$F$2:$G$16,2,FALSE)</f>
        <v>21"</v>
      </c>
      <c r="H556" s="13" t="str">
        <f>VLOOKUP(MID(E556,5,3),DATA!$H$2:$I$16,2,FALSE)</f>
        <v>9.5"</v>
      </c>
      <c r="I556" s="13" t="str">
        <f t="shared" si="16"/>
        <v>30</v>
      </c>
      <c r="J556" s="13" t="str">
        <f>VLOOKUP(MID(E556,10,3),DATA!$J$2:$L$16,2,FALSE)</f>
        <v>5x112</v>
      </c>
      <c r="K556" s="13">
        <f>VLOOKUP(MID(E556,10,3),DATA!$J$2:$L$16,3,FALSE)</f>
        <v>66.56</v>
      </c>
      <c r="L556" s="10" t="str">
        <f>VLOOKUP(MID(E556,3,1),DATA!$D$2:$E$16,2,FALSE)</f>
        <v>Medium Offset</v>
      </c>
      <c r="N556" s="11" t="s">
        <v>57</v>
      </c>
      <c r="O556" s="61" t="str">
        <f>VLOOKUP(MID(P556,1,2),DATA!$B$2:$C$10,2,FALSE)</f>
        <v>FF10</v>
      </c>
      <c r="P556" s="66" t="s">
        <v>54</v>
      </c>
      <c r="Q556" s="18" cm="1">
        <f t="array" ref="Q556">SUMPRODUCT(1*('All Skus'!$C$2:$C$951=$P556),'All Skus'!$D$2:$D$951)</f>
        <v>-6</v>
      </c>
      <c r="R556" s="13" t="str">
        <f>VLOOKUP(MID(P556,4,1),DATA!$F$2:$G$16,2,FALSE)</f>
        <v>21"</v>
      </c>
      <c r="S556" s="13" t="str">
        <f>VLOOKUP(MID(P556,5,3),DATA!$H$2:$I$16,2,FALSE)</f>
        <v>9.5"</v>
      </c>
      <c r="T556" s="13" t="str">
        <f t="shared" si="17"/>
        <v>30</v>
      </c>
      <c r="U556" s="13" t="str">
        <f>VLOOKUP(MID(P556,10,3),DATA!$J$2:$L$16,2,FALSE)</f>
        <v>5x112</v>
      </c>
      <c r="V556" s="13">
        <f>VLOOKUP(MID(P556,10,3),DATA!$J$2:$L$16,3,FALSE)</f>
        <v>66.56</v>
      </c>
      <c r="W556" s="10" t="str">
        <f>VLOOKUP(MID(P556,3,1),DATA!$D$2:$E$16,2,FALSE)</f>
        <v>Medium Offset</v>
      </c>
      <c r="Y556" s="11" t="s">
        <v>57</v>
      </c>
      <c r="Z556" s="10" t="s">
        <v>2257</v>
      </c>
      <c r="AA556" s="10" t="s">
        <v>2</v>
      </c>
      <c r="AB556" s="10" t="s">
        <v>5</v>
      </c>
      <c r="AC556" s="10" t="s">
        <v>68</v>
      </c>
    </row>
    <row r="557" spans="1:29" x14ac:dyDescent="0.25">
      <c r="A557" s="10" t="s">
        <v>1829</v>
      </c>
      <c r="B557" s="10" t="s">
        <v>1960</v>
      </c>
      <c r="C557" s="62" t="str">
        <f>VLOOKUP(MID(E557,1,2),DATA!$B$2:$C$10,2,FALSE)</f>
        <v>FF10</v>
      </c>
      <c r="D557" s="10" t="str">
        <f>VLOOKUP(MID(E557,13,2),DATA!$M$2:$N$16,2,FALSE)</f>
        <v>Tarmac</v>
      </c>
      <c r="E557" s="66" t="s">
        <v>53</v>
      </c>
      <c r="F557" s="18" cm="1">
        <f t="array" ref="F557">SUMPRODUCT(1*('All Skus'!$C$2:$C$951=$E557),'All Skus'!$D$2:$D$951)</f>
        <v>0</v>
      </c>
      <c r="G557" s="13" t="str">
        <f>VLOOKUP(MID(E557,4,1),DATA!$F$2:$G$16,2,FALSE)</f>
        <v>21"</v>
      </c>
      <c r="H557" s="13" t="str">
        <f>VLOOKUP(MID(E557,5,3),DATA!$H$2:$I$16,2,FALSE)</f>
        <v>9.5"</v>
      </c>
      <c r="I557" s="13" t="str">
        <f t="shared" si="16"/>
        <v>30</v>
      </c>
      <c r="J557" s="13" t="str">
        <f>VLOOKUP(MID(E557,10,3),DATA!$J$2:$L$16,2,FALSE)</f>
        <v>5x112</v>
      </c>
      <c r="K557" s="13">
        <f>VLOOKUP(MID(E557,10,3),DATA!$J$2:$L$16,3,FALSE)</f>
        <v>66.56</v>
      </c>
      <c r="L557" s="10" t="str">
        <f>VLOOKUP(MID(E557,3,1),DATA!$D$2:$E$16,2,FALSE)</f>
        <v>Medium Offset</v>
      </c>
      <c r="N557" s="11" t="s">
        <v>57</v>
      </c>
      <c r="O557" s="61" t="str">
        <f>VLOOKUP(MID(P557,1,2),DATA!$B$2:$C$10,2,FALSE)</f>
        <v>FF10</v>
      </c>
      <c r="P557" s="66" t="s">
        <v>53</v>
      </c>
      <c r="Q557" s="18" cm="1">
        <f t="array" ref="Q557">SUMPRODUCT(1*('All Skus'!$C$2:$C$951=$P557),'All Skus'!$D$2:$D$951)</f>
        <v>0</v>
      </c>
      <c r="R557" s="13" t="str">
        <f>VLOOKUP(MID(P557,4,1),DATA!$F$2:$G$16,2,FALSE)</f>
        <v>21"</v>
      </c>
      <c r="S557" s="13" t="str">
        <f>VLOOKUP(MID(P557,5,3),DATA!$H$2:$I$16,2,FALSE)</f>
        <v>9.5"</v>
      </c>
      <c r="T557" s="13" t="str">
        <f t="shared" si="17"/>
        <v>30</v>
      </c>
      <c r="U557" s="13" t="str">
        <f>VLOOKUP(MID(P557,10,3),DATA!$J$2:$L$16,2,FALSE)</f>
        <v>5x112</v>
      </c>
      <c r="V557" s="13">
        <f>VLOOKUP(MID(P557,10,3),DATA!$J$2:$L$16,3,FALSE)</f>
        <v>66.56</v>
      </c>
      <c r="W557" s="10" t="str">
        <f>VLOOKUP(MID(P557,3,1),DATA!$D$2:$E$16,2,FALSE)</f>
        <v>Medium Offset</v>
      </c>
      <c r="Y557" s="11" t="s">
        <v>57</v>
      </c>
      <c r="AA557" s="10" t="s">
        <v>2</v>
      </c>
      <c r="AB557" s="10" t="s">
        <v>5</v>
      </c>
      <c r="AC557" s="10" t="s">
        <v>68</v>
      </c>
    </row>
    <row r="558" spans="1:29" x14ac:dyDescent="0.25">
      <c r="A558" s="10" t="s">
        <v>1829</v>
      </c>
      <c r="B558" s="10" t="s">
        <v>1960</v>
      </c>
      <c r="C558" s="62" t="str">
        <f>VLOOKUP(MID(E558,1,2),DATA!$B$2:$C$10,2,FALSE)</f>
        <v>FF10</v>
      </c>
      <c r="D558" s="10" t="str">
        <f>VLOOKUP(MID(E558,13,2),DATA!$M$2:$N$16,2,FALSE)</f>
        <v>Liquid Metal</v>
      </c>
      <c r="E558" s="66" t="s">
        <v>54</v>
      </c>
      <c r="F558" s="18" cm="1">
        <f t="array" ref="F558">SUMPRODUCT(1*('All Skus'!$C$2:$C$951=$E558),'All Skus'!$D$2:$D$951)</f>
        <v>-6</v>
      </c>
      <c r="G558" s="13" t="str">
        <f>VLOOKUP(MID(E558,4,1),DATA!$F$2:$G$16,2,FALSE)</f>
        <v>21"</v>
      </c>
      <c r="H558" s="13" t="str">
        <f>VLOOKUP(MID(E558,5,3),DATA!$H$2:$I$16,2,FALSE)</f>
        <v>9.5"</v>
      </c>
      <c r="I558" s="13" t="str">
        <f t="shared" si="16"/>
        <v>30</v>
      </c>
      <c r="J558" s="13" t="str">
        <f>VLOOKUP(MID(E558,10,3),DATA!$J$2:$L$16,2,FALSE)</f>
        <v>5x112</v>
      </c>
      <c r="K558" s="13">
        <f>VLOOKUP(MID(E558,10,3),DATA!$J$2:$L$16,3,FALSE)</f>
        <v>66.56</v>
      </c>
      <c r="L558" s="10" t="str">
        <f>VLOOKUP(MID(E558,3,1),DATA!$D$2:$E$16,2,FALSE)</f>
        <v>Medium Offset</v>
      </c>
      <c r="N558" s="11" t="s">
        <v>57</v>
      </c>
      <c r="O558" s="61" t="str">
        <f>VLOOKUP(MID(P558,1,2),DATA!$B$2:$C$10,2,FALSE)</f>
        <v>FF10</v>
      </c>
      <c r="P558" s="66" t="s">
        <v>54</v>
      </c>
      <c r="Q558" s="18" cm="1">
        <f t="array" ref="Q558">SUMPRODUCT(1*('All Skus'!$C$2:$C$951=$P558),'All Skus'!$D$2:$D$951)</f>
        <v>-6</v>
      </c>
      <c r="R558" s="13" t="str">
        <f>VLOOKUP(MID(P558,4,1),DATA!$F$2:$G$16,2,FALSE)</f>
        <v>21"</v>
      </c>
      <c r="S558" s="13" t="str">
        <f>VLOOKUP(MID(P558,5,3),DATA!$H$2:$I$16,2,FALSE)</f>
        <v>9.5"</v>
      </c>
      <c r="T558" s="13" t="str">
        <f t="shared" si="17"/>
        <v>30</v>
      </c>
      <c r="U558" s="13" t="str">
        <f>VLOOKUP(MID(P558,10,3),DATA!$J$2:$L$16,2,FALSE)</f>
        <v>5x112</v>
      </c>
      <c r="V558" s="13">
        <f>VLOOKUP(MID(P558,10,3),DATA!$J$2:$L$16,3,FALSE)</f>
        <v>66.56</v>
      </c>
      <c r="W558" s="10" t="str">
        <f>VLOOKUP(MID(P558,3,1),DATA!$D$2:$E$16,2,FALSE)</f>
        <v>Medium Offset</v>
      </c>
      <c r="Y558" s="11" t="s">
        <v>57</v>
      </c>
      <c r="AA558" s="10" t="s">
        <v>2</v>
      </c>
      <c r="AB558" s="10" t="s">
        <v>5</v>
      </c>
      <c r="AC558" s="10" t="s">
        <v>68</v>
      </c>
    </row>
    <row r="559" spans="1:29" x14ac:dyDescent="0.25">
      <c r="A559" s="10" t="s">
        <v>1829</v>
      </c>
      <c r="B559" s="10" t="s">
        <v>2258</v>
      </c>
      <c r="C559" s="62" t="str">
        <f>VLOOKUP(MID(E559,1,2),DATA!$B$2:$C$10,2,FALSE)</f>
        <v>FF11</v>
      </c>
      <c r="D559" s="10" t="str">
        <f>VLOOKUP(MID(E559,13,2),DATA!$M$2:$N$16,2,FALSE)</f>
        <v>Tarmac</v>
      </c>
      <c r="E559" s="66" t="s">
        <v>378</v>
      </c>
      <c r="F559" s="18" cm="1">
        <f t="array" ref="F559">SUMPRODUCT(1*('All Skus'!$C$2:$C$951=$E559),'All Skus'!$D$2:$D$951)</f>
        <v>22</v>
      </c>
      <c r="G559" s="13" t="str">
        <f>VLOOKUP(MID(E559,4,1),DATA!$F$2:$G$16,2,FALSE)</f>
        <v>20"</v>
      </c>
      <c r="H559" s="13" t="str">
        <f>VLOOKUP(MID(E559,5,3),DATA!$H$2:$I$16,2,FALSE)</f>
        <v>9.0"</v>
      </c>
      <c r="I559" s="13" t="str">
        <f t="shared" si="16"/>
        <v>25</v>
      </c>
      <c r="J559" s="13" t="str">
        <f>VLOOKUP(MID(E559,10,3),DATA!$J$2:$L$16,2,FALSE)</f>
        <v>5x112</v>
      </c>
      <c r="K559" s="13">
        <f>VLOOKUP(MID(E559,10,3),DATA!$J$2:$L$16,3,FALSE)</f>
        <v>66.56</v>
      </c>
      <c r="L559" s="10" t="str">
        <f>VLOOKUP(MID(E559,3,1),DATA!$D$2:$E$16,2,FALSE)</f>
        <v>Medium Offset</v>
      </c>
      <c r="N559" s="11" t="s">
        <v>47</v>
      </c>
      <c r="O559" s="61" t="str">
        <f>VLOOKUP(MID(P559,1,2),DATA!$B$2:$C$10,2,FALSE)</f>
        <v>FF11</v>
      </c>
      <c r="P559" s="66" t="s">
        <v>378</v>
      </c>
      <c r="Q559" s="18" cm="1">
        <f t="array" ref="Q559">SUMPRODUCT(1*('All Skus'!$C$2:$C$951=$P559),'All Skus'!$D$2:$D$951)</f>
        <v>22</v>
      </c>
      <c r="R559" s="13" t="str">
        <f>VLOOKUP(MID(P559,4,1),DATA!$F$2:$G$16,2,FALSE)</f>
        <v>20"</v>
      </c>
      <c r="S559" s="13" t="str">
        <f>VLOOKUP(MID(P559,5,3),DATA!$H$2:$I$16,2,FALSE)</f>
        <v>9.0"</v>
      </c>
      <c r="T559" s="13" t="str">
        <f t="shared" si="17"/>
        <v>25</v>
      </c>
      <c r="U559" s="13" t="str">
        <f>VLOOKUP(MID(P559,10,3),DATA!$J$2:$L$16,2,FALSE)</f>
        <v>5x112</v>
      </c>
      <c r="V559" s="13">
        <f>VLOOKUP(MID(P559,10,3),DATA!$J$2:$L$16,3,FALSE)</f>
        <v>66.56</v>
      </c>
      <c r="W559" s="10" t="str">
        <f>VLOOKUP(MID(P559,3,1),DATA!$D$2:$E$16,2,FALSE)</f>
        <v>Medium Offset</v>
      </c>
      <c r="Y559" s="11" t="s">
        <v>47</v>
      </c>
      <c r="Z559" s="10" t="s">
        <v>2257</v>
      </c>
      <c r="AA559" s="10" t="s">
        <v>2</v>
      </c>
      <c r="AB559" s="10" t="s">
        <v>5</v>
      </c>
    </row>
    <row r="560" spans="1:29" x14ac:dyDescent="0.25">
      <c r="A560" s="10" t="s">
        <v>1829</v>
      </c>
      <c r="B560" s="10" t="s">
        <v>2258</v>
      </c>
      <c r="C560" s="62" t="str">
        <f>VLOOKUP(MID(E560,1,2),DATA!$B$2:$C$10,2,FALSE)</f>
        <v>FF11</v>
      </c>
      <c r="D560" s="10" t="str">
        <f>VLOOKUP(MID(E560,13,2),DATA!$M$2:$N$16,2,FALSE)</f>
        <v>Liquid Metal</v>
      </c>
      <c r="E560" s="66" t="s">
        <v>379</v>
      </c>
      <c r="F560" s="18" cm="1">
        <f t="array" ref="F560">SUMPRODUCT(1*('All Skus'!$C$2:$C$951=$E560),'All Skus'!$D$2:$D$951)</f>
        <v>5</v>
      </c>
      <c r="G560" s="13" t="str">
        <f>VLOOKUP(MID(E560,4,1),DATA!$F$2:$G$16,2,FALSE)</f>
        <v>20"</v>
      </c>
      <c r="H560" s="13" t="str">
        <f>VLOOKUP(MID(E560,5,3),DATA!$H$2:$I$16,2,FALSE)</f>
        <v>9.0"</v>
      </c>
      <c r="I560" s="13" t="str">
        <f t="shared" si="16"/>
        <v>25</v>
      </c>
      <c r="J560" s="13" t="str">
        <f>VLOOKUP(MID(E560,10,3),DATA!$J$2:$L$16,2,FALSE)</f>
        <v>5x112</v>
      </c>
      <c r="K560" s="13">
        <f>VLOOKUP(MID(E560,10,3),DATA!$J$2:$L$16,3,FALSE)</f>
        <v>66.56</v>
      </c>
      <c r="L560" s="10" t="str">
        <f>VLOOKUP(MID(E560,3,1),DATA!$D$2:$E$16,2,FALSE)</f>
        <v>Medium Offset</v>
      </c>
      <c r="N560" s="11" t="s">
        <v>47</v>
      </c>
      <c r="O560" s="61" t="str">
        <f>VLOOKUP(MID(P560,1,2),DATA!$B$2:$C$10,2,FALSE)</f>
        <v>FF11</v>
      </c>
      <c r="P560" s="66" t="s">
        <v>379</v>
      </c>
      <c r="Q560" s="18" cm="1">
        <f t="array" ref="Q560">SUMPRODUCT(1*('All Skus'!$C$2:$C$951=$P560),'All Skus'!$D$2:$D$951)</f>
        <v>5</v>
      </c>
      <c r="R560" s="13" t="str">
        <f>VLOOKUP(MID(P560,4,1),DATA!$F$2:$G$16,2,FALSE)</f>
        <v>20"</v>
      </c>
      <c r="S560" s="13" t="str">
        <f>VLOOKUP(MID(P560,5,3),DATA!$H$2:$I$16,2,FALSE)</f>
        <v>9.0"</v>
      </c>
      <c r="T560" s="13" t="str">
        <f t="shared" si="17"/>
        <v>25</v>
      </c>
      <c r="U560" s="13" t="str">
        <f>VLOOKUP(MID(P560,10,3),DATA!$J$2:$L$16,2,FALSE)</f>
        <v>5x112</v>
      </c>
      <c r="V560" s="13">
        <f>VLOOKUP(MID(P560,10,3),DATA!$J$2:$L$16,3,FALSE)</f>
        <v>66.56</v>
      </c>
      <c r="W560" s="10" t="str">
        <f>VLOOKUP(MID(P560,3,1),DATA!$D$2:$E$16,2,FALSE)</f>
        <v>Medium Offset</v>
      </c>
      <c r="Y560" s="11" t="s">
        <v>47</v>
      </c>
      <c r="Z560" s="10" t="s">
        <v>2257</v>
      </c>
      <c r="AA560" s="10" t="s">
        <v>2</v>
      </c>
      <c r="AB560" s="10" t="s">
        <v>5</v>
      </c>
    </row>
    <row r="561" spans="1:29" x14ac:dyDescent="0.25">
      <c r="A561" s="10" t="s">
        <v>1829</v>
      </c>
      <c r="B561" s="10" t="s">
        <v>1960</v>
      </c>
      <c r="C561" s="62" t="str">
        <f>VLOOKUP(MID(E561,1,2),DATA!$B$2:$C$10,2,FALSE)</f>
        <v>FF11</v>
      </c>
      <c r="D561" s="10" t="str">
        <f>VLOOKUP(MID(E561,13,2),DATA!$M$2:$N$16,2,FALSE)</f>
        <v>Tarmac</v>
      </c>
      <c r="E561" s="66" t="s">
        <v>378</v>
      </c>
      <c r="F561" s="18" cm="1">
        <f t="array" ref="F561">SUMPRODUCT(1*('All Skus'!$C$2:$C$951=$E561),'All Skus'!$D$2:$D$951)</f>
        <v>22</v>
      </c>
      <c r="G561" s="13" t="str">
        <f>VLOOKUP(MID(E561,4,1),DATA!$F$2:$G$16,2,FALSE)</f>
        <v>20"</v>
      </c>
      <c r="H561" s="13" t="str">
        <f>VLOOKUP(MID(E561,5,3),DATA!$H$2:$I$16,2,FALSE)</f>
        <v>9.0"</v>
      </c>
      <c r="I561" s="13" t="str">
        <f t="shared" si="16"/>
        <v>25</v>
      </c>
      <c r="J561" s="13" t="str">
        <f>VLOOKUP(MID(E561,10,3),DATA!$J$2:$L$16,2,FALSE)</f>
        <v>5x112</v>
      </c>
      <c r="K561" s="13">
        <f>VLOOKUP(MID(E561,10,3),DATA!$J$2:$L$16,3,FALSE)</f>
        <v>66.56</v>
      </c>
      <c r="L561" s="10" t="str">
        <f>VLOOKUP(MID(E561,3,1),DATA!$D$2:$E$16,2,FALSE)</f>
        <v>Medium Offset</v>
      </c>
      <c r="N561" s="11" t="s">
        <v>47</v>
      </c>
      <c r="O561" s="61" t="str">
        <f>VLOOKUP(MID(P561,1,2),DATA!$B$2:$C$10,2,FALSE)</f>
        <v>FF11</v>
      </c>
      <c r="P561" s="66" t="s">
        <v>378</v>
      </c>
      <c r="Q561" s="18" cm="1">
        <f t="array" ref="Q561">SUMPRODUCT(1*('All Skus'!$C$2:$C$951=$P561),'All Skus'!$D$2:$D$951)</f>
        <v>22</v>
      </c>
      <c r="R561" s="13" t="str">
        <f>VLOOKUP(MID(P561,4,1),DATA!$F$2:$G$16,2,FALSE)</f>
        <v>20"</v>
      </c>
      <c r="S561" s="13" t="str">
        <f>VLOOKUP(MID(P561,5,3),DATA!$H$2:$I$16,2,FALSE)</f>
        <v>9.0"</v>
      </c>
      <c r="T561" s="13" t="str">
        <f t="shared" si="17"/>
        <v>25</v>
      </c>
      <c r="U561" s="13" t="str">
        <f>VLOOKUP(MID(P561,10,3),DATA!$J$2:$L$16,2,FALSE)</f>
        <v>5x112</v>
      </c>
      <c r="V561" s="13">
        <f>VLOOKUP(MID(P561,10,3),DATA!$J$2:$L$16,3,FALSE)</f>
        <v>66.56</v>
      </c>
      <c r="W561" s="10" t="str">
        <f>VLOOKUP(MID(P561,3,1),DATA!$D$2:$E$16,2,FALSE)</f>
        <v>Medium Offset</v>
      </c>
      <c r="Y561" s="11" t="s">
        <v>47</v>
      </c>
      <c r="AA561" s="10" t="s">
        <v>2</v>
      </c>
      <c r="AB561" s="10" t="s">
        <v>5</v>
      </c>
    </row>
    <row r="562" spans="1:29" x14ac:dyDescent="0.25">
      <c r="A562" s="10" t="s">
        <v>1829</v>
      </c>
      <c r="B562" s="10" t="s">
        <v>1960</v>
      </c>
      <c r="C562" s="62" t="str">
        <f>VLOOKUP(MID(E562,1,2),DATA!$B$2:$C$10,2,FALSE)</f>
        <v>FF11</v>
      </c>
      <c r="D562" s="10" t="str">
        <f>VLOOKUP(MID(E562,13,2),DATA!$M$2:$N$16,2,FALSE)</f>
        <v>Liquid Metal</v>
      </c>
      <c r="E562" s="66" t="s">
        <v>379</v>
      </c>
      <c r="F562" s="18" cm="1">
        <f t="array" ref="F562">SUMPRODUCT(1*('All Skus'!$C$2:$C$951=$E562),'All Skus'!$D$2:$D$951)</f>
        <v>5</v>
      </c>
      <c r="G562" s="13" t="str">
        <f>VLOOKUP(MID(E562,4,1),DATA!$F$2:$G$16,2,FALSE)</f>
        <v>20"</v>
      </c>
      <c r="H562" s="13" t="str">
        <f>VLOOKUP(MID(E562,5,3),DATA!$H$2:$I$16,2,FALSE)</f>
        <v>9.0"</v>
      </c>
      <c r="I562" s="13" t="str">
        <f t="shared" si="16"/>
        <v>25</v>
      </c>
      <c r="J562" s="13" t="str">
        <f>VLOOKUP(MID(E562,10,3),DATA!$J$2:$L$16,2,FALSE)</f>
        <v>5x112</v>
      </c>
      <c r="K562" s="13">
        <f>VLOOKUP(MID(E562,10,3),DATA!$J$2:$L$16,3,FALSE)</f>
        <v>66.56</v>
      </c>
      <c r="L562" s="10" t="str">
        <f>VLOOKUP(MID(E562,3,1),DATA!$D$2:$E$16,2,FALSE)</f>
        <v>Medium Offset</v>
      </c>
      <c r="N562" s="11" t="s">
        <v>47</v>
      </c>
      <c r="O562" s="61" t="str">
        <f>VLOOKUP(MID(P562,1,2),DATA!$B$2:$C$10,2,FALSE)</f>
        <v>FF11</v>
      </c>
      <c r="P562" s="66" t="s">
        <v>379</v>
      </c>
      <c r="Q562" s="18" cm="1">
        <f t="array" ref="Q562">SUMPRODUCT(1*('All Skus'!$C$2:$C$951=$P562),'All Skus'!$D$2:$D$951)</f>
        <v>5</v>
      </c>
      <c r="R562" s="13" t="str">
        <f>VLOOKUP(MID(P562,4,1),DATA!$F$2:$G$16,2,FALSE)</f>
        <v>20"</v>
      </c>
      <c r="S562" s="13" t="str">
        <f>VLOOKUP(MID(P562,5,3),DATA!$H$2:$I$16,2,FALSE)</f>
        <v>9.0"</v>
      </c>
      <c r="T562" s="13" t="str">
        <f t="shared" si="17"/>
        <v>25</v>
      </c>
      <c r="U562" s="13" t="str">
        <f>VLOOKUP(MID(P562,10,3),DATA!$J$2:$L$16,2,FALSE)</f>
        <v>5x112</v>
      </c>
      <c r="V562" s="13">
        <f>VLOOKUP(MID(P562,10,3),DATA!$J$2:$L$16,3,FALSE)</f>
        <v>66.56</v>
      </c>
      <c r="W562" s="10" t="str">
        <f>VLOOKUP(MID(P562,3,1),DATA!$D$2:$E$16,2,FALSE)</f>
        <v>Medium Offset</v>
      </c>
      <c r="Y562" s="11" t="s">
        <v>47</v>
      </c>
      <c r="AA562" s="10" t="s">
        <v>2</v>
      </c>
      <c r="AB562" s="10" t="s">
        <v>5</v>
      </c>
    </row>
    <row r="563" spans="1:29" x14ac:dyDescent="0.25">
      <c r="A563" s="10" t="s">
        <v>1829</v>
      </c>
      <c r="B563" s="10" t="s">
        <v>2258</v>
      </c>
      <c r="C563" s="62" t="str">
        <f>VLOOKUP(MID(E563,1,2),DATA!$B$2:$C$10,2,FALSE)</f>
        <v>FF11</v>
      </c>
      <c r="D563" s="10" t="str">
        <f>VLOOKUP(MID(E563,13,2),DATA!$M$2:$N$16,2,FALSE)</f>
        <v>Tarmac</v>
      </c>
      <c r="E563" s="66" t="s">
        <v>389</v>
      </c>
      <c r="F563" s="18" cm="1">
        <f t="array" ref="F563">SUMPRODUCT(1*('All Skus'!$C$2:$C$951=$E563),'All Skus'!$D$2:$D$951)</f>
        <v>1</v>
      </c>
      <c r="G563" s="13" t="str">
        <f>VLOOKUP(MID(E563,4,1),DATA!$F$2:$G$16,2,FALSE)</f>
        <v>21"</v>
      </c>
      <c r="H563" s="13" t="str">
        <f>VLOOKUP(MID(E563,5,3),DATA!$H$2:$I$16,2,FALSE)</f>
        <v>9.5"</v>
      </c>
      <c r="I563" s="13" t="str">
        <f t="shared" si="16"/>
        <v>30</v>
      </c>
      <c r="J563" s="13" t="str">
        <f>VLOOKUP(MID(E563,10,3),DATA!$J$2:$L$16,2,FALSE)</f>
        <v>5x112</v>
      </c>
      <c r="K563" s="13">
        <f>VLOOKUP(MID(E563,10,3),DATA!$J$2:$L$16,3,FALSE)</f>
        <v>66.56</v>
      </c>
      <c r="L563" s="10" t="str">
        <f>VLOOKUP(MID(E563,3,1),DATA!$D$2:$E$16,2,FALSE)</f>
        <v>Medium Offset</v>
      </c>
      <c r="N563" s="11" t="s">
        <v>57</v>
      </c>
      <c r="O563" s="61" t="str">
        <f>VLOOKUP(MID(P563,1,2),DATA!$B$2:$C$10,2,FALSE)</f>
        <v>FF11</v>
      </c>
      <c r="P563" s="66" t="s">
        <v>389</v>
      </c>
      <c r="Q563" s="18" cm="1">
        <f t="array" ref="Q563">SUMPRODUCT(1*('All Skus'!$C$2:$C$951=$P563),'All Skus'!$D$2:$D$951)</f>
        <v>1</v>
      </c>
      <c r="R563" s="13" t="str">
        <f>VLOOKUP(MID(P563,4,1),DATA!$F$2:$G$16,2,FALSE)</f>
        <v>21"</v>
      </c>
      <c r="S563" s="13" t="str">
        <f>VLOOKUP(MID(P563,5,3),DATA!$H$2:$I$16,2,FALSE)</f>
        <v>9.5"</v>
      </c>
      <c r="T563" s="13" t="str">
        <f t="shared" si="17"/>
        <v>30</v>
      </c>
      <c r="U563" s="13" t="str">
        <f>VLOOKUP(MID(P563,10,3),DATA!$J$2:$L$16,2,FALSE)</f>
        <v>5x112</v>
      </c>
      <c r="V563" s="13">
        <f>VLOOKUP(MID(P563,10,3),DATA!$J$2:$L$16,3,FALSE)</f>
        <v>66.56</v>
      </c>
      <c r="W563" s="10" t="str">
        <f>VLOOKUP(MID(P563,3,1),DATA!$D$2:$E$16,2,FALSE)</f>
        <v>Medium Offset</v>
      </c>
      <c r="Y563" s="11" t="s">
        <v>57</v>
      </c>
      <c r="Z563" s="10" t="s">
        <v>2257</v>
      </c>
      <c r="AA563" s="10" t="s">
        <v>2</v>
      </c>
      <c r="AB563" s="10" t="s">
        <v>5</v>
      </c>
      <c r="AC563" s="10" t="s">
        <v>68</v>
      </c>
    </row>
    <row r="564" spans="1:29" x14ac:dyDescent="0.25">
      <c r="A564" s="10" t="s">
        <v>1829</v>
      </c>
      <c r="B564" s="10" t="s">
        <v>2258</v>
      </c>
      <c r="C564" s="62" t="str">
        <f>VLOOKUP(MID(E564,1,2),DATA!$B$2:$C$10,2,FALSE)</f>
        <v>FF11</v>
      </c>
      <c r="D564" s="10" t="str">
        <f>VLOOKUP(MID(E564,13,2),DATA!$M$2:$N$16,2,FALSE)</f>
        <v>Liquid Metal</v>
      </c>
      <c r="E564" s="66" t="s">
        <v>390</v>
      </c>
      <c r="F564" s="18" cm="1">
        <f t="array" ref="F564">SUMPRODUCT(1*('All Skus'!$C$2:$C$951=$E564),'All Skus'!$D$2:$D$951)</f>
        <v>-2</v>
      </c>
      <c r="G564" s="13" t="str">
        <f>VLOOKUP(MID(E564,4,1),DATA!$F$2:$G$16,2,FALSE)</f>
        <v>21"</v>
      </c>
      <c r="H564" s="13" t="str">
        <f>VLOOKUP(MID(E564,5,3),DATA!$H$2:$I$16,2,FALSE)</f>
        <v>9.5"</v>
      </c>
      <c r="I564" s="13" t="str">
        <f t="shared" si="16"/>
        <v>30</v>
      </c>
      <c r="J564" s="13" t="str">
        <f>VLOOKUP(MID(E564,10,3),DATA!$J$2:$L$16,2,FALSE)</f>
        <v>5x112</v>
      </c>
      <c r="K564" s="13">
        <f>VLOOKUP(MID(E564,10,3),DATA!$J$2:$L$16,3,FALSE)</f>
        <v>66.56</v>
      </c>
      <c r="L564" s="10" t="str">
        <f>VLOOKUP(MID(E564,3,1),DATA!$D$2:$E$16,2,FALSE)</f>
        <v>Medium Offset</v>
      </c>
      <c r="N564" s="11" t="s">
        <v>57</v>
      </c>
      <c r="O564" s="61" t="str">
        <f>VLOOKUP(MID(P564,1,2),DATA!$B$2:$C$10,2,FALSE)</f>
        <v>FF11</v>
      </c>
      <c r="P564" s="66" t="s">
        <v>390</v>
      </c>
      <c r="Q564" s="18" cm="1">
        <f t="array" ref="Q564">SUMPRODUCT(1*('All Skus'!$C$2:$C$951=$P564),'All Skus'!$D$2:$D$951)</f>
        <v>-2</v>
      </c>
      <c r="R564" s="13" t="str">
        <f>VLOOKUP(MID(P564,4,1),DATA!$F$2:$G$16,2,FALSE)</f>
        <v>21"</v>
      </c>
      <c r="S564" s="13" t="str">
        <f>VLOOKUP(MID(P564,5,3),DATA!$H$2:$I$16,2,FALSE)</f>
        <v>9.5"</v>
      </c>
      <c r="T564" s="13" t="str">
        <f t="shared" si="17"/>
        <v>30</v>
      </c>
      <c r="U564" s="13" t="str">
        <f>VLOOKUP(MID(P564,10,3),DATA!$J$2:$L$16,2,FALSE)</f>
        <v>5x112</v>
      </c>
      <c r="V564" s="13">
        <f>VLOOKUP(MID(P564,10,3),DATA!$J$2:$L$16,3,FALSE)</f>
        <v>66.56</v>
      </c>
      <c r="W564" s="10" t="str">
        <f>VLOOKUP(MID(P564,3,1),DATA!$D$2:$E$16,2,FALSE)</f>
        <v>Medium Offset</v>
      </c>
      <c r="Y564" s="11" t="s">
        <v>57</v>
      </c>
      <c r="Z564" s="10" t="s">
        <v>2257</v>
      </c>
      <c r="AA564" s="10" t="s">
        <v>2</v>
      </c>
      <c r="AB564" s="10" t="s">
        <v>5</v>
      </c>
      <c r="AC564" s="10" t="s">
        <v>68</v>
      </c>
    </row>
    <row r="565" spans="1:29" x14ac:dyDescent="0.25">
      <c r="A565" s="10" t="s">
        <v>1829</v>
      </c>
      <c r="B565" s="10" t="s">
        <v>2258</v>
      </c>
      <c r="C565" s="62" t="str">
        <f>VLOOKUP(MID(E565,1,2),DATA!$B$2:$C$10,2,FALSE)</f>
        <v>FF11</v>
      </c>
      <c r="D565" s="10" t="str">
        <f>VLOOKUP(MID(E565,13,2),DATA!$M$2:$N$16,2,FALSE)</f>
        <v>Raw</v>
      </c>
      <c r="E565" s="66" t="s">
        <v>391</v>
      </c>
      <c r="F565" s="18" cm="1">
        <f t="array" ref="F565">SUMPRODUCT(1*('All Skus'!$C$2:$C$951=$E565),'All Skus'!$D$2:$D$951)</f>
        <v>19</v>
      </c>
      <c r="G565" s="13" t="str">
        <f>VLOOKUP(MID(E565,4,1),DATA!$F$2:$G$16,2,FALSE)</f>
        <v>21"</v>
      </c>
      <c r="H565" s="13" t="str">
        <f>VLOOKUP(MID(E565,5,3),DATA!$H$2:$I$16,2,FALSE)</f>
        <v>9.5"</v>
      </c>
      <c r="I565" s="13" t="str">
        <f t="shared" si="16"/>
        <v>30</v>
      </c>
      <c r="J565" s="13" t="str">
        <f>VLOOKUP(MID(E565,10,3),DATA!$J$2:$L$16,2,FALSE)</f>
        <v>5x112</v>
      </c>
      <c r="K565" s="13">
        <f>VLOOKUP(MID(E565,10,3),DATA!$J$2:$L$16,3,FALSE)</f>
        <v>66.56</v>
      </c>
      <c r="L565" s="10" t="str">
        <f>VLOOKUP(MID(E565,3,1),DATA!$D$2:$E$16,2,FALSE)</f>
        <v>Medium Offset</v>
      </c>
      <c r="N565" s="11" t="s">
        <v>57</v>
      </c>
      <c r="O565" s="61" t="str">
        <f>VLOOKUP(MID(P565,1,2),DATA!$B$2:$C$10,2,FALSE)</f>
        <v>FF11</v>
      </c>
      <c r="P565" s="66" t="s">
        <v>391</v>
      </c>
      <c r="Q565" s="18" cm="1">
        <f t="array" ref="Q565">SUMPRODUCT(1*('All Skus'!$C$2:$C$951=$P565),'All Skus'!$D$2:$D$951)</f>
        <v>19</v>
      </c>
      <c r="R565" s="13" t="str">
        <f>VLOOKUP(MID(P565,4,1),DATA!$F$2:$G$16,2,FALSE)</f>
        <v>21"</v>
      </c>
      <c r="S565" s="13" t="str">
        <f>VLOOKUP(MID(P565,5,3),DATA!$H$2:$I$16,2,FALSE)</f>
        <v>9.5"</v>
      </c>
      <c r="T565" s="13" t="str">
        <f t="shared" si="17"/>
        <v>30</v>
      </c>
      <c r="U565" s="13" t="str">
        <f>VLOOKUP(MID(P565,10,3),DATA!$J$2:$L$16,2,FALSE)</f>
        <v>5x112</v>
      </c>
      <c r="V565" s="13">
        <f>VLOOKUP(MID(P565,10,3),DATA!$J$2:$L$16,3,FALSE)</f>
        <v>66.56</v>
      </c>
      <c r="W565" s="10" t="str">
        <f>VLOOKUP(MID(P565,3,1),DATA!$D$2:$E$16,2,FALSE)</f>
        <v>Medium Offset</v>
      </c>
      <c r="Y565" s="11" t="s">
        <v>57</v>
      </c>
      <c r="Z565" s="10" t="s">
        <v>2257</v>
      </c>
      <c r="AA565" s="10" t="s">
        <v>2</v>
      </c>
      <c r="AB565" s="10" t="s">
        <v>5</v>
      </c>
      <c r="AC565" s="10" t="s">
        <v>68</v>
      </c>
    </row>
    <row r="566" spans="1:29" x14ac:dyDescent="0.25">
      <c r="A566" s="10" t="s">
        <v>1829</v>
      </c>
      <c r="B566" s="10" t="s">
        <v>1960</v>
      </c>
      <c r="C566" s="62" t="str">
        <f>VLOOKUP(MID(E566,1,2),DATA!$B$2:$C$10,2,FALSE)</f>
        <v>FF11</v>
      </c>
      <c r="D566" s="10" t="str">
        <f>VLOOKUP(MID(E566,13,2),DATA!$M$2:$N$16,2,FALSE)</f>
        <v>Tarmac</v>
      </c>
      <c r="E566" s="66" t="s">
        <v>389</v>
      </c>
      <c r="F566" s="18" cm="1">
        <f t="array" ref="F566">SUMPRODUCT(1*('All Skus'!$C$2:$C$951=$E566),'All Skus'!$D$2:$D$951)</f>
        <v>1</v>
      </c>
      <c r="G566" s="13" t="str">
        <f>VLOOKUP(MID(E566,4,1),DATA!$F$2:$G$16,2,FALSE)</f>
        <v>21"</v>
      </c>
      <c r="H566" s="13" t="str">
        <f>VLOOKUP(MID(E566,5,3),DATA!$H$2:$I$16,2,FALSE)</f>
        <v>9.5"</v>
      </c>
      <c r="I566" s="13" t="str">
        <f t="shared" si="16"/>
        <v>30</v>
      </c>
      <c r="J566" s="13" t="str">
        <f>VLOOKUP(MID(E566,10,3),DATA!$J$2:$L$16,2,FALSE)</f>
        <v>5x112</v>
      </c>
      <c r="K566" s="13">
        <f>VLOOKUP(MID(E566,10,3),DATA!$J$2:$L$16,3,FALSE)</f>
        <v>66.56</v>
      </c>
      <c r="L566" s="10" t="str">
        <f>VLOOKUP(MID(E566,3,1),DATA!$D$2:$E$16,2,FALSE)</f>
        <v>Medium Offset</v>
      </c>
      <c r="N566" s="11" t="s">
        <v>57</v>
      </c>
      <c r="O566" s="61" t="str">
        <f>VLOOKUP(MID(P566,1,2),DATA!$B$2:$C$10,2,FALSE)</f>
        <v>FF11</v>
      </c>
      <c r="P566" s="66" t="s">
        <v>389</v>
      </c>
      <c r="Q566" s="18" cm="1">
        <f t="array" ref="Q566">SUMPRODUCT(1*('All Skus'!$C$2:$C$951=$P566),'All Skus'!$D$2:$D$951)</f>
        <v>1</v>
      </c>
      <c r="R566" s="13" t="str">
        <f>VLOOKUP(MID(P566,4,1),DATA!$F$2:$G$16,2,FALSE)</f>
        <v>21"</v>
      </c>
      <c r="S566" s="13" t="str">
        <f>VLOOKUP(MID(P566,5,3),DATA!$H$2:$I$16,2,FALSE)</f>
        <v>9.5"</v>
      </c>
      <c r="T566" s="13" t="str">
        <f t="shared" si="17"/>
        <v>30</v>
      </c>
      <c r="U566" s="13" t="str">
        <f>VLOOKUP(MID(P566,10,3),DATA!$J$2:$L$16,2,FALSE)</f>
        <v>5x112</v>
      </c>
      <c r="V566" s="13">
        <f>VLOOKUP(MID(P566,10,3),DATA!$J$2:$L$16,3,FALSE)</f>
        <v>66.56</v>
      </c>
      <c r="W566" s="10" t="str">
        <f>VLOOKUP(MID(P566,3,1),DATA!$D$2:$E$16,2,FALSE)</f>
        <v>Medium Offset</v>
      </c>
      <c r="Y566" s="11" t="s">
        <v>57</v>
      </c>
      <c r="AA566" s="10" t="s">
        <v>2</v>
      </c>
      <c r="AB566" s="10" t="s">
        <v>5</v>
      </c>
      <c r="AC566" s="10" t="s">
        <v>68</v>
      </c>
    </row>
    <row r="567" spans="1:29" x14ac:dyDescent="0.25">
      <c r="A567" s="10" t="s">
        <v>1829</v>
      </c>
      <c r="B567" s="10" t="s">
        <v>1960</v>
      </c>
      <c r="C567" s="62" t="str">
        <f>VLOOKUP(MID(E567,1,2),DATA!$B$2:$C$10,2,FALSE)</f>
        <v>FF11</v>
      </c>
      <c r="D567" s="10" t="str">
        <f>VLOOKUP(MID(E567,13,2),DATA!$M$2:$N$16,2,FALSE)</f>
        <v>Liquid Metal</v>
      </c>
      <c r="E567" s="66" t="s">
        <v>390</v>
      </c>
      <c r="F567" s="18" cm="1">
        <f t="array" ref="F567">SUMPRODUCT(1*('All Skus'!$C$2:$C$951=$E567),'All Skus'!$D$2:$D$951)</f>
        <v>-2</v>
      </c>
      <c r="G567" s="13" t="str">
        <f>VLOOKUP(MID(E567,4,1),DATA!$F$2:$G$16,2,FALSE)</f>
        <v>21"</v>
      </c>
      <c r="H567" s="13" t="str">
        <f>VLOOKUP(MID(E567,5,3),DATA!$H$2:$I$16,2,FALSE)</f>
        <v>9.5"</v>
      </c>
      <c r="I567" s="13" t="str">
        <f t="shared" si="16"/>
        <v>30</v>
      </c>
      <c r="J567" s="13" t="str">
        <f>VLOOKUP(MID(E567,10,3),DATA!$J$2:$L$16,2,FALSE)</f>
        <v>5x112</v>
      </c>
      <c r="K567" s="13">
        <f>VLOOKUP(MID(E567,10,3),DATA!$J$2:$L$16,3,FALSE)</f>
        <v>66.56</v>
      </c>
      <c r="L567" s="10" t="str">
        <f>VLOOKUP(MID(E567,3,1),DATA!$D$2:$E$16,2,FALSE)</f>
        <v>Medium Offset</v>
      </c>
      <c r="N567" s="11" t="s">
        <v>57</v>
      </c>
      <c r="O567" s="61" t="str">
        <f>VLOOKUP(MID(P567,1,2),DATA!$B$2:$C$10,2,FALSE)</f>
        <v>FF11</v>
      </c>
      <c r="P567" s="66" t="s">
        <v>390</v>
      </c>
      <c r="Q567" s="18" cm="1">
        <f t="array" ref="Q567">SUMPRODUCT(1*('All Skus'!$C$2:$C$951=$P567),'All Skus'!$D$2:$D$951)</f>
        <v>-2</v>
      </c>
      <c r="R567" s="13" t="str">
        <f>VLOOKUP(MID(P567,4,1),DATA!$F$2:$G$16,2,FALSE)</f>
        <v>21"</v>
      </c>
      <c r="S567" s="13" t="str">
        <f>VLOOKUP(MID(P567,5,3),DATA!$H$2:$I$16,2,FALSE)</f>
        <v>9.5"</v>
      </c>
      <c r="T567" s="13" t="str">
        <f t="shared" si="17"/>
        <v>30</v>
      </c>
      <c r="U567" s="13" t="str">
        <f>VLOOKUP(MID(P567,10,3),DATA!$J$2:$L$16,2,FALSE)</f>
        <v>5x112</v>
      </c>
      <c r="V567" s="13">
        <f>VLOOKUP(MID(P567,10,3),DATA!$J$2:$L$16,3,FALSE)</f>
        <v>66.56</v>
      </c>
      <c r="W567" s="10" t="str">
        <f>VLOOKUP(MID(P567,3,1),DATA!$D$2:$E$16,2,FALSE)</f>
        <v>Medium Offset</v>
      </c>
      <c r="Y567" s="11" t="s">
        <v>57</v>
      </c>
      <c r="AA567" s="10" t="s">
        <v>2</v>
      </c>
      <c r="AB567" s="10" t="s">
        <v>5</v>
      </c>
      <c r="AC567" s="10" t="s">
        <v>68</v>
      </c>
    </row>
    <row r="568" spans="1:29" x14ac:dyDescent="0.25">
      <c r="A568" s="10" t="s">
        <v>1829</v>
      </c>
      <c r="B568" s="10" t="s">
        <v>1960</v>
      </c>
      <c r="C568" s="62" t="str">
        <f>VLOOKUP(MID(E568,1,2),DATA!$B$2:$C$10,2,FALSE)</f>
        <v>FF11</v>
      </c>
      <c r="D568" s="10" t="str">
        <f>VLOOKUP(MID(E568,13,2),DATA!$M$2:$N$16,2,FALSE)</f>
        <v>Raw</v>
      </c>
      <c r="E568" s="66" t="s">
        <v>391</v>
      </c>
      <c r="F568" s="18" cm="1">
        <f t="array" ref="F568">SUMPRODUCT(1*('All Skus'!$C$2:$C$951=$E568),'All Skus'!$D$2:$D$951)</f>
        <v>19</v>
      </c>
      <c r="G568" s="13" t="str">
        <f>VLOOKUP(MID(E568,4,1),DATA!$F$2:$G$16,2,FALSE)</f>
        <v>21"</v>
      </c>
      <c r="H568" s="13" t="str">
        <f>VLOOKUP(MID(E568,5,3),DATA!$H$2:$I$16,2,FALSE)</f>
        <v>9.5"</v>
      </c>
      <c r="I568" s="13" t="str">
        <f t="shared" si="16"/>
        <v>30</v>
      </c>
      <c r="J568" s="13" t="str">
        <f>VLOOKUP(MID(E568,10,3),DATA!$J$2:$L$16,2,FALSE)</f>
        <v>5x112</v>
      </c>
      <c r="K568" s="13">
        <f>VLOOKUP(MID(E568,10,3),DATA!$J$2:$L$16,3,FALSE)</f>
        <v>66.56</v>
      </c>
      <c r="L568" s="10" t="str">
        <f>VLOOKUP(MID(E568,3,1),DATA!$D$2:$E$16,2,FALSE)</f>
        <v>Medium Offset</v>
      </c>
      <c r="N568" s="11" t="s">
        <v>57</v>
      </c>
      <c r="O568" s="61" t="str">
        <f>VLOOKUP(MID(P568,1,2),DATA!$B$2:$C$10,2,FALSE)</f>
        <v>FF11</v>
      </c>
      <c r="P568" s="66" t="s">
        <v>391</v>
      </c>
      <c r="Q568" s="18" cm="1">
        <f t="array" ref="Q568">SUMPRODUCT(1*('All Skus'!$C$2:$C$951=$P568),'All Skus'!$D$2:$D$951)</f>
        <v>19</v>
      </c>
      <c r="R568" s="13" t="str">
        <f>VLOOKUP(MID(P568,4,1),DATA!$F$2:$G$16,2,FALSE)</f>
        <v>21"</v>
      </c>
      <c r="S568" s="13" t="str">
        <f>VLOOKUP(MID(P568,5,3),DATA!$H$2:$I$16,2,FALSE)</f>
        <v>9.5"</v>
      </c>
      <c r="T568" s="13" t="str">
        <f t="shared" si="17"/>
        <v>30</v>
      </c>
      <c r="U568" s="13" t="str">
        <f>VLOOKUP(MID(P568,10,3),DATA!$J$2:$L$16,2,FALSE)</f>
        <v>5x112</v>
      </c>
      <c r="V568" s="13">
        <f>VLOOKUP(MID(P568,10,3),DATA!$J$2:$L$16,3,FALSE)</f>
        <v>66.56</v>
      </c>
      <c r="W568" s="10" t="str">
        <f>VLOOKUP(MID(P568,3,1),DATA!$D$2:$E$16,2,FALSE)</f>
        <v>Medium Offset</v>
      </c>
      <c r="Y568" s="11" t="s">
        <v>57</v>
      </c>
      <c r="AA568" s="10" t="s">
        <v>2</v>
      </c>
      <c r="AB568" s="10" t="s">
        <v>5</v>
      </c>
      <c r="AC568" s="10" t="s">
        <v>68</v>
      </c>
    </row>
    <row r="569" spans="1:29" x14ac:dyDescent="0.25">
      <c r="A569" s="10" t="s">
        <v>1829</v>
      </c>
      <c r="B569" s="10" t="s">
        <v>2258</v>
      </c>
      <c r="C569" s="62" t="str">
        <f>VLOOKUP(MID(E569,1,2),DATA!$B$2:$C$10,2,FALSE)</f>
        <v>FF15</v>
      </c>
      <c r="D569" s="10" t="s">
        <v>1</v>
      </c>
      <c r="E569" s="66" t="s">
        <v>1701</v>
      </c>
      <c r="F569" s="18" cm="1">
        <f t="array" ref="F569">SUMPRODUCT(1*('All Skus'!$C$2:$C$951=$E569),'All Skus'!$D$2:$D$951)</f>
        <v>24</v>
      </c>
      <c r="G569" s="13" t="str">
        <f>VLOOKUP(MID(E569,4,1),DATA!$F$2:$G$16,2,FALSE)</f>
        <v>20"</v>
      </c>
      <c r="H569" s="13" t="str">
        <f>VLOOKUP(MID(E569,5,3),DATA!$H$2:$I$16,2,FALSE)</f>
        <v>9.0"</v>
      </c>
      <c r="I569" s="13" t="str">
        <f t="shared" si="16"/>
        <v>25</v>
      </c>
      <c r="J569" s="13" t="str">
        <f>VLOOKUP(MID(E569,10,3),DATA!$J$2:$L$16,2,FALSE)</f>
        <v>5x112</v>
      </c>
      <c r="K569" s="13">
        <f>VLOOKUP(MID(E569,10,3),DATA!$J$2:$L$16,3,FALSE)</f>
        <v>66.56</v>
      </c>
      <c r="L569" s="10" t="str">
        <f>VLOOKUP(MID(E569,3,1),DATA!$D$2:$E$16,2,FALSE)</f>
        <v>Medium Offset</v>
      </c>
      <c r="M569" s="10">
        <v>23.4</v>
      </c>
      <c r="N569" s="11" t="s">
        <v>47</v>
      </c>
      <c r="O569" s="61" t="str">
        <f>VLOOKUP(MID(P569,1,2),DATA!$B$2:$C$10,2,FALSE)</f>
        <v>FF15</v>
      </c>
      <c r="P569" s="66" t="s">
        <v>1701</v>
      </c>
      <c r="Q569" s="18" cm="1">
        <f t="array" ref="Q569">SUMPRODUCT(1*('All Skus'!$C$2:$C$951=$P569),'All Skus'!$D$2:$D$951)</f>
        <v>24</v>
      </c>
      <c r="R569" s="13" t="str">
        <f>VLOOKUP(MID(P569,4,1),DATA!$F$2:$G$16,2,FALSE)</f>
        <v>20"</v>
      </c>
      <c r="S569" s="13" t="str">
        <f>VLOOKUP(MID(P569,5,3),DATA!$H$2:$I$16,2,FALSE)</f>
        <v>9.0"</v>
      </c>
      <c r="T569" s="13" t="str">
        <f t="shared" si="17"/>
        <v>25</v>
      </c>
      <c r="U569" s="13" t="str">
        <f>VLOOKUP(MID(P569,10,3),DATA!$J$2:$L$16,2,FALSE)</f>
        <v>5x112</v>
      </c>
      <c r="V569" s="13">
        <f>VLOOKUP(MID(P569,10,3),DATA!$J$2:$L$16,3,FALSE)</f>
        <v>66.56</v>
      </c>
      <c r="W569" s="10" t="str">
        <f>VLOOKUP(MID(P569,3,1),DATA!$D$2:$E$16,2,FALSE)</f>
        <v>Medium Offset</v>
      </c>
      <c r="X569" s="10">
        <v>23.4</v>
      </c>
      <c r="Y569" s="11" t="s">
        <v>47</v>
      </c>
      <c r="Z569" s="10" t="s">
        <v>2257</v>
      </c>
      <c r="AA569" s="10" t="s">
        <v>2</v>
      </c>
      <c r="AB569" s="10" t="s">
        <v>5</v>
      </c>
    </row>
    <row r="570" spans="1:29" x14ac:dyDescent="0.25">
      <c r="A570" s="10" t="s">
        <v>1829</v>
      </c>
      <c r="B570" s="10" t="s">
        <v>2258</v>
      </c>
      <c r="C570" s="62" t="str">
        <f>VLOOKUP(MID(E570,1,2),DATA!$B$2:$C$10,2,FALSE)</f>
        <v>FF15</v>
      </c>
      <c r="D570" s="10" t="s">
        <v>1</v>
      </c>
      <c r="E570" s="66" t="s">
        <v>1701</v>
      </c>
      <c r="F570" s="18" cm="1">
        <f t="array" ref="F570">SUMPRODUCT(1*('All Skus'!$C$2:$C$951=$E570),'All Skus'!$D$2:$D$951)</f>
        <v>24</v>
      </c>
      <c r="G570" s="13" t="str">
        <f>VLOOKUP(MID(E570,4,1),DATA!$F$2:$G$16,2,FALSE)</f>
        <v>20"</v>
      </c>
      <c r="H570" s="13" t="str">
        <f>VLOOKUP(MID(E570,5,3),DATA!$H$2:$I$16,2,FALSE)</f>
        <v>9.0"</v>
      </c>
      <c r="I570" s="13" t="str">
        <f t="shared" si="16"/>
        <v>25</v>
      </c>
      <c r="J570" s="13" t="str">
        <f>VLOOKUP(MID(E570,10,3),DATA!$J$2:$L$16,2,FALSE)</f>
        <v>5x112</v>
      </c>
      <c r="K570" s="13">
        <f>VLOOKUP(MID(E570,10,3),DATA!$J$2:$L$16,3,FALSE)</f>
        <v>66.56</v>
      </c>
      <c r="L570" s="10" t="str">
        <f>VLOOKUP(MID(E570,3,1),DATA!$D$2:$E$16,2,FALSE)</f>
        <v>Medium Offset</v>
      </c>
      <c r="M570" s="10">
        <v>23.4</v>
      </c>
      <c r="N570" s="11" t="s">
        <v>47</v>
      </c>
      <c r="O570" s="61" t="str">
        <f>VLOOKUP(MID(P570,1,2),DATA!$B$2:$C$10,2,FALSE)</f>
        <v>FF15</v>
      </c>
      <c r="P570" s="66" t="s">
        <v>1701</v>
      </c>
      <c r="Q570" s="18" cm="1">
        <f t="array" ref="Q570">SUMPRODUCT(1*('All Skus'!$C$2:$C$951=$P570),'All Skus'!$D$2:$D$951)</f>
        <v>24</v>
      </c>
      <c r="R570" s="13" t="str">
        <f>VLOOKUP(MID(P570,4,1),DATA!$F$2:$G$16,2,FALSE)</f>
        <v>20"</v>
      </c>
      <c r="S570" s="13" t="str">
        <f>VLOOKUP(MID(P570,5,3),DATA!$H$2:$I$16,2,FALSE)</f>
        <v>9.0"</v>
      </c>
      <c r="T570" s="13" t="str">
        <f t="shared" si="17"/>
        <v>25</v>
      </c>
      <c r="U570" s="13" t="str">
        <f>VLOOKUP(MID(P570,10,3),DATA!$J$2:$L$16,2,FALSE)</f>
        <v>5x112</v>
      </c>
      <c r="V570" s="13">
        <f>VLOOKUP(MID(P570,10,3),DATA!$J$2:$L$16,3,FALSE)</f>
        <v>66.56</v>
      </c>
      <c r="W570" s="10" t="str">
        <f>VLOOKUP(MID(P570,3,1),DATA!$D$2:$E$16,2,FALSE)</f>
        <v>Medium Offset</v>
      </c>
      <c r="X570" s="10">
        <v>23.4</v>
      </c>
      <c r="Y570" s="11" t="s">
        <v>47</v>
      </c>
      <c r="Z570" s="10" t="s">
        <v>2257</v>
      </c>
      <c r="AA570" s="10" t="s">
        <v>2</v>
      </c>
      <c r="AB570" s="10" t="s">
        <v>5</v>
      </c>
    </row>
    <row r="571" spans="1:29" x14ac:dyDescent="0.25">
      <c r="A571" s="10" t="s">
        <v>1829</v>
      </c>
      <c r="B571" s="10" t="s">
        <v>1960</v>
      </c>
      <c r="C571" s="62" t="str">
        <f>VLOOKUP(MID(E571,1,2),DATA!$B$2:$C$10,2,FALSE)</f>
        <v>FF15</v>
      </c>
      <c r="D571" s="10" t="s">
        <v>1</v>
      </c>
      <c r="E571" s="66" t="s">
        <v>1701</v>
      </c>
      <c r="F571" s="18" cm="1">
        <f t="array" ref="F571">SUMPRODUCT(1*('All Skus'!$C$2:$C$951=$E571),'All Skus'!$D$2:$D$951)</f>
        <v>24</v>
      </c>
      <c r="G571" s="13" t="str">
        <f>VLOOKUP(MID(E571,4,1),DATA!$F$2:$G$16,2,FALSE)</f>
        <v>20"</v>
      </c>
      <c r="H571" s="13" t="str">
        <f>VLOOKUP(MID(E571,5,3),DATA!$H$2:$I$16,2,FALSE)</f>
        <v>9.0"</v>
      </c>
      <c r="I571" s="13" t="str">
        <f t="shared" si="16"/>
        <v>25</v>
      </c>
      <c r="J571" s="13" t="str">
        <f>VLOOKUP(MID(E571,10,3),DATA!$J$2:$L$16,2,FALSE)</f>
        <v>5x112</v>
      </c>
      <c r="K571" s="13">
        <f>VLOOKUP(MID(E571,10,3),DATA!$J$2:$L$16,3,FALSE)</f>
        <v>66.56</v>
      </c>
      <c r="L571" s="10" t="str">
        <f>VLOOKUP(MID(E571,3,1),DATA!$D$2:$E$16,2,FALSE)</f>
        <v>Medium Offset</v>
      </c>
      <c r="M571" s="10">
        <v>23.4</v>
      </c>
      <c r="N571" s="11" t="s">
        <v>47</v>
      </c>
      <c r="O571" s="61" t="str">
        <f>VLOOKUP(MID(P571,1,2),DATA!$B$2:$C$10,2,FALSE)</f>
        <v>FF15</v>
      </c>
      <c r="P571" s="66" t="s">
        <v>1701</v>
      </c>
      <c r="Q571" s="18" cm="1">
        <f t="array" ref="Q571">SUMPRODUCT(1*('All Skus'!$C$2:$C$951=$P571),'All Skus'!$D$2:$D$951)</f>
        <v>24</v>
      </c>
      <c r="R571" s="13" t="str">
        <f>VLOOKUP(MID(P571,4,1),DATA!$F$2:$G$16,2,FALSE)</f>
        <v>20"</v>
      </c>
      <c r="S571" s="13" t="str">
        <f>VLOOKUP(MID(P571,5,3),DATA!$H$2:$I$16,2,FALSE)</f>
        <v>9.0"</v>
      </c>
      <c r="T571" s="13" t="str">
        <f t="shared" si="17"/>
        <v>25</v>
      </c>
      <c r="U571" s="13" t="str">
        <f>VLOOKUP(MID(P571,10,3),DATA!$J$2:$L$16,2,FALSE)</f>
        <v>5x112</v>
      </c>
      <c r="V571" s="13">
        <f>VLOOKUP(MID(P571,10,3),DATA!$J$2:$L$16,3,FALSE)</f>
        <v>66.56</v>
      </c>
      <c r="W571" s="10" t="str">
        <f>VLOOKUP(MID(P571,3,1),DATA!$D$2:$E$16,2,FALSE)</f>
        <v>Medium Offset</v>
      </c>
      <c r="X571" s="10">
        <v>23.4</v>
      </c>
      <c r="Y571" s="11" t="s">
        <v>47</v>
      </c>
      <c r="AA571" s="10" t="s">
        <v>2</v>
      </c>
      <c r="AB571" s="10" t="s">
        <v>5</v>
      </c>
    </row>
    <row r="572" spans="1:29" x14ac:dyDescent="0.25">
      <c r="A572" s="10" t="s">
        <v>1829</v>
      </c>
      <c r="B572" s="10" t="s">
        <v>1960</v>
      </c>
      <c r="C572" s="62" t="str">
        <f>VLOOKUP(MID(E572,1,2),DATA!$B$2:$C$10,2,FALSE)</f>
        <v>FF15</v>
      </c>
      <c r="D572" s="10" t="s">
        <v>1</v>
      </c>
      <c r="E572" s="66" t="s">
        <v>1701</v>
      </c>
      <c r="F572" s="18" cm="1">
        <f t="array" ref="F572">SUMPRODUCT(1*('All Skus'!$C$2:$C$951=$E572),'All Skus'!$D$2:$D$951)</f>
        <v>24</v>
      </c>
      <c r="G572" s="13" t="str">
        <f>VLOOKUP(MID(E572,4,1),DATA!$F$2:$G$16,2,FALSE)</f>
        <v>20"</v>
      </c>
      <c r="H572" s="13" t="str">
        <f>VLOOKUP(MID(E572,5,3),DATA!$H$2:$I$16,2,FALSE)</f>
        <v>9.0"</v>
      </c>
      <c r="I572" s="13" t="str">
        <f t="shared" si="16"/>
        <v>25</v>
      </c>
      <c r="J572" s="13" t="str">
        <f>VLOOKUP(MID(E572,10,3),DATA!$J$2:$L$16,2,FALSE)</f>
        <v>5x112</v>
      </c>
      <c r="K572" s="13">
        <f>VLOOKUP(MID(E572,10,3),DATA!$J$2:$L$16,3,FALSE)</f>
        <v>66.56</v>
      </c>
      <c r="L572" s="10" t="str">
        <f>VLOOKUP(MID(E572,3,1),DATA!$D$2:$E$16,2,FALSE)</f>
        <v>Medium Offset</v>
      </c>
      <c r="M572" s="10">
        <v>23.4</v>
      </c>
      <c r="N572" s="11" t="s">
        <v>47</v>
      </c>
      <c r="O572" s="61" t="str">
        <f>VLOOKUP(MID(P572,1,2),DATA!$B$2:$C$10,2,FALSE)</f>
        <v>FF15</v>
      </c>
      <c r="P572" s="66" t="s">
        <v>1701</v>
      </c>
      <c r="Q572" s="18" cm="1">
        <f t="array" ref="Q572">SUMPRODUCT(1*('All Skus'!$C$2:$C$951=$P572),'All Skus'!$D$2:$D$951)</f>
        <v>24</v>
      </c>
      <c r="R572" s="13" t="str">
        <f>VLOOKUP(MID(P572,4,1),DATA!$F$2:$G$16,2,FALSE)</f>
        <v>20"</v>
      </c>
      <c r="S572" s="13" t="str">
        <f>VLOOKUP(MID(P572,5,3),DATA!$H$2:$I$16,2,FALSE)</f>
        <v>9.0"</v>
      </c>
      <c r="T572" s="13" t="str">
        <f t="shared" si="17"/>
        <v>25</v>
      </c>
      <c r="U572" s="13" t="str">
        <f>VLOOKUP(MID(P572,10,3),DATA!$J$2:$L$16,2,FALSE)</f>
        <v>5x112</v>
      </c>
      <c r="V572" s="13">
        <f>VLOOKUP(MID(P572,10,3),DATA!$J$2:$L$16,3,FALSE)</f>
        <v>66.56</v>
      </c>
      <c r="W572" s="10" t="str">
        <f>VLOOKUP(MID(P572,3,1),DATA!$D$2:$E$16,2,FALSE)</f>
        <v>Medium Offset</v>
      </c>
      <c r="X572" s="10">
        <v>23.4</v>
      </c>
      <c r="Y572" s="11" t="s">
        <v>47</v>
      </c>
      <c r="AA572" s="10" t="s">
        <v>2</v>
      </c>
      <c r="AB572" s="10" t="s">
        <v>5</v>
      </c>
    </row>
    <row r="573" spans="1:29" x14ac:dyDescent="0.25">
      <c r="A573" s="10" t="s">
        <v>2553</v>
      </c>
      <c r="B573" s="10" t="s">
        <v>2107</v>
      </c>
      <c r="C573" s="62" t="str">
        <f>VLOOKUP(MID(E573,1,2),DATA!$B$2:$C$10,2,FALSE)</f>
        <v>FF10</v>
      </c>
      <c r="D573" s="10" t="s">
        <v>1</v>
      </c>
      <c r="E573" s="66" t="s">
        <v>1306</v>
      </c>
      <c r="F573" s="18" cm="1">
        <f t="array" ref="F573">SUMPRODUCT(1*('All Skus'!$C$2:$C$951=$E573),'All Skus'!$D$2:$D$951)</f>
        <v>-3</v>
      </c>
      <c r="G573" s="13" t="str">
        <f>VLOOKUP(MID(E573,4,1),DATA!$F$2:$G$16,2,FALSE)</f>
        <v>22"</v>
      </c>
      <c r="H573" s="13" t="str">
        <f>VLOOKUP(MID(E573,5,3),DATA!$H$2:$I$16,2,FALSE)</f>
        <v>10.5"</v>
      </c>
      <c r="I573" s="13" t="str">
        <f t="shared" si="16"/>
        <v>10</v>
      </c>
      <c r="J573" s="13" t="str">
        <f>VLOOKUP(MID(E573,10,3),DATA!$J$2:$L$16,2,FALSE)</f>
        <v>5x112</v>
      </c>
      <c r="K573" s="13">
        <f>VLOOKUP(MID(E573,10,3),DATA!$J$2:$L$16,3,FALSE)</f>
        <v>66.56</v>
      </c>
      <c r="L573" s="10" t="str">
        <f>VLOOKUP(MID(E573,3,1),DATA!$D$2:$E$16,2,FALSE)</f>
        <v>Low Offset</v>
      </c>
      <c r="N573" s="11" t="s">
        <v>2176</v>
      </c>
      <c r="O573" s="61" t="str">
        <f>VLOOKUP(MID(P573,1,2),DATA!$B$2:$C$10,2,FALSE)</f>
        <v>FF10</v>
      </c>
      <c r="P573" s="66" t="s">
        <v>1306</v>
      </c>
      <c r="Q573" s="18" cm="1">
        <f t="array" ref="Q573">SUMPRODUCT(1*('All Skus'!$C$2:$C$951=$P573),'All Skus'!$D$2:$D$951)</f>
        <v>-3</v>
      </c>
      <c r="R573" s="13" t="str">
        <f>VLOOKUP(MID(P573,4,1),DATA!$F$2:$G$16,2,FALSE)</f>
        <v>22"</v>
      </c>
      <c r="S573" s="13" t="str">
        <f>VLOOKUP(MID(P573,5,3),DATA!$H$2:$I$16,2,FALSE)</f>
        <v>10.5"</v>
      </c>
      <c r="T573" s="13" t="str">
        <f t="shared" si="17"/>
        <v>10</v>
      </c>
      <c r="U573" s="13" t="str">
        <f>VLOOKUP(MID(P573,10,3),DATA!$J$2:$L$16,2,FALSE)</f>
        <v>5x112</v>
      </c>
      <c r="V573" s="13">
        <f>VLOOKUP(MID(P573,10,3),DATA!$J$2:$L$16,3,FALSE)</f>
        <v>66.56</v>
      </c>
      <c r="W573" s="10" t="str">
        <f>VLOOKUP(MID(P573,3,1),DATA!$D$2:$E$16,2,FALSE)</f>
        <v>Low Offset</v>
      </c>
      <c r="Y573" s="11" t="s">
        <v>2176</v>
      </c>
    </row>
    <row r="574" spans="1:29" x14ac:dyDescent="0.25">
      <c r="A574" s="10" t="s">
        <v>2553</v>
      </c>
      <c r="B574" s="10" t="s">
        <v>2107</v>
      </c>
      <c r="C574" s="62" t="str">
        <f>VLOOKUP(MID(E574,1,2),DATA!$B$2:$C$10,2,FALSE)</f>
        <v>FF10</v>
      </c>
      <c r="D574" s="10" t="s">
        <v>1</v>
      </c>
      <c r="E574" s="66" t="s">
        <v>1308</v>
      </c>
      <c r="F574" s="18" cm="1">
        <f t="array" ref="F574">SUMPRODUCT(1*('All Skus'!$C$2:$C$951=$E574),'All Skus'!$D$2:$D$951)</f>
        <v>16</v>
      </c>
      <c r="G574" s="13" t="str">
        <f>VLOOKUP(MID(E574,4,1),DATA!$F$2:$G$16,2,FALSE)</f>
        <v>22"</v>
      </c>
      <c r="H574" s="13" t="str">
        <f>VLOOKUP(MID(E574,5,3),DATA!$H$2:$I$16,2,FALSE)</f>
        <v>10.5"</v>
      </c>
      <c r="I574" s="13" t="str">
        <f t="shared" si="16"/>
        <v>10</v>
      </c>
      <c r="J574" s="13" t="str">
        <f>VLOOKUP(MID(E574,10,3),DATA!$J$2:$L$16,2,FALSE)</f>
        <v>5x112</v>
      </c>
      <c r="K574" s="13">
        <f>VLOOKUP(MID(E574,10,3),DATA!$J$2:$L$16,3,FALSE)</f>
        <v>66.56</v>
      </c>
      <c r="L574" s="10" t="str">
        <f>VLOOKUP(MID(E574,3,1),DATA!$D$2:$E$16,2,FALSE)</f>
        <v>Low Offset</v>
      </c>
      <c r="N574" s="11" t="s">
        <v>2176</v>
      </c>
      <c r="O574" s="61" t="str">
        <f>VLOOKUP(MID(P574,1,2),DATA!$B$2:$C$10,2,FALSE)</f>
        <v>FF10</v>
      </c>
      <c r="P574" s="66" t="s">
        <v>1308</v>
      </c>
      <c r="Q574" s="18" cm="1">
        <f t="array" ref="Q574">SUMPRODUCT(1*('All Skus'!$C$2:$C$951=$P574),'All Skus'!$D$2:$D$951)</f>
        <v>16</v>
      </c>
      <c r="R574" s="13" t="str">
        <f>VLOOKUP(MID(P574,4,1),DATA!$F$2:$G$16,2,FALSE)</f>
        <v>22"</v>
      </c>
      <c r="S574" s="13" t="str">
        <f>VLOOKUP(MID(P574,5,3),DATA!$H$2:$I$16,2,FALSE)</f>
        <v>10.5"</v>
      </c>
      <c r="T574" s="13" t="str">
        <f t="shared" si="17"/>
        <v>10</v>
      </c>
      <c r="U574" s="13" t="str">
        <f>VLOOKUP(MID(P574,10,3),DATA!$J$2:$L$16,2,FALSE)</f>
        <v>5x112</v>
      </c>
      <c r="V574" s="13">
        <f>VLOOKUP(MID(P574,10,3),DATA!$J$2:$L$16,3,FALSE)</f>
        <v>66.56</v>
      </c>
      <c r="W574" s="10" t="str">
        <f>VLOOKUP(MID(P574,3,1),DATA!$D$2:$E$16,2,FALSE)</f>
        <v>Low Offset</v>
      </c>
      <c r="Y574" s="11" t="s">
        <v>2176</v>
      </c>
    </row>
    <row r="575" spans="1:29" x14ac:dyDescent="0.25">
      <c r="A575" s="10" t="s">
        <v>2553</v>
      </c>
      <c r="B575" s="10" t="s">
        <v>2107</v>
      </c>
      <c r="C575" s="62" t="str">
        <f>VLOOKUP(MID(E575,1,2),DATA!$B$2:$C$10,2,FALSE)</f>
        <v>FF10</v>
      </c>
      <c r="D575" s="10" t="s">
        <v>1</v>
      </c>
      <c r="E575" s="66" t="s">
        <v>1310</v>
      </c>
      <c r="F575" s="18" cm="1">
        <f t="array" ref="F575">SUMPRODUCT(1*('All Skus'!$C$2:$C$951=$E575),'All Skus'!$D$2:$D$951)</f>
        <v>6</v>
      </c>
      <c r="G575" s="13" t="str">
        <f>VLOOKUP(MID(E575,4,1),DATA!$F$2:$G$16,2,FALSE)</f>
        <v>22"</v>
      </c>
      <c r="H575" s="13" t="str">
        <f>VLOOKUP(MID(E575,5,3),DATA!$H$2:$I$16,2,FALSE)</f>
        <v>10.5"</v>
      </c>
      <c r="I575" s="13" t="str">
        <f t="shared" si="16"/>
        <v>10</v>
      </c>
      <c r="J575" s="13" t="str">
        <f>VLOOKUP(MID(E575,10,3),DATA!$J$2:$L$16,2,FALSE)</f>
        <v>5x112</v>
      </c>
      <c r="K575" s="13">
        <f>VLOOKUP(MID(E575,10,3),DATA!$J$2:$L$16,3,FALSE)</f>
        <v>66.56</v>
      </c>
      <c r="L575" s="10" t="str">
        <f>VLOOKUP(MID(E575,3,1),DATA!$D$2:$E$16,2,FALSE)</f>
        <v>Low Offset</v>
      </c>
      <c r="N575" s="11" t="s">
        <v>2176</v>
      </c>
      <c r="O575" s="61" t="str">
        <f>VLOOKUP(MID(P575,1,2),DATA!$B$2:$C$10,2,FALSE)</f>
        <v>FF10</v>
      </c>
      <c r="P575" s="66" t="s">
        <v>1310</v>
      </c>
      <c r="Q575" s="18" cm="1">
        <f t="array" ref="Q575">SUMPRODUCT(1*('All Skus'!$C$2:$C$951=$P575),'All Skus'!$D$2:$D$951)</f>
        <v>6</v>
      </c>
      <c r="R575" s="13" t="str">
        <f>VLOOKUP(MID(P575,4,1),DATA!$F$2:$G$16,2,FALSE)</f>
        <v>22"</v>
      </c>
      <c r="S575" s="13" t="str">
        <f>VLOOKUP(MID(P575,5,3),DATA!$H$2:$I$16,2,FALSE)</f>
        <v>10.5"</v>
      </c>
      <c r="T575" s="13" t="str">
        <f t="shared" si="17"/>
        <v>10</v>
      </c>
      <c r="U575" s="13" t="str">
        <f>VLOOKUP(MID(P575,10,3),DATA!$J$2:$L$16,2,FALSE)</f>
        <v>5x112</v>
      </c>
      <c r="V575" s="13">
        <f>VLOOKUP(MID(P575,10,3),DATA!$J$2:$L$16,3,FALSE)</f>
        <v>66.56</v>
      </c>
      <c r="W575" s="10" t="str">
        <f>VLOOKUP(MID(P575,3,1),DATA!$D$2:$E$16,2,FALSE)</f>
        <v>Low Offset</v>
      </c>
      <c r="Y575" s="11" t="s">
        <v>2176</v>
      </c>
    </row>
    <row r="576" spans="1:29" x14ac:dyDescent="0.25">
      <c r="A576" s="10" t="s">
        <v>2553</v>
      </c>
      <c r="B576" s="10" t="s">
        <v>2107</v>
      </c>
      <c r="C576" s="62" t="str">
        <f>VLOOKUP(MID(E576,1,2),DATA!$B$2:$C$10,2,FALSE)</f>
        <v>FF11</v>
      </c>
      <c r="D576" s="10" t="s">
        <v>1</v>
      </c>
      <c r="E576" s="66" t="s">
        <v>1426</v>
      </c>
      <c r="F576" s="18" cm="1">
        <f t="array" ref="F576">SUMPRODUCT(1*('All Skus'!$C$2:$C$951=$E576),'All Skus'!$D$2:$D$951)</f>
        <v>38</v>
      </c>
      <c r="G576" s="13" t="str">
        <f>VLOOKUP(MID(E576,4,1),DATA!$F$2:$G$16,2,FALSE)</f>
        <v>22"</v>
      </c>
      <c r="H576" s="13" t="str">
        <f>VLOOKUP(MID(E576,5,3),DATA!$H$2:$I$16,2,FALSE)</f>
        <v>10.5"</v>
      </c>
      <c r="I576" s="13" t="str">
        <f t="shared" si="16"/>
        <v>10</v>
      </c>
      <c r="J576" s="13" t="str">
        <f>VLOOKUP(MID(E576,10,3),DATA!$J$2:$L$16,2,FALSE)</f>
        <v>5x112</v>
      </c>
      <c r="K576" s="13">
        <f>VLOOKUP(MID(E576,10,3),DATA!$J$2:$L$16,3,FALSE)</f>
        <v>66.56</v>
      </c>
      <c r="L576" s="10" t="str">
        <f>VLOOKUP(MID(E576,3,1),DATA!$D$2:$E$16,2,FALSE)</f>
        <v>Low Offset</v>
      </c>
      <c r="N576" s="11" t="s">
        <v>2176</v>
      </c>
      <c r="O576" s="61" t="str">
        <f>VLOOKUP(MID(P576,1,2),DATA!$B$2:$C$10,2,FALSE)</f>
        <v>FF11</v>
      </c>
      <c r="P576" s="66" t="s">
        <v>1426</v>
      </c>
      <c r="Q576" s="18" cm="1">
        <f t="array" ref="Q576">SUMPRODUCT(1*('All Skus'!$C$2:$C$951=$P576),'All Skus'!$D$2:$D$951)</f>
        <v>38</v>
      </c>
      <c r="R576" s="13" t="str">
        <f>VLOOKUP(MID(P576,4,1),DATA!$F$2:$G$16,2,FALSE)</f>
        <v>22"</v>
      </c>
      <c r="S576" s="13" t="str">
        <f>VLOOKUP(MID(P576,5,3),DATA!$H$2:$I$16,2,FALSE)</f>
        <v>10.5"</v>
      </c>
      <c r="T576" s="13" t="str">
        <f t="shared" si="17"/>
        <v>10</v>
      </c>
      <c r="U576" s="13" t="str">
        <f>VLOOKUP(MID(P576,10,3),DATA!$J$2:$L$16,2,FALSE)</f>
        <v>5x112</v>
      </c>
      <c r="V576" s="13">
        <f>VLOOKUP(MID(P576,10,3),DATA!$J$2:$L$16,3,FALSE)</f>
        <v>66.56</v>
      </c>
      <c r="W576" s="10" t="str">
        <f>VLOOKUP(MID(P576,3,1),DATA!$D$2:$E$16,2,FALSE)</f>
        <v>Low Offset</v>
      </c>
      <c r="Y576" s="11" t="s">
        <v>2176</v>
      </c>
    </row>
    <row r="577" spans="1:29" x14ac:dyDescent="0.25">
      <c r="A577" s="10" t="s">
        <v>2553</v>
      </c>
      <c r="B577" s="10" t="s">
        <v>2107</v>
      </c>
      <c r="C577" s="62" t="str">
        <f>VLOOKUP(MID(E577,1,2),DATA!$B$2:$C$10,2,FALSE)</f>
        <v>FF11</v>
      </c>
      <c r="D577" s="10" t="s">
        <v>1</v>
      </c>
      <c r="E577" s="66" t="s">
        <v>1428</v>
      </c>
      <c r="F577" s="18" cm="1">
        <f t="array" ref="F577">SUMPRODUCT(1*('All Skus'!$C$2:$C$951=$E577),'All Skus'!$D$2:$D$951)</f>
        <v>11</v>
      </c>
      <c r="G577" s="13" t="str">
        <f>VLOOKUP(MID(E577,4,1),DATA!$F$2:$G$16,2,FALSE)</f>
        <v>22"</v>
      </c>
      <c r="H577" s="13" t="str">
        <f>VLOOKUP(MID(E577,5,3),DATA!$H$2:$I$16,2,FALSE)</f>
        <v>10.5"</v>
      </c>
      <c r="I577" s="13" t="str">
        <f t="shared" si="16"/>
        <v>10</v>
      </c>
      <c r="J577" s="13" t="str">
        <f>VLOOKUP(MID(E577,10,3),DATA!$J$2:$L$16,2,FALSE)</f>
        <v>5x112</v>
      </c>
      <c r="K577" s="13">
        <f>VLOOKUP(MID(E577,10,3),DATA!$J$2:$L$16,3,FALSE)</f>
        <v>66.56</v>
      </c>
      <c r="L577" s="10" t="str">
        <f>VLOOKUP(MID(E577,3,1),DATA!$D$2:$E$16,2,FALSE)</f>
        <v>Low Offset</v>
      </c>
      <c r="N577" s="11" t="s">
        <v>2176</v>
      </c>
      <c r="O577" s="61" t="str">
        <f>VLOOKUP(MID(P577,1,2),DATA!$B$2:$C$10,2,FALSE)</f>
        <v>FF11</v>
      </c>
      <c r="P577" s="66" t="s">
        <v>1428</v>
      </c>
      <c r="Q577" s="18" cm="1">
        <f t="array" ref="Q577">SUMPRODUCT(1*('All Skus'!$C$2:$C$951=$P577),'All Skus'!$D$2:$D$951)</f>
        <v>11</v>
      </c>
      <c r="R577" s="13" t="str">
        <f>VLOOKUP(MID(P577,4,1),DATA!$F$2:$G$16,2,FALSE)</f>
        <v>22"</v>
      </c>
      <c r="S577" s="13" t="str">
        <f>VLOOKUP(MID(P577,5,3),DATA!$H$2:$I$16,2,FALSE)</f>
        <v>10.5"</v>
      </c>
      <c r="T577" s="13" t="str">
        <f t="shared" si="17"/>
        <v>10</v>
      </c>
      <c r="U577" s="13" t="str">
        <f>VLOOKUP(MID(P577,10,3),DATA!$J$2:$L$16,2,FALSE)</f>
        <v>5x112</v>
      </c>
      <c r="V577" s="13">
        <f>VLOOKUP(MID(P577,10,3),DATA!$J$2:$L$16,3,FALSE)</f>
        <v>66.56</v>
      </c>
      <c r="W577" s="10" t="str">
        <f>VLOOKUP(MID(P577,3,1),DATA!$D$2:$E$16,2,FALSE)</f>
        <v>Low Offset</v>
      </c>
      <c r="Y577" s="11" t="s">
        <v>2176</v>
      </c>
    </row>
    <row r="578" spans="1:29" x14ac:dyDescent="0.25">
      <c r="A578" s="10" t="s">
        <v>2553</v>
      </c>
      <c r="B578" s="10" t="s">
        <v>2107</v>
      </c>
      <c r="C578" s="62" t="str">
        <f>VLOOKUP(MID(E578,1,2),DATA!$B$2:$C$10,2,FALSE)</f>
        <v>FF11</v>
      </c>
      <c r="D578" s="10" t="s">
        <v>1</v>
      </c>
      <c r="E578" s="66" t="s">
        <v>1430</v>
      </c>
      <c r="F578" s="18" cm="1">
        <f t="array" ref="F578">SUMPRODUCT(1*('All Skus'!$C$2:$C$951=$E578),'All Skus'!$D$2:$D$951)</f>
        <v>24</v>
      </c>
      <c r="G578" s="13" t="str">
        <f>VLOOKUP(MID(E578,4,1),DATA!$F$2:$G$16,2,FALSE)</f>
        <v>22"</v>
      </c>
      <c r="H578" s="13" t="str">
        <f>VLOOKUP(MID(E578,5,3),DATA!$H$2:$I$16,2,FALSE)</f>
        <v>10.5"</v>
      </c>
      <c r="I578" s="13" t="str">
        <f t="shared" ref="I578:I617" si="18">MID(E578,8,2)</f>
        <v>10</v>
      </c>
      <c r="J578" s="13" t="str">
        <f>VLOOKUP(MID(E578,10,3),DATA!$J$2:$L$16,2,FALSE)</f>
        <v>5x112</v>
      </c>
      <c r="K578" s="13">
        <f>VLOOKUP(MID(E578,10,3),DATA!$J$2:$L$16,3,FALSE)</f>
        <v>66.56</v>
      </c>
      <c r="L578" s="10" t="str">
        <f>VLOOKUP(MID(E578,3,1),DATA!$D$2:$E$16,2,FALSE)</f>
        <v>Low Offset</v>
      </c>
      <c r="N578" s="11" t="s">
        <v>2176</v>
      </c>
      <c r="O578" s="61" t="str">
        <f>VLOOKUP(MID(P578,1,2),DATA!$B$2:$C$10,2,FALSE)</f>
        <v>FF11</v>
      </c>
      <c r="P578" s="66" t="s">
        <v>1430</v>
      </c>
      <c r="Q578" s="18" cm="1">
        <f t="array" ref="Q578">SUMPRODUCT(1*('All Skus'!$C$2:$C$951=$P578),'All Skus'!$D$2:$D$951)</f>
        <v>24</v>
      </c>
      <c r="R578" s="13" t="str">
        <f>VLOOKUP(MID(P578,4,1),DATA!$F$2:$G$16,2,FALSE)</f>
        <v>22"</v>
      </c>
      <c r="S578" s="13" t="str">
        <f>VLOOKUP(MID(P578,5,3),DATA!$H$2:$I$16,2,FALSE)</f>
        <v>10.5"</v>
      </c>
      <c r="T578" s="13" t="str">
        <f t="shared" ref="T578:T617" si="19">MID(P578,8,2)</f>
        <v>10</v>
      </c>
      <c r="U578" s="13" t="str">
        <f>VLOOKUP(MID(P578,10,3),DATA!$J$2:$L$16,2,FALSE)</f>
        <v>5x112</v>
      </c>
      <c r="V578" s="13">
        <f>VLOOKUP(MID(P578,10,3),DATA!$J$2:$L$16,3,FALSE)</f>
        <v>66.56</v>
      </c>
      <c r="W578" s="10" t="str">
        <f>VLOOKUP(MID(P578,3,1),DATA!$D$2:$E$16,2,FALSE)</f>
        <v>Low Offset</v>
      </c>
      <c r="Y578" s="11" t="s">
        <v>2176</v>
      </c>
    </row>
    <row r="579" spans="1:29" x14ac:dyDescent="0.25">
      <c r="A579" s="10" t="s">
        <v>1830</v>
      </c>
      <c r="B579" s="10" t="s">
        <v>22</v>
      </c>
      <c r="C579" s="62" t="str">
        <f>VLOOKUP(MID(E579,1,2),DATA!$B$2:$C$10,2,FALSE)</f>
        <v>FF01</v>
      </c>
      <c r="D579" s="10" t="str">
        <f>VLOOKUP(MID(E579,13,2),DATA!$M$2:$N$16,2,FALSE)</f>
        <v>Tarmac</v>
      </c>
      <c r="E579" s="66" t="s">
        <v>147</v>
      </c>
      <c r="F579" s="18" cm="1">
        <f t="array" ref="F579">SUMPRODUCT(1*('All Skus'!$C$2:$C$951=$E579),'All Skus'!$D$2:$D$951)</f>
        <v>7</v>
      </c>
      <c r="G579" s="13" t="str">
        <f>VLOOKUP(MID(E579,4,1),DATA!$F$2:$G$16,2,FALSE)</f>
        <v>19"</v>
      </c>
      <c r="H579" s="13" t="str">
        <f>VLOOKUP(MID(E579,5,3),DATA!$H$2:$I$16,2,FALSE)</f>
        <v>9.5"</v>
      </c>
      <c r="I579" s="13" t="str">
        <f t="shared" si="18"/>
        <v>45</v>
      </c>
      <c r="J579" s="13" t="str">
        <f>VLOOKUP(MID(E579,10,3),DATA!$J$2:$L$16,2,FALSE)</f>
        <v>5x112</v>
      </c>
      <c r="K579" s="13">
        <f>VLOOKUP(MID(E579,10,3),DATA!$J$2:$L$16,3,FALSE)</f>
        <v>66.56</v>
      </c>
      <c r="L579" s="10" t="str">
        <f>VLOOKUP(MID(E579,3,1),DATA!$D$2:$E$16,2,FALSE)</f>
        <v>High Offset</v>
      </c>
      <c r="M579" s="10">
        <v>25.6</v>
      </c>
      <c r="N579" s="11" t="s">
        <v>2508</v>
      </c>
      <c r="O579" s="61" t="str">
        <f>VLOOKUP(MID(P579,1,2),DATA!$B$2:$C$10,2,FALSE)</f>
        <v>FF01</v>
      </c>
      <c r="P579" s="66" t="s">
        <v>147</v>
      </c>
      <c r="Q579" s="18" cm="1">
        <f t="array" ref="Q579">SUMPRODUCT(1*('All Skus'!$C$2:$C$951=$P579),'All Skus'!$D$2:$D$951)</f>
        <v>7</v>
      </c>
      <c r="R579" s="13" t="str">
        <f>VLOOKUP(MID(P579,4,1),DATA!$F$2:$G$16,2,FALSE)</f>
        <v>19"</v>
      </c>
      <c r="S579" s="13" t="str">
        <f>VLOOKUP(MID(P579,5,3),DATA!$H$2:$I$16,2,FALSE)</f>
        <v>9.5"</v>
      </c>
      <c r="T579" s="13" t="str">
        <f t="shared" si="19"/>
        <v>45</v>
      </c>
      <c r="U579" s="13" t="str">
        <f>VLOOKUP(MID(P579,10,3),DATA!$J$2:$L$16,2,FALSE)</f>
        <v>5x112</v>
      </c>
      <c r="V579" s="13">
        <f>VLOOKUP(MID(P579,10,3),DATA!$J$2:$L$16,3,FALSE)</f>
        <v>66.56</v>
      </c>
      <c r="W579" s="10" t="str">
        <f>VLOOKUP(MID(P579,3,1),DATA!$D$2:$E$16,2,FALSE)</f>
        <v>High Offset</v>
      </c>
      <c r="X579" s="10">
        <v>25.6</v>
      </c>
      <c r="Y579" s="11" t="s">
        <v>2508</v>
      </c>
      <c r="Z579" s="10" t="s">
        <v>4</v>
      </c>
      <c r="AA579" s="10" t="s">
        <v>2</v>
      </c>
      <c r="AB579" s="10" t="s">
        <v>5</v>
      </c>
      <c r="AC579" s="10" t="s">
        <v>68</v>
      </c>
    </row>
    <row r="580" spans="1:29" x14ac:dyDescent="0.25">
      <c r="A580" s="10" t="s">
        <v>1830</v>
      </c>
      <c r="B580" s="10" t="s">
        <v>22</v>
      </c>
      <c r="C580" s="62" t="str">
        <f>VLOOKUP(MID(E580,1,2),DATA!$B$2:$C$10,2,FALSE)</f>
        <v>FF01</v>
      </c>
      <c r="D580" s="10" t="str">
        <f>VLOOKUP(MID(E580,13,2),DATA!$M$2:$N$16,2,FALSE)</f>
        <v>Liquid Silver</v>
      </c>
      <c r="E580" s="66" t="s">
        <v>149</v>
      </c>
      <c r="F580" s="18" cm="1">
        <f t="array" ref="F580">SUMPRODUCT(1*('All Skus'!$C$2:$C$951=$E580),'All Skus'!$D$2:$D$951)</f>
        <v>17</v>
      </c>
      <c r="G580" s="13" t="str">
        <f>VLOOKUP(MID(E580,4,1),DATA!$F$2:$G$16,2,FALSE)</f>
        <v>19"</v>
      </c>
      <c r="H580" s="13" t="str">
        <f>VLOOKUP(MID(E580,5,3),DATA!$H$2:$I$16,2,FALSE)</f>
        <v>9.5"</v>
      </c>
      <c r="I580" s="13" t="str">
        <f t="shared" si="18"/>
        <v>45</v>
      </c>
      <c r="J580" s="13" t="str">
        <f>VLOOKUP(MID(E580,10,3),DATA!$J$2:$L$16,2,FALSE)</f>
        <v>5x112</v>
      </c>
      <c r="K580" s="13">
        <f>VLOOKUP(MID(E580,10,3),DATA!$J$2:$L$16,3,FALSE)</f>
        <v>66.56</v>
      </c>
      <c r="L580" s="10" t="str">
        <f>VLOOKUP(MID(E580,3,1),DATA!$D$2:$E$16,2,FALSE)</f>
        <v>High Offset</v>
      </c>
      <c r="M580" s="10">
        <v>25.6</v>
      </c>
      <c r="N580" s="11" t="s">
        <v>2508</v>
      </c>
      <c r="O580" s="61" t="str">
        <f>VLOOKUP(MID(P580,1,2),DATA!$B$2:$C$10,2,FALSE)</f>
        <v>FF01</v>
      </c>
      <c r="P580" s="66" t="s">
        <v>149</v>
      </c>
      <c r="Q580" s="18" cm="1">
        <f t="array" ref="Q580">SUMPRODUCT(1*('All Skus'!$C$2:$C$951=$P580),'All Skus'!$D$2:$D$951)</f>
        <v>17</v>
      </c>
      <c r="R580" s="13" t="str">
        <f>VLOOKUP(MID(P580,4,1),DATA!$F$2:$G$16,2,FALSE)</f>
        <v>19"</v>
      </c>
      <c r="S580" s="13" t="str">
        <f>VLOOKUP(MID(P580,5,3),DATA!$H$2:$I$16,2,FALSE)</f>
        <v>9.5"</v>
      </c>
      <c r="T580" s="13" t="str">
        <f t="shared" si="19"/>
        <v>45</v>
      </c>
      <c r="U580" s="13" t="str">
        <f>VLOOKUP(MID(P580,10,3),DATA!$J$2:$L$16,2,FALSE)</f>
        <v>5x112</v>
      </c>
      <c r="V580" s="13">
        <f>VLOOKUP(MID(P580,10,3),DATA!$J$2:$L$16,3,FALSE)</f>
        <v>66.56</v>
      </c>
      <c r="W580" s="10" t="str">
        <f>VLOOKUP(MID(P580,3,1),DATA!$D$2:$E$16,2,FALSE)</f>
        <v>High Offset</v>
      </c>
      <c r="X580" s="10">
        <v>25.6</v>
      </c>
      <c r="Y580" s="11" t="s">
        <v>2508</v>
      </c>
      <c r="Z580" s="10" t="s">
        <v>4</v>
      </c>
      <c r="AA580" s="10" t="s">
        <v>2</v>
      </c>
      <c r="AB580" s="10" t="s">
        <v>5</v>
      </c>
      <c r="AC580" s="10" t="s">
        <v>68</v>
      </c>
    </row>
    <row r="581" spans="1:29" x14ac:dyDescent="0.25">
      <c r="A581" s="10" t="s">
        <v>1830</v>
      </c>
      <c r="B581" s="10" t="s">
        <v>22</v>
      </c>
      <c r="C581" s="62" t="str">
        <f>VLOOKUP(MID(E581,1,2),DATA!$B$2:$C$10,2,FALSE)</f>
        <v>FF04</v>
      </c>
      <c r="D581" s="10" t="str">
        <f>VLOOKUP(MID(E581,13,2),DATA!$M$2:$N$16,2,FALSE)</f>
        <v>Tarmac</v>
      </c>
      <c r="E581" s="66" t="s">
        <v>295</v>
      </c>
      <c r="F581" s="18" cm="1">
        <f t="array" ref="F581">SUMPRODUCT(1*('All Skus'!$C$2:$C$951=$E581),'All Skus'!$D$2:$D$951)</f>
        <v>27</v>
      </c>
      <c r="G581" s="13" t="str">
        <f>VLOOKUP(MID(E581,4,1),DATA!$F$2:$G$16,2,FALSE)</f>
        <v>19"</v>
      </c>
      <c r="H581" s="13" t="str">
        <f>VLOOKUP(MID(E581,5,3),DATA!$H$2:$I$16,2,FALSE)</f>
        <v>9.5"</v>
      </c>
      <c r="I581" s="13" t="str">
        <f t="shared" si="18"/>
        <v>45</v>
      </c>
      <c r="J581" s="13" t="str">
        <f>VLOOKUP(MID(E581,10,3),DATA!$J$2:$L$16,2,FALSE)</f>
        <v>5x112</v>
      </c>
      <c r="K581" s="13">
        <f>VLOOKUP(MID(E581,10,3),DATA!$J$2:$L$16,3,FALSE)</f>
        <v>66.56</v>
      </c>
      <c r="L581" s="10" t="str">
        <f>VLOOKUP(MID(E581,3,1),DATA!$D$2:$E$16,2,FALSE)</f>
        <v>High Offset</v>
      </c>
      <c r="M581" s="10">
        <v>24.6</v>
      </c>
      <c r="N581" s="11" t="s">
        <v>2508</v>
      </c>
      <c r="O581" s="61" t="str">
        <f>VLOOKUP(MID(P581,1,2),DATA!$B$2:$C$10,2,FALSE)</f>
        <v>FF04</v>
      </c>
      <c r="P581" s="66" t="s">
        <v>295</v>
      </c>
      <c r="Q581" s="18" cm="1">
        <f t="array" ref="Q581">SUMPRODUCT(1*('All Skus'!$C$2:$C$951=$P581),'All Skus'!$D$2:$D$951)</f>
        <v>27</v>
      </c>
      <c r="R581" s="13" t="str">
        <f>VLOOKUP(MID(P581,4,1),DATA!$F$2:$G$16,2,FALSE)</f>
        <v>19"</v>
      </c>
      <c r="S581" s="13" t="str">
        <f>VLOOKUP(MID(P581,5,3),DATA!$H$2:$I$16,2,FALSE)</f>
        <v>9.5"</v>
      </c>
      <c r="T581" s="13" t="str">
        <f t="shared" si="19"/>
        <v>45</v>
      </c>
      <c r="U581" s="13" t="str">
        <f>VLOOKUP(MID(P581,10,3),DATA!$J$2:$L$16,2,FALSE)</f>
        <v>5x112</v>
      </c>
      <c r="V581" s="13">
        <f>VLOOKUP(MID(P581,10,3),DATA!$J$2:$L$16,3,FALSE)</f>
        <v>66.56</v>
      </c>
      <c r="W581" s="10" t="str">
        <f>VLOOKUP(MID(P581,3,1),DATA!$D$2:$E$16,2,FALSE)</f>
        <v>High Offset</v>
      </c>
      <c r="X581" s="10">
        <v>24.6</v>
      </c>
      <c r="Y581" s="11" t="s">
        <v>2508</v>
      </c>
      <c r="AA581" s="10" t="s">
        <v>2</v>
      </c>
      <c r="AB581" s="10" t="s">
        <v>5</v>
      </c>
      <c r="AC581" s="10" t="s">
        <v>68</v>
      </c>
    </row>
    <row r="582" spans="1:29" x14ac:dyDescent="0.25">
      <c r="A582" s="10" t="s">
        <v>1830</v>
      </c>
      <c r="B582" s="10" t="s">
        <v>22</v>
      </c>
      <c r="C582" s="62" t="str">
        <f>VLOOKUP(MID(E582,1,2),DATA!$B$2:$C$10,2,FALSE)</f>
        <v>FF04</v>
      </c>
      <c r="D582" s="10" t="str">
        <f>VLOOKUP(MID(E582,13,2),DATA!$M$2:$N$16,2,FALSE)</f>
        <v>Liquid Metal</v>
      </c>
      <c r="E582" s="66" t="s">
        <v>296</v>
      </c>
      <c r="F582" s="18" cm="1">
        <f t="array" ref="F582">SUMPRODUCT(1*('All Skus'!$C$2:$C$951=$E582),'All Skus'!$D$2:$D$951)</f>
        <v>15</v>
      </c>
      <c r="G582" s="13" t="str">
        <f>VLOOKUP(MID(E582,4,1),DATA!$F$2:$G$16,2,FALSE)</f>
        <v>19"</v>
      </c>
      <c r="H582" s="13" t="str">
        <f>VLOOKUP(MID(E582,5,3),DATA!$H$2:$I$16,2,FALSE)</f>
        <v>9.5"</v>
      </c>
      <c r="I582" s="13" t="str">
        <f t="shared" si="18"/>
        <v>45</v>
      </c>
      <c r="J582" s="13" t="str">
        <f>VLOOKUP(MID(E582,10,3),DATA!$J$2:$L$16,2,FALSE)</f>
        <v>5x112</v>
      </c>
      <c r="K582" s="13">
        <f>VLOOKUP(MID(E582,10,3),DATA!$J$2:$L$16,3,FALSE)</f>
        <v>66.56</v>
      </c>
      <c r="L582" s="10" t="str">
        <f>VLOOKUP(MID(E582,3,1),DATA!$D$2:$E$16,2,FALSE)</f>
        <v>High Offset</v>
      </c>
      <c r="M582" s="10">
        <v>24.6</v>
      </c>
      <c r="N582" s="11" t="s">
        <v>2508</v>
      </c>
      <c r="O582" s="61" t="str">
        <f>VLOOKUP(MID(P582,1,2),DATA!$B$2:$C$10,2,FALSE)</f>
        <v>FF04</v>
      </c>
      <c r="P582" s="66" t="s">
        <v>296</v>
      </c>
      <c r="Q582" s="18" cm="1">
        <f t="array" ref="Q582">SUMPRODUCT(1*('All Skus'!$C$2:$C$951=$P582),'All Skus'!$D$2:$D$951)</f>
        <v>15</v>
      </c>
      <c r="R582" s="13" t="str">
        <f>VLOOKUP(MID(P582,4,1),DATA!$F$2:$G$16,2,FALSE)</f>
        <v>19"</v>
      </c>
      <c r="S582" s="13" t="str">
        <f>VLOOKUP(MID(P582,5,3),DATA!$H$2:$I$16,2,FALSE)</f>
        <v>9.5"</v>
      </c>
      <c r="T582" s="13" t="str">
        <f t="shared" si="19"/>
        <v>45</v>
      </c>
      <c r="U582" s="13" t="str">
        <f>VLOOKUP(MID(P582,10,3),DATA!$J$2:$L$16,2,FALSE)</f>
        <v>5x112</v>
      </c>
      <c r="V582" s="13">
        <f>VLOOKUP(MID(P582,10,3),DATA!$J$2:$L$16,3,FALSE)</f>
        <v>66.56</v>
      </c>
      <c r="W582" s="10" t="str">
        <f>VLOOKUP(MID(P582,3,1),DATA!$D$2:$E$16,2,FALSE)</f>
        <v>High Offset</v>
      </c>
      <c r="X582" s="10">
        <v>24.6</v>
      </c>
      <c r="Y582" s="11" t="s">
        <v>2508</v>
      </c>
      <c r="AA582" s="10" t="s">
        <v>2</v>
      </c>
      <c r="AB582" s="10" t="s">
        <v>5</v>
      </c>
      <c r="AC582" s="10" t="s">
        <v>68</v>
      </c>
    </row>
    <row r="583" spans="1:29" x14ac:dyDescent="0.25">
      <c r="A583" s="10" t="s">
        <v>1830</v>
      </c>
      <c r="B583" s="10" t="s">
        <v>22</v>
      </c>
      <c r="C583" s="62" t="str">
        <f>VLOOKUP(MID(E583,1,2),DATA!$B$2:$C$10,2,FALSE)</f>
        <v>FF10</v>
      </c>
      <c r="D583" s="10" t="str">
        <f>VLOOKUP(MID(E583,13,2),DATA!$M$2:$N$16,2,FALSE)</f>
        <v>Tarmac</v>
      </c>
      <c r="E583" s="66" t="s">
        <v>3</v>
      </c>
      <c r="F583" s="18" cm="1">
        <f t="array" ref="F583">SUMPRODUCT(1*('All Skus'!$C$2:$C$951=$E583),'All Skus'!$D$2:$D$951)</f>
        <v>1</v>
      </c>
      <c r="G583" s="13" t="str">
        <f>VLOOKUP(MID(E583,4,1),DATA!$F$2:$G$16,2,FALSE)</f>
        <v>19"</v>
      </c>
      <c r="H583" s="13" t="str">
        <f>VLOOKUP(MID(E583,5,3),DATA!$H$2:$I$16,2,FALSE)</f>
        <v>9.5"</v>
      </c>
      <c r="I583" s="13" t="str">
        <f t="shared" si="18"/>
        <v>45</v>
      </c>
      <c r="J583" s="13" t="str">
        <f>VLOOKUP(MID(E583,10,3),DATA!$J$2:$L$16,2,FALSE)</f>
        <v>5x112</v>
      </c>
      <c r="K583" s="13">
        <f>VLOOKUP(MID(E583,10,3),DATA!$J$2:$L$16,3,FALSE)</f>
        <v>66.56</v>
      </c>
      <c r="L583" s="10" t="str">
        <f>VLOOKUP(MID(E583,3,1),DATA!$D$2:$E$16,2,FALSE)</f>
        <v>High Offset</v>
      </c>
      <c r="N583" s="11" t="s">
        <v>2508</v>
      </c>
      <c r="O583" s="61" t="str">
        <f>VLOOKUP(MID(P583,1,2),DATA!$B$2:$C$10,2,FALSE)</f>
        <v>FF10</v>
      </c>
      <c r="P583" s="66" t="s">
        <v>3</v>
      </c>
      <c r="Q583" s="18" cm="1">
        <f t="array" ref="Q583">SUMPRODUCT(1*('All Skus'!$C$2:$C$951=$P583),'All Skus'!$D$2:$D$951)</f>
        <v>1</v>
      </c>
      <c r="R583" s="13" t="str">
        <f>VLOOKUP(MID(P583,4,1),DATA!$F$2:$G$16,2,FALSE)</f>
        <v>19"</v>
      </c>
      <c r="S583" s="13" t="str">
        <f>VLOOKUP(MID(P583,5,3),DATA!$H$2:$I$16,2,FALSE)</f>
        <v>9.5"</v>
      </c>
      <c r="T583" s="13" t="str">
        <f t="shared" si="19"/>
        <v>45</v>
      </c>
      <c r="U583" s="13" t="str">
        <f>VLOOKUP(MID(P583,10,3),DATA!$J$2:$L$16,2,FALSE)</f>
        <v>5x112</v>
      </c>
      <c r="V583" s="13">
        <f>VLOOKUP(MID(P583,10,3),DATA!$J$2:$L$16,3,FALSE)</f>
        <v>66.56</v>
      </c>
      <c r="W583" s="10" t="str">
        <f>VLOOKUP(MID(P583,3,1),DATA!$D$2:$E$16,2,FALSE)</f>
        <v>High Offset</v>
      </c>
      <c r="Y583" s="11" t="s">
        <v>2508</v>
      </c>
      <c r="AA583" s="10" t="s">
        <v>2</v>
      </c>
      <c r="AB583" s="10" t="s">
        <v>5</v>
      </c>
      <c r="AC583" s="10" t="s">
        <v>68</v>
      </c>
    </row>
    <row r="584" spans="1:29" x14ac:dyDescent="0.25">
      <c r="A584" s="10" t="s">
        <v>1830</v>
      </c>
      <c r="B584" s="10" t="s">
        <v>22</v>
      </c>
      <c r="C584" s="62" t="str">
        <f>VLOOKUP(MID(E584,1,2),DATA!$B$2:$C$10,2,FALSE)</f>
        <v>FF10</v>
      </c>
      <c r="D584" s="10" t="str">
        <f>VLOOKUP(MID(E584,13,2),DATA!$M$2:$N$16,2,FALSE)</f>
        <v>Liquid Metal</v>
      </c>
      <c r="E584" s="66" t="s">
        <v>7</v>
      </c>
      <c r="F584" s="18" cm="1">
        <f t="array" ref="F584">SUMPRODUCT(1*('All Skus'!$C$2:$C$951=$E584),'All Skus'!$D$2:$D$951)</f>
        <v>22</v>
      </c>
      <c r="G584" s="13" t="str">
        <f>VLOOKUP(MID(E584,4,1),DATA!$F$2:$G$16,2,FALSE)</f>
        <v>19"</v>
      </c>
      <c r="H584" s="13" t="str">
        <f>VLOOKUP(MID(E584,5,3),DATA!$H$2:$I$16,2,FALSE)</f>
        <v>9.5"</v>
      </c>
      <c r="I584" s="13" t="str">
        <f t="shared" si="18"/>
        <v>45</v>
      </c>
      <c r="J584" s="13" t="str">
        <f>VLOOKUP(MID(E584,10,3),DATA!$J$2:$L$16,2,FALSE)</f>
        <v>5x112</v>
      </c>
      <c r="K584" s="13">
        <f>VLOOKUP(MID(E584,10,3),DATA!$J$2:$L$16,3,FALSE)</f>
        <v>66.56</v>
      </c>
      <c r="L584" s="10" t="str">
        <f>VLOOKUP(MID(E584,3,1),DATA!$D$2:$E$16,2,FALSE)</f>
        <v>High Offset</v>
      </c>
      <c r="N584" s="11" t="s">
        <v>2508</v>
      </c>
      <c r="O584" s="61" t="str">
        <f>VLOOKUP(MID(P584,1,2),DATA!$B$2:$C$10,2,FALSE)</f>
        <v>FF10</v>
      </c>
      <c r="P584" s="66" t="s">
        <v>7</v>
      </c>
      <c r="Q584" s="18" cm="1">
        <f t="array" ref="Q584">SUMPRODUCT(1*('All Skus'!$C$2:$C$951=$P584),'All Skus'!$D$2:$D$951)</f>
        <v>22</v>
      </c>
      <c r="R584" s="13" t="str">
        <f>VLOOKUP(MID(P584,4,1),DATA!$F$2:$G$16,2,FALSE)</f>
        <v>19"</v>
      </c>
      <c r="S584" s="13" t="str">
        <f>VLOOKUP(MID(P584,5,3),DATA!$H$2:$I$16,2,FALSE)</f>
        <v>9.5"</v>
      </c>
      <c r="T584" s="13" t="str">
        <f t="shared" si="19"/>
        <v>45</v>
      </c>
      <c r="U584" s="13" t="str">
        <f>VLOOKUP(MID(P584,10,3),DATA!$J$2:$L$16,2,FALSE)</f>
        <v>5x112</v>
      </c>
      <c r="V584" s="13">
        <f>VLOOKUP(MID(P584,10,3),DATA!$J$2:$L$16,3,FALSE)</f>
        <v>66.56</v>
      </c>
      <c r="W584" s="10" t="str">
        <f>VLOOKUP(MID(P584,3,1),DATA!$D$2:$E$16,2,FALSE)</f>
        <v>High Offset</v>
      </c>
      <c r="Y584" s="11" t="s">
        <v>2508</v>
      </c>
      <c r="AA584" s="10" t="s">
        <v>2</v>
      </c>
      <c r="AB584" s="10" t="s">
        <v>5</v>
      </c>
      <c r="AC584" s="10" t="s">
        <v>68</v>
      </c>
    </row>
    <row r="585" spans="1:29" x14ac:dyDescent="0.25">
      <c r="A585" s="10" t="s">
        <v>1830</v>
      </c>
      <c r="B585" s="10" t="s">
        <v>22</v>
      </c>
      <c r="C585" s="62" t="str">
        <f>VLOOKUP(MID(E585,1,2),DATA!$B$2:$C$10,2,FALSE)</f>
        <v>FF11</v>
      </c>
      <c r="D585" s="10" t="str">
        <f>VLOOKUP(MID(E585,13,2),DATA!$M$2:$N$16,2,FALSE)</f>
        <v>Tarmac</v>
      </c>
      <c r="E585" s="66" t="s">
        <v>372</v>
      </c>
      <c r="F585" s="18" cm="1">
        <f t="array" ref="F585">SUMPRODUCT(1*('All Skus'!$C$2:$C$951=$E585),'All Skus'!$D$2:$D$951)</f>
        <v>3</v>
      </c>
      <c r="G585" s="13" t="str">
        <f>VLOOKUP(MID(E585,4,1),DATA!$F$2:$G$16,2,FALSE)</f>
        <v>19"</v>
      </c>
      <c r="H585" s="13" t="str">
        <f>VLOOKUP(MID(E585,5,3),DATA!$H$2:$I$16,2,FALSE)</f>
        <v>9.5"</v>
      </c>
      <c r="I585" s="13" t="str">
        <f t="shared" si="18"/>
        <v>45</v>
      </c>
      <c r="J585" s="13" t="str">
        <f>VLOOKUP(MID(E585,10,3),DATA!$J$2:$L$16,2,FALSE)</f>
        <v>5x112</v>
      </c>
      <c r="K585" s="13">
        <f>VLOOKUP(MID(E585,10,3),DATA!$J$2:$L$16,3,FALSE)</f>
        <v>66.56</v>
      </c>
      <c r="L585" s="10" t="str">
        <f>VLOOKUP(MID(E585,3,1),DATA!$D$2:$E$16,2,FALSE)</f>
        <v>High Offset</v>
      </c>
      <c r="N585" s="11" t="s">
        <v>2508</v>
      </c>
      <c r="O585" s="61" t="str">
        <f>VLOOKUP(MID(P585,1,2),DATA!$B$2:$C$10,2,FALSE)</f>
        <v>FF11</v>
      </c>
      <c r="P585" s="66" t="s">
        <v>372</v>
      </c>
      <c r="Q585" s="18" cm="1">
        <f t="array" ref="Q585">SUMPRODUCT(1*('All Skus'!$C$2:$C$951=$P585),'All Skus'!$D$2:$D$951)</f>
        <v>3</v>
      </c>
      <c r="R585" s="13" t="str">
        <f>VLOOKUP(MID(P585,4,1),DATA!$F$2:$G$16,2,FALSE)</f>
        <v>19"</v>
      </c>
      <c r="S585" s="13" t="str">
        <f>VLOOKUP(MID(P585,5,3),DATA!$H$2:$I$16,2,FALSE)</f>
        <v>9.5"</v>
      </c>
      <c r="T585" s="13" t="str">
        <f t="shared" si="19"/>
        <v>45</v>
      </c>
      <c r="U585" s="13" t="str">
        <f>VLOOKUP(MID(P585,10,3),DATA!$J$2:$L$16,2,FALSE)</f>
        <v>5x112</v>
      </c>
      <c r="V585" s="13">
        <f>VLOOKUP(MID(P585,10,3),DATA!$J$2:$L$16,3,FALSE)</f>
        <v>66.56</v>
      </c>
      <c r="W585" s="10" t="str">
        <f>VLOOKUP(MID(P585,3,1),DATA!$D$2:$E$16,2,FALSE)</f>
        <v>High Offset</v>
      </c>
      <c r="Y585" s="11" t="s">
        <v>2508</v>
      </c>
      <c r="AA585" s="10" t="s">
        <v>2</v>
      </c>
      <c r="AB585" s="10" t="s">
        <v>5</v>
      </c>
      <c r="AC585" s="10" t="s">
        <v>68</v>
      </c>
    </row>
    <row r="586" spans="1:29" x14ac:dyDescent="0.25">
      <c r="A586" s="10" t="s">
        <v>1830</v>
      </c>
      <c r="B586" s="10" t="s">
        <v>22</v>
      </c>
      <c r="C586" s="62" t="str">
        <f>VLOOKUP(MID(E586,1,2),DATA!$B$2:$C$10,2,FALSE)</f>
        <v>FF11</v>
      </c>
      <c r="D586" s="10" t="str">
        <f>VLOOKUP(MID(E586,13,2),DATA!$M$2:$N$16,2,FALSE)</f>
        <v>Liquid Metal</v>
      </c>
      <c r="E586" s="66" t="s">
        <v>373</v>
      </c>
      <c r="F586" s="18" cm="1">
        <f t="array" ref="F586">SUMPRODUCT(1*('All Skus'!$C$2:$C$951=$E586),'All Skus'!$D$2:$D$951)</f>
        <v>3</v>
      </c>
      <c r="G586" s="13" t="str">
        <f>VLOOKUP(MID(E586,4,1),DATA!$F$2:$G$16,2,FALSE)</f>
        <v>19"</v>
      </c>
      <c r="H586" s="13" t="str">
        <f>VLOOKUP(MID(E586,5,3),DATA!$H$2:$I$16,2,FALSE)</f>
        <v>9.5"</v>
      </c>
      <c r="I586" s="13" t="str">
        <f t="shared" si="18"/>
        <v>45</v>
      </c>
      <c r="J586" s="13" t="str">
        <f>VLOOKUP(MID(E586,10,3),DATA!$J$2:$L$16,2,FALSE)</f>
        <v>5x112</v>
      </c>
      <c r="K586" s="13">
        <f>VLOOKUP(MID(E586,10,3),DATA!$J$2:$L$16,3,FALSE)</f>
        <v>66.56</v>
      </c>
      <c r="L586" s="10" t="str">
        <f>VLOOKUP(MID(E586,3,1),DATA!$D$2:$E$16,2,FALSE)</f>
        <v>High Offset</v>
      </c>
      <c r="N586" s="11" t="s">
        <v>2508</v>
      </c>
      <c r="O586" s="61" t="str">
        <f>VLOOKUP(MID(P586,1,2),DATA!$B$2:$C$10,2,FALSE)</f>
        <v>FF11</v>
      </c>
      <c r="P586" s="66" t="s">
        <v>373</v>
      </c>
      <c r="Q586" s="18" cm="1">
        <f t="array" ref="Q586">SUMPRODUCT(1*('All Skus'!$C$2:$C$951=$P586),'All Skus'!$D$2:$D$951)</f>
        <v>3</v>
      </c>
      <c r="R586" s="13" t="str">
        <f>VLOOKUP(MID(P586,4,1),DATA!$F$2:$G$16,2,FALSE)</f>
        <v>19"</v>
      </c>
      <c r="S586" s="13" t="str">
        <f>VLOOKUP(MID(P586,5,3),DATA!$H$2:$I$16,2,FALSE)</f>
        <v>9.5"</v>
      </c>
      <c r="T586" s="13" t="str">
        <f t="shared" si="19"/>
        <v>45</v>
      </c>
      <c r="U586" s="13" t="str">
        <f>VLOOKUP(MID(P586,10,3),DATA!$J$2:$L$16,2,FALSE)</f>
        <v>5x112</v>
      </c>
      <c r="V586" s="13">
        <f>VLOOKUP(MID(P586,10,3),DATA!$J$2:$L$16,3,FALSE)</f>
        <v>66.56</v>
      </c>
      <c r="W586" s="10" t="str">
        <f>VLOOKUP(MID(P586,3,1),DATA!$D$2:$E$16,2,FALSE)</f>
        <v>High Offset</v>
      </c>
      <c r="Y586" s="11" t="s">
        <v>2508</v>
      </c>
      <c r="AA586" s="10" t="s">
        <v>2</v>
      </c>
      <c r="AB586" s="10" t="s">
        <v>5</v>
      </c>
      <c r="AC586" s="10" t="s">
        <v>68</v>
      </c>
    </row>
    <row r="587" spans="1:29" x14ac:dyDescent="0.25">
      <c r="A587" s="10" t="s">
        <v>1830</v>
      </c>
      <c r="B587" s="10" t="s">
        <v>22</v>
      </c>
      <c r="C587" s="62" t="str">
        <f>VLOOKUP(MID(E587,1,2),DATA!$B$2:$C$10,2,FALSE)</f>
        <v>FF15</v>
      </c>
      <c r="D587" s="10" t="s">
        <v>1</v>
      </c>
      <c r="E587" s="66" t="s">
        <v>246</v>
      </c>
      <c r="F587" s="18" cm="1">
        <f t="array" ref="F587">SUMPRODUCT(1*('All Skus'!$C$2:$C$951=$E587),'All Skus'!$D$2:$D$951)</f>
        <v>0</v>
      </c>
      <c r="G587" s="13" t="str">
        <f>VLOOKUP(MID(E587,4,1),DATA!$F$2:$G$16,2,FALSE)</f>
        <v>19"</v>
      </c>
      <c r="H587" s="13" t="str">
        <f>VLOOKUP(MID(E587,5,3),DATA!$H$2:$I$16,2,FALSE)</f>
        <v>9.5"</v>
      </c>
      <c r="I587" s="13" t="str">
        <f t="shared" si="18"/>
        <v>45</v>
      </c>
      <c r="J587" s="13" t="str">
        <f>VLOOKUP(MID(E587,10,3),DATA!$J$2:$L$16,2,FALSE)</f>
        <v>5x112</v>
      </c>
      <c r="K587" s="13">
        <f>VLOOKUP(MID(E587,10,3),DATA!$J$2:$L$16,3,FALSE)</f>
        <v>66.56</v>
      </c>
      <c r="L587" s="10" t="str">
        <f>VLOOKUP(MID(E587,3,1),DATA!$D$2:$E$16,2,FALSE)</f>
        <v>High Offset</v>
      </c>
      <c r="M587" s="10">
        <v>24</v>
      </c>
      <c r="N587" s="11" t="s">
        <v>2508</v>
      </c>
      <c r="O587" s="61" t="str">
        <f>VLOOKUP(MID(P587,1,2),DATA!$B$2:$C$10,2,FALSE)</f>
        <v>FF15</v>
      </c>
      <c r="P587" s="66" t="s">
        <v>246</v>
      </c>
      <c r="Q587" s="18" cm="1">
        <f t="array" ref="Q587">SUMPRODUCT(1*('All Skus'!$C$2:$C$951=$P587),'All Skus'!$D$2:$D$951)</f>
        <v>0</v>
      </c>
      <c r="R587" s="13" t="str">
        <f>VLOOKUP(MID(P587,4,1),DATA!$F$2:$G$16,2,FALSE)</f>
        <v>19"</v>
      </c>
      <c r="S587" s="13" t="str">
        <f>VLOOKUP(MID(P587,5,3),DATA!$H$2:$I$16,2,FALSE)</f>
        <v>9.5"</v>
      </c>
      <c r="T587" s="13" t="str">
        <f t="shared" si="19"/>
        <v>45</v>
      </c>
      <c r="U587" s="13" t="str">
        <f>VLOOKUP(MID(P587,10,3),DATA!$J$2:$L$16,2,FALSE)</f>
        <v>5x112</v>
      </c>
      <c r="V587" s="13">
        <f>VLOOKUP(MID(P587,10,3),DATA!$J$2:$L$16,3,FALSE)</f>
        <v>66.56</v>
      </c>
      <c r="W587" s="10" t="str">
        <f>VLOOKUP(MID(P587,3,1),DATA!$D$2:$E$16,2,FALSE)</f>
        <v>High Offset</v>
      </c>
      <c r="X587" s="10">
        <v>24</v>
      </c>
      <c r="Y587" s="11" t="s">
        <v>2508</v>
      </c>
      <c r="AA587" s="10" t="s">
        <v>2</v>
      </c>
      <c r="AB587" s="10" t="s">
        <v>5</v>
      </c>
      <c r="AC587" s="10" t="s">
        <v>68</v>
      </c>
    </row>
    <row r="588" spans="1:29" x14ac:dyDescent="0.25">
      <c r="A588" s="10" t="s">
        <v>1832</v>
      </c>
      <c r="B588" s="10" t="s">
        <v>1855</v>
      </c>
      <c r="C588" s="62" t="str">
        <f>VLOOKUP(MID(E588,1,2),DATA!$B$2:$C$10,2,FALSE)</f>
        <v>FF01</v>
      </c>
      <c r="D588" s="10" t="str">
        <f>VLOOKUP(MID(E588,13,2),DATA!$M$2:$N$16,2,FALSE)</f>
        <v>Tarmac</v>
      </c>
      <c r="E588" s="66" t="s">
        <v>153</v>
      </c>
      <c r="F588" s="18" cm="1">
        <f t="array" ref="F588">SUMPRODUCT(1*('All Skus'!$C$2:$C$951=$E588),'All Skus'!$D$2:$D$951)</f>
        <v>30</v>
      </c>
      <c r="G588" s="13" t="str">
        <f>VLOOKUP(MID(E588,4,1),DATA!$F$2:$G$16,2,FALSE)</f>
        <v>19"</v>
      </c>
      <c r="H588" s="13" t="str">
        <f>VLOOKUP(MID(E588,5,3),DATA!$H$2:$I$16,2,FALSE)</f>
        <v>9.0"</v>
      </c>
      <c r="I588" s="13" t="str">
        <f t="shared" si="18"/>
        <v>35</v>
      </c>
      <c r="J588" s="13" t="str">
        <f>VLOOKUP(MID(E588,10,3),DATA!$J$2:$L$16,2,FALSE)</f>
        <v>5x112</v>
      </c>
      <c r="K588" s="13">
        <f>VLOOKUP(MID(E588,10,3),DATA!$J$2:$L$16,3,FALSE)</f>
        <v>66.56</v>
      </c>
      <c r="L588" s="10" t="str">
        <f>VLOOKUP(MID(E588,3,1),DATA!$D$2:$E$16,2,FALSE)</f>
        <v>High Offset</v>
      </c>
      <c r="M588" s="10">
        <v>25.4</v>
      </c>
      <c r="N588" s="11" t="s">
        <v>77</v>
      </c>
      <c r="O588" s="61" t="str">
        <f>VLOOKUP(MID(P588,1,2),DATA!$B$2:$C$10,2,FALSE)</f>
        <v>FF01</v>
      </c>
      <c r="P588" s="66" t="s">
        <v>153</v>
      </c>
      <c r="Q588" s="18" cm="1">
        <f t="array" ref="Q588">SUMPRODUCT(1*('All Skus'!$C$2:$C$951=$P588),'All Skus'!$D$2:$D$951)</f>
        <v>30</v>
      </c>
      <c r="R588" s="13" t="str">
        <f>VLOOKUP(MID(P588,4,1),DATA!$F$2:$G$16,2,FALSE)</f>
        <v>19"</v>
      </c>
      <c r="S588" s="13" t="str">
        <f>VLOOKUP(MID(P588,5,3),DATA!$H$2:$I$16,2,FALSE)</f>
        <v>9.0"</v>
      </c>
      <c r="T588" s="13" t="str">
        <f t="shared" si="19"/>
        <v>35</v>
      </c>
      <c r="U588" s="13" t="str">
        <f>VLOOKUP(MID(P588,10,3),DATA!$J$2:$L$16,2,FALSE)</f>
        <v>5x112</v>
      </c>
      <c r="V588" s="13">
        <f>VLOOKUP(MID(P588,10,3),DATA!$J$2:$L$16,3,FALSE)</f>
        <v>66.56</v>
      </c>
      <c r="W588" s="10" t="str">
        <f>VLOOKUP(MID(P588,3,1),DATA!$D$2:$E$16,2,FALSE)</f>
        <v>High Offset</v>
      </c>
      <c r="X588" s="10">
        <v>25.4</v>
      </c>
      <c r="Y588" s="11" t="s">
        <v>77</v>
      </c>
      <c r="Z588" s="10" t="s">
        <v>2168</v>
      </c>
      <c r="AA588" s="10" t="s">
        <v>2</v>
      </c>
      <c r="AB588" s="10" t="s">
        <v>5</v>
      </c>
      <c r="AC588" s="10" t="s">
        <v>68</v>
      </c>
    </row>
    <row r="589" spans="1:29" x14ac:dyDescent="0.25">
      <c r="A589" s="10" t="s">
        <v>1832</v>
      </c>
      <c r="B589" s="10" t="s">
        <v>1848</v>
      </c>
      <c r="C589" s="62" t="str">
        <f>VLOOKUP(MID(E589,1,2),DATA!$B$2:$C$10,2,FALSE)</f>
        <v>FF01</v>
      </c>
      <c r="D589" s="10" t="str">
        <f>VLOOKUP(MID(E589,13,2),DATA!$M$2:$N$16,2,FALSE)</f>
        <v>Tarmac</v>
      </c>
      <c r="E589" s="66" t="s">
        <v>147</v>
      </c>
      <c r="F589" s="18" cm="1">
        <f t="array" ref="F589">SUMPRODUCT(1*('All Skus'!$C$2:$C$951=$E589),'All Skus'!$D$2:$D$951)</f>
        <v>7</v>
      </c>
      <c r="G589" s="13" t="str">
        <f>VLOOKUP(MID(E589,4,1),DATA!$F$2:$G$16,2,FALSE)</f>
        <v>19"</v>
      </c>
      <c r="H589" s="13" t="str">
        <f>VLOOKUP(MID(E589,5,3),DATA!$H$2:$I$16,2,FALSE)</f>
        <v>9.5"</v>
      </c>
      <c r="I589" s="13" t="str">
        <f t="shared" si="18"/>
        <v>45</v>
      </c>
      <c r="J589" s="13" t="str">
        <f>VLOOKUP(MID(E589,10,3),DATA!$J$2:$L$16,2,FALSE)</f>
        <v>5x112</v>
      </c>
      <c r="K589" s="13">
        <f>VLOOKUP(MID(E589,10,3),DATA!$J$2:$L$16,3,FALSE)</f>
        <v>66.56</v>
      </c>
      <c r="L589" s="10" t="str">
        <f>VLOOKUP(MID(E589,3,1),DATA!$D$2:$E$16,2,FALSE)</f>
        <v>High Offset</v>
      </c>
      <c r="M589" s="10">
        <v>25.6</v>
      </c>
      <c r="N589" s="11" t="s">
        <v>2508</v>
      </c>
      <c r="O589" s="61" t="str">
        <f>VLOOKUP(MID(P589,1,2),DATA!$B$2:$C$10,2,FALSE)</f>
        <v>FF01</v>
      </c>
      <c r="P589" s="66" t="s">
        <v>147</v>
      </c>
      <c r="Q589" s="18" cm="1">
        <f t="array" ref="Q589">SUMPRODUCT(1*('All Skus'!$C$2:$C$951=$P589),'All Skus'!$D$2:$D$951)</f>
        <v>7</v>
      </c>
      <c r="R589" s="13" t="str">
        <f>VLOOKUP(MID(P589,4,1),DATA!$F$2:$G$16,2,FALSE)</f>
        <v>19"</v>
      </c>
      <c r="S589" s="13" t="str">
        <f>VLOOKUP(MID(P589,5,3),DATA!$H$2:$I$16,2,FALSE)</f>
        <v>9.5"</v>
      </c>
      <c r="T589" s="13" t="str">
        <f t="shared" si="19"/>
        <v>45</v>
      </c>
      <c r="U589" s="13" t="str">
        <f>VLOOKUP(MID(P589,10,3),DATA!$J$2:$L$16,2,FALSE)</f>
        <v>5x112</v>
      </c>
      <c r="V589" s="13">
        <f>VLOOKUP(MID(P589,10,3),DATA!$J$2:$L$16,3,FALSE)</f>
        <v>66.56</v>
      </c>
      <c r="W589" s="10" t="str">
        <f>VLOOKUP(MID(P589,3,1),DATA!$D$2:$E$16,2,FALSE)</f>
        <v>High Offset</v>
      </c>
      <c r="X589" s="10">
        <v>25.6</v>
      </c>
      <c r="Y589" s="11" t="s">
        <v>2508</v>
      </c>
      <c r="Z589" s="10" t="s">
        <v>2019</v>
      </c>
      <c r="AA589" s="10" t="s">
        <v>2</v>
      </c>
      <c r="AB589" s="10" t="s">
        <v>5</v>
      </c>
      <c r="AC589" s="10" t="s">
        <v>68</v>
      </c>
    </row>
    <row r="590" spans="1:29" x14ac:dyDescent="0.25">
      <c r="A590" s="10" t="s">
        <v>1832</v>
      </c>
      <c r="B590" s="10" t="s">
        <v>1848</v>
      </c>
      <c r="C590" s="62" t="str">
        <f>VLOOKUP(MID(E590,1,2),DATA!$B$2:$C$10,2,FALSE)</f>
        <v>FF01</v>
      </c>
      <c r="D590" s="10" t="str">
        <f>VLOOKUP(MID(E590,13,2),DATA!$M$2:$N$16,2,FALSE)</f>
        <v>Liquid Silver</v>
      </c>
      <c r="E590" s="66" t="s">
        <v>149</v>
      </c>
      <c r="F590" s="18" cm="1">
        <f t="array" ref="F590">SUMPRODUCT(1*('All Skus'!$C$2:$C$951=$E590),'All Skus'!$D$2:$D$951)</f>
        <v>17</v>
      </c>
      <c r="G590" s="13" t="str">
        <f>VLOOKUP(MID(E590,4,1),DATA!$F$2:$G$16,2,FALSE)</f>
        <v>19"</v>
      </c>
      <c r="H590" s="13" t="str">
        <f>VLOOKUP(MID(E590,5,3),DATA!$H$2:$I$16,2,FALSE)</f>
        <v>9.5"</v>
      </c>
      <c r="I590" s="13" t="str">
        <f t="shared" si="18"/>
        <v>45</v>
      </c>
      <c r="J590" s="13" t="str">
        <f>VLOOKUP(MID(E590,10,3),DATA!$J$2:$L$16,2,FALSE)</f>
        <v>5x112</v>
      </c>
      <c r="K590" s="13">
        <f>VLOOKUP(MID(E590,10,3),DATA!$J$2:$L$16,3,FALSE)</f>
        <v>66.56</v>
      </c>
      <c r="L590" s="10" t="str">
        <f>VLOOKUP(MID(E590,3,1),DATA!$D$2:$E$16,2,FALSE)</f>
        <v>High Offset</v>
      </c>
      <c r="M590" s="10">
        <v>25.6</v>
      </c>
      <c r="N590" s="11" t="s">
        <v>2508</v>
      </c>
      <c r="O590" s="61" t="str">
        <f>VLOOKUP(MID(P590,1,2),DATA!$B$2:$C$10,2,FALSE)</f>
        <v>FF01</v>
      </c>
      <c r="P590" s="66" t="s">
        <v>149</v>
      </c>
      <c r="Q590" s="18" cm="1">
        <f t="array" ref="Q590">SUMPRODUCT(1*('All Skus'!$C$2:$C$951=$P590),'All Skus'!$D$2:$D$951)</f>
        <v>17</v>
      </c>
      <c r="R590" s="13" t="str">
        <f>VLOOKUP(MID(P590,4,1),DATA!$F$2:$G$16,2,FALSE)</f>
        <v>19"</v>
      </c>
      <c r="S590" s="13" t="str">
        <f>VLOOKUP(MID(P590,5,3),DATA!$H$2:$I$16,2,FALSE)</f>
        <v>9.5"</v>
      </c>
      <c r="T590" s="13" t="str">
        <f t="shared" si="19"/>
        <v>45</v>
      </c>
      <c r="U590" s="13" t="str">
        <f>VLOOKUP(MID(P590,10,3),DATA!$J$2:$L$16,2,FALSE)</f>
        <v>5x112</v>
      </c>
      <c r="V590" s="13">
        <f>VLOOKUP(MID(P590,10,3),DATA!$J$2:$L$16,3,FALSE)</f>
        <v>66.56</v>
      </c>
      <c r="W590" s="10" t="str">
        <f>VLOOKUP(MID(P590,3,1),DATA!$D$2:$E$16,2,FALSE)</f>
        <v>High Offset</v>
      </c>
      <c r="X590" s="10">
        <v>25.6</v>
      </c>
      <c r="Y590" s="11" t="s">
        <v>2508</v>
      </c>
      <c r="Z590" s="10" t="s">
        <v>2019</v>
      </c>
      <c r="AA590" s="10" t="s">
        <v>2</v>
      </c>
      <c r="AB590" s="10" t="s">
        <v>5</v>
      </c>
      <c r="AC590" s="10" t="s">
        <v>68</v>
      </c>
    </row>
    <row r="591" spans="1:29" x14ac:dyDescent="0.25">
      <c r="A591" s="10" t="s">
        <v>1832</v>
      </c>
      <c r="B591" s="10" t="s">
        <v>1855</v>
      </c>
      <c r="C591" s="62" t="str">
        <f>VLOOKUP(MID(E591,1,2),DATA!$B$2:$C$10,2,FALSE)</f>
        <v>FF04</v>
      </c>
      <c r="D591" s="10" t="str">
        <f>VLOOKUP(MID(E591,13,2),DATA!$M$2:$N$16,2,FALSE)</f>
        <v>Tarmac</v>
      </c>
      <c r="E591" s="66" t="s">
        <v>299</v>
      </c>
      <c r="F591" s="18" cm="1">
        <f t="array" ref="F591">SUMPRODUCT(1*('All Skus'!$C$2:$C$951=$E591),'All Skus'!$D$2:$D$951)</f>
        <v>23</v>
      </c>
      <c r="G591" s="13" t="str">
        <f>VLOOKUP(MID(E591,4,1),DATA!$F$2:$G$16,2,FALSE)</f>
        <v>19"</v>
      </c>
      <c r="H591" s="13" t="str">
        <f>VLOOKUP(MID(E591,5,3),DATA!$H$2:$I$16,2,FALSE)</f>
        <v>9.0"</v>
      </c>
      <c r="I591" s="13" t="str">
        <f t="shared" si="18"/>
        <v>35</v>
      </c>
      <c r="J591" s="13" t="str">
        <f>VLOOKUP(MID(E591,10,3),DATA!$J$2:$L$16,2,FALSE)</f>
        <v>5x112</v>
      </c>
      <c r="K591" s="13">
        <f>VLOOKUP(MID(E591,10,3),DATA!$J$2:$L$16,3,FALSE)</f>
        <v>66.56</v>
      </c>
      <c r="L591" s="10" t="str">
        <f>VLOOKUP(MID(E591,3,1),DATA!$D$2:$E$16,2,FALSE)</f>
        <v>High Offset</v>
      </c>
      <c r="M591" s="10">
        <v>24.6</v>
      </c>
      <c r="N591" s="11" t="s">
        <v>77</v>
      </c>
      <c r="O591" s="61" t="str">
        <f>VLOOKUP(MID(P591,1,2),DATA!$B$2:$C$10,2,FALSE)</f>
        <v>FF04</v>
      </c>
      <c r="P591" s="66" t="s">
        <v>299</v>
      </c>
      <c r="Q591" s="18" cm="1">
        <f t="array" ref="Q591">SUMPRODUCT(1*('All Skus'!$C$2:$C$951=$P591),'All Skus'!$D$2:$D$951)</f>
        <v>23</v>
      </c>
      <c r="R591" s="13" t="str">
        <f>VLOOKUP(MID(P591,4,1),DATA!$F$2:$G$16,2,FALSE)</f>
        <v>19"</v>
      </c>
      <c r="S591" s="13" t="str">
        <f>VLOOKUP(MID(P591,5,3),DATA!$H$2:$I$16,2,FALSE)</f>
        <v>9.0"</v>
      </c>
      <c r="T591" s="13" t="str">
        <f t="shared" si="19"/>
        <v>35</v>
      </c>
      <c r="U591" s="13" t="str">
        <f>VLOOKUP(MID(P591,10,3),DATA!$J$2:$L$16,2,FALSE)</f>
        <v>5x112</v>
      </c>
      <c r="V591" s="13">
        <f>VLOOKUP(MID(P591,10,3),DATA!$J$2:$L$16,3,FALSE)</f>
        <v>66.56</v>
      </c>
      <c r="W591" s="10" t="str">
        <f>VLOOKUP(MID(P591,3,1),DATA!$D$2:$E$16,2,FALSE)</f>
        <v>High Offset</v>
      </c>
      <c r="X591" s="10">
        <v>24.6</v>
      </c>
      <c r="Y591" s="11" t="s">
        <v>77</v>
      </c>
      <c r="Z591" s="10" t="s">
        <v>2168</v>
      </c>
      <c r="AA591" s="10" t="s">
        <v>2</v>
      </c>
      <c r="AB591" s="10" t="s">
        <v>5</v>
      </c>
      <c r="AC591" s="10" t="s">
        <v>68</v>
      </c>
    </row>
    <row r="592" spans="1:29" x14ac:dyDescent="0.25">
      <c r="A592" s="10" t="s">
        <v>1832</v>
      </c>
      <c r="B592" s="10" t="s">
        <v>1855</v>
      </c>
      <c r="C592" s="62" t="str">
        <f>VLOOKUP(MID(E592,1,2),DATA!$B$2:$C$10,2,FALSE)</f>
        <v>FF04</v>
      </c>
      <c r="D592" s="10" t="str">
        <f>VLOOKUP(MID(E592,13,2),DATA!$M$2:$N$16,2,FALSE)</f>
        <v>Liquid Metal</v>
      </c>
      <c r="E592" s="66" t="s">
        <v>300</v>
      </c>
      <c r="F592" s="18" cm="1">
        <f t="array" ref="F592">SUMPRODUCT(1*('All Skus'!$C$2:$C$951=$E592),'All Skus'!$D$2:$D$951)</f>
        <v>26</v>
      </c>
      <c r="G592" s="13" t="str">
        <f>VLOOKUP(MID(E592,4,1),DATA!$F$2:$G$16,2,FALSE)</f>
        <v>19"</v>
      </c>
      <c r="H592" s="13" t="str">
        <f>VLOOKUP(MID(E592,5,3),DATA!$H$2:$I$16,2,FALSE)</f>
        <v>9.0"</v>
      </c>
      <c r="I592" s="13" t="str">
        <f t="shared" si="18"/>
        <v>35</v>
      </c>
      <c r="J592" s="13" t="str">
        <f>VLOOKUP(MID(E592,10,3),DATA!$J$2:$L$16,2,FALSE)</f>
        <v>5x112</v>
      </c>
      <c r="K592" s="13">
        <f>VLOOKUP(MID(E592,10,3),DATA!$J$2:$L$16,3,FALSE)</f>
        <v>66.56</v>
      </c>
      <c r="L592" s="10" t="str">
        <f>VLOOKUP(MID(E592,3,1),DATA!$D$2:$E$16,2,FALSE)</f>
        <v>High Offset</v>
      </c>
      <c r="M592" s="10">
        <v>24.6</v>
      </c>
      <c r="N592" s="11" t="s">
        <v>77</v>
      </c>
      <c r="O592" s="61" t="str">
        <f>VLOOKUP(MID(P592,1,2),DATA!$B$2:$C$10,2,FALSE)</f>
        <v>FF04</v>
      </c>
      <c r="P592" s="66" t="s">
        <v>300</v>
      </c>
      <c r="Q592" s="18" cm="1">
        <f t="array" ref="Q592">SUMPRODUCT(1*('All Skus'!$C$2:$C$951=$P592),'All Skus'!$D$2:$D$951)</f>
        <v>26</v>
      </c>
      <c r="R592" s="13" t="str">
        <f>VLOOKUP(MID(P592,4,1),DATA!$F$2:$G$16,2,FALSE)</f>
        <v>19"</v>
      </c>
      <c r="S592" s="13" t="str">
        <f>VLOOKUP(MID(P592,5,3),DATA!$H$2:$I$16,2,FALSE)</f>
        <v>9.0"</v>
      </c>
      <c r="T592" s="13" t="str">
        <f t="shared" si="19"/>
        <v>35</v>
      </c>
      <c r="U592" s="13" t="str">
        <f>VLOOKUP(MID(P592,10,3),DATA!$J$2:$L$16,2,FALSE)</f>
        <v>5x112</v>
      </c>
      <c r="V592" s="13">
        <f>VLOOKUP(MID(P592,10,3),DATA!$J$2:$L$16,3,FALSE)</f>
        <v>66.56</v>
      </c>
      <c r="W592" s="10" t="str">
        <f>VLOOKUP(MID(P592,3,1),DATA!$D$2:$E$16,2,FALSE)</f>
        <v>High Offset</v>
      </c>
      <c r="X592" s="10">
        <v>24.6</v>
      </c>
      <c r="Y592" s="11" t="s">
        <v>77</v>
      </c>
      <c r="Z592" s="10" t="s">
        <v>2168</v>
      </c>
      <c r="AA592" s="10" t="s">
        <v>2</v>
      </c>
      <c r="AB592" s="10" t="s">
        <v>5</v>
      </c>
      <c r="AC592" s="10" t="s">
        <v>68</v>
      </c>
    </row>
    <row r="593" spans="1:29" x14ac:dyDescent="0.25">
      <c r="A593" s="10" t="s">
        <v>1832</v>
      </c>
      <c r="B593" s="10" t="s">
        <v>1848</v>
      </c>
      <c r="C593" s="62" t="str">
        <f>VLOOKUP(MID(E593,1,2),DATA!$B$2:$C$10,2,FALSE)</f>
        <v>FF04</v>
      </c>
      <c r="D593" s="10" t="str">
        <f>VLOOKUP(MID(E593,13,2),DATA!$M$2:$N$16,2,FALSE)</f>
        <v>Tarmac</v>
      </c>
      <c r="E593" s="66" t="s">
        <v>295</v>
      </c>
      <c r="F593" s="18" cm="1">
        <f t="array" ref="F593">SUMPRODUCT(1*('All Skus'!$C$2:$C$951=$E593),'All Skus'!$D$2:$D$951)</f>
        <v>27</v>
      </c>
      <c r="G593" s="13" t="str">
        <f>VLOOKUP(MID(E593,4,1),DATA!$F$2:$G$16,2,FALSE)</f>
        <v>19"</v>
      </c>
      <c r="H593" s="13" t="str">
        <f>VLOOKUP(MID(E593,5,3),DATA!$H$2:$I$16,2,FALSE)</f>
        <v>9.5"</v>
      </c>
      <c r="I593" s="13" t="str">
        <f t="shared" si="18"/>
        <v>45</v>
      </c>
      <c r="J593" s="13" t="str">
        <f>VLOOKUP(MID(E593,10,3),DATA!$J$2:$L$16,2,FALSE)</f>
        <v>5x112</v>
      </c>
      <c r="K593" s="13">
        <f>VLOOKUP(MID(E593,10,3),DATA!$J$2:$L$16,3,FALSE)</f>
        <v>66.56</v>
      </c>
      <c r="L593" s="10" t="str">
        <f>VLOOKUP(MID(E593,3,1),DATA!$D$2:$E$16,2,FALSE)</f>
        <v>High Offset</v>
      </c>
      <c r="M593" s="10">
        <v>24.6</v>
      </c>
      <c r="N593" s="11" t="s">
        <v>2508</v>
      </c>
      <c r="O593" s="61" t="str">
        <f>VLOOKUP(MID(P593,1,2),DATA!$B$2:$C$10,2,FALSE)</f>
        <v>FF04</v>
      </c>
      <c r="P593" s="66" t="s">
        <v>295</v>
      </c>
      <c r="Q593" s="18" cm="1">
        <f t="array" ref="Q593">SUMPRODUCT(1*('All Skus'!$C$2:$C$951=$P593),'All Skus'!$D$2:$D$951)</f>
        <v>27</v>
      </c>
      <c r="R593" s="13" t="str">
        <f>VLOOKUP(MID(P593,4,1),DATA!$F$2:$G$16,2,FALSE)</f>
        <v>19"</v>
      </c>
      <c r="S593" s="13" t="str">
        <f>VLOOKUP(MID(P593,5,3),DATA!$H$2:$I$16,2,FALSE)</f>
        <v>9.5"</v>
      </c>
      <c r="T593" s="13" t="str">
        <f t="shared" si="19"/>
        <v>45</v>
      </c>
      <c r="U593" s="13" t="str">
        <f>VLOOKUP(MID(P593,10,3),DATA!$J$2:$L$16,2,FALSE)</f>
        <v>5x112</v>
      </c>
      <c r="V593" s="13">
        <f>VLOOKUP(MID(P593,10,3),DATA!$J$2:$L$16,3,FALSE)</f>
        <v>66.56</v>
      </c>
      <c r="W593" s="10" t="str">
        <f>VLOOKUP(MID(P593,3,1),DATA!$D$2:$E$16,2,FALSE)</f>
        <v>High Offset</v>
      </c>
      <c r="X593" s="10">
        <v>24.6</v>
      </c>
      <c r="Y593" s="11" t="s">
        <v>2508</v>
      </c>
      <c r="Z593" s="10" t="s">
        <v>2019</v>
      </c>
      <c r="AA593" s="10" t="s">
        <v>2</v>
      </c>
      <c r="AB593" s="10" t="s">
        <v>5</v>
      </c>
      <c r="AC593" s="10" t="s">
        <v>68</v>
      </c>
    </row>
    <row r="594" spans="1:29" x14ac:dyDescent="0.25">
      <c r="A594" s="10" t="s">
        <v>1832</v>
      </c>
      <c r="B594" s="10" t="s">
        <v>1848</v>
      </c>
      <c r="C594" s="62" t="str">
        <f>VLOOKUP(MID(E594,1,2),DATA!$B$2:$C$10,2,FALSE)</f>
        <v>FF04</v>
      </c>
      <c r="D594" s="10" t="str">
        <f>VLOOKUP(MID(E594,13,2),DATA!$M$2:$N$16,2,FALSE)</f>
        <v>Liquid Metal</v>
      </c>
      <c r="E594" s="66" t="s">
        <v>296</v>
      </c>
      <c r="F594" s="18" cm="1">
        <f t="array" ref="F594">SUMPRODUCT(1*('All Skus'!$C$2:$C$951=$E594),'All Skus'!$D$2:$D$951)</f>
        <v>15</v>
      </c>
      <c r="G594" s="13" t="str">
        <f>VLOOKUP(MID(E594,4,1),DATA!$F$2:$G$16,2,FALSE)</f>
        <v>19"</v>
      </c>
      <c r="H594" s="13" t="str">
        <f>VLOOKUP(MID(E594,5,3),DATA!$H$2:$I$16,2,FALSE)</f>
        <v>9.5"</v>
      </c>
      <c r="I594" s="13" t="str">
        <f t="shared" si="18"/>
        <v>45</v>
      </c>
      <c r="J594" s="13" t="str">
        <f>VLOOKUP(MID(E594,10,3),DATA!$J$2:$L$16,2,FALSE)</f>
        <v>5x112</v>
      </c>
      <c r="K594" s="13">
        <f>VLOOKUP(MID(E594,10,3),DATA!$J$2:$L$16,3,FALSE)</f>
        <v>66.56</v>
      </c>
      <c r="L594" s="10" t="str">
        <f>VLOOKUP(MID(E594,3,1),DATA!$D$2:$E$16,2,FALSE)</f>
        <v>High Offset</v>
      </c>
      <c r="M594" s="10">
        <v>24.6</v>
      </c>
      <c r="N594" s="11" t="s">
        <v>2508</v>
      </c>
      <c r="O594" s="61" t="str">
        <f>VLOOKUP(MID(P594,1,2),DATA!$B$2:$C$10,2,FALSE)</f>
        <v>FF04</v>
      </c>
      <c r="P594" s="66" t="s">
        <v>296</v>
      </c>
      <c r="Q594" s="18" cm="1">
        <f t="array" ref="Q594">SUMPRODUCT(1*('All Skus'!$C$2:$C$951=$P594),'All Skus'!$D$2:$D$951)</f>
        <v>15</v>
      </c>
      <c r="R594" s="13" t="str">
        <f>VLOOKUP(MID(P594,4,1),DATA!$F$2:$G$16,2,FALSE)</f>
        <v>19"</v>
      </c>
      <c r="S594" s="13" t="str">
        <f>VLOOKUP(MID(P594,5,3),DATA!$H$2:$I$16,2,FALSE)</f>
        <v>9.5"</v>
      </c>
      <c r="T594" s="13" t="str">
        <f t="shared" si="19"/>
        <v>45</v>
      </c>
      <c r="U594" s="13" t="str">
        <f>VLOOKUP(MID(P594,10,3),DATA!$J$2:$L$16,2,FALSE)</f>
        <v>5x112</v>
      </c>
      <c r="V594" s="13">
        <f>VLOOKUP(MID(P594,10,3),DATA!$J$2:$L$16,3,FALSE)</f>
        <v>66.56</v>
      </c>
      <c r="W594" s="10" t="str">
        <f>VLOOKUP(MID(P594,3,1),DATA!$D$2:$E$16,2,FALSE)</f>
        <v>High Offset</v>
      </c>
      <c r="X594" s="10">
        <v>24.6</v>
      </c>
      <c r="Y594" s="11" t="s">
        <v>2508</v>
      </c>
      <c r="Z594" s="10" t="s">
        <v>2019</v>
      </c>
      <c r="AA594" s="10" t="s">
        <v>2</v>
      </c>
      <c r="AB594" s="10" t="s">
        <v>5</v>
      </c>
      <c r="AC594" s="10" t="s">
        <v>68</v>
      </c>
    </row>
    <row r="595" spans="1:29" x14ac:dyDescent="0.25">
      <c r="A595" s="10" t="s">
        <v>1832</v>
      </c>
      <c r="B595" s="10" t="s">
        <v>1855</v>
      </c>
      <c r="C595" s="62" t="str">
        <f>VLOOKUP(MID(E595,1,2),DATA!$B$2:$C$10,2,FALSE)</f>
        <v>FF04</v>
      </c>
      <c r="D595" s="10" t="str">
        <f>VLOOKUP(MID(E595,13,2),DATA!$M$2:$N$16,2,FALSE)</f>
        <v>Tarmac</v>
      </c>
      <c r="E595" s="66" t="s">
        <v>305</v>
      </c>
      <c r="F595" s="18" cm="1">
        <f t="array" ref="F595">SUMPRODUCT(1*('All Skus'!$C$2:$C$951=$E595),'All Skus'!$D$2:$D$951)</f>
        <v>2</v>
      </c>
      <c r="G595" s="13" t="str">
        <f>VLOOKUP(MID(E595,4,1),DATA!$F$2:$G$16,2,FALSE)</f>
        <v>20"</v>
      </c>
      <c r="H595" s="13" t="str">
        <f>VLOOKUP(MID(E595,5,3),DATA!$H$2:$I$16,2,FALSE)</f>
        <v>9.0"</v>
      </c>
      <c r="I595" s="13" t="str">
        <f t="shared" si="18"/>
        <v>35</v>
      </c>
      <c r="J595" s="13" t="str">
        <f>VLOOKUP(MID(E595,10,3),DATA!$J$2:$L$16,2,FALSE)</f>
        <v>5x112</v>
      </c>
      <c r="K595" s="13">
        <f>VLOOKUP(MID(E595,10,3),DATA!$J$2:$L$16,3,FALSE)</f>
        <v>66.56</v>
      </c>
      <c r="L595" s="10" t="str">
        <f>VLOOKUP(MID(E595,3,1),DATA!$D$2:$E$16,2,FALSE)</f>
        <v>High Offset</v>
      </c>
      <c r="M595" s="10">
        <v>25.6</v>
      </c>
      <c r="N595" s="11" t="s">
        <v>39</v>
      </c>
      <c r="O595" s="61" t="str">
        <f>VLOOKUP(MID(P595,1,2),DATA!$B$2:$C$10,2,FALSE)</f>
        <v>FF04</v>
      </c>
      <c r="P595" s="66" t="s">
        <v>305</v>
      </c>
      <c r="Q595" s="18" cm="1">
        <f t="array" ref="Q595">SUMPRODUCT(1*('All Skus'!$C$2:$C$951=$P595),'All Skus'!$D$2:$D$951)</f>
        <v>2</v>
      </c>
      <c r="R595" s="13" t="str">
        <f>VLOOKUP(MID(P595,4,1),DATA!$F$2:$G$16,2,FALSE)</f>
        <v>20"</v>
      </c>
      <c r="S595" s="13" t="str">
        <f>VLOOKUP(MID(P595,5,3),DATA!$H$2:$I$16,2,FALSE)</f>
        <v>9.0"</v>
      </c>
      <c r="T595" s="13" t="str">
        <f t="shared" si="19"/>
        <v>35</v>
      </c>
      <c r="U595" s="13" t="str">
        <f>VLOOKUP(MID(P595,10,3),DATA!$J$2:$L$16,2,FALSE)</f>
        <v>5x112</v>
      </c>
      <c r="V595" s="13">
        <f>VLOOKUP(MID(P595,10,3),DATA!$J$2:$L$16,3,FALSE)</f>
        <v>66.56</v>
      </c>
      <c r="W595" s="10" t="str">
        <f>VLOOKUP(MID(P595,3,1),DATA!$D$2:$E$16,2,FALSE)</f>
        <v>High Offset</v>
      </c>
      <c r="X595" s="10">
        <v>25.6</v>
      </c>
      <c r="Y595" s="11" t="s">
        <v>39</v>
      </c>
      <c r="Z595" s="10" t="s">
        <v>2168</v>
      </c>
      <c r="AA595" s="10" t="s">
        <v>2</v>
      </c>
      <c r="AB595" s="10" t="s">
        <v>5</v>
      </c>
      <c r="AC595" s="10" t="s">
        <v>68</v>
      </c>
    </row>
    <row r="596" spans="1:29" s="81" customFormat="1" x14ac:dyDescent="0.25">
      <c r="A596" s="10" t="s">
        <v>1832</v>
      </c>
      <c r="B596" s="10" t="s">
        <v>1855</v>
      </c>
      <c r="C596" s="62" t="str">
        <f>VLOOKUP(MID(E596,1,2),DATA!$B$2:$C$10,2,FALSE)</f>
        <v>FF04</v>
      </c>
      <c r="D596" s="10" t="str">
        <f>VLOOKUP(MID(E596,13,2),DATA!$M$2:$N$16,2,FALSE)</f>
        <v>Liquid Metal</v>
      </c>
      <c r="E596" s="66" t="s">
        <v>306</v>
      </c>
      <c r="F596" s="18" cm="1">
        <f t="array" ref="F596">SUMPRODUCT(1*('All Skus'!$C$2:$C$951=$E596),'All Skus'!$D$2:$D$951)</f>
        <v>1</v>
      </c>
      <c r="G596" s="13" t="str">
        <f>VLOOKUP(MID(E596,4,1),DATA!$F$2:$G$16,2,FALSE)</f>
        <v>20"</v>
      </c>
      <c r="H596" s="13" t="str">
        <f>VLOOKUP(MID(E596,5,3),DATA!$H$2:$I$16,2,FALSE)</f>
        <v>9.0"</v>
      </c>
      <c r="I596" s="13" t="str">
        <f t="shared" si="18"/>
        <v>35</v>
      </c>
      <c r="J596" s="13" t="str">
        <f>VLOOKUP(MID(E596,10,3),DATA!$J$2:$L$16,2,FALSE)</f>
        <v>5x112</v>
      </c>
      <c r="K596" s="13">
        <f>VLOOKUP(MID(E596,10,3),DATA!$J$2:$L$16,3,FALSE)</f>
        <v>66.56</v>
      </c>
      <c r="L596" s="10" t="str">
        <f>VLOOKUP(MID(E596,3,1),DATA!$D$2:$E$16,2,FALSE)</f>
        <v>High Offset</v>
      </c>
      <c r="M596" s="10">
        <v>25.6</v>
      </c>
      <c r="N596" s="11" t="s">
        <v>39</v>
      </c>
      <c r="O596" s="61" t="str">
        <f>VLOOKUP(MID(P596,1,2),DATA!$B$2:$C$10,2,FALSE)</f>
        <v>FF04</v>
      </c>
      <c r="P596" s="66" t="s">
        <v>306</v>
      </c>
      <c r="Q596" s="18" cm="1">
        <f t="array" ref="Q596">SUMPRODUCT(1*('All Skus'!$C$2:$C$951=$P596),'All Skus'!$D$2:$D$951)</f>
        <v>1</v>
      </c>
      <c r="R596" s="13" t="str">
        <f>VLOOKUP(MID(P596,4,1),DATA!$F$2:$G$16,2,FALSE)</f>
        <v>20"</v>
      </c>
      <c r="S596" s="13" t="str">
        <f>VLOOKUP(MID(P596,5,3),DATA!$H$2:$I$16,2,FALSE)</f>
        <v>9.0"</v>
      </c>
      <c r="T596" s="13" t="str">
        <f t="shared" si="19"/>
        <v>35</v>
      </c>
      <c r="U596" s="13" t="str">
        <f>VLOOKUP(MID(P596,10,3),DATA!$J$2:$L$16,2,FALSE)</f>
        <v>5x112</v>
      </c>
      <c r="V596" s="13">
        <f>VLOOKUP(MID(P596,10,3),DATA!$J$2:$L$16,3,FALSE)</f>
        <v>66.56</v>
      </c>
      <c r="W596" s="10" t="str">
        <f>VLOOKUP(MID(P596,3,1),DATA!$D$2:$E$16,2,FALSE)</f>
        <v>High Offset</v>
      </c>
      <c r="X596" s="10">
        <v>25.6</v>
      </c>
      <c r="Y596" s="11" t="s">
        <v>39</v>
      </c>
      <c r="Z596" s="10" t="s">
        <v>2168</v>
      </c>
      <c r="AA596" s="10" t="s">
        <v>2</v>
      </c>
      <c r="AB596" s="10" t="s">
        <v>5</v>
      </c>
      <c r="AC596" s="10" t="s">
        <v>68</v>
      </c>
    </row>
    <row r="597" spans="1:29" s="81" customFormat="1" x14ac:dyDescent="0.25">
      <c r="A597" s="10" t="s">
        <v>1832</v>
      </c>
      <c r="B597" s="10" t="s">
        <v>1855</v>
      </c>
      <c r="C597" s="62" t="str">
        <f>VLOOKUP(MID(E597,1,2),DATA!$B$2:$C$10,2,FALSE)</f>
        <v>FF10</v>
      </c>
      <c r="D597" s="10" t="str">
        <f>VLOOKUP(MID(E597,13,2),DATA!$M$2:$N$16,2,FALSE)</f>
        <v>Tarmac</v>
      </c>
      <c r="E597" s="66" t="s">
        <v>14</v>
      </c>
      <c r="F597" s="18" cm="1">
        <f t="array" ref="F597">SUMPRODUCT(1*('All Skus'!$C$2:$C$951=$E597),'All Skus'!$D$2:$D$951)</f>
        <v>4</v>
      </c>
      <c r="G597" s="13" t="str">
        <f>VLOOKUP(MID(E597,4,1),DATA!$F$2:$G$16,2,FALSE)</f>
        <v>19"</v>
      </c>
      <c r="H597" s="13" t="str">
        <f>VLOOKUP(MID(E597,5,3),DATA!$H$2:$I$16,2,FALSE)</f>
        <v>9.0"</v>
      </c>
      <c r="I597" s="13" t="str">
        <f t="shared" si="18"/>
        <v>35</v>
      </c>
      <c r="J597" s="13" t="str">
        <f>VLOOKUP(MID(E597,10,3),DATA!$J$2:$L$16,2,FALSE)</f>
        <v>5x112</v>
      </c>
      <c r="K597" s="13">
        <f>VLOOKUP(MID(E597,10,3),DATA!$J$2:$L$16,3,FALSE)</f>
        <v>66.56</v>
      </c>
      <c r="L597" s="10" t="str">
        <f>VLOOKUP(MID(E597,3,1),DATA!$D$2:$E$16,2,FALSE)</f>
        <v>High Offset</v>
      </c>
      <c r="M597" s="10"/>
      <c r="N597" s="11" t="s">
        <v>77</v>
      </c>
      <c r="O597" s="61" t="str">
        <f>VLOOKUP(MID(P597,1,2),DATA!$B$2:$C$10,2,FALSE)</f>
        <v>FF10</v>
      </c>
      <c r="P597" s="66" t="s">
        <v>14</v>
      </c>
      <c r="Q597" s="18" cm="1">
        <f t="array" ref="Q597">SUMPRODUCT(1*('All Skus'!$C$2:$C$951=$P597),'All Skus'!$D$2:$D$951)</f>
        <v>4</v>
      </c>
      <c r="R597" s="13" t="str">
        <f>VLOOKUP(MID(P597,4,1),DATA!$F$2:$G$16,2,FALSE)</f>
        <v>19"</v>
      </c>
      <c r="S597" s="13" t="str">
        <f>VLOOKUP(MID(P597,5,3),DATA!$H$2:$I$16,2,FALSE)</f>
        <v>9.0"</v>
      </c>
      <c r="T597" s="13" t="str">
        <f t="shared" si="19"/>
        <v>35</v>
      </c>
      <c r="U597" s="13" t="str">
        <f>VLOOKUP(MID(P597,10,3),DATA!$J$2:$L$16,2,FALSE)</f>
        <v>5x112</v>
      </c>
      <c r="V597" s="13">
        <f>VLOOKUP(MID(P597,10,3),DATA!$J$2:$L$16,3,FALSE)</f>
        <v>66.56</v>
      </c>
      <c r="W597" s="10" t="str">
        <f>VLOOKUP(MID(P597,3,1),DATA!$D$2:$E$16,2,FALSE)</f>
        <v>High Offset</v>
      </c>
      <c r="X597" s="10"/>
      <c r="Y597" s="11" t="s">
        <v>77</v>
      </c>
      <c r="Z597" s="10" t="s">
        <v>2169</v>
      </c>
      <c r="AA597" s="10" t="s">
        <v>2</v>
      </c>
      <c r="AB597" s="10" t="s">
        <v>5</v>
      </c>
      <c r="AC597" s="10" t="s">
        <v>68</v>
      </c>
    </row>
    <row r="598" spans="1:29" s="81" customFormat="1" x14ac:dyDescent="0.25">
      <c r="A598" s="10" t="s">
        <v>1832</v>
      </c>
      <c r="B598" s="10" t="s">
        <v>1855</v>
      </c>
      <c r="C598" s="62" t="str">
        <f>VLOOKUP(MID(E598,1,2),DATA!$B$2:$C$10,2,FALSE)</f>
        <v>FF10</v>
      </c>
      <c r="D598" s="10" t="str">
        <f>VLOOKUP(MID(E598,13,2),DATA!$M$2:$N$16,2,FALSE)</f>
        <v>Liquid Metal</v>
      </c>
      <c r="E598" s="66" t="s">
        <v>15</v>
      </c>
      <c r="F598" s="18" cm="1">
        <f t="array" ref="F598">SUMPRODUCT(1*('All Skus'!$C$2:$C$951=$E598),'All Skus'!$D$2:$D$951)</f>
        <v>0</v>
      </c>
      <c r="G598" s="13" t="str">
        <f>VLOOKUP(MID(E598,4,1),DATA!$F$2:$G$16,2,FALSE)</f>
        <v>19"</v>
      </c>
      <c r="H598" s="13" t="str">
        <f>VLOOKUP(MID(E598,5,3),DATA!$H$2:$I$16,2,FALSE)</f>
        <v>9.0"</v>
      </c>
      <c r="I598" s="13" t="str">
        <f t="shared" si="18"/>
        <v>35</v>
      </c>
      <c r="J598" s="13" t="str">
        <f>VLOOKUP(MID(E598,10,3),DATA!$J$2:$L$16,2,FALSE)</f>
        <v>5x112</v>
      </c>
      <c r="K598" s="13">
        <f>VLOOKUP(MID(E598,10,3),DATA!$J$2:$L$16,3,FALSE)</f>
        <v>66.56</v>
      </c>
      <c r="L598" s="10" t="str">
        <f>VLOOKUP(MID(E598,3,1),DATA!$D$2:$E$16,2,FALSE)</f>
        <v>High Offset</v>
      </c>
      <c r="M598" s="10"/>
      <c r="N598" s="11" t="s">
        <v>77</v>
      </c>
      <c r="O598" s="61" t="str">
        <f>VLOOKUP(MID(P598,1,2),DATA!$B$2:$C$10,2,FALSE)</f>
        <v>FF10</v>
      </c>
      <c r="P598" s="66" t="s">
        <v>15</v>
      </c>
      <c r="Q598" s="18" cm="1">
        <f t="array" ref="Q598">SUMPRODUCT(1*('All Skus'!$C$2:$C$951=$P598),'All Skus'!$D$2:$D$951)</f>
        <v>0</v>
      </c>
      <c r="R598" s="13" t="str">
        <f>VLOOKUP(MID(P598,4,1),DATA!$F$2:$G$16,2,FALSE)</f>
        <v>19"</v>
      </c>
      <c r="S598" s="13" t="str">
        <f>VLOOKUP(MID(P598,5,3),DATA!$H$2:$I$16,2,FALSE)</f>
        <v>9.0"</v>
      </c>
      <c r="T598" s="13" t="str">
        <f t="shared" si="19"/>
        <v>35</v>
      </c>
      <c r="U598" s="13" t="str">
        <f>VLOOKUP(MID(P598,10,3),DATA!$J$2:$L$16,2,FALSE)</f>
        <v>5x112</v>
      </c>
      <c r="V598" s="13">
        <f>VLOOKUP(MID(P598,10,3),DATA!$J$2:$L$16,3,FALSE)</f>
        <v>66.56</v>
      </c>
      <c r="W598" s="10" t="str">
        <f>VLOOKUP(MID(P598,3,1),DATA!$D$2:$E$16,2,FALSE)</f>
        <v>High Offset</v>
      </c>
      <c r="X598" s="10"/>
      <c r="Y598" s="11" t="s">
        <v>77</v>
      </c>
      <c r="Z598" s="10" t="s">
        <v>2169</v>
      </c>
      <c r="AA598" s="10" t="s">
        <v>2</v>
      </c>
      <c r="AB598" s="10" t="s">
        <v>5</v>
      </c>
      <c r="AC598" s="10" t="s">
        <v>68</v>
      </c>
    </row>
    <row r="599" spans="1:29" s="81" customFormat="1" x14ac:dyDescent="0.25">
      <c r="A599" s="10" t="s">
        <v>1832</v>
      </c>
      <c r="B599" s="10" t="s">
        <v>1848</v>
      </c>
      <c r="C599" s="62" t="str">
        <f>VLOOKUP(MID(E599,1,2),DATA!$B$2:$C$10,2,FALSE)</f>
        <v>FF10</v>
      </c>
      <c r="D599" s="10" t="str">
        <f>VLOOKUP(MID(E599,13,2),DATA!$M$2:$N$16,2,FALSE)</f>
        <v>Tarmac</v>
      </c>
      <c r="E599" s="66" t="s">
        <v>3</v>
      </c>
      <c r="F599" s="18" cm="1">
        <f t="array" ref="F599">SUMPRODUCT(1*('All Skus'!$C$2:$C$951=$E599),'All Skus'!$D$2:$D$951)</f>
        <v>1</v>
      </c>
      <c r="G599" s="13" t="str">
        <f>VLOOKUP(MID(E599,4,1),DATA!$F$2:$G$16,2,FALSE)</f>
        <v>19"</v>
      </c>
      <c r="H599" s="13" t="str">
        <f>VLOOKUP(MID(E599,5,3),DATA!$H$2:$I$16,2,FALSE)</f>
        <v>9.5"</v>
      </c>
      <c r="I599" s="13" t="str">
        <f t="shared" si="18"/>
        <v>45</v>
      </c>
      <c r="J599" s="13" t="str">
        <f>VLOOKUP(MID(E599,10,3),DATA!$J$2:$L$16,2,FALSE)</f>
        <v>5x112</v>
      </c>
      <c r="K599" s="13">
        <f>VLOOKUP(MID(E599,10,3),DATA!$J$2:$L$16,3,FALSE)</f>
        <v>66.56</v>
      </c>
      <c r="L599" s="10" t="str">
        <f>VLOOKUP(MID(E599,3,1),DATA!$D$2:$E$16,2,FALSE)</f>
        <v>High Offset</v>
      </c>
      <c r="M599" s="10"/>
      <c r="N599" s="11" t="s">
        <v>2508</v>
      </c>
      <c r="O599" s="61" t="str">
        <f>VLOOKUP(MID(P599,1,2),DATA!$B$2:$C$10,2,FALSE)</f>
        <v>FF10</v>
      </c>
      <c r="P599" s="66" t="s">
        <v>3</v>
      </c>
      <c r="Q599" s="18" cm="1">
        <f t="array" ref="Q599">SUMPRODUCT(1*('All Skus'!$C$2:$C$951=$P599),'All Skus'!$D$2:$D$951)</f>
        <v>1</v>
      </c>
      <c r="R599" s="13" t="str">
        <f>VLOOKUP(MID(P599,4,1),DATA!$F$2:$G$16,2,FALSE)</f>
        <v>19"</v>
      </c>
      <c r="S599" s="13" t="str">
        <f>VLOOKUP(MID(P599,5,3),DATA!$H$2:$I$16,2,FALSE)</f>
        <v>9.5"</v>
      </c>
      <c r="T599" s="13" t="str">
        <f t="shared" si="19"/>
        <v>45</v>
      </c>
      <c r="U599" s="13" t="str">
        <f>VLOOKUP(MID(P599,10,3),DATA!$J$2:$L$16,2,FALSE)</f>
        <v>5x112</v>
      </c>
      <c r="V599" s="13">
        <f>VLOOKUP(MID(P599,10,3),DATA!$J$2:$L$16,3,FALSE)</f>
        <v>66.56</v>
      </c>
      <c r="W599" s="10" t="str">
        <f>VLOOKUP(MID(P599,3,1),DATA!$D$2:$E$16,2,FALSE)</f>
        <v>High Offset</v>
      </c>
      <c r="X599" s="10"/>
      <c r="Y599" s="11" t="s">
        <v>2508</v>
      </c>
      <c r="Z599" s="10"/>
      <c r="AA599" s="10" t="s">
        <v>2</v>
      </c>
      <c r="AB599" s="10" t="s">
        <v>5</v>
      </c>
      <c r="AC599" s="10" t="s">
        <v>68</v>
      </c>
    </row>
    <row r="600" spans="1:29" s="81" customFormat="1" x14ac:dyDescent="0.25">
      <c r="A600" s="10" t="s">
        <v>1832</v>
      </c>
      <c r="B600" s="10" t="s">
        <v>1848</v>
      </c>
      <c r="C600" s="62" t="str">
        <f>VLOOKUP(MID(E600,1,2),DATA!$B$2:$C$10,2,FALSE)</f>
        <v>FF10</v>
      </c>
      <c r="D600" s="10" t="str">
        <f>VLOOKUP(MID(E600,13,2),DATA!$M$2:$N$16,2,FALSE)</f>
        <v>Liquid Metal</v>
      </c>
      <c r="E600" s="66" t="s">
        <v>7</v>
      </c>
      <c r="F600" s="18" cm="1">
        <f t="array" ref="F600">SUMPRODUCT(1*('All Skus'!$C$2:$C$951=$E600),'All Skus'!$D$2:$D$951)</f>
        <v>22</v>
      </c>
      <c r="G600" s="13" t="str">
        <f>VLOOKUP(MID(E600,4,1),DATA!$F$2:$G$16,2,FALSE)</f>
        <v>19"</v>
      </c>
      <c r="H600" s="13" t="str">
        <f>VLOOKUP(MID(E600,5,3),DATA!$H$2:$I$16,2,FALSE)</f>
        <v>9.5"</v>
      </c>
      <c r="I600" s="13" t="str">
        <f t="shared" si="18"/>
        <v>45</v>
      </c>
      <c r="J600" s="13" t="str">
        <f>VLOOKUP(MID(E600,10,3),DATA!$J$2:$L$16,2,FALSE)</f>
        <v>5x112</v>
      </c>
      <c r="K600" s="13">
        <f>VLOOKUP(MID(E600,10,3),DATA!$J$2:$L$16,3,FALSE)</f>
        <v>66.56</v>
      </c>
      <c r="L600" s="10" t="str">
        <f>VLOOKUP(MID(E600,3,1),DATA!$D$2:$E$16,2,FALSE)</f>
        <v>High Offset</v>
      </c>
      <c r="M600" s="10"/>
      <c r="N600" s="11" t="s">
        <v>2508</v>
      </c>
      <c r="O600" s="61" t="str">
        <f>VLOOKUP(MID(P600,1,2),DATA!$B$2:$C$10,2,FALSE)</f>
        <v>FF10</v>
      </c>
      <c r="P600" s="66" t="s">
        <v>7</v>
      </c>
      <c r="Q600" s="18" cm="1">
        <f t="array" ref="Q600">SUMPRODUCT(1*('All Skus'!$C$2:$C$951=$P600),'All Skus'!$D$2:$D$951)</f>
        <v>22</v>
      </c>
      <c r="R600" s="13" t="str">
        <f>VLOOKUP(MID(P600,4,1),DATA!$F$2:$G$16,2,FALSE)</f>
        <v>19"</v>
      </c>
      <c r="S600" s="13" t="str">
        <f>VLOOKUP(MID(P600,5,3),DATA!$H$2:$I$16,2,FALSE)</f>
        <v>9.5"</v>
      </c>
      <c r="T600" s="13" t="str">
        <f t="shared" si="19"/>
        <v>45</v>
      </c>
      <c r="U600" s="13" t="str">
        <f>VLOOKUP(MID(P600,10,3),DATA!$J$2:$L$16,2,FALSE)</f>
        <v>5x112</v>
      </c>
      <c r="V600" s="13">
        <f>VLOOKUP(MID(P600,10,3),DATA!$J$2:$L$16,3,FALSE)</f>
        <v>66.56</v>
      </c>
      <c r="W600" s="10" t="str">
        <f>VLOOKUP(MID(P600,3,1),DATA!$D$2:$E$16,2,FALSE)</f>
        <v>High Offset</v>
      </c>
      <c r="X600" s="10"/>
      <c r="Y600" s="11" t="s">
        <v>2508</v>
      </c>
      <c r="Z600" s="10"/>
      <c r="AA600" s="10" t="s">
        <v>2</v>
      </c>
      <c r="AB600" s="10" t="s">
        <v>5</v>
      </c>
      <c r="AC600" s="10" t="s">
        <v>68</v>
      </c>
    </row>
    <row r="601" spans="1:29" s="81" customFormat="1" x14ac:dyDescent="0.25">
      <c r="A601" s="10" t="s">
        <v>1832</v>
      </c>
      <c r="B601" s="10" t="s">
        <v>1855</v>
      </c>
      <c r="C601" s="62" t="str">
        <f>VLOOKUP(MID(E601,1,2),DATA!$B$2:$C$10,2,FALSE)</f>
        <v>FF10</v>
      </c>
      <c r="D601" s="10" t="str">
        <f>VLOOKUP(MID(E601,13,2),DATA!$M$2:$N$16,2,FALSE)</f>
        <v>Tarmac</v>
      </c>
      <c r="E601" s="66" t="s">
        <v>37</v>
      </c>
      <c r="F601" s="18" cm="1">
        <f t="array" ref="F601">SUMPRODUCT(1*('All Skus'!$C$2:$C$951=$E601),'All Skus'!$D$2:$D$951)</f>
        <v>11</v>
      </c>
      <c r="G601" s="13" t="str">
        <f>VLOOKUP(MID(E601,4,1),DATA!$F$2:$G$16,2,FALSE)</f>
        <v>20"</v>
      </c>
      <c r="H601" s="13" t="str">
        <f>VLOOKUP(MID(E601,5,3),DATA!$H$2:$I$16,2,FALSE)</f>
        <v>9.0"</v>
      </c>
      <c r="I601" s="13" t="str">
        <f t="shared" si="18"/>
        <v>35</v>
      </c>
      <c r="J601" s="13" t="str">
        <f>VLOOKUP(MID(E601,10,3),DATA!$J$2:$L$16,2,FALSE)</f>
        <v>5x112</v>
      </c>
      <c r="K601" s="13">
        <f>VLOOKUP(MID(E601,10,3),DATA!$J$2:$L$16,3,FALSE)</f>
        <v>66.56</v>
      </c>
      <c r="L601" s="10" t="str">
        <f>VLOOKUP(MID(E601,3,1),DATA!$D$2:$E$16,2,FALSE)</f>
        <v>High Offset</v>
      </c>
      <c r="M601" s="10"/>
      <c r="N601" s="11" t="s">
        <v>39</v>
      </c>
      <c r="O601" s="61" t="str">
        <f>VLOOKUP(MID(P601,1,2),DATA!$B$2:$C$10,2,FALSE)</f>
        <v>FF10</v>
      </c>
      <c r="P601" s="66" t="s">
        <v>37</v>
      </c>
      <c r="Q601" s="18" cm="1">
        <f t="array" ref="Q601">SUMPRODUCT(1*('All Skus'!$C$2:$C$951=$P601),'All Skus'!$D$2:$D$951)</f>
        <v>11</v>
      </c>
      <c r="R601" s="13" t="str">
        <f>VLOOKUP(MID(P601,4,1),DATA!$F$2:$G$16,2,FALSE)</f>
        <v>20"</v>
      </c>
      <c r="S601" s="13" t="str">
        <f>VLOOKUP(MID(P601,5,3),DATA!$H$2:$I$16,2,FALSE)</f>
        <v>9.0"</v>
      </c>
      <c r="T601" s="13" t="str">
        <f t="shared" si="19"/>
        <v>35</v>
      </c>
      <c r="U601" s="13" t="str">
        <f>VLOOKUP(MID(P601,10,3),DATA!$J$2:$L$16,2,FALSE)</f>
        <v>5x112</v>
      </c>
      <c r="V601" s="13">
        <f>VLOOKUP(MID(P601,10,3),DATA!$J$2:$L$16,3,FALSE)</f>
        <v>66.56</v>
      </c>
      <c r="W601" s="10" t="str">
        <f>VLOOKUP(MID(P601,3,1),DATA!$D$2:$E$16,2,FALSE)</f>
        <v>High Offset</v>
      </c>
      <c r="X601" s="10"/>
      <c r="Y601" s="11" t="s">
        <v>39</v>
      </c>
      <c r="Z601" s="10" t="s">
        <v>2169</v>
      </c>
      <c r="AA601" s="10" t="s">
        <v>2</v>
      </c>
      <c r="AB601" s="10" t="s">
        <v>5</v>
      </c>
      <c r="AC601" s="10" t="s">
        <v>68</v>
      </c>
    </row>
    <row r="602" spans="1:29" s="81" customFormat="1" x14ac:dyDescent="0.25">
      <c r="A602" s="10" t="s">
        <v>1832</v>
      </c>
      <c r="B602" s="10" t="s">
        <v>1855</v>
      </c>
      <c r="C602" s="62" t="str">
        <f>VLOOKUP(MID(E602,1,2),DATA!$B$2:$C$10,2,FALSE)</f>
        <v>FF10</v>
      </c>
      <c r="D602" s="10" t="str">
        <f>VLOOKUP(MID(E602,13,2),DATA!$M$2:$N$16,2,FALSE)</f>
        <v>Liquid Metal</v>
      </c>
      <c r="E602" s="66" t="s">
        <v>38</v>
      </c>
      <c r="F602" s="18" cm="1">
        <f t="array" ref="F602">SUMPRODUCT(1*('All Skus'!$C$2:$C$951=$E602),'All Skus'!$D$2:$D$951)</f>
        <v>11</v>
      </c>
      <c r="G602" s="13" t="str">
        <f>VLOOKUP(MID(E602,4,1),DATA!$F$2:$G$16,2,FALSE)</f>
        <v>20"</v>
      </c>
      <c r="H602" s="13" t="str">
        <f>VLOOKUP(MID(E602,5,3),DATA!$H$2:$I$16,2,FALSE)</f>
        <v>9.0"</v>
      </c>
      <c r="I602" s="13" t="str">
        <f t="shared" si="18"/>
        <v>35</v>
      </c>
      <c r="J602" s="13" t="str">
        <f>VLOOKUP(MID(E602,10,3),DATA!$J$2:$L$16,2,FALSE)</f>
        <v>5x112</v>
      </c>
      <c r="K602" s="13">
        <f>VLOOKUP(MID(E602,10,3),DATA!$J$2:$L$16,3,FALSE)</f>
        <v>66.56</v>
      </c>
      <c r="L602" s="10" t="str">
        <f>VLOOKUP(MID(E602,3,1),DATA!$D$2:$E$16,2,FALSE)</f>
        <v>High Offset</v>
      </c>
      <c r="M602" s="10"/>
      <c r="N602" s="11" t="s">
        <v>39</v>
      </c>
      <c r="O602" s="61" t="str">
        <f>VLOOKUP(MID(P602,1,2),DATA!$B$2:$C$10,2,FALSE)</f>
        <v>FF10</v>
      </c>
      <c r="P602" s="66" t="s">
        <v>38</v>
      </c>
      <c r="Q602" s="18" cm="1">
        <f t="array" ref="Q602">SUMPRODUCT(1*('All Skus'!$C$2:$C$951=$P602),'All Skus'!$D$2:$D$951)</f>
        <v>11</v>
      </c>
      <c r="R602" s="13" t="str">
        <f>VLOOKUP(MID(P602,4,1),DATA!$F$2:$G$16,2,FALSE)</f>
        <v>20"</v>
      </c>
      <c r="S602" s="13" t="str">
        <f>VLOOKUP(MID(P602,5,3),DATA!$H$2:$I$16,2,FALSE)</f>
        <v>9.0"</v>
      </c>
      <c r="T602" s="13" t="str">
        <f t="shared" si="19"/>
        <v>35</v>
      </c>
      <c r="U602" s="13" t="str">
        <f>VLOOKUP(MID(P602,10,3),DATA!$J$2:$L$16,2,FALSE)</f>
        <v>5x112</v>
      </c>
      <c r="V602" s="13">
        <f>VLOOKUP(MID(P602,10,3),DATA!$J$2:$L$16,3,FALSE)</f>
        <v>66.56</v>
      </c>
      <c r="W602" s="10" t="str">
        <f>VLOOKUP(MID(P602,3,1),DATA!$D$2:$E$16,2,FALSE)</f>
        <v>High Offset</v>
      </c>
      <c r="X602" s="10"/>
      <c r="Y602" s="11" t="s">
        <v>39</v>
      </c>
      <c r="Z602" s="10" t="s">
        <v>2169</v>
      </c>
      <c r="AA602" s="10" t="s">
        <v>2</v>
      </c>
      <c r="AB602" s="10" t="s">
        <v>5</v>
      </c>
      <c r="AC602" s="10" t="s">
        <v>68</v>
      </c>
    </row>
    <row r="603" spans="1:29" s="81" customFormat="1" x14ac:dyDescent="0.25">
      <c r="A603" s="10" t="s">
        <v>1832</v>
      </c>
      <c r="B603" s="10" t="s">
        <v>1855</v>
      </c>
      <c r="C603" s="62" t="str">
        <f>VLOOKUP(MID(E603,1,2),DATA!$B$2:$C$10,2,FALSE)</f>
        <v>FF11</v>
      </c>
      <c r="D603" s="10" t="str">
        <f>VLOOKUP(MID(E603,13,2),DATA!$M$2:$N$16,2,FALSE)</f>
        <v>Tarmac</v>
      </c>
      <c r="E603" s="66" t="s">
        <v>376</v>
      </c>
      <c r="F603" s="18" cm="1">
        <f t="array" ref="F603">SUMPRODUCT(1*('All Skus'!$C$2:$C$951=$E603),'All Skus'!$D$2:$D$951)</f>
        <v>16</v>
      </c>
      <c r="G603" s="13" t="str">
        <f>VLOOKUP(MID(E603,4,1),DATA!$F$2:$G$16,2,FALSE)</f>
        <v>19"</v>
      </c>
      <c r="H603" s="13" t="str">
        <f>VLOOKUP(MID(E603,5,3),DATA!$H$2:$I$16,2,FALSE)</f>
        <v>9.0"</v>
      </c>
      <c r="I603" s="13" t="str">
        <f t="shared" si="18"/>
        <v>35</v>
      </c>
      <c r="J603" s="13" t="str">
        <f>VLOOKUP(MID(E603,10,3),DATA!$J$2:$L$16,2,FALSE)</f>
        <v>5x112</v>
      </c>
      <c r="K603" s="13">
        <f>VLOOKUP(MID(E603,10,3),DATA!$J$2:$L$16,3,FALSE)</f>
        <v>66.56</v>
      </c>
      <c r="L603" s="10" t="str">
        <f>VLOOKUP(MID(E603,3,1),DATA!$D$2:$E$16,2,FALSE)</f>
        <v>High Offset</v>
      </c>
      <c r="M603" s="10"/>
      <c r="N603" s="11" t="s">
        <v>77</v>
      </c>
      <c r="O603" s="61" t="str">
        <f>VLOOKUP(MID(P603,1,2),DATA!$B$2:$C$10,2,FALSE)</f>
        <v>FF11</v>
      </c>
      <c r="P603" s="66" t="s">
        <v>376</v>
      </c>
      <c r="Q603" s="18" cm="1">
        <f t="array" ref="Q603">SUMPRODUCT(1*('All Skus'!$C$2:$C$951=$P603),'All Skus'!$D$2:$D$951)</f>
        <v>16</v>
      </c>
      <c r="R603" s="13" t="str">
        <f>VLOOKUP(MID(P603,4,1),DATA!$F$2:$G$16,2,FALSE)</f>
        <v>19"</v>
      </c>
      <c r="S603" s="13" t="str">
        <f>VLOOKUP(MID(P603,5,3),DATA!$H$2:$I$16,2,FALSE)</f>
        <v>9.0"</v>
      </c>
      <c r="T603" s="13" t="str">
        <f t="shared" si="19"/>
        <v>35</v>
      </c>
      <c r="U603" s="13" t="str">
        <f>VLOOKUP(MID(P603,10,3),DATA!$J$2:$L$16,2,FALSE)</f>
        <v>5x112</v>
      </c>
      <c r="V603" s="13">
        <f>VLOOKUP(MID(P603,10,3),DATA!$J$2:$L$16,3,FALSE)</f>
        <v>66.56</v>
      </c>
      <c r="W603" s="10" t="str">
        <f>VLOOKUP(MID(P603,3,1),DATA!$D$2:$E$16,2,FALSE)</f>
        <v>High Offset</v>
      </c>
      <c r="X603" s="10"/>
      <c r="Y603" s="11" t="s">
        <v>77</v>
      </c>
      <c r="Z603" s="10" t="s">
        <v>2169</v>
      </c>
      <c r="AA603" s="10" t="s">
        <v>2</v>
      </c>
      <c r="AB603" s="10" t="s">
        <v>5</v>
      </c>
      <c r="AC603" s="10" t="s">
        <v>68</v>
      </c>
    </row>
    <row r="604" spans="1:29" s="81" customFormat="1" x14ac:dyDescent="0.25">
      <c r="A604" s="10" t="s">
        <v>1832</v>
      </c>
      <c r="B604" s="10" t="s">
        <v>1855</v>
      </c>
      <c r="C604" s="62" t="str">
        <f>VLOOKUP(MID(E604,1,2),DATA!$B$2:$C$10,2,FALSE)</f>
        <v>FF11</v>
      </c>
      <c r="D604" s="10" t="str">
        <f>VLOOKUP(MID(E604,13,2),DATA!$M$2:$N$16,2,FALSE)</f>
        <v>Liquid Metal</v>
      </c>
      <c r="E604" s="66" t="s">
        <v>377</v>
      </c>
      <c r="F604" s="18" cm="1">
        <f t="array" ref="F604">SUMPRODUCT(1*('All Skus'!$C$2:$C$951=$E604),'All Skus'!$D$2:$D$951)</f>
        <v>4</v>
      </c>
      <c r="G604" s="13" t="str">
        <f>VLOOKUP(MID(E604,4,1),DATA!$F$2:$G$16,2,FALSE)</f>
        <v>19"</v>
      </c>
      <c r="H604" s="13" t="str">
        <f>VLOOKUP(MID(E604,5,3),DATA!$H$2:$I$16,2,FALSE)</f>
        <v>9.0"</v>
      </c>
      <c r="I604" s="13" t="str">
        <f t="shared" si="18"/>
        <v>35</v>
      </c>
      <c r="J604" s="13" t="str">
        <f>VLOOKUP(MID(E604,10,3),DATA!$J$2:$L$16,2,FALSE)</f>
        <v>5x112</v>
      </c>
      <c r="K604" s="13">
        <f>VLOOKUP(MID(E604,10,3),DATA!$J$2:$L$16,3,FALSE)</f>
        <v>66.56</v>
      </c>
      <c r="L604" s="10" t="str">
        <f>VLOOKUP(MID(E604,3,1),DATA!$D$2:$E$16,2,FALSE)</f>
        <v>High Offset</v>
      </c>
      <c r="M604" s="10"/>
      <c r="N604" s="11" t="s">
        <v>77</v>
      </c>
      <c r="O604" s="61" t="str">
        <f>VLOOKUP(MID(P604,1,2),DATA!$B$2:$C$10,2,FALSE)</f>
        <v>FF11</v>
      </c>
      <c r="P604" s="66" t="s">
        <v>377</v>
      </c>
      <c r="Q604" s="18" cm="1">
        <f t="array" ref="Q604">SUMPRODUCT(1*('All Skus'!$C$2:$C$951=$P604),'All Skus'!$D$2:$D$951)</f>
        <v>4</v>
      </c>
      <c r="R604" s="13" t="str">
        <f>VLOOKUP(MID(P604,4,1),DATA!$F$2:$G$16,2,FALSE)</f>
        <v>19"</v>
      </c>
      <c r="S604" s="13" t="str">
        <f>VLOOKUP(MID(P604,5,3),DATA!$H$2:$I$16,2,FALSE)</f>
        <v>9.0"</v>
      </c>
      <c r="T604" s="13" t="str">
        <f t="shared" si="19"/>
        <v>35</v>
      </c>
      <c r="U604" s="13" t="str">
        <f>VLOOKUP(MID(P604,10,3),DATA!$J$2:$L$16,2,FALSE)</f>
        <v>5x112</v>
      </c>
      <c r="V604" s="13">
        <f>VLOOKUP(MID(P604,10,3),DATA!$J$2:$L$16,3,FALSE)</f>
        <v>66.56</v>
      </c>
      <c r="W604" s="10" t="str">
        <f>VLOOKUP(MID(P604,3,1),DATA!$D$2:$E$16,2,FALSE)</f>
        <v>High Offset</v>
      </c>
      <c r="X604" s="10"/>
      <c r="Y604" s="11" t="s">
        <v>77</v>
      </c>
      <c r="Z604" s="10" t="s">
        <v>2169</v>
      </c>
      <c r="AA604" s="10" t="s">
        <v>2</v>
      </c>
      <c r="AB604" s="10" t="s">
        <v>5</v>
      </c>
      <c r="AC604" s="10" t="s">
        <v>68</v>
      </c>
    </row>
    <row r="605" spans="1:29" s="81" customFormat="1" x14ac:dyDescent="0.25">
      <c r="A605" s="10" t="s">
        <v>1832</v>
      </c>
      <c r="B605" s="10" t="s">
        <v>1848</v>
      </c>
      <c r="C605" s="62" t="str">
        <f>VLOOKUP(MID(E605,1,2),DATA!$B$2:$C$10,2,FALSE)</f>
        <v>FF11</v>
      </c>
      <c r="D605" s="10" t="str">
        <f>VLOOKUP(MID(E605,13,2),DATA!$M$2:$N$16,2,FALSE)</f>
        <v>Tarmac</v>
      </c>
      <c r="E605" s="66" t="s">
        <v>372</v>
      </c>
      <c r="F605" s="18" cm="1">
        <f t="array" ref="F605">SUMPRODUCT(1*('All Skus'!$C$2:$C$951=$E605),'All Skus'!$D$2:$D$951)</f>
        <v>3</v>
      </c>
      <c r="G605" s="13" t="str">
        <f>VLOOKUP(MID(E605,4,1),DATA!$F$2:$G$16,2,FALSE)</f>
        <v>19"</v>
      </c>
      <c r="H605" s="13" t="str">
        <f>VLOOKUP(MID(E605,5,3),DATA!$H$2:$I$16,2,FALSE)</f>
        <v>9.5"</v>
      </c>
      <c r="I605" s="13" t="str">
        <f t="shared" si="18"/>
        <v>45</v>
      </c>
      <c r="J605" s="13" t="str">
        <f>VLOOKUP(MID(E605,10,3),DATA!$J$2:$L$16,2,FALSE)</f>
        <v>5x112</v>
      </c>
      <c r="K605" s="13">
        <f>VLOOKUP(MID(E605,10,3),DATA!$J$2:$L$16,3,FALSE)</f>
        <v>66.56</v>
      </c>
      <c r="L605" s="10" t="str">
        <f>VLOOKUP(MID(E605,3,1),DATA!$D$2:$E$16,2,FALSE)</f>
        <v>High Offset</v>
      </c>
      <c r="M605" s="10"/>
      <c r="N605" s="11" t="s">
        <v>2508</v>
      </c>
      <c r="O605" s="61" t="str">
        <f>VLOOKUP(MID(P605,1,2),DATA!$B$2:$C$10,2,FALSE)</f>
        <v>FF11</v>
      </c>
      <c r="P605" s="66" t="s">
        <v>372</v>
      </c>
      <c r="Q605" s="18" cm="1">
        <f t="array" ref="Q605">SUMPRODUCT(1*('All Skus'!$C$2:$C$951=$P605),'All Skus'!$D$2:$D$951)</f>
        <v>3</v>
      </c>
      <c r="R605" s="13" t="str">
        <f>VLOOKUP(MID(P605,4,1),DATA!$F$2:$G$16,2,FALSE)</f>
        <v>19"</v>
      </c>
      <c r="S605" s="13" t="str">
        <f>VLOOKUP(MID(P605,5,3),DATA!$H$2:$I$16,2,FALSE)</f>
        <v>9.5"</v>
      </c>
      <c r="T605" s="13" t="str">
        <f t="shared" si="19"/>
        <v>45</v>
      </c>
      <c r="U605" s="13" t="str">
        <f>VLOOKUP(MID(P605,10,3),DATA!$J$2:$L$16,2,FALSE)</f>
        <v>5x112</v>
      </c>
      <c r="V605" s="13">
        <f>VLOOKUP(MID(P605,10,3),DATA!$J$2:$L$16,3,FALSE)</f>
        <v>66.56</v>
      </c>
      <c r="W605" s="10" t="str">
        <f>VLOOKUP(MID(P605,3,1),DATA!$D$2:$E$16,2,FALSE)</f>
        <v>High Offset</v>
      </c>
      <c r="X605" s="10"/>
      <c r="Y605" s="11" t="s">
        <v>2508</v>
      </c>
      <c r="Z605" s="10"/>
      <c r="AA605" s="10" t="s">
        <v>2</v>
      </c>
      <c r="AB605" s="10" t="s">
        <v>5</v>
      </c>
      <c r="AC605" s="10" t="s">
        <v>68</v>
      </c>
    </row>
    <row r="606" spans="1:29" s="81" customFormat="1" x14ac:dyDescent="0.25">
      <c r="A606" s="10" t="s">
        <v>1832</v>
      </c>
      <c r="B606" s="10" t="s">
        <v>1848</v>
      </c>
      <c r="C606" s="62" t="str">
        <f>VLOOKUP(MID(E606,1,2),DATA!$B$2:$C$10,2,FALSE)</f>
        <v>FF11</v>
      </c>
      <c r="D606" s="10" t="str">
        <f>VLOOKUP(MID(E606,13,2),DATA!$M$2:$N$16,2,FALSE)</f>
        <v>Liquid Metal</v>
      </c>
      <c r="E606" s="66" t="s">
        <v>373</v>
      </c>
      <c r="F606" s="18" cm="1">
        <f t="array" ref="F606">SUMPRODUCT(1*('All Skus'!$C$2:$C$951=$E606),'All Skus'!$D$2:$D$951)</f>
        <v>3</v>
      </c>
      <c r="G606" s="13" t="str">
        <f>VLOOKUP(MID(E606,4,1),DATA!$F$2:$G$16,2,FALSE)</f>
        <v>19"</v>
      </c>
      <c r="H606" s="13" t="str">
        <f>VLOOKUP(MID(E606,5,3),DATA!$H$2:$I$16,2,FALSE)</f>
        <v>9.5"</v>
      </c>
      <c r="I606" s="13" t="str">
        <f t="shared" si="18"/>
        <v>45</v>
      </c>
      <c r="J606" s="13" t="str">
        <f>VLOOKUP(MID(E606,10,3),DATA!$J$2:$L$16,2,FALSE)</f>
        <v>5x112</v>
      </c>
      <c r="K606" s="13">
        <f>VLOOKUP(MID(E606,10,3),DATA!$J$2:$L$16,3,FALSE)</f>
        <v>66.56</v>
      </c>
      <c r="L606" s="10" t="str">
        <f>VLOOKUP(MID(E606,3,1),DATA!$D$2:$E$16,2,FALSE)</f>
        <v>High Offset</v>
      </c>
      <c r="M606" s="10"/>
      <c r="N606" s="11" t="s">
        <v>2508</v>
      </c>
      <c r="O606" s="61" t="str">
        <f>VLOOKUP(MID(P606,1,2),DATA!$B$2:$C$10,2,FALSE)</f>
        <v>FF11</v>
      </c>
      <c r="P606" s="66" t="s">
        <v>373</v>
      </c>
      <c r="Q606" s="18" cm="1">
        <f t="array" ref="Q606">SUMPRODUCT(1*('All Skus'!$C$2:$C$951=$P606),'All Skus'!$D$2:$D$951)</f>
        <v>3</v>
      </c>
      <c r="R606" s="13" t="str">
        <f>VLOOKUP(MID(P606,4,1),DATA!$F$2:$G$16,2,FALSE)</f>
        <v>19"</v>
      </c>
      <c r="S606" s="13" t="str">
        <f>VLOOKUP(MID(P606,5,3),DATA!$H$2:$I$16,2,FALSE)</f>
        <v>9.5"</v>
      </c>
      <c r="T606" s="13" t="str">
        <f t="shared" si="19"/>
        <v>45</v>
      </c>
      <c r="U606" s="13" t="str">
        <f>VLOOKUP(MID(P606,10,3),DATA!$J$2:$L$16,2,FALSE)</f>
        <v>5x112</v>
      </c>
      <c r="V606" s="13">
        <f>VLOOKUP(MID(P606,10,3),DATA!$J$2:$L$16,3,FALSE)</f>
        <v>66.56</v>
      </c>
      <c r="W606" s="10" t="str">
        <f>VLOOKUP(MID(P606,3,1),DATA!$D$2:$E$16,2,FALSE)</f>
        <v>High Offset</v>
      </c>
      <c r="X606" s="10"/>
      <c r="Y606" s="11" t="s">
        <v>2508</v>
      </c>
      <c r="Z606" s="10"/>
      <c r="AA606" s="10" t="s">
        <v>2</v>
      </c>
      <c r="AB606" s="10" t="s">
        <v>5</v>
      </c>
      <c r="AC606" s="10" t="s">
        <v>68</v>
      </c>
    </row>
    <row r="607" spans="1:29" s="81" customFormat="1" x14ac:dyDescent="0.25">
      <c r="A607" s="10" t="s">
        <v>1832</v>
      </c>
      <c r="B607" s="10" t="s">
        <v>1855</v>
      </c>
      <c r="C607" s="62" t="str">
        <f>VLOOKUP(MID(E607,1,2),DATA!$B$2:$C$10,2,FALSE)</f>
        <v>FF11</v>
      </c>
      <c r="D607" s="10" t="str">
        <f>VLOOKUP(MID(E607,13,2),DATA!$M$2:$N$16,2,FALSE)</f>
        <v>Tarmac</v>
      </c>
      <c r="E607" s="66" t="s">
        <v>382</v>
      </c>
      <c r="F607" s="18" cm="1">
        <f t="array" ref="F607">SUMPRODUCT(1*('All Skus'!$C$2:$C$951=$E607),'All Skus'!$D$2:$D$951)</f>
        <v>0</v>
      </c>
      <c r="G607" s="13" t="str">
        <f>VLOOKUP(MID(E607,4,1),DATA!$F$2:$G$16,2,FALSE)</f>
        <v>20"</v>
      </c>
      <c r="H607" s="13" t="str">
        <f>VLOOKUP(MID(E607,5,3),DATA!$H$2:$I$16,2,FALSE)</f>
        <v>9.0"</v>
      </c>
      <c r="I607" s="13" t="str">
        <f t="shared" si="18"/>
        <v>35</v>
      </c>
      <c r="J607" s="13" t="str">
        <f>VLOOKUP(MID(E607,10,3),DATA!$J$2:$L$16,2,FALSE)</f>
        <v>5x112</v>
      </c>
      <c r="K607" s="13">
        <f>VLOOKUP(MID(E607,10,3),DATA!$J$2:$L$16,3,FALSE)</f>
        <v>66.56</v>
      </c>
      <c r="L607" s="10" t="str">
        <f>VLOOKUP(MID(E607,3,1),DATA!$D$2:$E$16,2,FALSE)</f>
        <v>High Offset</v>
      </c>
      <c r="M607" s="10"/>
      <c r="N607" s="11" t="s">
        <v>39</v>
      </c>
      <c r="O607" s="61" t="str">
        <f>VLOOKUP(MID(P607,1,2),DATA!$B$2:$C$10,2,FALSE)</f>
        <v>FF11</v>
      </c>
      <c r="P607" s="66" t="s">
        <v>382</v>
      </c>
      <c r="Q607" s="18" cm="1">
        <f t="array" ref="Q607">SUMPRODUCT(1*('All Skus'!$C$2:$C$951=$P607),'All Skus'!$D$2:$D$951)</f>
        <v>0</v>
      </c>
      <c r="R607" s="13" t="str">
        <f>VLOOKUP(MID(P607,4,1),DATA!$F$2:$G$16,2,FALSE)</f>
        <v>20"</v>
      </c>
      <c r="S607" s="13" t="str">
        <f>VLOOKUP(MID(P607,5,3),DATA!$H$2:$I$16,2,FALSE)</f>
        <v>9.0"</v>
      </c>
      <c r="T607" s="13" t="str">
        <f t="shared" si="19"/>
        <v>35</v>
      </c>
      <c r="U607" s="13" t="str">
        <f>VLOOKUP(MID(P607,10,3),DATA!$J$2:$L$16,2,FALSE)</f>
        <v>5x112</v>
      </c>
      <c r="V607" s="13">
        <f>VLOOKUP(MID(P607,10,3),DATA!$J$2:$L$16,3,FALSE)</f>
        <v>66.56</v>
      </c>
      <c r="W607" s="10" t="str">
        <f>VLOOKUP(MID(P607,3,1),DATA!$D$2:$E$16,2,FALSE)</f>
        <v>High Offset</v>
      </c>
      <c r="X607" s="10"/>
      <c r="Y607" s="11" t="s">
        <v>39</v>
      </c>
      <c r="Z607" s="10" t="s">
        <v>2169</v>
      </c>
      <c r="AA607" s="10" t="s">
        <v>2</v>
      </c>
      <c r="AB607" s="10" t="s">
        <v>5</v>
      </c>
      <c r="AC607" s="10" t="s">
        <v>68</v>
      </c>
    </row>
    <row r="608" spans="1:29" x14ac:dyDescent="0.25">
      <c r="A608" s="10" t="s">
        <v>1832</v>
      </c>
      <c r="B608" s="10" t="s">
        <v>1855</v>
      </c>
      <c r="C608" s="62" t="str">
        <f>VLOOKUP(MID(E608,1,2),DATA!$B$2:$C$10,2,FALSE)</f>
        <v>FF11</v>
      </c>
      <c r="D608" s="10" t="str">
        <f>VLOOKUP(MID(E608,13,2),DATA!$M$2:$N$16,2,FALSE)</f>
        <v>Liquid Metal</v>
      </c>
      <c r="E608" s="66" t="s">
        <v>383</v>
      </c>
      <c r="F608" s="18" cm="1">
        <f t="array" ref="F608">SUMPRODUCT(1*('All Skus'!$C$2:$C$951=$E608),'All Skus'!$D$2:$D$951)</f>
        <v>27</v>
      </c>
      <c r="G608" s="13" t="str">
        <f>VLOOKUP(MID(E608,4,1),DATA!$F$2:$G$16,2,FALSE)</f>
        <v>20"</v>
      </c>
      <c r="H608" s="13" t="str">
        <f>VLOOKUP(MID(E608,5,3),DATA!$H$2:$I$16,2,FALSE)</f>
        <v>9.0"</v>
      </c>
      <c r="I608" s="13" t="str">
        <f t="shared" si="18"/>
        <v>35</v>
      </c>
      <c r="J608" s="13" t="str">
        <f>VLOOKUP(MID(E608,10,3),DATA!$J$2:$L$16,2,FALSE)</f>
        <v>5x112</v>
      </c>
      <c r="K608" s="13">
        <f>VLOOKUP(MID(E608,10,3),DATA!$J$2:$L$16,3,FALSE)</f>
        <v>66.56</v>
      </c>
      <c r="L608" s="10" t="str">
        <f>VLOOKUP(MID(E608,3,1),DATA!$D$2:$E$16,2,FALSE)</f>
        <v>High Offset</v>
      </c>
      <c r="N608" s="11" t="s">
        <v>39</v>
      </c>
      <c r="O608" s="61" t="str">
        <f>VLOOKUP(MID(P608,1,2),DATA!$B$2:$C$10,2,FALSE)</f>
        <v>FF11</v>
      </c>
      <c r="P608" s="66" t="s">
        <v>383</v>
      </c>
      <c r="Q608" s="18" cm="1">
        <f t="array" ref="Q608">SUMPRODUCT(1*('All Skus'!$C$2:$C$951=$P608),'All Skus'!$D$2:$D$951)</f>
        <v>27</v>
      </c>
      <c r="R608" s="13" t="str">
        <f>VLOOKUP(MID(P608,4,1),DATA!$F$2:$G$16,2,FALSE)</f>
        <v>20"</v>
      </c>
      <c r="S608" s="13" t="str">
        <f>VLOOKUP(MID(P608,5,3),DATA!$H$2:$I$16,2,FALSE)</f>
        <v>9.0"</v>
      </c>
      <c r="T608" s="13" t="str">
        <f t="shared" si="19"/>
        <v>35</v>
      </c>
      <c r="U608" s="13" t="str">
        <f>VLOOKUP(MID(P608,10,3),DATA!$J$2:$L$16,2,FALSE)</f>
        <v>5x112</v>
      </c>
      <c r="V608" s="13">
        <f>VLOOKUP(MID(P608,10,3),DATA!$J$2:$L$16,3,FALSE)</f>
        <v>66.56</v>
      </c>
      <c r="W608" s="10" t="str">
        <f>VLOOKUP(MID(P608,3,1),DATA!$D$2:$E$16,2,FALSE)</f>
        <v>High Offset</v>
      </c>
      <c r="Y608" s="11" t="s">
        <v>39</v>
      </c>
      <c r="Z608" s="10" t="s">
        <v>2169</v>
      </c>
      <c r="AA608" s="10" t="s">
        <v>2</v>
      </c>
      <c r="AB608" s="10" t="s">
        <v>5</v>
      </c>
      <c r="AC608" s="10" t="s">
        <v>68</v>
      </c>
    </row>
    <row r="609" spans="1:29" x14ac:dyDescent="0.25">
      <c r="A609" s="10" t="s">
        <v>1832</v>
      </c>
      <c r="B609" s="10" t="s">
        <v>1848</v>
      </c>
      <c r="C609" s="62" t="str">
        <f>VLOOKUP(MID(E609,1,2),DATA!$B$2:$C$10,2,FALSE)</f>
        <v>FF15</v>
      </c>
      <c r="D609" s="10" t="s">
        <v>1</v>
      </c>
      <c r="E609" s="66" t="s">
        <v>246</v>
      </c>
      <c r="F609" s="18" cm="1">
        <f t="array" ref="F609">SUMPRODUCT(1*('All Skus'!$C$2:$C$951=$E609),'All Skus'!$D$2:$D$951)</f>
        <v>0</v>
      </c>
      <c r="G609" s="13" t="str">
        <f>VLOOKUP(MID(E609,4,1),DATA!$F$2:$G$16,2,FALSE)</f>
        <v>19"</v>
      </c>
      <c r="H609" s="13" t="str">
        <f>VLOOKUP(MID(E609,5,3),DATA!$H$2:$I$16,2,FALSE)</f>
        <v>9.5"</v>
      </c>
      <c r="I609" s="13" t="str">
        <f t="shared" si="18"/>
        <v>45</v>
      </c>
      <c r="J609" s="13" t="str">
        <f>VLOOKUP(MID(E609,10,3),DATA!$J$2:$L$16,2,FALSE)</f>
        <v>5x112</v>
      </c>
      <c r="K609" s="13">
        <f>VLOOKUP(MID(E609,10,3),DATA!$J$2:$L$16,3,FALSE)</f>
        <v>66.56</v>
      </c>
      <c r="L609" s="10" t="str">
        <f>VLOOKUP(MID(E609,3,1),DATA!$D$2:$E$16,2,FALSE)</f>
        <v>High Offset</v>
      </c>
      <c r="M609" s="10">
        <v>24</v>
      </c>
      <c r="N609" s="11" t="s">
        <v>2508</v>
      </c>
      <c r="O609" s="61" t="str">
        <f>VLOOKUP(MID(P609,1,2),DATA!$B$2:$C$10,2,FALSE)</f>
        <v>FF15</v>
      </c>
      <c r="P609" s="66" t="s">
        <v>246</v>
      </c>
      <c r="Q609" s="18" cm="1">
        <f t="array" ref="Q609">SUMPRODUCT(1*('All Skus'!$C$2:$C$951=$P609),'All Skus'!$D$2:$D$951)</f>
        <v>0</v>
      </c>
      <c r="R609" s="13" t="str">
        <f>VLOOKUP(MID(P609,4,1),DATA!$F$2:$G$16,2,FALSE)</f>
        <v>19"</v>
      </c>
      <c r="S609" s="13" t="str">
        <f>VLOOKUP(MID(P609,5,3),DATA!$H$2:$I$16,2,FALSE)</f>
        <v>9.5"</v>
      </c>
      <c r="T609" s="13" t="str">
        <f t="shared" si="19"/>
        <v>45</v>
      </c>
      <c r="U609" s="13" t="str">
        <f>VLOOKUP(MID(P609,10,3),DATA!$J$2:$L$16,2,FALSE)</f>
        <v>5x112</v>
      </c>
      <c r="V609" s="13">
        <f>VLOOKUP(MID(P609,10,3),DATA!$J$2:$L$16,3,FALSE)</f>
        <v>66.56</v>
      </c>
      <c r="W609" s="10" t="str">
        <f>VLOOKUP(MID(P609,3,1),DATA!$D$2:$E$16,2,FALSE)</f>
        <v>High Offset</v>
      </c>
      <c r="X609" s="10">
        <v>24</v>
      </c>
      <c r="Y609" s="11" t="s">
        <v>2508</v>
      </c>
      <c r="AA609" s="10" t="s">
        <v>2</v>
      </c>
      <c r="AB609" s="10" t="s">
        <v>5</v>
      </c>
      <c r="AC609" s="10" t="s">
        <v>68</v>
      </c>
    </row>
    <row r="610" spans="1:29" x14ac:dyDescent="0.25">
      <c r="A610" s="10" t="s">
        <v>1831</v>
      </c>
      <c r="B610" s="10" t="s">
        <v>22</v>
      </c>
      <c r="C610" s="62" t="str">
        <f>VLOOKUP(MID(E610,1,2),DATA!$B$2:$C$10,2,FALSE)</f>
        <v>FF01</v>
      </c>
      <c r="D610" s="10" t="str">
        <f>VLOOKUP(MID(E610,13,2),DATA!$M$2:$N$16,2,FALSE)</f>
        <v>Tarmac</v>
      </c>
      <c r="E610" s="66" t="s">
        <v>147</v>
      </c>
      <c r="F610" s="18" cm="1">
        <f t="array" ref="F610">SUMPRODUCT(1*('All Skus'!$C$2:$C$951=$E610),'All Skus'!$D$2:$D$951)</f>
        <v>7</v>
      </c>
      <c r="G610" s="13" t="str">
        <f>VLOOKUP(MID(E610,4,1),DATA!$F$2:$G$16,2,FALSE)</f>
        <v>19"</v>
      </c>
      <c r="H610" s="13" t="str">
        <f>VLOOKUP(MID(E610,5,3),DATA!$H$2:$I$16,2,FALSE)</f>
        <v>9.5"</v>
      </c>
      <c r="I610" s="13" t="str">
        <f t="shared" si="18"/>
        <v>45</v>
      </c>
      <c r="J610" s="13" t="str">
        <f>VLOOKUP(MID(E610,10,3),DATA!$J$2:$L$16,2,FALSE)</f>
        <v>5x112</v>
      </c>
      <c r="K610" s="13">
        <f>VLOOKUP(MID(E610,10,3),DATA!$J$2:$L$16,3,FALSE)</f>
        <v>66.56</v>
      </c>
      <c r="L610" s="10" t="str">
        <f>VLOOKUP(MID(E610,3,1),DATA!$D$2:$E$16,2,FALSE)</f>
        <v>High Offset</v>
      </c>
      <c r="M610" s="10">
        <v>25.6</v>
      </c>
      <c r="N610" s="11" t="s">
        <v>2508</v>
      </c>
      <c r="O610" s="61" t="str">
        <f>VLOOKUP(MID(P610,1,2),DATA!$B$2:$C$10,2,FALSE)</f>
        <v>FF01</v>
      </c>
      <c r="P610" s="66" t="s">
        <v>147</v>
      </c>
      <c r="Q610" s="18" cm="1">
        <f t="array" ref="Q610">SUMPRODUCT(1*('All Skus'!$C$2:$C$951=$P610),'All Skus'!$D$2:$D$951)</f>
        <v>7</v>
      </c>
      <c r="R610" s="13" t="str">
        <f>VLOOKUP(MID(P610,4,1),DATA!$F$2:$G$16,2,FALSE)</f>
        <v>19"</v>
      </c>
      <c r="S610" s="13" t="str">
        <f>VLOOKUP(MID(P610,5,3),DATA!$H$2:$I$16,2,FALSE)</f>
        <v>9.5"</v>
      </c>
      <c r="T610" s="13" t="str">
        <f t="shared" si="19"/>
        <v>45</v>
      </c>
      <c r="U610" s="13" t="str">
        <f>VLOOKUP(MID(P610,10,3),DATA!$J$2:$L$16,2,FALSE)</f>
        <v>5x112</v>
      </c>
      <c r="V610" s="13">
        <f>VLOOKUP(MID(P610,10,3),DATA!$J$2:$L$16,3,FALSE)</f>
        <v>66.56</v>
      </c>
      <c r="W610" s="10" t="str">
        <f>VLOOKUP(MID(P610,3,1),DATA!$D$2:$E$16,2,FALSE)</f>
        <v>High Offset</v>
      </c>
      <c r="X610" s="10">
        <v>25.6</v>
      </c>
      <c r="Y610" s="11" t="s">
        <v>2508</v>
      </c>
      <c r="Z610" s="10" t="s">
        <v>4</v>
      </c>
      <c r="AA610" s="10" t="s">
        <v>2</v>
      </c>
      <c r="AB610" s="10" t="s">
        <v>5</v>
      </c>
      <c r="AC610" s="10" t="s">
        <v>68</v>
      </c>
    </row>
    <row r="611" spans="1:29" x14ac:dyDescent="0.25">
      <c r="A611" s="10" t="s">
        <v>1831</v>
      </c>
      <c r="B611" s="10" t="s">
        <v>22</v>
      </c>
      <c r="C611" s="62" t="str">
        <f>VLOOKUP(MID(E611,1,2),DATA!$B$2:$C$10,2,FALSE)</f>
        <v>FF01</v>
      </c>
      <c r="D611" s="10" t="str">
        <f>VLOOKUP(MID(E611,13,2),DATA!$M$2:$N$16,2,FALSE)</f>
        <v>Liquid Silver</v>
      </c>
      <c r="E611" s="66" t="s">
        <v>149</v>
      </c>
      <c r="F611" s="18" cm="1">
        <f t="array" ref="F611">SUMPRODUCT(1*('All Skus'!$C$2:$C$951=$E611),'All Skus'!$D$2:$D$951)</f>
        <v>17</v>
      </c>
      <c r="G611" s="13" t="str">
        <f>VLOOKUP(MID(E611,4,1),DATA!$F$2:$G$16,2,FALSE)</f>
        <v>19"</v>
      </c>
      <c r="H611" s="13" t="str">
        <f>VLOOKUP(MID(E611,5,3),DATA!$H$2:$I$16,2,FALSE)</f>
        <v>9.5"</v>
      </c>
      <c r="I611" s="13" t="str">
        <f t="shared" si="18"/>
        <v>45</v>
      </c>
      <c r="J611" s="13" t="str">
        <f>VLOOKUP(MID(E611,10,3),DATA!$J$2:$L$16,2,FALSE)</f>
        <v>5x112</v>
      </c>
      <c r="K611" s="13">
        <f>VLOOKUP(MID(E611,10,3),DATA!$J$2:$L$16,3,FALSE)</f>
        <v>66.56</v>
      </c>
      <c r="L611" s="10" t="str">
        <f>VLOOKUP(MID(E611,3,1),DATA!$D$2:$E$16,2,FALSE)</f>
        <v>High Offset</v>
      </c>
      <c r="M611" s="10">
        <v>25.6</v>
      </c>
      <c r="N611" s="11" t="s">
        <v>2508</v>
      </c>
      <c r="O611" s="61" t="str">
        <f>VLOOKUP(MID(P611,1,2),DATA!$B$2:$C$10,2,FALSE)</f>
        <v>FF01</v>
      </c>
      <c r="P611" s="66" t="s">
        <v>149</v>
      </c>
      <c r="Q611" s="18" cm="1">
        <f t="array" ref="Q611">SUMPRODUCT(1*('All Skus'!$C$2:$C$951=$P611),'All Skus'!$D$2:$D$951)</f>
        <v>17</v>
      </c>
      <c r="R611" s="13" t="str">
        <f>VLOOKUP(MID(P611,4,1),DATA!$F$2:$G$16,2,FALSE)</f>
        <v>19"</v>
      </c>
      <c r="S611" s="13" t="str">
        <f>VLOOKUP(MID(P611,5,3),DATA!$H$2:$I$16,2,FALSE)</f>
        <v>9.5"</v>
      </c>
      <c r="T611" s="13" t="str">
        <f t="shared" si="19"/>
        <v>45</v>
      </c>
      <c r="U611" s="13" t="str">
        <f>VLOOKUP(MID(P611,10,3),DATA!$J$2:$L$16,2,FALSE)</f>
        <v>5x112</v>
      </c>
      <c r="V611" s="13">
        <f>VLOOKUP(MID(P611,10,3),DATA!$J$2:$L$16,3,FALSE)</f>
        <v>66.56</v>
      </c>
      <c r="W611" s="10" t="str">
        <f>VLOOKUP(MID(P611,3,1),DATA!$D$2:$E$16,2,FALSE)</f>
        <v>High Offset</v>
      </c>
      <c r="X611" s="10">
        <v>25.6</v>
      </c>
      <c r="Y611" s="11" t="s">
        <v>2508</v>
      </c>
      <c r="Z611" s="10" t="s">
        <v>4</v>
      </c>
      <c r="AA611" s="10" t="s">
        <v>2</v>
      </c>
      <c r="AB611" s="10" t="s">
        <v>5</v>
      </c>
      <c r="AC611" s="10" t="s">
        <v>68</v>
      </c>
    </row>
    <row r="612" spans="1:29" x14ac:dyDescent="0.25">
      <c r="A612" s="10" t="s">
        <v>1831</v>
      </c>
      <c r="B612" s="10" t="s">
        <v>22</v>
      </c>
      <c r="C612" s="62" t="str">
        <f>VLOOKUP(MID(E612,1,2),DATA!$B$2:$C$10,2,FALSE)</f>
        <v>FF04</v>
      </c>
      <c r="D612" s="10" t="str">
        <f>VLOOKUP(MID(E612,13,2),DATA!$M$2:$N$16,2,FALSE)</f>
        <v>Tarmac</v>
      </c>
      <c r="E612" s="66" t="s">
        <v>295</v>
      </c>
      <c r="F612" s="18" cm="1">
        <f t="array" ref="F612">SUMPRODUCT(1*('All Skus'!$C$2:$C$951=$E612),'All Skus'!$D$2:$D$951)</f>
        <v>27</v>
      </c>
      <c r="G612" s="13" t="str">
        <f>VLOOKUP(MID(E612,4,1),DATA!$F$2:$G$16,2,FALSE)</f>
        <v>19"</v>
      </c>
      <c r="H612" s="13" t="str">
        <f>VLOOKUP(MID(E612,5,3),DATA!$H$2:$I$16,2,FALSE)</f>
        <v>9.5"</v>
      </c>
      <c r="I612" s="13" t="str">
        <f t="shared" si="18"/>
        <v>45</v>
      </c>
      <c r="J612" s="13" t="str">
        <f>VLOOKUP(MID(E612,10,3),DATA!$J$2:$L$16,2,FALSE)</f>
        <v>5x112</v>
      </c>
      <c r="K612" s="13">
        <f>VLOOKUP(MID(E612,10,3),DATA!$J$2:$L$16,3,FALSE)</f>
        <v>66.56</v>
      </c>
      <c r="L612" s="10" t="str">
        <f>VLOOKUP(MID(E612,3,1),DATA!$D$2:$E$16,2,FALSE)</f>
        <v>High Offset</v>
      </c>
      <c r="M612" s="10">
        <v>24.6</v>
      </c>
      <c r="N612" s="11" t="s">
        <v>2508</v>
      </c>
      <c r="O612" s="61" t="str">
        <f>VLOOKUP(MID(P612,1,2),DATA!$B$2:$C$10,2,FALSE)</f>
        <v>FF04</v>
      </c>
      <c r="P612" s="66" t="s">
        <v>295</v>
      </c>
      <c r="Q612" s="18" cm="1">
        <f t="array" ref="Q612">SUMPRODUCT(1*('All Skus'!$C$2:$C$951=$P612),'All Skus'!$D$2:$D$951)</f>
        <v>27</v>
      </c>
      <c r="R612" s="13" t="str">
        <f>VLOOKUP(MID(P612,4,1),DATA!$F$2:$G$16,2,FALSE)</f>
        <v>19"</v>
      </c>
      <c r="S612" s="13" t="str">
        <f>VLOOKUP(MID(P612,5,3),DATA!$H$2:$I$16,2,FALSE)</f>
        <v>9.5"</v>
      </c>
      <c r="T612" s="13" t="str">
        <f t="shared" si="19"/>
        <v>45</v>
      </c>
      <c r="U612" s="13" t="str">
        <f>VLOOKUP(MID(P612,10,3),DATA!$J$2:$L$16,2,FALSE)</f>
        <v>5x112</v>
      </c>
      <c r="V612" s="13">
        <f>VLOOKUP(MID(P612,10,3),DATA!$J$2:$L$16,3,FALSE)</f>
        <v>66.56</v>
      </c>
      <c r="W612" s="10" t="str">
        <f>VLOOKUP(MID(P612,3,1),DATA!$D$2:$E$16,2,FALSE)</f>
        <v>High Offset</v>
      </c>
      <c r="X612" s="10">
        <v>24.6</v>
      </c>
      <c r="Y612" s="11" t="s">
        <v>2508</v>
      </c>
      <c r="AA612" s="10" t="s">
        <v>2</v>
      </c>
      <c r="AB612" s="10" t="s">
        <v>5</v>
      </c>
      <c r="AC612" s="10" t="s">
        <v>68</v>
      </c>
    </row>
    <row r="613" spans="1:29" x14ac:dyDescent="0.25">
      <c r="A613" s="10" t="s">
        <v>1831</v>
      </c>
      <c r="B613" s="10" t="s">
        <v>22</v>
      </c>
      <c r="C613" s="62" t="str">
        <f>VLOOKUP(MID(E613,1,2),DATA!$B$2:$C$10,2,FALSE)</f>
        <v>FF04</v>
      </c>
      <c r="D613" s="10" t="str">
        <f>VLOOKUP(MID(E613,13,2),DATA!$M$2:$N$16,2,FALSE)</f>
        <v>Liquid Metal</v>
      </c>
      <c r="E613" s="66" t="s">
        <v>296</v>
      </c>
      <c r="F613" s="18" cm="1">
        <f t="array" ref="F613">SUMPRODUCT(1*('All Skus'!$C$2:$C$951=$E613),'All Skus'!$D$2:$D$951)</f>
        <v>15</v>
      </c>
      <c r="G613" s="13" t="str">
        <f>VLOOKUP(MID(E613,4,1),DATA!$F$2:$G$16,2,FALSE)</f>
        <v>19"</v>
      </c>
      <c r="H613" s="13" t="str">
        <f>VLOOKUP(MID(E613,5,3),DATA!$H$2:$I$16,2,FALSE)</f>
        <v>9.5"</v>
      </c>
      <c r="I613" s="13" t="str">
        <f t="shared" si="18"/>
        <v>45</v>
      </c>
      <c r="J613" s="13" t="str">
        <f>VLOOKUP(MID(E613,10,3),DATA!$J$2:$L$16,2,FALSE)</f>
        <v>5x112</v>
      </c>
      <c r="K613" s="13">
        <f>VLOOKUP(MID(E613,10,3),DATA!$J$2:$L$16,3,FALSE)</f>
        <v>66.56</v>
      </c>
      <c r="L613" s="10" t="str">
        <f>VLOOKUP(MID(E613,3,1),DATA!$D$2:$E$16,2,FALSE)</f>
        <v>High Offset</v>
      </c>
      <c r="M613" s="10">
        <v>24.6</v>
      </c>
      <c r="N613" s="11" t="s">
        <v>2508</v>
      </c>
      <c r="O613" s="61" t="str">
        <f>VLOOKUP(MID(P613,1,2),DATA!$B$2:$C$10,2,FALSE)</f>
        <v>FF04</v>
      </c>
      <c r="P613" s="66" t="s">
        <v>296</v>
      </c>
      <c r="Q613" s="18" cm="1">
        <f t="array" ref="Q613">SUMPRODUCT(1*('All Skus'!$C$2:$C$951=$P613),'All Skus'!$D$2:$D$951)</f>
        <v>15</v>
      </c>
      <c r="R613" s="13" t="str">
        <f>VLOOKUP(MID(P613,4,1),DATA!$F$2:$G$16,2,FALSE)</f>
        <v>19"</v>
      </c>
      <c r="S613" s="13" t="str">
        <f>VLOOKUP(MID(P613,5,3),DATA!$H$2:$I$16,2,FALSE)</f>
        <v>9.5"</v>
      </c>
      <c r="T613" s="13" t="str">
        <f t="shared" si="19"/>
        <v>45</v>
      </c>
      <c r="U613" s="13" t="str">
        <f>VLOOKUP(MID(P613,10,3),DATA!$J$2:$L$16,2,FALSE)</f>
        <v>5x112</v>
      </c>
      <c r="V613" s="13">
        <f>VLOOKUP(MID(P613,10,3),DATA!$J$2:$L$16,3,FALSE)</f>
        <v>66.56</v>
      </c>
      <c r="W613" s="10" t="str">
        <f>VLOOKUP(MID(P613,3,1),DATA!$D$2:$E$16,2,FALSE)</f>
        <v>High Offset</v>
      </c>
      <c r="X613" s="10">
        <v>24.6</v>
      </c>
      <c r="Y613" s="11" t="s">
        <v>2508</v>
      </c>
      <c r="AA613" s="10" t="s">
        <v>2</v>
      </c>
      <c r="AB613" s="10" t="s">
        <v>5</v>
      </c>
      <c r="AC613" s="10" t="s">
        <v>68</v>
      </c>
    </row>
    <row r="614" spans="1:29" x14ac:dyDescent="0.25">
      <c r="A614" s="10" t="s">
        <v>1831</v>
      </c>
      <c r="B614" s="10" t="s">
        <v>22</v>
      </c>
      <c r="C614" s="62" t="str">
        <f>VLOOKUP(MID(E614,1,2),DATA!$B$2:$C$10,2,FALSE)</f>
        <v>FF10</v>
      </c>
      <c r="D614" s="10" t="str">
        <f>VLOOKUP(MID(E614,13,2),DATA!$M$2:$N$16,2,FALSE)</f>
        <v>Tarmac</v>
      </c>
      <c r="E614" s="66" t="s">
        <v>3</v>
      </c>
      <c r="F614" s="18" cm="1">
        <f t="array" ref="F614">SUMPRODUCT(1*('All Skus'!$C$2:$C$951=$E614),'All Skus'!$D$2:$D$951)</f>
        <v>1</v>
      </c>
      <c r="G614" s="13" t="str">
        <f>VLOOKUP(MID(E614,4,1),DATA!$F$2:$G$16,2,FALSE)</f>
        <v>19"</v>
      </c>
      <c r="H614" s="13" t="str">
        <f>VLOOKUP(MID(E614,5,3),DATA!$H$2:$I$16,2,FALSE)</f>
        <v>9.5"</v>
      </c>
      <c r="I614" s="13" t="str">
        <f t="shared" si="18"/>
        <v>45</v>
      </c>
      <c r="J614" s="13" t="str">
        <f>VLOOKUP(MID(E614,10,3),DATA!$J$2:$L$16,2,FALSE)</f>
        <v>5x112</v>
      </c>
      <c r="K614" s="13">
        <f>VLOOKUP(MID(E614,10,3),DATA!$J$2:$L$16,3,FALSE)</f>
        <v>66.56</v>
      </c>
      <c r="L614" s="10" t="str">
        <f>VLOOKUP(MID(E614,3,1),DATA!$D$2:$E$16,2,FALSE)</f>
        <v>High Offset</v>
      </c>
      <c r="N614" s="11" t="s">
        <v>2508</v>
      </c>
      <c r="O614" s="61" t="str">
        <f>VLOOKUP(MID(P614,1,2),DATA!$B$2:$C$10,2,FALSE)</f>
        <v>FF10</v>
      </c>
      <c r="P614" s="66" t="s">
        <v>3</v>
      </c>
      <c r="Q614" s="18" cm="1">
        <f t="array" ref="Q614">SUMPRODUCT(1*('All Skus'!$C$2:$C$951=$P614),'All Skus'!$D$2:$D$951)</f>
        <v>1</v>
      </c>
      <c r="R614" s="13" t="str">
        <f>VLOOKUP(MID(P614,4,1),DATA!$F$2:$G$16,2,FALSE)</f>
        <v>19"</v>
      </c>
      <c r="S614" s="13" t="str">
        <f>VLOOKUP(MID(P614,5,3),DATA!$H$2:$I$16,2,FALSE)</f>
        <v>9.5"</v>
      </c>
      <c r="T614" s="13" t="str">
        <f t="shared" si="19"/>
        <v>45</v>
      </c>
      <c r="U614" s="13" t="str">
        <f>VLOOKUP(MID(P614,10,3),DATA!$J$2:$L$16,2,FALSE)</f>
        <v>5x112</v>
      </c>
      <c r="V614" s="13">
        <f>VLOOKUP(MID(P614,10,3),DATA!$J$2:$L$16,3,FALSE)</f>
        <v>66.56</v>
      </c>
      <c r="W614" s="10" t="str">
        <f>VLOOKUP(MID(P614,3,1),DATA!$D$2:$E$16,2,FALSE)</f>
        <v>High Offset</v>
      </c>
      <c r="Y614" s="11" t="s">
        <v>2508</v>
      </c>
      <c r="AA614" s="10" t="s">
        <v>2</v>
      </c>
      <c r="AB614" s="10" t="s">
        <v>5</v>
      </c>
      <c r="AC614" s="10" t="s">
        <v>68</v>
      </c>
    </row>
    <row r="615" spans="1:29" x14ac:dyDescent="0.25">
      <c r="A615" s="10" t="s">
        <v>1831</v>
      </c>
      <c r="B615" s="10" t="s">
        <v>22</v>
      </c>
      <c r="C615" s="62" t="str">
        <f>VLOOKUP(MID(E615,1,2),DATA!$B$2:$C$10,2,FALSE)</f>
        <v>FF10</v>
      </c>
      <c r="D615" s="10" t="str">
        <f>VLOOKUP(MID(E615,13,2),DATA!$M$2:$N$16,2,FALSE)</f>
        <v>Liquid Metal</v>
      </c>
      <c r="E615" s="66" t="s">
        <v>7</v>
      </c>
      <c r="F615" s="18" cm="1">
        <f t="array" ref="F615">SUMPRODUCT(1*('All Skus'!$C$2:$C$951=$E615),'All Skus'!$D$2:$D$951)</f>
        <v>22</v>
      </c>
      <c r="G615" s="13" t="str">
        <f>VLOOKUP(MID(E615,4,1),DATA!$F$2:$G$16,2,FALSE)</f>
        <v>19"</v>
      </c>
      <c r="H615" s="13" t="str">
        <f>VLOOKUP(MID(E615,5,3),DATA!$H$2:$I$16,2,FALSE)</f>
        <v>9.5"</v>
      </c>
      <c r="I615" s="13" t="str">
        <f t="shared" si="18"/>
        <v>45</v>
      </c>
      <c r="J615" s="13" t="str">
        <f>VLOOKUP(MID(E615,10,3),DATA!$J$2:$L$16,2,FALSE)</f>
        <v>5x112</v>
      </c>
      <c r="K615" s="13">
        <f>VLOOKUP(MID(E615,10,3),DATA!$J$2:$L$16,3,FALSE)</f>
        <v>66.56</v>
      </c>
      <c r="L615" s="10" t="str">
        <f>VLOOKUP(MID(E615,3,1),DATA!$D$2:$E$16,2,FALSE)</f>
        <v>High Offset</v>
      </c>
      <c r="N615" s="11" t="s">
        <v>2508</v>
      </c>
      <c r="O615" s="61" t="str">
        <f>VLOOKUP(MID(P615,1,2),DATA!$B$2:$C$10,2,FALSE)</f>
        <v>FF10</v>
      </c>
      <c r="P615" s="66" t="s">
        <v>7</v>
      </c>
      <c r="Q615" s="18" cm="1">
        <f t="array" ref="Q615">SUMPRODUCT(1*('All Skus'!$C$2:$C$951=$P615),'All Skus'!$D$2:$D$951)</f>
        <v>22</v>
      </c>
      <c r="R615" s="13" t="str">
        <f>VLOOKUP(MID(P615,4,1),DATA!$F$2:$G$16,2,FALSE)</f>
        <v>19"</v>
      </c>
      <c r="S615" s="13" t="str">
        <f>VLOOKUP(MID(P615,5,3),DATA!$H$2:$I$16,2,FALSE)</f>
        <v>9.5"</v>
      </c>
      <c r="T615" s="13" t="str">
        <f t="shared" si="19"/>
        <v>45</v>
      </c>
      <c r="U615" s="13" t="str">
        <f>VLOOKUP(MID(P615,10,3),DATA!$J$2:$L$16,2,FALSE)</f>
        <v>5x112</v>
      </c>
      <c r="V615" s="13">
        <f>VLOOKUP(MID(P615,10,3),DATA!$J$2:$L$16,3,FALSE)</f>
        <v>66.56</v>
      </c>
      <c r="W615" s="10" t="str">
        <f>VLOOKUP(MID(P615,3,1),DATA!$D$2:$E$16,2,FALSE)</f>
        <v>High Offset</v>
      </c>
      <c r="Y615" s="11" t="s">
        <v>2508</v>
      </c>
      <c r="AA615" s="10" t="s">
        <v>2</v>
      </c>
      <c r="AB615" s="10" t="s">
        <v>5</v>
      </c>
      <c r="AC615" s="10" t="s">
        <v>68</v>
      </c>
    </row>
    <row r="616" spans="1:29" x14ac:dyDescent="0.25">
      <c r="A616" s="10" t="s">
        <v>1831</v>
      </c>
      <c r="B616" s="10" t="s">
        <v>22</v>
      </c>
      <c r="C616" s="62" t="str">
        <f>VLOOKUP(MID(E616,1,2),DATA!$B$2:$C$10,2,FALSE)</f>
        <v>FF11</v>
      </c>
      <c r="D616" s="10" t="str">
        <f>VLOOKUP(MID(E616,13,2),DATA!$M$2:$N$16,2,FALSE)</f>
        <v>Tarmac</v>
      </c>
      <c r="E616" s="66" t="s">
        <v>372</v>
      </c>
      <c r="F616" s="18" cm="1">
        <f t="array" ref="F616">SUMPRODUCT(1*('All Skus'!$C$2:$C$951=$E616),'All Skus'!$D$2:$D$951)</f>
        <v>3</v>
      </c>
      <c r="G616" s="13" t="str">
        <f>VLOOKUP(MID(E616,4,1),DATA!$F$2:$G$16,2,FALSE)</f>
        <v>19"</v>
      </c>
      <c r="H616" s="13" t="str">
        <f>VLOOKUP(MID(E616,5,3),DATA!$H$2:$I$16,2,FALSE)</f>
        <v>9.5"</v>
      </c>
      <c r="I616" s="13" t="str">
        <f t="shared" si="18"/>
        <v>45</v>
      </c>
      <c r="J616" s="13" t="str">
        <f>VLOOKUP(MID(E616,10,3),DATA!$J$2:$L$16,2,FALSE)</f>
        <v>5x112</v>
      </c>
      <c r="K616" s="13">
        <f>VLOOKUP(MID(E616,10,3),DATA!$J$2:$L$16,3,FALSE)</f>
        <v>66.56</v>
      </c>
      <c r="L616" s="10" t="str">
        <f>VLOOKUP(MID(E616,3,1),DATA!$D$2:$E$16,2,FALSE)</f>
        <v>High Offset</v>
      </c>
      <c r="N616" s="11" t="s">
        <v>2508</v>
      </c>
      <c r="O616" s="61" t="str">
        <f>VLOOKUP(MID(P616,1,2),DATA!$B$2:$C$10,2,FALSE)</f>
        <v>FF11</v>
      </c>
      <c r="P616" s="66" t="s">
        <v>372</v>
      </c>
      <c r="Q616" s="18" cm="1">
        <f t="array" ref="Q616">SUMPRODUCT(1*('All Skus'!$C$2:$C$951=$P616),'All Skus'!$D$2:$D$951)</f>
        <v>3</v>
      </c>
      <c r="R616" s="13" t="str">
        <f>VLOOKUP(MID(P616,4,1),DATA!$F$2:$G$16,2,FALSE)</f>
        <v>19"</v>
      </c>
      <c r="S616" s="13" t="str">
        <f>VLOOKUP(MID(P616,5,3),DATA!$H$2:$I$16,2,FALSE)</f>
        <v>9.5"</v>
      </c>
      <c r="T616" s="13" t="str">
        <f t="shared" si="19"/>
        <v>45</v>
      </c>
      <c r="U616" s="13" t="str">
        <f>VLOOKUP(MID(P616,10,3),DATA!$J$2:$L$16,2,FALSE)</f>
        <v>5x112</v>
      </c>
      <c r="V616" s="13">
        <f>VLOOKUP(MID(P616,10,3),DATA!$J$2:$L$16,3,FALSE)</f>
        <v>66.56</v>
      </c>
      <c r="W616" s="10" t="str">
        <f>VLOOKUP(MID(P616,3,1),DATA!$D$2:$E$16,2,FALSE)</f>
        <v>High Offset</v>
      </c>
      <c r="Y616" s="11" t="s">
        <v>2508</v>
      </c>
      <c r="AA616" s="10" t="s">
        <v>2</v>
      </c>
      <c r="AB616" s="10" t="s">
        <v>5</v>
      </c>
      <c r="AC616" s="10" t="s">
        <v>68</v>
      </c>
    </row>
    <row r="617" spans="1:29" x14ac:dyDescent="0.25">
      <c r="A617" s="10" t="s">
        <v>1831</v>
      </c>
      <c r="B617" s="10" t="s">
        <v>22</v>
      </c>
      <c r="C617" s="62" t="str">
        <f>VLOOKUP(MID(E617,1,2),DATA!$B$2:$C$10,2,FALSE)</f>
        <v>FF11</v>
      </c>
      <c r="D617" s="10" t="str">
        <f>VLOOKUP(MID(E617,13,2),DATA!$M$2:$N$16,2,FALSE)</f>
        <v>Liquid Metal</v>
      </c>
      <c r="E617" s="66" t="s">
        <v>373</v>
      </c>
      <c r="F617" s="18" cm="1">
        <f t="array" ref="F617">SUMPRODUCT(1*('All Skus'!$C$2:$C$951=$E617),'All Skus'!$D$2:$D$951)</f>
        <v>3</v>
      </c>
      <c r="G617" s="13" t="str">
        <f>VLOOKUP(MID(E617,4,1),DATA!$F$2:$G$16,2,FALSE)</f>
        <v>19"</v>
      </c>
      <c r="H617" s="13" t="str">
        <f>VLOOKUP(MID(E617,5,3),DATA!$H$2:$I$16,2,FALSE)</f>
        <v>9.5"</v>
      </c>
      <c r="I617" s="13" t="str">
        <f t="shared" si="18"/>
        <v>45</v>
      </c>
      <c r="J617" s="13" t="str">
        <f>VLOOKUP(MID(E617,10,3),DATA!$J$2:$L$16,2,FALSE)</f>
        <v>5x112</v>
      </c>
      <c r="K617" s="13">
        <f>VLOOKUP(MID(E617,10,3),DATA!$J$2:$L$16,3,FALSE)</f>
        <v>66.56</v>
      </c>
      <c r="L617" s="10" t="str">
        <f>VLOOKUP(MID(E617,3,1),DATA!$D$2:$E$16,2,FALSE)</f>
        <v>High Offset</v>
      </c>
      <c r="N617" s="11" t="s">
        <v>2508</v>
      </c>
      <c r="O617" s="61" t="str">
        <f>VLOOKUP(MID(P617,1,2),DATA!$B$2:$C$10,2,FALSE)</f>
        <v>FF11</v>
      </c>
      <c r="P617" s="66" t="s">
        <v>373</v>
      </c>
      <c r="Q617" s="18" cm="1">
        <f t="array" ref="Q617">SUMPRODUCT(1*('All Skus'!$C$2:$C$951=$P617),'All Skus'!$D$2:$D$951)</f>
        <v>3</v>
      </c>
      <c r="R617" s="13" t="str">
        <f>VLOOKUP(MID(P617,4,1),DATA!$F$2:$G$16,2,FALSE)</f>
        <v>19"</v>
      </c>
      <c r="S617" s="13" t="str">
        <f>VLOOKUP(MID(P617,5,3),DATA!$H$2:$I$16,2,FALSE)</f>
        <v>9.5"</v>
      </c>
      <c r="T617" s="13" t="str">
        <f t="shared" si="19"/>
        <v>45</v>
      </c>
      <c r="U617" s="13" t="str">
        <f>VLOOKUP(MID(P617,10,3),DATA!$J$2:$L$16,2,FALSE)</f>
        <v>5x112</v>
      </c>
      <c r="V617" s="13">
        <f>VLOOKUP(MID(P617,10,3),DATA!$J$2:$L$16,3,FALSE)</f>
        <v>66.56</v>
      </c>
      <c r="W617" s="10" t="str">
        <f>VLOOKUP(MID(P617,3,1),DATA!$D$2:$E$16,2,FALSE)</f>
        <v>High Offset</v>
      </c>
      <c r="Y617" s="11" t="s">
        <v>2508</v>
      </c>
      <c r="AA617" s="10" t="s">
        <v>2</v>
      </c>
      <c r="AB617" s="10" t="s">
        <v>5</v>
      </c>
      <c r="AC617" s="10" t="s">
        <v>68</v>
      </c>
    </row>
    <row r="618" spans="1:29" x14ac:dyDescent="0.25">
      <c r="Z618" s="66"/>
    </row>
    <row r="619" spans="1:29" x14ac:dyDescent="0.25">
      <c r="Z619" s="66"/>
    </row>
  </sheetData>
  <autoFilter ref="A1:AC617" xr:uid="{91A18BB5-220E-451A-9414-B482BEB3D84D}"/>
  <phoneticPr fontId="2" type="noConversion"/>
  <conditionalFormatting sqref="Q344:Q1048576 F344:F1048576 F1:F331 Q1:Q331">
    <cfRule type="cellIs" dxfId="253" priority="54" operator="lessThan">
      <formula>2</formula>
    </cfRule>
  </conditionalFormatting>
  <conditionalFormatting sqref="E592:E593">
    <cfRule type="duplicateValues" dxfId="252" priority="235"/>
  </conditionalFormatting>
  <conditionalFormatting sqref="P592:P593">
    <cfRule type="duplicateValues" dxfId="251" priority="236"/>
  </conditionalFormatting>
  <conditionalFormatting sqref="Q332:Q343">
    <cfRule type="cellIs" dxfId="250" priority="2" operator="lessThan">
      <formula>2</formula>
    </cfRule>
  </conditionalFormatting>
  <conditionalFormatting sqref="F332:F343">
    <cfRule type="cellIs" dxfId="249" priority="1" operator="lessThan">
      <formula>2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801D0-1C28-4A14-A1EF-FFE55EBDB221}">
  <sheetPr codeName="Sheet15"/>
  <dimension ref="A1:AD163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7109375" style="7" bestFit="1" customWidth="1"/>
    <col min="2" max="2" width="41.140625" style="8" bestFit="1" customWidth="1"/>
    <col min="3" max="3" width="9.7109375" style="9" bestFit="1" customWidth="1"/>
    <col min="4" max="4" width="8.140625" style="59" bestFit="1" customWidth="1"/>
    <col min="5" max="5" width="12" style="8" bestFit="1" customWidth="1"/>
    <col min="6" max="6" width="16.85546875" style="8" bestFit="1" customWidth="1"/>
    <col min="7" max="7" width="7.140625" style="14" bestFit="1" customWidth="1"/>
    <col min="8" max="8" width="6.42578125" style="12" bestFit="1" customWidth="1"/>
    <col min="9" max="9" width="9.42578125" style="12" bestFit="1" customWidth="1"/>
    <col min="10" max="10" width="9.140625" style="12" bestFit="1" customWidth="1"/>
    <col min="11" max="11" width="8.5703125" style="12" bestFit="1" customWidth="1"/>
    <col min="12" max="12" width="7.28515625" style="12" bestFit="1" customWidth="1"/>
    <col min="13" max="13" width="14.5703125" style="8" bestFit="1" customWidth="1"/>
    <col min="14" max="14" width="10.42578125" style="8" bestFit="1" customWidth="1"/>
    <col min="15" max="15" width="14.28515625" style="9" customWidth="1"/>
    <col min="16" max="16" width="8.140625" style="60" bestFit="1" customWidth="1"/>
    <col min="17" max="17" width="16.85546875" style="8" bestFit="1" customWidth="1"/>
    <col min="18" max="18" width="7.140625" style="14" bestFit="1" customWidth="1"/>
    <col min="19" max="19" width="6.42578125" style="12" bestFit="1" customWidth="1"/>
    <col min="20" max="20" width="9.42578125" style="12" bestFit="1" customWidth="1"/>
    <col min="21" max="21" width="9.140625" style="12" bestFit="1" customWidth="1"/>
    <col min="22" max="22" width="8.5703125" style="12" bestFit="1" customWidth="1"/>
    <col min="23" max="23" width="7.28515625" style="12" bestFit="1" customWidth="1"/>
    <col min="24" max="24" width="14.5703125" style="8" bestFit="1" customWidth="1"/>
    <col min="25" max="25" width="10.42578125" style="8" bestFit="1" customWidth="1"/>
    <col min="26" max="26" width="14.28515625" style="9" customWidth="1"/>
    <col min="27" max="27" width="72.140625" style="8" customWidth="1"/>
    <col min="28" max="28" width="31" style="8" bestFit="1" customWidth="1"/>
    <col min="29" max="29" width="20.28515625" style="8" bestFit="1" customWidth="1"/>
    <col min="30" max="30" width="32.140625" style="8" bestFit="1" customWidth="1"/>
    <col min="31" max="16384" width="9.140625" style="8"/>
  </cols>
  <sheetData>
    <row r="1" spans="1:30" s="30" customFormat="1" ht="15.75" x14ac:dyDescent="0.25">
      <c r="A1" s="15" t="s">
        <v>1972</v>
      </c>
      <c r="B1" s="32" t="str">
        <f>(Audi!A1)</f>
        <v>Model</v>
      </c>
      <c r="C1" s="16" t="str">
        <f>(Audi!B1)</f>
        <v>Year</v>
      </c>
      <c r="D1" s="34" t="str">
        <f>(Audi!C1)</f>
        <v>Style</v>
      </c>
      <c r="E1" s="35" t="str">
        <f>(Audi!D1)</f>
        <v>Finish</v>
      </c>
      <c r="F1" s="35" t="str">
        <f>(Audi!E1)</f>
        <v>Part Number</v>
      </c>
      <c r="G1" s="46" t="str">
        <f>(Audi!F1)</f>
        <v>QTY</v>
      </c>
      <c r="H1" s="36" t="str">
        <f>(Audi!G1)</f>
        <v>Dia</v>
      </c>
      <c r="I1" s="36" t="str">
        <f>(Audi!H1)</f>
        <v>Width</v>
      </c>
      <c r="J1" s="36" t="str">
        <f>(Audi!I1)</f>
        <v>Offset</v>
      </c>
      <c r="K1" s="36" t="str">
        <f>(Audi!J1)</f>
        <v>PCD</v>
      </c>
      <c r="L1" s="36" t="str">
        <f>(Audi!K1)</f>
        <v>Hub</v>
      </c>
      <c r="M1" s="35" t="str">
        <f>(Audi!L1)</f>
        <v>Profile</v>
      </c>
      <c r="N1" s="35" t="str">
        <f>(Audi!M1)</f>
        <v>Weight</v>
      </c>
      <c r="O1" s="37" t="str">
        <f>(Audi!N1)</f>
        <v>Tires Size</v>
      </c>
      <c r="P1" s="40" t="str">
        <f>(Audi!O1)</f>
        <v>Style</v>
      </c>
      <c r="Q1" s="41" t="str">
        <f>(Audi!P1)</f>
        <v>Part Number</v>
      </c>
      <c r="R1" s="47" t="str">
        <f>(Audi!Q1)</f>
        <v>QTY</v>
      </c>
      <c r="S1" s="42" t="str">
        <f>(Audi!R1)</f>
        <v>Dia</v>
      </c>
      <c r="T1" s="42" t="str">
        <f>(Audi!S1)</f>
        <v>Width</v>
      </c>
      <c r="U1" s="42" t="str">
        <f>(Audi!T1)</f>
        <v>Offset</v>
      </c>
      <c r="V1" s="42" t="str">
        <f>(Audi!U1)</f>
        <v>PCD</v>
      </c>
      <c r="W1" s="42" t="str">
        <f>(Audi!V1)</f>
        <v>Hub</v>
      </c>
      <c r="X1" s="41" t="str">
        <f>(Audi!W1)</f>
        <v>Profile</v>
      </c>
      <c r="Y1" s="41" t="str">
        <f>(Audi!X1)</f>
        <v>Weight</v>
      </c>
      <c r="Z1" s="43" t="str">
        <f>(Audi!Y1)</f>
        <v>Tires Size</v>
      </c>
      <c r="AA1" s="30" t="str">
        <f>(Audi!Z1)</f>
        <v>Notes</v>
      </c>
      <c r="AB1" s="30" t="str">
        <f>(Audi!AA1)</f>
        <v>Lugs</v>
      </c>
      <c r="AC1" s="30" t="str">
        <f>(Audi!AB1)</f>
        <v>Lug Part Number</v>
      </c>
      <c r="AD1" s="30" t="str">
        <f>(Audi!AC1)</f>
        <v>Hub Ring</v>
      </c>
    </row>
    <row r="2" spans="1:30" x14ac:dyDescent="0.25">
      <c r="A2" s="7" t="s">
        <v>1973</v>
      </c>
      <c r="B2" s="8" t="str">
        <f>(Audi!A2)</f>
        <v>A3</v>
      </c>
      <c r="C2" s="9" t="str">
        <f>(Audi!B2)</f>
        <v>2006-2019</v>
      </c>
      <c r="D2" s="59" t="str">
        <f>(Audi!C2)</f>
        <v>FF01</v>
      </c>
      <c r="E2" s="8" t="str">
        <f>(Audi!D2)</f>
        <v>Liquid Silver</v>
      </c>
      <c r="F2" s="8" t="str">
        <f>(Audi!E2)</f>
        <v>01H908547013LS</v>
      </c>
      <c r="G2" s="14">
        <f>(Audi!F2)</f>
        <v>1</v>
      </c>
      <c r="H2" s="12" t="str">
        <f>(Audi!G2)</f>
        <v>19"</v>
      </c>
      <c r="I2" s="12" t="str">
        <f>(Audi!H2)</f>
        <v>8.5"</v>
      </c>
      <c r="J2" s="12" t="str">
        <f>(Audi!I2)</f>
        <v>47</v>
      </c>
      <c r="K2" s="12" t="str">
        <f>(Audi!J2)</f>
        <v>5x112</v>
      </c>
      <c r="L2" s="12">
        <f>(Audi!K2)</f>
        <v>66.56</v>
      </c>
      <c r="M2" s="8" t="str">
        <f>(Audi!L2)</f>
        <v>High Offset</v>
      </c>
      <c r="N2" s="8">
        <f>(Audi!M2)</f>
        <v>0</v>
      </c>
      <c r="O2" s="9" t="str">
        <f>(Audi!N2)</f>
        <v>235/35R19</v>
      </c>
      <c r="P2" s="60" t="str">
        <f>(Audi!O2)</f>
        <v>FF01</v>
      </c>
      <c r="Q2" s="8" t="str">
        <f>(Audi!P2)</f>
        <v>01H908547013LS</v>
      </c>
      <c r="R2" s="14">
        <f>(Audi!Q2)</f>
        <v>1</v>
      </c>
      <c r="S2" s="12" t="str">
        <f>(Audi!R2)</f>
        <v>19"</v>
      </c>
      <c r="T2" s="12" t="str">
        <f>(Audi!S2)</f>
        <v>8.5"</v>
      </c>
      <c r="U2" s="12" t="str">
        <f>(Audi!T2)</f>
        <v>47</v>
      </c>
      <c r="V2" s="12" t="str">
        <f>(Audi!U2)</f>
        <v>5x112</v>
      </c>
      <c r="W2" s="12">
        <f>(Audi!V2)</f>
        <v>66.56</v>
      </c>
      <c r="X2" s="8" t="str">
        <f>(Audi!W2)</f>
        <v>High Offset</v>
      </c>
      <c r="Y2" s="8">
        <f>(Audi!X2)</f>
        <v>0</v>
      </c>
      <c r="Z2" s="9" t="str">
        <f>(Audi!Y2)</f>
        <v>235/35R19</v>
      </c>
      <c r="AA2" s="8">
        <f>(Audi!Z2)</f>
        <v>0</v>
      </c>
      <c r="AB2" s="8" t="str">
        <f>(Audi!AA2)</f>
        <v>Included</v>
      </c>
      <c r="AC2" s="8" t="str">
        <f>(Audi!AB2)</f>
        <v>LBM1415027C60-ZN</v>
      </c>
      <c r="AD2" s="8">
        <f>(Audi!AC2)</f>
        <v>0</v>
      </c>
    </row>
    <row r="3" spans="1:30" x14ac:dyDescent="0.25">
      <c r="A3" s="7" t="s">
        <v>1973</v>
      </c>
      <c r="B3" s="8" t="str">
        <f>(Audi!A3)</f>
        <v>A3</v>
      </c>
      <c r="C3" s="9" t="str">
        <f>(Audi!B3)</f>
        <v>2006-2019</v>
      </c>
      <c r="D3" s="59" t="str">
        <f>(Audi!C3)</f>
        <v>FF01</v>
      </c>
      <c r="E3" s="8" t="str">
        <f>(Audi!D3)</f>
        <v>Tarmac</v>
      </c>
      <c r="F3" s="8" t="str">
        <f>(Audi!E3)</f>
        <v>01H908547013TM</v>
      </c>
      <c r="G3" s="14">
        <f>(Audi!F3)</f>
        <v>10</v>
      </c>
      <c r="H3" s="12" t="str">
        <f>(Audi!G3)</f>
        <v>19"</v>
      </c>
      <c r="I3" s="12" t="str">
        <f>(Audi!H3)</f>
        <v>8.5"</v>
      </c>
      <c r="J3" s="12" t="str">
        <f>(Audi!I3)</f>
        <v>47</v>
      </c>
      <c r="K3" s="12" t="str">
        <f>(Audi!J3)</f>
        <v>5x112</v>
      </c>
      <c r="L3" s="12">
        <f>(Audi!K3)</f>
        <v>66.56</v>
      </c>
      <c r="M3" s="8" t="str">
        <f>(Audi!L3)</f>
        <v>High Offset</v>
      </c>
      <c r="N3" s="8">
        <f>(Audi!M3)</f>
        <v>23.2</v>
      </c>
      <c r="O3" s="9" t="str">
        <f>(Audi!N3)</f>
        <v>255/30R19</v>
      </c>
      <c r="P3" s="60" t="str">
        <f>(Audi!O3)</f>
        <v>FF01</v>
      </c>
      <c r="Q3" s="8" t="str">
        <f>(Audi!P3)</f>
        <v>01H908547013TM</v>
      </c>
      <c r="R3" s="14">
        <f>(Audi!Q3)</f>
        <v>10</v>
      </c>
      <c r="S3" s="12" t="str">
        <f>(Audi!R3)</f>
        <v>19"</v>
      </c>
      <c r="T3" s="12" t="str">
        <f>(Audi!S3)</f>
        <v>8.5"</v>
      </c>
      <c r="U3" s="12" t="str">
        <f>(Audi!T3)</f>
        <v>47</v>
      </c>
      <c r="V3" s="12" t="str">
        <f>(Audi!U3)</f>
        <v>5x112</v>
      </c>
      <c r="W3" s="12">
        <f>(Audi!V3)</f>
        <v>66.56</v>
      </c>
      <c r="X3" s="8" t="str">
        <f>(Audi!W3)</f>
        <v>High Offset</v>
      </c>
      <c r="Y3" s="8">
        <f>(Audi!X3)</f>
        <v>23.2</v>
      </c>
      <c r="Z3" s="9" t="str">
        <f>(Audi!Y3)</f>
        <v>255/30R19</v>
      </c>
      <c r="AA3" s="8">
        <f>(Audi!Z3)</f>
        <v>0</v>
      </c>
      <c r="AB3" s="8" t="str">
        <f>(Audi!AA3)</f>
        <v>Included</v>
      </c>
      <c r="AC3" s="8" t="str">
        <f>(Audi!AB3)</f>
        <v>LBM1415027C60-ZN</v>
      </c>
      <c r="AD3" s="8" t="str">
        <f>(Audi!AC3)</f>
        <v>HR666-571</v>
      </c>
    </row>
    <row r="4" spans="1:30" x14ac:dyDescent="0.25">
      <c r="A4" s="7" t="s">
        <v>1973</v>
      </c>
      <c r="B4" s="8" t="str">
        <f>(Audi!A4)</f>
        <v>A3</v>
      </c>
      <c r="C4" s="9" t="str">
        <f>(Audi!B4)</f>
        <v>2006-2019</v>
      </c>
      <c r="D4" s="59" t="str">
        <f>(Audi!C4)</f>
        <v>FF04</v>
      </c>
      <c r="E4" s="8" t="str">
        <f>(Audi!D4)</f>
        <v>Tarmac</v>
      </c>
      <c r="F4" s="8" t="str">
        <f>(Audi!E4)</f>
        <v>04H908547013TM</v>
      </c>
      <c r="G4" s="14">
        <f>(Audi!F4)</f>
        <v>17</v>
      </c>
      <c r="H4" s="12" t="str">
        <f>(Audi!G4)</f>
        <v>19"</v>
      </c>
      <c r="I4" s="12" t="str">
        <f>(Audi!H4)</f>
        <v>8.5"</v>
      </c>
      <c r="J4" s="12" t="str">
        <f>(Audi!I4)</f>
        <v>47</v>
      </c>
      <c r="K4" s="12" t="str">
        <f>(Audi!J4)</f>
        <v>5x112</v>
      </c>
      <c r="L4" s="12">
        <f>(Audi!K4)</f>
        <v>66.56</v>
      </c>
      <c r="M4" s="8" t="str">
        <f>(Audi!L4)</f>
        <v>High Offset</v>
      </c>
      <c r="N4" s="8">
        <f>(Audi!M4)</f>
        <v>22.8</v>
      </c>
      <c r="O4" s="9" t="str">
        <f>(Audi!N4)</f>
        <v>255/30R19</v>
      </c>
      <c r="P4" s="60" t="str">
        <f>(Audi!O4)</f>
        <v>FF04</v>
      </c>
      <c r="Q4" s="8" t="str">
        <f>(Audi!P4)</f>
        <v>04H908547013TM</v>
      </c>
      <c r="R4" s="14">
        <f>(Audi!Q4)</f>
        <v>17</v>
      </c>
      <c r="S4" s="12" t="str">
        <f>(Audi!R4)</f>
        <v>19"</v>
      </c>
      <c r="T4" s="12" t="str">
        <f>(Audi!S4)</f>
        <v>8.5"</v>
      </c>
      <c r="U4" s="12" t="str">
        <f>(Audi!T4)</f>
        <v>47</v>
      </c>
      <c r="V4" s="12" t="str">
        <f>(Audi!U4)</f>
        <v>5x112</v>
      </c>
      <c r="W4" s="12">
        <f>(Audi!V4)</f>
        <v>66.56</v>
      </c>
      <c r="X4" s="8" t="str">
        <f>(Audi!W4)</f>
        <v>High Offset</v>
      </c>
      <c r="Y4" s="8">
        <f>(Audi!X4)</f>
        <v>22.8</v>
      </c>
      <c r="Z4" s="9" t="str">
        <f>(Audi!Y4)</f>
        <v>255/30R19</v>
      </c>
      <c r="AA4" s="8">
        <f>(Audi!Z4)</f>
        <v>0</v>
      </c>
      <c r="AB4" s="8" t="str">
        <f>(Audi!AA4)</f>
        <v>Included</v>
      </c>
      <c r="AC4" s="8" t="str">
        <f>(Audi!AB4)</f>
        <v>LBM1415027C60-ZN</v>
      </c>
      <c r="AD4" s="8" t="str">
        <f>(Audi!AC4)</f>
        <v>HR666-571</v>
      </c>
    </row>
    <row r="5" spans="1:30" x14ac:dyDescent="0.25">
      <c r="A5" s="7" t="s">
        <v>1973</v>
      </c>
      <c r="B5" s="8" t="str">
        <f>(Audi!A5)</f>
        <v>A3</v>
      </c>
      <c r="C5" s="9" t="str">
        <f>(Audi!B5)</f>
        <v>2006-2019</v>
      </c>
      <c r="D5" s="59" t="str">
        <f>(Audi!C5)</f>
        <v>FF04</v>
      </c>
      <c r="E5" s="8" t="str">
        <f>(Audi!D5)</f>
        <v>Liquid Metal</v>
      </c>
      <c r="F5" s="8" t="str">
        <f>(Audi!E5)</f>
        <v>04H908547013LM</v>
      </c>
      <c r="G5" s="14">
        <f>(Audi!F5)</f>
        <v>19</v>
      </c>
      <c r="H5" s="12" t="str">
        <f>(Audi!G5)</f>
        <v>19"</v>
      </c>
      <c r="I5" s="12" t="str">
        <f>(Audi!H5)</f>
        <v>8.5"</v>
      </c>
      <c r="J5" s="12" t="str">
        <f>(Audi!I5)</f>
        <v>47</v>
      </c>
      <c r="K5" s="12" t="str">
        <f>(Audi!J5)</f>
        <v>5x112</v>
      </c>
      <c r="L5" s="12">
        <f>(Audi!K5)</f>
        <v>66.56</v>
      </c>
      <c r="M5" s="8" t="str">
        <f>(Audi!L5)</f>
        <v>High Offset</v>
      </c>
      <c r="N5" s="8">
        <f>(Audi!M5)</f>
        <v>22.8</v>
      </c>
      <c r="O5" s="9" t="str">
        <f>(Audi!N5)</f>
        <v>255/30R19</v>
      </c>
      <c r="P5" s="60" t="str">
        <f>(Audi!O5)</f>
        <v>FF04</v>
      </c>
      <c r="Q5" s="8" t="str">
        <f>(Audi!P5)</f>
        <v>04H908547013LM</v>
      </c>
      <c r="R5" s="14">
        <f>(Audi!Q5)</f>
        <v>19</v>
      </c>
      <c r="S5" s="12" t="str">
        <f>(Audi!R5)</f>
        <v>19"</v>
      </c>
      <c r="T5" s="12" t="str">
        <f>(Audi!S5)</f>
        <v>8.5"</v>
      </c>
      <c r="U5" s="12" t="str">
        <f>(Audi!T5)</f>
        <v>47</v>
      </c>
      <c r="V5" s="12" t="str">
        <f>(Audi!U5)</f>
        <v>5x112</v>
      </c>
      <c r="W5" s="12">
        <f>(Audi!V5)</f>
        <v>66.56</v>
      </c>
      <c r="X5" s="8" t="str">
        <f>(Audi!W5)</f>
        <v>High Offset</v>
      </c>
      <c r="Y5" s="8">
        <f>(Audi!X5)</f>
        <v>22.8</v>
      </c>
      <c r="Z5" s="9" t="str">
        <f>(Audi!Y5)</f>
        <v>255/30R19</v>
      </c>
      <c r="AA5" s="8">
        <f>(Audi!Z5)</f>
        <v>0</v>
      </c>
      <c r="AB5" s="8" t="str">
        <f>(Audi!AA5)</f>
        <v>Included</v>
      </c>
      <c r="AC5" s="8" t="str">
        <f>(Audi!AB5)</f>
        <v>LBM1415027C60-ZN</v>
      </c>
      <c r="AD5" s="8" t="str">
        <f>(Audi!AC5)</f>
        <v>HR666-571</v>
      </c>
    </row>
    <row r="6" spans="1:30" x14ac:dyDescent="0.25">
      <c r="A6" s="7" t="s">
        <v>1973</v>
      </c>
      <c r="B6" s="8" t="str">
        <f>(Audi!A6)</f>
        <v>A3</v>
      </c>
      <c r="C6" s="9" t="str">
        <f>(Audi!B6)</f>
        <v>2006-2019</v>
      </c>
      <c r="D6" s="59" t="str">
        <f>(Audi!C6)</f>
        <v>FF10</v>
      </c>
      <c r="E6" s="8" t="str">
        <f>(Audi!D6)</f>
        <v>Tarmac</v>
      </c>
      <c r="F6" s="8" t="str">
        <f>(Audi!E6)</f>
        <v>10H908547013TM</v>
      </c>
      <c r="G6" s="14">
        <f>(Audi!F6)</f>
        <v>-3</v>
      </c>
      <c r="H6" s="12" t="str">
        <f>(Audi!G6)</f>
        <v>19"</v>
      </c>
      <c r="I6" s="12" t="str">
        <f>(Audi!H6)</f>
        <v>8.5"</v>
      </c>
      <c r="J6" s="12" t="str">
        <f>(Audi!I6)</f>
        <v>47</v>
      </c>
      <c r="K6" s="12" t="str">
        <f>(Audi!J6)</f>
        <v>5x112</v>
      </c>
      <c r="L6" s="12">
        <f>(Audi!K6)</f>
        <v>66.56</v>
      </c>
      <c r="M6" s="8" t="str">
        <f>(Audi!L6)</f>
        <v>High Offset</v>
      </c>
      <c r="N6" s="8">
        <f>(Audi!M6)</f>
        <v>0</v>
      </c>
      <c r="O6" s="9" t="str">
        <f>(Audi!N6)</f>
        <v>255/30R19</v>
      </c>
      <c r="P6" s="60" t="str">
        <f>(Audi!O6)</f>
        <v>FF10</v>
      </c>
      <c r="Q6" s="8" t="str">
        <f>(Audi!P6)</f>
        <v>10H908547013TM</v>
      </c>
      <c r="R6" s="14">
        <f>(Audi!Q6)</f>
        <v>-3</v>
      </c>
      <c r="S6" s="12" t="str">
        <f>(Audi!R6)</f>
        <v>19"</v>
      </c>
      <c r="T6" s="12" t="str">
        <f>(Audi!S6)</f>
        <v>8.5"</v>
      </c>
      <c r="U6" s="12" t="str">
        <f>(Audi!T6)</f>
        <v>47</v>
      </c>
      <c r="V6" s="12" t="str">
        <f>(Audi!U6)</f>
        <v>5x112</v>
      </c>
      <c r="W6" s="12">
        <f>(Audi!V6)</f>
        <v>66.56</v>
      </c>
      <c r="X6" s="8" t="str">
        <f>(Audi!W6)</f>
        <v>High Offset</v>
      </c>
      <c r="Y6" s="8">
        <f>(Audi!X6)</f>
        <v>0</v>
      </c>
      <c r="Z6" s="9" t="str">
        <f>(Audi!Y6)</f>
        <v>255/30R19</v>
      </c>
      <c r="AA6" s="8">
        <f>(Audi!Z6)</f>
        <v>0</v>
      </c>
      <c r="AB6" s="8" t="str">
        <f>(Audi!AA6)</f>
        <v>Included</v>
      </c>
      <c r="AC6" s="8" t="str">
        <f>(Audi!AB6)</f>
        <v>LBM1415027C60-ZN</v>
      </c>
      <c r="AD6" s="8" t="str">
        <f>(Audi!AC6)</f>
        <v>HR666-571</v>
      </c>
    </row>
    <row r="7" spans="1:30" x14ac:dyDescent="0.25">
      <c r="A7" s="7" t="s">
        <v>1973</v>
      </c>
      <c r="B7" s="8" t="str">
        <f>(Audi!A7)</f>
        <v>A3</v>
      </c>
      <c r="C7" s="9" t="str">
        <f>(Audi!B7)</f>
        <v>2006-2019</v>
      </c>
      <c r="D7" s="59" t="str">
        <f>(Audi!C7)</f>
        <v>FF10</v>
      </c>
      <c r="E7" s="8" t="str">
        <f>(Audi!D7)</f>
        <v>Liquid Metal</v>
      </c>
      <c r="F7" s="8" t="str">
        <f>(Audi!E7)</f>
        <v>10H908547013LM</v>
      </c>
      <c r="G7" s="14">
        <f>(Audi!F7)</f>
        <v>-8</v>
      </c>
      <c r="H7" s="12" t="str">
        <f>(Audi!G7)</f>
        <v>19"</v>
      </c>
      <c r="I7" s="12" t="str">
        <f>(Audi!H7)</f>
        <v>8.5"</v>
      </c>
      <c r="J7" s="12" t="str">
        <f>(Audi!I7)</f>
        <v>47</v>
      </c>
      <c r="K7" s="12" t="str">
        <f>(Audi!J7)</f>
        <v>5x112</v>
      </c>
      <c r="L7" s="12">
        <f>(Audi!K7)</f>
        <v>66.56</v>
      </c>
      <c r="M7" s="8" t="str">
        <f>(Audi!L7)</f>
        <v>High Offset</v>
      </c>
      <c r="N7" s="8">
        <f>(Audi!M7)</f>
        <v>0</v>
      </c>
      <c r="O7" s="9" t="str">
        <f>(Audi!N7)</f>
        <v>255/30R19</v>
      </c>
      <c r="P7" s="60" t="str">
        <f>(Audi!O7)</f>
        <v>FF10</v>
      </c>
      <c r="Q7" s="8" t="str">
        <f>(Audi!P7)</f>
        <v>10H908547013LM</v>
      </c>
      <c r="R7" s="14">
        <f>(Audi!Q7)</f>
        <v>-8</v>
      </c>
      <c r="S7" s="12" t="str">
        <f>(Audi!R7)</f>
        <v>19"</v>
      </c>
      <c r="T7" s="12" t="str">
        <f>(Audi!S7)</f>
        <v>8.5"</v>
      </c>
      <c r="U7" s="12" t="str">
        <f>(Audi!T7)</f>
        <v>47</v>
      </c>
      <c r="V7" s="12" t="str">
        <f>(Audi!U7)</f>
        <v>5x112</v>
      </c>
      <c r="W7" s="12">
        <f>(Audi!V7)</f>
        <v>66.56</v>
      </c>
      <c r="X7" s="8" t="str">
        <f>(Audi!W7)</f>
        <v>High Offset</v>
      </c>
      <c r="Y7" s="8">
        <f>(Audi!X7)</f>
        <v>0</v>
      </c>
      <c r="Z7" s="9" t="str">
        <f>(Audi!Y7)</f>
        <v>255/30R19</v>
      </c>
      <c r="AA7" s="8">
        <f>(Audi!Z7)</f>
        <v>0</v>
      </c>
      <c r="AB7" s="8" t="str">
        <f>(Audi!AA7)</f>
        <v>Included</v>
      </c>
      <c r="AC7" s="8" t="str">
        <f>(Audi!AB7)</f>
        <v>LBM1415027C60-ZN</v>
      </c>
      <c r="AD7" s="8" t="str">
        <f>(Audi!AC7)</f>
        <v>HR666-571</v>
      </c>
    </row>
    <row r="8" spans="1:30" x14ac:dyDescent="0.25">
      <c r="A8" s="7" t="s">
        <v>1973</v>
      </c>
      <c r="B8" s="8" t="str">
        <f>(Audi!A8)</f>
        <v>A3</v>
      </c>
      <c r="C8" s="9" t="str">
        <f>(Audi!B8)</f>
        <v>2006-2019</v>
      </c>
      <c r="D8" s="59" t="str">
        <f>(Audi!C8)</f>
        <v>FF11</v>
      </c>
      <c r="E8" s="8" t="str">
        <f>(Audi!D8)</f>
        <v>Tarmac</v>
      </c>
      <c r="F8" s="8" t="str">
        <f>(Audi!E8)</f>
        <v>11H908547013TM</v>
      </c>
      <c r="G8" s="14">
        <f>(Audi!F8)</f>
        <v>4</v>
      </c>
      <c r="H8" s="12" t="str">
        <f>(Audi!G8)</f>
        <v>19"</v>
      </c>
      <c r="I8" s="12" t="str">
        <f>(Audi!H8)</f>
        <v>8.5"</v>
      </c>
      <c r="J8" s="12" t="str">
        <f>(Audi!I8)</f>
        <v>47</v>
      </c>
      <c r="K8" s="12" t="str">
        <f>(Audi!J8)</f>
        <v>5x112</v>
      </c>
      <c r="L8" s="12">
        <f>(Audi!K8)</f>
        <v>66.56</v>
      </c>
      <c r="M8" s="8" t="str">
        <f>(Audi!L8)</f>
        <v>High Offset</v>
      </c>
      <c r="N8" s="8">
        <f>(Audi!M8)</f>
        <v>0</v>
      </c>
      <c r="O8" s="9" t="str">
        <f>(Audi!N8)</f>
        <v>255/30R19</v>
      </c>
      <c r="P8" s="60" t="str">
        <f>(Audi!O8)</f>
        <v>FF11</v>
      </c>
      <c r="Q8" s="8" t="str">
        <f>(Audi!P8)</f>
        <v>11H908547013TM</v>
      </c>
      <c r="R8" s="14">
        <f>(Audi!Q8)</f>
        <v>4</v>
      </c>
      <c r="S8" s="12" t="str">
        <f>(Audi!R8)</f>
        <v>19"</v>
      </c>
      <c r="T8" s="12" t="str">
        <f>(Audi!S8)</f>
        <v>8.5"</v>
      </c>
      <c r="U8" s="12" t="str">
        <f>(Audi!T8)</f>
        <v>47</v>
      </c>
      <c r="V8" s="12" t="str">
        <f>(Audi!U8)</f>
        <v>5x112</v>
      </c>
      <c r="W8" s="12">
        <f>(Audi!V8)</f>
        <v>66.56</v>
      </c>
      <c r="X8" s="8" t="str">
        <f>(Audi!W8)</f>
        <v>High Offset</v>
      </c>
      <c r="Y8" s="8">
        <f>(Audi!X8)</f>
        <v>0</v>
      </c>
      <c r="Z8" s="9" t="str">
        <f>(Audi!Y8)</f>
        <v>255/30R19</v>
      </c>
      <c r="AA8" s="8">
        <f>(Audi!Z8)</f>
        <v>0</v>
      </c>
      <c r="AB8" s="8" t="str">
        <f>(Audi!AA8)</f>
        <v>Included</v>
      </c>
      <c r="AC8" s="8" t="str">
        <f>(Audi!AB8)</f>
        <v>LBM1415027C60-ZN</v>
      </c>
      <c r="AD8" s="8" t="str">
        <f>(Audi!AC8)</f>
        <v>HR666-571</v>
      </c>
    </row>
    <row r="9" spans="1:30" x14ac:dyDescent="0.25">
      <c r="A9" s="7" t="s">
        <v>1973</v>
      </c>
      <c r="B9" s="8" t="str">
        <f>(Audi!A9)</f>
        <v>A3</v>
      </c>
      <c r="C9" s="9" t="str">
        <f>(Audi!B9)</f>
        <v>2006-2019</v>
      </c>
      <c r="D9" s="59" t="str">
        <f>(Audi!C9)</f>
        <v>FF11</v>
      </c>
      <c r="E9" s="8" t="str">
        <f>(Audi!D9)</f>
        <v>Liquid Metal</v>
      </c>
      <c r="F9" s="8" t="str">
        <f>(Audi!E9)</f>
        <v>11H908547013LM</v>
      </c>
      <c r="G9" s="14">
        <f>(Audi!F9)</f>
        <v>3</v>
      </c>
      <c r="H9" s="12" t="str">
        <f>(Audi!G9)</f>
        <v>19"</v>
      </c>
      <c r="I9" s="12" t="str">
        <f>(Audi!H9)</f>
        <v>8.5"</v>
      </c>
      <c r="J9" s="12" t="str">
        <f>(Audi!I9)</f>
        <v>47</v>
      </c>
      <c r="K9" s="12" t="str">
        <f>(Audi!J9)</f>
        <v>5x112</v>
      </c>
      <c r="L9" s="12">
        <f>(Audi!K9)</f>
        <v>66.56</v>
      </c>
      <c r="M9" s="8" t="str">
        <f>(Audi!L9)</f>
        <v>High Offset</v>
      </c>
      <c r="N9" s="8">
        <f>(Audi!M9)</f>
        <v>0</v>
      </c>
      <c r="O9" s="9" t="str">
        <f>(Audi!N9)</f>
        <v>255/30R19</v>
      </c>
      <c r="P9" s="60" t="str">
        <f>(Audi!O9)</f>
        <v>FF11</v>
      </c>
      <c r="Q9" s="8" t="str">
        <f>(Audi!P9)</f>
        <v>11H908547013LM</v>
      </c>
      <c r="R9" s="14">
        <f>(Audi!Q9)</f>
        <v>3</v>
      </c>
      <c r="S9" s="12" t="str">
        <f>(Audi!R9)</f>
        <v>19"</v>
      </c>
      <c r="T9" s="12" t="str">
        <f>(Audi!S9)</f>
        <v>8.5"</v>
      </c>
      <c r="U9" s="12" t="str">
        <f>(Audi!T9)</f>
        <v>47</v>
      </c>
      <c r="V9" s="12" t="str">
        <f>(Audi!U9)</f>
        <v>5x112</v>
      </c>
      <c r="W9" s="12">
        <f>(Audi!V9)</f>
        <v>66.56</v>
      </c>
      <c r="X9" s="8" t="str">
        <f>(Audi!W9)</f>
        <v>High Offset</v>
      </c>
      <c r="Y9" s="8">
        <f>(Audi!X9)</f>
        <v>0</v>
      </c>
      <c r="Z9" s="9" t="str">
        <f>(Audi!Y9)</f>
        <v>255/30R19</v>
      </c>
      <c r="AA9" s="8">
        <f>(Audi!Z9)</f>
        <v>0</v>
      </c>
      <c r="AB9" s="8" t="str">
        <f>(Audi!AA9)</f>
        <v>Included</v>
      </c>
      <c r="AC9" s="8" t="str">
        <f>(Audi!AB9)</f>
        <v>LBM1415027C60-ZN</v>
      </c>
      <c r="AD9" s="8" t="str">
        <f>(Audi!AC9)</f>
        <v>HR666-571</v>
      </c>
    </row>
    <row r="10" spans="1:30" x14ac:dyDescent="0.25">
      <c r="A10" s="7" t="s">
        <v>1973</v>
      </c>
      <c r="B10" s="8" t="str">
        <f>('Old Fitments'!B2)</f>
        <v>A3</v>
      </c>
      <c r="C10" s="9" t="str">
        <f>('Old Fitments'!C2)</f>
        <v>2006-2019</v>
      </c>
      <c r="D10" s="59" t="str">
        <f>('Old Fitments'!D2)</f>
        <v>FF15</v>
      </c>
      <c r="E10" s="8" t="str">
        <f>('Old Fitments'!E2)</f>
        <v>Liquid Silver</v>
      </c>
      <c r="F10" s="8" t="str">
        <f>('Old Fitments'!F2)</f>
        <v>15H808547013LS</v>
      </c>
      <c r="G10" s="14">
        <f>('Old Fitments'!G2)</f>
        <v>0</v>
      </c>
      <c r="H10" s="12" t="str">
        <f>('Old Fitments'!H2)</f>
        <v>18"</v>
      </c>
      <c r="I10" s="12" t="str">
        <f>('Old Fitments'!I2)</f>
        <v>8.5"</v>
      </c>
      <c r="J10" s="12" t="str">
        <f>('Old Fitments'!J2)</f>
        <v>47</v>
      </c>
      <c r="K10" s="12" t="str">
        <f>('Old Fitments'!K2)</f>
        <v>5x112</v>
      </c>
      <c r="L10" s="12">
        <f>('Old Fitments'!L2)</f>
        <v>66.56</v>
      </c>
      <c r="M10" s="8" t="str">
        <f>('Old Fitments'!M2)</f>
        <v>High Offset</v>
      </c>
      <c r="N10" s="8">
        <f>('Old Fitments'!N2)</f>
        <v>0</v>
      </c>
      <c r="O10" s="9" t="str">
        <f>('Old Fitments'!O2)</f>
        <v>255/40R18</v>
      </c>
      <c r="P10" s="60" t="str">
        <f>('Old Fitments'!P2)</f>
        <v>FF15</v>
      </c>
      <c r="Q10" s="8" t="str">
        <f>('Old Fitments'!Q2)</f>
        <v>15H808547013LS</v>
      </c>
      <c r="R10" s="14">
        <f>('Old Fitments'!R2)</f>
        <v>0</v>
      </c>
      <c r="S10" s="12" t="str">
        <f>('Old Fitments'!S2)</f>
        <v>18"</v>
      </c>
      <c r="T10" s="12" t="str">
        <f>('Old Fitments'!T2)</f>
        <v>8.5"</v>
      </c>
      <c r="U10" s="12" t="str">
        <f>('Old Fitments'!U2)</f>
        <v>47</v>
      </c>
      <c r="V10" s="12" t="str">
        <f>('Old Fitments'!V2)</f>
        <v>5x112</v>
      </c>
      <c r="W10" s="12">
        <f>('Old Fitments'!W2)</f>
        <v>66.56</v>
      </c>
      <c r="X10" s="8" t="str">
        <f>('Old Fitments'!X2)</f>
        <v>High Offset</v>
      </c>
      <c r="Y10" s="8">
        <f>('Old Fitments'!Y2)</f>
        <v>0</v>
      </c>
      <c r="Z10" s="9" t="str">
        <f>('Old Fitments'!Z2)</f>
        <v>255/40R18</v>
      </c>
      <c r="AA10" s="8">
        <f>('Old Fitments'!AA2)</f>
        <v>0</v>
      </c>
      <c r="AB10" s="8" t="str">
        <f>('Old Fitments'!AB2)</f>
        <v>Included</v>
      </c>
      <c r="AC10" s="8" t="str">
        <f>('Old Fitments'!AC2)</f>
        <v>LBM1415027C60-ZN</v>
      </c>
      <c r="AD10" s="8">
        <f>('Old Fitments'!AD2)</f>
        <v>0</v>
      </c>
    </row>
    <row r="11" spans="1:30" x14ac:dyDescent="0.25">
      <c r="A11" s="7" t="s">
        <v>1973</v>
      </c>
      <c r="B11" s="8" t="str">
        <f>('Old Fitments'!B3)</f>
        <v>A3</v>
      </c>
      <c r="C11" s="9" t="str">
        <f>('Old Fitments'!C3)</f>
        <v>2006-2019</v>
      </c>
      <c r="D11" s="59" t="str">
        <f>('Old Fitments'!D3)</f>
        <v>FF15</v>
      </c>
      <c r="E11" s="8" t="str">
        <f>('Old Fitments'!E3)</f>
        <v>Tarmac</v>
      </c>
      <c r="F11" s="8" t="str">
        <f>('Old Fitments'!F3)</f>
        <v>15H808547013TM</v>
      </c>
      <c r="G11" s="14">
        <f>('Old Fitments'!G3)</f>
        <v>0</v>
      </c>
      <c r="H11" s="12" t="str">
        <f>('Old Fitments'!H3)</f>
        <v>18"</v>
      </c>
      <c r="I11" s="12" t="str">
        <f>('Old Fitments'!I3)</f>
        <v>8.5"</v>
      </c>
      <c r="J11" s="12" t="str">
        <f>('Old Fitments'!J3)</f>
        <v>47</v>
      </c>
      <c r="K11" s="12" t="str">
        <f>('Old Fitments'!K3)</f>
        <v>5x112</v>
      </c>
      <c r="L11" s="12">
        <f>('Old Fitments'!L3)</f>
        <v>66.56</v>
      </c>
      <c r="M11" s="8" t="str">
        <f>('Old Fitments'!M3)</f>
        <v>High Offset</v>
      </c>
      <c r="N11" s="8">
        <f>('Old Fitments'!N3)</f>
        <v>0</v>
      </c>
      <c r="O11" s="9" t="str">
        <f>('Old Fitments'!O3)</f>
        <v>255/40R18</v>
      </c>
      <c r="P11" s="60" t="str">
        <f>('Old Fitments'!P3)</f>
        <v>FF15</v>
      </c>
      <c r="Q11" s="8" t="str">
        <f>('Old Fitments'!Q3)</f>
        <v>15H808547013TM</v>
      </c>
      <c r="R11" s="14">
        <f>('Old Fitments'!R3)</f>
        <v>0</v>
      </c>
      <c r="S11" s="12" t="str">
        <f>('Old Fitments'!S3)</f>
        <v>18"</v>
      </c>
      <c r="T11" s="12" t="str">
        <f>('Old Fitments'!T3)</f>
        <v>8.5"</v>
      </c>
      <c r="U11" s="12" t="str">
        <f>('Old Fitments'!U3)</f>
        <v>47</v>
      </c>
      <c r="V11" s="12" t="str">
        <f>('Old Fitments'!V3)</f>
        <v>5x112</v>
      </c>
      <c r="W11" s="12">
        <f>('Old Fitments'!W3)</f>
        <v>66.56</v>
      </c>
      <c r="X11" s="8" t="str">
        <f>('Old Fitments'!X3)</f>
        <v>High Offset</v>
      </c>
      <c r="Y11" s="8">
        <f>('Old Fitments'!Y3)</f>
        <v>0</v>
      </c>
      <c r="Z11" s="9" t="str">
        <f>('Old Fitments'!Z3)</f>
        <v>255/40R18</v>
      </c>
      <c r="AA11" s="8">
        <f>('Old Fitments'!AA3)</f>
        <v>0</v>
      </c>
      <c r="AB11" s="8" t="str">
        <f>('Old Fitments'!AB3)</f>
        <v>Included</v>
      </c>
      <c r="AC11" s="8" t="str">
        <f>('Old Fitments'!AC3)</f>
        <v>LBM1415027C60-ZN</v>
      </c>
      <c r="AD11" s="8">
        <f>('Old Fitments'!AD3)</f>
        <v>0</v>
      </c>
    </row>
    <row r="12" spans="1:30" x14ac:dyDescent="0.25">
      <c r="A12" s="7" t="s">
        <v>1973</v>
      </c>
      <c r="B12" s="8" t="str">
        <f>(Audi!A10)</f>
        <v>A3</v>
      </c>
      <c r="C12" s="9" t="str">
        <f>(Audi!B10)</f>
        <v>2006-2019</v>
      </c>
      <c r="D12" s="59" t="str">
        <f>(Audi!C10)</f>
        <v>FF15</v>
      </c>
      <c r="E12" s="8" t="str">
        <f>(Audi!D10)</f>
        <v>Liquid Silver</v>
      </c>
      <c r="F12" s="8" t="str">
        <f>(Audi!E10)</f>
        <v>15H908547013LS</v>
      </c>
      <c r="G12" s="14">
        <f>(Audi!F10)</f>
        <v>8</v>
      </c>
      <c r="H12" s="12" t="str">
        <f>(Audi!G10)</f>
        <v>19"</v>
      </c>
      <c r="I12" s="12" t="str">
        <f>(Audi!H10)</f>
        <v>8.5"</v>
      </c>
      <c r="J12" s="12" t="str">
        <f>(Audi!I10)</f>
        <v>47</v>
      </c>
      <c r="K12" s="12" t="str">
        <f>(Audi!J10)</f>
        <v>5x112</v>
      </c>
      <c r="L12" s="12">
        <f>(Audi!K10)</f>
        <v>66.56</v>
      </c>
      <c r="M12" s="8" t="str">
        <f>(Audi!L10)</f>
        <v>High Offset</v>
      </c>
      <c r="N12" s="8">
        <f>(Audi!M10)</f>
        <v>22.2</v>
      </c>
      <c r="O12" s="9" t="str">
        <f>(Audi!N10)</f>
        <v>255/30R19</v>
      </c>
      <c r="P12" s="60" t="str">
        <f>(Audi!O10)</f>
        <v>FF15</v>
      </c>
      <c r="Q12" s="8" t="str">
        <f>(Audi!P10)</f>
        <v>15H908547013LS</v>
      </c>
      <c r="R12" s="14">
        <f>(Audi!Q10)</f>
        <v>8</v>
      </c>
      <c r="S12" s="12" t="str">
        <f>(Audi!R10)</f>
        <v>19"</v>
      </c>
      <c r="T12" s="12" t="str">
        <f>(Audi!S10)</f>
        <v>8.5"</v>
      </c>
      <c r="U12" s="12" t="str">
        <f>(Audi!T10)</f>
        <v>47</v>
      </c>
      <c r="V12" s="12" t="str">
        <f>(Audi!U10)</f>
        <v>5x112</v>
      </c>
      <c r="W12" s="12">
        <f>(Audi!V10)</f>
        <v>66.56</v>
      </c>
      <c r="X12" s="8" t="str">
        <f>(Audi!W10)</f>
        <v>High Offset</v>
      </c>
      <c r="Y12" s="8">
        <f>(Audi!X10)</f>
        <v>22.2</v>
      </c>
      <c r="Z12" s="9" t="str">
        <f>(Audi!Y10)</f>
        <v>255/30R19</v>
      </c>
      <c r="AA12" s="8">
        <f>(Audi!Z10)</f>
        <v>0</v>
      </c>
      <c r="AB12" s="8" t="str">
        <f>(Audi!AA10)</f>
        <v>Included</v>
      </c>
      <c r="AC12" s="8" t="str">
        <f>(Audi!AB10)</f>
        <v>LBM1415027C60-ZN</v>
      </c>
      <c r="AD12" s="8" t="str">
        <f>(Audi!AC10)</f>
        <v>HR666-571</v>
      </c>
    </row>
    <row r="13" spans="1:30" x14ac:dyDescent="0.25">
      <c r="A13" s="7" t="s">
        <v>1973</v>
      </c>
      <c r="B13" s="8" t="str">
        <f>(Audi!A11)</f>
        <v>A3</v>
      </c>
      <c r="C13" s="9" t="str">
        <f>(Audi!B11)</f>
        <v>2006-2019</v>
      </c>
      <c r="D13" s="59" t="str">
        <f>(Audi!C11)</f>
        <v>FF15</v>
      </c>
      <c r="E13" s="8" t="str">
        <f>(Audi!D11)</f>
        <v>Tarmac</v>
      </c>
      <c r="F13" s="8" t="str">
        <f>(Audi!E11)</f>
        <v>15H908547013TM</v>
      </c>
      <c r="G13" s="14">
        <f>(Audi!F11)</f>
        <v>32</v>
      </c>
      <c r="H13" s="12" t="str">
        <f>(Audi!G11)</f>
        <v>19"</v>
      </c>
      <c r="I13" s="12" t="str">
        <f>(Audi!H11)</f>
        <v>8.5"</v>
      </c>
      <c r="J13" s="12" t="str">
        <f>(Audi!I11)</f>
        <v>47</v>
      </c>
      <c r="K13" s="12" t="str">
        <f>(Audi!J11)</f>
        <v>5x112</v>
      </c>
      <c r="L13" s="12">
        <f>(Audi!K11)</f>
        <v>66.56</v>
      </c>
      <c r="M13" s="8" t="str">
        <f>(Audi!L11)</f>
        <v>High Offset</v>
      </c>
      <c r="N13" s="8">
        <f>(Audi!M11)</f>
        <v>22.2</v>
      </c>
      <c r="O13" s="9" t="str">
        <f>(Audi!N11)</f>
        <v>255/30R19</v>
      </c>
      <c r="P13" s="60" t="str">
        <f>(Audi!O11)</f>
        <v>FF15</v>
      </c>
      <c r="Q13" s="8" t="str">
        <f>(Audi!P11)</f>
        <v>15H908547013TM</v>
      </c>
      <c r="R13" s="14">
        <f>(Audi!Q11)</f>
        <v>32</v>
      </c>
      <c r="S13" s="12" t="str">
        <f>(Audi!R11)</f>
        <v>19"</v>
      </c>
      <c r="T13" s="12" t="str">
        <f>(Audi!S11)</f>
        <v>8.5"</v>
      </c>
      <c r="U13" s="12" t="str">
        <f>(Audi!T11)</f>
        <v>47</v>
      </c>
      <c r="V13" s="12" t="str">
        <f>(Audi!U11)</f>
        <v>5x112</v>
      </c>
      <c r="W13" s="12">
        <f>(Audi!V11)</f>
        <v>66.56</v>
      </c>
      <c r="X13" s="8" t="str">
        <f>(Audi!W11)</f>
        <v>High Offset</v>
      </c>
      <c r="Y13" s="8">
        <f>(Audi!X11)</f>
        <v>22.2</v>
      </c>
      <c r="Z13" s="9" t="str">
        <f>(Audi!Y11)</f>
        <v>255/30R19</v>
      </c>
      <c r="AA13" s="8">
        <f>(Audi!Z11)</f>
        <v>0</v>
      </c>
      <c r="AB13" s="8" t="str">
        <f>(Audi!AA11)</f>
        <v>Included</v>
      </c>
      <c r="AC13" s="8" t="str">
        <f>(Audi!AB11)</f>
        <v>LBM1415027C60-ZN</v>
      </c>
      <c r="AD13" s="8" t="str">
        <f>(Audi!AC11)</f>
        <v>HR666-571</v>
      </c>
    </row>
    <row r="14" spans="1:30" x14ac:dyDescent="0.25">
      <c r="A14" s="7" t="s">
        <v>1973</v>
      </c>
      <c r="B14" s="8" t="str">
        <f>(Audi!A12)</f>
        <v>A4 (B7)</v>
      </c>
      <c r="C14" s="9" t="str">
        <f>(Audi!B12)</f>
        <v>2004-2009</v>
      </c>
      <c r="D14" s="59" t="str">
        <f>(Audi!C12)</f>
        <v>FF01</v>
      </c>
      <c r="E14" s="8" t="str">
        <f>(Audi!D12)</f>
        <v>Tarmac</v>
      </c>
      <c r="F14" s="8" t="str">
        <f>(Audi!E12)</f>
        <v>01H909035013TM</v>
      </c>
      <c r="G14" s="14">
        <f>(Audi!F12)</f>
        <v>30</v>
      </c>
      <c r="H14" s="12" t="str">
        <f>(Audi!G12)</f>
        <v>19"</v>
      </c>
      <c r="I14" s="12" t="str">
        <f>(Audi!H12)</f>
        <v>9.0"</v>
      </c>
      <c r="J14" s="12" t="str">
        <f>(Audi!I12)</f>
        <v>35</v>
      </c>
      <c r="K14" s="12" t="str">
        <f>(Audi!J12)</f>
        <v>5x112</v>
      </c>
      <c r="L14" s="12">
        <f>(Audi!K12)</f>
        <v>66.56</v>
      </c>
      <c r="M14" s="8" t="str">
        <f>(Audi!L12)</f>
        <v>High Offset</v>
      </c>
      <c r="N14" s="8">
        <f>(Audi!M12)</f>
        <v>25.4</v>
      </c>
      <c r="O14" s="9" t="str">
        <f>(Audi!N12)</f>
        <v>235/35R19</v>
      </c>
      <c r="P14" s="60" t="str">
        <f>(Audi!O12)</f>
        <v>FF01</v>
      </c>
      <c r="Q14" s="8" t="str">
        <f>(Audi!P12)</f>
        <v>01H909035013TM</v>
      </c>
      <c r="R14" s="14">
        <f>(Audi!Q12)</f>
        <v>30</v>
      </c>
      <c r="S14" s="12" t="str">
        <f>(Audi!R12)</f>
        <v>19"</v>
      </c>
      <c r="T14" s="12" t="str">
        <f>(Audi!S12)</f>
        <v>9.0"</v>
      </c>
      <c r="U14" s="12" t="str">
        <f>(Audi!T12)</f>
        <v>35</v>
      </c>
      <c r="V14" s="12" t="str">
        <f>(Audi!U12)</f>
        <v>5x112</v>
      </c>
      <c r="W14" s="12">
        <f>(Audi!V12)</f>
        <v>66.56</v>
      </c>
      <c r="X14" s="8" t="str">
        <f>(Audi!W12)</f>
        <v>High Offset</v>
      </c>
      <c r="Y14" s="8">
        <f>(Audi!X12)</f>
        <v>25.4</v>
      </c>
      <c r="Z14" s="9" t="str">
        <f>(Audi!Y12)</f>
        <v>235/35R19</v>
      </c>
      <c r="AA14" s="8" t="str">
        <f>(Audi!Z12)</f>
        <v/>
      </c>
      <c r="AB14" s="8" t="str">
        <f>(Audi!AA12)</f>
        <v>Included</v>
      </c>
      <c r="AC14" s="8" t="str">
        <f>(Audi!AB12)</f>
        <v>LBM1415027C60-ZN</v>
      </c>
      <c r="AD14" s="8" t="str">
        <f>(Audi!AC12)</f>
        <v>HR666-571</v>
      </c>
    </row>
    <row r="15" spans="1:30" x14ac:dyDescent="0.25">
      <c r="A15" s="7" t="s">
        <v>1973</v>
      </c>
      <c r="B15" s="8" t="str">
        <f>(Audi!A13)</f>
        <v>A4 (B7)</v>
      </c>
      <c r="C15" s="9" t="str">
        <f>(Audi!B13)</f>
        <v>2004-2009</v>
      </c>
      <c r="D15" s="59" t="str">
        <f>(Audi!C13)</f>
        <v>FF01</v>
      </c>
      <c r="E15" s="8" t="str">
        <f>(Audi!D13)</f>
        <v>Tarmac</v>
      </c>
      <c r="F15" s="8" t="str">
        <f>(Audi!E13)</f>
        <v>01H009035013TM</v>
      </c>
      <c r="G15" s="14">
        <f>(Audi!F13)</f>
        <v>19</v>
      </c>
      <c r="H15" s="12" t="str">
        <f>(Audi!G13)</f>
        <v>20"</v>
      </c>
      <c r="I15" s="12" t="str">
        <f>(Audi!H13)</f>
        <v>9.0"</v>
      </c>
      <c r="J15" s="12" t="str">
        <f>(Audi!I13)</f>
        <v>35</v>
      </c>
      <c r="K15" s="12" t="str">
        <f>(Audi!J13)</f>
        <v>5x112</v>
      </c>
      <c r="L15" s="12">
        <f>(Audi!K13)</f>
        <v>66.56</v>
      </c>
      <c r="M15" s="8" t="str">
        <f>(Audi!L13)</f>
        <v>High Offset</v>
      </c>
      <c r="N15" s="8">
        <f>(Audi!M13)</f>
        <v>26.8</v>
      </c>
      <c r="O15" s="9" t="str">
        <f>(Audi!N13)</f>
        <v>235/30R20</v>
      </c>
      <c r="P15" s="60" t="str">
        <f>(Audi!O13)</f>
        <v>FF01</v>
      </c>
      <c r="Q15" s="8" t="str">
        <f>(Audi!P13)</f>
        <v>01H009035013TM</v>
      </c>
      <c r="R15" s="14">
        <f>(Audi!Q13)</f>
        <v>19</v>
      </c>
      <c r="S15" s="12" t="str">
        <f>(Audi!R13)</f>
        <v>20"</v>
      </c>
      <c r="T15" s="12" t="str">
        <f>(Audi!S13)</f>
        <v>9.0"</v>
      </c>
      <c r="U15" s="12" t="str">
        <f>(Audi!T13)</f>
        <v>35</v>
      </c>
      <c r="V15" s="12" t="str">
        <f>(Audi!U13)</f>
        <v>5x112</v>
      </c>
      <c r="W15" s="12">
        <f>(Audi!V13)</f>
        <v>66.56</v>
      </c>
      <c r="X15" s="8" t="str">
        <f>(Audi!W13)</f>
        <v>High Offset</v>
      </c>
      <c r="Y15" s="8">
        <f>(Audi!X13)</f>
        <v>26.8</v>
      </c>
      <c r="Z15" s="9" t="str">
        <f>(Audi!Y13)</f>
        <v>235/30R20</v>
      </c>
      <c r="AA15" s="8" t="str">
        <f>(Audi!Z13)</f>
        <v/>
      </c>
      <c r="AB15" s="8" t="str">
        <f>(Audi!AA13)</f>
        <v>Included</v>
      </c>
      <c r="AC15" s="8" t="str">
        <f>(Audi!AB13)</f>
        <v>LBM1415027C60-ZN</v>
      </c>
      <c r="AD15" s="8" t="str">
        <f>(Audi!AC13)</f>
        <v>HR666-571</v>
      </c>
    </row>
    <row r="16" spans="1:30" x14ac:dyDescent="0.25">
      <c r="A16" s="7" t="s">
        <v>1973</v>
      </c>
      <c r="B16" s="8" t="str">
        <f>(Audi!A14)</f>
        <v>A4 (B7)</v>
      </c>
      <c r="C16" s="9" t="str">
        <f>(Audi!B14)</f>
        <v>2004-2009</v>
      </c>
      <c r="D16" s="59" t="str">
        <f>(Audi!C14)</f>
        <v>FF04</v>
      </c>
      <c r="E16" s="8" t="str">
        <f>(Audi!D14)</f>
        <v>Tarmac</v>
      </c>
      <c r="F16" s="8" t="str">
        <f>(Audi!E14)</f>
        <v>04H909035013TM</v>
      </c>
      <c r="G16" s="14">
        <f>(Audi!F14)</f>
        <v>23</v>
      </c>
      <c r="H16" s="12" t="str">
        <f>(Audi!G14)</f>
        <v>19"</v>
      </c>
      <c r="I16" s="12" t="str">
        <f>(Audi!H14)</f>
        <v>9.0"</v>
      </c>
      <c r="J16" s="12" t="str">
        <f>(Audi!I14)</f>
        <v>35</v>
      </c>
      <c r="K16" s="12" t="str">
        <f>(Audi!J14)</f>
        <v>5x112</v>
      </c>
      <c r="L16" s="12">
        <f>(Audi!K14)</f>
        <v>66.56</v>
      </c>
      <c r="M16" s="8" t="str">
        <f>(Audi!L14)</f>
        <v>High Offset</v>
      </c>
      <c r="N16" s="8">
        <f>(Audi!M14)</f>
        <v>24.6</v>
      </c>
      <c r="O16" s="9" t="str">
        <f>(Audi!N14)</f>
        <v>235/35R19</v>
      </c>
      <c r="P16" s="60" t="str">
        <f>(Audi!O14)</f>
        <v>FF04</v>
      </c>
      <c r="Q16" s="8" t="str">
        <f>(Audi!P14)</f>
        <v>04H909035013TM</v>
      </c>
      <c r="R16" s="14">
        <f>(Audi!Q14)</f>
        <v>23</v>
      </c>
      <c r="S16" s="12" t="str">
        <f>(Audi!R14)</f>
        <v>19"</v>
      </c>
      <c r="T16" s="12" t="str">
        <f>(Audi!S14)</f>
        <v>9.0"</v>
      </c>
      <c r="U16" s="12" t="str">
        <f>(Audi!T14)</f>
        <v>35</v>
      </c>
      <c r="V16" s="12" t="str">
        <f>(Audi!U14)</f>
        <v>5x112</v>
      </c>
      <c r="W16" s="12">
        <f>(Audi!V14)</f>
        <v>66.56</v>
      </c>
      <c r="X16" s="8" t="str">
        <f>(Audi!W14)</f>
        <v>High Offset</v>
      </c>
      <c r="Y16" s="8">
        <f>(Audi!X14)</f>
        <v>24.6</v>
      </c>
      <c r="Z16" s="9" t="str">
        <f>(Audi!Y14)</f>
        <v>235/35R19</v>
      </c>
      <c r="AA16" s="8">
        <f>(Audi!Z14)</f>
        <v>0</v>
      </c>
      <c r="AB16" s="8" t="str">
        <f>(Audi!AA14)</f>
        <v>Included</v>
      </c>
      <c r="AC16" s="8" t="str">
        <f>(Audi!AB14)</f>
        <v>LBM1415027C60-ZN</v>
      </c>
      <c r="AD16" s="8" t="str">
        <f>(Audi!AC14)</f>
        <v>HR666-571</v>
      </c>
    </row>
    <row r="17" spans="1:30" x14ac:dyDescent="0.25">
      <c r="A17" s="7" t="s">
        <v>1973</v>
      </c>
      <c r="B17" s="8" t="str">
        <f>(Audi!A15)</f>
        <v>A4 (B7)</v>
      </c>
      <c r="C17" s="9" t="str">
        <f>(Audi!B15)</f>
        <v>2004-2009</v>
      </c>
      <c r="D17" s="59" t="str">
        <f>(Audi!C15)</f>
        <v>FF04</v>
      </c>
      <c r="E17" s="8" t="str">
        <f>(Audi!D15)</f>
        <v>Liquid Metal</v>
      </c>
      <c r="F17" s="8" t="str">
        <f>(Audi!E15)</f>
        <v>04H909035013LM</v>
      </c>
      <c r="G17" s="14">
        <f>(Audi!F15)</f>
        <v>26</v>
      </c>
      <c r="H17" s="12" t="str">
        <f>(Audi!G15)</f>
        <v>19"</v>
      </c>
      <c r="I17" s="12" t="str">
        <f>(Audi!H15)</f>
        <v>9.0"</v>
      </c>
      <c r="J17" s="12" t="str">
        <f>(Audi!I15)</f>
        <v>35</v>
      </c>
      <c r="K17" s="12" t="str">
        <f>(Audi!J15)</f>
        <v>5x112</v>
      </c>
      <c r="L17" s="12">
        <f>(Audi!K15)</f>
        <v>66.56</v>
      </c>
      <c r="M17" s="8" t="str">
        <f>(Audi!L15)</f>
        <v>High Offset</v>
      </c>
      <c r="N17" s="8">
        <f>(Audi!M15)</f>
        <v>24.6</v>
      </c>
      <c r="O17" s="9" t="str">
        <f>(Audi!N15)</f>
        <v>235/35R19</v>
      </c>
      <c r="P17" s="60" t="str">
        <f>(Audi!O15)</f>
        <v>FF04</v>
      </c>
      <c r="Q17" s="8" t="str">
        <f>(Audi!P15)</f>
        <v>04H909035013LM</v>
      </c>
      <c r="R17" s="14">
        <f>(Audi!Q15)</f>
        <v>26</v>
      </c>
      <c r="S17" s="12" t="str">
        <f>(Audi!R15)</f>
        <v>19"</v>
      </c>
      <c r="T17" s="12" t="str">
        <f>(Audi!S15)</f>
        <v>9.0"</v>
      </c>
      <c r="U17" s="12" t="str">
        <f>(Audi!T15)</f>
        <v>35</v>
      </c>
      <c r="V17" s="12" t="str">
        <f>(Audi!U15)</f>
        <v>5x112</v>
      </c>
      <c r="W17" s="12">
        <f>(Audi!V15)</f>
        <v>66.56</v>
      </c>
      <c r="X17" s="8" t="str">
        <f>(Audi!W15)</f>
        <v>High Offset</v>
      </c>
      <c r="Y17" s="8">
        <f>(Audi!X15)</f>
        <v>24.6</v>
      </c>
      <c r="Z17" s="9" t="str">
        <f>(Audi!Y15)</f>
        <v>235/35R19</v>
      </c>
      <c r="AA17" s="8">
        <f>(Audi!Z15)</f>
        <v>0</v>
      </c>
      <c r="AB17" s="8" t="str">
        <f>(Audi!AA15)</f>
        <v>Included</v>
      </c>
      <c r="AC17" s="8" t="str">
        <f>(Audi!AB15)</f>
        <v>LBM1415027C60-ZN</v>
      </c>
      <c r="AD17" s="8" t="str">
        <f>(Audi!AC15)</f>
        <v>HR666-571</v>
      </c>
    </row>
    <row r="18" spans="1:30" x14ac:dyDescent="0.25">
      <c r="A18" s="7" t="s">
        <v>1973</v>
      </c>
      <c r="B18" s="8" t="str">
        <f>(Audi!A16)</f>
        <v>A4 (B7)</v>
      </c>
      <c r="C18" s="9" t="str">
        <f>(Audi!B16)</f>
        <v>2004-2009</v>
      </c>
      <c r="D18" s="59" t="str">
        <f>(Audi!C16)</f>
        <v>FF10</v>
      </c>
      <c r="E18" s="8" t="str">
        <f>(Audi!D16)</f>
        <v>Tarmac</v>
      </c>
      <c r="F18" s="8" t="str">
        <f>(Audi!E16)</f>
        <v>10H909035013TM</v>
      </c>
      <c r="G18" s="14">
        <f>(Audi!F16)</f>
        <v>4</v>
      </c>
      <c r="H18" s="12" t="str">
        <f>(Audi!G16)</f>
        <v>19"</v>
      </c>
      <c r="I18" s="12" t="str">
        <f>(Audi!H16)</f>
        <v>9.0"</v>
      </c>
      <c r="J18" s="12" t="str">
        <f>(Audi!I16)</f>
        <v>35</v>
      </c>
      <c r="K18" s="12" t="str">
        <f>(Audi!J16)</f>
        <v>5x112</v>
      </c>
      <c r="L18" s="12">
        <f>(Audi!K16)</f>
        <v>66.56</v>
      </c>
      <c r="M18" s="8" t="str">
        <f>(Audi!L16)</f>
        <v>High Offset</v>
      </c>
      <c r="N18" s="8">
        <f>(Audi!M16)</f>
        <v>0</v>
      </c>
      <c r="O18" s="9" t="str">
        <f>(Audi!N16)</f>
        <v>235/35R19</v>
      </c>
      <c r="P18" s="60" t="str">
        <f>(Audi!O16)</f>
        <v>FF10</v>
      </c>
      <c r="Q18" s="8" t="str">
        <f>(Audi!P16)</f>
        <v>10H909035013TM</v>
      </c>
      <c r="R18" s="14">
        <f>(Audi!Q16)</f>
        <v>4</v>
      </c>
      <c r="S18" s="12" t="str">
        <f>(Audi!R16)</f>
        <v>19"</v>
      </c>
      <c r="T18" s="12" t="str">
        <f>(Audi!S16)</f>
        <v>9.0"</v>
      </c>
      <c r="U18" s="12" t="str">
        <f>(Audi!T16)</f>
        <v>35</v>
      </c>
      <c r="V18" s="12" t="str">
        <f>(Audi!U16)</f>
        <v>5x112</v>
      </c>
      <c r="W18" s="12">
        <f>(Audi!V16)</f>
        <v>66.56</v>
      </c>
      <c r="X18" s="8" t="str">
        <f>(Audi!W16)</f>
        <v>High Offset</v>
      </c>
      <c r="Y18" s="8">
        <f>(Audi!X16)</f>
        <v>0</v>
      </c>
      <c r="Z18" s="9" t="str">
        <f>(Audi!Y16)</f>
        <v>235/35R19</v>
      </c>
      <c r="AA18" s="8">
        <f>(Audi!Z16)</f>
        <v>0</v>
      </c>
      <c r="AB18" s="8" t="str">
        <f>(Audi!AA16)</f>
        <v>Included</v>
      </c>
      <c r="AC18" s="8" t="str">
        <f>(Audi!AB16)</f>
        <v>LBM1415027C60-ZN</v>
      </c>
      <c r="AD18" s="8" t="str">
        <f>(Audi!AC16)</f>
        <v>HR666-571</v>
      </c>
    </row>
    <row r="19" spans="1:30" x14ac:dyDescent="0.25">
      <c r="A19" s="7" t="s">
        <v>1973</v>
      </c>
      <c r="B19" s="8" t="str">
        <f>(Audi!A17)</f>
        <v>A4 (B7)</v>
      </c>
      <c r="C19" s="9" t="str">
        <f>(Audi!B17)</f>
        <v>2004-2009</v>
      </c>
      <c r="D19" s="59" t="str">
        <f>(Audi!C17)</f>
        <v>FF10</v>
      </c>
      <c r="E19" s="8" t="str">
        <f>(Audi!D17)</f>
        <v>Liquid Metal</v>
      </c>
      <c r="F19" s="8" t="str">
        <f>(Audi!E17)</f>
        <v>10H909035013LM</v>
      </c>
      <c r="G19" s="14">
        <f>(Audi!F17)</f>
        <v>0</v>
      </c>
      <c r="H19" s="12" t="str">
        <f>(Audi!G17)</f>
        <v>19"</v>
      </c>
      <c r="I19" s="12" t="str">
        <f>(Audi!H17)</f>
        <v>9.0"</v>
      </c>
      <c r="J19" s="12" t="str">
        <f>(Audi!I17)</f>
        <v>35</v>
      </c>
      <c r="K19" s="12" t="str">
        <f>(Audi!J17)</f>
        <v>5x112</v>
      </c>
      <c r="L19" s="12">
        <f>(Audi!K17)</f>
        <v>66.56</v>
      </c>
      <c r="M19" s="8" t="str">
        <f>(Audi!L17)</f>
        <v>High Offset</v>
      </c>
      <c r="N19" s="8">
        <f>(Audi!M17)</f>
        <v>0</v>
      </c>
      <c r="O19" s="9" t="str">
        <f>(Audi!N17)</f>
        <v>235/35R19</v>
      </c>
      <c r="P19" s="60" t="str">
        <f>(Audi!O17)</f>
        <v>FF10</v>
      </c>
      <c r="Q19" s="8" t="str">
        <f>(Audi!P17)</f>
        <v>10H909035013LM</v>
      </c>
      <c r="R19" s="14">
        <f>(Audi!Q17)</f>
        <v>0</v>
      </c>
      <c r="S19" s="12" t="str">
        <f>(Audi!R17)</f>
        <v>19"</v>
      </c>
      <c r="T19" s="12" t="str">
        <f>(Audi!S17)</f>
        <v>9.0"</v>
      </c>
      <c r="U19" s="12" t="str">
        <f>(Audi!T17)</f>
        <v>35</v>
      </c>
      <c r="V19" s="12" t="str">
        <f>(Audi!U17)</f>
        <v>5x112</v>
      </c>
      <c r="W19" s="12">
        <f>(Audi!V17)</f>
        <v>66.56</v>
      </c>
      <c r="X19" s="8" t="str">
        <f>(Audi!W17)</f>
        <v>High Offset</v>
      </c>
      <c r="Y19" s="8">
        <f>(Audi!X17)</f>
        <v>0</v>
      </c>
      <c r="Z19" s="9" t="str">
        <f>(Audi!Y17)</f>
        <v>235/35R19</v>
      </c>
      <c r="AA19" s="8">
        <f>(Audi!Z17)</f>
        <v>0</v>
      </c>
      <c r="AB19" s="8" t="str">
        <f>(Audi!AA17)</f>
        <v>Included</v>
      </c>
      <c r="AC19" s="8" t="str">
        <f>(Audi!AB17)</f>
        <v>LBM1415027C60-ZN</v>
      </c>
      <c r="AD19" s="8" t="str">
        <f>(Audi!AC17)</f>
        <v>HR666-571</v>
      </c>
    </row>
    <row r="20" spans="1:30" x14ac:dyDescent="0.25">
      <c r="A20" s="7" t="s">
        <v>1973</v>
      </c>
      <c r="B20" s="8" t="str">
        <f>(Audi!A18)</f>
        <v>A4 (B7)</v>
      </c>
      <c r="C20" s="9" t="str">
        <f>(Audi!B18)</f>
        <v>2004-2009</v>
      </c>
      <c r="D20" s="59" t="str">
        <f>(Audi!C18)</f>
        <v>FF11</v>
      </c>
      <c r="E20" s="8" t="str">
        <f>(Audi!D18)</f>
        <v>Tarmac</v>
      </c>
      <c r="F20" s="8" t="str">
        <f>(Audi!E18)</f>
        <v>11H909035013TM</v>
      </c>
      <c r="G20" s="14">
        <f>(Audi!F18)</f>
        <v>16</v>
      </c>
      <c r="H20" s="12" t="str">
        <f>(Audi!G18)</f>
        <v>19"</v>
      </c>
      <c r="I20" s="12" t="str">
        <f>(Audi!H18)</f>
        <v>9.0"</v>
      </c>
      <c r="J20" s="12" t="str">
        <f>(Audi!I18)</f>
        <v>35</v>
      </c>
      <c r="K20" s="12" t="str">
        <f>(Audi!J18)</f>
        <v>5x112</v>
      </c>
      <c r="L20" s="12">
        <f>(Audi!K18)</f>
        <v>66.56</v>
      </c>
      <c r="M20" s="8" t="str">
        <f>(Audi!L18)</f>
        <v>High Offset</v>
      </c>
      <c r="N20" s="8">
        <f>(Audi!M18)</f>
        <v>0</v>
      </c>
      <c r="O20" s="9" t="str">
        <f>(Audi!N18)</f>
        <v>235/35R19</v>
      </c>
      <c r="P20" s="60" t="str">
        <f>(Audi!O18)</f>
        <v>FF11</v>
      </c>
      <c r="Q20" s="8" t="str">
        <f>(Audi!P18)</f>
        <v>11H909035013TM</v>
      </c>
      <c r="R20" s="14">
        <f>(Audi!Q18)</f>
        <v>16</v>
      </c>
      <c r="S20" s="12" t="str">
        <f>(Audi!R18)</f>
        <v>19"</v>
      </c>
      <c r="T20" s="12" t="str">
        <f>(Audi!S18)</f>
        <v>9.0"</v>
      </c>
      <c r="U20" s="12" t="str">
        <f>(Audi!T18)</f>
        <v>35</v>
      </c>
      <c r="V20" s="12" t="str">
        <f>(Audi!U18)</f>
        <v>5x112</v>
      </c>
      <c r="W20" s="12">
        <f>(Audi!V18)</f>
        <v>66.56</v>
      </c>
      <c r="X20" s="8" t="str">
        <f>(Audi!W18)</f>
        <v>High Offset</v>
      </c>
      <c r="Y20" s="8">
        <f>(Audi!X18)</f>
        <v>0</v>
      </c>
      <c r="Z20" s="9" t="str">
        <f>(Audi!Y18)</f>
        <v>235/35R19</v>
      </c>
      <c r="AA20" s="8">
        <f>(Audi!Z18)</f>
        <v>0</v>
      </c>
      <c r="AB20" s="8" t="str">
        <f>(Audi!AA18)</f>
        <v>Included</v>
      </c>
      <c r="AC20" s="8" t="str">
        <f>(Audi!AB18)</f>
        <v>LBM1415027C60-ZN</v>
      </c>
      <c r="AD20" s="8" t="str">
        <f>(Audi!AC18)</f>
        <v>HR666-571</v>
      </c>
    </row>
    <row r="21" spans="1:30" x14ac:dyDescent="0.25">
      <c r="A21" s="7" t="s">
        <v>1973</v>
      </c>
      <c r="B21" s="8" t="str">
        <f>(Audi!A19)</f>
        <v>A4 (B7)</v>
      </c>
      <c r="C21" s="9" t="str">
        <f>(Audi!B19)</f>
        <v>2004-2009</v>
      </c>
      <c r="D21" s="59" t="str">
        <f>(Audi!C19)</f>
        <v>FF11</v>
      </c>
      <c r="E21" s="8" t="str">
        <f>(Audi!D19)</f>
        <v>Liquid Metal</v>
      </c>
      <c r="F21" s="8" t="str">
        <f>(Audi!E19)</f>
        <v>11H909035013LM</v>
      </c>
      <c r="G21" s="14">
        <f>(Audi!F19)</f>
        <v>4</v>
      </c>
      <c r="H21" s="12" t="str">
        <f>(Audi!G19)</f>
        <v>19"</v>
      </c>
      <c r="I21" s="12" t="str">
        <f>(Audi!H19)</f>
        <v>9.0"</v>
      </c>
      <c r="J21" s="12" t="str">
        <f>(Audi!I19)</f>
        <v>35</v>
      </c>
      <c r="K21" s="12" t="str">
        <f>(Audi!J19)</f>
        <v>5x112</v>
      </c>
      <c r="L21" s="12">
        <f>(Audi!K19)</f>
        <v>66.56</v>
      </c>
      <c r="M21" s="8" t="str">
        <f>(Audi!L19)</f>
        <v>High Offset</v>
      </c>
      <c r="N21" s="8">
        <f>(Audi!M19)</f>
        <v>0</v>
      </c>
      <c r="O21" s="9" t="str">
        <f>(Audi!N19)</f>
        <v>235/35R19</v>
      </c>
      <c r="P21" s="60" t="str">
        <f>(Audi!O19)</f>
        <v>FF11</v>
      </c>
      <c r="Q21" s="8" t="str">
        <f>(Audi!P19)</f>
        <v>11H909035013LM</v>
      </c>
      <c r="R21" s="14">
        <f>(Audi!Q19)</f>
        <v>4</v>
      </c>
      <c r="S21" s="12" t="str">
        <f>(Audi!R19)</f>
        <v>19"</v>
      </c>
      <c r="T21" s="12" t="str">
        <f>(Audi!S19)</f>
        <v>9.0"</v>
      </c>
      <c r="U21" s="12" t="str">
        <f>(Audi!T19)</f>
        <v>35</v>
      </c>
      <c r="V21" s="12" t="str">
        <f>(Audi!U19)</f>
        <v>5x112</v>
      </c>
      <c r="W21" s="12">
        <f>(Audi!V19)</f>
        <v>66.56</v>
      </c>
      <c r="X21" s="8" t="str">
        <f>(Audi!W19)</f>
        <v>High Offset</v>
      </c>
      <c r="Y21" s="8">
        <f>(Audi!X19)</f>
        <v>0</v>
      </c>
      <c r="Z21" s="9" t="str">
        <f>(Audi!Y19)</f>
        <v>235/35R19</v>
      </c>
      <c r="AA21" s="8">
        <f>(Audi!Z19)</f>
        <v>0</v>
      </c>
      <c r="AB21" s="8" t="str">
        <f>(Audi!AA19)</f>
        <v>Included</v>
      </c>
      <c r="AC21" s="8" t="str">
        <f>(Audi!AB19)</f>
        <v>LBM1415027C60-ZN</v>
      </c>
      <c r="AD21" s="8" t="str">
        <f>(Audi!AC19)</f>
        <v>HR666-571</v>
      </c>
    </row>
    <row r="22" spans="1:30" x14ac:dyDescent="0.25">
      <c r="A22" s="7" t="s">
        <v>1973</v>
      </c>
      <c r="B22" s="8" t="str">
        <f>(Audi!A20)</f>
        <v>A4 (B8)</v>
      </c>
      <c r="C22" s="9" t="str">
        <f>(Audi!B20)</f>
        <v>2008-2016</v>
      </c>
      <c r="D22" s="59" t="str">
        <f>(Audi!C20)</f>
        <v>FF01</v>
      </c>
      <c r="E22" s="8" t="str">
        <f>(Audi!D20)</f>
        <v>Tarmac</v>
      </c>
      <c r="F22" s="8" t="str">
        <f>(Audi!E20)</f>
        <v>01H909035013TM</v>
      </c>
      <c r="G22" s="14">
        <f>(Audi!F20)</f>
        <v>30</v>
      </c>
      <c r="H22" s="12" t="str">
        <f>(Audi!G20)</f>
        <v>19"</v>
      </c>
      <c r="I22" s="12" t="str">
        <f>(Audi!H20)</f>
        <v>9.0"</v>
      </c>
      <c r="J22" s="12" t="str">
        <f>(Audi!I20)</f>
        <v>35</v>
      </c>
      <c r="K22" s="12" t="str">
        <f>(Audi!J20)</f>
        <v>5x112</v>
      </c>
      <c r="L22" s="12">
        <f>(Audi!K20)</f>
        <v>66.56</v>
      </c>
      <c r="M22" s="8" t="str">
        <f>(Audi!L20)</f>
        <v>High Offset</v>
      </c>
      <c r="N22" s="8">
        <f>(Audi!M20)</f>
        <v>25.4</v>
      </c>
      <c r="O22" s="9" t="str">
        <f>(Audi!N20)</f>
        <v>255/35R19</v>
      </c>
      <c r="P22" s="60" t="str">
        <f>(Audi!O20)</f>
        <v>FF01</v>
      </c>
      <c r="Q22" s="8" t="str">
        <f>(Audi!P20)</f>
        <v>01H909035013TM</v>
      </c>
      <c r="R22" s="14">
        <f>(Audi!Q20)</f>
        <v>30</v>
      </c>
      <c r="S22" s="12" t="str">
        <f>(Audi!R20)</f>
        <v>19"</v>
      </c>
      <c r="T22" s="12" t="str">
        <f>(Audi!S20)</f>
        <v>9.0"</v>
      </c>
      <c r="U22" s="12" t="str">
        <f>(Audi!T20)</f>
        <v>35</v>
      </c>
      <c r="V22" s="12" t="str">
        <f>(Audi!U20)</f>
        <v>5x112</v>
      </c>
      <c r="W22" s="12">
        <f>(Audi!V20)</f>
        <v>66.56</v>
      </c>
      <c r="X22" s="8" t="str">
        <f>(Audi!W20)</f>
        <v>High Offset</v>
      </c>
      <c r="Y22" s="8">
        <f>(Audi!X20)</f>
        <v>25.4</v>
      </c>
      <c r="Z22" s="9" t="str">
        <f>(Audi!Y20)</f>
        <v>255/35R19</v>
      </c>
      <c r="AA22" s="8" t="str">
        <f>(Audi!Z20)</f>
        <v/>
      </c>
      <c r="AB22" s="8" t="str">
        <f>(Audi!AA20)</f>
        <v>Included</v>
      </c>
      <c r="AC22" s="8" t="str">
        <f>(Audi!AB20)</f>
        <v>LBM1415027C60-ZN</v>
      </c>
      <c r="AD22" s="8">
        <f>(Audi!AC20)</f>
        <v>0</v>
      </c>
    </row>
    <row r="23" spans="1:30" x14ac:dyDescent="0.25">
      <c r="A23" s="7" t="s">
        <v>1973</v>
      </c>
      <c r="B23" s="8" t="str">
        <f>(Audi!A21)</f>
        <v>A4 (B8)</v>
      </c>
      <c r="C23" s="9" t="str">
        <f>(Audi!B21)</f>
        <v>2008-2016</v>
      </c>
      <c r="D23" s="59" t="str">
        <f>(Audi!C21)</f>
        <v>FF01</v>
      </c>
      <c r="E23" s="8" t="str">
        <f>(Audi!D21)</f>
        <v>Liquid Silver</v>
      </c>
      <c r="F23" s="8" t="str">
        <f>(Audi!E21)</f>
        <v>01H909545013LS</v>
      </c>
      <c r="G23" s="14">
        <f>(Audi!F21)</f>
        <v>17</v>
      </c>
      <c r="H23" s="12" t="str">
        <f>(Audi!G21)</f>
        <v>19"</v>
      </c>
      <c r="I23" s="12" t="str">
        <f>(Audi!H21)</f>
        <v>9.5"</v>
      </c>
      <c r="J23" s="12" t="str">
        <f>(Audi!I21)</f>
        <v>45</v>
      </c>
      <c r="K23" s="12" t="str">
        <f>(Audi!J21)</f>
        <v>5x112</v>
      </c>
      <c r="L23" s="12">
        <f>(Audi!K21)</f>
        <v>66.56</v>
      </c>
      <c r="M23" s="8" t="str">
        <f>(Audi!L21)</f>
        <v>High Offset</v>
      </c>
      <c r="N23" s="8">
        <f>(Audi!M21)</f>
        <v>25.6</v>
      </c>
      <c r="O23" s="9" t="str">
        <f>(Audi!N21)</f>
        <v>265/35R19</v>
      </c>
      <c r="P23" s="60" t="str">
        <f>(Audi!O21)</f>
        <v>FF01</v>
      </c>
      <c r="Q23" s="8" t="str">
        <f>(Audi!P21)</f>
        <v>01H909545013LS</v>
      </c>
      <c r="R23" s="14">
        <f>(Audi!Q21)</f>
        <v>17</v>
      </c>
      <c r="S23" s="12" t="str">
        <f>(Audi!R21)</f>
        <v>19"</v>
      </c>
      <c r="T23" s="12" t="str">
        <f>(Audi!S21)</f>
        <v>9.5"</v>
      </c>
      <c r="U23" s="12" t="str">
        <f>(Audi!T21)</f>
        <v>45</v>
      </c>
      <c r="V23" s="12" t="str">
        <f>(Audi!U21)</f>
        <v>5x112</v>
      </c>
      <c r="W23" s="12">
        <f>(Audi!V21)</f>
        <v>66.56</v>
      </c>
      <c r="X23" s="8" t="str">
        <f>(Audi!W21)</f>
        <v>High Offset</v>
      </c>
      <c r="Y23" s="8">
        <f>(Audi!X21)</f>
        <v>25.6</v>
      </c>
      <c r="Z23" s="9" t="str">
        <f>(Audi!Y21)</f>
        <v>265/35R19</v>
      </c>
      <c r="AA23" s="8" t="str">
        <f>(Audi!Z21)</f>
        <v/>
      </c>
      <c r="AB23" s="8" t="str">
        <f>(Audi!AA21)</f>
        <v>Included</v>
      </c>
      <c r="AC23" s="8" t="str">
        <f>(Audi!AB21)</f>
        <v>LBM1415027C60-ZN</v>
      </c>
      <c r="AD23" s="8">
        <f>(Audi!AC21)</f>
        <v>0</v>
      </c>
    </row>
    <row r="24" spans="1:30" x14ac:dyDescent="0.25">
      <c r="A24" s="7" t="s">
        <v>1973</v>
      </c>
      <c r="B24" s="8" t="str">
        <f>(Audi!A22)</f>
        <v>A4 (B8)</v>
      </c>
      <c r="C24" s="9" t="str">
        <f>(Audi!B22)</f>
        <v>2008-2016</v>
      </c>
      <c r="D24" s="59" t="str">
        <f>(Audi!C22)</f>
        <v>FF01</v>
      </c>
      <c r="E24" s="8" t="str">
        <f>(Audi!D22)</f>
        <v>Tarmac</v>
      </c>
      <c r="F24" s="8" t="str">
        <f>(Audi!E22)</f>
        <v>01H909545013TM</v>
      </c>
      <c r="G24" s="14">
        <f>(Audi!F22)</f>
        <v>7</v>
      </c>
      <c r="H24" s="12" t="str">
        <f>(Audi!G22)</f>
        <v>19"</v>
      </c>
      <c r="I24" s="12" t="str">
        <f>(Audi!H22)</f>
        <v>9.5"</v>
      </c>
      <c r="J24" s="12" t="str">
        <f>(Audi!I22)</f>
        <v>45</v>
      </c>
      <c r="K24" s="12" t="str">
        <f>(Audi!J22)</f>
        <v>5x112</v>
      </c>
      <c r="L24" s="12">
        <f>(Audi!K22)</f>
        <v>66.56</v>
      </c>
      <c r="M24" s="8" t="str">
        <f>(Audi!L22)</f>
        <v>High Offset</v>
      </c>
      <c r="N24" s="8">
        <f>(Audi!M22)</f>
        <v>25.6</v>
      </c>
      <c r="O24" s="9" t="str">
        <f>(Audi!N22)</f>
        <v>265/35R19</v>
      </c>
      <c r="P24" s="60" t="str">
        <f>(Audi!O22)</f>
        <v>FF01</v>
      </c>
      <c r="Q24" s="8" t="str">
        <f>(Audi!P22)</f>
        <v>01H909545013TM</v>
      </c>
      <c r="R24" s="14">
        <f>(Audi!Q22)</f>
        <v>7</v>
      </c>
      <c r="S24" s="12" t="str">
        <f>(Audi!R22)</f>
        <v>19"</v>
      </c>
      <c r="T24" s="12" t="str">
        <f>(Audi!S22)</f>
        <v>9.5"</v>
      </c>
      <c r="U24" s="12" t="str">
        <f>(Audi!T22)</f>
        <v>45</v>
      </c>
      <c r="V24" s="12" t="str">
        <f>(Audi!U22)</f>
        <v>5x112</v>
      </c>
      <c r="W24" s="12">
        <f>(Audi!V22)</f>
        <v>66.56</v>
      </c>
      <c r="X24" s="8" t="str">
        <f>(Audi!W22)</f>
        <v>High Offset</v>
      </c>
      <c r="Y24" s="8">
        <f>(Audi!X22)</f>
        <v>25.6</v>
      </c>
      <c r="Z24" s="9" t="str">
        <f>(Audi!Y22)</f>
        <v>265/35R19</v>
      </c>
      <c r="AA24" s="8" t="str">
        <f>(Audi!Z22)</f>
        <v/>
      </c>
      <c r="AB24" s="8" t="str">
        <f>(Audi!AA22)</f>
        <v>Included</v>
      </c>
      <c r="AC24" s="8" t="str">
        <f>(Audi!AB22)</f>
        <v>LBM1415027C60-ZN</v>
      </c>
      <c r="AD24" s="8">
        <f>(Audi!AC22)</f>
        <v>0</v>
      </c>
    </row>
    <row r="25" spans="1:30" x14ac:dyDescent="0.25">
      <c r="A25" s="7" t="s">
        <v>1973</v>
      </c>
      <c r="B25" s="8" t="str">
        <f>(Audi!A23)</f>
        <v>A4 (B8)</v>
      </c>
      <c r="C25" s="9" t="str">
        <f>(Audi!B23)</f>
        <v>2008-2016</v>
      </c>
      <c r="D25" s="59" t="str">
        <f>(Audi!C23)</f>
        <v>FF01</v>
      </c>
      <c r="E25" s="8" t="str">
        <f>(Audi!D23)</f>
        <v>Tarmac</v>
      </c>
      <c r="F25" s="8" t="str">
        <f>(Audi!E23)</f>
        <v>01H009035013TM</v>
      </c>
      <c r="G25" s="14">
        <f>(Audi!F23)</f>
        <v>19</v>
      </c>
      <c r="H25" s="12" t="str">
        <f>(Audi!G23)</f>
        <v>20"</v>
      </c>
      <c r="I25" s="12" t="str">
        <f>(Audi!H23)</f>
        <v>9.0"</v>
      </c>
      <c r="J25" s="12" t="str">
        <f>(Audi!I23)</f>
        <v>35</v>
      </c>
      <c r="K25" s="12" t="str">
        <f>(Audi!J23)</f>
        <v>5x112</v>
      </c>
      <c r="L25" s="12">
        <f>(Audi!K23)</f>
        <v>66.56</v>
      </c>
      <c r="M25" s="8" t="str">
        <f>(Audi!L23)</f>
        <v>High Offset</v>
      </c>
      <c r="N25" s="8">
        <f>(Audi!M23)</f>
        <v>26.8</v>
      </c>
      <c r="O25" s="9" t="str">
        <f>(Audi!N23)</f>
        <v>255/30R20</v>
      </c>
      <c r="P25" s="60" t="str">
        <f>(Audi!O23)</f>
        <v>FF01</v>
      </c>
      <c r="Q25" s="8" t="str">
        <f>(Audi!P23)</f>
        <v>01H009035013TM</v>
      </c>
      <c r="R25" s="14">
        <f>(Audi!Q23)</f>
        <v>19</v>
      </c>
      <c r="S25" s="12" t="str">
        <f>(Audi!R23)</f>
        <v>20"</v>
      </c>
      <c r="T25" s="12" t="str">
        <f>(Audi!S23)</f>
        <v>9.0"</v>
      </c>
      <c r="U25" s="12" t="str">
        <f>(Audi!T23)</f>
        <v>35</v>
      </c>
      <c r="V25" s="12" t="str">
        <f>(Audi!U23)</f>
        <v>5x112</v>
      </c>
      <c r="W25" s="12">
        <f>(Audi!V23)</f>
        <v>66.56</v>
      </c>
      <c r="X25" s="8" t="str">
        <f>(Audi!W23)</f>
        <v>High Offset</v>
      </c>
      <c r="Y25" s="8">
        <f>(Audi!X23)</f>
        <v>26.8</v>
      </c>
      <c r="Z25" s="9" t="str">
        <f>(Audi!Y23)</f>
        <v>255/30R20</v>
      </c>
      <c r="AA25" s="8" t="str">
        <f>(Audi!Z23)</f>
        <v/>
      </c>
      <c r="AB25" s="8" t="str">
        <f>(Audi!AA23)</f>
        <v>Included</v>
      </c>
      <c r="AC25" s="8" t="str">
        <f>(Audi!AB23)</f>
        <v>LBM1415027C60-ZN</v>
      </c>
      <c r="AD25" s="8">
        <f>(Audi!AC23)</f>
        <v>0</v>
      </c>
    </row>
    <row r="26" spans="1:30" x14ac:dyDescent="0.25">
      <c r="A26" s="7" t="s">
        <v>1973</v>
      </c>
      <c r="B26" s="8" t="str">
        <f>(Audi!A24)</f>
        <v>A4 (B8)</v>
      </c>
      <c r="C26" s="9" t="str">
        <f>(Audi!B24)</f>
        <v>2008-2016</v>
      </c>
      <c r="D26" s="59" t="str">
        <f>(Audi!C24)</f>
        <v>FF04</v>
      </c>
      <c r="E26" s="8" t="str">
        <f>(Audi!D24)</f>
        <v>Liquid Metal</v>
      </c>
      <c r="F26" s="8" t="str">
        <f>(Audi!E24)</f>
        <v>04H909035013LM</v>
      </c>
      <c r="G26" s="14">
        <f>(Audi!F24)</f>
        <v>26</v>
      </c>
      <c r="H26" s="12" t="str">
        <f>(Audi!G24)</f>
        <v>19"</v>
      </c>
      <c r="I26" s="12" t="str">
        <f>(Audi!H24)</f>
        <v>9.0"</v>
      </c>
      <c r="J26" s="12" t="str">
        <f>(Audi!I24)</f>
        <v>35</v>
      </c>
      <c r="K26" s="12" t="str">
        <f>(Audi!J24)</f>
        <v>5x112</v>
      </c>
      <c r="L26" s="12">
        <f>(Audi!K24)</f>
        <v>66.56</v>
      </c>
      <c r="M26" s="8" t="str">
        <f>(Audi!L24)</f>
        <v>High Offset</v>
      </c>
      <c r="N26" s="8">
        <f>(Audi!M24)</f>
        <v>24.6</v>
      </c>
      <c r="O26" s="9" t="str">
        <f>(Audi!N24)</f>
        <v>255/35R19</v>
      </c>
      <c r="P26" s="60" t="str">
        <f>(Audi!O24)</f>
        <v>FF04</v>
      </c>
      <c r="Q26" s="8" t="str">
        <f>(Audi!P24)</f>
        <v>04H909035013LM</v>
      </c>
      <c r="R26" s="14">
        <f>(Audi!Q24)</f>
        <v>26</v>
      </c>
      <c r="S26" s="12" t="str">
        <f>(Audi!R24)</f>
        <v>19"</v>
      </c>
      <c r="T26" s="12" t="str">
        <f>(Audi!S24)</f>
        <v>9.0"</v>
      </c>
      <c r="U26" s="12" t="str">
        <f>(Audi!T24)</f>
        <v>35</v>
      </c>
      <c r="V26" s="12" t="str">
        <f>(Audi!U24)</f>
        <v>5x112</v>
      </c>
      <c r="W26" s="12">
        <f>(Audi!V24)</f>
        <v>66.56</v>
      </c>
      <c r="X26" s="8" t="str">
        <f>(Audi!W24)</f>
        <v>High Offset</v>
      </c>
      <c r="Y26" s="8">
        <f>(Audi!X24)</f>
        <v>24.6</v>
      </c>
      <c r="Z26" s="9" t="str">
        <f>(Audi!Y24)</f>
        <v>255/35R19</v>
      </c>
      <c r="AA26" s="8">
        <f>(Audi!Z24)</f>
        <v>0</v>
      </c>
      <c r="AB26" s="8" t="str">
        <f>(Audi!AA24)</f>
        <v>Included</v>
      </c>
      <c r="AC26" s="8" t="str">
        <f>(Audi!AB24)</f>
        <v>LBM1415027C60-ZN</v>
      </c>
      <c r="AD26" s="8">
        <f>(Audi!AC24)</f>
        <v>0</v>
      </c>
    </row>
    <row r="27" spans="1:30" x14ac:dyDescent="0.25">
      <c r="A27" s="7" t="s">
        <v>1973</v>
      </c>
      <c r="B27" s="8" t="str">
        <f>(Audi!A25)</f>
        <v>A4 (B8)</v>
      </c>
      <c r="C27" s="9" t="str">
        <f>(Audi!B25)</f>
        <v>2008-2016</v>
      </c>
      <c r="D27" s="59" t="str">
        <f>(Audi!C25)</f>
        <v>FF04</v>
      </c>
      <c r="E27" s="8" t="str">
        <f>(Audi!D25)</f>
        <v>Tarmac</v>
      </c>
      <c r="F27" s="8" t="str">
        <f>(Audi!E25)</f>
        <v>04H909035013TM</v>
      </c>
      <c r="G27" s="14">
        <f>(Audi!F25)</f>
        <v>23</v>
      </c>
      <c r="H27" s="12" t="str">
        <f>(Audi!G25)</f>
        <v>19"</v>
      </c>
      <c r="I27" s="12" t="str">
        <f>(Audi!H25)</f>
        <v>9.0"</v>
      </c>
      <c r="J27" s="12" t="str">
        <f>(Audi!I25)</f>
        <v>35</v>
      </c>
      <c r="K27" s="12" t="str">
        <f>(Audi!J25)</f>
        <v>5x112</v>
      </c>
      <c r="L27" s="12">
        <f>(Audi!K25)</f>
        <v>66.56</v>
      </c>
      <c r="M27" s="8" t="str">
        <f>(Audi!L25)</f>
        <v>High Offset</v>
      </c>
      <c r="N27" s="8">
        <f>(Audi!M25)</f>
        <v>24.6</v>
      </c>
      <c r="O27" s="9" t="str">
        <f>(Audi!N25)</f>
        <v>255/35R19</v>
      </c>
      <c r="P27" s="60" t="str">
        <f>(Audi!O25)</f>
        <v>FF04</v>
      </c>
      <c r="Q27" s="8" t="str">
        <f>(Audi!P25)</f>
        <v>04H909035013TM</v>
      </c>
      <c r="R27" s="14">
        <f>(Audi!Q25)</f>
        <v>23</v>
      </c>
      <c r="S27" s="12" t="str">
        <f>(Audi!R25)</f>
        <v>19"</v>
      </c>
      <c r="T27" s="12" t="str">
        <f>(Audi!S25)</f>
        <v>9.0"</v>
      </c>
      <c r="U27" s="12" t="str">
        <f>(Audi!T25)</f>
        <v>35</v>
      </c>
      <c r="V27" s="12" t="str">
        <f>(Audi!U25)</f>
        <v>5x112</v>
      </c>
      <c r="W27" s="12">
        <f>(Audi!V25)</f>
        <v>66.56</v>
      </c>
      <c r="X27" s="8" t="str">
        <f>(Audi!W25)</f>
        <v>High Offset</v>
      </c>
      <c r="Y27" s="8">
        <f>(Audi!X25)</f>
        <v>24.6</v>
      </c>
      <c r="Z27" s="9" t="str">
        <f>(Audi!Y25)</f>
        <v>255/35R19</v>
      </c>
      <c r="AA27" s="8">
        <f>(Audi!Z25)</f>
        <v>0</v>
      </c>
      <c r="AB27" s="8" t="str">
        <f>(Audi!AA25)</f>
        <v>Included</v>
      </c>
      <c r="AC27" s="8" t="str">
        <f>(Audi!AB25)</f>
        <v>LBM1415027C60-ZN</v>
      </c>
      <c r="AD27" s="8">
        <f>(Audi!AC25)</f>
        <v>0</v>
      </c>
    </row>
    <row r="28" spans="1:30" x14ac:dyDescent="0.25">
      <c r="A28" s="7" t="s">
        <v>1973</v>
      </c>
      <c r="B28" s="8" t="str">
        <f>(Audi!A26)</f>
        <v>A4 (B8)</v>
      </c>
      <c r="C28" s="9" t="str">
        <f>(Audi!B26)</f>
        <v>2008-2016</v>
      </c>
      <c r="D28" s="59" t="str">
        <f>(Audi!C26)</f>
        <v>FF04</v>
      </c>
      <c r="E28" s="8" t="str">
        <f>(Audi!D26)</f>
        <v>Liquid Metal</v>
      </c>
      <c r="F28" s="8" t="str">
        <f>(Audi!E26)</f>
        <v>04H909545013LM</v>
      </c>
      <c r="G28" s="14">
        <f>(Audi!F26)</f>
        <v>15</v>
      </c>
      <c r="H28" s="12" t="str">
        <f>(Audi!G26)</f>
        <v>19"</v>
      </c>
      <c r="I28" s="12" t="str">
        <f>(Audi!H26)</f>
        <v>9.5"</v>
      </c>
      <c r="J28" s="12" t="str">
        <f>(Audi!I26)</f>
        <v>45</v>
      </c>
      <c r="K28" s="12" t="str">
        <f>(Audi!J26)</f>
        <v>5x112</v>
      </c>
      <c r="L28" s="12">
        <f>(Audi!K26)</f>
        <v>66.56</v>
      </c>
      <c r="M28" s="8" t="str">
        <f>(Audi!L26)</f>
        <v>High Offset</v>
      </c>
      <c r="N28" s="8">
        <f>(Audi!M26)</f>
        <v>24.6</v>
      </c>
      <c r="O28" s="9" t="str">
        <f>(Audi!N26)</f>
        <v>265/35R19</v>
      </c>
      <c r="P28" s="60" t="str">
        <f>(Audi!O26)</f>
        <v>FF04</v>
      </c>
      <c r="Q28" s="8" t="str">
        <f>(Audi!P26)</f>
        <v>04H909545013LM</v>
      </c>
      <c r="R28" s="14">
        <f>(Audi!Q26)</f>
        <v>15</v>
      </c>
      <c r="S28" s="12" t="str">
        <f>(Audi!R26)</f>
        <v>19"</v>
      </c>
      <c r="T28" s="12" t="str">
        <f>(Audi!S26)</f>
        <v>9.5"</v>
      </c>
      <c r="U28" s="12" t="str">
        <f>(Audi!T26)</f>
        <v>45</v>
      </c>
      <c r="V28" s="12" t="str">
        <f>(Audi!U26)</f>
        <v>5x112</v>
      </c>
      <c r="W28" s="12">
        <f>(Audi!V26)</f>
        <v>66.56</v>
      </c>
      <c r="X28" s="8" t="str">
        <f>(Audi!W26)</f>
        <v>High Offset</v>
      </c>
      <c r="Y28" s="8">
        <f>(Audi!X26)</f>
        <v>24.6</v>
      </c>
      <c r="Z28" s="9" t="str">
        <f>(Audi!Y26)</f>
        <v>265/35R19</v>
      </c>
      <c r="AA28" s="8">
        <f>(Audi!Z26)</f>
        <v>0</v>
      </c>
      <c r="AB28" s="8" t="str">
        <f>(Audi!AA26)</f>
        <v>Included</v>
      </c>
      <c r="AC28" s="8" t="str">
        <f>(Audi!AB26)</f>
        <v>LBM1415027C60-ZN</v>
      </c>
      <c r="AD28" s="8">
        <f>(Audi!AC26)</f>
        <v>0</v>
      </c>
    </row>
    <row r="29" spans="1:30" x14ac:dyDescent="0.25">
      <c r="A29" s="7" t="s">
        <v>1973</v>
      </c>
      <c r="B29" s="8" t="str">
        <f>(Audi!A27)</f>
        <v>A4 (B8)</v>
      </c>
      <c r="C29" s="9" t="str">
        <f>(Audi!B27)</f>
        <v>2008-2016</v>
      </c>
      <c r="D29" s="59" t="str">
        <f>(Audi!C27)</f>
        <v>FF04</v>
      </c>
      <c r="E29" s="8" t="str">
        <f>(Audi!D27)</f>
        <v>Tarmac</v>
      </c>
      <c r="F29" s="8" t="str">
        <f>(Audi!E27)</f>
        <v>04H909545013TM</v>
      </c>
      <c r="G29" s="14">
        <f>(Audi!F27)</f>
        <v>27</v>
      </c>
      <c r="H29" s="12" t="str">
        <f>(Audi!G27)</f>
        <v>19"</v>
      </c>
      <c r="I29" s="12" t="str">
        <f>(Audi!H27)</f>
        <v>9.5"</v>
      </c>
      <c r="J29" s="12" t="str">
        <f>(Audi!I27)</f>
        <v>45</v>
      </c>
      <c r="K29" s="12" t="str">
        <f>(Audi!J27)</f>
        <v>5x112</v>
      </c>
      <c r="L29" s="12">
        <f>(Audi!K27)</f>
        <v>66.56</v>
      </c>
      <c r="M29" s="8" t="str">
        <f>(Audi!L27)</f>
        <v>High Offset</v>
      </c>
      <c r="N29" s="8">
        <f>(Audi!M27)</f>
        <v>24.6</v>
      </c>
      <c r="O29" s="9" t="str">
        <f>(Audi!N27)</f>
        <v>265/35R19</v>
      </c>
      <c r="P29" s="60" t="str">
        <f>(Audi!O27)</f>
        <v>FF04</v>
      </c>
      <c r="Q29" s="8" t="str">
        <f>(Audi!P27)</f>
        <v>04H909545013TM</v>
      </c>
      <c r="R29" s="14">
        <f>(Audi!Q27)</f>
        <v>27</v>
      </c>
      <c r="S29" s="12" t="str">
        <f>(Audi!R27)</f>
        <v>19"</v>
      </c>
      <c r="T29" s="12" t="str">
        <f>(Audi!S27)</f>
        <v>9.5"</v>
      </c>
      <c r="U29" s="12" t="str">
        <f>(Audi!T27)</f>
        <v>45</v>
      </c>
      <c r="V29" s="12" t="str">
        <f>(Audi!U27)</f>
        <v>5x112</v>
      </c>
      <c r="W29" s="12">
        <f>(Audi!V27)</f>
        <v>66.56</v>
      </c>
      <c r="X29" s="8" t="str">
        <f>(Audi!W27)</f>
        <v>High Offset</v>
      </c>
      <c r="Y29" s="8">
        <f>(Audi!X27)</f>
        <v>24.6</v>
      </c>
      <c r="Z29" s="9" t="str">
        <f>(Audi!Y27)</f>
        <v>265/35R19</v>
      </c>
      <c r="AA29" s="8">
        <f>(Audi!Z27)</f>
        <v>0</v>
      </c>
      <c r="AB29" s="8" t="str">
        <f>(Audi!AA27)</f>
        <v>Included</v>
      </c>
      <c r="AC29" s="8" t="str">
        <f>(Audi!AB27)</f>
        <v>LBM1415027C60-ZN</v>
      </c>
      <c r="AD29" s="8">
        <f>(Audi!AC27)</f>
        <v>0</v>
      </c>
    </row>
    <row r="30" spans="1:30" x14ac:dyDescent="0.25">
      <c r="A30" s="7" t="s">
        <v>1973</v>
      </c>
      <c r="B30" s="8" t="str">
        <f>(Audi!A28)</f>
        <v>A4 (B8)</v>
      </c>
      <c r="C30" s="9" t="str">
        <f>(Audi!B28)</f>
        <v>2008-2016</v>
      </c>
      <c r="D30" s="59" t="str">
        <f>(Audi!C28)</f>
        <v>FF04</v>
      </c>
      <c r="E30" s="8" t="str">
        <f>(Audi!D28)</f>
        <v>Liquid Metal</v>
      </c>
      <c r="F30" s="8" t="str">
        <f>(Audi!E28)</f>
        <v>04H009035013LM</v>
      </c>
      <c r="G30" s="14">
        <f>(Audi!F28)</f>
        <v>1</v>
      </c>
      <c r="H30" s="12" t="str">
        <f>(Audi!G28)</f>
        <v>20"</v>
      </c>
      <c r="I30" s="12" t="str">
        <f>(Audi!H28)</f>
        <v>9.0"</v>
      </c>
      <c r="J30" s="12" t="str">
        <f>(Audi!I28)</f>
        <v>35</v>
      </c>
      <c r="K30" s="12" t="str">
        <f>(Audi!J28)</f>
        <v>5x112</v>
      </c>
      <c r="L30" s="12">
        <f>(Audi!K28)</f>
        <v>66.56</v>
      </c>
      <c r="M30" s="8" t="str">
        <f>(Audi!L28)</f>
        <v>High Offset</v>
      </c>
      <c r="N30" s="8">
        <f>(Audi!M28)</f>
        <v>25.6</v>
      </c>
      <c r="O30" s="9" t="str">
        <f>(Audi!N28)</f>
        <v>255/30R20</v>
      </c>
      <c r="P30" s="60" t="str">
        <f>(Audi!O28)</f>
        <v>FF04</v>
      </c>
      <c r="Q30" s="8" t="str">
        <f>(Audi!P28)</f>
        <v>04H009035013LM</v>
      </c>
      <c r="R30" s="14">
        <f>(Audi!Q28)</f>
        <v>1</v>
      </c>
      <c r="S30" s="12" t="str">
        <f>(Audi!R28)</f>
        <v>20"</v>
      </c>
      <c r="T30" s="12" t="str">
        <f>(Audi!S28)</f>
        <v>9.0"</v>
      </c>
      <c r="U30" s="12" t="str">
        <f>(Audi!T28)</f>
        <v>35</v>
      </c>
      <c r="V30" s="12" t="str">
        <f>(Audi!U28)</f>
        <v>5x112</v>
      </c>
      <c r="W30" s="12">
        <f>(Audi!V28)</f>
        <v>66.56</v>
      </c>
      <c r="X30" s="8" t="str">
        <f>(Audi!W28)</f>
        <v>High Offset</v>
      </c>
      <c r="Y30" s="8">
        <f>(Audi!X28)</f>
        <v>25.6</v>
      </c>
      <c r="Z30" s="9" t="str">
        <f>(Audi!Y28)</f>
        <v>255/30R20</v>
      </c>
      <c r="AA30" s="8">
        <f>(Audi!Z28)</f>
        <v>0</v>
      </c>
      <c r="AB30" s="8" t="str">
        <f>(Audi!AA28)</f>
        <v>Included</v>
      </c>
      <c r="AC30" s="8" t="str">
        <f>(Audi!AB28)</f>
        <v>LBM1415027C60-ZN</v>
      </c>
      <c r="AD30" s="8">
        <f>(Audi!AC28)</f>
        <v>0</v>
      </c>
    </row>
    <row r="31" spans="1:30" x14ac:dyDescent="0.25">
      <c r="A31" s="7" t="s">
        <v>1973</v>
      </c>
      <c r="B31" s="8" t="str">
        <f>(Audi!A29)</f>
        <v>A4 (B8)</v>
      </c>
      <c r="C31" s="9" t="str">
        <f>(Audi!B29)</f>
        <v>2008-2016</v>
      </c>
      <c r="D31" s="59" t="str">
        <f>(Audi!C29)</f>
        <v>FF04</v>
      </c>
      <c r="E31" s="8" t="str">
        <f>(Audi!D29)</f>
        <v>Tarmac</v>
      </c>
      <c r="F31" s="8" t="str">
        <f>(Audi!E29)</f>
        <v>04H009035013TM</v>
      </c>
      <c r="G31" s="14">
        <f>(Audi!F29)</f>
        <v>2</v>
      </c>
      <c r="H31" s="12" t="str">
        <f>(Audi!G29)</f>
        <v>20"</v>
      </c>
      <c r="I31" s="12" t="str">
        <f>(Audi!H29)</f>
        <v>9.0"</v>
      </c>
      <c r="J31" s="12" t="str">
        <f>(Audi!I29)</f>
        <v>35</v>
      </c>
      <c r="K31" s="12" t="str">
        <f>(Audi!J29)</f>
        <v>5x112</v>
      </c>
      <c r="L31" s="12">
        <f>(Audi!K29)</f>
        <v>66.56</v>
      </c>
      <c r="M31" s="8" t="str">
        <f>(Audi!L29)</f>
        <v>High Offset</v>
      </c>
      <c r="N31" s="8">
        <f>(Audi!M29)</f>
        <v>25.6</v>
      </c>
      <c r="O31" s="9" t="str">
        <f>(Audi!N29)</f>
        <v>255/30R20</v>
      </c>
      <c r="P31" s="60" t="str">
        <f>(Audi!O29)</f>
        <v>FF04</v>
      </c>
      <c r="Q31" s="8" t="str">
        <f>(Audi!P29)</f>
        <v>04H009035013TM</v>
      </c>
      <c r="R31" s="14">
        <f>(Audi!Q29)</f>
        <v>2</v>
      </c>
      <c r="S31" s="12" t="str">
        <f>(Audi!R29)</f>
        <v>20"</v>
      </c>
      <c r="T31" s="12" t="str">
        <f>(Audi!S29)</f>
        <v>9.0"</v>
      </c>
      <c r="U31" s="12" t="str">
        <f>(Audi!T29)</f>
        <v>35</v>
      </c>
      <c r="V31" s="12" t="str">
        <f>(Audi!U29)</f>
        <v>5x112</v>
      </c>
      <c r="W31" s="12">
        <f>(Audi!V29)</f>
        <v>66.56</v>
      </c>
      <c r="X31" s="8" t="str">
        <f>(Audi!W29)</f>
        <v>High Offset</v>
      </c>
      <c r="Y31" s="8">
        <f>(Audi!X29)</f>
        <v>25.6</v>
      </c>
      <c r="Z31" s="9" t="str">
        <f>(Audi!Y29)</f>
        <v>255/30R20</v>
      </c>
      <c r="AA31" s="8">
        <f>(Audi!Z29)</f>
        <v>0</v>
      </c>
      <c r="AB31" s="8" t="str">
        <f>(Audi!AA29)</f>
        <v>Included</v>
      </c>
      <c r="AC31" s="8" t="str">
        <f>(Audi!AB29)</f>
        <v>LBM1415027C60-ZN</v>
      </c>
      <c r="AD31" s="8">
        <f>(Audi!AC29)</f>
        <v>0</v>
      </c>
    </row>
    <row r="32" spans="1:30" x14ac:dyDescent="0.25">
      <c r="A32" s="7" t="s">
        <v>1973</v>
      </c>
      <c r="B32" s="8" t="str">
        <f>(Audi!A30)</f>
        <v>A4 (B8)</v>
      </c>
      <c r="C32" s="9" t="str">
        <f>(Audi!B30)</f>
        <v>2008-2016</v>
      </c>
      <c r="D32" s="59" t="str">
        <f>(Audi!C30)</f>
        <v>FF10</v>
      </c>
      <c r="E32" s="8" t="str">
        <f>(Audi!D30)</f>
        <v>Liquid Metal</v>
      </c>
      <c r="F32" s="8" t="str">
        <f>(Audi!E30)</f>
        <v>10H909035013LM</v>
      </c>
      <c r="G32" s="14">
        <f>(Audi!F30)</f>
        <v>0</v>
      </c>
      <c r="H32" s="12" t="str">
        <f>(Audi!G30)</f>
        <v>19"</v>
      </c>
      <c r="I32" s="12" t="str">
        <f>(Audi!H30)</f>
        <v>9.0"</v>
      </c>
      <c r="J32" s="12" t="str">
        <f>(Audi!I30)</f>
        <v>35</v>
      </c>
      <c r="K32" s="12" t="str">
        <f>(Audi!J30)</f>
        <v>5x112</v>
      </c>
      <c r="L32" s="12">
        <f>(Audi!K30)</f>
        <v>66.56</v>
      </c>
      <c r="M32" s="8" t="str">
        <f>(Audi!L30)</f>
        <v>High Offset</v>
      </c>
      <c r="N32" s="8">
        <f>(Audi!M30)</f>
        <v>0</v>
      </c>
      <c r="O32" s="9" t="str">
        <f>(Audi!N30)</f>
        <v>255/35R19</v>
      </c>
      <c r="P32" s="60" t="str">
        <f>(Audi!O30)</f>
        <v>FF10</v>
      </c>
      <c r="Q32" s="8" t="str">
        <f>(Audi!P30)</f>
        <v>10H909035013LM</v>
      </c>
      <c r="R32" s="14">
        <f>(Audi!Q30)</f>
        <v>0</v>
      </c>
      <c r="S32" s="12" t="str">
        <f>(Audi!R30)</f>
        <v>19"</v>
      </c>
      <c r="T32" s="12" t="str">
        <f>(Audi!S30)</f>
        <v>9.0"</v>
      </c>
      <c r="U32" s="12" t="str">
        <f>(Audi!T30)</f>
        <v>35</v>
      </c>
      <c r="V32" s="12" t="str">
        <f>(Audi!U30)</f>
        <v>5x112</v>
      </c>
      <c r="W32" s="12">
        <f>(Audi!V30)</f>
        <v>66.56</v>
      </c>
      <c r="X32" s="8" t="str">
        <f>(Audi!W30)</f>
        <v>High Offset</v>
      </c>
      <c r="Y32" s="8">
        <f>(Audi!X30)</f>
        <v>0</v>
      </c>
      <c r="Z32" s="9" t="str">
        <f>(Audi!Y30)</f>
        <v>255/35R19</v>
      </c>
      <c r="AA32" s="8">
        <f>(Audi!Z30)</f>
        <v>0</v>
      </c>
      <c r="AB32" s="8" t="str">
        <f>(Audi!AA30)</f>
        <v>Included</v>
      </c>
      <c r="AC32" s="8" t="str">
        <f>(Audi!AB30)</f>
        <v>LBM1415027C60-ZN</v>
      </c>
      <c r="AD32" s="8">
        <f>(Audi!AC30)</f>
        <v>0</v>
      </c>
    </row>
    <row r="33" spans="1:30" x14ac:dyDescent="0.25">
      <c r="A33" s="7" t="s">
        <v>1973</v>
      </c>
      <c r="B33" s="8" t="str">
        <f>(Audi!A31)</f>
        <v>A4 (B8)</v>
      </c>
      <c r="C33" s="9" t="str">
        <f>(Audi!B31)</f>
        <v>2008-2016</v>
      </c>
      <c r="D33" s="59" t="str">
        <f>(Audi!C31)</f>
        <v>FF10</v>
      </c>
      <c r="E33" s="8" t="str">
        <f>(Audi!D31)</f>
        <v>Tarmac</v>
      </c>
      <c r="F33" s="8" t="str">
        <f>(Audi!E31)</f>
        <v>10H909035013TM</v>
      </c>
      <c r="G33" s="14">
        <f>(Audi!F31)</f>
        <v>4</v>
      </c>
      <c r="H33" s="12" t="str">
        <f>(Audi!G31)</f>
        <v>19"</v>
      </c>
      <c r="I33" s="12" t="str">
        <f>(Audi!H31)</f>
        <v>9.0"</v>
      </c>
      <c r="J33" s="12" t="str">
        <f>(Audi!I31)</f>
        <v>35</v>
      </c>
      <c r="K33" s="12" t="str">
        <f>(Audi!J31)</f>
        <v>5x112</v>
      </c>
      <c r="L33" s="12">
        <f>(Audi!K31)</f>
        <v>66.56</v>
      </c>
      <c r="M33" s="8" t="str">
        <f>(Audi!L31)</f>
        <v>High Offset</v>
      </c>
      <c r="N33" s="8">
        <f>(Audi!M31)</f>
        <v>0</v>
      </c>
      <c r="O33" s="9" t="str">
        <f>(Audi!N31)</f>
        <v>255/35R19</v>
      </c>
      <c r="P33" s="60" t="str">
        <f>(Audi!O31)</f>
        <v>FF10</v>
      </c>
      <c r="Q33" s="8" t="str">
        <f>(Audi!P31)</f>
        <v>10H909035013TM</v>
      </c>
      <c r="R33" s="14">
        <f>(Audi!Q31)</f>
        <v>4</v>
      </c>
      <c r="S33" s="12" t="str">
        <f>(Audi!R31)</f>
        <v>19"</v>
      </c>
      <c r="T33" s="12" t="str">
        <f>(Audi!S31)</f>
        <v>9.0"</v>
      </c>
      <c r="U33" s="12" t="str">
        <f>(Audi!T31)</f>
        <v>35</v>
      </c>
      <c r="V33" s="12" t="str">
        <f>(Audi!U31)</f>
        <v>5x112</v>
      </c>
      <c r="W33" s="12">
        <f>(Audi!V31)</f>
        <v>66.56</v>
      </c>
      <c r="X33" s="8" t="str">
        <f>(Audi!W31)</f>
        <v>High Offset</v>
      </c>
      <c r="Y33" s="8">
        <f>(Audi!X31)</f>
        <v>0</v>
      </c>
      <c r="Z33" s="9" t="str">
        <f>(Audi!Y31)</f>
        <v>255/35R19</v>
      </c>
      <c r="AA33" s="8">
        <f>(Audi!Z31)</f>
        <v>0</v>
      </c>
      <c r="AB33" s="8" t="str">
        <f>(Audi!AA31)</f>
        <v>Included</v>
      </c>
      <c r="AC33" s="8" t="str">
        <f>(Audi!AB31)</f>
        <v>LBM1415027C60-ZN</v>
      </c>
      <c r="AD33" s="8">
        <f>(Audi!AC31)</f>
        <v>0</v>
      </c>
    </row>
    <row r="34" spans="1:30" x14ac:dyDescent="0.25">
      <c r="A34" s="7" t="s">
        <v>1973</v>
      </c>
      <c r="B34" s="8" t="str">
        <f>(Audi!A32)</f>
        <v>A4 (B8)</v>
      </c>
      <c r="C34" s="9" t="str">
        <f>(Audi!B32)</f>
        <v>2008-2016</v>
      </c>
      <c r="D34" s="59" t="str">
        <f>(Audi!C32)</f>
        <v>FF10</v>
      </c>
      <c r="E34" s="8" t="str">
        <f>(Audi!D32)</f>
        <v>Liquid Metal</v>
      </c>
      <c r="F34" s="8" t="str">
        <f>(Audi!E32)</f>
        <v>10H909545013LM</v>
      </c>
      <c r="G34" s="14">
        <f>(Audi!F32)</f>
        <v>22</v>
      </c>
      <c r="H34" s="12" t="str">
        <f>(Audi!G32)</f>
        <v>19"</v>
      </c>
      <c r="I34" s="12" t="str">
        <f>(Audi!H32)</f>
        <v>9.5"</v>
      </c>
      <c r="J34" s="12" t="str">
        <f>(Audi!I32)</f>
        <v>45</v>
      </c>
      <c r="K34" s="12" t="str">
        <f>(Audi!J32)</f>
        <v>5x112</v>
      </c>
      <c r="L34" s="12">
        <f>(Audi!K32)</f>
        <v>66.56</v>
      </c>
      <c r="M34" s="8" t="str">
        <f>(Audi!L32)</f>
        <v>High Offset</v>
      </c>
      <c r="N34" s="8">
        <f>(Audi!M32)</f>
        <v>0</v>
      </c>
      <c r="O34" s="9" t="str">
        <f>(Audi!N32)</f>
        <v>265/35R19</v>
      </c>
      <c r="P34" s="60" t="str">
        <f>(Audi!O32)</f>
        <v>FF10</v>
      </c>
      <c r="Q34" s="8" t="str">
        <f>(Audi!P32)</f>
        <v>10H909545013LM</v>
      </c>
      <c r="R34" s="14">
        <f>(Audi!Q32)</f>
        <v>22</v>
      </c>
      <c r="S34" s="12" t="str">
        <f>(Audi!R32)</f>
        <v>19"</v>
      </c>
      <c r="T34" s="12" t="str">
        <f>(Audi!S32)</f>
        <v>9.5"</v>
      </c>
      <c r="U34" s="12" t="str">
        <f>(Audi!T32)</f>
        <v>45</v>
      </c>
      <c r="V34" s="12" t="str">
        <f>(Audi!U32)</f>
        <v>5x112</v>
      </c>
      <c r="W34" s="12">
        <f>(Audi!V32)</f>
        <v>66.56</v>
      </c>
      <c r="X34" s="8" t="str">
        <f>(Audi!W32)</f>
        <v>High Offset</v>
      </c>
      <c r="Y34" s="8">
        <f>(Audi!X32)</f>
        <v>0</v>
      </c>
      <c r="Z34" s="9" t="str">
        <f>(Audi!Y32)</f>
        <v>265/35R19</v>
      </c>
      <c r="AA34" s="8">
        <f>(Audi!Z32)</f>
        <v>0</v>
      </c>
      <c r="AB34" s="8" t="str">
        <f>(Audi!AA32)</f>
        <v>Included</v>
      </c>
      <c r="AC34" s="8" t="str">
        <f>(Audi!AB32)</f>
        <v>LBM1415027C60-ZN</v>
      </c>
      <c r="AD34" s="8">
        <f>(Audi!AC32)</f>
        <v>0</v>
      </c>
    </row>
    <row r="35" spans="1:30" x14ac:dyDescent="0.25">
      <c r="A35" s="7" t="s">
        <v>1973</v>
      </c>
      <c r="B35" s="8" t="str">
        <f>(Audi!A33)</f>
        <v>A4 (B8)</v>
      </c>
      <c r="C35" s="9" t="str">
        <f>(Audi!B33)</f>
        <v>2008-2016</v>
      </c>
      <c r="D35" s="59" t="str">
        <f>(Audi!C33)</f>
        <v>FF10</v>
      </c>
      <c r="E35" s="8" t="str">
        <f>(Audi!D33)</f>
        <v>Tarmac</v>
      </c>
      <c r="F35" s="8" t="str">
        <f>(Audi!E33)</f>
        <v>10H909545013TM</v>
      </c>
      <c r="G35" s="14">
        <f>(Audi!F33)</f>
        <v>1</v>
      </c>
      <c r="H35" s="12" t="str">
        <f>(Audi!G33)</f>
        <v>19"</v>
      </c>
      <c r="I35" s="12" t="str">
        <f>(Audi!H33)</f>
        <v>9.5"</v>
      </c>
      <c r="J35" s="12" t="str">
        <f>(Audi!I33)</f>
        <v>45</v>
      </c>
      <c r="K35" s="12" t="str">
        <f>(Audi!J33)</f>
        <v>5x112</v>
      </c>
      <c r="L35" s="12">
        <f>(Audi!K33)</f>
        <v>66.56</v>
      </c>
      <c r="M35" s="8" t="str">
        <f>(Audi!L33)</f>
        <v>High Offset</v>
      </c>
      <c r="N35" s="8">
        <f>(Audi!M33)</f>
        <v>0</v>
      </c>
      <c r="O35" s="9" t="str">
        <f>(Audi!N33)</f>
        <v>265/35R19</v>
      </c>
      <c r="P35" s="60" t="str">
        <f>(Audi!O33)</f>
        <v>FF10</v>
      </c>
      <c r="Q35" s="8" t="str">
        <f>(Audi!P33)</f>
        <v>10H909545013TM</v>
      </c>
      <c r="R35" s="14">
        <f>(Audi!Q33)</f>
        <v>1</v>
      </c>
      <c r="S35" s="12" t="str">
        <f>(Audi!R33)</f>
        <v>19"</v>
      </c>
      <c r="T35" s="12" t="str">
        <f>(Audi!S33)</f>
        <v>9.5"</v>
      </c>
      <c r="U35" s="12" t="str">
        <f>(Audi!T33)</f>
        <v>45</v>
      </c>
      <c r="V35" s="12" t="str">
        <f>(Audi!U33)</f>
        <v>5x112</v>
      </c>
      <c r="W35" s="12">
        <f>(Audi!V33)</f>
        <v>66.56</v>
      </c>
      <c r="X35" s="8" t="str">
        <f>(Audi!W33)</f>
        <v>High Offset</v>
      </c>
      <c r="Y35" s="8">
        <f>(Audi!X33)</f>
        <v>0</v>
      </c>
      <c r="Z35" s="9" t="str">
        <f>(Audi!Y33)</f>
        <v>265/35R19</v>
      </c>
      <c r="AA35" s="8">
        <f>(Audi!Z33)</f>
        <v>0</v>
      </c>
      <c r="AB35" s="8" t="str">
        <f>(Audi!AA33)</f>
        <v>Included</v>
      </c>
      <c r="AC35" s="8" t="str">
        <f>(Audi!AB33)</f>
        <v>LBM1415027C60-ZN</v>
      </c>
      <c r="AD35" s="8">
        <f>(Audi!AC33)</f>
        <v>0</v>
      </c>
    </row>
    <row r="36" spans="1:30" x14ac:dyDescent="0.25">
      <c r="A36" s="7" t="s">
        <v>1973</v>
      </c>
      <c r="B36" s="8" t="str">
        <f>(Audi!A34)</f>
        <v>A4 (B8)</v>
      </c>
      <c r="C36" s="9" t="str">
        <f>(Audi!B34)</f>
        <v>2008-2016</v>
      </c>
      <c r="D36" s="59" t="str">
        <f>(Audi!C34)</f>
        <v>FF10</v>
      </c>
      <c r="E36" s="8" t="str">
        <f>(Audi!D34)</f>
        <v>Liquid Metal</v>
      </c>
      <c r="F36" s="8" t="str">
        <f>(Audi!E34)</f>
        <v>10H009035013LM</v>
      </c>
      <c r="G36" s="14">
        <f>(Audi!F34)</f>
        <v>11</v>
      </c>
      <c r="H36" s="12" t="str">
        <f>(Audi!G34)</f>
        <v>20"</v>
      </c>
      <c r="I36" s="12" t="str">
        <f>(Audi!H34)</f>
        <v>9.0"</v>
      </c>
      <c r="J36" s="12" t="str">
        <f>(Audi!I34)</f>
        <v>35</v>
      </c>
      <c r="K36" s="12" t="str">
        <f>(Audi!J34)</f>
        <v>5x112</v>
      </c>
      <c r="L36" s="12">
        <f>(Audi!K34)</f>
        <v>66.56</v>
      </c>
      <c r="M36" s="8" t="str">
        <f>(Audi!L34)</f>
        <v>High Offset</v>
      </c>
      <c r="N36" s="8">
        <f>(Audi!M34)</f>
        <v>0</v>
      </c>
      <c r="O36" s="9" t="str">
        <f>(Audi!N34)</f>
        <v>255/30R20</v>
      </c>
      <c r="P36" s="60" t="str">
        <f>(Audi!O34)</f>
        <v>FF10</v>
      </c>
      <c r="Q36" s="8" t="str">
        <f>(Audi!P34)</f>
        <v>10H009035013LM</v>
      </c>
      <c r="R36" s="14">
        <f>(Audi!Q34)</f>
        <v>11</v>
      </c>
      <c r="S36" s="12" t="str">
        <f>(Audi!R34)</f>
        <v>20"</v>
      </c>
      <c r="T36" s="12" t="str">
        <f>(Audi!S34)</f>
        <v>9.0"</v>
      </c>
      <c r="U36" s="12" t="str">
        <f>(Audi!T34)</f>
        <v>35</v>
      </c>
      <c r="V36" s="12" t="str">
        <f>(Audi!U34)</f>
        <v>5x112</v>
      </c>
      <c r="W36" s="12">
        <f>(Audi!V34)</f>
        <v>66.56</v>
      </c>
      <c r="X36" s="8" t="str">
        <f>(Audi!W34)</f>
        <v>High Offset</v>
      </c>
      <c r="Y36" s="8">
        <f>(Audi!X34)</f>
        <v>0</v>
      </c>
      <c r="Z36" s="9" t="str">
        <f>(Audi!Y34)</f>
        <v>255/30R20</v>
      </c>
      <c r="AA36" s="8">
        <f>(Audi!Z34)</f>
        <v>0</v>
      </c>
      <c r="AB36" s="8" t="str">
        <f>(Audi!AA34)</f>
        <v>Included</v>
      </c>
      <c r="AC36" s="8" t="str">
        <f>(Audi!AB34)</f>
        <v>LBM1415027C60-ZN</v>
      </c>
      <c r="AD36" s="8">
        <f>(Audi!AC34)</f>
        <v>0</v>
      </c>
    </row>
    <row r="37" spans="1:30" x14ac:dyDescent="0.25">
      <c r="A37" s="7" t="s">
        <v>1973</v>
      </c>
      <c r="B37" s="8" t="str">
        <f>(Audi!A35)</f>
        <v>A4 (B8)</v>
      </c>
      <c r="C37" s="9" t="str">
        <f>(Audi!B35)</f>
        <v>2008-2016</v>
      </c>
      <c r="D37" s="59" t="str">
        <f>(Audi!C35)</f>
        <v>FF10</v>
      </c>
      <c r="E37" s="8" t="str">
        <f>(Audi!D35)</f>
        <v>Tarmac</v>
      </c>
      <c r="F37" s="8" t="str">
        <f>(Audi!E35)</f>
        <v>10H009035013TM</v>
      </c>
      <c r="G37" s="14">
        <f>(Audi!F35)</f>
        <v>11</v>
      </c>
      <c r="H37" s="12" t="str">
        <f>(Audi!G35)</f>
        <v>20"</v>
      </c>
      <c r="I37" s="12" t="str">
        <f>(Audi!H35)</f>
        <v>9.0"</v>
      </c>
      <c r="J37" s="12" t="str">
        <f>(Audi!I35)</f>
        <v>35</v>
      </c>
      <c r="K37" s="12" t="str">
        <f>(Audi!J35)</f>
        <v>5x112</v>
      </c>
      <c r="L37" s="12">
        <f>(Audi!K35)</f>
        <v>66.56</v>
      </c>
      <c r="M37" s="8" t="str">
        <f>(Audi!L35)</f>
        <v>High Offset</v>
      </c>
      <c r="N37" s="8">
        <f>(Audi!M35)</f>
        <v>0</v>
      </c>
      <c r="O37" s="9" t="str">
        <f>(Audi!N35)</f>
        <v>255/30R20</v>
      </c>
      <c r="P37" s="60" t="str">
        <f>(Audi!O35)</f>
        <v>FF10</v>
      </c>
      <c r="Q37" s="8" t="str">
        <f>(Audi!P35)</f>
        <v>10H009035013TM</v>
      </c>
      <c r="R37" s="14">
        <f>(Audi!Q35)</f>
        <v>11</v>
      </c>
      <c r="S37" s="12" t="str">
        <f>(Audi!R35)</f>
        <v>20"</v>
      </c>
      <c r="T37" s="12" t="str">
        <f>(Audi!S35)</f>
        <v>9.0"</v>
      </c>
      <c r="U37" s="12" t="str">
        <f>(Audi!T35)</f>
        <v>35</v>
      </c>
      <c r="V37" s="12" t="str">
        <f>(Audi!U35)</f>
        <v>5x112</v>
      </c>
      <c r="W37" s="12">
        <f>(Audi!V35)</f>
        <v>66.56</v>
      </c>
      <c r="X37" s="8" t="str">
        <f>(Audi!W35)</f>
        <v>High Offset</v>
      </c>
      <c r="Y37" s="8">
        <f>(Audi!X35)</f>
        <v>0</v>
      </c>
      <c r="Z37" s="9" t="str">
        <f>(Audi!Y35)</f>
        <v>255/30R20</v>
      </c>
      <c r="AA37" s="8">
        <f>(Audi!Z35)</f>
        <v>0</v>
      </c>
      <c r="AB37" s="8" t="str">
        <f>(Audi!AA35)</f>
        <v>Included</v>
      </c>
      <c r="AC37" s="8" t="str">
        <f>(Audi!AB35)</f>
        <v>LBM1415027C60-ZN</v>
      </c>
      <c r="AD37" s="8">
        <f>(Audi!AC35)</f>
        <v>0</v>
      </c>
    </row>
    <row r="38" spans="1:30" x14ac:dyDescent="0.25">
      <c r="A38" s="7" t="s">
        <v>1973</v>
      </c>
      <c r="B38" s="8" t="str">
        <f>(Audi!A36)</f>
        <v>A4 (B8)</v>
      </c>
      <c r="C38" s="9" t="str">
        <f>(Audi!B36)</f>
        <v>2008-2016</v>
      </c>
      <c r="D38" s="59" t="str">
        <f>(Audi!C36)</f>
        <v>FF11</v>
      </c>
      <c r="E38" s="8" t="str">
        <f>(Audi!D36)</f>
        <v>Liquid Metal</v>
      </c>
      <c r="F38" s="8" t="str">
        <f>(Audi!E36)</f>
        <v>11H909035013LM</v>
      </c>
      <c r="G38" s="14">
        <f>(Audi!F36)</f>
        <v>4</v>
      </c>
      <c r="H38" s="12" t="str">
        <f>(Audi!G36)</f>
        <v>19"</v>
      </c>
      <c r="I38" s="12" t="str">
        <f>(Audi!H36)</f>
        <v>9.0"</v>
      </c>
      <c r="J38" s="12" t="str">
        <f>(Audi!I36)</f>
        <v>35</v>
      </c>
      <c r="K38" s="12" t="str">
        <f>(Audi!J36)</f>
        <v>5x112</v>
      </c>
      <c r="L38" s="12">
        <f>(Audi!K36)</f>
        <v>66.56</v>
      </c>
      <c r="M38" s="8" t="str">
        <f>(Audi!L36)</f>
        <v>High Offset</v>
      </c>
      <c r="N38" s="8">
        <f>(Audi!M36)</f>
        <v>0</v>
      </c>
      <c r="O38" s="9" t="str">
        <f>(Audi!N36)</f>
        <v>255/35R19</v>
      </c>
      <c r="P38" s="60" t="str">
        <f>(Audi!O36)</f>
        <v>FF11</v>
      </c>
      <c r="Q38" s="8" t="str">
        <f>(Audi!P36)</f>
        <v>11H909035013LM</v>
      </c>
      <c r="R38" s="14">
        <f>(Audi!Q36)</f>
        <v>4</v>
      </c>
      <c r="S38" s="12" t="str">
        <f>(Audi!R36)</f>
        <v>19"</v>
      </c>
      <c r="T38" s="12" t="str">
        <f>(Audi!S36)</f>
        <v>9.0"</v>
      </c>
      <c r="U38" s="12" t="str">
        <f>(Audi!T36)</f>
        <v>35</v>
      </c>
      <c r="V38" s="12" t="str">
        <f>(Audi!U36)</f>
        <v>5x112</v>
      </c>
      <c r="W38" s="12">
        <f>(Audi!V36)</f>
        <v>66.56</v>
      </c>
      <c r="X38" s="8" t="str">
        <f>(Audi!W36)</f>
        <v>High Offset</v>
      </c>
      <c r="Y38" s="8">
        <f>(Audi!X36)</f>
        <v>0</v>
      </c>
      <c r="Z38" s="9" t="str">
        <f>(Audi!Y36)</f>
        <v>255/35R19</v>
      </c>
      <c r="AA38" s="8">
        <f>(Audi!Z36)</f>
        <v>0</v>
      </c>
      <c r="AB38" s="8" t="str">
        <f>(Audi!AA36)</f>
        <v>Included</v>
      </c>
      <c r="AC38" s="8" t="str">
        <f>(Audi!AB36)</f>
        <v>LBM1415027C60-ZN</v>
      </c>
      <c r="AD38" s="8">
        <f>(Audi!AC36)</f>
        <v>0</v>
      </c>
    </row>
    <row r="39" spans="1:30" x14ac:dyDescent="0.25">
      <c r="A39" s="7" t="s">
        <v>1973</v>
      </c>
      <c r="B39" s="8" t="str">
        <f>(Audi!A37)</f>
        <v>A4 (B8)</v>
      </c>
      <c r="C39" s="9" t="str">
        <f>(Audi!B37)</f>
        <v>2008-2016</v>
      </c>
      <c r="D39" s="59" t="str">
        <f>(Audi!C37)</f>
        <v>FF11</v>
      </c>
      <c r="E39" s="8" t="str">
        <f>(Audi!D37)</f>
        <v>Tarmac</v>
      </c>
      <c r="F39" s="8" t="str">
        <f>(Audi!E37)</f>
        <v>11H909035013TM</v>
      </c>
      <c r="G39" s="14">
        <f>(Audi!F37)</f>
        <v>16</v>
      </c>
      <c r="H39" s="12" t="str">
        <f>(Audi!G37)</f>
        <v>19"</v>
      </c>
      <c r="I39" s="12" t="str">
        <f>(Audi!H37)</f>
        <v>9.0"</v>
      </c>
      <c r="J39" s="12" t="str">
        <f>(Audi!I37)</f>
        <v>35</v>
      </c>
      <c r="K39" s="12" t="str">
        <f>(Audi!J37)</f>
        <v>5x112</v>
      </c>
      <c r="L39" s="12">
        <f>(Audi!K37)</f>
        <v>66.56</v>
      </c>
      <c r="M39" s="8" t="str">
        <f>(Audi!L37)</f>
        <v>High Offset</v>
      </c>
      <c r="N39" s="8">
        <f>(Audi!M37)</f>
        <v>0</v>
      </c>
      <c r="O39" s="9" t="str">
        <f>(Audi!N37)</f>
        <v>255/35R19</v>
      </c>
      <c r="P39" s="60" t="str">
        <f>(Audi!O37)</f>
        <v>FF11</v>
      </c>
      <c r="Q39" s="8" t="str">
        <f>(Audi!P37)</f>
        <v>11H909035013TM</v>
      </c>
      <c r="R39" s="14">
        <f>(Audi!Q37)</f>
        <v>16</v>
      </c>
      <c r="S39" s="12" t="str">
        <f>(Audi!R37)</f>
        <v>19"</v>
      </c>
      <c r="T39" s="12" t="str">
        <f>(Audi!S37)</f>
        <v>9.0"</v>
      </c>
      <c r="U39" s="12" t="str">
        <f>(Audi!T37)</f>
        <v>35</v>
      </c>
      <c r="V39" s="12" t="str">
        <f>(Audi!U37)</f>
        <v>5x112</v>
      </c>
      <c r="W39" s="12">
        <f>(Audi!V37)</f>
        <v>66.56</v>
      </c>
      <c r="X39" s="8" t="str">
        <f>(Audi!W37)</f>
        <v>High Offset</v>
      </c>
      <c r="Y39" s="8">
        <f>(Audi!X37)</f>
        <v>0</v>
      </c>
      <c r="Z39" s="9" t="str">
        <f>(Audi!Y37)</f>
        <v>255/35R19</v>
      </c>
      <c r="AA39" s="8">
        <f>(Audi!Z37)</f>
        <v>0</v>
      </c>
      <c r="AB39" s="8" t="str">
        <f>(Audi!AA37)</f>
        <v>Included</v>
      </c>
      <c r="AC39" s="8" t="str">
        <f>(Audi!AB37)</f>
        <v>LBM1415027C60-ZN</v>
      </c>
      <c r="AD39" s="8">
        <f>(Audi!AC37)</f>
        <v>0</v>
      </c>
    </row>
    <row r="40" spans="1:30" x14ac:dyDescent="0.25">
      <c r="A40" s="7" t="s">
        <v>1973</v>
      </c>
      <c r="B40" s="8" t="str">
        <f>(Audi!A38)</f>
        <v>A4 (B8)</v>
      </c>
      <c r="C40" s="9" t="str">
        <f>(Audi!B38)</f>
        <v>2008-2016</v>
      </c>
      <c r="D40" s="59" t="str">
        <f>(Audi!C38)</f>
        <v>FF11</v>
      </c>
      <c r="E40" s="8" t="str">
        <f>(Audi!D38)</f>
        <v>Liquid Metal</v>
      </c>
      <c r="F40" s="8" t="str">
        <f>(Audi!E38)</f>
        <v>11H909545013LM</v>
      </c>
      <c r="G40" s="14">
        <f>(Audi!F38)</f>
        <v>3</v>
      </c>
      <c r="H40" s="12" t="str">
        <f>(Audi!G38)</f>
        <v>19"</v>
      </c>
      <c r="I40" s="12" t="str">
        <f>(Audi!H38)</f>
        <v>9.5"</v>
      </c>
      <c r="J40" s="12" t="str">
        <f>(Audi!I38)</f>
        <v>45</v>
      </c>
      <c r="K40" s="12" t="str">
        <f>(Audi!J38)</f>
        <v>5x112</v>
      </c>
      <c r="L40" s="12">
        <f>(Audi!K38)</f>
        <v>66.56</v>
      </c>
      <c r="M40" s="8" t="str">
        <f>(Audi!L38)</f>
        <v>High Offset</v>
      </c>
      <c r="N40" s="8">
        <f>(Audi!M38)</f>
        <v>0</v>
      </c>
      <c r="O40" s="9" t="str">
        <f>(Audi!N38)</f>
        <v>265/35R19</v>
      </c>
      <c r="P40" s="60" t="str">
        <f>(Audi!O38)</f>
        <v>FF11</v>
      </c>
      <c r="Q40" s="8" t="str">
        <f>(Audi!P38)</f>
        <v>11H909545013LM</v>
      </c>
      <c r="R40" s="14">
        <f>(Audi!Q38)</f>
        <v>3</v>
      </c>
      <c r="S40" s="12" t="str">
        <f>(Audi!R38)</f>
        <v>19"</v>
      </c>
      <c r="T40" s="12" t="str">
        <f>(Audi!S38)</f>
        <v>9.5"</v>
      </c>
      <c r="U40" s="12" t="str">
        <f>(Audi!T38)</f>
        <v>45</v>
      </c>
      <c r="V40" s="12" t="str">
        <f>(Audi!U38)</f>
        <v>5x112</v>
      </c>
      <c r="W40" s="12">
        <f>(Audi!V38)</f>
        <v>66.56</v>
      </c>
      <c r="X40" s="8" t="str">
        <f>(Audi!W38)</f>
        <v>High Offset</v>
      </c>
      <c r="Y40" s="8">
        <f>(Audi!X38)</f>
        <v>0</v>
      </c>
      <c r="Z40" s="9" t="str">
        <f>(Audi!Y38)</f>
        <v>265/35R19</v>
      </c>
      <c r="AA40" s="8">
        <f>(Audi!Z38)</f>
        <v>0</v>
      </c>
      <c r="AB40" s="8" t="str">
        <f>(Audi!AA38)</f>
        <v>Included</v>
      </c>
      <c r="AC40" s="8" t="str">
        <f>(Audi!AB38)</f>
        <v>LBM1415027C60-ZN</v>
      </c>
      <c r="AD40" s="8">
        <f>(Audi!AC38)</f>
        <v>0</v>
      </c>
    </row>
    <row r="41" spans="1:30" x14ac:dyDescent="0.25">
      <c r="A41" s="7" t="s">
        <v>1973</v>
      </c>
      <c r="B41" s="8" t="str">
        <f>(Audi!A39)</f>
        <v>A4 (B8)</v>
      </c>
      <c r="C41" s="9" t="str">
        <f>(Audi!B39)</f>
        <v>2008-2016</v>
      </c>
      <c r="D41" s="59" t="str">
        <f>(Audi!C39)</f>
        <v>FF11</v>
      </c>
      <c r="E41" s="8" t="str">
        <f>(Audi!D39)</f>
        <v>Tarmac</v>
      </c>
      <c r="F41" s="8" t="str">
        <f>(Audi!E39)</f>
        <v>11H909545013TM</v>
      </c>
      <c r="G41" s="14">
        <f>(Audi!F39)</f>
        <v>3</v>
      </c>
      <c r="H41" s="12" t="str">
        <f>(Audi!G39)</f>
        <v>19"</v>
      </c>
      <c r="I41" s="12" t="str">
        <f>(Audi!H39)</f>
        <v>9.5"</v>
      </c>
      <c r="J41" s="12" t="str">
        <f>(Audi!I39)</f>
        <v>45</v>
      </c>
      <c r="K41" s="12" t="str">
        <f>(Audi!J39)</f>
        <v>5x112</v>
      </c>
      <c r="L41" s="12">
        <f>(Audi!K39)</f>
        <v>66.56</v>
      </c>
      <c r="M41" s="8" t="str">
        <f>(Audi!L39)</f>
        <v>High Offset</v>
      </c>
      <c r="N41" s="8">
        <f>(Audi!M39)</f>
        <v>0</v>
      </c>
      <c r="O41" s="9" t="str">
        <f>(Audi!N39)</f>
        <v>265/35R19</v>
      </c>
      <c r="P41" s="60" t="str">
        <f>(Audi!O39)</f>
        <v>FF11</v>
      </c>
      <c r="Q41" s="8" t="str">
        <f>(Audi!P39)</f>
        <v>11H909545013TM</v>
      </c>
      <c r="R41" s="14">
        <f>(Audi!Q39)</f>
        <v>3</v>
      </c>
      <c r="S41" s="12" t="str">
        <f>(Audi!R39)</f>
        <v>19"</v>
      </c>
      <c r="T41" s="12" t="str">
        <f>(Audi!S39)</f>
        <v>9.5"</v>
      </c>
      <c r="U41" s="12" t="str">
        <f>(Audi!T39)</f>
        <v>45</v>
      </c>
      <c r="V41" s="12" t="str">
        <f>(Audi!U39)</f>
        <v>5x112</v>
      </c>
      <c r="W41" s="12">
        <f>(Audi!V39)</f>
        <v>66.56</v>
      </c>
      <c r="X41" s="8" t="str">
        <f>(Audi!W39)</f>
        <v>High Offset</v>
      </c>
      <c r="Y41" s="8">
        <f>(Audi!X39)</f>
        <v>0</v>
      </c>
      <c r="Z41" s="9" t="str">
        <f>(Audi!Y39)</f>
        <v>265/35R19</v>
      </c>
      <c r="AA41" s="8">
        <f>(Audi!Z39)</f>
        <v>0</v>
      </c>
      <c r="AB41" s="8" t="str">
        <f>(Audi!AA39)</f>
        <v>Included</v>
      </c>
      <c r="AC41" s="8" t="str">
        <f>(Audi!AB39)</f>
        <v>LBM1415027C60-ZN</v>
      </c>
      <c r="AD41" s="8">
        <f>(Audi!AC39)</f>
        <v>0</v>
      </c>
    </row>
    <row r="42" spans="1:30" x14ac:dyDescent="0.25">
      <c r="A42" s="7" t="s">
        <v>1973</v>
      </c>
      <c r="B42" s="8" t="str">
        <f>(Audi!A40)</f>
        <v>A4 (B8)</v>
      </c>
      <c r="C42" s="9" t="str">
        <f>(Audi!B40)</f>
        <v>2008-2016</v>
      </c>
      <c r="D42" s="59" t="str">
        <f>(Audi!C40)</f>
        <v>FF11</v>
      </c>
      <c r="E42" s="8" t="str">
        <f>(Audi!D40)</f>
        <v>Liquid Metal</v>
      </c>
      <c r="F42" s="8" t="str">
        <f>(Audi!E40)</f>
        <v>11H009035013LM</v>
      </c>
      <c r="G42" s="14">
        <f>(Audi!F40)</f>
        <v>27</v>
      </c>
      <c r="H42" s="12" t="str">
        <f>(Audi!G40)</f>
        <v>20"</v>
      </c>
      <c r="I42" s="12" t="str">
        <f>(Audi!H40)</f>
        <v>9.0"</v>
      </c>
      <c r="J42" s="12" t="str">
        <f>(Audi!I40)</f>
        <v>35</v>
      </c>
      <c r="K42" s="12" t="str">
        <f>(Audi!J40)</f>
        <v>5x112</v>
      </c>
      <c r="L42" s="12">
        <f>(Audi!K40)</f>
        <v>66.56</v>
      </c>
      <c r="M42" s="8" t="str">
        <f>(Audi!L40)</f>
        <v>High Offset</v>
      </c>
      <c r="N42" s="8">
        <f>(Audi!M40)</f>
        <v>0</v>
      </c>
      <c r="O42" s="9" t="str">
        <f>(Audi!N40)</f>
        <v>255/30R20</v>
      </c>
      <c r="P42" s="60" t="str">
        <f>(Audi!O40)</f>
        <v>FF11</v>
      </c>
      <c r="Q42" s="8" t="str">
        <f>(Audi!P40)</f>
        <v>11H009035013LM</v>
      </c>
      <c r="R42" s="14">
        <f>(Audi!Q40)</f>
        <v>27</v>
      </c>
      <c r="S42" s="12" t="str">
        <f>(Audi!R40)</f>
        <v>20"</v>
      </c>
      <c r="T42" s="12" t="str">
        <f>(Audi!S40)</f>
        <v>9.0"</v>
      </c>
      <c r="U42" s="12" t="str">
        <f>(Audi!T40)</f>
        <v>35</v>
      </c>
      <c r="V42" s="12" t="str">
        <f>(Audi!U40)</f>
        <v>5x112</v>
      </c>
      <c r="W42" s="12">
        <f>(Audi!V40)</f>
        <v>66.56</v>
      </c>
      <c r="X42" s="8" t="str">
        <f>(Audi!W40)</f>
        <v>High Offset</v>
      </c>
      <c r="Y42" s="8">
        <f>(Audi!X40)</f>
        <v>0</v>
      </c>
      <c r="Z42" s="9" t="str">
        <f>(Audi!Y40)</f>
        <v>255/30R20</v>
      </c>
      <c r="AA42" s="8">
        <f>(Audi!Z40)</f>
        <v>0</v>
      </c>
      <c r="AB42" s="8" t="str">
        <f>(Audi!AA40)</f>
        <v>Included</v>
      </c>
      <c r="AC42" s="8" t="str">
        <f>(Audi!AB40)</f>
        <v>LBM1415027C60-ZN</v>
      </c>
      <c r="AD42" s="8">
        <f>(Audi!AC40)</f>
        <v>0</v>
      </c>
    </row>
    <row r="43" spans="1:30" x14ac:dyDescent="0.25">
      <c r="A43" s="7" t="s">
        <v>1973</v>
      </c>
      <c r="B43" s="8" t="str">
        <f>(Audi!A41)</f>
        <v>A4 (B8)</v>
      </c>
      <c r="C43" s="9" t="str">
        <f>(Audi!B41)</f>
        <v>2008-2016</v>
      </c>
      <c r="D43" s="59" t="str">
        <f>(Audi!C41)</f>
        <v>FF11</v>
      </c>
      <c r="E43" s="8" t="str">
        <f>(Audi!D41)</f>
        <v>Tarmac</v>
      </c>
      <c r="F43" s="8" t="str">
        <f>(Audi!E41)</f>
        <v>11H009035013TM</v>
      </c>
      <c r="G43" s="14">
        <f>(Audi!F41)</f>
        <v>0</v>
      </c>
      <c r="H43" s="12" t="str">
        <f>(Audi!G41)</f>
        <v>20"</v>
      </c>
      <c r="I43" s="12" t="str">
        <f>(Audi!H41)</f>
        <v>9.0"</v>
      </c>
      <c r="J43" s="12" t="str">
        <f>(Audi!I41)</f>
        <v>35</v>
      </c>
      <c r="K43" s="12" t="str">
        <f>(Audi!J41)</f>
        <v>5x112</v>
      </c>
      <c r="L43" s="12">
        <f>(Audi!K41)</f>
        <v>66.56</v>
      </c>
      <c r="M43" s="8" t="str">
        <f>(Audi!L41)</f>
        <v>High Offset</v>
      </c>
      <c r="N43" s="8">
        <f>(Audi!M41)</f>
        <v>0</v>
      </c>
      <c r="O43" s="9" t="str">
        <f>(Audi!N41)</f>
        <v>255/30R20</v>
      </c>
      <c r="P43" s="60" t="str">
        <f>(Audi!O41)</f>
        <v>FF11</v>
      </c>
      <c r="Q43" s="8" t="str">
        <f>(Audi!P41)</f>
        <v>11H009035013TM</v>
      </c>
      <c r="R43" s="14">
        <f>(Audi!Q41)</f>
        <v>0</v>
      </c>
      <c r="S43" s="12" t="str">
        <f>(Audi!R41)</f>
        <v>20"</v>
      </c>
      <c r="T43" s="12" t="str">
        <f>(Audi!S41)</f>
        <v>9.0"</v>
      </c>
      <c r="U43" s="12" t="str">
        <f>(Audi!T41)</f>
        <v>35</v>
      </c>
      <c r="V43" s="12" t="str">
        <f>(Audi!U41)</f>
        <v>5x112</v>
      </c>
      <c r="W43" s="12">
        <f>(Audi!V41)</f>
        <v>66.56</v>
      </c>
      <c r="X43" s="8" t="str">
        <f>(Audi!W41)</f>
        <v>High Offset</v>
      </c>
      <c r="Y43" s="8">
        <f>(Audi!X41)</f>
        <v>0</v>
      </c>
      <c r="Z43" s="9" t="str">
        <f>(Audi!Y41)</f>
        <v>255/30R20</v>
      </c>
      <c r="AA43" s="8">
        <f>(Audi!Z41)</f>
        <v>0</v>
      </c>
      <c r="AB43" s="8" t="str">
        <f>(Audi!AA41)</f>
        <v>Included</v>
      </c>
      <c r="AC43" s="8" t="str">
        <f>(Audi!AB41)</f>
        <v>LBM1415027C60-ZN</v>
      </c>
      <c r="AD43" s="8">
        <f>(Audi!AC41)</f>
        <v>0</v>
      </c>
    </row>
    <row r="44" spans="1:30" x14ac:dyDescent="0.25">
      <c r="A44" s="7" t="s">
        <v>1973</v>
      </c>
      <c r="B44" s="8" t="str">
        <f>(Audi!A42)</f>
        <v>A4 (B8)</v>
      </c>
      <c r="C44" s="9" t="str">
        <f>(Audi!B42)</f>
        <v>2008-2016</v>
      </c>
      <c r="D44" s="59" t="str">
        <f>(Audi!C42)</f>
        <v>FF15</v>
      </c>
      <c r="E44" s="8" t="str">
        <f>(Audi!D42)</f>
        <v>Tarmac</v>
      </c>
      <c r="F44" s="8" t="str">
        <f>(Audi!E42)</f>
        <v>15H909545013TM</v>
      </c>
      <c r="G44" s="14">
        <f>(Audi!F42)</f>
        <v>0</v>
      </c>
      <c r="H44" s="12" t="str">
        <f>(Audi!G42)</f>
        <v>19"</v>
      </c>
      <c r="I44" s="12" t="str">
        <f>(Audi!H42)</f>
        <v>9.5"</v>
      </c>
      <c r="J44" s="12" t="str">
        <f>(Audi!I42)</f>
        <v>45</v>
      </c>
      <c r="K44" s="12" t="str">
        <f>(Audi!J42)</f>
        <v>5x112</v>
      </c>
      <c r="L44" s="12">
        <f>(Audi!K42)</f>
        <v>66.56</v>
      </c>
      <c r="M44" s="8" t="str">
        <f>(Audi!L42)</f>
        <v>High Offset</v>
      </c>
      <c r="N44" s="8">
        <f>(Audi!M42)</f>
        <v>24</v>
      </c>
      <c r="O44" s="9" t="str">
        <f>(Audi!N42)</f>
        <v>265/35R19</v>
      </c>
      <c r="P44" s="60" t="str">
        <f>(Audi!O42)</f>
        <v>FF15</v>
      </c>
      <c r="Q44" s="8" t="str">
        <f>(Audi!P42)</f>
        <v>15H909545013TM</v>
      </c>
      <c r="R44" s="14">
        <f>(Audi!Q42)</f>
        <v>0</v>
      </c>
      <c r="S44" s="12" t="str">
        <f>(Audi!R42)</f>
        <v>19"</v>
      </c>
      <c r="T44" s="12" t="str">
        <f>(Audi!S42)</f>
        <v>9.5"</v>
      </c>
      <c r="U44" s="12" t="str">
        <f>(Audi!T42)</f>
        <v>45</v>
      </c>
      <c r="V44" s="12" t="str">
        <f>(Audi!U42)</f>
        <v>5x112</v>
      </c>
      <c r="W44" s="12">
        <f>(Audi!V42)</f>
        <v>66.56</v>
      </c>
      <c r="X44" s="8" t="str">
        <f>(Audi!W42)</f>
        <v>High Offset</v>
      </c>
      <c r="Y44" s="8">
        <f>(Audi!X42)</f>
        <v>24</v>
      </c>
      <c r="Z44" s="9" t="str">
        <f>(Audi!Y42)</f>
        <v>265/35R19</v>
      </c>
      <c r="AA44" s="8">
        <f>(Audi!Z42)</f>
        <v>0</v>
      </c>
      <c r="AB44" s="8" t="str">
        <f>(Audi!AA42)</f>
        <v>Included</v>
      </c>
      <c r="AC44" s="8" t="str">
        <f>(Audi!AB42)</f>
        <v>LBM1415027C60-ZN</v>
      </c>
      <c r="AD44" s="8">
        <f>(Audi!AC42)</f>
        <v>0</v>
      </c>
    </row>
    <row r="45" spans="1:30" x14ac:dyDescent="0.25">
      <c r="A45" s="7" t="s">
        <v>1973</v>
      </c>
      <c r="B45" s="8" t="str">
        <f>(Audi!A43)</f>
        <v>A4 (B8)</v>
      </c>
      <c r="C45" s="9" t="str">
        <f>(Audi!B43)</f>
        <v>2008-2016</v>
      </c>
      <c r="D45" s="59" t="str">
        <f>(Audi!C43)</f>
        <v>FF15</v>
      </c>
      <c r="E45" s="8" t="str">
        <f>(Audi!D43)</f>
        <v>Tarmac</v>
      </c>
      <c r="F45" s="8" t="str">
        <f>(Audi!E43)</f>
        <v>15H909545013TM</v>
      </c>
      <c r="G45" s="14">
        <f>(Audi!F43)</f>
        <v>0</v>
      </c>
      <c r="H45" s="12" t="str">
        <f>(Audi!G43)</f>
        <v>19"</v>
      </c>
      <c r="I45" s="12" t="str">
        <f>(Audi!H43)</f>
        <v>9.5"</v>
      </c>
      <c r="J45" s="12" t="str">
        <f>(Audi!I43)</f>
        <v>45</v>
      </c>
      <c r="K45" s="12" t="str">
        <f>(Audi!J43)</f>
        <v>5x112</v>
      </c>
      <c r="L45" s="12">
        <f>(Audi!K43)</f>
        <v>66.56</v>
      </c>
      <c r="M45" s="8" t="str">
        <f>(Audi!L43)</f>
        <v>High Offset</v>
      </c>
      <c r="N45" s="8">
        <f>(Audi!M43)</f>
        <v>24</v>
      </c>
      <c r="O45" s="9" t="str">
        <f>(Audi!N43)</f>
        <v>265/35R19</v>
      </c>
      <c r="P45" s="60" t="str">
        <f>(Audi!O43)</f>
        <v>FF15</v>
      </c>
      <c r="Q45" s="8" t="str">
        <f>(Audi!P43)</f>
        <v>15H909545013TM</v>
      </c>
      <c r="R45" s="14">
        <f>(Audi!Q43)</f>
        <v>0</v>
      </c>
      <c r="S45" s="12" t="str">
        <f>(Audi!R43)</f>
        <v>19"</v>
      </c>
      <c r="T45" s="12" t="str">
        <f>(Audi!S43)</f>
        <v>9.5"</v>
      </c>
      <c r="U45" s="12" t="str">
        <f>(Audi!T43)</f>
        <v>45</v>
      </c>
      <c r="V45" s="12" t="str">
        <f>(Audi!U43)</f>
        <v>5x112</v>
      </c>
      <c r="W45" s="12">
        <f>(Audi!V43)</f>
        <v>66.56</v>
      </c>
      <c r="X45" s="8" t="str">
        <f>(Audi!W43)</f>
        <v>High Offset</v>
      </c>
      <c r="Y45" s="8">
        <f>(Audi!X43)</f>
        <v>24</v>
      </c>
      <c r="Z45" s="9" t="str">
        <f>(Audi!Y43)</f>
        <v>265/35R19</v>
      </c>
      <c r="AA45" s="8">
        <f>(Audi!Z43)</f>
        <v>0</v>
      </c>
      <c r="AB45" s="8" t="str">
        <f>(Audi!AA43)</f>
        <v>Included</v>
      </c>
      <c r="AC45" s="8" t="str">
        <f>(Audi!AB43)</f>
        <v>LBM1415027C60-ZN</v>
      </c>
      <c r="AD45" s="8">
        <f>(Audi!AC43)</f>
        <v>0</v>
      </c>
    </row>
    <row r="46" spans="1:30" x14ac:dyDescent="0.25">
      <c r="A46" s="7" t="s">
        <v>1973</v>
      </c>
      <c r="B46" s="8" t="str">
        <f>(Audi!A44)</f>
        <v>A4 (B9)</v>
      </c>
      <c r="C46" s="9" t="str">
        <f>(Audi!B44)</f>
        <v>2016-2020</v>
      </c>
      <c r="D46" s="59" t="str">
        <f>(Audi!C44)</f>
        <v>FF01</v>
      </c>
      <c r="E46" s="8" t="str">
        <f>(Audi!D44)</f>
        <v>Liquid Silver</v>
      </c>
      <c r="F46" s="8" t="str">
        <f>(Audi!E44)</f>
        <v>01M009025013LS</v>
      </c>
      <c r="G46" s="14">
        <f>(Audi!F44)</f>
        <v>34</v>
      </c>
      <c r="H46" s="12" t="str">
        <f>(Audi!G44)</f>
        <v>20"</v>
      </c>
      <c r="I46" s="12" t="str">
        <f>(Audi!H44)</f>
        <v>9.0"</v>
      </c>
      <c r="J46" s="12" t="str">
        <f>(Audi!I44)</f>
        <v>25</v>
      </c>
      <c r="K46" s="12" t="str">
        <f>(Audi!J44)</f>
        <v>5x112</v>
      </c>
      <c r="L46" s="12">
        <f>(Audi!K44)</f>
        <v>66.56</v>
      </c>
      <c r="M46" s="8" t="str">
        <f>(Audi!L44)</f>
        <v>Medium Offset</v>
      </c>
      <c r="N46" s="8">
        <f>(Audi!M44)</f>
        <v>25.8</v>
      </c>
      <c r="O46" s="9" t="str">
        <f>(Audi!N44)</f>
        <v>245/30R20</v>
      </c>
      <c r="P46" s="60" t="str">
        <f>(Audi!O44)</f>
        <v>FF01</v>
      </c>
      <c r="Q46" s="8" t="str">
        <f>(Audi!P44)</f>
        <v>01M009025013LS</v>
      </c>
      <c r="R46" s="14">
        <f>(Audi!Q44)</f>
        <v>34</v>
      </c>
      <c r="S46" s="12" t="str">
        <f>(Audi!R44)</f>
        <v>20"</v>
      </c>
      <c r="T46" s="12" t="str">
        <f>(Audi!S44)</f>
        <v>9.0"</v>
      </c>
      <c r="U46" s="12" t="str">
        <f>(Audi!T44)</f>
        <v>25</v>
      </c>
      <c r="V46" s="12" t="str">
        <f>(Audi!U44)</f>
        <v>5x112</v>
      </c>
      <c r="W46" s="12">
        <f>(Audi!V44)</f>
        <v>66.56</v>
      </c>
      <c r="X46" s="8" t="str">
        <f>(Audi!W44)</f>
        <v>Medium Offset</v>
      </c>
      <c r="Y46" s="8">
        <f>(Audi!X44)</f>
        <v>25.8</v>
      </c>
      <c r="Z46" s="9" t="str">
        <f>(Audi!Y44)</f>
        <v>245/30R20</v>
      </c>
      <c r="AA46" s="8" t="str">
        <f>(Audi!Z44)</f>
        <v>F2 Fitment up front when not lowered (slight poke but no rubbing)</v>
      </c>
      <c r="AB46" s="8" t="str">
        <f>(Audi!AA44)</f>
        <v>Included</v>
      </c>
      <c r="AC46" s="8" t="str">
        <f>(Audi!AB44)</f>
        <v>LBM1415027C60-ZN</v>
      </c>
      <c r="AD46" s="8">
        <f>(Audi!AC44)</f>
        <v>0</v>
      </c>
    </row>
    <row r="47" spans="1:30" x14ac:dyDescent="0.25">
      <c r="A47" s="7" t="s">
        <v>1973</v>
      </c>
      <c r="B47" s="8" t="str">
        <f>(Audi!A45)</f>
        <v>A4 (B9)</v>
      </c>
      <c r="C47" s="9" t="str">
        <f>(Audi!B45)</f>
        <v>2016-2020</v>
      </c>
      <c r="D47" s="59" t="str">
        <f>(Audi!C45)</f>
        <v>FF01</v>
      </c>
      <c r="E47" s="8" t="str">
        <f>(Audi!D45)</f>
        <v>Tarmac</v>
      </c>
      <c r="F47" s="8" t="str">
        <f>(Audi!E45)</f>
        <v>01M009025013TM</v>
      </c>
      <c r="G47" s="14">
        <f>(Audi!F45)</f>
        <v>0</v>
      </c>
      <c r="H47" s="12" t="str">
        <f>(Audi!G45)</f>
        <v>20"</v>
      </c>
      <c r="I47" s="12" t="str">
        <f>(Audi!H45)</f>
        <v>9.0"</v>
      </c>
      <c r="J47" s="12" t="str">
        <f>(Audi!I45)</f>
        <v>25</v>
      </c>
      <c r="K47" s="12" t="str">
        <f>(Audi!J45)</f>
        <v>5x112</v>
      </c>
      <c r="L47" s="12">
        <f>(Audi!K45)</f>
        <v>66.56</v>
      </c>
      <c r="M47" s="8" t="str">
        <f>(Audi!L45)</f>
        <v>Medium Offset</v>
      </c>
      <c r="N47" s="8">
        <f>(Audi!M45)</f>
        <v>25.8</v>
      </c>
      <c r="O47" s="9" t="str">
        <f>(Audi!N45)</f>
        <v>245/30R20</v>
      </c>
      <c r="P47" s="60" t="str">
        <f>(Audi!O45)</f>
        <v>FF01</v>
      </c>
      <c r="Q47" s="8" t="str">
        <f>(Audi!P45)</f>
        <v>01M009025013TM</v>
      </c>
      <c r="R47" s="14">
        <f>(Audi!Q45)</f>
        <v>0</v>
      </c>
      <c r="S47" s="12" t="str">
        <f>(Audi!R45)</f>
        <v>20"</v>
      </c>
      <c r="T47" s="12" t="str">
        <f>(Audi!S45)</f>
        <v>9.0"</v>
      </c>
      <c r="U47" s="12" t="str">
        <f>(Audi!T45)</f>
        <v>25</v>
      </c>
      <c r="V47" s="12" t="str">
        <f>(Audi!U45)</f>
        <v>5x112</v>
      </c>
      <c r="W47" s="12">
        <f>(Audi!V45)</f>
        <v>66.56</v>
      </c>
      <c r="X47" s="8" t="str">
        <f>(Audi!W45)</f>
        <v>Medium Offset</v>
      </c>
      <c r="Y47" s="8">
        <f>(Audi!X45)</f>
        <v>25.8</v>
      </c>
      <c r="Z47" s="9" t="str">
        <f>(Audi!Y45)</f>
        <v>245/30R20</v>
      </c>
      <c r="AA47" s="8" t="str">
        <f>(Audi!Z45)</f>
        <v>F2 Fitment up front when not lowered (slight poke but no rubbing)</v>
      </c>
      <c r="AB47" s="8" t="str">
        <f>(Audi!AA45)</f>
        <v>Included</v>
      </c>
      <c r="AC47" s="8" t="str">
        <f>(Audi!AB45)</f>
        <v>LBM1415027C60-ZN</v>
      </c>
      <c r="AD47" s="8">
        <f>(Audi!AC45)</f>
        <v>0</v>
      </c>
    </row>
    <row r="48" spans="1:30" x14ac:dyDescent="0.25">
      <c r="A48" s="7" t="s">
        <v>1973</v>
      </c>
      <c r="B48" s="8" t="str">
        <f>(Audi!A46)</f>
        <v>A4 (B9)</v>
      </c>
      <c r="C48" s="9" t="str">
        <f>(Audi!B46)</f>
        <v>2016-2020</v>
      </c>
      <c r="D48" s="59" t="str">
        <f>(Audi!C46)</f>
        <v>FF04</v>
      </c>
      <c r="E48" s="8" t="str">
        <f>(Audi!D46)</f>
        <v>Liquid Metal</v>
      </c>
      <c r="F48" s="8" t="str">
        <f>(Audi!E46)</f>
        <v>04M009025013LM</v>
      </c>
      <c r="G48" s="14">
        <f>(Audi!F46)</f>
        <v>9</v>
      </c>
      <c r="H48" s="12" t="str">
        <f>(Audi!G46)</f>
        <v>20"</v>
      </c>
      <c r="I48" s="12" t="str">
        <f>(Audi!H46)</f>
        <v>9.0"</v>
      </c>
      <c r="J48" s="12" t="str">
        <f>(Audi!I46)</f>
        <v>25</v>
      </c>
      <c r="K48" s="12" t="str">
        <f>(Audi!J46)</f>
        <v>5x112</v>
      </c>
      <c r="L48" s="12">
        <f>(Audi!K46)</f>
        <v>66.56</v>
      </c>
      <c r="M48" s="8" t="str">
        <f>(Audi!L46)</f>
        <v>Medium Offset</v>
      </c>
      <c r="N48" s="8">
        <f>(Audi!M46)</f>
        <v>24.8</v>
      </c>
      <c r="O48" s="9" t="str">
        <f>(Audi!N46)</f>
        <v>245/30R20</v>
      </c>
      <c r="P48" s="60" t="str">
        <f>(Audi!O46)</f>
        <v>FF04</v>
      </c>
      <c r="Q48" s="8" t="str">
        <f>(Audi!P46)</f>
        <v>04M009025013LM</v>
      </c>
      <c r="R48" s="14">
        <f>(Audi!Q46)</f>
        <v>9</v>
      </c>
      <c r="S48" s="12" t="str">
        <f>(Audi!R46)</f>
        <v>20"</v>
      </c>
      <c r="T48" s="12" t="str">
        <f>(Audi!S46)</f>
        <v>9.0"</v>
      </c>
      <c r="U48" s="12" t="str">
        <f>(Audi!T46)</f>
        <v>25</v>
      </c>
      <c r="V48" s="12" t="str">
        <f>(Audi!U46)</f>
        <v>5x112</v>
      </c>
      <c r="W48" s="12">
        <f>(Audi!V46)</f>
        <v>66.56</v>
      </c>
      <c r="X48" s="8" t="str">
        <f>(Audi!W46)</f>
        <v>Medium Offset</v>
      </c>
      <c r="Y48" s="8">
        <f>(Audi!X46)</f>
        <v>24.8</v>
      </c>
      <c r="Z48" s="9" t="str">
        <f>(Audi!Y46)</f>
        <v>245/30R20</v>
      </c>
      <c r="AA48" s="8" t="str">
        <f>(Audi!Z46)</f>
        <v>F2 Fitment up front when not lowered (slight poke but no rubbing)</v>
      </c>
      <c r="AB48" s="8" t="str">
        <f>(Audi!AA46)</f>
        <v>Included</v>
      </c>
      <c r="AC48" s="8" t="str">
        <f>(Audi!AB46)</f>
        <v>LBM1415027C60-ZN</v>
      </c>
      <c r="AD48" s="8">
        <f>(Audi!AC46)</f>
        <v>0</v>
      </c>
    </row>
    <row r="49" spans="1:30" x14ac:dyDescent="0.25">
      <c r="A49" s="7" t="s">
        <v>1973</v>
      </c>
      <c r="B49" s="8" t="str">
        <f>(Audi!A47)</f>
        <v>A4 (B9)</v>
      </c>
      <c r="C49" s="9" t="str">
        <f>(Audi!B47)</f>
        <v>2016-2020</v>
      </c>
      <c r="D49" s="59" t="str">
        <f>(Audi!C47)</f>
        <v>FF04</v>
      </c>
      <c r="E49" s="8" t="str">
        <f>(Audi!D47)</f>
        <v>Tarmac</v>
      </c>
      <c r="F49" s="8" t="str">
        <f>(Audi!E47)</f>
        <v>04M009025013TM</v>
      </c>
      <c r="G49" s="14">
        <f>(Audi!F47)</f>
        <v>7</v>
      </c>
      <c r="H49" s="12" t="str">
        <f>(Audi!G47)</f>
        <v>20"</v>
      </c>
      <c r="I49" s="12" t="str">
        <f>(Audi!H47)</f>
        <v>9.0"</v>
      </c>
      <c r="J49" s="12" t="str">
        <f>(Audi!I47)</f>
        <v>25</v>
      </c>
      <c r="K49" s="12" t="str">
        <f>(Audi!J47)</f>
        <v>5x112</v>
      </c>
      <c r="L49" s="12">
        <f>(Audi!K47)</f>
        <v>66.56</v>
      </c>
      <c r="M49" s="8" t="str">
        <f>(Audi!L47)</f>
        <v>Medium Offset</v>
      </c>
      <c r="N49" s="8">
        <f>(Audi!M47)</f>
        <v>24.8</v>
      </c>
      <c r="O49" s="9" t="str">
        <f>(Audi!N47)</f>
        <v>245/30R20</v>
      </c>
      <c r="P49" s="60" t="str">
        <f>(Audi!O47)</f>
        <v>FF04</v>
      </c>
      <c r="Q49" s="8" t="str">
        <f>(Audi!P47)</f>
        <v>04M009025013TM</v>
      </c>
      <c r="R49" s="14">
        <f>(Audi!Q47)</f>
        <v>7</v>
      </c>
      <c r="S49" s="12" t="str">
        <f>(Audi!R47)</f>
        <v>20"</v>
      </c>
      <c r="T49" s="12" t="str">
        <f>(Audi!S47)</f>
        <v>9.0"</v>
      </c>
      <c r="U49" s="12" t="str">
        <f>(Audi!T47)</f>
        <v>25</v>
      </c>
      <c r="V49" s="12" t="str">
        <f>(Audi!U47)</f>
        <v>5x112</v>
      </c>
      <c r="W49" s="12">
        <f>(Audi!V47)</f>
        <v>66.56</v>
      </c>
      <c r="X49" s="8" t="str">
        <f>(Audi!W47)</f>
        <v>Medium Offset</v>
      </c>
      <c r="Y49" s="8">
        <f>(Audi!X47)</f>
        <v>24.8</v>
      </c>
      <c r="Z49" s="9" t="str">
        <f>(Audi!Y47)</f>
        <v>245/30R20</v>
      </c>
      <c r="AA49" s="8" t="str">
        <f>(Audi!Z47)</f>
        <v>F2 Fitment up front when not lowered (slight poke but no rubbing)</v>
      </c>
      <c r="AB49" s="8" t="str">
        <f>(Audi!AA47)</f>
        <v>Included</v>
      </c>
      <c r="AC49" s="8" t="str">
        <f>(Audi!AB47)</f>
        <v>LBM1415027C60-ZN</v>
      </c>
      <c r="AD49" s="8">
        <f>(Audi!AC47)</f>
        <v>0</v>
      </c>
    </row>
    <row r="50" spans="1:30" x14ac:dyDescent="0.25">
      <c r="A50" s="7" t="s">
        <v>1973</v>
      </c>
      <c r="B50" s="8" t="str">
        <f>(Audi!A48)</f>
        <v>A4 (B9)</v>
      </c>
      <c r="C50" s="9" t="str">
        <f>(Audi!B48)</f>
        <v>2016-2020</v>
      </c>
      <c r="D50" s="59" t="str">
        <f>(Audi!C48)</f>
        <v>FF10</v>
      </c>
      <c r="E50" s="8" t="str">
        <f>(Audi!D48)</f>
        <v>Liquid Metal</v>
      </c>
      <c r="F50" s="8" t="str">
        <f>(Audi!E48)</f>
        <v>10M009025013LM</v>
      </c>
      <c r="G50" s="14">
        <f>(Audi!F48)</f>
        <v>8</v>
      </c>
      <c r="H50" s="12" t="str">
        <f>(Audi!G48)</f>
        <v>20"</v>
      </c>
      <c r="I50" s="12" t="str">
        <f>(Audi!H48)</f>
        <v>9.0"</v>
      </c>
      <c r="J50" s="12" t="str">
        <f>(Audi!I48)</f>
        <v>25</v>
      </c>
      <c r="K50" s="12" t="str">
        <f>(Audi!J48)</f>
        <v>5x112</v>
      </c>
      <c r="L50" s="12">
        <f>(Audi!K48)</f>
        <v>66.56</v>
      </c>
      <c r="M50" s="8" t="str">
        <f>(Audi!L48)</f>
        <v>Medium Offset</v>
      </c>
      <c r="N50" s="8">
        <f>(Audi!M48)</f>
        <v>0</v>
      </c>
      <c r="O50" s="9" t="str">
        <f>(Audi!N48)</f>
        <v>245/30R20</v>
      </c>
      <c r="P50" s="60" t="str">
        <f>(Audi!O48)</f>
        <v>FF10</v>
      </c>
      <c r="Q50" s="8" t="str">
        <f>(Audi!P48)</f>
        <v>10M009025013LM</v>
      </c>
      <c r="R50" s="14">
        <f>(Audi!Q48)</f>
        <v>8</v>
      </c>
      <c r="S50" s="12" t="str">
        <f>(Audi!R48)</f>
        <v>20"</v>
      </c>
      <c r="T50" s="12" t="str">
        <f>(Audi!S48)</f>
        <v>9.0"</v>
      </c>
      <c r="U50" s="12" t="str">
        <f>(Audi!T48)</f>
        <v>25</v>
      </c>
      <c r="V50" s="12" t="str">
        <f>(Audi!U48)</f>
        <v>5x112</v>
      </c>
      <c r="W50" s="12">
        <f>(Audi!V48)</f>
        <v>66.56</v>
      </c>
      <c r="X50" s="8" t="str">
        <f>(Audi!W48)</f>
        <v>Medium Offset</v>
      </c>
      <c r="Y50" s="8">
        <f>(Audi!X48)</f>
        <v>0</v>
      </c>
      <c r="Z50" s="9" t="str">
        <f>(Audi!Y48)</f>
        <v>245/30R20</v>
      </c>
      <c r="AA50" s="8" t="str">
        <f>(Audi!Z48)</f>
        <v>F2 Fitment up front when not lowered (slight poke but no rubbing)</v>
      </c>
      <c r="AB50" s="8" t="str">
        <f>(Audi!AA48)</f>
        <v>Included</v>
      </c>
      <c r="AC50" s="8" t="str">
        <f>(Audi!AB48)</f>
        <v>LBM1415027C60-ZN</v>
      </c>
      <c r="AD50" s="8">
        <f>(Audi!AC48)</f>
        <v>0</v>
      </c>
    </row>
    <row r="51" spans="1:30" x14ac:dyDescent="0.25">
      <c r="A51" s="7" t="s">
        <v>1973</v>
      </c>
      <c r="B51" s="8" t="str">
        <f>(Audi!A49)</f>
        <v>A4 (B9)</v>
      </c>
      <c r="C51" s="9" t="str">
        <f>(Audi!B49)</f>
        <v>2016-2020</v>
      </c>
      <c r="D51" s="59" t="str">
        <f>(Audi!C49)</f>
        <v>FF10</v>
      </c>
      <c r="E51" s="8" t="str">
        <f>(Audi!D49)</f>
        <v>Tarmac</v>
      </c>
      <c r="F51" s="8" t="str">
        <f>(Audi!E49)</f>
        <v>10M009025013TM</v>
      </c>
      <c r="G51" s="14">
        <f>(Audi!F49)</f>
        <v>24</v>
      </c>
      <c r="H51" s="12" t="str">
        <f>(Audi!G49)</f>
        <v>20"</v>
      </c>
      <c r="I51" s="12" t="str">
        <f>(Audi!H49)</f>
        <v>9.0"</v>
      </c>
      <c r="J51" s="12" t="str">
        <f>(Audi!I49)</f>
        <v>25</v>
      </c>
      <c r="K51" s="12" t="str">
        <f>(Audi!J49)</f>
        <v>5x112</v>
      </c>
      <c r="L51" s="12">
        <f>(Audi!K49)</f>
        <v>66.56</v>
      </c>
      <c r="M51" s="8" t="str">
        <f>(Audi!L49)</f>
        <v>Medium Offset</v>
      </c>
      <c r="N51" s="8">
        <f>(Audi!M49)</f>
        <v>0</v>
      </c>
      <c r="O51" s="9" t="str">
        <f>(Audi!N49)</f>
        <v>245/30R20</v>
      </c>
      <c r="P51" s="60" t="str">
        <f>(Audi!O49)</f>
        <v>FF10</v>
      </c>
      <c r="Q51" s="8" t="str">
        <f>(Audi!P49)</f>
        <v>10M009025013TM</v>
      </c>
      <c r="R51" s="14">
        <f>(Audi!Q49)</f>
        <v>24</v>
      </c>
      <c r="S51" s="12" t="str">
        <f>(Audi!R49)</f>
        <v>20"</v>
      </c>
      <c r="T51" s="12" t="str">
        <f>(Audi!S49)</f>
        <v>9.0"</v>
      </c>
      <c r="U51" s="12" t="str">
        <f>(Audi!T49)</f>
        <v>25</v>
      </c>
      <c r="V51" s="12" t="str">
        <f>(Audi!U49)</f>
        <v>5x112</v>
      </c>
      <c r="W51" s="12">
        <f>(Audi!V49)</f>
        <v>66.56</v>
      </c>
      <c r="X51" s="8" t="str">
        <f>(Audi!W49)</f>
        <v>Medium Offset</v>
      </c>
      <c r="Y51" s="8">
        <f>(Audi!X49)</f>
        <v>0</v>
      </c>
      <c r="Z51" s="9" t="str">
        <f>(Audi!Y49)</f>
        <v>245/30R20</v>
      </c>
      <c r="AA51" s="8" t="str">
        <f>(Audi!Z49)</f>
        <v>F2 Fitment up front when not lowered (slight poke but no rubbing)</v>
      </c>
      <c r="AB51" s="8" t="str">
        <f>(Audi!AA49)</f>
        <v>Included</v>
      </c>
      <c r="AC51" s="8" t="str">
        <f>(Audi!AB49)</f>
        <v>LBM1415027C60-ZN</v>
      </c>
      <c r="AD51" s="8">
        <f>(Audi!AC49)</f>
        <v>0</v>
      </c>
    </row>
    <row r="52" spans="1:30" x14ac:dyDescent="0.25">
      <c r="A52" s="7" t="s">
        <v>1973</v>
      </c>
      <c r="B52" s="8" t="str">
        <f>(Audi!A50)</f>
        <v>A4 (B9)</v>
      </c>
      <c r="C52" s="9" t="str">
        <f>(Audi!B50)</f>
        <v>2016-2020</v>
      </c>
      <c r="D52" s="59" t="str">
        <f>(Audi!C50)</f>
        <v>FF11</v>
      </c>
      <c r="E52" s="8" t="str">
        <f>(Audi!D50)</f>
        <v>Liquid Metal</v>
      </c>
      <c r="F52" s="8" t="str">
        <f>(Audi!E50)</f>
        <v>11M009025013LM</v>
      </c>
      <c r="G52" s="14">
        <f>(Audi!F50)</f>
        <v>5</v>
      </c>
      <c r="H52" s="12" t="str">
        <f>(Audi!G50)</f>
        <v>20"</v>
      </c>
      <c r="I52" s="12" t="str">
        <f>(Audi!H50)</f>
        <v>9.0"</v>
      </c>
      <c r="J52" s="12" t="str">
        <f>(Audi!I50)</f>
        <v>25</v>
      </c>
      <c r="K52" s="12" t="str">
        <f>(Audi!J50)</f>
        <v>5x112</v>
      </c>
      <c r="L52" s="12">
        <f>(Audi!K50)</f>
        <v>66.56</v>
      </c>
      <c r="M52" s="8" t="str">
        <f>(Audi!L50)</f>
        <v>Medium Offset</v>
      </c>
      <c r="N52" s="8">
        <f>(Audi!M50)</f>
        <v>0</v>
      </c>
      <c r="O52" s="9" t="str">
        <f>(Audi!N50)</f>
        <v>245/30R20</v>
      </c>
      <c r="P52" s="60" t="str">
        <f>(Audi!O50)</f>
        <v>FF11</v>
      </c>
      <c r="Q52" s="8" t="str">
        <f>(Audi!P50)</f>
        <v>11M009025013LM</v>
      </c>
      <c r="R52" s="14">
        <f>(Audi!Q50)</f>
        <v>5</v>
      </c>
      <c r="S52" s="12" t="str">
        <f>(Audi!R50)</f>
        <v>20"</v>
      </c>
      <c r="T52" s="12" t="str">
        <f>(Audi!S50)</f>
        <v>9.0"</v>
      </c>
      <c r="U52" s="12" t="str">
        <f>(Audi!T50)</f>
        <v>25</v>
      </c>
      <c r="V52" s="12" t="str">
        <f>(Audi!U50)</f>
        <v>5x112</v>
      </c>
      <c r="W52" s="12">
        <f>(Audi!V50)</f>
        <v>66.56</v>
      </c>
      <c r="X52" s="8" t="str">
        <f>(Audi!W50)</f>
        <v>Medium Offset</v>
      </c>
      <c r="Y52" s="8">
        <f>(Audi!X50)</f>
        <v>0</v>
      </c>
      <c r="Z52" s="9" t="str">
        <f>(Audi!Y50)</f>
        <v>245/30R20</v>
      </c>
      <c r="AA52" s="8" t="str">
        <f>(Audi!Z50)</f>
        <v>F2 Fitment up front when not lowered (slight poke but no rubbing)</v>
      </c>
      <c r="AB52" s="8" t="str">
        <f>(Audi!AA50)</f>
        <v>Included</v>
      </c>
      <c r="AC52" s="8" t="str">
        <f>(Audi!AB50)</f>
        <v>LBM1415027C60-ZN</v>
      </c>
      <c r="AD52" s="8">
        <f>(Audi!AC50)</f>
        <v>0</v>
      </c>
    </row>
    <row r="53" spans="1:30" x14ac:dyDescent="0.25">
      <c r="A53" s="7" t="s">
        <v>1973</v>
      </c>
      <c r="B53" s="8" t="str">
        <f>(Audi!A51)</f>
        <v>A4 (B9)</v>
      </c>
      <c r="C53" s="9" t="str">
        <f>(Audi!B51)</f>
        <v>2016-2020</v>
      </c>
      <c r="D53" s="59" t="str">
        <f>(Audi!C51)</f>
        <v>FF11</v>
      </c>
      <c r="E53" s="8" t="str">
        <f>(Audi!D51)</f>
        <v>Tarmac</v>
      </c>
      <c r="F53" s="8" t="str">
        <f>(Audi!E51)</f>
        <v>11M009025013TM</v>
      </c>
      <c r="G53" s="14">
        <f>(Audi!F51)</f>
        <v>22</v>
      </c>
      <c r="H53" s="12" t="str">
        <f>(Audi!G51)</f>
        <v>20"</v>
      </c>
      <c r="I53" s="12" t="str">
        <f>(Audi!H51)</f>
        <v>9.0"</v>
      </c>
      <c r="J53" s="12" t="str">
        <f>(Audi!I51)</f>
        <v>25</v>
      </c>
      <c r="K53" s="12" t="str">
        <f>(Audi!J51)</f>
        <v>5x112</v>
      </c>
      <c r="L53" s="12">
        <f>(Audi!K51)</f>
        <v>66.56</v>
      </c>
      <c r="M53" s="8" t="str">
        <f>(Audi!L51)</f>
        <v>Medium Offset</v>
      </c>
      <c r="N53" s="8">
        <f>(Audi!M51)</f>
        <v>0</v>
      </c>
      <c r="O53" s="9" t="str">
        <f>(Audi!N51)</f>
        <v>245/30R20</v>
      </c>
      <c r="P53" s="60" t="str">
        <f>(Audi!O51)</f>
        <v>FF11</v>
      </c>
      <c r="Q53" s="8" t="str">
        <f>(Audi!P51)</f>
        <v>11M009025013TM</v>
      </c>
      <c r="R53" s="14">
        <f>(Audi!Q51)</f>
        <v>22</v>
      </c>
      <c r="S53" s="12" t="str">
        <f>(Audi!R51)</f>
        <v>20"</v>
      </c>
      <c r="T53" s="12" t="str">
        <f>(Audi!S51)</f>
        <v>9.0"</v>
      </c>
      <c r="U53" s="12" t="str">
        <f>(Audi!T51)</f>
        <v>25</v>
      </c>
      <c r="V53" s="12" t="str">
        <f>(Audi!U51)</f>
        <v>5x112</v>
      </c>
      <c r="W53" s="12">
        <f>(Audi!V51)</f>
        <v>66.56</v>
      </c>
      <c r="X53" s="8" t="str">
        <f>(Audi!W51)</f>
        <v>Medium Offset</v>
      </c>
      <c r="Y53" s="8">
        <f>(Audi!X51)</f>
        <v>0</v>
      </c>
      <c r="Z53" s="9" t="str">
        <f>(Audi!Y51)</f>
        <v>245/30R20</v>
      </c>
      <c r="AA53" s="8" t="str">
        <f>(Audi!Z51)</f>
        <v>F2 Fitment up front when not lowered (slight poke but no rubbing)</v>
      </c>
      <c r="AB53" s="8" t="str">
        <f>(Audi!AA51)</f>
        <v>Included</v>
      </c>
      <c r="AC53" s="8" t="str">
        <f>(Audi!AB51)</f>
        <v>LBM1415027C60-ZN</v>
      </c>
      <c r="AD53" s="8">
        <f>(Audi!AC51)</f>
        <v>0</v>
      </c>
    </row>
    <row r="54" spans="1:30" x14ac:dyDescent="0.25">
      <c r="A54" s="7" t="s">
        <v>1973</v>
      </c>
      <c r="B54" s="8" t="str">
        <f>(Audi!A52)</f>
        <v>A4 (B9)</v>
      </c>
      <c r="C54" s="9" t="str">
        <f>(Audi!B52)</f>
        <v>2016-2020</v>
      </c>
      <c r="D54" s="59" t="str">
        <f>(Audi!C52)</f>
        <v>FF15</v>
      </c>
      <c r="E54" s="8" t="str">
        <f>(Audi!D52)</f>
        <v>Tarmac</v>
      </c>
      <c r="F54" s="8" t="str">
        <f>(Audi!E52)</f>
        <v>15M009025013TM</v>
      </c>
      <c r="G54" s="14">
        <f>(Audi!F52)</f>
        <v>24</v>
      </c>
      <c r="H54" s="12" t="str">
        <f>(Audi!G52)</f>
        <v>20"</v>
      </c>
      <c r="I54" s="12" t="str">
        <f>(Audi!H52)</f>
        <v>9.0"</v>
      </c>
      <c r="J54" s="12" t="str">
        <f>(Audi!I52)</f>
        <v>25</v>
      </c>
      <c r="K54" s="12" t="str">
        <f>(Audi!J52)</f>
        <v>5x112</v>
      </c>
      <c r="L54" s="12">
        <f>(Audi!K52)</f>
        <v>66.56</v>
      </c>
      <c r="M54" s="8" t="str">
        <f>(Audi!L52)</f>
        <v>Medium Offset</v>
      </c>
      <c r="N54" s="8">
        <f>(Audi!M52)</f>
        <v>23.4</v>
      </c>
      <c r="O54" s="9" t="str">
        <f>(Audi!N52)</f>
        <v>245/30R20</v>
      </c>
      <c r="P54" s="60" t="str">
        <f>(Audi!O52)</f>
        <v>FF15</v>
      </c>
      <c r="Q54" s="8" t="str">
        <f>(Audi!P52)</f>
        <v>15M009025013TM</v>
      </c>
      <c r="R54" s="14">
        <f>(Audi!Q52)</f>
        <v>24</v>
      </c>
      <c r="S54" s="12" t="str">
        <f>(Audi!R52)</f>
        <v>20"</v>
      </c>
      <c r="T54" s="12" t="str">
        <f>(Audi!S52)</f>
        <v>9.0"</v>
      </c>
      <c r="U54" s="12" t="str">
        <f>(Audi!T52)</f>
        <v>25</v>
      </c>
      <c r="V54" s="12" t="str">
        <f>(Audi!U52)</f>
        <v>5x112</v>
      </c>
      <c r="W54" s="12">
        <f>(Audi!V52)</f>
        <v>66.56</v>
      </c>
      <c r="X54" s="8" t="str">
        <f>(Audi!W52)</f>
        <v>Medium Offset</v>
      </c>
      <c r="Y54" s="8">
        <f>(Audi!X52)</f>
        <v>23.4</v>
      </c>
      <c r="Z54" s="9" t="str">
        <f>(Audi!Y52)</f>
        <v>245/30R20</v>
      </c>
      <c r="AA54" s="8" t="str">
        <f>(Audi!Z52)</f>
        <v>F2 Fitment up front when not lowered (slight poke but no rubbing)</v>
      </c>
      <c r="AB54" s="8" t="str">
        <f>(Audi!AA52)</f>
        <v>Included</v>
      </c>
      <c r="AC54" s="8" t="str">
        <f>(Audi!AB52)</f>
        <v>LBM1415027C60-ZN</v>
      </c>
      <c r="AD54" s="8">
        <f>(Audi!AC52)</f>
        <v>0</v>
      </c>
    </row>
    <row r="55" spans="1:30" x14ac:dyDescent="0.25">
      <c r="A55" s="7" t="s">
        <v>1973</v>
      </c>
      <c r="B55" s="8" t="str">
        <f>(Audi!A53)</f>
        <v>A4 (B9)</v>
      </c>
      <c r="C55" s="9" t="str">
        <f>(Audi!B53)</f>
        <v>2016-2020</v>
      </c>
      <c r="D55" s="59" t="str">
        <f>(Audi!C53)</f>
        <v>FF15</v>
      </c>
      <c r="E55" s="8" t="str">
        <f>(Audi!D53)</f>
        <v>Tarmac</v>
      </c>
      <c r="F55" s="8" t="str">
        <f>(Audi!E53)</f>
        <v>15M009025013TM</v>
      </c>
      <c r="G55" s="14">
        <f>(Audi!F53)</f>
        <v>24</v>
      </c>
      <c r="H55" s="12" t="str">
        <f>(Audi!G53)</f>
        <v>20"</v>
      </c>
      <c r="I55" s="12" t="str">
        <f>(Audi!H53)</f>
        <v>9.0"</v>
      </c>
      <c r="J55" s="12" t="str">
        <f>(Audi!I53)</f>
        <v>25</v>
      </c>
      <c r="K55" s="12" t="str">
        <f>(Audi!J53)</f>
        <v>5x112</v>
      </c>
      <c r="L55" s="12">
        <f>(Audi!K53)</f>
        <v>66.56</v>
      </c>
      <c r="M55" s="8" t="str">
        <f>(Audi!L53)</f>
        <v>Medium Offset</v>
      </c>
      <c r="N55" s="8">
        <f>(Audi!M53)</f>
        <v>23.4</v>
      </c>
      <c r="O55" s="9" t="str">
        <f>(Audi!N53)</f>
        <v>245/30R20</v>
      </c>
      <c r="P55" s="60" t="str">
        <f>(Audi!O53)</f>
        <v>FF15</v>
      </c>
      <c r="Q55" s="8" t="str">
        <f>(Audi!P53)</f>
        <v>15M009025013TM</v>
      </c>
      <c r="R55" s="14">
        <f>(Audi!Q53)</f>
        <v>24</v>
      </c>
      <c r="S55" s="12" t="str">
        <f>(Audi!R53)</f>
        <v>20"</v>
      </c>
      <c r="T55" s="12" t="str">
        <f>(Audi!S53)</f>
        <v>9.0"</v>
      </c>
      <c r="U55" s="12" t="str">
        <f>(Audi!T53)</f>
        <v>25</v>
      </c>
      <c r="V55" s="12" t="str">
        <f>(Audi!U53)</f>
        <v>5x112</v>
      </c>
      <c r="W55" s="12">
        <f>(Audi!V53)</f>
        <v>66.56</v>
      </c>
      <c r="X55" s="8" t="str">
        <f>(Audi!W53)</f>
        <v>Medium Offset</v>
      </c>
      <c r="Y55" s="8">
        <f>(Audi!X53)</f>
        <v>23.4</v>
      </c>
      <c r="Z55" s="9" t="str">
        <f>(Audi!Y53)</f>
        <v>245/30R20</v>
      </c>
      <c r="AA55" s="8" t="str">
        <f>(Audi!Z53)</f>
        <v>F2 Fitment up front when not lowered (slight poke but no rubbing)</v>
      </c>
      <c r="AB55" s="8" t="str">
        <f>(Audi!AA53)</f>
        <v>Included</v>
      </c>
      <c r="AC55" s="8" t="str">
        <f>(Audi!AB53)</f>
        <v>LBM1415027C60-ZN</v>
      </c>
      <c r="AD55" s="8">
        <f>(Audi!AC53)</f>
        <v>0</v>
      </c>
    </row>
    <row r="56" spans="1:30" x14ac:dyDescent="0.25">
      <c r="A56" s="7" t="s">
        <v>1973</v>
      </c>
      <c r="B56" s="8" t="str">
        <f>(Audi!A54)</f>
        <v>A5</v>
      </c>
      <c r="C56" s="9" t="str">
        <f>(Audi!B54)</f>
        <v>2007-2017</v>
      </c>
      <c r="D56" s="59" t="str">
        <f>(Audi!C54)</f>
        <v>FF01</v>
      </c>
      <c r="E56" s="8" t="str">
        <f>(Audi!D54)</f>
        <v>Tarmac</v>
      </c>
      <c r="F56" s="8" t="str">
        <f>(Audi!E54)</f>
        <v>01M010535013TM</v>
      </c>
      <c r="G56" s="14">
        <f>(Audi!F54)</f>
        <v>1</v>
      </c>
      <c r="H56" s="12" t="str">
        <f>(Audi!G54)</f>
        <v>20"</v>
      </c>
      <c r="I56" s="12" t="str">
        <f>(Audi!H54)</f>
        <v>10.5"</v>
      </c>
      <c r="J56" s="12" t="str">
        <f>(Audi!I54)</f>
        <v>35</v>
      </c>
      <c r="K56" s="12" t="str">
        <f>(Audi!J54)</f>
        <v>5x112</v>
      </c>
      <c r="L56" s="12">
        <f>(Audi!K54)</f>
        <v>66.56</v>
      </c>
      <c r="M56" s="8" t="str">
        <f>(Audi!L54)</f>
        <v>Medium Offset</v>
      </c>
      <c r="N56" s="8">
        <f>(Audi!M54)</f>
        <v>28</v>
      </c>
      <c r="O56" s="9" t="str">
        <f>(Audi!N54)</f>
        <v>285/30R20</v>
      </c>
      <c r="P56" s="60" t="str">
        <f>(Audi!O54)</f>
        <v>FF01</v>
      </c>
      <c r="Q56" s="8" t="str">
        <f>(Audi!P54)</f>
        <v>01M010535013TM</v>
      </c>
      <c r="R56" s="14">
        <f>(Audi!Q54)</f>
        <v>1</v>
      </c>
      <c r="S56" s="12" t="str">
        <f>(Audi!R54)</f>
        <v>20"</v>
      </c>
      <c r="T56" s="12" t="str">
        <f>(Audi!S54)</f>
        <v>10.5"</v>
      </c>
      <c r="U56" s="12" t="str">
        <f>(Audi!T54)</f>
        <v>35</v>
      </c>
      <c r="V56" s="12" t="str">
        <f>(Audi!U54)</f>
        <v>5x112</v>
      </c>
      <c r="W56" s="12">
        <f>(Audi!V54)</f>
        <v>66.56</v>
      </c>
      <c r="X56" s="8" t="str">
        <f>(Audi!W54)</f>
        <v>Medium Offset</v>
      </c>
      <c r="Y56" s="8">
        <f>(Audi!X54)</f>
        <v>28</v>
      </c>
      <c r="Z56" s="9" t="str">
        <f>(Audi!Y54)</f>
        <v>285/30R20</v>
      </c>
      <c r="AA56" s="8" t="str">
        <f>(Audi!Z54)</f>
        <v>Excludes Carbon Ceramic, Excludes DRC (tire will rub at full lock on DRC lines)</v>
      </c>
      <c r="AB56" s="8" t="str">
        <f>(Audi!AA54)</f>
        <v>Included</v>
      </c>
      <c r="AC56" s="8" t="str">
        <f>(Audi!AB54)</f>
        <v>LBM1415027C60-ZN</v>
      </c>
      <c r="AD56" s="8">
        <f>(Audi!AC54)</f>
        <v>0</v>
      </c>
    </row>
    <row r="57" spans="1:30" x14ac:dyDescent="0.25">
      <c r="A57" s="7" t="s">
        <v>1973</v>
      </c>
      <c r="B57" s="8" t="str">
        <f>(Audi!A55)</f>
        <v>A5</v>
      </c>
      <c r="C57" s="9" t="str">
        <f>(Audi!B55)</f>
        <v>2007-2017</v>
      </c>
      <c r="D57" s="59" t="str">
        <f>(Audi!C55)</f>
        <v>FF01</v>
      </c>
      <c r="E57" s="8" t="str">
        <f>(Audi!D55)</f>
        <v>Liquid Silver</v>
      </c>
      <c r="F57" s="8" t="str">
        <f>(Audi!E55)</f>
        <v>01M010535013LS</v>
      </c>
      <c r="G57" s="14">
        <f>(Audi!F55)</f>
        <v>26</v>
      </c>
      <c r="H57" s="12" t="str">
        <f>(Audi!G55)</f>
        <v>20"</v>
      </c>
      <c r="I57" s="12" t="str">
        <f>(Audi!H55)</f>
        <v>10.5"</v>
      </c>
      <c r="J57" s="12" t="str">
        <f>(Audi!I55)</f>
        <v>35</v>
      </c>
      <c r="K57" s="12" t="str">
        <f>(Audi!J55)</f>
        <v>5x112</v>
      </c>
      <c r="L57" s="12">
        <f>(Audi!K55)</f>
        <v>66.56</v>
      </c>
      <c r="M57" s="8" t="str">
        <f>(Audi!L55)</f>
        <v>Medium Offset</v>
      </c>
      <c r="N57" s="8">
        <f>(Audi!M55)</f>
        <v>28</v>
      </c>
      <c r="O57" s="9" t="str">
        <f>(Audi!N55)</f>
        <v>285/30R20</v>
      </c>
      <c r="P57" s="60" t="str">
        <f>(Audi!O55)</f>
        <v>FF01</v>
      </c>
      <c r="Q57" s="8" t="str">
        <f>(Audi!P55)</f>
        <v>01M010535013LS</v>
      </c>
      <c r="R57" s="14">
        <f>(Audi!Q55)</f>
        <v>26</v>
      </c>
      <c r="S57" s="12" t="str">
        <f>(Audi!R55)</f>
        <v>20"</v>
      </c>
      <c r="T57" s="12" t="str">
        <f>(Audi!S55)</f>
        <v>10.5"</v>
      </c>
      <c r="U57" s="12" t="str">
        <f>(Audi!T55)</f>
        <v>35</v>
      </c>
      <c r="V57" s="12" t="str">
        <f>(Audi!U55)</f>
        <v>5x112</v>
      </c>
      <c r="W57" s="12">
        <f>(Audi!V55)</f>
        <v>66.56</v>
      </c>
      <c r="X57" s="8" t="str">
        <f>(Audi!W55)</f>
        <v>Medium Offset</v>
      </c>
      <c r="Y57" s="8">
        <f>(Audi!X55)</f>
        <v>28</v>
      </c>
      <c r="Z57" s="9" t="str">
        <f>(Audi!Y55)</f>
        <v>285/30R20</v>
      </c>
      <c r="AA57" s="8" t="str">
        <f>(Audi!Z55)</f>
        <v>Excludes Carbon Ceramic, Excludes DRC (tire will rub at full lock on DRC lines)</v>
      </c>
      <c r="AB57" s="8" t="str">
        <f>(Audi!AA55)</f>
        <v>Included</v>
      </c>
      <c r="AC57" s="8" t="str">
        <f>(Audi!AB55)</f>
        <v>LBM1415027C60-ZN</v>
      </c>
      <c r="AD57" s="8">
        <f>(Audi!AC55)</f>
        <v>0</v>
      </c>
    </row>
    <row r="58" spans="1:30" x14ac:dyDescent="0.25">
      <c r="A58" s="7" t="s">
        <v>1973</v>
      </c>
      <c r="B58" s="8" t="str">
        <f>(Audi!A56)</f>
        <v>A5</v>
      </c>
      <c r="C58" s="9" t="str">
        <f>(Audi!B56)</f>
        <v>2007-2017</v>
      </c>
      <c r="D58" s="59" t="str">
        <f>(Audi!C56)</f>
        <v>FF01</v>
      </c>
      <c r="E58" s="8" t="str">
        <f>(Audi!D56)</f>
        <v>Tarmac</v>
      </c>
      <c r="F58" s="8" t="str">
        <f>(Audi!E56)</f>
        <v>01M009025013TM</v>
      </c>
      <c r="G58" s="14">
        <f>(Audi!F56)</f>
        <v>0</v>
      </c>
      <c r="H58" s="12" t="str">
        <f>(Audi!G56)</f>
        <v>20"</v>
      </c>
      <c r="I58" s="12" t="str">
        <f>(Audi!H56)</f>
        <v>9.0"</v>
      </c>
      <c r="J58" s="12" t="str">
        <f>(Audi!I56)</f>
        <v>25</v>
      </c>
      <c r="K58" s="12" t="str">
        <f>(Audi!J56)</f>
        <v>5x112</v>
      </c>
      <c r="L58" s="12">
        <f>(Audi!K56)</f>
        <v>66.56</v>
      </c>
      <c r="M58" s="8" t="str">
        <f>(Audi!L56)</f>
        <v>Medium Offset</v>
      </c>
      <c r="N58" s="8">
        <f>(Audi!M56)</f>
        <v>25.8</v>
      </c>
      <c r="O58" s="9" t="str">
        <f>(Audi!N56)</f>
        <v>255/30R20</v>
      </c>
      <c r="P58" s="60" t="str">
        <f>(Audi!O56)</f>
        <v>FF01</v>
      </c>
      <c r="Q58" s="8" t="str">
        <f>(Audi!P56)</f>
        <v>01M009025013TM</v>
      </c>
      <c r="R58" s="14">
        <f>(Audi!Q56)</f>
        <v>0</v>
      </c>
      <c r="S58" s="12" t="str">
        <f>(Audi!R56)</f>
        <v>20"</v>
      </c>
      <c r="T58" s="12" t="str">
        <f>(Audi!S56)</f>
        <v>9.0"</v>
      </c>
      <c r="U58" s="12" t="str">
        <f>(Audi!T56)</f>
        <v>25</v>
      </c>
      <c r="V58" s="12" t="str">
        <f>(Audi!U56)</f>
        <v>5x112</v>
      </c>
      <c r="W58" s="12">
        <f>(Audi!V56)</f>
        <v>66.56</v>
      </c>
      <c r="X58" s="8" t="str">
        <f>(Audi!W56)</f>
        <v>Medium Offset</v>
      </c>
      <c r="Y58" s="8">
        <f>(Audi!X56)</f>
        <v>25.8</v>
      </c>
      <c r="Z58" s="9" t="str">
        <f>(Audi!Y56)</f>
        <v>255/30R20</v>
      </c>
      <c r="AA58" s="8" t="str">
        <f>(Audi!Z56)</f>
        <v>Excludes Carbon Ceramic</v>
      </c>
      <c r="AB58" s="8" t="str">
        <f>(Audi!AA56)</f>
        <v>Included</v>
      </c>
      <c r="AC58" s="8" t="str">
        <f>(Audi!AB56)</f>
        <v>LBM1415027C60-ZN</v>
      </c>
      <c r="AD58" s="8">
        <f>(Audi!AC56)</f>
        <v>0</v>
      </c>
    </row>
    <row r="59" spans="1:30" x14ac:dyDescent="0.25">
      <c r="A59" s="7" t="s">
        <v>1973</v>
      </c>
      <c r="B59" s="8" t="str">
        <f>(Audi!A57)</f>
        <v>A5</v>
      </c>
      <c r="C59" s="9" t="str">
        <f>(Audi!B57)</f>
        <v>2007-2017</v>
      </c>
      <c r="D59" s="59" t="str">
        <f>(Audi!C57)</f>
        <v>FF01</v>
      </c>
      <c r="E59" s="8" t="str">
        <f>(Audi!D57)</f>
        <v>Liquid Silver</v>
      </c>
      <c r="F59" s="8" t="str">
        <f>(Audi!E57)</f>
        <v>01M009025013LS</v>
      </c>
      <c r="G59" s="14">
        <f>(Audi!F57)</f>
        <v>34</v>
      </c>
      <c r="H59" s="12" t="str">
        <f>(Audi!G57)</f>
        <v>20"</v>
      </c>
      <c r="I59" s="12" t="str">
        <f>(Audi!H57)</f>
        <v>9.0"</v>
      </c>
      <c r="J59" s="12" t="str">
        <f>(Audi!I57)</f>
        <v>25</v>
      </c>
      <c r="K59" s="12" t="str">
        <f>(Audi!J57)</f>
        <v>5x112</v>
      </c>
      <c r="L59" s="12">
        <f>(Audi!K57)</f>
        <v>66.56</v>
      </c>
      <c r="M59" s="8" t="str">
        <f>(Audi!L57)</f>
        <v>Medium Offset</v>
      </c>
      <c r="N59" s="8">
        <f>(Audi!M57)</f>
        <v>25.8</v>
      </c>
      <c r="O59" s="9" t="str">
        <f>(Audi!N57)</f>
        <v>255/30R20</v>
      </c>
      <c r="P59" s="60" t="str">
        <f>(Audi!O57)</f>
        <v>FF01</v>
      </c>
      <c r="Q59" s="8" t="str">
        <f>(Audi!P57)</f>
        <v>01M009025013LS</v>
      </c>
      <c r="R59" s="14">
        <f>(Audi!Q57)</f>
        <v>34</v>
      </c>
      <c r="S59" s="12" t="str">
        <f>(Audi!R57)</f>
        <v>20"</v>
      </c>
      <c r="T59" s="12" t="str">
        <f>(Audi!S57)</f>
        <v>9.0"</v>
      </c>
      <c r="U59" s="12" t="str">
        <f>(Audi!T57)</f>
        <v>25</v>
      </c>
      <c r="V59" s="12" t="str">
        <f>(Audi!U57)</f>
        <v>5x112</v>
      </c>
      <c r="W59" s="12">
        <f>(Audi!V57)</f>
        <v>66.56</v>
      </c>
      <c r="X59" s="8" t="str">
        <f>(Audi!W57)</f>
        <v>Medium Offset</v>
      </c>
      <c r="Y59" s="8">
        <f>(Audi!X57)</f>
        <v>25.8</v>
      </c>
      <c r="Z59" s="9" t="str">
        <f>(Audi!Y57)</f>
        <v>255/30R20</v>
      </c>
      <c r="AA59" s="8" t="str">
        <f>(Audi!Z57)</f>
        <v>Excludes Carbon Ceramic</v>
      </c>
      <c r="AB59" s="8" t="str">
        <f>(Audi!AA57)</f>
        <v>Included</v>
      </c>
      <c r="AC59" s="8" t="str">
        <f>(Audi!AB57)</f>
        <v>LBM1415027C60-ZN</v>
      </c>
      <c r="AD59" s="8">
        <f>(Audi!AC57)</f>
        <v>0</v>
      </c>
    </row>
    <row r="60" spans="1:30" x14ac:dyDescent="0.25">
      <c r="A60" s="7" t="s">
        <v>1973</v>
      </c>
      <c r="B60" s="8" t="str">
        <f>(Audi!A58)</f>
        <v>A5</v>
      </c>
      <c r="C60" s="9" t="str">
        <f>(Audi!B58)</f>
        <v>2017-2019</v>
      </c>
      <c r="D60" s="59" t="str">
        <f>(Audi!C58)</f>
        <v>FF01</v>
      </c>
      <c r="E60" s="8" t="str">
        <f>(Audi!D58)</f>
        <v>Tarmac</v>
      </c>
      <c r="F60" s="8" t="str">
        <f>(Audi!E58)</f>
        <v>01M010535013TM</v>
      </c>
      <c r="G60" s="14">
        <f>(Audi!F58)</f>
        <v>1</v>
      </c>
      <c r="H60" s="12" t="str">
        <f>(Audi!G58)</f>
        <v>20"</v>
      </c>
      <c r="I60" s="12" t="str">
        <f>(Audi!H58)</f>
        <v>10.5"</v>
      </c>
      <c r="J60" s="12" t="str">
        <f>(Audi!I58)</f>
        <v>35</v>
      </c>
      <c r="K60" s="12" t="str">
        <f>(Audi!J58)</f>
        <v>5x112</v>
      </c>
      <c r="L60" s="12">
        <f>(Audi!K58)</f>
        <v>66.56</v>
      </c>
      <c r="M60" s="8" t="str">
        <f>(Audi!L58)</f>
        <v>Medium Offset</v>
      </c>
      <c r="N60" s="8">
        <f>(Audi!M58)</f>
        <v>28</v>
      </c>
      <c r="O60" s="9" t="str">
        <f>(Audi!N58)</f>
        <v>275/30R20</v>
      </c>
      <c r="P60" s="60" t="str">
        <f>(Audi!O58)</f>
        <v>FF01</v>
      </c>
      <c r="Q60" s="8" t="str">
        <f>(Audi!P58)</f>
        <v>01M010535013TM</v>
      </c>
      <c r="R60" s="14">
        <f>(Audi!Q58)</f>
        <v>1</v>
      </c>
      <c r="S60" s="12" t="str">
        <f>(Audi!R58)</f>
        <v>20"</v>
      </c>
      <c r="T60" s="12" t="str">
        <f>(Audi!S58)</f>
        <v>10.5"</v>
      </c>
      <c r="U60" s="12" t="str">
        <f>(Audi!T58)</f>
        <v>35</v>
      </c>
      <c r="V60" s="12" t="str">
        <f>(Audi!U58)</f>
        <v>5x112</v>
      </c>
      <c r="W60" s="12">
        <f>(Audi!V58)</f>
        <v>66.56</v>
      </c>
      <c r="X60" s="8" t="str">
        <f>(Audi!W58)</f>
        <v>Medium Offset</v>
      </c>
      <c r="Y60" s="8">
        <f>(Audi!X58)</f>
        <v>28</v>
      </c>
      <c r="Z60" s="9" t="str">
        <f>(Audi!Y58)</f>
        <v>275/30R20</v>
      </c>
      <c r="AA60" s="8">
        <f>(Audi!Z58)</f>
        <v>0</v>
      </c>
      <c r="AB60" s="8" t="str">
        <f>(Audi!AA58)</f>
        <v>Included</v>
      </c>
      <c r="AC60" s="8" t="str">
        <f>(Audi!AB58)</f>
        <v>LBM1415027C60-ZN</v>
      </c>
      <c r="AD60" s="8">
        <f>(Audi!AC58)</f>
        <v>0</v>
      </c>
    </row>
    <row r="61" spans="1:30" x14ac:dyDescent="0.25">
      <c r="A61" s="7" t="s">
        <v>1973</v>
      </c>
      <c r="B61" s="8" t="str">
        <f>(Audi!A59)</f>
        <v>A5</v>
      </c>
      <c r="C61" s="9" t="str">
        <f>(Audi!B59)</f>
        <v>2017-2019</v>
      </c>
      <c r="D61" s="59" t="str">
        <f>(Audi!C59)</f>
        <v>FF01</v>
      </c>
      <c r="E61" s="8" t="str">
        <f>(Audi!D59)</f>
        <v>Liquid Silver</v>
      </c>
      <c r="F61" s="8" t="str">
        <f>(Audi!E59)</f>
        <v>01M010535013LS</v>
      </c>
      <c r="G61" s="14">
        <f>(Audi!F59)</f>
        <v>26</v>
      </c>
      <c r="H61" s="12" t="str">
        <f>(Audi!G59)</f>
        <v>20"</v>
      </c>
      <c r="I61" s="12" t="str">
        <f>(Audi!H59)</f>
        <v>10.5"</v>
      </c>
      <c r="J61" s="12" t="str">
        <f>(Audi!I59)</f>
        <v>35</v>
      </c>
      <c r="K61" s="12" t="str">
        <f>(Audi!J59)</f>
        <v>5x112</v>
      </c>
      <c r="L61" s="12">
        <f>(Audi!K59)</f>
        <v>66.56</v>
      </c>
      <c r="M61" s="8" t="str">
        <f>(Audi!L59)</f>
        <v>Medium Offset</v>
      </c>
      <c r="N61" s="8">
        <f>(Audi!M59)</f>
        <v>28</v>
      </c>
      <c r="O61" s="9" t="str">
        <f>(Audi!N59)</f>
        <v>275/30R20</v>
      </c>
      <c r="P61" s="60" t="str">
        <f>(Audi!O59)</f>
        <v>FF01</v>
      </c>
      <c r="Q61" s="8" t="str">
        <f>(Audi!P59)</f>
        <v>01M010535013LS</v>
      </c>
      <c r="R61" s="14">
        <f>(Audi!Q59)</f>
        <v>26</v>
      </c>
      <c r="S61" s="12" t="str">
        <f>(Audi!R59)</f>
        <v>20"</v>
      </c>
      <c r="T61" s="12" t="str">
        <f>(Audi!S59)</f>
        <v>10.5"</v>
      </c>
      <c r="U61" s="12" t="str">
        <f>(Audi!T59)</f>
        <v>35</v>
      </c>
      <c r="V61" s="12" t="str">
        <f>(Audi!U59)</f>
        <v>5x112</v>
      </c>
      <c r="W61" s="12">
        <f>(Audi!V59)</f>
        <v>66.56</v>
      </c>
      <c r="X61" s="8" t="str">
        <f>(Audi!W59)</f>
        <v>Medium Offset</v>
      </c>
      <c r="Y61" s="8">
        <f>(Audi!X59)</f>
        <v>28</v>
      </c>
      <c r="Z61" s="9" t="str">
        <f>(Audi!Y59)</f>
        <v>275/30R20</v>
      </c>
      <c r="AA61" s="8">
        <f>(Audi!Z59)</f>
        <v>0</v>
      </c>
      <c r="AB61" s="8" t="str">
        <f>(Audi!AA59)</f>
        <v>Included</v>
      </c>
      <c r="AC61" s="8" t="str">
        <f>(Audi!AB59)</f>
        <v>LBM1415027C60-ZN</v>
      </c>
      <c r="AD61" s="8">
        <f>(Audi!AC59)</f>
        <v>0</v>
      </c>
    </row>
    <row r="62" spans="1:30" x14ac:dyDescent="0.25">
      <c r="A62" s="7" t="s">
        <v>1973</v>
      </c>
      <c r="B62" s="8" t="str">
        <f>(Audi!A60)</f>
        <v>A5</v>
      </c>
      <c r="C62" s="9" t="str">
        <f>(Audi!B60)</f>
        <v>2007-2017</v>
      </c>
      <c r="D62" s="59" t="str">
        <f>(Audi!C60)</f>
        <v>FF04</v>
      </c>
      <c r="E62" s="8" t="str">
        <f>(Audi!D60)</f>
        <v>Tarmac</v>
      </c>
      <c r="F62" s="8" t="str">
        <f>(Audi!E60)</f>
        <v>04M010535013TM</v>
      </c>
      <c r="G62" s="14">
        <f>(Audi!F60)</f>
        <v>28</v>
      </c>
      <c r="H62" s="12" t="str">
        <f>(Audi!G60)</f>
        <v>20"</v>
      </c>
      <c r="I62" s="12" t="str">
        <f>(Audi!H60)</f>
        <v>10.5"</v>
      </c>
      <c r="J62" s="12" t="str">
        <f>(Audi!I60)</f>
        <v>35</v>
      </c>
      <c r="K62" s="12" t="str">
        <f>(Audi!J60)</f>
        <v>5x112</v>
      </c>
      <c r="L62" s="12">
        <f>(Audi!K60)</f>
        <v>66.56</v>
      </c>
      <c r="M62" s="8" t="str">
        <f>(Audi!L60)</f>
        <v>Medium Offset</v>
      </c>
      <c r="N62" s="8">
        <f>(Audi!M60)</f>
        <v>26.2</v>
      </c>
      <c r="O62" s="9" t="str">
        <f>(Audi!N60)</f>
        <v>285/30R20</v>
      </c>
      <c r="P62" s="60" t="str">
        <f>(Audi!O60)</f>
        <v>FF04</v>
      </c>
      <c r="Q62" s="8" t="str">
        <f>(Audi!P60)</f>
        <v>04M010535013TM</v>
      </c>
      <c r="R62" s="14">
        <f>(Audi!Q60)</f>
        <v>28</v>
      </c>
      <c r="S62" s="12" t="str">
        <f>(Audi!R60)</f>
        <v>20"</v>
      </c>
      <c r="T62" s="12" t="str">
        <f>(Audi!S60)</f>
        <v>10.5"</v>
      </c>
      <c r="U62" s="12" t="str">
        <f>(Audi!T60)</f>
        <v>35</v>
      </c>
      <c r="V62" s="12" t="str">
        <f>(Audi!U60)</f>
        <v>5x112</v>
      </c>
      <c r="W62" s="12">
        <f>(Audi!V60)</f>
        <v>66.56</v>
      </c>
      <c r="X62" s="8" t="str">
        <f>(Audi!W60)</f>
        <v>Medium Offset</v>
      </c>
      <c r="Y62" s="8">
        <f>(Audi!X60)</f>
        <v>26.2</v>
      </c>
      <c r="Z62" s="9" t="str">
        <f>(Audi!Y60)</f>
        <v>285/30R20</v>
      </c>
      <c r="AA62" s="8" t="str">
        <f>(Audi!Z60)</f>
        <v>Excludes Carbon Ceramic, Excludes DRC (tire will rub at full lock on DRC lines)</v>
      </c>
      <c r="AB62" s="8" t="str">
        <f>(Audi!AA60)</f>
        <v>Included</v>
      </c>
      <c r="AC62" s="8" t="str">
        <f>(Audi!AB60)</f>
        <v>LBM1415027C60-ZN</v>
      </c>
      <c r="AD62" s="8">
        <f>(Audi!AC60)</f>
        <v>0</v>
      </c>
    </row>
    <row r="63" spans="1:30" x14ac:dyDescent="0.25">
      <c r="A63" s="7" t="s">
        <v>1973</v>
      </c>
      <c r="B63" s="8" t="str">
        <f>(Audi!A61)</f>
        <v>A5</v>
      </c>
      <c r="C63" s="9" t="str">
        <f>(Audi!B61)</f>
        <v>2007-2017</v>
      </c>
      <c r="D63" s="59" t="str">
        <f>(Audi!C61)</f>
        <v>FF04</v>
      </c>
      <c r="E63" s="8" t="str">
        <f>(Audi!D61)</f>
        <v>Liquid Metal</v>
      </c>
      <c r="F63" s="8" t="str">
        <f>(Audi!E61)</f>
        <v>04M010535013LM</v>
      </c>
      <c r="G63" s="14">
        <f>(Audi!F61)</f>
        <v>1</v>
      </c>
      <c r="H63" s="12" t="str">
        <f>(Audi!G61)</f>
        <v>20"</v>
      </c>
      <c r="I63" s="12" t="str">
        <f>(Audi!H61)</f>
        <v>10.5"</v>
      </c>
      <c r="J63" s="12" t="str">
        <f>(Audi!I61)</f>
        <v>35</v>
      </c>
      <c r="K63" s="12" t="str">
        <f>(Audi!J61)</f>
        <v>5x112</v>
      </c>
      <c r="L63" s="12">
        <f>(Audi!K61)</f>
        <v>66.56</v>
      </c>
      <c r="M63" s="8" t="str">
        <f>(Audi!L61)</f>
        <v>Medium Offset</v>
      </c>
      <c r="N63" s="8">
        <f>(Audi!M61)</f>
        <v>26.2</v>
      </c>
      <c r="O63" s="9" t="str">
        <f>(Audi!N61)</f>
        <v>285/30R20</v>
      </c>
      <c r="P63" s="60" t="str">
        <f>(Audi!O61)</f>
        <v>FF04</v>
      </c>
      <c r="Q63" s="8" t="str">
        <f>(Audi!P61)</f>
        <v>04M010535013LM</v>
      </c>
      <c r="R63" s="14">
        <f>(Audi!Q61)</f>
        <v>1</v>
      </c>
      <c r="S63" s="12" t="str">
        <f>(Audi!R61)</f>
        <v>20"</v>
      </c>
      <c r="T63" s="12" t="str">
        <f>(Audi!S61)</f>
        <v>10.5"</v>
      </c>
      <c r="U63" s="12" t="str">
        <f>(Audi!T61)</f>
        <v>35</v>
      </c>
      <c r="V63" s="12" t="str">
        <f>(Audi!U61)</f>
        <v>5x112</v>
      </c>
      <c r="W63" s="12">
        <f>(Audi!V61)</f>
        <v>66.56</v>
      </c>
      <c r="X63" s="8" t="str">
        <f>(Audi!W61)</f>
        <v>Medium Offset</v>
      </c>
      <c r="Y63" s="8">
        <f>(Audi!X61)</f>
        <v>26.2</v>
      </c>
      <c r="Z63" s="9" t="str">
        <f>(Audi!Y61)</f>
        <v>285/30R20</v>
      </c>
      <c r="AA63" s="8" t="str">
        <f>(Audi!Z61)</f>
        <v>Excludes Carbon Ceramic, Excludes DRC (tire will rub at full lock on DRC lines)</v>
      </c>
      <c r="AB63" s="8" t="str">
        <f>(Audi!AA61)</f>
        <v>Included</v>
      </c>
      <c r="AC63" s="8" t="str">
        <f>(Audi!AB61)</f>
        <v>LBM1415027C60-ZN</v>
      </c>
      <c r="AD63" s="8">
        <f>(Audi!AC61)</f>
        <v>0</v>
      </c>
    </row>
    <row r="64" spans="1:30" x14ac:dyDescent="0.25">
      <c r="A64" s="7" t="s">
        <v>1973</v>
      </c>
      <c r="B64" s="8" t="str">
        <f>(Audi!A62)</f>
        <v>A5</v>
      </c>
      <c r="C64" s="9" t="str">
        <f>(Audi!B62)</f>
        <v>2007-2017</v>
      </c>
      <c r="D64" s="59" t="str">
        <f>(Audi!C62)</f>
        <v>FF04</v>
      </c>
      <c r="E64" s="8" t="str">
        <f>(Audi!D62)</f>
        <v>Tarmac</v>
      </c>
      <c r="F64" s="8" t="str">
        <f>(Audi!E62)</f>
        <v>04M009025013TM</v>
      </c>
      <c r="G64" s="14">
        <f>(Audi!F62)</f>
        <v>7</v>
      </c>
      <c r="H64" s="12" t="str">
        <f>(Audi!G62)</f>
        <v>20"</v>
      </c>
      <c r="I64" s="12" t="str">
        <f>(Audi!H62)</f>
        <v>9.0"</v>
      </c>
      <c r="J64" s="12" t="str">
        <f>(Audi!I62)</f>
        <v>25</v>
      </c>
      <c r="K64" s="12" t="str">
        <f>(Audi!J62)</f>
        <v>5x112</v>
      </c>
      <c r="L64" s="12">
        <f>(Audi!K62)</f>
        <v>66.56</v>
      </c>
      <c r="M64" s="8" t="str">
        <f>(Audi!L62)</f>
        <v>Medium Offset</v>
      </c>
      <c r="N64" s="8">
        <f>(Audi!M62)</f>
        <v>24.8</v>
      </c>
      <c r="O64" s="9" t="str">
        <f>(Audi!N62)</f>
        <v>255/30R20</v>
      </c>
      <c r="P64" s="60" t="str">
        <f>(Audi!O62)</f>
        <v>FF04</v>
      </c>
      <c r="Q64" s="8" t="str">
        <f>(Audi!P62)</f>
        <v>04M009025013TM</v>
      </c>
      <c r="R64" s="14">
        <f>(Audi!Q62)</f>
        <v>7</v>
      </c>
      <c r="S64" s="12" t="str">
        <f>(Audi!R62)</f>
        <v>20"</v>
      </c>
      <c r="T64" s="12" t="str">
        <f>(Audi!S62)</f>
        <v>9.0"</v>
      </c>
      <c r="U64" s="12" t="str">
        <f>(Audi!T62)</f>
        <v>25</v>
      </c>
      <c r="V64" s="12" t="str">
        <f>(Audi!U62)</f>
        <v>5x112</v>
      </c>
      <c r="W64" s="12">
        <f>(Audi!V62)</f>
        <v>66.56</v>
      </c>
      <c r="X64" s="8" t="str">
        <f>(Audi!W62)</f>
        <v>Medium Offset</v>
      </c>
      <c r="Y64" s="8">
        <f>(Audi!X62)</f>
        <v>24.8</v>
      </c>
      <c r="Z64" s="9" t="str">
        <f>(Audi!Y62)</f>
        <v>255/30R20</v>
      </c>
      <c r="AA64" s="8" t="str">
        <f>(Audi!Z62)</f>
        <v>Excludes Carbon Ceramic</v>
      </c>
      <c r="AB64" s="8" t="str">
        <f>(Audi!AA62)</f>
        <v>Included</v>
      </c>
      <c r="AC64" s="8" t="str">
        <f>(Audi!AB62)</f>
        <v>LBM1415027C60-ZN</v>
      </c>
      <c r="AD64" s="8">
        <f>(Audi!AC62)</f>
        <v>0</v>
      </c>
    </row>
    <row r="65" spans="1:30" x14ac:dyDescent="0.25">
      <c r="A65" s="7" t="s">
        <v>1973</v>
      </c>
      <c r="B65" s="8" t="str">
        <f>(Audi!A63)</f>
        <v>A5</v>
      </c>
      <c r="C65" s="9" t="str">
        <f>(Audi!B63)</f>
        <v>2007-2017</v>
      </c>
      <c r="D65" s="59" t="str">
        <f>(Audi!C63)</f>
        <v>FF04</v>
      </c>
      <c r="E65" s="8" t="str">
        <f>(Audi!D63)</f>
        <v>Liquid Metal</v>
      </c>
      <c r="F65" s="8" t="str">
        <f>(Audi!E63)</f>
        <v>04M009025013LM</v>
      </c>
      <c r="G65" s="14">
        <f>(Audi!F63)</f>
        <v>9</v>
      </c>
      <c r="H65" s="12" t="str">
        <f>(Audi!G63)</f>
        <v>20"</v>
      </c>
      <c r="I65" s="12" t="str">
        <f>(Audi!H63)</f>
        <v>9.0"</v>
      </c>
      <c r="J65" s="12" t="str">
        <f>(Audi!I63)</f>
        <v>25</v>
      </c>
      <c r="K65" s="12" t="str">
        <f>(Audi!J63)</f>
        <v>5x112</v>
      </c>
      <c r="L65" s="12">
        <f>(Audi!K63)</f>
        <v>66.56</v>
      </c>
      <c r="M65" s="8" t="str">
        <f>(Audi!L63)</f>
        <v>Medium Offset</v>
      </c>
      <c r="N65" s="8">
        <f>(Audi!M63)</f>
        <v>24.8</v>
      </c>
      <c r="O65" s="9" t="str">
        <f>(Audi!N63)</f>
        <v>255/30R20</v>
      </c>
      <c r="P65" s="60" t="str">
        <f>(Audi!O63)</f>
        <v>FF04</v>
      </c>
      <c r="Q65" s="8" t="str">
        <f>(Audi!P63)</f>
        <v>04M009025013LM</v>
      </c>
      <c r="R65" s="14">
        <f>(Audi!Q63)</f>
        <v>9</v>
      </c>
      <c r="S65" s="12" t="str">
        <f>(Audi!R63)</f>
        <v>20"</v>
      </c>
      <c r="T65" s="12" t="str">
        <f>(Audi!S63)</f>
        <v>9.0"</v>
      </c>
      <c r="U65" s="12" t="str">
        <f>(Audi!T63)</f>
        <v>25</v>
      </c>
      <c r="V65" s="12" t="str">
        <f>(Audi!U63)</f>
        <v>5x112</v>
      </c>
      <c r="W65" s="12">
        <f>(Audi!V63)</f>
        <v>66.56</v>
      </c>
      <c r="X65" s="8" t="str">
        <f>(Audi!W63)</f>
        <v>Medium Offset</v>
      </c>
      <c r="Y65" s="8">
        <f>(Audi!X63)</f>
        <v>24.8</v>
      </c>
      <c r="Z65" s="9" t="str">
        <f>(Audi!Y63)</f>
        <v>255/30R20</v>
      </c>
      <c r="AA65" s="8" t="str">
        <f>(Audi!Z63)</f>
        <v>Excludes Carbon Ceramic</v>
      </c>
      <c r="AB65" s="8" t="str">
        <f>(Audi!AA63)</f>
        <v>Included</v>
      </c>
      <c r="AC65" s="8" t="str">
        <f>(Audi!AB63)</f>
        <v>LBM1415027C60-ZN</v>
      </c>
      <c r="AD65" s="8">
        <f>(Audi!AC63)</f>
        <v>0</v>
      </c>
    </row>
    <row r="66" spans="1:30" x14ac:dyDescent="0.25">
      <c r="A66" s="7" t="s">
        <v>1973</v>
      </c>
      <c r="B66" s="8" t="str">
        <f>(Audi!A64)</f>
        <v>A5</v>
      </c>
      <c r="C66" s="9" t="str">
        <f>(Audi!B64)</f>
        <v>2017-2019</v>
      </c>
      <c r="D66" s="59" t="str">
        <f>(Audi!C64)</f>
        <v>FF04</v>
      </c>
      <c r="E66" s="8" t="str">
        <f>(Audi!D64)</f>
        <v>Tarmac</v>
      </c>
      <c r="F66" s="8" t="str">
        <f>(Audi!E64)</f>
        <v>04M010535013TM</v>
      </c>
      <c r="G66" s="14">
        <f>(Audi!F64)</f>
        <v>28</v>
      </c>
      <c r="H66" s="12" t="str">
        <f>(Audi!G64)</f>
        <v>20"</v>
      </c>
      <c r="I66" s="12" t="str">
        <f>(Audi!H64)</f>
        <v>10.5"</v>
      </c>
      <c r="J66" s="12" t="str">
        <f>(Audi!I64)</f>
        <v>35</v>
      </c>
      <c r="K66" s="12" t="str">
        <f>(Audi!J64)</f>
        <v>5x112</v>
      </c>
      <c r="L66" s="12">
        <f>(Audi!K64)</f>
        <v>66.56</v>
      </c>
      <c r="M66" s="8" t="str">
        <f>(Audi!L64)</f>
        <v>Medium Offset</v>
      </c>
      <c r="N66" s="8">
        <f>(Audi!M64)</f>
        <v>26.2</v>
      </c>
      <c r="O66" s="9" t="str">
        <f>(Audi!N64)</f>
        <v>275/30R20</v>
      </c>
      <c r="P66" s="60" t="str">
        <f>(Audi!O64)</f>
        <v>FF04</v>
      </c>
      <c r="Q66" s="8" t="str">
        <f>(Audi!P64)</f>
        <v>04M010535013TM</v>
      </c>
      <c r="R66" s="14">
        <f>(Audi!Q64)</f>
        <v>28</v>
      </c>
      <c r="S66" s="12" t="str">
        <f>(Audi!R64)</f>
        <v>20"</v>
      </c>
      <c r="T66" s="12" t="str">
        <f>(Audi!S64)</f>
        <v>10.5"</v>
      </c>
      <c r="U66" s="12" t="str">
        <f>(Audi!T64)</f>
        <v>35</v>
      </c>
      <c r="V66" s="12" t="str">
        <f>(Audi!U64)</f>
        <v>5x112</v>
      </c>
      <c r="W66" s="12">
        <f>(Audi!V64)</f>
        <v>66.56</v>
      </c>
      <c r="X66" s="8" t="str">
        <f>(Audi!W64)</f>
        <v>Medium Offset</v>
      </c>
      <c r="Y66" s="8">
        <f>(Audi!X64)</f>
        <v>26.2</v>
      </c>
      <c r="Z66" s="9" t="str">
        <f>(Audi!Y64)</f>
        <v>275/30R20</v>
      </c>
      <c r="AA66" s="8">
        <f>(Audi!Z64)</f>
        <v>0</v>
      </c>
      <c r="AB66" s="8" t="str">
        <f>(Audi!AA64)</f>
        <v>Included</v>
      </c>
      <c r="AC66" s="8" t="str">
        <f>(Audi!AB64)</f>
        <v>LBM1415027C60-ZN</v>
      </c>
      <c r="AD66" s="8">
        <f>(Audi!AC64)</f>
        <v>0</v>
      </c>
    </row>
    <row r="67" spans="1:30" x14ac:dyDescent="0.25">
      <c r="A67" s="7" t="s">
        <v>1973</v>
      </c>
      <c r="B67" s="8" t="str">
        <f>(Audi!A65)</f>
        <v>A5</v>
      </c>
      <c r="C67" s="9" t="str">
        <f>(Audi!B65)</f>
        <v>2017-2019</v>
      </c>
      <c r="D67" s="59" t="str">
        <f>(Audi!C65)</f>
        <v>FF04</v>
      </c>
      <c r="E67" s="8" t="str">
        <f>(Audi!D65)</f>
        <v>Liquid Metal</v>
      </c>
      <c r="F67" s="8" t="str">
        <f>(Audi!E65)</f>
        <v>04M010535013LM</v>
      </c>
      <c r="G67" s="14">
        <f>(Audi!F65)</f>
        <v>1</v>
      </c>
      <c r="H67" s="12" t="str">
        <f>(Audi!G65)</f>
        <v>20"</v>
      </c>
      <c r="I67" s="12" t="str">
        <f>(Audi!H65)</f>
        <v>10.5"</v>
      </c>
      <c r="J67" s="12" t="str">
        <f>(Audi!I65)</f>
        <v>35</v>
      </c>
      <c r="K67" s="12" t="str">
        <f>(Audi!J65)</f>
        <v>5x112</v>
      </c>
      <c r="L67" s="12">
        <f>(Audi!K65)</f>
        <v>66.56</v>
      </c>
      <c r="M67" s="8" t="str">
        <f>(Audi!L65)</f>
        <v>Medium Offset</v>
      </c>
      <c r="N67" s="8">
        <f>(Audi!M65)</f>
        <v>26.2</v>
      </c>
      <c r="O67" s="9" t="str">
        <f>(Audi!N65)</f>
        <v>275/30R20</v>
      </c>
      <c r="P67" s="60" t="str">
        <f>(Audi!O65)</f>
        <v>FF04</v>
      </c>
      <c r="Q67" s="8" t="str">
        <f>(Audi!P65)</f>
        <v>04M010535013LM</v>
      </c>
      <c r="R67" s="14">
        <f>(Audi!Q65)</f>
        <v>1</v>
      </c>
      <c r="S67" s="12" t="str">
        <f>(Audi!R65)</f>
        <v>20"</v>
      </c>
      <c r="T67" s="12" t="str">
        <f>(Audi!S65)</f>
        <v>10.5"</v>
      </c>
      <c r="U67" s="12" t="str">
        <f>(Audi!T65)</f>
        <v>35</v>
      </c>
      <c r="V67" s="12" t="str">
        <f>(Audi!U65)</f>
        <v>5x112</v>
      </c>
      <c r="W67" s="12">
        <f>(Audi!V65)</f>
        <v>66.56</v>
      </c>
      <c r="X67" s="8" t="str">
        <f>(Audi!W65)</f>
        <v>Medium Offset</v>
      </c>
      <c r="Y67" s="8">
        <f>(Audi!X65)</f>
        <v>26.2</v>
      </c>
      <c r="Z67" s="9" t="str">
        <f>(Audi!Y65)</f>
        <v>275/30R20</v>
      </c>
      <c r="AA67" s="8">
        <f>(Audi!Z65)</f>
        <v>0</v>
      </c>
      <c r="AB67" s="8" t="str">
        <f>(Audi!AA65)</f>
        <v>Included</v>
      </c>
      <c r="AC67" s="8" t="str">
        <f>(Audi!AB65)</f>
        <v>LBM1415027C60-ZN</v>
      </c>
      <c r="AD67" s="8">
        <f>(Audi!AC65)</f>
        <v>0</v>
      </c>
    </row>
    <row r="68" spans="1:30" x14ac:dyDescent="0.25">
      <c r="A68" s="7" t="s">
        <v>1973</v>
      </c>
      <c r="B68" s="8" t="e">
        <f>(Audi!#REF!)</f>
        <v>#REF!</v>
      </c>
      <c r="C68" s="9" t="e">
        <f>(Audi!#REF!)</f>
        <v>#REF!</v>
      </c>
      <c r="D68" s="59" t="e">
        <f>(Audi!#REF!)</f>
        <v>#REF!</v>
      </c>
      <c r="E68" s="8" t="e">
        <f>(Audi!#REF!)</f>
        <v>#REF!</v>
      </c>
      <c r="F68" s="8" t="e">
        <f>(Audi!#REF!)</f>
        <v>#REF!</v>
      </c>
      <c r="G68" s="14" t="e">
        <f>(Audi!#REF!)</f>
        <v>#REF!</v>
      </c>
      <c r="H68" s="12" t="e">
        <f>(Audi!#REF!)</f>
        <v>#REF!</v>
      </c>
      <c r="I68" s="12" t="e">
        <f>(Audi!#REF!)</f>
        <v>#REF!</v>
      </c>
      <c r="J68" s="12" t="e">
        <f>(Audi!#REF!)</f>
        <v>#REF!</v>
      </c>
      <c r="K68" s="12" t="e">
        <f>(Audi!#REF!)</f>
        <v>#REF!</v>
      </c>
      <c r="L68" s="12" t="e">
        <f>(Audi!#REF!)</f>
        <v>#REF!</v>
      </c>
      <c r="M68" s="8" t="e">
        <f>(Audi!#REF!)</f>
        <v>#REF!</v>
      </c>
      <c r="N68" s="8" t="e">
        <f>(Audi!#REF!)</f>
        <v>#REF!</v>
      </c>
      <c r="O68" s="9" t="e">
        <f>(Audi!#REF!)</f>
        <v>#REF!</v>
      </c>
      <c r="P68" s="60" t="e">
        <f>(Audi!#REF!)</f>
        <v>#REF!</v>
      </c>
      <c r="Q68" s="8" t="e">
        <f>(Audi!#REF!)</f>
        <v>#REF!</v>
      </c>
      <c r="R68" s="14" t="e">
        <f>(Audi!#REF!)</f>
        <v>#REF!</v>
      </c>
      <c r="S68" s="12" t="e">
        <f>(Audi!#REF!)</f>
        <v>#REF!</v>
      </c>
      <c r="T68" s="12" t="e">
        <f>(Audi!#REF!)</f>
        <v>#REF!</v>
      </c>
      <c r="U68" s="12" t="e">
        <f>(Audi!#REF!)</f>
        <v>#REF!</v>
      </c>
      <c r="V68" s="12" t="e">
        <f>(Audi!#REF!)</f>
        <v>#REF!</v>
      </c>
      <c r="W68" s="12" t="e">
        <f>(Audi!#REF!)</f>
        <v>#REF!</v>
      </c>
      <c r="X68" s="8" t="e">
        <f>(Audi!#REF!)</f>
        <v>#REF!</v>
      </c>
      <c r="Y68" s="8" t="e">
        <f>(Audi!#REF!)</f>
        <v>#REF!</v>
      </c>
      <c r="Z68" s="9" t="e">
        <f>(Audi!#REF!)</f>
        <v>#REF!</v>
      </c>
      <c r="AA68" s="8" t="e">
        <f>(Audi!#REF!)</f>
        <v>#REF!</v>
      </c>
      <c r="AB68" s="8" t="e">
        <f>(Audi!#REF!)</f>
        <v>#REF!</v>
      </c>
      <c r="AC68" s="8" t="e">
        <f>(Audi!#REF!)</f>
        <v>#REF!</v>
      </c>
      <c r="AD68" s="8" t="e">
        <f>(Audi!#REF!)</f>
        <v>#REF!</v>
      </c>
    </row>
    <row r="69" spans="1:30" x14ac:dyDescent="0.25">
      <c r="A69" s="7" t="s">
        <v>1973</v>
      </c>
      <c r="B69" s="8" t="e">
        <f>(Audi!#REF!)</f>
        <v>#REF!</v>
      </c>
      <c r="C69" s="9" t="e">
        <f>(Audi!#REF!)</f>
        <v>#REF!</v>
      </c>
      <c r="D69" s="59" t="e">
        <f>(Audi!#REF!)</f>
        <v>#REF!</v>
      </c>
      <c r="E69" s="8" t="e">
        <f>(Audi!#REF!)</f>
        <v>#REF!</v>
      </c>
      <c r="F69" s="8" t="e">
        <f>(Audi!#REF!)</f>
        <v>#REF!</v>
      </c>
      <c r="G69" s="14" t="e">
        <f>(Audi!#REF!)</f>
        <v>#REF!</v>
      </c>
      <c r="H69" s="12" t="e">
        <f>(Audi!#REF!)</f>
        <v>#REF!</v>
      </c>
      <c r="I69" s="12" t="e">
        <f>(Audi!#REF!)</f>
        <v>#REF!</v>
      </c>
      <c r="J69" s="12" t="e">
        <f>(Audi!#REF!)</f>
        <v>#REF!</v>
      </c>
      <c r="K69" s="12" t="e">
        <f>(Audi!#REF!)</f>
        <v>#REF!</v>
      </c>
      <c r="L69" s="12" t="e">
        <f>(Audi!#REF!)</f>
        <v>#REF!</v>
      </c>
      <c r="M69" s="8" t="e">
        <f>(Audi!#REF!)</f>
        <v>#REF!</v>
      </c>
      <c r="N69" s="8" t="e">
        <f>(Audi!#REF!)</f>
        <v>#REF!</v>
      </c>
      <c r="O69" s="9" t="e">
        <f>(Audi!#REF!)</f>
        <v>#REF!</v>
      </c>
      <c r="P69" s="60" t="e">
        <f>(Audi!#REF!)</f>
        <v>#REF!</v>
      </c>
      <c r="Q69" s="8" t="e">
        <f>(Audi!#REF!)</f>
        <v>#REF!</v>
      </c>
      <c r="R69" s="14" t="e">
        <f>(Audi!#REF!)</f>
        <v>#REF!</v>
      </c>
      <c r="S69" s="12" t="e">
        <f>(Audi!#REF!)</f>
        <v>#REF!</v>
      </c>
      <c r="T69" s="12" t="e">
        <f>(Audi!#REF!)</f>
        <v>#REF!</v>
      </c>
      <c r="U69" s="12" t="e">
        <f>(Audi!#REF!)</f>
        <v>#REF!</v>
      </c>
      <c r="V69" s="12" t="e">
        <f>(Audi!#REF!)</f>
        <v>#REF!</v>
      </c>
      <c r="W69" s="12" t="e">
        <f>(Audi!#REF!)</f>
        <v>#REF!</v>
      </c>
      <c r="X69" s="8" t="e">
        <f>(Audi!#REF!)</f>
        <v>#REF!</v>
      </c>
      <c r="Y69" s="8" t="e">
        <f>(Audi!#REF!)</f>
        <v>#REF!</v>
      </c>
      <c r="Z69" s="9" t="e">
        <f>(Audi!#REF!)</f>
        <v>#REF!</v>
      </c>
      <c r="AA69" s="8" t="e">
        <f>(Audi!#REF!)</f>
        <v>#REF!</v>
      </c>
      <c r="AB69" s="8" t="e">
        <f>(Audi!#REF!)</f>
        <v>#REF!</v>
      </c>
      <c r="AC69" s="8" t="e">
        <f>(Audi!#REF!)</f>
        <v>#REF!</v>
      </c>
      <c r="AD69" s="8" t="e">
        <f>(Audi!#REF!)</f>
        <v>#REF!</v>
      </c>
    </row>
    <row r="70" spans="1:30" x14ac:dyDescent="0.25">
      <c r="A70" s="7" t="s">
        <v>1973</v>
      </c>
      <c r="B70" s="8" t="e">
        <f>(Audi!#REF!)</f>
        <v>#REF!</v>
      </c>
      <c r="C70" s="9" t="e">
        <f>(Audi!#REF!)</f>
        <v>#REF!</v>
      </c>
      <c r="D70" s="59" t="e">
        <f>(Audi!#REF!)</f>
        <v>#REF!</v>
      </c>
      <c r="E70" s="8" t="e">
        <f>(Audi!#REF!)</f>
        <v>#REF!</v>
      </c>
      <c r="F70" s="8" t="e">
        <f>(Audi!#REF!)</f>
        <v>#REF!</v>
      </c>
      <c r="G70" s="14" t="e">
        <f>(Audi!#REF!)</f>
        <v>#REF!</v>
      </c>
      <c r="H70" s="12" t="e">
        <f>(Audi!#REF!)</f>
        <v>#REF!</v>
      </c>
      <c r="I70" s="12" t="e">
        <f>(Audi!#REF!)</f>
        <v>#REF!</v>
      </c>
      <c r="J70" s="12" t="e">
        <f>(Audi!#REF!)</f>
        <v>#REF!</v>
      </c>
      <c r="K70" s="12" t="e">
        <f>(Audi!#REF!)</f>
        <v>#REF!</v>
      </c>
      <c r="L70" s="12" t="e">
        <f>(Audi!#REF!)</f>
        <v>#REF!</v>
      </c>
      <c r="M70" s="8" t="e">
        <f>(Audi!#REF!)</f>
        <v>#REF!</v>
      </c>
      <c r="N70" s="8" t="e">
        <f>(Audi!#REF!)</f>
        <v>#REF!</v>
      </c>
      <c r="O70" s="9" t="e">
        <f>(Audi!#REF!)</f>
        <v>#REF!</v>
      </c>
      <c r="P70" s="60" t="e">
        <f>(Audi!#REF!)</f>
        <v>#REF!</v>
      </c>
      <c r="Q70" s="8" t="e">
        <f>(Audi!#REF!)</f>
        <v>#REF!</v>
      </c>
      <c r="R70" s="14" t="e">
        <f>(Audi!#REF!)</f>
        <v>#REF!</v>
      </c>
      <c r="S70" s="12" t="e">
        <f>(Audi!#REF!)</f>
        <v>#REF!</v>
      </c>
      <c r="T70" s="12" t="e">
        <f>(Audi!#REF!)</f>
        <v>#REF!</v>
      </c>
      <c r="U70" s="12" t="e">
        <f>(Audi!#REF!)</f>
        <v>#REF!</v>
      </c>
      <c r="V70" s="12" t="e">
        <f>(Audi!#REF!)</f>
        <v>#REF!</v>
      </c>
      <c r="W70" s="12" t="e">
        <f>(Audi!#REF!)</f>
        <v>#REF!</v>
      </c>
      <c r="X70" s="8" t="e">
        <f>(Audi!#REF!)</f>
        <v>#REF!</v>
      </c>
      <c r="Y70" s="8" t="e">
        <f>(Audi!#REF!)</f>
        <v>#REF!</v>
      </c>
      <c r="Z70" s="9" t="e">
        <f>(Audi!#REF!)</f>
        <v>#REF!</v>
      </c>
      <c r="AA70" s="8" t="e">
        <f>(Audi!#REF!)</f>
        <v>#REF!</v>
      </c>
      <c r="AB70" s="8" t="e">
        <f>(Audi!#REF!)</f>
        <v>#REF!</v>
      </c>
      <c r="AC70" s="8" t="e">
        <f>(Audi!#REF!)</f>
        <v>#REF!</v>
      </c>
      <c r="AD70" s="8" t="e">
        <f>(Audi!#REF!)</f>
        <v>#REF!</v>
      </c>
    </row>
    <row r="71" spans="1:30" x14ac:dyDescent="0.25">
      <c r="A71" s="7" t="s">
        <v>1973</v>
      </c>
      <c r="B71" s="8" t="str">
        <f>(Audi!A66)</f>
        <v>A5</v>
      </c>
      <c r="C71" s="9" t="str">
        <f>(Audi!B66)</f>
        <v>2007-2017</v>
      </c>
      <c r="D71" s="59" t="str">
        <f>(Audi!C66)</f>
        <v>FF10</v>
      </c>
      <c r="E71" s="8" t="str">
        <f>(Audi!D66)</f>
        <v>Tarmac</v>
      </c>
      <c r="F71" s="8" t="str">
        <f>(Audi!E66)</f>
        <v>10M010535013TM</v>
      </c>
      <c r="G71" s="14">
        <f>(Audi!F66)</f>
        <v>68</v>
      </c>
      <c r="H71" s="12" t="str">
        <f>(Audi!G66)</f>
        <v>20"</v>
      </c>
      <c r="I71" s="12" t="str">
        <f>(Audi!H66)</f>
        <v>10.5"</v>
      </c>
      <c r="J71" s="12" t="str">
        <f>(Audi!I66)</f>
        <v>35</v>
      </c>
      <c r="K71" s="12" t="str">
        <f>(Audi!J66)</f>
        <v>5x112</v>
      </c>
      <c r="L71" s="12">
        <f>(Audi!K66)</f>
        <v>66.56</v>
      </c>
      <c r="M71" s="8" t="str">
        <f>(Audi!L66)</f>
        <v>Medium Offset</v>
      </c>
      <c r="N71" s="8">
        <f>(Audi!M66)</f>
        <v>0</v>
      </c>
      <c r="O71" s="9" t="str">
        <f>(Audi!N66)</f>
        <v>285/30R20</v>
      </c>
      <c r="P71" s="60" t="str">
        <f>(Audi!O66)</f>
        <v>FF10</v>
      </c>
      <c r="Q71" s="8" t="str">
        <f>(Audi!P66)</f>
        <v>10M010535013TM</v>
      </c>
      <c r="R71" s="14">
        <f>(Audi!Q66)</f>
        <v>68</v>
      </c>
      <c r="S71" s="12" t="str">
        <f>(Audi!R66)</f>
        <v>20"</v>
      </c>
      <c r="T71" s="12" t="str">
        <f>(Audi!S66)</f>
        <v>10.5"</v>
      </c>
      <c r="U71" s="12" t="str">
        <f>(Audi!T66)</f>
        <v>35</v>
      </c>
      <c r="V71" s="12" t="str">
        <f>(Audi!U66)</f>
        <v>5x112</v>
      </c>
      <c r="W71" s="12">
        <f>(Audi!V66)</f>
        <v>66.56</v>
      </c>
      <c r="X71" s="8" t="str">
        <f>(Audi!W66)</f>
        <v>Medium Offset</v>
      </c>
      <c r="Y71" s="8">
        <f>(Audi!X66)</f>
        <v>0</v>
      </c>
      <c r="Z71" s="9" t="str">
        <f>(Audi!Y66)</f>
        <v>285/30R20</v>
      </c>
      <c r="AA71" s="8" t="str">
        <f>(Audi!Z66)</f>
        <v>Excludes Carbon Ceramic, Excludes DRC (tire will rub at full lock on DRC lines)</v>
      </c>
      <c r="AB71" s="8" t="str">
        <f>(Audi!AA66)</f>
        <v>Included</v>
      </c>
      <c r="AC71" s="8" t="str">
        <f>(Audi!AB66)</f>
        <v>LBM1415027C60-ZN</v>
      </c>
      <c r="AD71" s="8">
        <f>(Audi!AC66)</f>
        <v>0</v>
      </c>
    </row>
    <row r="72" spans="1:30" x14ac:dyDescent="0.25">
      <c r="A72" s="7" t="s">
        <v>1973</v>
      </c>
      <c r="B72" s="8" t="str">
        <f>(Audi!A67)</f>
        <v>A5</v>
      </c>
      <c r="C72" s="9" t="str">
        <f>(Audi!B67)</f>
        <v>2007-2017</v>
      </c>
      <c r="D72" s="59" t="str">
        <f>(Audi!C67)</f>
        <v>FF10</v>
      </c>
      <c r="E72" s="8" t="str">
        <f>(Audi!D67)</f>
        <v>Liquid Metal</v>
      </c>
      <c r="F72" s="8" t="str">
        <f>(Audi!E67)</f>
        <v>10M010535013LM</v>
      </c>
      <c r="G72" s="14">
        <f>(Audi!F67)</f>
        <v>10</v>
      </c>
      <c r="H72" s="12" t="str">
        <f>(Audi!G67)</f>
        <v>20"</v>
      </c>
      <c r="I72" s="12" t="str">
        <f>(Audi!H67)</f>
        <v>10.5"</v>
      </c>
      <c r="J72" s="12" t="str">
        <f>(Audi!I67)</f>
        <v>35</v>
      </c>
      <c r="K72" s="12" t="str">
        <f>(Audi!J67)</f>
        <v>5x112</v>
      </c>
      <c r="L72" s="12">
        <f>(Audi!K67)</f>
        <v>66.56</v>
      </c>
      <c r="M72" s="8" t="str">
        <f>(Audi!L67)</f>
        <v>Medium Offset</v>
      </c>
      <c r="N72" s="8">
        <f>(Audi!M67)</f>
        <v>0</v>
      </c>
      <c r="O72" s="9" t="str">
        <f>(Audi!N67)</f>
        <v>285/30R20</v>
      </c>
      <c r="P72" s="60" t="str">
        <f>(Audi!O67)</f>
        <v>FF10</v>
      </c>
      <c r="Q72" s="8" t="str">
        <f>(Audi!P67)</f>
        <v>10M010535013LM</v>
      </c>
      <c r="R72" s="14">
        <f>(Audi!Q67)</f>
        <v>10</v>
      </c>
      <c r="S72" s="12" t="str">
        <f>(Audi!R67)</f>
        <v>20"</v>
      </c>
      <c r="T72" s="12" t="str">
        <f>(Audi!S67)</f>
        <v>10.5"</v>
      </c>
      <c r="U72" s="12" t="str">
        <f>(Audi!T67)</f>
        <v>35</v>
      </c>
      <c r="V72" s="12" t="str">
        <f>(Audi!U67)</f>
        <v>5x112</v>
      </c>
      <c r="W72" s="12">
        <f>(Audi!V67)</f>
        <v>66.56</v>
      </c>
      <c r="X72" s="8" t="str">
        <f>(Audi!W67)</f>
        <v>Medium Offset</v>
      </c>
      <c r="Y72" s="8">
        <f>(Audi!X67)</f>
        <v>0</v>
      </c>
      <c r="Z72" s="9" t="str">
        <f>(Audi!Y67)</f>
        <v>285/30R20</v>
      </c>
      <c r="AA72" s="8" t="str">
        <f>(Audi!Z67)</f>
        <v>Excludes Carbon Ceramic, Excludes DRC (tire will rub at full lock on DRC lines)</v>
      </c>
      <c r="AB72" s="8" t="str">
        <f>(Audi!AA67)</f>
        <v>Included</v>
      </c>
      <c r="AC72" s="8" t="str">
        <f>(Audi!AB67)</f>
        <v>LBM1415027C60-ZN</v>
      </c>
      <c r="AD72" s="8">
        <f>(Audi!AC67)</f>
        <v>0</v>
      </c>
    </row>
    <row r="73" spans="1:30" x14ac:dyDescent="0.25">
      <c r="A73" s="7" t="s">
        <v>1973</v>
      </c>
      <c r="B73" s="8" t="str">
        <f>(Audi!A68)</f>
        <v>A5</v>
      </c>
      <c r="C73" s="9" t="str">
        <f>(Audi!B68)</f>
        <v>2007-2017</v>
      </c>
      <c r="D73" s="59" t="str">
        <f>(Audi!C68)</f>
        <v>FF10</v>
      </c>
      <c r="E73" s="8" t="str">
        <f>(Audi!D68)</f>
        <v>Tarmac</v>
      </c>
      <c r="F73" s="8" t="str">
        <f>(Audi!E68)</f>
        <v>10M009025013TM</v>
      </c>
      <c r="G73" s="14">
        <f>(Audi!F68)</f>
        <v>24</v>
      </c>
      <c r="H73" s="12" t="str">
        <f>(Audi!G68)</f>
        <v>20"</v>
      </c>
      <c r="I73" s="12" t="str">
        <f>(Audi!H68)</f>
        <v>9.0"</v>
      </c>
      <c r="J73" s="12" t="str">
        <f>(Audi!I68)</f>
        <v>25</v>
      </c>
      <c r="K73" s="12" t="str">
        <f>(Audi!J68)</f>
        <v>5x112</v>
      </c>
      <c r="L73" s="12">
        <f>(Audi!K68)</f>
        <v>66.56</v>
      </c>
      <c r="M73" s="8" t="str">
        <f>(Audi!L68)</f>
        <v>Medium Offset</v>
      </c>
      <c r="N73" s="8">
        <f>(Audi!M68)</f>
        <v>0</v>
      </c>
      <c r="O73" s="9" t="str">
        <f>(Audi!N68)</f>
        <v>255/30R20</v>
      </c>
      <c r="P73" s="60" t="str">
        <f>(Audi!O68)</f>
        <v>FF10</v>
      </c>
      <c r="Q73" s="8" t="str">
        <f>(Audi!P68)</f>
        <v>10M009025013TM</v>
      </c>
      <c r="R73" s="14">
        <f>(Audi!Q68)</f>
        <v>24</v>
      </c>
      <c r="S73" s="12" t="str">
        <f>(Audi!R68)</f>
        <v>20"</v>
      </c>
      <c r="T73" s="12" t="str">
        <f>(Audi!S68)</f>
        <v>9.0"</v>
      </c>
      <c r="U73" s="12" t="str">
        <f>(Audi!T68)</f>
        <v>25</v>
      </c>
      <c r="V73" s="12" t="str">
        <f>(Audi!U68)</f>
        <v>5x112</v>
      </c>
      <c r="W73" s="12">
        <f>(Audi!V68)</f>
        <v>66.56</v>
      </c>
      <c r="X73" s="8" t="str">
        <f>(Audi!W68)</f>
        <v>Medium Offset</v>
      </c>
      <c r="Y73" s="8">
        <f>(Audi!X68)</f>
        <v>0</v>
      </c>
      <c r="Z73" s="9" t="str">
        <f>(Audi!Y68)</f>
        <v>255/30R20</v>
      </c>
      <c r="AA73" s="8" t="str">
        <f>(Audi!Z68)</f>
        <v>Excludes Carbon Ceramic</v>
      </c>
      <c r="AB73" s="8" t="str">
        <f>(Audi!AA68)</f>
        <v>Included</v>
      </c>
      <c r="AC73" s="8" t="str">
        <f>(Audi!AB68)</f>
        <v>LBM1415027C60-ZN</v>
      </c>
      <c r="AD73" s="8">
        <f>(Audi!AC68)</f>
        <v>0</v>
      </c>
    </row>
    <row r="74" spans="1:30" x14ac:dyDescent="0.25">
      <c r="A74" s="7" t="s">
        <v>1973</v>
      </c>
      <c r="B74" s="8" t="str">
        <f>(Audi!A69)</f>
        <v>A5</v>
      </c>
      <c r="C74" s="9" t="str">
        <f>(Audi!B69)</f>
        <v>2007-2017</v>
      </c>
      <c r="D74" s="59" t="str">
        <f>(Audi!C69)</f>
        <v>FF10</v>
      </c>
      <c r="E74" s="8" t="str">
        <f>(Audi!D69)</f>
        <v>Liquid Metal</v>
      </c>
      <c r="F74" s="8" t="str">
        <f>(Audi!E69)</f>
        <v>10M009025013LM</v>
      </c>
      <c r="G74" s="14">
        <f>(Audi!F69)</f>
        <v>8</v>
      </c>
      <c r="H74" s="12" t="str">
        <f>(Audi!G69)</f>
        <v>20"</v>
      </c>
      <c r="I74" s="12" t="str">
        <f>(Audi!H69)</f>
        <v>9.0"</v>
      </c>
      <c r="J74" s="12" t="str">
        <f>(Audi!I69)</f>
        <v>25</v>
      </c>
      <c r="K74" s="12" t="str">
        <f>(Audi!J69)</f>
        <v>5x112</v>
      </c>
      <c r="L74" s="12">
        <f>(Audi!K69)</f>
        <v>66.56</v>
      </c>
      <c r="M74" s="8" t="str">
        <f>(Audi!L69)</f>
        <v>Medium Offset</v>
      </c>
      <c r="N74" s="8">
        <f>(Audi!M69)</f>
        <v>0</v>
      </c>
      <c r="O74" s="9" t="str">
        <f>(Audi!N69)</f>
        <v>255/30R20</v>
      </c>
      <c r="P74" s="60" t="str">
        <f>(Audi!O69)</f>
        <v>FF10</v>
      </c>
      <c r="Q74" s="8" t="str">
        <f>(Audi!P69)</f>
        <v>10M009025013LM</v>
      </c>
      <c r="R74" s="14">
        <f>(Audi!Q69)</f>
        <v>8</v>
      </c>
      <c r="S74" s="12" t="str">
        <f>(Audi!R69)</f>
        <v>20"</v>
      </c>
      <c r="T74" s="12" t="str">
        <f>(Audi!S69)</f>
        <v>9.0"</v>
      </c>
      <c r="U74" s="12" t="str">
        <f>(Audi!T69)</f>
        <v>25</v>
      </c>
      <c r="V74" s="12" t="str">
        <f>(Audi!U69)</f>
        <v>5x112</v>
      </c>
      <c r="W74" s="12">
        <f>(Audi!V69)</f>
        <v>66.56</v>
      </c>
      <c r="X74" s="8" t="str">
        <f>(Audi!W69)</f>
        <v>Medium Offset</v>
      </c>
      <c r="Y74" s="8">
        <f>(Audi!X69)</f>
        <v>0</v>
      </c>
      <c r="Z74" s="9" t="str">
        <f>(Audi!Y69)</f>
        <v>255/30R20</v>
      </c>
      <c r="AA74" s="8" t="str">
        <f>(Audi!Z69)</f>
        <v>Excludes Carbon Ceramic</v>
      </c>
      <c r="AB74" s="8" t="str">
        <f>(Audi!AA69)</f>
        <v>Included</v>
      </c>
      <c r="AC74" s="8" t="str">
        <f>(Audi!AB69)</f>
        <v>LBM1415027C60-ZN</v>
      </c>
      <c r="AD74" s="8">
        <f>(Audi!AC69)</f>
        <v>0</v>
      </c>
    </row>
    <row r="75" spans="1:30" x14ac:dyDescent="0.25">
      <c r="A75" s="7" t="s">
        <v>1973</v>
      </c>
      <c r="B75" s="8" t="str">
        <f>(Audi!A70)</f>
        <v>A5</v>
      </c>
      <c r="C75" s="9" t="str">
        <f>(Audi!B70)</f>
        <v>2017-2019</v>
      </c>
      <c r="D75" s="59" t="str">
        <f>(Audi!C70)</f>
        <v>FF10</v>
      </c>
      <c r="E75" s="8" t="str">
        <f>(Audi!D70)</f>
        <v>Tarmac</v>
      </c>
      <c r="F75" s="8" t="str">
        <f>(Audi!E70)</f>
        <v>10M010535013TM</v>
      </c>
      <c r="G75" s="14">
        <f>(Audi!F70)</f>
        <v>68</v>
      </c>
      <c r="H75" s="12" t="str">
        <f>(Audi!G70)</f>
        <v>20"</v>
      </c>
      <c r="I75" s="12" t="str">
        <f>(Audi!H70)</f>
        <v>10.5"</v>
      </c>
      <c r="J75" s="12" t="str">
        <f>(Audi!I70)</f>
        <v>35</v>
      </c>
      <c r="K75" s="12" t="str">
        <f>(Audi!J70)</f>
        <v>5x112</v>
      </c>
      <c r="L75" s="12">
        <f>(Audi!K70)</f>
        <v>66.56</v>
      </c>
      <c r="M75" s="8" t="str">
        <f>(Audi!L70)</f>
        <v>Medium Offset</v>
      </c>
      <c r="N75" s="8">
        <f>(Audi!M70)</f>
        <v>0</v>
      </c>
      <c r="O75" s="9" t="str">
        <f>(Audi!N70)</f>
        <v>275/30R20</v>
      </c>
      <c r="P75" s="60" t="str">
        <f>(Audi!O70)</f>
        <v>FF10</v>
      </c>
      <c r="Q75" s="8" t="str">
        <f>(Audi!P70)</f>
        <v>10M010535013TM</v>
      </c>
      <c r="R75" s="14">
        <f>(Audi!Q70)</f>
        <v>68</v>
      </c>
      <c r="S75" s="12" t="str">
        <f>(Audi!R70)</f>
        <v>20"</v>
      </c>
      <c r="T75" s="12" t="str">
        <f>(Audi!S70)</f>
        <v>10.5"</v>
      </c>
      <c r="U75" s="12" t="str">
        <f>(Audi!T70)</f>
        <v>35</v>
      </c>
      <c r="V75" s="12" t="str">
        <f>(Audi!U70)</f>
        <v>5x112</v>
      </c>
      <c r="W75" s="12">
        <f>(Audi!V70)</f>
        <v>66.56</v>
      </c>
      <c r="X75" s="8" t="str">
        <f>(Audi!W70)</f>
        <v>Medium Offset</v>
      </c>
      <c r="Y75" s="8">
        <f>(Audi!X70)</f>
        <v>0</v>
      </c>
      <c r="Z75" s="9" t="str">
        <f>(Audi!Y70)</f>
        <v>275/30R20</v>
      </c>
      <c r="AA75" s="8">
        <f>(Audi!Z70)</f>
        <v>0</v>
      </c>
      <c r="AB75" s="8" t="str">
        <f>(Audi!AA70)</f>
        <v>Included</v>
      </c>
      <c r="AC75" s="8" t="str">
        <f>(Audi!AB70)</f>
        <v>LBM1415027C60-ZN</v>
      </c>
      <c r="AD75" s="8">
        <f>(Audi!AC70)</f>
        <v>0</v>
      </c>
    </row>
    <row r="76" spans="1:30" x14ac:dyDescent="0.25">
      <c r="A76" s="7" t="s">
        <v>1973</v>
      </c>
      <c r="B76" s="8" t="str">
        <f>(Audi!A71)</f>
        <v>A5</v>
      </c>
      <c r="C76" s="9" t="str">
        <f>(Audi!B71)</f>
        <v>2017-2019</v>
      </c>
      <c r="D76" s="59" t="str">
        <f>(Audi!C71)</f>
        <v>FF10</v>
      </c>
      <c r="E76" s="8" t="str">
        <f>(Audi!D71)</f>
        <v>Liquid Metal</v>
      </c>
      <c r="F76" s="8" t="str">
        <f>(Audi!E71)</f>
        <v>10M010535013LM</v>
      </c>
      <c r="G76" s="14">
        <f>(Audi!F71)</f>
        <v>10</v>
      </c>
      <c r="H76" s="12" t="str">
        <f>(Audi!G71)</f>
        <v>20"</v>
      </c>
      <c r="I76" s="12" t="str">
        <f>(Audi!H71)</f>
        <v>10.5"</v>
      </c>
      <c r="J76" s="12" t="str">
        <f>(Audi!I71)</f>
        <v>35</v>
      </c>
      <c r="K76" s="12" t="str">
        <f>(Audi!J71)</f>
        <v>5x112</v>
      </c>
      <c r="L76" s="12">
        <f>(Audi!K71)</f>
        <v>66.56</v>
      </c>
      <c r="M76" s="8" t="str">
        <f>(Audi!L71)</f>
        <v>Medium Offset</v>
      </c>
      <c r="N76" s="8">
        <f>(Audi!M71)</f>
        <v>0</v>
      </c>
      <c r="O76" s="9" t="str">
        <f>(Audi!N71)</f>
        <v>275/30R20</v>
      </c>
      <c r="P76" s="60" t="str">
        <f>(Audi!O71)</f>
        <v>FF10</v>
      </c>
      <c r="Q76" s="8" t="str">
        <f>(Audi!P71)</f>
        <v>10M010535013LM</v>
      </c>
      <c r="R76" s="14">
        <f>(Audi!Q71)</f>
        <v>10</v>
      </c>
      <c r="S76" s="12" t="str">
        <f>(Audi!R71)</f>
        <v>20"</v>
      </c>
      <c r="T76" s="12" t="str">
        <f>(Audi!S71)</f>
        <v>10.5"</v>
      </c>
      <c r="U76" s="12" t="str">
        <f>(Audi!T71)</f>
        <v>35</v>
      </c>
      <c r="V76" s="12" t="str">
        <f>(Audi!U71)</f>
        <v>5x112</v>
      </c>
      <c r="W76" s="12">
        <f>(Audi!V71)</f>
        <v>66.56</v>
      </c>
      <c r="X76" s="8" t="str">
        <f>(Audi!W71)</f>
        <v>Medium Offset</v>
      </c>
      <c r="Y76" s="8">
        <f>(Audi!X71)</f>
        <v>0</v>
      </c>
      <c r="Z76" s="9" t="str">
        <f>(Audi!Y71)</f>
        <v>275/30R20</v>
      </c>
      <c r="AA76" s="8">
        <f>(Audi!Z71)</f>
        <v>0</v>
      </c>
      <c r="AB76" s="8" t="str">
        <f>(Audi!AA71)</f>
        <v>Included</v>
      </c>
      <c r="AC76" s="8" t="str">
        <f>(Audi!AB71)</f>
        <v>LBM1415027C60-ZN</v>
      </c>
      <c r="AD76" s="8">
        <f>(Audi!AC71)</f>
        <v>0</v>
      </c>
    </row>
    <row r="77" spans="1:30" x14ac:dyDescent="0.25">
      <c r="A77" s="7" t="s">
        <v>1973</v>
      </c>
      <c r="B77" s="8" t="str">
        <f>(Audi!A72)</f>
        <v>A5</v>
      </c>
      <c r="C77" s="9" t="str">
        <f>(Audi!B72)</f>
        <v>2017-2019</v>
      </c>
      <c r="D77" s="59" t="str">
        <f>(Audi!C72)</f>
        <v>FF10</v>
      </c>
      <c r="E77" s="8" t="str">
        <f>(Audi!D72)</f>
        <v>Tarmac</v>
      </c>
      <c r="F77" s="8" t="str">
        <f>(Audi!E72)</f>
        <v>10M009025013TM</v>
      </c>
      <c r="G77" s="14">
        <f>(Audi!F72)</f>
        <v>24</v>
      </c>
      <c r="H77" s="12" t="str">
        <f>(Audi!G72)</f>
        <v>20"</v>
      </c>
      <c r="I77" s="12" t="str">
        <f>(Audi!H72)</f>
        <v>9.0"</v>
      </c>
      <c r="J77" s="12" t="str">
        <f>(Audi!I72)</f>
        <v>25</v>
      </c>
      <c r="K77" s="12" t="str">
        <f>(Audi!J72)</f>
        <v>5x112</v>
      </c>
      <c r="L77" s="12">
        <f>(Audi!K72)</f>
        <v>66.56</v>
      </c>
      <c r="M77" s="8" t="str">
        <f>(Audi!L72)</f>
        <v>Medium Offset</v>
      </c>
      <c r="N77" s="8">
        <f>(Audi!M72)</f>
        <v>0</v>
      </c>
      <c r="O77" s="9">
        <f>(Audi!N72)</f>
        <v>0</v>
      </c>
      <c r="P77" s="60" t="str">
        <f>(Audi!O72)</f>
        <v>FF10</v>
      </c>
      <c r="Q77" s="8" t="str">
        <f>(Audi!P72)</f>
        <v>10M009025013TM</v>
      </c>
      <c r="R77" s="14">
        <f>(Audi!Q72)</f>
        <v>24</v>
      </c>
      <c r="S77" s="12" t="str">
        <f>(Audi!R72)</f>
        <v>20"</v>
      </c>
      <c r="T77" s="12" t="str">
        <f>(Audi!S72)</f>
        <v>9.0"</v>
      </c>
      <c r="U77" s="12" t="str">
        <f>(Audi!T72)</f>
        <v>25</v>
      </c>
      <c r="V77" s="12" t="str">
        <f>(Audi!U72)</f>
        <v>5x112</v>
      </c>
      <c r="W77" s="12">
        <f>(Audi!V72)</f>
        <v>66.56</v>
      </c>
      <c r="X77" s="8" t="str">
        <f>(Audi!W72)</f>
        <v>Medium Offset</v>
      </c>
      <c r="Y77" s="8">
        <f>(Audi!X72)</f>
        <v>0</v>
      </c>
      <c r="Z77" s="9">
        <f>(Audi!Y72)</f>
        <v>0</v>
      </c>
      <c r="AA77" s="8">
        <f>(Audi!Z72)</f>
        <v>0</v>
      </c>
      <c r="AB77" s="8" t="str">
        <f>(Audi!AA72)</f>
        <v>Included</v>
      </c>
      <c r="AC77" s="8" t="str">
        <f>(Audi!AB72)</f>
        <v>LBM1415027C60-ZN</v>
      </c>
      <c r="AD77" s="8">
        <f>(Audi!AC72)</f>
        <v>0</v>
      </c>
    </row>
    <row r="78" spans="1:30" x14ac:dyDescent="0.25">
      <c r="A78" s="7" t="s">
        <v>1973</v>
      </c>
      <c r="B78" s="8" t="str">
        <f>(Audi!A73)</f>
        <v>A5</v>
      </c>
      <c r="C78" s="9" t="str">
        <f>(Audi!B73)</f>
        <v>2017-2019</v>
      </c>
      <c r="D78" s="59" t="str">
        <f>(Audi!C73)</f>
        <v>FF10</v>
      </c>
      <c r="E78" s="8" t="str">
        <f>(Audi!D73)</f>
        <v>Liquid Metal</v>
      </c>
      <c r="F78" s="8" t="str">
        <f>(Audi!E73)</f>
        <v>10M009025013LM</v>
      </c>
      <c r="G78" s="14">
        <f>(Audi!F73)</f>
        <v>8</v>
      </c>
      <c r="H78" s="12" t="str">
        <f>(Audi!G73)</f>
        <v>20"</v>
      </c>
      <c r="I78" s="12" t="str">
        <f>(Audi!H73)</f>
        <v>9.0"</v>
      </c>
      <c r="J78" s="12" t="str">
        <f>(Audi!I73)</f>
        <v>25</v>
      </c>
      <c r="K78" s="12" t="str">
        <f>(Audi!J73)</f>
        <v>5x112</v>
      </c>
      <c r="L78" s="12">
        <f>(Audi!K73)</f>
        <v>66.56</v>
      </c>
      <c r="M78" s="8" t="str">
        <f>(Audi!L73)</f>
        <v>Medium Offset</v>
      </c>
      <c r="N78" s="8">
        <f>(Audi!M73)</f>
        <v>0</v>
      </c>
      <c r="O78" s="9">
        <f>(Audi!N73)</f>
        <v>0</v>
      </c>
      <c r="P78" s="60" t="str">
        <f>(Audi!O73)</f>
        <v>FF10</v>
      </c>
      <c r="Q78" s="8" t="str">
        <f>(Audi!P73)</f>
        <v>10M009025013LM</v>
      </c>
      <c r="R78" s="14">
        <f>(Audi!Q73)</f>
        <v>8</v>
      </c>
      <c r="S78" s="12" t="str">
        <f>(Audi!R73)</f>
        <v>20"</v>
      </c>
      <c r="T78" s="12" t="str">
        <f>(Audi!S73)</f>
        <v>9.0"</v>
      </c>
      <c r="U78" s="12" t="str">
        <f>(Audi!T73)</f>
        <v>25</v>
      </c>
      <c r="V78" s="12" t="str">
        <f>(Audi!U73)</f>
        <v>5x112</v>
      </c>
      <c r="W78" s="12">
        <f>(Audi!V73)</f>
        <v>66.56</v>
      </c>
      <c r="X78" s="8" t="str">
        <f>(Audi!W73)</f>
        <v>Medium Offset</v>
      </c>
      <c r="Y78" s="8">
        <f>(Audi!X73)</f>
        <v>0</v>
      </c>
      <c r="Z78" s="9">
        <f>(Audi!Y73)</f>
        <v>0</v>
      </c>
      <c r="AA78" s="8">
        <f>(Audi!Z73)</f>
        <v>0</v>
      </c>
      <c r="AB78" s="8" t="str">
        <f>(Audi!AA73)</f>
        <v>Included</v>
      </c>
      <c r="AC78" s="8" t="str">
        <f>(Audi!AB73)</f>
        <v>LBM1415027C60-ZN</v>
      </c>
      <c r="AD78" s="8">
        <f>(Audi!AC73)</f>
        <v>0</v>
      </c>
    </row>
    <row r="79" spans="1:30" x14ac:dyDescent="0.25">
      <c r="A79" s="7" t="s">
        <v>1973</v>
      </c>
      <c r="B79" s="8" t="str">
        <f>(Audi!A74)</f>
        <v>A5</v>
      </c>
      <c r="C79" s="9" t="str">
        <f>(Audi!B74)</f>
        <v>2017-2019</v>
      </c>
      <c r="D79" s="59" t="str">
        <f>(Audi!C74)</f>
        <v>FF10</v>
      </c>
      <c r="E79" s="8" t="str">
        <f>(Audi!D74)</f>
        <v>Tarmac</v>
      </c>
      <c r="F79" s="8" t="str">
        <f>(Audi!E74)</f>
        <v>10M109530013TM</v>
      </c>
      <c r="G79" s="14">
        <f>(Audi!F74)</f>
        <v>0</v>
      </c>
      <c r="H79" s="12" t="str">
        <f>(Audi!G74)</f>
        <v>21"</v>
      </c>
      <c r="I79" s="12" t="str">
        <f>(Audi!H74)</f>
        <v>9.5"</v>
      </c>
      <c r="J79" s="12" t="str">
        <f>(Audi!I74)</f>
        <v>30</v>
      </c>
      <c r="K79" s="12" t="str">
        <f>(Audi!J74)</f>
        <v>5x112</v>
      </c>
      <c r="L79" s="12">
        <f>(Audi!K74)</f>
        <v>66.56</v>
      </c>
      <c r="M79" s="8" t="str">
        <f>(Audi!L74)</f>
        <v>Medium Offset</v>
      </c>
      <c r="N79" s="8">
        <f>(Audi!M74)</f>
        <v>0</v>
      </c>
      <c r="O79" s="9" t="str">
        <f>(Audi!N74)</f>
        <v>265/30R21</v>
      </c>
      <c r="P79" s="60" t="str">
        <f>(Audi!O74)</f>
        <v>FF10</v>
      </c>
      <c r="Q79" s="8" t="str">
        <f>(Audi!P74)</f>
        <v>10M109530013TM</v>
      </c>
      <c r="R79" s="14">
        <f>(Audi!Q74)</f>
        <v>0</v>
      </c>
      <c r="S79" s="12" t="str">
        <f>(Audi!R74)</f>
        <v>21"</v>
      </c>
      <c r="T79" s="12" t="str">
        <f>(Audi!S74)</f>
        <v>9.5"</v>
      </c>
      <c r="U79" s="12" t="str">
        <f>(Audi!T74)</f>
        <v>30</v>
      </c>
      <c r="V79" s="12" t="str">
        <f>(Audi!U74)</f>
        <v>5x112</v>
      </c>
      <c r="W79" s="12">
        <f>(Audi!V74)</f>
        <v>66.56</v>
      </c>
      <c r="X79" s="8" t="str">
        <f>(Audi!W74)</f>
        <v>Medium Offset</v>
      </c>
      <c r="Y79" s="8">
        <f>(Audi!X74)</f>
        <v>0</v>
      </c>
      <c r="Z79" s="9" t="str">
        <f>(Audi!Y74)</f>
        <v>265/30R21</v>
      </c>
      <c r="AA79" s="8">
        <f>(Audi!Z74)</f>
        <v>0</v>
      </c>
      <c r="AB79" s="8" t="str">
        <f>(Audi!AA74)</f>
        <v>Included</v>
      </c>
      <c r="AC79" s="8" t="str">
        <f>(Audi!AB74)</f>
        <v>LBM1415027C60-ZN</v>
      </c>
      <c r="AD79" s="8">
        <f>(Audi!AC74)</f>
        <v>0</v>
      </c>
    </row>
    <row r="80" spans="1:30" x14ac:dyDescent="0.25">
      <c r="A80" s="7" t="s">
        <v>1973</v>
      </c>
      <c r="B80" s="8" t="str">
        <f>(Audi!A75)</f>
        <v>A5</v>
      </c>
      <c r="C80" s="9" t="str">
        <f>(Audi!B75)</f>
        <v>2017-2019</v>
      </c>
      <c r="D80" s="59" t="str">
        <f>(Audi!C75)</f>
        <v>FF10</v>
      </c>
      <c r="E80" s="8" t="str">
        <f>(Audi!D75)</f>
        <v>Liquid Metal</v>
      </c>
      <c r="F80" s="8" t="str">
        <f>(Audi!E75)</f>
        <v>10M109530013LM</v>
      </c>
      <c r="G80" s="14">
        <f>(Audi!F75)</f>
        <v>-6</v>
      </c>
      <c r="H80" s="12" t="str">
        <f>(Audi!G75)</f>
        <v>21"</v>
      </c>
      <c r="I80" s="12" t="str">
        <f>(Audi!H75)</f>
        <v>9.5"</v>
      </c>
      <c r="J80" s="12" t="str">
        <f>(Audi!I75)</f>
        <v>30</v>
      </c>
      <c r="K80" s="12" t="str">
        <f>(Audi!J75)</f>
        <v>5x112</v>
      </c>
      <c r="L80" s="12">
        <f>(Audi!K75)</f>
        <v>66.56</v>
      </c>
      <c r="M80" s="8" t="str">
        <f>(Audi!L75)</f>
        <v>Medium Offset</v>
      </c>
      <c r="N80" s="8">
        <f>(Audi!M75)</f>
        <v>0</v>
      </c>
      <c r="O80" s="9" t="str">
        <f>(Audi!N75)</f>
        <v>265/30R21</v>
      </c>
      <c r="P80" s="60" t="str">
        <f>(Audi!O75)</f>
        <v>FF10</v>
      </c>
      <c r="Q80" s="8" t="str">
        <f>(Audi!P75)</f>
        <v>10M109530013LM</v>
      </c>
      <c r="R80" s="14">
        <f>(Audi!Q75)</f>
        <v>-6</v>
      </c>
      <c r="S80" s="12" t="str">
        <f>(Audi!R75)</f>
        <v>21"</v>
      </c>
      <c r="T80" s="12" t="str">
        <f>(Audi!S75)</f>
        <v>9.5"</v>
      </c>
      <c r="U80" s="12" t="str">
        <f>(Audi!T75)</f>
        <v>30</v>
      </c>
      <c r="V80" s="12" t="str">
        <f>(Audi!U75)</f>
        <v>5x112</v>
      </c>
      <c r="W80" s="12">
        <f>(Audi!V75)</f>
        <v>66.56</v>
      </c>
      <c r="X80" s="8" t="str">
        <f>(Audi!W75)</f>
        <v>Medium Offset</v>
      </c>
      <c r="Y80" s="8">
        <f>(Audi!X75)</f>
        <v>0</v>
      </c>
      <c r="Z80" s="9" t="str">
        <f>(Audi!Y75)</f>
        <v>265/30R21</v>
      </c>
      <c r="AA80" s="8">
        <f>(Audi!Z75)</f>
        <v>0</v>
      </c>
      <c r="AB80" s="8" t="str">
        <f>(Audi!AA75)</f>
        <v>Included</v>
      </c>
      <c r="AC80" s="8" t="str">
        <f>(Audi!AB75)</f>
        <v>LBM1415027C60-ZN</v>
      </c>
      <c r="AD80" s="8">
        <f>(Audi!AC75)</f>
        <v>0</v>
      </c>
    </row>
    <row r="81" spans="1:30" x14ac:dyDescent="0.25">
      <c r="A81" s="7" t="s">
        <v>1973</v>
      </c>
      <c r="B81" s="8" t="e">
        <f>(Audi!#REF!)</f>
        <v>#REF!</v>
      </c>
      <c r="C81" s="9" t="e">
        <f>(Audi!#REF!)</f>
        <v>#REF!</v>
      </c>
      <c r="D81" s="59" t="e">
        <f>(Audi!#REF!)</f>
        <v>#REF!</v>
      </c>
      <c r="E81" s="8" t="e">
        <f>(Audi!#REF!)</f>
        <v>#REF!</v>
      </c>
      <c r="F81" s="8" t="e">
        <f>(Audi!#REF!)</f>
        <v>#REF!</v>
      </c>
      <c r="G81" s="14" t="e">
        <f>(Audi!#REF!)</f>
        <v>#REF!</v>
      </c>
      <c r="H81" s="12" t="e">
        <f>(Audi!#REF!)</f>
        <v>#REF!</v>
      </c>
      <c r="I81" s="12" t="e">
        <f>(Audi!#REF!)</f>
        <v>#REF!</v>
      </c>
      <c r="J81" s="12" t="e">
        <f>(Audi!#REF!)</f>
        <v>#REF!</v>
      </c>
      <c r="K81" s="12" t="e">
        <f>(Audi!#REF!)</f>
        <v>#REF!</v>
      </c>
      <c r="L81" s="12" t="e">
        <f>(Audi!#REF!)</f>
        <v>#REF!</v>
      </c>
      <c r="M81" s="8" t="e">
        <f>(Audi!#REF!)</f>
        <v>#REF!</v>
      </c>
      <c r="N81" s="8" t="e">
        <f>(Audi!#REF!)</f>
        <v>#REF!</v>
      </c>
      <c r="O81" s="9" t="e">
        <f>(Audi!#REF!)</f>
        <v>#REF!</v>
      </c>
      <c r="P81" s="60" t="e">
        <f>(Audi!#REF!)</f>
        <v>#REF!</v>
      </c>
      <c r="Q81" s="8" t="e">
        <f>(Audi!#REF!)</f>
        <v>#REF!</v>
      </c>
      <c r="R81" s="14" t="e">
        <f>(Audi!#REF!)</f>
        <v>#REF!</v>
      </c>
      <c r="S81" s="12" t="e">
        <f>(Audi!#REF!)</f>
        <v>#REF!</v>
      </c>
      <c r="T81" s="12" t="e">
        <f>(Audi!#REF!)</f>
        <v>#REF!</v>
      </c>
      <c r="U81" s="12" t="e">
        <f>(Audi!#REF!)</f>
        <v>#REF!</v>
      </c>
      <c r="V81" s="12" t="e">
        <f>(Audi!#REF!)</f>
        <v>#REF!</v>
      </c>
      <c r="W81" s="12" t="e">
        <f>(Audi!#REF!)</f>
        <v>#REF!</v>
      </c>
      <c r="X81" s="8" t="e">
        <f>(Audi!#REF!)</f>
        <v>#REF!</v>
      </c>
      <c r="Y81" s="8" t="e">
        <f>(Audi!#REF!)</f>
        <v>#REF!</v>
      </c>
      <c r="Z81" s="9" t="e">
        <f>(Audi!#REF!)</f>
        <v>#REF!</v>
      </c>
      <c r="AA81" s="8" t="e">
        <f>(Audi!#REF!)</f>
        <v>#REF!</v>
      </c>
      <c r="AB81" s="8" t="e">
        <f>(Audi!#REF!)</f>
        <v>#REF!</v>
      </c>
      <c r="AC81" s="8" t="e">
        <f>(Audi!#REF!)</f>
        <v>#REF!</v>
      </c>
      <c r="AD81" s="8" t="e">
        <f>(Audi!#REF!)</f>
        <v>#REF!</v>
      </c>
    </row>
    <row r="82" spans="1:30" x14ac:dyDescent="0.25">
      <c r="A82" s="7" t="s">
        <v>1973</v>
      </c>
      <c r="B82" s="8" t="str">
        <f>(Audi!A76)</f>
        <v>A5</v>
      </c>
      <c r="C82" s="9" t="str">
        <f>(Audi!B76)</f>
        <v>2007-2017</v>
      </c>
      <c r="D82" s="59" t="str">
        <f>(Audi!C76)</f>
        <v>FF11</v>
      </c>
      <c r="E82" s="8" t="str">
        <f>(Audi!D76)</f>
        <v>Tarmac</v>
      </c>
      <c r="F82" s="8" t="str">
        <f>(Audi!E76)</f>
        <v>11M010535013TM</v>
      </c>
      <c r="G82" s="14">
        <f>(Audi!F76)</f>
        <v>23</v>
      </c>
      <c r="H82" s="12" t="str">
        <f>(Audi!G76)</f>
        <v>20"</v>
      </c>
      <c r="I82" s="12" t="str">
        <f>(Audi!H76)</f>
        <v>10.5"</v>
      </c>
      <c r="J82" s="12" t="str">
        <f>(Audi!I76)</f>
        <v>35</v>
      </c>
      <c r="K82" s="12" t="str">
        <f>(Audi!J76)</f>
        <v>5x112</v>
      </c>
      <c r="L82" s="12">
        <f>(Audi!K76)</f>
        <v>66.56</v>
      </c>
      <c r="M82" s="8" t="str">
        <f>(Audi!L76)</f>
        <v>Medium Offset</v>
      </c>
      <c r="N82" s="8">
        <f>(Audi!M76)</f>
        <v>0</v>
      </c>
      <c r="O82" s="9" t="str">
        <f>(Audi!N76)</f>
        <v>285/30R20</v>
      </c>
      <c r="P82" s="60" t="str">
        <f>(Audi!O76)</f>
        <v>FF11</v>
      </c>
      <c r="Q82" s="8" t="str">
        <f>(Audi!P76)</f>
        <v>11M010535013TM</v>
      </c>
      <c r="R82" s="14">
        <f>(Audi!Q76)</f>
        <v>23</v>
      </c>
      <c r="S82" s="12" t="str">
        <f>(Audi!R76)</f>
        <v>20"</v>
      </c>
      <c r="T82" s="12" t="str">
        <f>(Audi!S76)</f>
        <v>10.5"</v>
      </c>
      <c r="U82" s="12" t="str">
        <f>(Audi!T76)</f>
        <v>35</v>
      </c>
      <c r="V82" s="12" t="str">
        <f>(Audi!U76)</f>
        <v>5x112</v>
      </c>
      <c r="W82" s="12">
        <f>(Audi!V76)</f>
        <v>66.56</v>
      </c>
      <c r="X82" s="8" t="str">
        <f>(Audi!W76)</f>
        <v>Medium Offset</v>
      </c>
      <c r="Y82" s="8">
        <f>(Audi!X76)</f>
        <v>0</v>
      </c>
      <c r="Z82" s="9" t="str">
        <f>(Audi!Y76)</f>
        <v>285/30R20</v>
      </c>
      <c r="AA82" s="8" t="str">
        <f>(Audi!Z76)</f>
        <v>Excludes Carbon Ceramic, Excludes DRC (tire will rub at full lock on DRC lines)</v>
      </c>
      <c r="AB82" s="8" t="str">
        <f>(Audi!AA76)</f>
        <v>Included</v>
      </c>
      <c r="AC82" s="8" t="str">
        <f>(Audi!AB76)</f>
        <v>LBM1415027C60-ZN</v>
      </c>
      <c r="AD82" s="8">
        <f>(Audi!AC76)</f>
        <v>0</v>
      </c>
    </row>
    <row r="83" spans="1:30" x14ac:dyDescent="0.25">
      <c r="A83" s="7" t="s">
        <v>1973</v>
      </c>
      <c r="B83" s="8" t="str">
        <f>(Audi!A77)</f>
        <v>A5</v>
      </c>
      <c r="C83" s="9" t="str">
        <f>(Audi!B77)</f>
        <v>2007-2017</v>
      </c>
      <c r="D83" s="59" t="str">
        <f>(Audi!C77)</f>
        <v>FF11</v>
      </c>
      <c r="E83" s="8" t="str">
        <f>(Audi!D77)</f>
        <v>Liquid Metal</v>
      </c>
      <c r="F83" s="8" t="str">
        <f>(Audi!E77)</f>
        <v>11M010535013LM</v>
      </c>
      <c r="G83" s="14">
        <f>(Audi!F77)</f>
        <v>13</v>
      </c>
      <c r="H83" s="12" t="str">
        <f>(Audi!G77)</f>
        <v>20"</v>
      </c>
      <c r="I83" s="12" t="str">
        <f>(Audi!H77)</f>
        <v>10.5"</v>
      </c>
      <c r="J83" s="12" t="str">
        <f>(Audi!I77)</f>
        <v>35</v>
      </c>
      <c r="K83" s="12" t="str">
        <f>(Audi!J77)</f>
        <v>5x112</v>
      </c>
      <c r="L83" s="12">
        <f>(Audi!K77)</f>
        <v>66.56</v>
      </c>
      <c r="M83" s="8" t="str">
        <f>(Audi!L77)</f>
        <v>Medium Offset</v>
      </c>
      <c r="N83" s="8">
        <f>(Audi!M77)</f>
        <v>0</v>
      </c>
      <c r="O83" s="9" t="str">
        <f>(Audi!N77)</f>
        <v>285/30R20</v>
      </c>
      <c r="P83" s="60" t="str">
        <f>(Audi!O77)</f>
        <v>FF11</v>
      </c>
      <c r="Q83" s="8" t="str">
        <f>(Audi!P77)</f>
        <v>11M010535013LM</v>
      </c>
      <c r="R83" s="14">
        <f>(Audi!Q77)</f>
        <v>13</v>
      </c>
      <c r="S83" s="12" t="str">
        <f>(Audi!R77)</f>
        <v>20"</v>
      </c>
      <c r="T83" s="12" t="str">
        <f>(Audi!S77)</f>
        <v>10.5"</v>
      </c>
      <c r="U83" s="12" t="str">
        <f>(Audi!T77)</f>
        <v>35</v>
      </c>
      <c r="V83" s="12" t="str">
        <f>(Audi!U77)</f>
        <v>5x112</v>
      </c>
      <c r="W83" s="12">
        <f>(Audi!V77)</f>
        <v>66.56</v>
      </c>
      <c r="X83" s="8" t="str">
        <f>(Audi!W77)</f>
        <v>Medium Offset</v>
      </c>
      <c r="Y83" s="8">
        <f>(Audi!X77)</f>
        <v>0</v>
      </c>
      <c r="Z83" s="9" t="str">
        <f>(Audi!Y77)</f>
        <v>285/30R20</v>
      </c>
      <c r="AA83" s="8" t="str">
        <f>(Audi!Z77)</f>
        <v>Excludes Carbon Ceramic, Excludes DRC (tire will rub at full lock on DRC lines)</v>
      </c>
      <c r="AB83" s="8" t="str">
        <f>(Audi!AA77)</f>
        <v>Included</v>
      </c>
      <c r="AC83" s="8" t="str">
        <f>(Audi!AB77)</f>
        <v>LBM1415027C60-ZN</v>
      </c>
      <c r="AD83" s="8">
        <f>(Audi!AC77)</f>
        <v>0</v>
      </c>
    </row>
    <row r="84" spans="1:30" x14ac:dyDescent="0.25">
      <c r="A84" s="7" t="s">
        <v>1973</v>
      </c>
      <c r="B84" s="8" t="str">
        <f>(Audi!A78)</f>
        <v>A5</v>
      </c>
      <c r="C84" s="9" t="str">
        <f>(Audi!B78)</f>
        <v>2007-2017</v>
      </c>
      <c r="D84" s="59" t="str">
        <f>(Audi!C78)</f>
        <v>FF11</v>
      </c>
      <c r="E84" s="8" t="str">
        <f>(Audi!D78)</f>
        <v>Tarmac</v>
      </c>
      <c r="F84" s="8" t="str">
        <f>(Audi!E78)</f>
        <v>11M009025013TM</v>
      </c>
      <c r="G84" s="14">
        <f>(Audi!F78)</f>
        <v>22</v>
      </c>
      <c r="H84" s="12" t="str">
        <f>(Audi!G78)</f>
        <v>20"</v>
      </c>
      <c r="I84" s="12" t="str">
        <f>(Audi!H78)</f>
        <v>9.0"</v>
      </c>
      <c r="J84" s="12" t="str">
        <f>(Audi!I78)</f>
        <v>25</v>
      </c>
      <c r="K84" s="12" t="str">
        <f>(Audi!J78)</f>
        <v>5x112</v>
      </c>
      <c r="L84" s="12">
        <f>(Audi!K78)</f>
        <v>66.56</v>
      </c>
      <c r="M84" s="8" t="str">
        <f>(Audi!L78)</f>
        <v>Medium Offset</v>
      </c>
      <c r="N84" s="8">
        <f>(Audi!M78)</f>
        <v>0</v>
      </c>
      <c r="O84" s="9" t="str">
        <f>(Audi!N78)</f>
        <v>255/30R20</v>
      </c>
      <c r="P84" s="60" t="str">
        <f>(Audi!O78)</f>
        <v>FF11</v>
      </c>
      <c r="Q84" s="8" t="str">
        <f>(Audi!P78)</f>
        <v>11M009025013TM</v>
      </c>
      <c r="R84" s="14">
        <f>(Audi!Q78)</f>
        <v>22</v>
      </c>
      <c r="S84" s="12" t="str">
        <f>(Audi!R78)</f>
        <v>20"</v>
      </c>
      <c r="T84" s="12" t="str">
        <f>(Audi!S78)</f>
        <v>9.0"</v>
      </c>
      <c r="U84" s="12" t="str">
        <f>(Audi!T78)</f>
        <v>25</v>
      </c>
      <c r="V84" s="12" t="str">
        <f>(Audi!U78)</f>
        <v>5x112</v>
      </c>
      <c r="W84" s="12">
        <f>(Audi!V78)</f>
        <v>66.56</v>
      </c>
      <c r="X84" s="8" t="str">
        <f>(Audi!W78)</f>
        <v>Medium Offset</v>
      </c>
      <c r="Y84" s="8">
        <f>(Audi!X78)</f>
        <v>0</v>
      </c>
      <c r="Z84" s="9" t="str">
        <f>(Audi!Y78)</f>
        <v>255/30R20</v>
      </c>
      <c r="AA84" s="8" t="str">
        <f>(Audi!Z78)</f>
        <v>Excludes Carbon Ceramic</v>
      </c>
      <c r="AB84" s="8" t="str">
        <f>(Audi!AA78)</f>
        <v>Included</v>
      </c>
      <c r="AC84" s="8" t="str">
        <f>(Audi!AB78)</f>
        <v>LBM1415027C60-ZN</v>
      </c>
      <c r="AD84" s="8">
        <f>(Audi!AC78)</f>
        <v>0</v>
      </c>
    </row>
    <row r="85" spans="1:30" x14ac:dyDescent="0.25">
      <c r="A85" s="7" t="s">
        <v>1973</v>
      </c>
      <c r="B85" s="8" t="str">
        <f>(Audi!A79)</f>
        <v>A5</v>
      </c>
      <c r="C85" s="9" t="str">
        <f>(Audi!B79)</f>
        <v>2007-2017</v>
      </c>
      <c r="D85" s="59" t="str">
        <f>(Audi!C79)</f>
        <v>FF11</v>
      </c>
      <c r="E85" s="8" t="str">
        <f>(Audi!D79)</f>
        <v>Liquid Metal</v>
      </c>
      <c r="F85" s="8" t="str">
        <f>(Audi!E79)</f>
        <v>11M009025013LM</v>
      </c>
      <c r="G85" s="14">
        <f>(Audi!F79)</f>
        <v>5</v>
      </c>
      <c r="H85" s="12" t="str">
        <f>(Audi!G79)</f>
        <v>20"</v>
      </c>
      <c r="I85" s="12" t="str">
        <f>(Audi!H79)</f>
        <v>9.0"</v>
      </c>
      <c r="J85" s="12" t="str">
        <f>(Audi!I79)</f>
        <v>25</v>
      </c>
      <c r="K85" s="12" t="str">
        <f>(Audi!J79)</f>
        <v>5x112</v>
      </c>
      <c r="L85" s="12">
        <f>(Audi!K79)</f>
        <v>66.56</v>
      </c>
      <c r="M85" s="8" t="str">
        <f>(Audi!L79)</f>
        <v>Medium Offset</v>
      </c>
      <c r="N85" s="8">
        <f>(Audi!M79)</f>
        <v>0</v>
      </c>
      <c r="O85" s="9" t="str">
        <f>(Audi!N79)</f>
        <v>255/30R20</v>
      </c>
      <c r="P85" s="60" t="str">
        <f>(Audi!O79)</f>
        <v>FF11</v>
      </c>
      <c r="Q85" s="8" t="str">
        <f>(Audi!P79)</f>
        <v>11M009025013LM</v>
      </c>
      <c r="R85" s="14">
        <f>(Audi!Q79)</f>
        <v>5</v>
      </c>
      <c r="S85" s="12" t="str">
        <f>(Audi!R79)</f>
        <v>20"</v>
      </c>
      <c r="T85" s="12" t="str">
        <f>(Audi!S79)</f>
        <v>9.0"</v>
      </c>
      <c r="U85" s="12" t="str">
        <f>(Audi!T79)</f>
        <v>25</v>
      </c>
      <c r="V85" s="12" t="str">
        <f>(Audi!U79)</f>
        <v>5x112</v>
      </c>
      <c r="W85" s="12">
        <f>(Audi!V79)</f>
        <v>66.56</v>
      </c>
      <c r="X85" s="8" t="str">
        <f>(Audi!W79)</f>
        <v>Medium Offset</v>
      </c>
      <c r="Y85" s="8">
        <f>(Audi!X79)</f>
        <v>0</v>
      </c>
      <c r="Z85" s="9" t="str">
        <f>(Audi!Y79)</f>
        <v>255/30R20</v>
      </c>
      <c r="AA85" s="8" t="str">
        <f>(Audi!Z79)</f>
        <v>Excludes Carbon Ceramic</v>
      </c>
      <c r="AB85" s="8" t="str">
        <f>(Audi!AA79)</f>
        <v>Included</v>
      </c>
      <c r="AC85" s="8" t="str">
        <f>(Audi!AB79)</f>
        <v>LBM1415027C60-ZN</v>
      </c>
      <c r="AD85" s="8">
        <f>(Audi!AC79)</f>
        <v>0</v>
      </c>
    </row>
    <row r="86" spans="1:30" x14ac:dyDescent="0.25">
      <c r="A86" s="7" t="s">
        <v>1973</v>
      </c>
      <c r="B86" s="8" t="str">
        <f>(Audi!A80)</f>
        <v>A5</v>
      </c>
      <c r="C86" s="9" t="str">
        <f>(Audi!B80)</f>
        <v>2017-2019</v>
      </c>
      <c r="D86" s="59" t="str">
        <f>(Audi!C80)</f>
        <v>FF11</v>
      </c>
      <c r="E86" s="8" t="str">
        <f>(Audi!D80)</f>
        <v>Tarmac</v>
      </c>
      <c r="F86" s="8" t="str">
        <f>(Audi!E80)</f>
        <v>11M010535013TM</v>
      </c>
      <c r="G86" s="14">
        <f>(Audi!F80)</f>
        <v>23</v>
      </c>
      <c r="H86" s="12" t="str">
        <f>(Audi!G80)</f>
        <v>20"</v>
      </c>
      <c r="I86" s="12" t="str">
        <f>(Audi!H80)</f>
        <v>10.5"</v>
      </c>
      <c r="J86" s="12" t="str">
        <f>(Audi!I80)</f>
        <v>35</v>
      </c>
      <c r="K86" s="12" t="str">
        <f>(Audi!J80)</f>
        <v>5x112</v>
      </c>
      <c r="L86" s="12">
        <f>(Audi!K80)</f>
        <v>66.56</v>
      </c>
      <c r="M86" s="8" t="str">
        <f>(Audi!L80)</f>
        <v>Medium Offset</v>
      </c>
      <c r="N86" s="8">
        <f>(Audi!M80)</f>
        <v>0</v>
      </c>
      <c r="O86" s="9" t="str">
        <f>(Audi!N80)</f>
        <v>275/30R20</v>
      </c>
      <c r="P86" s="60" t="str">
        <f>(Audi!O80)</f>
        <v>FF11</v>
      </c>
      <c r="Q86" s="8" t="str">
        <f>(Audi!P80)</f>
        <v>11M010535013TM</v>
      </c>
      <c r="R86" s="14">
        <f>(Audi!Q80)</f>
        <v>23</v>
      </c>
      <c r="S86" s="12" t="str">
        <f>(Audi!R80)</f>
        <v>20"</v>
      </c>
      <c r="T86" s="12" t="str">
        <f>(Audi!S80)</f>
        <v>10.5"</v>
      </c>
      <c r="U86" s="12" t="str">
        <f>(Audi!T80)</f>
        <v>35</v>
      </c>
      <c r="V86" s="12" t="str">
        <f>(Audi!U80)</f>
        <v>5x112</v>
      </c>
      <c r="W86" s="12">
        <f>(Audi!V80)</f>
        <v>66.56</v>
      </c>
      <c r="X86" s="8" t="str">
        <f>(Audi!W80)</f>
        <v>Medium Offset</v>
      </c>
      <c r="Y86" s="8">
        <f>(Audi!X80)</f>
        <v>0</v>
      </c>
      <c r="Z86" s="9" t="str">
        <f>(Audi!Y80)</f>
        <v>275/30R20</v>
      </c>
      <c r="AA86" s="8">
        <f>(Audi!Z80)</f>
        <v>0</v>
      </c>
      <c r="AB86" s="8" t="str">
        <f>(Audi!AA80)</f>
        <v>Included</v>
      </c>
      <c r="AC86" s="8" t="str">
        <f>(Audi!AB80)</f>
        <v>LBM1415027C60-ZN</v>
      </c>
      <c r="AD86" s="8">
        <f>(Audi!AC80)</f>
        <v>0</v>
      </c>
    </row>
    <row r="87" spans="1:30" x14ac:dyDescent="0.25">
      <c r="A87" s="7" t="s">
        <v>1973</v>
      </c>
      <c r="B87" s="8" t="str">
        <f>(Audi!A81)</f>
        <v>A5</v>
      </c>
      <c r="C87" s="9" t="str">
        <f>(Audi!B81)</f>
        <v>2017-2019</v>
      </c>
      <c r="D87" s="59" t="str">
        <f>(Audi!C81)</f>
        <v>FF11</v>
      </c>
      <c r="E87" s="8" t="str">
        <f>(Audi!D81)</f>
        <v>Liquid Metal</v>
      </c>
      <c r="F87" s="8" t="str">
        <f>(Audi!E81)</f>
        <v>11M010535013LM</v>
      </c>
      <c r="G87" s="14">
        <f>(Audi!F81)</f>
        <v>13</v>
      </c>
      <c r="H87" s="12" t="str">
        <f>(Audi!G81)</f>
        <v>20"</v>
      </c>
      <c r="I87" s="12" t="str">
        <f>(Audi!H81)</f>
        <v>10.5"</v>
      </c>
      <c r="J87" s="12" t="str">
        <f>(Audi!I81)</f>
        <v>35</v>
      </c>
      <c r="K87" s="12" t="str">
        <f>(Audi!J81)</f>
        <v>5x112</v>
      </c>
      <c r="L87" s="12">
        <f>(Audi!K81)</f>
        <v>66.56</v>
      </c>
      <c r="M87" s="8" t="str">
        <f>(Audi!L81)</f>
        <v>Medium Offset</v>
      </c>
      <c r="N87" s="8">
        <f>(Audi!M81)</f>
        <v>0</v>
      </c>
      <c r="O87" s="9" t="str">
        <f>(Audi!N81)</f>
        <v>275/30R20</v>
      </c>
      <c r="P87" s="60" t="str">
        <f>(Audi!O81)</f>
        <v>FF11</v>
      </c>
      <c r="Q87" s="8" t="str">
        <f>(Audi!P81)</f>
        <v>11M010535013LM</v>
      </c>
      <c r="R87" s="14">
        <f>(Audi!Q81)</f>
        <v>13</v>
      </c>
      <c r="S87" s="12" t="str">
        <f>(Audi!R81)</f>
        <v>20"</v>
      </c>
      <c r="T87" s="12" t="str">
        <f>(Audi!S81)</f>
        <v>10.5"</v>
      </c>
      <c r="U87" s="12" t="str">
        <f>(Audi!T81)</f>
        <v>35</v>
      </c>
      <c r="V87" s="12" t="str">
        <f>(Audi!U81)</f>
        <v>5x112</v>
      </c>
      <c r="W87" s="12">
        <f>(Audi!V81)</f>
        <v>66.56</v>
      </c>
      <c r="X87" s="8" t="str">
        <f>(Audi!W81)</f>
        <v>Medium Offset</v>
      </c>
      <c r="Y87" s="8">
        <f>(Audi!X81)</f>
        <v>0</v>
      </c>
      <c r="Z87" s="9" t="str">
        <f>(Audi!Y81)</f>
        <v>275/30R20</v>
      </c>
      <c r="AA87" s="8">
        <f>(Audi!Z81)</f>
        <v>0</v>
      </c>
      <c r="AB87" s="8" t="str">
        <f>(Audi!AA81)</f>
        <v>Included</v>
      </c>
      <c r="AC87" s="8" t="str">
        <f>(Audi!AB81)</f>
        <v>LBM1415027C60-ZN</v>
      </c>
      <c r="AD87" s="8">
        <f>(Audi!AC81)</f>
        <v>0</v>
      </c>
    </row>
    <row r="88" spans="1:30" x14ac:dyDescent="0.25">
      <c r="A88" s="7" t="s">
        <v>1973</v>
      </c>
      <c r="B88" s="8" t="str">
        <f>(Audi!A82)</f>
        <v>A5</v>
      </c>
      <c r="C88" s="9" t="str">
        <f>(Audi!B82)</f>
        <v>2017-2019</v>
      </c>
      <c r="D88" s="59" t="str">
        <f>(Audi!C82)</f>
        <v>FF11</v>
      </c>
      <c r="E88" s="8" t="str">
        <f>(Audi!D82)</f>
        <v>Tarmac</v>
      </c>
      <c r="F88" s="8" t="str">
        <f>(Audi!E82)</f>
        <v>11M009025013TM</v>
      </c>
      <c r="G88" s="14">
        <f>(Audi!F82)</f>
        <v>22</v>
      </c>
      <c r="H88" s="12" t="str">
        <f>(Audi!G82)</f>
        <v>20"</v>
      </c>
      <c r="I88" s="12" t="str">
        <f>(Audi!H82)</f>
        <v>9.0"</v>
      </c>
      <c r="J88" s="12" t="str">
        <f>(Audi!I82)</f>
        <v>25</v>
      </c>
      <c r="K88" s="12" t="str">
        <f>(Audi!J82)</f>
        <v>5x112</v>
      </c>
      <c r="L88" s="12">
        <f>(Audi!K82)</f>
        <v>66.56</v>
      </c>
      <c r="M88" s="8" t="str">
        <f>(Audi!L82)</f>
        <v>Medium Offset</v>
      </c>
      <c r="N88" s="8">
        <f>(Audi!M82)</f>
        <v>0</v>
      </c>
      <c r="O88" s="9">
        <f>(Audi!N82)</f>
        <v>0</v>
      </c>
      <c r="P88" s="60" t="str">
        <f>(Audi!O82)</f>
        <v>FF11</v>
      </c>
      <c r="Q88" s="8" t="str">
        <f>(Audi!P82)</f>
        <v>11M009025013TM</v>
      </c>
      <c r="R88" s="14">
        <f>(Audi!Q82)</f>
        <v>22</v>
      </c>
      <c r="S88" s="12" t="str">
        <f>(Audi!R82)</f>
        <v>20"</v>
      </c>
      <c r="T88" s="12" t="str">
        <f>(Audi!S82)</f>
        <v>9.0"</v>
      </c>
      <c r="U88" s="12" t="str">
        <f>(Audi!T82)</f>
        <v>25</v>
      </c>
      <c r="V88" s="12" t="str">
        <f>(Audi!U82)</f>
        <v>5x112</v>
      </c>
      <c r="W88" s="12">
        <f>(Audi!V82)</f>
        <v>66.56</v>
      </c>
      <c r="X88" s="8" t="str">
        <f>(Audi!W82)</f>
        <v>Medium Offset</v>
      </c>
      <c r="Y88" s="8">
        <f>(Audi!X82)</f>
        <v>0</v>
      </c>
      <c r="Z88" s="9">
        <f>(Audi!Y82)</f>
        <v>0</v>
      </c>
      <c r="AA88" s="8">
        <f>(Audi!Z82)</f>
        <v>0</v>
      </c>
      <c r="AB88" s="8" t="str">
        <f>(Audi!AA82)</f>
        <v>Included</v>
      </c>
      <c r="AC88" s="8" t="str">
        <f>(Audi!AB82)</f>
        <v>LBM1415027C60-ZN</v>
      </c>
      <c r="AD88" s="8">
        <f>(Audi!AC82)</f>
        <v>0</v>
      </c>
    </row>
    <row r="89" spans="1:30" x14ac:dyDescent="0.25">
      <c r="A89" s="7" t="s">
        <v>1973</v>
      </c>
      <c r="B89" s="8" t="str">
        <f>(Audi!A83)</f>
        <v>A5</v>
      </c>
      <c r="C89" s="9" t="str">
        <f>(Audi!B83)</f>
        <v>2017-2019</v>
      </c>
      <c r="D89" s="59" t="str">
        <f>(Audi!C83)</f>
        <v>FF11</v>
      </c>
      <c r="E89" s="8" t="str">
        <f>(Audi!D83)</f>
        <v>Liquid Metal</v>
      </c>
      <c r="F89" s="8" t="str">
        <f>(Audi!E83)</f>
        <v>11M009025013LM</v>
      </c>
      <c r="G89" s="14">
        <f>(Audi!F83)</f>
        <v>5</v>
      </c>
      <c r="H89" s="12" t="str">
        <f>(Audi!G83)</f>
        <v>20"</v>
      </c>
      <c r="I89" s="12" t="str">
        <f>(Audi!H83)</f>
        <v>9.0"</v>
      </c>
      <c r="J89" s="12" t="str">
        <f>(Audi!I83)</f>
        <v>25</v>
      </c>
      <c r="K89" s="12" t="str">
        <f>(Audi!J83)</f>
        <v>5x112</v>
      </c>
      <c r="L89" s="12">
        <f>(Audi!K83)</f>
        <v>66.56</v>
      </c>
      <c r="M89" s="8" t="str">
        <f>(Audi!L83)</f>
        <v>Medium Offset</v>
      </c>
      <c r="N89" s="8">
        <f>(Audi!M83)</f>
        <v>0</v>
      </c>
      <c r="O89" s="9">
        <f>(Audi!N83)</f>
        <v>0</v>
      </c>
      <c r="P89" s="60" t="str">
        <f>(Audi!O83)</f>
        <v>FF11</v>
      </c>
      <c r="Q89" s="8" t="str">
        <f>(Audi!P83)</f>
        <v>11M009025013LM</v>
      </c>
      <c r="R89" s="14">
        <f>(Audi!Q83)</f>
        <v>5</v>
      </c>
      <c r="S89" s="12" t="str">
        <f>(Audi!R83)</f>
        <v>20"</v>
      </c>
      <c r="T89" s="12" t="str">
        <f>(Audi!S83)</f>
        <v>9.0"</v>
      </c>
      <c r="U89" s="12" t="str">
        <f>(Audi!T83)</f>
        <v>25</v>
      </c>
      <c r="V89" s="12" t="str">
        <f>(Audi!U83)</f>
        <v>5x112</v>
      </c>
      <c r="W89" s="12">
        <f>(Audi!V83)</f>
        <v>66.56</v>
      </c>
      <c r="X89" s="8" t="str">
        <f>(Audi!W83)</f>
        <v>Medium Offset</v>
      </c>
      <c r="Y89" s="8">
        <f>(Audi!X83)</f>
        <v>0</v>
      </c>
      <c r="Z89" s="9">
        <f>(Audi!Y83)</f>
        <v>0</v>
      </c>
      <c r="AA89" s="8">
        <f>(Audi!Z83)</f>
        <v>0</v>
      </c>
      <c r="AB89" s="8" t="str">
        <f>(Audi!AA83)</f>
        <v>Included</v>
      </c>
      <c r="AC89" s="8" t="str">
        <f>(Audi!AB83)</f>
        <v>LBM1415027C60-ZN</v>
      </c>
      <c r="AD89" s="8">
        <f>(Audi!AC83)</f>
        <v>0</v>
      </c>
    </row>
    <row r="90" spans="1:30" x14ac:dyDescent="0.25">
      <c r="A90" s="7" t="s">
        <v>1973</v>
      </c>
      <c r="B90" s="8" t="str">
        <f>(Audi!A84)</f>
        <v>A5</v>
      </c>
      <c r="C90" s="9" t="str">
        <f>(Audi!B84)</f>
        <v>2017-2019</v>
      </c>
      <c r="D90" s="59" t="str">
        <f>(Audi!C84)</f>
        <v>FF11</v>
      </c>
      <c r="E90" s="8" t="str">
        <f>(Audi!D84)</f>
        <v>Tarmac</v>
      </c>
      <c r="F90" s="8" t="str">
        <f>(Audi!E84)</f>
        <v>11M109530013TM</v>
      </c>
      <c r="G90" s="14">
        <f>(Audi!F84)</f>
        <v>1</v>
      </c>
      <c r="H90" s="12" t="str">
        <f>(Audi!G84)</f>
        <v>21"</v>
      </c>
      <c r="I90" s="12" t="str">
        <f>(Audi!H84)</f>
        <v>9.5"</v>
      </c>
      <c r="J90" s="12" t="str">
        <f>(Audi!I84)</f>
        <v>30</v>
      </c>
      <c r="K90" s="12" t="str">
        <f>(Audi!J84)</f>
        <v>5x112</v>
      </c>
      <c r="L90" s="12">
        <f>(Audi!K84)</f>
        <v>66.56</v>
      </c>
      <c r="M90" s="8" t="str">
        <f>(Audi!L84)</f>
        <v>Medium Offset</v>
      </c>
      <c r="N90" s="8">
        <f>(Audi!M84)</f>
        <v>0</v>
      </c>
      <c r="O90" s="9" t="str">
        <f>(Audi!N84)</f>
        <v>265/30R21</v>
      </c>
      <c r="P90" s="60" t="str">
        <f>(Audi!O84)</f>
        <v>FF11</v>
      </c>
      <c r="Q90" s="8" t="str">
        <f>(Audi!P84)</f>
        <v>11M109530013TM</v>
      </c>
      <c r="R90" s="14">
        <f>(Audi!Q84)</f>
        <v>1</v>
      </c>
      <c r="S90" s="12" t="str">
        <f>(Audi!R84)</f>
        <v>21"</v>
      </c>
      <c r="T90" s="12" t="str">
        <f>(Audi!S84)</f>
        <v>9.5"</v>
      </c>
      <c r="U90" s="12" t="str">
        <f>(Audi!T84)</f>
        <v>30</v>
      </c>
      <c r="V90" s="12" t="str">
        <f>(Audi!U84)</f>
        <v>5x112</v>
      </c>
      <c r="W90" s="12">
        <f>(Audi!V84)</f>
        <v>66.56</v>
      </c>
      <c r="X90" s="8" t="str">
        <f>(Audi!W84)</f>
        <v>Medium Offset</v>
      </c>
      <c r="Y90" s="8">
        <f>(Audi!X84)</f>
        <v>0</v>
      </c>
      <c r="Z90" s="9" t="str">
        <f>(Audi!Y84)</f>
        <v>265/30R21</v>
      </c>
      <c r="AA90" s="8">
        <f>(Audi!Z84)</f>
        <v>0</v>
      </c>
      <c r="AB90" s="8" t="str">
        <f>(Audi!AA84)</f>
        <v>Included</v>
      </c>
      <c r="AC90" s="8" t="str">
        <f>(Audi!AB84)</f>
        <v>LBM1415027C60-ZN</v>
      </c>
      <c r="AD90" s="8">
        <f>(Audi!AC84)</f>
        <v>0</v>
      </c>
    </row>
    <row r="91" spans="1:30" x14ac:dyDescent="0.25">
      <c r="A91" s="7" t="s">
        <v>1973</v>
      </c>
      <c r="B91" s="8" t="str">
        <f>(Audi!A85)</f>
        <v>A5</v>
      </c>
      <c r="C91" s="9" t="str">
        <f>(Audi!B85)</f>
        <v>2017-2019</v>
      </c>
      <c r="D91" s="59" t="str">
        <f>(Audi!C85)</f>
        <v>FF11</v>
      </c>
      <c r="E91" s="8" t="str">
        <f>(Audi!D85)</f>
        <v>Liquid Metal</v>
      </c>
      <c r="F91" s="8" t="str">
        <f>(Audi!E85)</f>
        <v>11M109530013LM</v>
      </c>
      <c r="G91" s="14">
        <f>(Audi!F85)</f>
        <v>-2</v>
      </c>
      <c r="H91" s="12" t="str">
        <f>(Audi!G85)</f>
        <v>21"</v>
      </c>
      <c r="I91" s="12" t="str">
        <f>(Audi!H85)</f>
        <v>9.5"</v>
      </c>
      <c r="J91" s="12" t="str">
        <f>(Audi!I85)</f>
        <v>30</v>
      </c>
      <c r="K91" s="12" t="str">
        <f>(Audi!J85)</f>
        <v>5x112</v>
      </c>
      <c r="L91" s="12">
        <f>(Audi!K85)</f>
        <v>66.56</v>
      </c>
      <c r="M91" s="8" t="str">
        <f>(Audi!L85)</f>
        <v>Medium Offset</v>
      </c>
      <c r="N91" s="8">
        <f>(Audi!M85)</f>
        <v>0</v>
      </c>
      <c r="O91" s="9" t="str">
        <f>(Audi!N85)</f>
        <v>265/30R21</v>
      </c>
      <c r="P91" s="60" t="str">
        <f>(Audi!O85)</f>
        <v>FF11</v>
      </c>
      <c r="Q91" s="8" t="str">
        <f>(Audi!P85)</f>
        <v>11M109530013LM</v>
      </c>
      <c r="R91" s="14">
        <f>(Audi!Q85)</f>
        <v>-2</v>
      </c>
      <c r="S91" s="12" t="str">
        <f>(Audi!R85)</f>
        <v>21"</v>
      </c>
      <c r="T91" s="12" t="str">
        <f>(Audi!S85)</f>
        <v>9.5"</v>
      </c>
      <c r="U91" s="12" t="str">
        <f>(Audi!T85)</f>
        <v>30</v>
      </c>
      <c r="V91" s="12" t="str">
        <f>(Audi!U85)</f>
        <v>5x112</v>
      </c>
      <c r="W91" s="12">
        <f>(Audi!V85)</f>
        <v>66.56</v>
      </c>
      <c r="X91" s="8" t="str">
        <f>(Audi!W85)</f>
        <v>Medium Offset</v>
      </c>
      <c r="Y91" s="8">
        <f>(Audi!X85)</f>
        <v>0</v>
      </c>
      <c r="Z91" s="9" t="str">
        <f>(Audi!Y85)</f>
        <v>265/30R21</v>
      </c>
      <c r="AA91" s="8">
        <f>(Audi!Z85)</f>
        <v>0</v>
      </c>
      <c r="AB91" s="8" t="str">
        <f>(Audi!AA85)</f>
        <v>Included</v>
      </c>
      <c r="AC91" s="8" t="str">
        <f>(Audi!AB85)</f>
        <v>LBM1415027C60-ZN</v>
      </c>
      <c r="AD91" s="8">
        <f>(Audi!AC85)</f>
        <v>0</v>
      </c>
    </row>
    <row r="92" spans="1:30" x14ac:dyDescent="0.25">
      <c r="A92" s="7" t="s">
        <v>1973</v>
      </c>
      <c r="B92" s="8" t="str">
        <f>(Audi!A86)</f>
        <v>A5</v>
      </c>
      <c r="C92" s="9" t="str">
        <f>(Audi!B86)</f>
        <v>2017-2019</v>
      </c>
      <c r="D92" s="59" t="str">
        <f>(Audi!C86)</f>
        <v>FF11</v>
      </c>
      <c r="E92" s="8" t="str">
        <f>(Audi!D86)</f>
        <v>Raw</v>
      </c>
      <c r="F92" s="8" t="str">
        <f>(Audi!E86)</f>
        <v>11M109530013RW</v>
      </c>
      <c r="G92" s="14">
        <f>(Audi!F86)</f>
        <v>19</v>
      </c>
      <c r="H92" s="12" t="str">
        <f>(Audi!G86)</f>
        <v>21"</v>
      </c>
      <c r="I92" s="12" t="str">
        <f>(Audi!H86)</f>
        <v>9.5"</v>
      </c>
      <c r="J92" s="12" t="str">
        <f>(Audi!I86)</f>
        <v>30</v>
      </c>
      <c r="K92" s="12" t="str">
        <f>(Audi!J86)</f>
        <v>5x112</v>
      </c>
      <c r="L92" s="12">
        <f>(Audi!K86)</f>
        <v>66.56</v>
      </c>
      <c r="M92" s="8" t="str">
        <f>(Audi!L86)</f>
        <v>Medium Offset</v>
      </c>
      <c r="N92" s="8">
        <f>(Audi!M86)</f>
        <v>0</v>
      </c>
      <c r="O92" s="9" t="str">
        <f>(Audi!N86)</f>
        <v>265/30R21</v>
      </c>
      <c r="P92" s="60" t="str">
        <f>(Audi!O86)</f>
        <v>FF11</v>
      </c>
      <c r="Q92" s="8" t="str">
        <f>(Audi!P86)</f>
        <v>11M109530013RW</v>
      </c>
      <c r="R92" s="14">
        <f>(Audi!Q86)</f>
        <v>19</v>
      </c>
      <c r="S92" s="12" t="str">
        <f>(Audi!R86)</f>
        <v>21"</v>
      </c>
      <c r="T92" s="12" t="str">
        <f>(Audi!S86)</f>
        <v>9.5"</v>
      </c>
      <c r="U92" s="12" t="str">
        <f>(Audi!T86)</f>
        <v>30</v>
      </c>
      <c r="V92" s="12" t="str">
        <f>(Audi!U86)</f>
        <v>5x112</v>
      </c>
      <c r="W92" s="12">
        <f>(Audi!V86)</f>
        <v>66.56</v>
      </c>
      <c r="X92" s="8" t="str">
        <f>(Audi!W86)</f>
        <v>Medium Offset</v>
      </c>
      <c r="Y92" s="8">
        <f>(Audi!X86)</f>
        <v>0</v>
      </c>
      <c r="Z92" s="9" t="str">
        <f>(Audi!Y86)</f>
        <v>265/30R21</v>
      </c>
      <c r="AA92" s="8">
        <f>(Audi!Z86)</f>
        <v>0</v>
      </c>
      <c r="AB92" s="8" t="str">
        <f>(Audi!AA86)</f>
        <v>Included</v>
      </c>
      <c r="AC92" s="8" t="str">
        <f>(Audi!AB86)</f>
        <v>LBM1415027C60-ZN</v>
      </c>
      <c r="AD92" s="8">
        <f>(Audi!AC86)</f>
        <v>0</v>
      </c>
    </row>
    <row r="93" spans="1:30" x14ac:dyDescent="0.25">
      <c r="A93" s="7" t="s">
        <v>1973</v>
      </c>
      <c r="B93" s="8" t="str">
        <f>(Audi!A87)</f>
        <v>A5</v>
      </c>
      <c r="C93" s="9" t="str">
        <f>(Audi!B87)</f>
        <v>2007-2017</v>
      </c>
      <c r="D93" s="59" t="str">
        <f>(Audi!C87)</f>
        <v>FF15</v>
      </c>
      <c r="E93" s="8" t="str">
        <f>(Audi!D87)</f>
        <v>Liquid Silver</v>
      </c>
      <c r="F93" s="8" t="str">
        <f>(Audi!E87)</f>
        <v>15M010535013LS</v>
      </c>
      <c r="G93" s="14">
        <f>(Audi!F87)</f>
        <v>4</v>
      </c>
      <c r="H93" s="12" t="str">
        <f>(Audi!G87)</f>
        <v>20"</v>
      </c>
      <c r="I93" s="12" t="str">
        <f>(Audi!H87)</f>
        <v>10.5"</v>
      </c>
      <c r="J93" s="12" t="str">
        <f>(Audi!I87)</f>
        <v>35</v>
      </c>
      <c r="K93" s="12" t="str">
        <f>(Audi!J87)</f>
        <v>5x112</v>
      </c>
      <c r="L93" s="12">
        <f>(Audi!K87)</f>
        <v>66.56</v>
      </c>
      <c r="M93" s="8" t="str">
        <f>(Audi!L87)</f>
        <v>Medium Offset</v>
      </c>
      <c r="N93" s="8">
        <f>(Audi!M87)</f>
        <v>25.6</v>
      </c>
      <c r="O93" s="9" t="str">
        <f>(Audi!N87)</f>
        <v>285/30R20</v>
      </c>
      <c r="P93" s="60" t="str">
        <f>(Audi!O87)</f>
        <v>FF15</v>
      </c>
      <c r="Q93" s="8" t="str">
        <f>(Audi!P87)</f>
        <v>15M010535013LS</v>
      </c>
      <c r="R93" s="14">
        <f>(Audi!Q87)</f>
        <v>4</v>
      </c>
      <c r="S93" s="12" t="str">
        <f>(Audi!R87)</f>
        <v>20"</v>
      </c>
      <c r="T93" s="12" t="str">
        <f>(Audi!S87)</f>
        <v>10.5"</v>
      </c>
      <c r="U93" s="12" t="str">
        <f>(Audi!T87)</f>
        <v>35</v>
      </c>
      <c r="V93" s="12" t="str">
        <f>(Audi!U87)</f>
        <v>5x112</v>
      </c>
      <c r="W93" s="12">
        <f>(Audi!V87)</f>
        <v>66.56</v>
      </c>
      <c r="X93" s="8" t="str">
        <f>(Audi!W87)</f>
        <v>Medium Offset</v>
      </c>
      <c r="Y93" s="8">
        <f>(Audi!X87)</f>
        <v>25.6</v>
      </c>
      <c r="Z93" s="9" t="str">
        <f>(Audi!Y87)</f>
        <v>285/30R20</v>
      </c>
      <c r="AA93" s="8" t="str">
        <f>(Audi!Z87)</f>
        <v>Excludes Carbon Ceramic, Excludes DRC (tire will rub at full lock on DRC lines)</v>
      </c>
      <c r="AB93" s="8" t="str">
        <f>(Audi!AA87)</f>
        <v>Included</v>
      </c>
      <c r="AC93" s="8" t="str">
        <f>(Audi!AB87)</f>
        <v>LBM1415027C60-ZN</v>
      </c>
      <c r="AD93" s="8">
        <f>(Audi!AC87)</f>
        <v>0</v>
      </c>
    </row>
    <row r="94" spans="1:30" x14ac:dyDescent="0.25">
      <c r="A94" s="7" t="s">
        <v>1973</v>
      </c>
      <c r="B94" s="8" t="str">
        <f>(Audi!A88)</f>
        <v>A5</v>
      </c>
      <c r="C94" s="9" t="str">
        <f>(Audi!B88)</f>
        <v>2007-2017</v>
      </c>
      <c r="D94" s="59" t="str">
        <f>(Audi!C88)</f>
        <v>FF15</v>
      </c>
      <c r="E94" s="8" t="str">
        <f>(Audi!D88)</f>
        <v>Tarmac</v>
      </c>
      <c r="F94" s="8" t="str">
        <f>(Audi!E88)</f>
        <v>15M010535013TM</v>
      </c>
      <c r="G94" s="14">
        <f>(Audi!F88)</f>
        <v>6</v>
      </c>
      <c r="H94" s="12" t="str">
        <f>(Audi!G88)</f>
        <v>20"</v>
      </c>
      <c r="I94" s="12" t="str">
        <f>(Audi!H88)</f>
        <v>10.5"</v>
      </c>
      <c r="J94" s="12" t="str">
        <f>(Audi!I88)</f>
        <v>35</v>
      </c>
      <c r="K94" s="12" t="str">
        <f>(Audi!J88)</f>
        <v>5x112</v>
      </c>
      <c r="L94" s="12">
        <f>(Audi!K88)</f>
        <v>66.56</v>
      </c>
      <c r="M94" s="8" t="str">
        <f>(Audi!L88)</f>
        <v>Medium Offset</v>
      </c>
      <c r="N94" s="8">
        <f>(Audi!M88)</f>
        <v>25.6</v>
      </c>
      <c r="O94" s="9" t="str">
        <f>(Audi!N88)</f>
        <v>285/30R20</v>
      </c>
      <c r="P94" s="60" t="str">
        <f>(Audi!O88)</f>
        <v>FF15</v>
      </c>
      <c r="Q94" s="8" t="str">
        <f>(Audi!P88)</f>
        <v>15M010535013LS</v>
      </c>
      <c r="R94" s="14">
        <f>(Audi!Q88)</f>
        <v>4</v>
      </c>
      <c r="S94" s="12" t="str">
        <f>(Audi!R88)</f>
        <v>20"</v>
      </c>
      <c r="T94" s="12" t="str">
        <f>(Audi!S88)</f>
        <v>10.5"</v>
      </c>
      <c r="U94" s="12" t="str">
        <f>(Audi!T88)</f>
        <v>35</v>
      </c>
      <c r="V94" s="12" t="str">
        <f>(Audi!U88)</f>
        <v>5x112</v>
      </c>
      <c r="W94" s="12">
        <f>(Audi!V88)</f>
        <v>66.56</v>
      </c>
      <c r="X94" s="8" t="str">
        <f>(Audi!W88)</f>
        <v>Medium Offset</v>
      </c>
      <c r="Y94" s="8">
        <f>(Audi!X88)</f>
        <v>25.6</v>
      </c>
      <c r="Z94" s="9" t="str">
        <f>(Audi!Y88)</f>
        <v>285/30R20</v>
      </c>
      <c r="AA94" s="8" t="str">
        <f>(Audi!Z88)</f>
        <v>Excludes Carbon Ceramic, Excludes DRC (tire will rub at full lock on DRC lines)</v>
      </c>
      <c r="AB94" s="8" t="str">
        <f>(Audi!AA88)</f>
        <v>Included</v>
      </c>
      <c r="AC94" s="8" t="str">
        <f>(Audi!AB88)</f>
        <v>LBM1415027C60-ZN</v>
      </c>
      <c r="AD94" s="8">
        <f>(Audi!AC88)</f>
        <v>0</v>
      </c>
    </row>
    <row r="95" spans="1:30" x14ac:dyDescent="0.25">
      <c r="A95" s="7" t="s">
        <v>1973</v>
      </c>
      <c r="B95" s="8" t="str">
        <f>(Audi!A89)</f>
        <v>A5</v>
      </c>
      <c r="C95" s="9" t="str">
        <f>(Audi!B89)</f>
        <v>2007-2017</v>
      </c>
      <c r="D95" s="59" t="str">
        <f>(Audi!C89)</f>
        <v>FF15</v>
      </c>
      <c r="E95" s="8" t="str">
        <f>(Audi!D89)</f>
        <v>Tarmac</v>
      </c>
      <c r="F95" s="8" t="str">
        <f>(Audi!E89)</f>
        <v>15M009025013TM</v>
      </c>
      <c r="G95" s="14">
        <f>(Audi!F89)</f>
        <v>24</v>
      </c>
      <c r="H95" s="12" t="str">
        <f>(Audi!G89)</f>
        <v>20"</v>
      </c>
      <c r="I95" s="12" t="str">
        <f>(Audi!H89)</f>
        <v>9.0"</v>
      </c>
      <c r="J95" s="12" t="str">
        <f>(Audi!I89)</f>
        <v>25</v>
      </c>
      <c r="K95" s="12" t="str">
        <f>(Audi!J89)</f>
        <v>5x112</v>
      </c>
      <c r="L95" s="12">
        <f>(Audi!K89)</f>
        <v>66.56</v>
      </c>
      <c r="M95" s="8" t="str">
        <f>(Audi!L89)</f>
        <v>Medium Offset</v>
      </c>
      <c r="N95" s="8">
        <f>(Audi!M89)</f>
        <v>23.4</v>
      </c>
      <c r="O95" s="9" t="str">
        <f>(Audi!N89)</f>
        <v>255/30R20</v>
      </c>
      <c r="P95" s="60" t="str">
        <f>(Audi!O89)</f>
        <v>FF15</v>
      </c>
      <c r="Q95" s="8" t="str">
        <f>(Audi!P89)</f>
        <v>15M009025013TM</v>
      </c>
      <c r="R95" s="14">
        <f>(Audi!Q89)</f>
        <v>24</v>
      </c>
      <c r="S95" s="12" t="str">
        <f>(Audi!R89)</f>
        <v>20"</v>
      </c>
      <c r="T95" s="12" t="str">
        <f>(Audi!S89)</f>
        <v>9.0"</v>
      </c>
      <c r="U95" s="12" t="str">
        <f>(Audi!T89)</f>
        <v>25</v>
      </c>
      <c r="V95" s="12" t="str">
        <f>(Audi!U89)</f>
        <v>5x112</v>
      </c>
      <c r="W95" s="12">
        <f>(Audi!V89)</f>
        <v>66.56</v>
      </c>
      <c r="X95" s="8" t="str">
        <f>(Audi!W89)</f>
        <v>Medium Offset</v>
      </c>
      <c r="Y95" s="8">
        <f>(Audi!X89)</f>
        <v>23.4</v>
      </c>
      <c r="Z95" s="9" t="str">
        <f>(Audi!Y89)</f>
        <v>255/30R20</v>
      </c>
      <c r="AA95" s="8" t="str">
        <f>(Audi!Z89)</f>
        <v>Excludes Carbon Ceramic</v>
      </c>
      <c r="AB95" s="8" t="str">
        <f>(Audi!AA89)</f>
        <v>Included</v>
      </c>
      <c r="AC95" s="8" t="str">
        <f>(Audi!AB89)</f>
        <v>LBM1415027C60-ZN</v>
      </c>
      <c r="AD95" s="8">
        <f>(Audi!AC89)</f>
        <v>0</v>
      </c>
    </row>
    <row r="96" spans="1:30" x14ac:dyDescent="0.25">
      <c r="A96" s="7" t="s">
        <v>1973</v>
      </c>
      <c r="B96" s="8" t="str">
        <f>(Audi!A90)</f>
        <v>A5</v>
      </c>
      <c r="C96" s="9" t="str">
        <f>(Audi!B90)</f>
        <v>2007-2017</v>
      </c>
      <c r="D96" s="59" t="str">
        <f>(Audi!C90)</f>
        <v>FF15</v>
      </c>
      <c r="E96" s="8" t="str">
        <f>(Audi!D90)</f>
        <v>Tarmac</v>
      </c>
      <c r="F96" s="8" t="str">
        <f>(Audi!E90)</f>
        <v>15M009025013TM</v>
      </c>
      <c r="G96" s="14">
        <f>(Audi!F90)</f>
        <v>24</v>
      </c>
      <c r="H96" s="12" t="str">
        <f>(Audi!G90)</f>
        <v>20"</v>
      </c>
      <c r="I96" s="12" t="str">
        <f>(Audi!H90)</f>
        <v>9.0"</v>
      </c>
      <c r="J96" s="12" t="str">
        <f>(Audi!I90)</f>
        <v>25</v>
      </c>
      <c r="K96" s="12" t="str">
        <f>(Audi!J90)</f>
        <v>5x112</v>
      </c>
      <c r="L96" s="12">
        <f>(Audi!K90)</f>
        <v>66.56</v>
      </c>
      <c r="M96" s="8" t="str">
        <f>(Audi!L90)</f>
        <v>Medium Offset</v>
      </c>
      <c r="N96" s="8">
        <f>(Audi!M90)</f>
        <v>23.4</v>
      </c>
      <c r="O96" s="9" t="str">
        <f>(Audi!N90)</f>
        <v>255/30R20</v>
      </c>
      <c r="P96" s="60" t="str">
        <f>(Audi!O90)</f>
        <v>FF15</v>
      </c>
      <c r="Q96" s="8" t="str">
        <f>(Audi!P90)</f>
        <v>15M009025013TM</v>
      </c>
      <c r="R96" s="14">
        <f>(Audi!Q90)</f>
        <v>24</v>
      </c>
      <c r="S96" s="12" t="str">
        <f>(Audi!R90)</f>
        <v>20"</v>
      </c>
      <c r="T96" s="12" t="str">
        <f>(Audi!S90)</f>
        <v>9.0"</v>
      </c>
      <c r="U96" s="12" t="str">
        <f>(Audi!T90)</f>
        <v>25</v>
      </c>
      <c r="V96" s="12" t="str">
        <f>(Audi!U90)</f>
        <v>5x112</v>
      </c>
      <c r="W96" s="12">
        <f>(Audi!V90)</f>
        <v>66.56</v>
      </c>
      <c r="X96" s="8" t="str">
        <f>(Audi!W90)</f>
        <v>Medium Offset</v>
      </c>
      <c r="Y96" s="8">
        <f>(Audi!X90)</f>
        <v>23.4</v>
      </c>
      <c r="Z96" s="9" t="str">
        <f>(Audi!Y90)</f>
        <v>255/30R20</v>
      </c>
      <c r="AA96" s="8" t="str">
        <f>(Audi!Z90)</f>
        <v>Excludes Carbon Ceramic</v>
      </c>
      <c r="AB96" s="8" t="str">
        <f>(Audi!AA90)</f>
        <v>Included</v>
      </c>
      <c r="AC96" s="8" t="str">
        <f>(Audi!AB90)</f>
        <v>LBM1415027C60-ZN</v>
      </c>
      <c r="AD96" s="8">
        <f>(Audi!AC90)</f>
        <v>0</v>
      </c>
    </row>
    <row r="97" spans="1:30" x14ac:dyDescent="0.25">
      <c r="A97" s="7" t="s">
        <v>1973</v>
      </c>
      <c r="B97" s="8" t="str">
        <f>(Audi!A91)</f>
        <v>A6</v>
      </c>
      <c r="C97" s="9" t="str">
        <f>(Audi!B91)</f>
        <v>2006-2011</v>
      </c>
      <c r="D97" s="59" t="str">
        <f>(Audi!C91)</f>
        <v>FF01</v>
      </c>
      <c r="E97" s="8" t="str">
        <f>(Audi!D91)</f>
        <v>Tarmac</v>
      </c>
      <c r="F97" s="8" t="str">
        <f>(Audi!E91)</f>
        <v>01H909545013TM</v>
      </c>
      <c r="G97" s="14">
        <f>(Audi!F91)</f>
        <v>7</v>
      </c>
      <c r="H97" s="12" t="str">
        <f>(Audi!G91)</f>
        <v>19"</v>
      </c>
      <c r="I97" s="12" t="str">
        <f>(Audi!H91)</f>
        <v>9.5"</v>
      </c>
      <c r="J97" s="12" t="str">
        <f>(Audi!I91)</f>
        <v>45</v>
      </c>
      <c r="K97" s="12" t="str">
        <f>(Audi!J91)</f>
        <v>5x112</v>
      </c>
      <c r="L97" s="12">
        <f>(Audi!K91)</f>
        <v>66.56</v>
      </c>
      <c r="M97" s="8" t="str">
        <f>(Audi!L91)</f>
        <v>High Offset</v>
      </c>
      <c r="N97" s="8">
        <f>(Audi!M91)</f>
        <v>25.6</v>
      </c>
      <c r="O97" s="9" t="str">
        <f>(Audi!N91)</f>
        <v>265/35R19</v>
      </c>
      <c r="P97" s="60" t="str">
        <f>(Audi!O91)</f>
        <v>FF01</v>
      </c>
      <c r="Q97" s="8" t="str">
        <f>(Audi!P91)</f>
        <v>01H909545013TM</v>
      </c>
      <c r="R97" s="14">
        <f>(Audi!Q91)</f>
        <v>7</v>
      </c>
      <c r="S97" s="12" t="str">
        <f>(Audi!R91)</f>
        <v>19"</v>
      </c>
      <c r="T97" s="12" t="str">
        <f>(Audi!S91)</f>
        <v>9.5"</v>
      </c>
      <c r="U97" s="12" t="str">
        <f>(Audi!T91)</f>
        <v>45</v>
      </c>
      <c r="V97" s="12" t="str">
        <f>(Audi!U91)</f>
        <v>5x112</v>
      </c>
      <c r="W97" s="12">
        <f>(Audi!V91)</f>
        <v>66.56</v>
      </c>
      <c r="X97" s="8" t="str">
        <f>(Audi!W91)</f>
        <v>High Offset</v>
      </c>
      <c r="Y97" s="8">
        <f>(Audi!X91)</f>
        <v>25.6</v>
      </c>
      <c r="Z97" s="9" t="str">
        <f>(Audi!Y91)</f>
        <v>265/35R19</v>
      </c>
      <c r="AA97" s="8" t="str">
        <f>(Audi!Z91)</f>
        <v/>
      </c>
      <c r="AB97" s="8" t="str">
        <f>(Audi!AA91)</f>
        <v>Included</v>
      </c>
      <c r="AC97" s="8" t="str">
        <f>(Audi!AB91)</f>
        <v>LBM1415027C60-ZN</v>
      </c>
      <c r="AD97" s="8" t="str">
        <f>(Audi!AC91)</f>
        <v>HR666-571</v>
      </c>
    </row>
    <row r="98" spans="1:30" x14ac:dyDescent="0.25">
      <c r="A98" s="7" t="s">
        <v>1973</v>
      </c>
      <c r="B98" s="8" t="str">
        <f>(Audi!A92)</f>
        <v>A6</v>
      </c>
      <c r="C98" s="9" t="str">
        <f>(Audi!B92)</f>
        <v>2006-2011</v>
      </c>
      <c r="D98" s="59" t="str">
        <f>(Audi!C92)</f>
        <v>FF01</v>
      </c>
      <c r="E98" s="8" t="str">
        <f>(Audi!D92)</f>
        <v>Liquid Silver</v>
      </c>
      <c r="F98" s="8" t="str">
        <f>(Audi!E92)</f>
        <v>01H909545013LS</v>
      </c>
      <c r="G98" s="14">
        <f>(Audi!F92)</f>
        <v>17</v>
      </c>
      <c r="H98" s="12" t="str">
        <f>(Audi!G92)</f>
        <v>19"</v>
      </c>
      <c r="I98" s="12" t="str">
        <f>(Audi!H92)</f>
        <v>9.5"</v>
      </c>
      <c r="J98" s="12" t="str">
        <f>(Audi!I92)</f>
        <v>45</v>
      </c>
      <c r="K98" s="12" t="str">
        <f>(Audi!J92)</f>
        <v>5x112</v>
      </c>
      <c r="L98" s="12">
        <f>(Audi!K92)</f>
        <v>66.56</v>
      </c>
      <c r="M98" s="8" t="str">
        <f>(Audi!L92)</f>
        <v>High Offset</v>
      </c>
      <c r="N98" s="8">
        <f>(Audi!M92)</f>
        <v>25.6</v>
      </c>
      <c r="O98" s="9" t="str">
        <f>(Audi!N92)</f>
        <v>265/35R19</v>
      </c>
      <c r="P98" s="60" t="str">
        <f>(Audi!O92)</f>
        <v>FF01</v>
      </c>
      <c r="Q98" s="8" t="str">
        <f>(Audi!P92)</f>
        <v>01H909545013LS</v>
      </c>
      <c r="R98" s="14">
        <f>(Audi!Q92)</f>
        <v>17</v>
      </c>
      <c r="S98" s="12" t="str">
        <f>(Audi!R92)</f>
        <v>19"</v>
      </c>
      <c r="T98" s="12" t="str">
        <f>(Audi!S92)</f>
        <v>9.5"</v>
      </c>
      <c r="U98" s="12" t="str">
        <f>(Audi!T92)</f>
        <v>45</v>
      </c>
      <c r="V98" s="12" t="str">
        <f>(Audi!U92)</f>
        <v>5x112</v>
      </c>
      <c r="W98" s="12">
        <f>(Audi!V92)</f>
        <v>66.56</v>
      </c>
      <c r="X98" s="8" t="str">
        <f>(Audi!W92)</f>
        <v>High Offset</v>
      </c>
      <c r="Y98" s="8">
        <f>(Audi!X92)</f>
        <v>25.6</v>
      </c>
      <c r="Z98" s="9" t="str">
        <f>(Audi!Y92)</f>
        <v>265/35R19</v>
      </c>
      <c r="AA98" s="8" t="str">
        <f>(Audi!Z92)</f>
        <v/>
      </c>
      <c r="AB98" s="8" t="str">
        <f>(Audi!AA92)</f>
        <v>Included</v>
      </c>
      <c r="AC98" s="8" t="str">
        <f>(Audi!AB92)</f>
        <v>LBM1415027C60-ZN</v>
      </c>
      <c r="AD98" s="8" t="str">
        <f>(Audi!AC92)</f>
        <v>HR666-571</v>
      </c>
    </row>
    <row r="99" spans="1:30" x14ac:dyDescent="0.25">
      <c r="A99" s="7" t="s">
        <v>1973</v>
      </c>
      <c r="B99" s="8" t="str">
        <f>(Audi!A93)</f>
        <v>A6</v>
      </c>
      <c r="C99" s="9" t="str">
        <f>(Audi!B93)</f>
        <v>2012-2018</v>
      </c>
      <c r="D99" s="59" t="str">
        <f>(Audi!C93)</f>
        <v>FF01</v>
      </c>
      <c r="E99" s="8" t="str">
        <f>(Audi!D93)</f>
        <v>Tarmac</v>
      </c>
      <c r="F99" s="8" t="str">
        <f>(Audi!E93)</f>
        <v>01H909035013TM</v>
      </c>
      <c r="G99" s="14">
        <f>(Audi!F93)</f>
        <v>30</v>
      </c>
      <c r="H99" s="12" t="str">
        <f>(Audi!G93)</f>
        <v>19"</v>
      </c>
      <c r="I99" s="12" t="str">
        <f>(Audi!H93)</f>
        <v>9.0"</v>
      </c>
      <c r="J99" s="12" t="str">
        <f>(Audi!I93)</f>
        <v>35</v>
      </c>
      <c r="K99" s="12" t="str">
        <f>(Audi!J93)</f>
        <v>5x112</v>
      </c>
      <c r="L99" s="12">
        <f>(Audi!K93)</f>
        <v>66.56</v>
      </c>
      <c r="M99" s="8" t="str">
        <f>(Audi!L93)</f>
        <v>High Offset</v>
      </c>
      <c r="N99" s="8">
        <f>(Audi!M93)</f>
        <v>25.4</v>
      </c>
      <c r="O99" s="9" t="str">
        <f>(Audi!N93)</f>
        <v>255/40R19</v>
      </c>
      <c r="P99" s="60" t="str">
        <f>(Audi!O93)</f>
        <v>FF01</v>
      </c>
      <c r="Q99" s="8" t="str">
        <f>(Audi!P93)</f>
        <v>01H909035013TM</v>
      </c>
      <c r="R99" s="14">
        <f>(Audi!Q93)</f>
        <v>30</v>
      </c>
      <c r="S99" s="12" t="str">
        <f>(Audi!R93)</f>
        <v>19"</v>
      </c>
      <c r="T99" s="12" t="str">
        <f>(Audi!S93)</f>
        <v>9.0"</v>
      </c>
      <c r="U99" s="12" t="str">
        <f>(Audi!T93)</f>
        <v>35</v>
      </c>
      <c r="V99" s="12" t="str">
        <f>(Audi!U93)</f>
        <v>5x112</v>
      </c>
      <c r="W99" s="12">
        <f>(Audi!V93)</f>
        <v>66.56</v>
      </c>
      <c r="X99" s="8" t="str">
        <f>(Audi!W93)</f>
        <v>High Offset</v>
      </c>
      <c r="Y99" s="8">
        <f>(Audi!X93)</f>
        <v>25.4</v>
      </c>
      <c r="Z99" s="9" t="str">
        <f>(Audi!Y93)</f>
        <v>255/40R19</v>
      </c>
      <c r="AA99" s="8" t="str">
        <f>(Audi!Z93)</f>
        <v/>
      </c>
      <c r="AB99" s="8" t="str">
        <f>(Audi!AA93)</f>
        <v>Included</v>
      </c>
      <c r="AC99" s="8" t="str">
        <f>(Audi!AB93)</f>
        <v>LBM1415027C60-ZN</v>
      </c>
      <c r="AD99" s="8">
        <f>(Audi!AC93)</f>
        <v>0</v>
      </c>
    </row>
    <row r="100" spans="1:30" x14ac:dyDescent="0.25">
      <c r="A100" s="7" t="s">
        <v>1973</v>
      </c>
      <c r="B100" s="8" t="str">
        <f>(Audi!A94)</f>
        <v>A6</v>
      </c>
      <c r="C100" s="9" t="str">
        <f>(Audi!B94)</f>
        <v>2012-2018</v>
      </c>
      <c r="D100" s="59" t="str">
        <f>(Audi!C94)</f>
        <v>FF01</v>
      </c>
      <c r="E100" s="8" t="str">
        <f>(Audi!D94)</f>
        <v>Tarmac</v>
      </c>
      <c r="F100" s="8" t="str">
        <f>(Audi!E94)</f>
        <v>01H909545013TM</v>
      </c>
      <c r="G100" s="14">
        <f>(Audi!F94)</f>
        <v>7</v>
      </c>
      <c r="H100" s="12" t="str">
        <f>(Audi!G94)</f>
        <v>19"</v>
      </c>
      <c r="I100" s="12" t="str">
        <f>(Audi!H94)</f>
        <v>9.5"</v>
      </c>
      <c r="J100" s="12" t="str">
        <f>(Audi!I94)</f>
        <v>45</v>
      </c>
      <c r="K100" s="12" t="str">
        <f>(Audi!J94)</f>
        <v>5x112</v>
      </c>
      <c r="L100" s="12">
        <f>(Audi!K94)</f>
        <v>66.56</v>
      </c>
      <c r="M100" s="8" t="str">
        <f>(Audi!L94)</f>
        <v>High Offset</v>
      </c>
      <c r="N100" s="8">
        <f>(Audi!M94)</f>
        <v>25.6</v>
      </c>
      <c r="O100" s="9" t="str">
        <f>(Audi!N94)</f>
        <v>265/40R19</v>
      </c>
      <c r="P100" s="60" t="str">
        <f>(Audi!O94)</f>
        <v>FF01</v>
      </c>
      <c r="Q100" s="8" t="str">
        <f>(Audi!P94)</f>
        <v>01H909545013TM</v>
      </c>
      <c r="R100" s="14">
        <f>(Audi!Q94)</f>
        <v>7</v>
      </c>
      <c r="S100" s="12" t="str">
        <f>(Audi!R94)</f>
        <v>19"</v>
      </c>
      <c r="T100" s="12" t="str">
        <f>(Audi!S94)</f>
        <v>9.5"</v>
      </c>
      <c r="U100" s="12" t="str">
        <f>(Audi!T94)</f>
        <v>45</v>
      </c>
      <c r="V100" s="12" t="str">
        <f>(Audi!U94)</f>
        <v>5x112</v>
      </c>
      <c r="W100" s="12">
        <f>(Audi!V94)</f>
        <v>66.56</v>
      </c>
      <c r="X100" s="8" t="str">
        <f>(Audi!W94)</f>
        <v>High Offset</v>
      </c>
      <c r="Y100" s="8">
        <f>(Audi!X94)</f>
        <v>25.6</v>
      </c>
      <c r="Z100" s="9" t="str">
        <f>(Audi!Y94)</f>
        <v>265/40R19</v>
      </c>
      <c r="AA100" s="8" t="str">
        <f>(Audi!Z94)</f>
        <v/>
      </c>
      <c r="AB100" s="8" t="str">
        <f>(Audi!AA94)</f>
        <v>Included</v>
      </c>
      <c r="AC100" s="8" t="str">
        <f>(Audi!AB94)</f>
        <v>LBM1415027C60-ZN</v>
      </c>
      <c r="AD100" s="8">
        <f>(Audi!AC94)</f>
        <v>0</v>
      </c>
    </row>
    <row r="101" spans="1:30" x14ac:dyDescent="0.25">
      <c r="A101" s="7" t="s">
        <v>1973</v>
      </c>
      <c r="B101" s="8" t="str">
        <f>(Audi!A95)</f>
        <v>A6</v>
      </c>
      <c r="C101" s="9" t="str">
        <f>(Audi!B95)</f>
        <v>2012-2018</v>
      </c>
      <c r="D101" s="59" t="str">
        <f>(Audi!C95)</f>
        <v>FF01</v>
      </c>
      <c r="E101" s="8" t="str">
        <f>(Audi!D95)</f>
        <v>Liquid Silver</v>
      </c>
      <c r="F101" s="8" t="str">
        <f>(Audi!E95)</f>
        <v>01H909545013LS</v>
      </c>
      <c r="G101" s="14">
        <f>(Audi!F95)</f>
        <v>17</v>
      </c>
      <c r="H101" s="12" t="str">
        <f>(Audi!G95)</f>
        <v>19"</v>
      </c>
      <c r="I101" s="12" t="str">
        <f>(Audi!H95)</f>
        <v>9.5"</v>
      </c>
      <c r="J101" s="12" t="str">
        <f>(Audi!I95)</f>
        <v>45</v>
      </c>
      <c r="K101" s="12" t="str">
        <f>(Audi!J95)</f>
        <v>5x112</v>
      </c>
      <c r="L101" s="12">
        <f>(Audi!K95)</f>
        <v>66.56</v>
      </c>
      <c r="M101" s="8" t="str">
        <f>(Audi!L95)</f>
        <v>High Offset</v>
      </c>
      <c r="N101" s="8">
        <f>(Audi!M95)</f>
        <v>25.6</v>
      </c>
      <c r="O101" s="9" t="str">
        <f>(Audi!N95)</f>
        <v>265/40R19</v>
      </c>
      <c r="P101" s="60" t="str">
        <f>(Audi!O95)</f>
        <v>FF01</v>
      </c>
      <c r="Q101" s="8" t="str">
        <f>(Audi!P95)</f>
        <v>01H909545013LS</v>
      </c>
      <c r="R101" s="14">
        <f>(Audi!Q95)</f>
        <v>17</v>
      </c>
      <c r="S101" s="12" t="str">
        <f>(Audi!R95)</f>
        <v>19"</v>
      </c>
      <c r="T101" s="12" t="str">
        <f>(Audi!S95)</f>
        <v>9.5"</v>
      </c>
      <c r="U101" s="12" t="str">
        <f>(Audi!T95)</f>
        <v>45</v>
      </c>
      <c r="V101" s="12" t="str">
        <f>(Audi!U95)</f>
        <v>5x112</v>
      </c>
      <c r="W101" s="12">
        <f>(Audi!V95)</f>
        <v>66.56</v>
      </c>
      <c r="X101" s="8" t="str">
        <f>(Audi!W95)</f>
        <v>High Offset</v>
      </c>
      <c r="Y101" s="8">
        <f>(Audi!X95)</f>
        <v>25.6</v>
      </c>
      <c r="Z101" s="9" t="str">
        <f>(Audi!Y95)</f>
        <v>265/40R19</v>
      </c>
      <c r="AA101" s="8" t="str">
        <f>(Audi!Z95)</f>
        <v/>
      </c>
      <c r="AB101" s="8" t="str">
        <f>(Audi!AA95)</f>
        <v>Included</v>
      </c>
      <c r="AC101" s="8" t="str">
        <f>(Audi!AB95)</f>
        <v>LBM1415027C60-ZN</v>
      </c>
      <c r="AD101" s="8">
        <f>(Audi!AC95)</f>
        <v>0</v>
      </c>
    </row>
    <row r="102" spans="1:30" x14ac:dyDescent="0.25">
      <c r="A102" s="7" t="s">
        <v>1973</v>
      </c>
      <c r="B102" s="8" t="str">
        <f>(Audi!A96)</f>
        <v>A6</v>
      </c>
      <c r="C102" s="9" t="str">
        <f>(Audi!B96)</f>
        <v>2012-2018</v>
      </c>
      <c r="D102" s="59" t="str">
        <f>(Audi!C96)</f>
        <v>FF01</v>
      </c>
      <c r="E102" s="8" t="str">
        <f>(Audi!D96)</f>
        <v>Tarmac</v>
      </c>
      <c r="F102" s="8" t="str">
        <f>(Audi!E96)</f>
        <v>01H009035013TM</v>
      </c>
      <c r="G102" s="14">
        <f>(Audi!F96)</f>
        <v>19</v>
      </c>
      <c r="H102" s="12" t="str">
        <f>(Audi!G96)</f>
        <v>20"</v>
      </c>
      <c r="I102" s="12" t="str">
        <f>(Audi!H96)</f>
        <v>9.0"</v>
      </c>
      <c r="J102" s="12" t="str">
        <f>(Audi!I96)</f>
        <v>35</v>
      </c>
      <c r="K102" s="12" t="str">
        <f>(Audi!J96)</f>
        <v>5x112</v>
      </c>
      <c r="L102" s="12">
        <f>(Audi!K96)</f>
        <v>66.56</v>
      </c>
      <c r="M102" s="8" t="str">
        <f>(Audi!L96)</f>
        <v>High Offset</v>
      </c>
      <c r="N102" s="8">
        <f>(Audi!M96)</f>
        <v>26.8</v>
      </c>
      <c r="O102" s="9" t="str">
        <f>(Audi!N96)</f>
        <v>255/35R20</v>
      </c>
      <c r="P102" s="60" t="str">
        <f>(Audi!O96)</f>
        <v>FF01</v>
      </c>
      <c r="Q102" s="8" t="str">
        <f>(Audi!P96)</f>
        <v>01H009035013TM</v>
      </c>
      <c r="R102" s="14">
        <f>(Audi!Q96)</f>
        <v>19</v>
      </c>
      <c r="S102" s="12" t="str">
        <f>(Audi!R96)</f>
        <v>20"</v>
      </c>
      <c r="T102" s="12" t="str">
        <f>(Audi!S96)</f>
        <v>9.0"</v>
      </c>
      <c r="U102" s="12" t="str">
        <f>(Audi!T96)</f>
        <v>35</v>
      </c>
      <c r="V102" s="12" t="str">
        <f>(Audi!U96)</f>
        <v>5x112</v>
      </c>
      <c r="W102" s="12">
        <f>(Audi!V96)</f>
        <v>66.56</v>
      </c>
      <c r="X102" s="8" t="str">
        <f>(Audi!W96)</f>
        <v>High Offset</v>
      </c>
      <c r="Y102" s="8">
        <f>(Audi!X96)</f>
        <v>26.8</v>
      </c>
      <c r="Z102" s="9" t="str">
        <f>(Audi!Y96)</f>
        <v>255/35R20</v>
      </c>
      <c r="AA102" s="8" t="str">
        <f>(Audi!Z96)</f>
        <v/>
      </c>
      <c r="AB102" s="8" t="str">
        <f>(Audi!AA96)</f>
        <v>Included</v>
      </c>
      <c r="AC102" s="8" t="str">
        <f>(Audi!AB96)</f>
        <v>LBM1415027C60-ZN</v>
      </c>
      <c r="AD102" s="8">
        <f>(Audi!AC96)</f>
        <v>0</v>
      </c>
    </row>
    <row r="103" spans="1:30" x14ac:dyDescent="0.25">
      <c r="A103" s="7" t="s">
        <v>1973</v>
      </c>
      <c r="B103" s="8" t="str">
        <f>(Audi!A97)</f>
        <v>A6</v>
      </c>
      <c r="C103" s="9" t="str">
        <f>(Audi!B97)</f>
        <v>2006-2011</v>
      </c>
      <c r="D103" s="59" t="str">
        <f>(Audi!C97)</f>
        <v>FF04</v>
      </c>
      <c r="E103" s="8" t="str">
        <f>(Audi!D97)</f>
        <v>Tarmac</v>
      </c>
      <c r="F103" s="8" t="str">
        <f>(Audi!E97)</f>
        <v>04H909545013TM</v>
      </c>
      <c r="G103" s="14">
        <f>(Audi!F97)</f>
        <v>27</v>
      </c>
      <c r="H103" s="12" t="str">
        <f>(Audi!G97)</f>
        <v>19"</v>
      </c>
      <c r="I103" s="12" t="str">
        <f>(Audi!H97)</f>
        <v>9.5"</v>
      </c>
      <c r="J103" s="12" t="str">
        <f>(Audi!I97)</f>
        <v>45</v>
      </c>
      <c r="K103" s="12" t="str">
        <f>(Audi!J97)</f>
        <v>5x112</v>
      </c>
      <c r="L103" s="12">
        <f>(Audi!K97)</f>
        <v>66.56</v>
      </c>
      <c r="M103" s="8" t="str">
        <f>(Audi!L97)</f>
        <v>High Offset</v>
      </c>
      <c r="N103" s="8">
        <f>(Audi!M97)</f>
        <v>24.6</v>
      </c>
      <c r="O103" s="9" t="str">
        <f>(Audi!N97)</f>
        <v>265/35R19</v>
      </c>
      <c r="P103" s="60" t="str">
        <f>(Audi!O97)</f>
        <v>FF04</v>
      </c>
      <c r="Q103" s="8" t="str">
        <f>(Audi!P97)</f>
        <v>04H909545013TM</v>
      </c>
      <c r="R103" s="14">
        <f>(Audi!Q97)</f>
        <v>27</v>
      </c>
      <c r="S103" s="12" t="str">
        <f>(Audi!R97)</f>
        <v>19"</v>
      </c>
      <c r="T103" s="12" t="str">
        <f>(Audi!S97)</f>
        <v>9.5"</v>
      </c>
      <c r="U103" s="12" t="str">
        <f>(Audi!T97)</f>
        <v>45</v>
      </c>
      <c r="V103" s="12" t="str">
        <f>(Audi!U97)</f>
        <v>5x112</v>
      </c>
      <c r="W103" s="12">
        <f>(Audi!V97)</f>
        <v>66.56</v>
      </c>
      <c r="X103" s="8" t="str">
        <f>(Audi!W97)</f>
        <v>High Offset</v>
      </c>
      <c r="Y103" s="8">
        <f>(Audi!X97)</f>
        <v>24.6</v>
      </c>
      <c r="Z103" s="9" t="str">
        <f>(Audi!Y97)</f>
        <v>265/35R19</v>
      </c>
      <c r="AA103" s="8">
        <f>(Audi!Z97)</f>
        <v>0</v>
      </c>
      <c r="AB103" s="8" t="str">
        <f>(Audi!AA97)</f>
        <v>Included</v>
      </c>
      <c r="AC103" s="8" t="str">
        <f>(Audi!AB97)</f>
        <v>LBM1415027C60-ZN</v>
      </c>
      <c r="AD103" s="8" t="str">
        <f>(Audi!AC97)</f>
        <v>HR666-571</v>
      </c>
    </row>
    <row r="104" spans="1:30" x14ac:dyDescent="0.25">
      <c r="A104" s="7" t="s">
        <v>1973</v>
      </c>
      <c r="B104" s="8" t="str">
        <f>(Audi!A98)</f>
        <v>A6</v>
      </c>
      <c r="C104" s="9" t="str">
        <f>(Audi!B98)</f>
        <v>2006-2011</v>
      </c>
      <c r="D104" s="59" t="str">
        <f>(Audi!C98)</f>
        <v>FF04</v>
      </c>
      <c r="E104" s="8" t="str">
        <f>(Audi!D98)</f>
        <v>Liquid Metal</v>
      </c>
      <c r="F104" s="8" t="str">
        <f>(Audi!E98)</f>
        <v>04H909545013LM</v>
      </c>
      <c r="G104" s="14">
        <f>(Audi!F98)</f>
        <v>15</v>
      </c>
      <c r="H104" s="12" t="str">
        <f>(Audi!G98)</f>
        <v>19"</v>
      </c>
      <c r="I104" s="12" t="str">
        <f>(Audi!H98)</f>
        <v>9.5"</v>
      </c>
      <c r="J104" s="12" t="str">
        <f>(Audi!I98)</f>
        <v>45</v>
      </c>
      <c r="K104" s="12" t="str">
        <f>(Audi!J98)</f>
        <v>5x112</v>
      </c>
      <c r="L104" s="12">
        <f>(Audi!K98)</f>
        <v>66.56</v>
      </c>
      <c r="M104" s="8" t="str">
        <f>(Audi!L98)</f>
        <v>High Offset</v>
      </c>
      <c r="N104" s="8">
        <f>(Audi!M98)</f>
        <v>24.6</v>
      </c>
      <c r="O104" s="9" t="str">
        <f>(Audi!N98)</f>
        <v>265/35R19</v>
      </c>
      <c r="P104" s="60" t="str">
        <f>(Audi!O98)</f>
        <v>FF04</v>
      </c>
      <c r="Q104" s="8" t="str">
        <f>(Audi!P98)</f>
        <v>04H909545013LM</v>
      </c>
      <c r="R104" s="14">
        <f>(Audi!Q98)</f>
        <v>15</v>
      </c>
      <c r="S104" s="12" t="str">
        <f>(Audi!R98)</f>
        <v>19"</v>
      </c>
      <c r="T104" s="12" t="str">
        <f>(Audi!S98)</f>
        <v>9.5"</v>
      </c>
      <c r="U104" s="12" t="str">
        <f>(Audi!T98)</f>
        <v>45</v>
      </c>
      <c r="V104" s="12" t="str">
        <f>(Audi!U98)</f>
        <v>5x112</v>
      </c>
      <c r="W104" s="12">
        <f>(Audi!V98)</f>
        <v>66.56</v>
      </c>
      <c r="X104" s="8" t="str">
        <f>(Audi!W98)</f>
        <v>High Offset</v>
      </c>
      <c r="Y104" s="8">
        <f>(Audi!X98)</f>
        <v>24.6</v>
      </c>
      <c r="Z104" s="9" t="str">
        <f>(Audi!Y98)</f>
        <v>265/35R19</v>
      </c>
      <c r="AA104" s="8">
        <f>(Audi!Z98)</f>
        <v>0</v>
      </c>
      <c r="AB104" s="8" t="str">
        <f>(Audi!AA98)</f>
        <v>Included</v>
      </c>
      <c r="AC104" s="8" t="str">
        <f>(Audi!AB98)</f>
        <v>LBM1415027C60-ZN</v>
      </c>
      <c r="AD104" s="8" t="str">
        <f>(Audi!AC98)</f>
        <v>HR666-571</v>
      </c>
    </row>
    <row r="105" spans="1:30" x14ac:dyDescent="0.25">
      <c r="A105" s="7" t="s">
        <v>1973</v>
      </c>
      <c r="B105" s="8" t="str">
        <f>(Audi!A99)</f>
        <v>A6</v>
      </c>
      <c r="C105" s="9" t="str">
        <f>(Audi!B99)</f>
        <v>2012-2018</v>
      </c>
      <c r="D105" s="59" t="str">
        <f>(Audi!C99)</f>
        <v>FF04</v>
      </c>
      <c r="E105" s="8" t="str">
        <f>(Audi!D99)</f>
        <v>Tarmac</v>
      </c>
      <c r="F105" s="8" t="str">
        <f>(Audi!E99)</f>
        <v>04H909035013TM</v>
      </c>
      <c r="G105" s="14">
        <f>(Audi!F99)</f>
        <v>23</v>
      </c>
      <c r="H105" s="12" t="str">
        <f>(Audi!G99)</f>
        <v>19"</v>
      </c>
      <c r="I105" s="12" t="str">
        <f>(Audi!H99)</f>
        <v>9.0"</v>
      </c>
      <c r="J105" s="12" t="str">
        <f>(Audi!I99)</f>
        <v>35</v>
      </c>
      <c r="K105" s="12" t="str">
        <f>(Audi!J99)</f>
        <v>5x112</v>
      </c>
      <c r="L105" s="12">
        <f>(Audi!K99)</f>
        <v>66.56</v>
      </c>
      <c r="M105" s="8" t="str">
        <f>(Audi!L99)</f>
        <v>High Offset</v>
      </c>
      <c r="N105" s="8">
        <f>(Audi!M99)</f>
        <v>24.6</v>
      </c>
      <c r="O105" s="9" t="str">
        <f>(Audi!N99)</f>
        <v>255/40R19</v>
      </c>
      <c r="P105" s="60" t="str">
        <f>(Audi!O99)</f>
        <v>FF04</v>
      </c>
      <c r="Q105" s="8" t="str">
        <f>(Audi!P99)</f>
        <v>04H909035013TM</v>
      </c>
      <c r="R105" s="14">
        <f>(Audi!Q99)</f>
        <v>23</v>
      </c>
      <c r="S105" s="12" t="str">
        <f>(Audi!R99)</f>
        <v>19"</v>
      </c>
      <c r="T105" s="12" t="str">
        <f>(Audi!S99)</f>
        <v>9.0"</v>
      </c>
      <c r="U105" s="12" t="str">
        <f>(Audi!T99)</f>
        <v>35</v>
      </c>
      <c r="V105" s="12" t="str">
        <f>(Audi!U99)</f>
        <v>5x112</v>
      </c>
      <c r="W105" s="12">
        <f>(Audi!V99)</f>
        <v>66.56</v>
      </c>
      <c r="X105" s="8" t="str">
        <f>(Audi!W99)</f>
        <v>High Offset</v>
      </c>
      <c r="Y105" s="8">
        <f>(Audi!X99)</f>
        <v>24.6</v>
      </c>
      <c r="Z105" s="9" t="str">
        <f>(Audi!Y99)</f>
        <v>255/40R19</v>
      </c>
      <c r="AA105" s="8">
        <f>(Audi!Z99)</f>
        <v>0</v>
      </c>
      <c r="AB105" s="8" t="str">
        <f>(Audi!AA99)</f>
        <v>Included</v>
      </c>
      <c r="AC105" s="8" t="str">
        <f>(Audi!AB99)</f>
        <v>LBM1415027C60-ZN</v>
      </c>
      <c r="AD105" s="8">
        <f>(Audi!AC99)</f>
        <v>0</v>
      </c>
    </row>
    <row r="106" spans="1:30" x14ac:dyDescent="0.25">
      <c r="A106" s="7" t="s">
        <v>1973</v>
      </c>
      <c r="B106" s="8" t="str">
        <f>(Audi!A100)</f>
        <v>A6</v>
      </c>
      <c r="C106" s="9" t="str">
        <f>(Audi!B100)</f>
        <v>2012-2018</v>
      </c>
      <c r="D106" s="59" t="str">
        <f>(Audi!C100)</f>
        <v>FF04</v>
      </c>
      <c r="E106" s="8" t="str">
        <f>(Audi!D100)</f>
        <v>Liquid Metal</v>
      </c>
      <c r="F106" s="8" t="str">
        <f>(Audi!E100)</f>
        <v>04H909035013LM</v>
      </c>
      <c r="G106" s="14">
        <f>(Audi!F100)</f>
        <v>26</v>
      </c>
      <c r="H106" s="12" t="str">
        <f>(Audi!G100)</f>
        <v>19"</v>
      </c>
      <c r="I106" s="12" t="str">
        <f>(Audi!H100)</f>
        <v>9.0"</v>
      </c>
      <c r="J106" s="12" t="str">
        <f>(Audi!I100)</f>
        <v>35</v>
      </c>
      <c r="K106" s="12" t="str">
        <f>(Audi!J100)</f>
        <v>5x112</v>
      </c>
      <c r="L106" s="12">
        <f>(Audi!K100)</f>
        <v>66.56</v>
      </c>
      <c r="M106" s="8" t="str">
        <f>(Audi!L100)</f>
        <v>High Offset</v>
      </c>
      <c r="N106" s="8">
        <f>(Audi!M100)</f>
        <v>24.6</v>
      </c>
      <c r="O106" s="9" t="str">
        <f>(Audi!N100)</f>
        <v>255/40R19</v>
      </c>
      <c r="P106" s="60" t="str">
        <f>(Audi!O100)</f>
        <v>FF04</v>
      </c>
      <c r="Q106" s="8" t="str">
        <f>(Audi!P100)</f>
        <v>04H909035013LM</v>
      </c>
      <c r="R106" s="14">
        <f>(Audi!Q100)</f>
        <v>26</v>
      </c>
      <c r="S106" s="12" t="str">
        <f>(Audi!R100)</f>
        <v>19"</v>
      </c>
      <c r="T106" s="12" t="str">
        <f>(Audi!S100)</f>
        <v>9.0"</v>
      </c>
      <c r="U106" s="12" t="str">
        <f>(Audi!T100)</f>
        <v>35</v>
      </c>
      <c r="V106" s="12" t="str">
        <f>(Audi!U100)</f>
        <v>5x112</v>
      </c>
      <c r="W106" s="12">
        <f>(Audi!V100)</f>
        <v>66.56</v>
      </c>
      <c r="X106" s="8" t="str">
        <f>(Audi!W100)</f>
        <v>High Offset</v>
      </c>
      <c r="Y106" s="8">
        <f>(Audi!X100)</f>
        <v>24.6</v>
      </c>
      <c r="Z106" s="9" t="str">
        <f>(Audi!Y100)</f>
        <v>255/40R19</v>
      </c>
      <c r="AA106" s="8">
        <f>(Audi!Z100)</f>
        <v>0</v>
      </c>
      <c r="AB106" s="8" t="str">
        <f>(Audi!AA100)</f>
        <v>Included</v>
      </c>
      <c r="AC106" s="8" t="str">
        <f>(Audi!AB100)</f>
        <v>LBM1415027C60-ZN</v>
      </c>
      <c r="AD106" s="8">
        <f>(Audi!AC100)</f>
        <v>0</v>
      </c>
    </row>
    <row r="107" spans="1:30" x14ac:dyDescent="0.25">
      <c r="A107" s="7" t="s">
        <v>1973</v>
      </c>
      <c r="B107" s="8" t="str">
        <f>(Audi!A101)</f>
        <v>A6</v>
      </c>
      <c r="C107" s="9" t="str">
        <f>(Audi!B101)</f>
        <v>2012-2018</v>
      </c>
      <c r="D107" s="59" t="str">
        <f>(Audi!C101)</f>
        <v>FF04</v>
      </c>
      <c r="E107" s="8" t="str">
        <f>(Audi!D101)</f>
        <v>Tarmac</v>
      </c>
      <c r="F107" s="8" t="str">
        <f>(Audi!E101)</f>
        <v>04H909545013TM</v>
      </c>
      <c r="G107" s="14">
        <f>(Audi!F101)</f>
        <v>27</v>
      </c>
      <c r="H107" s="12" t="str">
        <f>(Audi!G101)</f>
        <v>19"</v>
      </c>
      <c r="I107" s="12" t="str">
        <f>(Audi!H101)</f>
        <v>9.5"</v>
      </c>
      <c r="J107" s="12" t="str">
        <f>(Audi!I101)</f>
        <v>45</v>
      </c>
      <c r="K107" s="12" t="str">
        <f>(Audi!J101)</f>
        <v>5x112</v>
      </c>
      <c r="L107" s="12">
        <f>(Audi!K101)</f>
        <v>66.56</v>
      </c>
      <c r="M107" s="8" t="str">
        <f>(Audi!L101)</f>
        <v>High Offset</v>
      </c>
      <c r="N107" s="8">
        <f>(Audi!M101)</f>
        <v>24.6</v>
      </c>
      <c r="O107" s="9" t="str">
        <f>(Audi!N101)</f>
        <v>265/40R19</v>
      </c>
      <c r="P107" s="60" t="str">
        <f>(Audi!O101)</f>
        <v>FF04</v>
      </c>
      <c r="Q107" s="8" t="str">
        <f>(Audi!P101)</f>
        <v>04H909545013TM</v>
      </c>
      <c r="R107" s="14">
        <f>(Audi!Q101)</f>
        <v>27</v>
      </c>
      <c r="S107" s="12" t="str">
        <f>(Audi!R101)</f>
        <v>19"</v>
      </c>
      <c r="T107" s="12" t="str">
        <f>(Audi!S101)</f>
        <v>9.5"</v>
      </c>
      <c r="U107" s="12" t="str">
        <f>(Audi!T101)</f>
        <v>45</v>
      </c>
      <c r="V107" s="12" t="str">
        <f>(Audi!U101)</f>
        <v>5x112</v>
      </c>
      <c r="W107" s="12">
        <f>(Audi!V101)</f>
        <v>66.56</v>
      </c>
      <c r="X107" s="8" t="str">
        <f>(Audi!W101)</f>
        <v>High Offset</v>
      </c>
      <c r="Y107" s="8">
        <f>(Audi!X101)</f>
        <v>24.6</v>
      </c>
      <c r="Z107" s="9" t="str">
        <f>(Audi!Y101)</f>
        <v>265/40R19</v>
      </c>
      <c r="AA107" s="8">
        <f>(Audi!Z101)</f>
        <v>0</v>
      </c>
      <c r="AB107" s="8" t="str">
        <f>(Audi!AA101)</f>
        <v>Included</v>
      </c>
      <c r="AC107" s="8" t="str">
        <f>(Audi!AB101)</f>
        <v>LBM1415027C60-ZN</v>
      </c>
      <c r="AD107" s="8">
        <f>(Audi!AC101)</f>
        <v>0</v>
      </c>
    </row>
    <row r="108" spans="1:30" x14ac:dyDescent="0.25">
      <c r="A108" s="7" t="s">
        <v>1973</v>
      </c>
      <c r="B108" s="8" t="str">
        <f>(Audi!A102)</f>
        <v>A6</v>
      </c>
      <c r="C108" s="9" t="str">
        <f>(Audi!B102)</f>
        <v>2012-2018</v>
      </c>
      <c r="D108" s="59" t="str">
        <f>(Audi!C102)</f>
        <v>FF04</v>
      </c>
      <c r="E108" s="8" t="str">
        <f>(Audi!D102)</f>
        <v>Liquid Metal</v>
      </c>
      <c r="F108" s="8" t="str">
        <f>(Audi!E102)</f>
        <v>04H909545013LM</v>
      </c>
      <c r="G108" s="14">
        <f>(Audi!F102)</f>
        <v>15</v>
      </c>
      <c r="H108" s="12" t="str">
        <f>(Audi!G102)</f>
        <v>19"</v>
      </c>
      <c r="I108" s="12" t="str">
        <f>(Audi!H102)</f>
        <v>9.5"</v>
      </c>
      <c r="J108" s="12" t="str">
        <f>(Audi!I102)</f>
        <v>45</v>
      </c>
      <c r="K108" s="12" t="str">
        <f>(Audi!J102)</f>
        <v>5x112</v>
      </c>
      <c r="L108" s="12">
        <f>(Audi!K102)</f>
        <v>66.56</v>
      </c>
      <c r="M108" s="8" t="str">
        <f>(Audi!L102)</f>
        <v>High Offset</v>
      </c>
      <c r="N108" s="8">
        <f>(Audi!M102)</f>
        <v>24.6</v>
      </c>
      <c r="O108" s="9" t="str">
        <f>(Audi!N102)</f>
        <v>265/40R19</v>
      </c>
      <c r="P108" s="60" t="str">
        <f>(Audi!O102)</f>
        <v>FF04</v>
      </c>
      <c r="Q108" s="8" t="str">
        <f>(Audi!P102)</f>
        <v>04H909545013LM</v>
      </c>
      <c r="R108" s="14">
        <f>(Audi!Q102)</f>
        <v>15</v>
      </c>
      <c r="S108" s="12" t="str">
        <f>(Audi!R102)</f>
        <v>19"</v>
      </c>
      <c r="T108" s="12" t="str">
        <f>(Audi!S102)</f>
        <v>9.5"</v>
      </c>
      <c r="U108" s="12" t="str">
        <f>(Audi!T102)</f>
        <v>45</v>
      </c>
      <c r="V108" s="12" t="str">
        <f>(Audi!U102)</f>
        <v>5x112</v>
      </c>
      <c r="W108" s="12">
        <f>(Audi!V102)</f>
        <v>66.56</v>
      </c>
      <c r="X108" s="8" t="str">
        <f>(Audi!W102)</f>
        <v>High Offset</v>
      </c>
      <c r="Y108" s="8">
        <f>(Audi!X102)</f>
        <v>24.6</v>
      </c>
      <c r="Z108" s="9" t="str">
        <f>(Audi!Y102)</f>
        <v>265/40R19</v>
      </c>
      <c r="AA108" s="8">
        <f>(Audi!Z102)</f>
        <v>0</v>
      </c>
      <c r="AB108" s="8" t="str">
        <f>(Audi!AA102)</f>
        <v>Included</v>
      </c>
      <c r="AC108" s="8" t="str">
        <f>(Audi!AB102)</f>
        <v>LBM1415027C60-ZN</v>
      </c>
      <c r="AD108" s="8">
        <f>(Audi!AC102)</f>
        <v>0</v>
      </c>
    </row>
    <row r="109" spans="1:30" x14ac:dyDescent="0.25">
      <c r="A109" s="7" t="s">
        <v>1973</v>
      </c>
      <c r="B109" s="8" t="str">
        <f>(Audi!A103)</f>
        <v>A6</v>
      </c>
      <c r="C109" s="9" t="str">
        <f>(Audi!B103)</f>
        <v>2012-2018</v>
      </c>
      <c r="D109" s="59" t="str">
        <f>(Audi!C103)</f>
        <v>FF04</v>
      </c>
      <c r="E109" s="8" t="str">
        <f>(Audi!D103)</f>
        <v>Tarmac</v>
      </c>
      <c r="F109" s="8" t="str">
        <f>(Audi!E103)</f>
        <v>04H009035013TM</v>
      </c>
      <c r="G109" s="14">
        <f>(Audi!F103)</f>
        <v>2</v>
      </c>
      <c r="H109" s="12" t="str">
        <f>(Audi!G103)</f>
        <v>20"</v>
      </c>
      <c r="I109" s="12" t="str">
        <f>(Audi!H103)</f>
        <v>9.0"</v>
      </c>
      <c r="J109" s="12" t="str">
        <f>(Audi!I103)</f>
        <v>35</v>
      </c>
      <c r="K109" s="12" t="str">
        <f>(Audi!J103)</f>
        <v>5x112</v>
      </c>
      <c r="L109" s="12">
        <f>(Audi!K103)</f>
        <v>66.56</v>
      </c>
      <c r="M109" s="8" t="str">
        <f>(Audi!L103)</f>
        <v>High Offset</v>
      </c>
      <c r="N109" s="8">
        <f>(Audi!M103)</f>
        <v>25.6</v>
      </c>
      <c r="O109" s="9" t="str">
        <f>(Audi!N103)</f>
        <v>255/35R20</v>
      </c>
      <c r="P109" s="60" t="str">
        <f>(Audi!O103)</f>
        <v>FF04</v>
      </c>
      <c r="Q109" s="8" t="str">
        <f>(Audi!P103)</f>
        <v>04H009035013TM</v>
      </c>
      <c r="R109" s="14">
        <f>(Audi!Q103)</f>
        <v>2</v>
      </c>
      <c r="S109" s="12" t="str">
        <f>(Audi!R103)</f>
        <v>20"</v>
      </c>
      <c r="T109" s="12" t="str">
        <f>(Audi!S103)</f>
        <v>9.0"</v>
      </c>
      <c r="U109" s="12" t="str">
        <f>(Audi!T103)</f>
        <v>35</v>
      </c>
      <c r="V109" s="12" t="str">
        <f>(Audi!U103)</f>
        <v>5x112</v>
      </c>
      <c r="W109" s="12">
        <f>(Audi!V103)</f>
        <v>66.56</v>
      </c>
      <c r="X109" s="8" t="str">
        <f>(Audi!W103)</f>
        <v>High Offset</v>
      </c>
      <c r="Y109" s="8">
        <f>(Audi!X103)</f>
        <v>25.6</v>
      </c>
      <c r="Z109" s="9" t="str">
        <f>(Audi!Y103)</f>
        <v>255/35R20</v>
      </c>
      <c r="AA109" s="8">
        <f>(Audi!Z103)</f>
        <v>0</v>
      </c>
      <c r="AB109" s="8" t="str">
        <f>(Audi!AA103)</f>
        <v>Included</v>
      </c>
      <c r="AC109" s="8" t="str">
        <f>(Audi!AB103)</f>
        <v>LBM1415027C60-ZN</v>
      </c>
      <c r="AD109" s="8">
        <f>(Audi!AC103)</f>
        <v>0</v>
      </c>
    </row>
    <row r="110" spans="1:30" x14ac:dyDescent="0.25">
      <c r="A110" s="7" t="s">
        <v>1973</v>
      </c>
      <c r="B110" s="8" t="str">
        <f>(Audi!A104)</f>
        <v>A6</v>
      </c>
      <c r="C110" s="9" t="str">
        <f>(Audi!B104)</f>
        <v>2012-2018</v>
      </c>
      <c r="D110" s="59" t="str">
        <f>(Audi!C104)</f>
        <v>FF04</v>
      </c>
      <c r="E110" s="8" t="str">
        <f>(Audi!D104)</f>
        <v>Liquid Metal</v>
      </c>
      <c r="F110" s="8" t="str">
        <f>(Audi!E104)</f>
        <v>04H009035013LM</v>
      </c>
      <c r="G110" s="14">
        <f>(Audi!F104)</f>
        <v>1</v>
      </c>
      <c r="H110" s="12" t="str">
        <f>(Audi!G104)</f>
        <v>20"</v>
      </c>
      <c r="I110" s="12" t="str">
        <f>(Audi!H104)</f>
        <v>9.0"</v>
      </c>
      <c r="J110" s="12" t="str">
        <f>(Audi!I104)</f>
        <v>35</v>
      </c>
      <c r="K110" s="12" t="str">
        <f>(Audi!J104)</f>
        <v>5x112</v>
      </c>
      <c r="L110" s="12">
        <f>(Audi!K104)</f>
        <v>66.56</v>
      </c>
      <c r="M110" s="8" t="str">
        <f>(Audi!L104)</f>
        <v>High Offset</v>
      </c>
      <c r="N110" s="8">
        <f>(Audi!M104)</f>
        <v>25.6</v>
      </c>
      <c r="O110" s="9" t="str">
        <f>(Audi!N104)</f>
        <v>255/35R20</v>
      </c>
      <c r="P110" s="60" t="str">
        <f>(Audi!O104)</f>
        <v>FF04</v>
      </c>
      <c r="Q110" s="8" t="str">
        <f>(Audi!P104)</f>
        <v>04H009035013LM</v>
      </c>
      <c r="R110" s="14">
        <f>(Audi!Q104)</f>
        <v>1</v>
      </c>
      <c r="S110" s="12" t="str">
        <f>(Audi!R104)</f>
        <v>20"</v>
      </c>
      <c r="T110" s="12" t="str">
        <f>(Audi!S104)</f>
        <v>9.0"</v>
      </c>
      <c r="U110" s="12" t="str">
        <f>(Audi!T104)</f>
        <v>35</v>
      </c>
      <c r="V110" s="12" t="str">
        <f>(Audi!U104)</f>
        <v>5x112</v>
      </c>
      <c r="W110" s="12">
        <f>(Audi!V104)</f>
        <v>66.56</v>
      </c>
      <c r="X110" s="8" t="str">
        <f>(Audi!W104)</f>
        <v>High Offset</v>
      </c>
      <c r="Y110" s="8">
        <f>(Audi!X104)</f>
        <v>25.6</v>
      </c>
      <c r="Z110" s="9" t="str">
        <f>(Audi!Y104)</f>
        <v>255/35R20</v>
      </c>
      <c r="AA110" s="8">
        <f>(Audi!Z104)</f>
        <v>0</v>
      </c>
      <c r="AB110" s="8" t="str">
        <f>(Audi!AA104)</f>
        <v>Included</v>
      </c>
      <c r="AC110" s="8" t="str">
        <f>(Audi!AB104)</f>
        <v>LBM1415027C60-ZN</v>
      </c>
      <c r="AD110" s="8">
        <f>(Audi!AC104)</f>
        <v>0</v>
      </c>
    </row>
    <row r="111" spans="1:30" x14ac:dyDescent="0.25">
      <c r="A111" s="7" t="s">
        <v>1973</v>
      </c>
      <c r="B111" s="8" t="e">
        <f>(Audi!#REF!)</f>
        <v>#REF!</v>
      </c>
      <c r="C111" s="9" t="e">
        <f>(Audi!#REF!)</f>
        <v>#REF!</v>
      </c>
      <c r="D111" s="59" t="e">
        <f>(Audi!#REF!)</f>
        <v>#REF!</v>
      </c>
      <c r="E111" s="8" t="e">
        <f>(Audi!#REF!)</f>
        <v>#REF!</v>
      </c>
      <c r="F111" s="8" t="e">
        <f>(Audi!#REF!)</f>
        <v>#REF!</v>
      </c>
      <c r="G111" s="14" t="e">
        <f>(Audi!#REF!)</f>
        <v>#REF!</v>
      </c>
      <c r="H111" s="12" t="e">
        <f>(Audi!#REF!)</f>
        <v>#REF!</v>
      </c>
      <c r="I111" s="12" t="e">
        <f>(Audi!#REF!)</f>
        <v>#REF!</v>
      </c>
      <c r="J111" s="12" t="e">
        <f>(Audi!#REF!)</f>
        <v>#REF!</v>
      </c>
      <c r="K111" s="12" t="e">
        <f>(Audi!#REF!)</f>
        <v>#REF!</v>
      </c>
      <c r="L111" s="12" t="e">
        <f>(Audi!#REF!)</f>
        <v>#REF!</v>
      </c>
      <c r="M111" s="8" t="e">
        <f>(Audi!#REF!)</f>
        <v>#REF!</v>
      </c>
      <c r="N111" s="8" t="e">
        <f>(Audi!#REF!)</f>
        <v>#REF!</v>
      </c>
      <c r="O111" s="9" t="e">
        <f>(Audi!#REF!)</f>
        <v>#REF!</v>
      </c>
      <c r="P111" s="60" t="e">
        <f>(Audi!#REF!)</f>
        <v>#REF!</v>
      </c>
      <c r="Q111" s="8" t="e">
        <f>(Audi!#REF!)</f>
        <v>#REF!</v>
      </c>
      <c r="R111" s="14" t="e">
        <f>(Audi!#REF!)</f>
        <v>#REF!</v>
      </c>
      <c r="S111" s="12" t="e">
        <f>(Audi!#REF!)</f>
        <v>#REF!</v>
      </c>
      <c r="T111" s="12" t="e">
        <f>(Audi!#REF!)</f>
        <v>#REF!</v>
      </c>
      <c r="U111" s="12" t="e">
        <f>(Audi!#REF!)</f>
        <v>#REF!</v>
      </c>
      <c r="V111" s="12" t="e">
        <f>(Audi!#REF!)</f>
        <v>#REF!</v>
      </c>
      <c r="W111" s="12" t="e">
        <f>(Audi!#REF!)</f>
        <v>#REF!</v>
      </c>
      <c r="X111" s="8" t="e">
        <f>(Audi!#REF!)</f>
        <v>#REF!</v>
      </c>
      <c r="Y111" s="8" t="e">
        <f>(Audi!#REF!)</f>
        <v>#REF!</v>
      </c>
      <c r="Z111" s="9" t="e">
        <f>(Audi!#REF!)</f>
        <v>#REF!</v>
      </c>
      <c r="AA111" s="8" t="e">
        <f>(Audi!#REF!)</f>
        <v>#REF!</v>
      </c>
      <c r="AB111" s="8" t="e">
        <f>(Audi!#REF!)</f>
        <v>#REF!</v>
      </c>
      <c r="AC111" s="8" t="e">
        <f>(Audi!#REF!)</f>
        <v>#REF!</v>
      </c>
      <c r="AD111" s="8" t="e">
        <f>(Audi!#REF!)</f>
        <v>#REF!</v>
      </c>
    </row>
    <row r="112" spans="1:30" x14ac:dyDescent="0.25">
      <c r="A112" s="7" t="s">
        <v>1973</v>
      </c>
      <c r="B112" s="8" t="e">
        <f>(Audi!#REF!)</f>
        <v>#REF!</v>
      </c>
      <c r="C112" s="9" t="e">
        <f>(Audi!#REF!)</f>
        <v>#REF!</v>
      </c>
      <c r="D112" s="59" t="e">
        <f>(Audi!#REF!)</f>
        <v>#REF!</v>
      </c>
      <c r="E112" s="8" t="e">
        <f>(Audi!#REF!)</f>
        <v>#REF!</v>
      </c>
      <c r="F112" s="8" t="e">
        <f>(Audi!#REF!)</f>
        <v>#REF!</v>
      </c>
      <c r="G112" s="14" t="e">
        <f>(Audi!#REF!)</f>
        <v>#REF!</v>
      </c>
      <c r="H112" s="12" t="e">
        <f>(Audi!#REF!)</f>
        <v>#REF!</v>
      </c>
      <c r="I112" s="12" t="e">
        <f>(Audi!#REF!)</f>
        <v>#REF!</v>
      </c>
      <c r="J112" s="12" t="e">
        <f>(Audi!#REF!)</f>
        <v>#REF!</v>
      </c>
      <c r="K112" s="12" t="e">
        <f>(Audi!#REF!)</f>
        <v>#REF!</v>
      </c>
      <c r="L112" s="12" t="e">
        <f>(Audi!#REF!)</f>
        <v>#REF!</v>
      </c>
      <c r="M112" s="8" t="e">
        <f>(Audi!#REF!)</f>
        <v>#REF!</v>
      </c>
      <c r="N112" s="8" t="e">
        <f>(Audi!#REF!)</f>
        <v>#REF!</v>
      </c>
      <c r="O112" s="9" t="e">
        <f>(Audi!#REF!)</f>
        <v>#REF!</v>
      </c>
      <c r="P112" s="60" t="e">
        <f>(Audi!#REF!)</f>
        <v>#REF!</v>
      </c>
      <c r="Q112" s="8" t="e">
        <f>(Audi!#REF!)</f>
        <v>#REF!</v>
      </c>
      <c r="R112" s="14" t="e">
        <f>(Audi!#REF!)</f>
        <v>#REF!</v>
      </c>
      <c r="S112" s="12" t="e">
        <f>(Audi!#REF!)</f>
        <v>#REF!</v>
      </c>
      <c r="T112" s="12" t="e">
        <f>(Audi!#REF!)</f>
        <v>#REF!</v>
      </c>
      <c r="U112" s="12" t="e">
        <f>(Audi!#REF!)</f>
        <v>#REF!</v>
      </c>
      <c r="V112" s="12" t="e">
        <f>(Audi!#REF!)</f>
        <v>#REF!</v>
      </c>
      <c r="W112" s="12" t="e">
        <f>(Audi!#REF!)</f>
        <v>#REF!</v>
      </c>
      <c r="X112" s="8" t="e">
        <f>(Audi!#REF!)</f>
        <v>#REF!</v>
      </c>
      <c r="Y112" s="8" t="e">
        <f>(Audi!#REF!)</f>
        <v>#REF!</v>
      </c>
      <c r="Z112" s="9" t="e">
        <f>(Audi!#REF!)</f>
        <v>#REF!</v>
      </c>
      <c r="AA112" s="8" t="e">
        <f>(Audi!#REF!)</f>
        <v>#REF!</v>
      </c>
      <c r="AB112" s="8" t="e">
        <f>(Audi!#REF!)</f>
        <v>#REF!</v>
      </c>
      <c r="AC112" s="8" t="e">
        <f>(Audi!#REF!)</f>
        <v>#REF!</v>
      </c>
      <c r="AD112" s="8" t="e">
        <f>(Audi!#REF!)</f>
        <v>#REF!</v>
      </c>
    </row>
    <row r="113" spans="1:30" x14ac:dyDescent="0.25">
      <c r="A113" s="7" t="s">
        <v>1973</v>
      </c>
      <c r="B113" s="8" t="e">
        <f>(Audi!#REF!)</f>
        <v>#REF!</v>
      </c>
      <c r="C113" s="9" t="e">
        <f>(Audi!#REF!)</f>
        <v>#REF!</v>
      </c>
      <c r="D113" s="59" t="e">
        <f>(Audi!#REF!)</f>
        <v>#REF!</v>
      </c>
      <c r="E113" s="8" t="e">
        <f>(Audi!#REF!)</f>
        <v>#REF!</v>
      </c>
      <c r="F113" s="8" t="e">
        <f>(Audi!#REF!)</f>
        <v>#REF!</v>
      </c>
      <c r="G113" s="14" t="e">
        <f>(Audi!#REF!)</f>
        <v>#REF!</v>
      </c>
      <c r="H113" s="12" t="e">
        <f>(Audi!#REF!)</f>
        <v>#REF!</v>
      </c>
      <c r="I113" s="12" t="e">
        <f>(Audi!#REF!)</f>
        <v>#REF!</v>
      </c>
      <c r="J113" s="12" t="e">
        <f>(Audi!#REF!)</f>
        <v>#REF!</v>
      </c>
      <c r="K113" s="12" t="e">
        <f>(Audi!#REF!)</f>
        <v>#REF!</v>
      </c>
      <c r="L113" s="12" t="e">
        <f>(Audi!#REF!)</f>
        <v>#REF!</v>
      </c>
      <c r="M113" s="8" t="e">
        <f>(Audi!#REF!)</f>
        <v>#REF!</v>
      </c>
      <c r="N113" s="8" t="e">
        <f>(Audi!#REF!)</f>
        <v>#REF!</v>
      </c>
      <c r="O113" s="9" t="e">
        <f>(Audi!#REF!)</f>
        <v>#REF!</v>
      </c>
      <c r="P113" s="60" t="e">
        <f>(Audi!#REF!)</f>
        <v>#REF!</v>
      </c>
      <c r="Q113" s="8" t="e">
        <f>(Audi!#REF!)</f>
        <v>#REF!</v>
      </c>
      <c r="R113" s="14" t="e">
        <f>(Audi!#REF!)</f>
        <v>#REF!</v>
      </c>
      <c r="S113" s="12" t="e">
        <f>(Audi!#REF!)</f>
        <v>#REF!</v>
      </c>
      <c r="T113" s="12" t="e">
        <f>(Audi!#REF!)</f>
        <v>#REF!</v>
      </c>
      <c r="U113" s="12" t="e">
        <f>(Audi!#REF!)</f>
        <v>#REF!</v>
      </c>
      <c r="V113" s="12" t="e">
        <f>(Audi!#REF!)</f>
        <v>#REF!</v>
      </c>
      <c r="W113" s="12" t="e">
        <f>(Audi!#REF!)</f>
        <v>#REF!</v>
      </c>
      <c r="X113" s="8" t="e">
        <f>(Audi!#REF!)</f>
        <v>#REF!</v>
      </c>
      <c r="Y113" s="8" t="e">
        <f>(Audi!#REF!)</f>
        <v>#REF!</v>
      </c>
      <c r="Z113" s="9" t="e">
        <f>(Audi!#REF!)</f>
        <v>#REF!</v>
      </c>
      <c r="AA113" s="8" t="e">
        <f>(Audi!#REF!)</f>
        <v>#REF!</v>
      </c>
      <c r="AB113" s="8" t="e">
        <f>(Audi!#REF!)</f>
        <v>#REF!</v>
      </c>
      <c r="AC113" s="8" t="e">
        <f>(Audi!#REF!)</f>
        <v>#REF!</v>
      </c>
      <c r="AD113" s="8" t="e">
        <f>(Audi!#REF!)</f>
        <v>#REF!</v>
      </c>
    </row>
    <row r="114" spans="1:30" x14ac:dyDescent="0.25">
      <c r="A114" s="7" t="s">
        <v>1973</v>
      </c>
      <c r="B114" s="8" t="str">
        <f>(Audi!A105)</f>
        <v>A6</v>
      </c>
      <c r="C114" s="9" t="str">
        <f>(Audi!B105)</f>
        <v>2006-2011</v>
      </c>
      <c r="D114" s="59" t="str">
        <f>(Audi!C105)</f>
        <v>FF10</v>
      </c>
      <c r="E114" s="8" t="str">
        <f>(Audi!D105)</f>
        <v>Tarmac</v>
      </c>
      <c r="F114" s="8" t="str">
        <f>(Audi!E105)</f>
        <v>10H909545013TM</v>
      </c>
      <c r="G114" s="14">
        <f>(Audi!F105)</f>
        <v>1</v>
      </c>
      <c r="H114" s="12" t="str">
        <f>(Audi!G105)</f>
        <v>19"</v>
      </c>
      <c r="I114" s="12" t="str">
        <f>(Audi!H105)</f>
        <v>9.5"</v>
      </c>
      <c r="J114" s="12" t="str">
        <f>(Audi!I105)</f>
        <v>45</v>
      </c>
      <c r="K114" s="12" t="str">
        <f>(Audi!J105)</f>
        <v>5x112</v>
      </c>
      <c r="L114" s="12">
        <f>(Audi!K105)</f>
        <v>66.56</v>
      </c>
      <c r="M114" s="8" t="str">
        <f>(Audi!L105)</f>
        <v>High Offset</v>
      </c>
      <c r="N114" s="8">
        <f>(Audi!M105)</f>
        <v>0</v>
      </c>
      <c r="O114" s="9" t="str">
        <f>(Audi!N105)</f>
        <v>265/35R19</v>
      </c>
      <c r="P114" s="60" t="str">
        <f>(Audi!O105)</f>
        <v>FF10</v>
      </c>
      <c r="Q114" s="8" t="str">
        <f>(Audi!P105)</f>
        <v>10H909545013TM</v>
      </c>
      <c r="R114" s="14">
        <f>(Audi!Q105)</f>
        <v>1</v>
      </c>
      <c r="S114" s="12" t="str">
        <f>(Audi!R105)</f>
        <v>19"</v>
      </c>
      <c r="T114" s="12" t="str">
        <f>(Audi!S105)</f>
        <v>9.5"</v>
      </c>
      <c r="U114" s="12" t="str">
        <f>(Audi!T105)</f>
        <v>45</v>
      </c>
      <c r="V114" s="12" t="str">
        <f>(Audi!U105)</f>
        <v>5x112</v>
      </c>
      <c r="W114" s="12">
        <f>(Audi!V105)</f>
        <v>66.56</v>
      </c>
      <c r="X114" s="8" t="str">
        <f>(Audi!W105)</f>
        <v>High Offset</v>
      </c>
      <c r="Y114" s="8">
        <f>(Audi!X105)</f>
        <v>0</v>
      </c>
      <c r="Z114" s="9" t="str">
        <f>(Audi!Y105)</f>
        <v>265/35R19</v>
      </c>
      <c r="AA114" s="8">
        <f>(Audi!Z105)</f>
        <v>0</v>
      </c>
      <c r="AB114" s="8" t="str">
        <f>(Audi!AA105)</f>
        <v>Included</v>
      </c>
      <c r="AC114" s="8" t="str">
        <f>(Audi!AB105)</f>
        <v>LBM1415027C60-ZN</v>
      </c>
      <c r="AD114" s="8" t="str">
        <f>(Audi!AC105)</f>
        <v>HR666-571</v>
      </c>
    </row>
    <row r="115" spans="1:30" x14ac:dyDescent="0.25">
      <c r="A115" s="7" t="s">
        <v>1973</v>
      </c>
      <c r="B115" s="8" t="str">
        <f>(Audi!A106)</f>
        <v>A6</v>
      </c>
      <c r="C115" s="9" t="str">
        <f>(Audi!B106)</f>
        <v>2006-2011</v>
      </c>
      <c r="D115" s="59" t="str">
        <f>(Audi!C106)</f>
        <v>FF10</v>
      </c>
      <c r="E115" s="8" t="str">
        <f>(Audi!D106)</f>
        <v>Liquid Metal</v>
      </c>
      <c r="F115" s="8" t="str">
        <f>(Audi!E106)</f>
        <v>10H909545013LM</v>
      </c>
      <c r="G115" s="14">
        <f>(Audi!F106)</f>
        <v>22</v>
      </c>
      <c r="H115" s="12" t="str">
        <f>(Audi!G106)</f>
        <v>19"</v>
      </c>
      <c r="I115" s="12" t="str">
        <f>(Audi!H106)</f>
        <v>9.5"</v>
      </c>
      <c r="J115" s="12" t="str">
        <f>(Audi!I106)</f>
        <v>45</v>
      </c>
      <c r="K115" s="12" t="str">
        <f>(Audi!J106)</f>
        <v>5x112</v>
      </c>
      <c r="L115" s="12">
        <f>(Audi!K106)</f>
        <v>66.56</v>
      </c>
      <c r="M115" s="8" t="str">
        <f>(Audi!L106)</f>
        <v>High Offset</v>
      </c>
      <c r="N115" s="8">
        <f>(Audi!M106)</f>
        <v>0</v>
      </c>
      <c r="O115" s="9" t="str">
        <f>(Audi!N106)</f>
        <v>265/35R19</v>
      </c>
      <c r="P115" s="60" t="str">
        <f>(Audi!O106)</f>
        <v>FF10</v>
      </c>
      <c r="Q115" s="8" t="str">
        <f>(Audi!P106)</f>
        <v>10H909545013LM</v>
      </c>
      <c r="R115" s="14">
        <f>(Audi!Q106)</f>
        <v>22</v>
      </c>
      <c r="S115" s="12" t="str">
        <f>(Audi!R106)</f>
        <v>19"</v>
      </c>
      <c r="T115" s="12" t="str">
        <f>(Audi!S106)</f>
        <v>9.5"</v>
      </c>
      <c r="U115" s="12" t="str">
        <f>(Audi!T106)</f>
        <v>45</v>
      </c>
      <c r="V115" s="12" t="str">
        <f>(Audi!U106)</f>
        <v>5x112</v>
      </c>
      <c r="W115" s="12">
        <f>(Audi!V106)</f>
        <v>66.56</v>
      </c>
      <c r="X115" s="8" t="str">
        <f>(Audi!W106)</f>
        <v>High Offset</v>
      </c>
      <c r="Y115" s="8">
        <f>(Audi!X106)</f>
        <v>0</v>
      </c>
      <c r="Z115" s="9" t="str">
        <f>(Audi!Y106)</f>
        <v>265/35R19</v>
      </c>
      <c r="AA115" s="8">
        <f>(Audi!Z106)</f>
        <v>0</v>
      </c>
      <c r="AB115" s="8" t="str">
        <f>(Audi!AA106)</f>
        <v>Included</v>
      </c>
      <c r="AC115" s="8" t="str">
        <f>(Audi!AB106)</f>
        <v>LBM1415027C60-ZN</v>
      </c>
      <c r="AD115" s="8" t="str">
        <f>(Audi!AC106)</f>
        <v>HR666-571</v>
      </c>
    </row>
    <row r="116" spans="1:30" x14ac:dyDescent="0.25">
      <c r="A116" s="7" t="s">
        <v>1973</v>
      </c>
      <c r="B116" s="8" t="str">
        <f>(Audi!A107)</f>
        <v>A6</v>
      </c>
      <c r="C116" s="9" t="str">
        <f>(Audi!B107)</f>
        <v>2012-2018</v>
      </c>
      <c r="D116" s="59" t="str">
        <f>(Audi!C107)</f>
        <v>FF10</v>
      </c>
      <c r="E116" s="8" t="str">
        <f>(Audi!D107)</f>
        <v>Tarmac</v>
      </c>
      <c r="F116" s="8" t="str">
        <f>(Audi!E107)</f>
        <v>10H909035013TM</v>
      </c>
      <c r="G116" s="14">
        <f>(Audi!F107)</f>
        <v>4</v>
      </c>
      <c r="H116" s="12" t="str">
        <f>(Audi!G107)</f>
        <v>19"</v>
      </c>
      <c r="I116" s="12" t="str">
        <f>(Audi!H107)</f>
        <v>9.0"</v>
      </c>
      <c r="J116" s="12" t="str">
        <f>(Audi!I107)</f>
        <v>35</v>
      </c>
      <c r="K116" s="12" t="str">
        <f>(Audi!J107)</f>
        <v>5x112</v>
      </c>
      <c r="L116" s="12">
        <f>(Audi!K107)</f>
        <v>66.56</v>
      </c>
      <c r="M116" s="8" t="str">
        <f>(Audi!L107)</f>
        <v>High Offset</v>
      </c>
      <c r="N116" s="8">
        <f>(Audi!M107)</f>
        <v>0</v>
      </c>
      <c r="O116" s="9" t="str">
        <f>(Audi!N107)</f>
        <v>255/40R19</v>
      </c>
      <c r="P116" s="60" t="str">
        <f>(Audi!O107)</f>
        <v>FF10</v>
      </c>
      <c r="Q116" s="8" t="str">
        <f>(Audi!P107)</f>
        <v>10H909035013TM</v>
      </c>
      <c r="R116" s="14">
        <f>(Audi!Q107)</f>
        <v>4</v>
      </c>
      <c r="S116" s="12" t="str">
        <f>(Audi!R107)</f>
        <v>19"</v>
      </c>
      <c r="T116" s="12" t="str">
        <f>(Audi!S107)</f>
        <v>9.0"</v>
      </c>
      <c r="U116" s="12" t="str">
        <f>(Audi!T107)</f>
        <v>35</v>
      </c>
      <c r="V116" s="12" t="str">
        <f>(Audi!U107)</f>
        <v>5x112</v>
      </c>
      <c r="W116" s="12">
        <f>(Audi!V107)</f>
        <v>66.56</v>
      </c>
      <c r="X116" s="8" t="str">
        <f>(Audi!W107)</f>
        <v>High Offset</v>
      </c>
      <c r="Y116" s="8">
        <f>(Audi!X107)</f>
        <v>0</v>
      </c>
      <c r="Z116" s="9" t="str">
        <f>(Audi!Y107)</f>
        <v>255/40R19</v>
      </c>
      <c r="AA116" s="8">
        <f>(Audi!Z107)</f>
        <v>0</v>
      </c>
      <c r="AB116" s="8" t="str">
        <f>(Audi!AA107)</f>
        <v>Included</v>
      </c>
      <c r="AC116" s="8" t="str">
        <f>(Audi!AB107)</f>
        <v>LBM1415027C60-ZN</v>
      </c>
      <c r="AD116" s="8">
        <f>(Audi!AC107)</f>
        <v>0</v>
      </c>
    </row>
    <row r="117" spans="1:30" x14ac:dyDescent="0.25">
      <c r="A117" s="7" t="s">
        <v>1973</v>
      </c>
      <c r="B117" s="8" t="str">
        <f>(Audi!A108)</f>
        <v>A6</v>
      </c>
      <c r="C117" s="9" t="str">
        <f>(Audi!B108)</f>
        <v>2012-2018</v>
      </c>
      <c r="D117" s="59" t="str">
        <f>(Audi!C108)</f>
        <v>FF10</v>
      </c>
      <c r="E117" s="8" t="str">
        <f>(Audi!D108)</f>
        <v>Liquid Metal</v>
      </c>
      <c r="F117" s="8" t="str">
        <f>(Audi!E108)</f>
        <v>10H909035013LM</v>
      </c>
      <c r="G117" s="14">
        <f>(Audi!F108)</f>
        <v>0</v>
      </c>
      <c r="H117" s="12" t="str">
        <f>(Audi!G108)</f>
        <v>19"</v>
      </c>
      <c r="I117" s="12" t="str">
        <f>(Audi!H108)</f>
        <v>9.0"</v>
      </c>
      <c r="J117" s="12" t="str">
        <f>(Audi!I108)</f>
        <v>35</v>
      </c>
      <c r="K117" s="12" t="str">
        <f>(Audi!J108)</f>
        <v>5x112</v>
      </c>
      <c r="L117" s="12">
        <f>(Audi!K108)</f>
        <v>66.56</v>
      </c>
      <c r="M117" s="8" t="str">
        <f>(Audi!L108)</f>
        <v>High Offset</v>
      </c>
      <c r="N117" s="8">
        <f>(Audi!M108)</f>
        <v>0</v>
      </c>
      <c r="O117" s="9" t="str">
        <f>(Audi!N108)</f>
        <v>255/40R19</v>
      </c>
      <c r="P117" s="60" t="str">
        <f>(Audi!O108)</f>
        <v>FF10</v>
      </c>
      <c r="Q117" s="8" t="str">
        <f>(Audi!P108)</f>
        <v>10H909035013LM</v>
      </c>
      <c r="R117" s="14">
        <f>(Audi!Q108)</f>
        <v>0</v>
      </c>
      <c r="S117" s="12" t="str">
        <f>(Audi!R108)</f>
        <v>19"</v>
      </c>
      <c r="T117" s="12" t="str">
        <f>(Audi!S108)</f>
        <v>9.0"</v>
      </c>
      <c r="U117" s="12" t="str">
        <f>(Audi!T108)</f>
        <v>35</v>
      </c>
      <c r="V117" s="12" t="str">
        <f>(Audi!U108)</f>
        <v>5x112</v>
      </c>
      <c r="W117" s="12">
        <f>(Audi!V108)</f>
        <v>66.56</v>
      </c>
      <c r="X117" s="8" t="str">
        <f>(Audi!W108)</f>
        <v>High Offset</v>
      </c>
      <c r="Y117" s="8">
        <f>(Audi!X108)</f>
        <v>0</v>
      </c>
      <c r="Z117" s="9" t="str">
        <f>(Audi!Y108)</f>
        <v>255/40R19</v>
      </c>
      <c r="AA117" s="8">
        <f>(Audi!Z108)</f>
        <v>0</v>
      </c>
      <c r="AB117" s="8" t="str">
        <f>(Audi!AA108)</f>
        <v>Included</v>
      </c>
      <c r="AC117" s="8" t="str">
        <f>(Audi!AB108)</f>
        <v>LBM1415027C60-ZN</v>
      </c>
      <c r="AD117" s="8">
        <f>(Audi!AC108)</f>
        <v>0</v>
      </c>
    </row>
    <row r="118" spans="1:30" x14ac:dyDescent="0.25">
      <c r="A118" s="7" t="s">
        <v>1973</v>
      </c>
      <c r="B118" s="8" t="str">
        <f>(Audi!A109)</f>
        <v>A6</v>
      </c>
      <c r="C118" s="9" t="str">
        <f>(Audi!B109)</f>
        <v>2012-2018</v>
      </c>
      <c r="D118" s="59" t="str">
        <f>(Audi!C109)</f>
        <v>FF10</v>
      </c>
      <c r="E118" s="8" t="str">
        <f>(Audi!D109)</f>
        <v>Tarmac</v>
      </c>
      <c r="F118" s="8" t="str">
        <f>(Audi!E109)</f>
        <v>10H909545013TM</v>
      </c>
      <c r="G118" s="14">
        <f>(Audi!F109)</f>
        <v>1</v>
      </c>
      <c r="H118" s="12" t="str">
        <f>(Audi!G109)</f>
        <v>19"</v>
      </c>
      <c r="I118" s="12" t="str">
        <f>(Audi!H109)</f>
        <v>9.5"</v>
      </c>
      <c r="J118" s="12" t="str">
        <f>(Audi!I109)</f>
        <v>45</v>
      </c>
      <c r="K118" s="12" t="str">
        <f>(Audi!J109)</f>
        <v>5x112</v>
      </c>
      <c r="L118" s="12">
        <f>(Audi!K109)</f>
        <v>66.56</v>
      </c>
      <c r="M118" s="8" t="str">
        <f>(Audi!L109)</f>
        <v>High Offset</v>
      </c>
      <c r="N118" s="8">
        <f>(Audi!M109)</f>
        <v>0</v>
      </c>
      <c r="O118" s="9" t="str">
        <f>(Audi!N109)</f>
        <v>265/40R19</v>
      </c>
      <c r="P118" s="60" t="str">
        <f>(Audi!O109)</f>
        <v>FF10</v>
      </c>
      <c r="Q118" s="8" t="str">
        <f>(Audi!P109)</f>
        <v>10H909545013TM</v>
      </c>
      <c r="R118" s="14">
        <f>(Audi!Q109)</f>
        <v>1</v>
      </c>
      <c r="S118" s="12" t="str">
        <f>(Audi!R109)</f>
        <v>19"</v>
      </c>
      <c r="T118" s="12" t="str">
        <f>(Audi!S109)</f>
        <v>9.5"</v>
      </c>
      <c r="U118" s="12" t="str">
        <f>(Audi!T109)</f>
        <v>45</v>
      </c>
      <c r="V118" s="12" t="str">
        <f>(Audi!U109)</f>
        <v>5x112</v>
      </c>
      <c r="W118" s="12">
        <f>(Audi!V109)</f>
        <v>66.56</v>
      </c>
      <c r="X118" s="8" t="str">
        <f>(Audi!W109)</f>
        <v>High Offset</v>
      </c>
      <c r="Y118" s="8">
        <f>(Audi!X109)</f>
        <v>0</v>
      </c>
      <c r="Z118" s="9" t="str">
        <f>(Audi!Y109)</f>
        <v>265/40R19</v>
      </c>
      <c r="AA118" s="8">
        <f>(Audi!Z109)</f>
        <v>0</v>
      </c>
      <c r="AB118" s="8" t="str">
        <f>(Audi!AA109)</f>
        <v>Included</v>
      </c>
      <c r="AC118" s="8" t="str">
        <f>(Audi!AB109)</f>
        <v>LBM1415027C60-ZN</v>
      </c>
      <c r="AD118" s="8">
        <f>(Audi!AC109)</f>
        <v>0</v>
      </c>
    </row>
    <row r="119" spans="1:30" x14ac:dyDescent="0.25">
      <c r="A119" s="7" t="s">
        <v>1973</v>
      </c>
      <c r="B119" s="8" t="str">
        <f>(Audi!A110)</f>
        <v>A6</v>
      </c>
      <c r="C119" s="9" t="str">
        <f>(Audi!B110)</f>
        <v>2012-2018</v>
      </c>
      <c r="D119" s="59" t="str">
        <f>(Audi!C110)</f>
        <v>FF10</v>
      </c>
      <c r="E119" s="8" t="str">
        <f>(Audi!D110)</f>
        <v>Liquid Metal</v>
      </c>
      <c r="F119" s="8" t="str">
        <f>(Audi!E110)</f>
        <v>10H909545013LM</v>
      </c>
      <c r="G119" s="14">
        <f>(Audi!F110)</f>
        <v>22</v>
      </c>
      <c r="H119" s="12" t="str">
        <f>(Audi!G110)</f>
        <v>19"</v>
      </c>
      <c r="I119" s="12" t="str">
        <f>(Audi!H110)</f>
        <v>9.5"</v>
      </c>
      <c r="J119" s="12" t="str">
        <f>(Audi!I110)</f>
        <v>45</v>
      </c>
      <c r="K119" s="12" t="str">
        <f>(Audi!J110)</f>
        <v>5x112</v>
      </c>
      <c r="L119" s="12">
        <f>(Audi!K110)</f>
        <v>66.56</v>
      </c>
      <c r="M119" s="8" t="str">
        <f>(Audi!L110)</f>
        <v>High Offset</v>
      </c>
      <c r="N119" s="8">
        <f>(Audi!M110)</f>
        <v>0</v>
      </c>
      <c r="O119" s="9" t="str">
        <f>(Audi!N110)</f>
        <v>265/40R19</v>
      </c>
      <c r="P119" s="60" t="str">
        <f>(Audi!O110)</f>
        <v>FF10</v>
      </c>
      <c r="Q119" s="8" t="str">
        <f>(Audi!P110)</f>
        <v>10H909545013LM</v>
      </c>
      <c r="R119" s="14">
        <f>(Audi!Q110)</f>
        <v>22</v>
      </c>
      <c r="S119" s="12" t="str">
        <f>(Audi!R110)</f>
        <v>19"</v>
      </c>
      <c r="T119" s="12" t="str">
        <f>(Audi!S110)</f>
        <v>9.5"</v>
      </c>
      <c r="U119" s="12" t="str">
        <f>(Audi!T110)</f>
        <v>45</v>
      </c>
      <c r="V119" s="12" t="str">
        <f>(Audi!U110)</f>
        <v>5x112</v>
      </c>
      <c r="W119" s="12">
        <f>(Audi!V110)</f>
        <v>66.56</v>
      </c>
      <c r="X119" s="8" t="str">
        <f>(Audi!W110)</f>
        <v>High Offset</v>
      </c>
      <c r="Y119" s="8">
        <f>(Audi!X110)</f>
        <v>0</v>
      </c>
      <c r="Z119" s="9" t="str">
        <f>(Audi!Y110)</f>
        <v>265/40R19</v>
      </c>
      <c r="AA119" s="8">
        <f>(Audi!Z110)</f>
        <v>0</v>
      </c>
      <c r="AB119" s="8" t="str">
        <f>(Audi!AA110)</f>
        <v>Included</v>
      </c>
      <c r="AC119" s="8" t="str">
        <f>(Audi!AB110)</f>
        <v>LBM1415027C60-ZN</v>
      </c>
      <c r="AD119" s="8">
        <f>(Audi!AC110)</f>
        <v>0</v>
      </c>
    </row>
    <row r="120" spans="1:30" x14ac:dyDescent="0.25">
      <c r="A120" s="7" t="s">
        <v>1973</v>
      </c>
      <c r="B120" s="8" t="str">
        <f>(Audi!A111)</f>
        <v>A6</v>
      </c>
      <c r="C120" s="9" t="str">
        <f>(Audi!B111)</f>
        <v>2012-2018</v>
      </c>
      <c r="D120" s="59" t="str">
        <f>(Audi!C111)</f>
        <v>FF10</v>
      </c>
      <c r="E120" s="8" t="str">
        <f>(Audi!D111)</f>
        <v>Tarmac</v>
      </c>
      <c r="F120" s="8" t="str">
        <f>(Audi!E111)</f>
        <v>10H009035013TM</v>
      </c>
      <c r="G120" s="14">
        <f>(Audi!F111)</f>
        <v>11</v>
      </c>
      <c r="H120" s="12" t="str">
        <f>(Audi!G111)</f>
        <v>20"</v>
      </c>
      <c r="I120" s="12" t="str">
        <f>(Audi!H111)</f>
        <v>9.0"</v>
      </c>
      <c r="J120" s="12" t="str">
        <f>(Audi!I111)</f>
        <v>35</v>
      </c>
      <c r="K120" s="12" t="str">
        <f>(Audi!J111)</f>
        <v>5x112</v>
      </c>
      <c r="L120" s="12">
        <f>(Audi!K111)</f>
        <v>66.56</v>
      </c>
      <c r="M120" s="8" t="str">
        <f>(Audi!L111)</f>
        <v>High Offset</v>
      </c>
      <c r="N120" s="8">
        <f>(Audi!M111)</f>
        <v>0</v>
      </c>
      <c r="O120" s="9" t="str">
        <f>(Audi!N111)</f>
        <v>255/35R20</v>
      </c>
      <c r="P120" s="60" t="str">
        <f>(Audi!O111)</f>
        <v>FF10</v>
      </c>
      <c r="Q120" s="8" t="str">
        <f>(Audi!P111)</f>
        <v>10H009035013TM</v>
      </c>
      <c r="R120" s="14">
        <f>(Audi!Q111)</f>
        <v>11</v>
      </c>
      <c r="S120" s="12" t="str">
        <f>(Audi!R111)</f>
        <v>20"</v>
      </c>
      <c r="T120" s="12" t="str">
        <f>(Audi!S111)</f>
        <v>9.0"</v>
      </c>
      <c r="U120" s="12" t="str">
        <f>(Audi!T111)</f>
        <v>35</v>
      </c>
      <c r="V120" s="12" t="str">
        <f>(Audi!U111)</f>
        <v>5x112</v>
      </c>
      <c r="W120" s="12">
        <f>(Audi!V111)</f>
        <v>66.56</v>
      </c>
      <c r="X120" s="8" t="str">
        <f>(Audi!W111)</f>
        <v>High Offset</v>
      </c>
      <c r="Y120" s="8">
        <f>(Audi!X111)</f>
        <v>0</v>
      </c>
      <c r="Z120" s="9" t="str">
        <f>(Audi!Y111)</f>
        <v>255/35R20</v>
      </c>
      <c r="AA120" s="8">
        <f>(Audi!Z111)</f>
        <v>0</v>
      </c>
      <c r="AB120" s="8" t="str">
        <f>(Audi!AA111)</f>
        <v>Included</v>
      </c>
      <c r="AC120" s="8" t="str">
        <f>(Audi!AB111)</f>
        <v>LBM1415027C60-ZN</v>
      </c>
      <c r="AD120" s="8">
        <f>(Audi!AC111)</f>
        <v>0</v>
      </c>
    </row>
    <row r="121" spans="1:30" x14ac:dyDescent="0.25">
      <c r="A121" s="7" t="s">
        <v>1973</v>
      </c>
      <c r="B121" s="8" t="str">
        <f>(Audi!A112)</f>
        <v>A6</v>
      </c>
      <c r="C121" s="9" t="str">
        <f>(Audi!B112)</f>
        <v>2012-2018</v>
      </c>
      <c r="D121" s="59" t="str">
        <f>(Audi!C112)</f>
        <v>FF10</v>
      </c>
      <c r="E121" s="8" t="str">
        <f>(Audi!D112)</f>
        <v>Liquid Metal</v>
      </c>
      <c r="F121" s="8" t="str">
        <f>(Audi!E112)</f>
        <v>10H009035013LM</v>
      </c>
      <c r="G121" s="14">
        <f>(Audi!F112)</f>
        <v>11</v>
      </c>
      <c r="H121" s="12" t="str">
        <f>(Audi!G112)</f>
        <v>20"</v>
      </c>
      <c r="I121" s="12" t="str">
        <f>(Audi!H112)</f>
        <v>9.0"</v>
      </c>
      <c r="J121" s="12" t="str">
        <f>(Audi!I112)</f>
        <v>35</v>
      </c>
      <c r="K121" s="12" t="str">
        <f>(Audi!J112)</f>
        <v>5x112</v>
      </c>
      <c r="L121" s="12">
        <f>(Audi!K112)</f>
        <v>66.56</v>
      </c>
      <c r="M121" s="8" t="str">
        <f>(Audi!L112)</f>
        <v>High Offset</v>
      </c>
      <c r="N121" s="8">
        <f>(Audi!M112)</f>
        <v>0</v>
      </c>
      <c r="O121" s="9" t="str">
        <f>(Audi!N112)</f>
        <v>255/35R20</v>
      </c>
      <c r="P121" s="60" t="str">
        <f>(Audi!O112)</f>
        <v>FF10</v>
      </c>
      <c r="Q121" s="8" t="str">
        <f>(Audi!P112)</f>
        <v>10H009035013LM</v>
      </c>
      <c r="R121" s="14">
        <f>(Audi!Q112)</f>
        <v>11</v>
      </c>
      <c r="S121" s="12" t="str">
        <f>(Audi!R112)</f>
        <v>20"</v>
      </c>
      <c r="T121" s="12" t="str">
        <f>(Audi!S112)</f>
        <v>9.0"</v>
      </c>
      <c r="U121" s="12" t="str">
        <f>(Audi!T112)</f>
        <v>35</v>
      </c>
      <c r="V121" s="12" t="str">
        <f>(Audi!U112)</f>
        <v>5x112</v>
      </c>
      <c r="W121" s="12">
        <f>(Audi!V112)</f>
        <v>66.56</v>
      </c>
      <c r="X121" s="8" t="str">
        <f>(Audi!W112)</f>
        <v>High Offset</v>
      </c>
      <c r="Y121" s="8">
        <f>(Audi!X112)</f>
        <v>0</v>
      </c>
      <c r="Z121" s="9" t="str">
        <f>(Audi!Y112)</f>
        <v>255/35R20</v>
      </c>
      <c r="AA121" s="8">
        <f>(Audi!Z112)</f>
        <v>0</v>
      </c>
      <c r="AB121" s="8" t="str">
        <f>(Audi!AA112)</f>
        <v>Included</v>
      </c>
      <c r="AC121" s="8" t="str">
        <f>(Audi!AB112)</f>
        <v>LBM1415027C60-ZN</v>
      </c>
      <c r="AD121" s="8">
        <f>(Audi!AC112)</f>
        <v>0</v>
      </c>
    </row>
    <row r="122" spans="1:30" x14ac:dyDescent="0.25">
      <c r="A122" s="7" t="s">
        <v>1973</v>
      </c>
      <c r="B122" s="8" t="str">
        <f>(Audi!A113)</f>
        <v>A6</v>
      </c>
      <c r="C122" s="9" t="str">
        <f>(Audi!B113)</f>
        <v>2012-2018</v>
      </c>
      <c r="D122" s="59" t="str">
        <f>(Audi!C113)</f>
        <v>FF10</v>
      </c>
      <c r="E122" s="8" t="str">
        <f>(Audi!D113)</f>
        <v>Tarmac</v>
      </c>
      <c r="F122" s="8" t="str">
        <f>(Audi!E113)</f>
        <v>10M109530013TM</v>
      </c>
      <c r="G122" s="14">
        <f>(Audi!F113)</f>
        <v>0</v>
      </c>
      <c r="H122" s="12" t="str">
        <f>(Audi!G113)</f>
        <v>21"</v>
      </c>
      <c r="I122" s="12" t="str">
        <f>(Audi!H113)</f>
        <v>9.5"</v>
      </c>
      <c r="J122" s="12" t="str">
        <f>(Audi!I113)</f>
        <v>30</v>
      </c>
      <c r="K122" s="12" t="str">
        <f>(Audi!J113)</f>
        <v>5x112</v>
      </c>
      <c r="L122" s="12">
        <f>(Audi!K113)</f>
        <v>66.56</v>
      </c>
      <c r="M122" s="8" t="str">
        <f>(Audi!L113)</f>
        <v>Medium Offset</v>
      </c>
      <c r="N122" s="8">
        <f>(Audi!M113)</f>
        <v>0</v>
      </c>
      <c r="O122" s="9" t="str">
        <f>(Audi!N113)</f>
        <v>255/30R21</v>
      </c>
      <c r="P122" s="60" t="str">
        <f>(Audi!O113)</f>
        <v>FF10</v>
      </c>
      <c r="Q122" s="8" t="str">
        <f>(Audi!P113)</f>
        <v>10M109530013TM</v>
      </c>
      <c r="R122" s="14">
        <f>(Audi!Q113)</f>
        <v>0</v>
      </c>
      <c r="S122" s="12" t="str">
        <f>(Audi!R113)</f>
        <v>21"</v>
      </c>
      <c r="T122" s="12" t="str">
        <f>(Audi!S113)</f>
        <v>9.5"</v>
      </c>
      <c r="U122" s="12" t="str">
        <f>(Audi!T113)</f>
        <v>30</v>
      </c>
      <c r="V122" s="12" t="str">
        <f>(Audi!U113)</f>
        <v>5x112</v>
      </c>
      <c r="W122" s="12">
        <f>(Audi!V113)</f>
        <v>66.56</v>
      </c>
      <c r="X122" s="8" t="str">
        <f>(Audi!W113)</f>
        <v>Medium Offset</v>
      </c>
      <c r="Y122" s="8">
        <f>(Audi!X113)</f>
        <v>0</v>
      </c>
      <c r="Z122" s="9" t="str">
        <f>(Audi!Y113)</f>
        <v>255/30R21</v>
      </c>
      <c r="AA122" s="8">
        <f>(Audi!Z113)</f>
        <v>0</v>
      </c>
      <c r="AB122" s="8" t="str">
        <f>(Audi!AA113)</f>
        <v>Included</v>
      </c>
      <c r="AC122" s="8" t="str">
        <f>(Audi!AB113)</f>
        <v>LBM1415027C60-ZN</v>
      </c>
      <c r="AD122" s="8">
        <f>(Audi!AC113)</f>
        <v>0</v>
      </c>
    </row>
    <row r="123" spans="1:30" x14ac:dyDescent="0.25">
      <c r="A123" s="7" t="s">
        <v>1973</v>
      </c>
      <c r="B123" s="8" t="str">
        <f>(Audi!A114)</f>
        <v>A6</v>
      </c>
      <c r="C123" s="9" t="str">
        <f>(Audi!B114)</f>
        <v>2012-2018</v>
      </c>
      <c r="D123" s="59" t="str">
        <f>(Audi!C114)</f>
        <v>FF10</v>
      </c>
      <c r="E123" s="8" t="str">
        <f>(Audi!D114)</f>
        <v>Liquid Metal</v>
      </c>
      <c r="F123" s="8" t="str">
        <f>(Audi!E114)</f>
        <v>10M109530013LM</v>
      </c>
      <c r="G123" s="14">
        <f>(Audi!F114)</f>
        <v>-6</v>
      </c>
      <c r="H123" s="12" t="str">
        <f>(Audi!G114)</f>
        <v>21"</v>
      </c>
      <c r="I123" s="12" t="str">
        <f>(Audi!H114)</f>
        <v>9.5"</v>
      </c>
      <c r="J123" s="12" t="str">
        <f>(Audi!I114)</f>
        <v>30</v>
      </c>
      <c r="K123" s="12" t="str">
        <f>(Audi!J114)</f>
        <v>5x112</v>
      </c>
      <c r="L123" s="12">
        <f>(Audi!K114)</f>
        <v>66.56</v>
      </c>
      <c r="M123" s="8" t="str">
        <f>(Audi!L114)</f>
        <v>Medium Offset</v>
      </c>
      <c r="N123" s="8">
        <f>(Audi!M114)</f>
        <v>0</v>
      </c>
      <c r="O123" s="9" t="str">
        <f>(Audi!N114)</f>
        <v>255/30R21</v>
      </c>
      <c r="P123" s="60" t="str">
        <f>(Audi!O114)</f>
        <v>FF10</v>
      </c>
      <c r="Q123" s="8" t="str">
        <f>(Audi!P114)</f>
        <v>10M109530013LM</v>
      </c>
      <c r="R123" s="14">
        <f>(Audi!Q114)</f>
        <v>-6</v>
      </c>
      <c r="S123" s="12" t="str">
        <f>(Audi!R114)</f>
        <v>21"</v>
      </c>
      <c r="T123" s="12" t="str">
        <f>(Audi!S114)</f>
        <v>9.5"</v>
      </c>
      <c r="U123" s="12" t="str">
        <f>(Audi!T114)</f>
        <v>30</v>
      </c>
      <c r="V123" s="12" t="str">
        <f>(Audi!U114)</f>
        <v>5x112</v>
      </c>
      <c r="W123" s="12">
        <f>(Audi!V114)</f>
        <v>66.56</v>
      </c>
      <c r="X123" s="8" t="str">
        <f>(Audi!W114)</f>
        <v>Medium Offset</v>
      </c>
      <c r="Y123" s="8">
        <f>(Audi!X114)</f>
        <v>0</v>
      </c>
      <c r="Z123" s="9" t="str">
        <f>(Audi!Y114)</f>
        <v>255/30R21</v>
      </c>
      <c r="AA123" s="8">
        <f>(Audi!Z114)</f>
        <v>0</v>
      </c>
      <c r="AB123" s="8" t="str">
        <f>(Audi!AA114)</f>
        <v>Included</v>
      </c>
      <c r="AC123" s="8" t="str">
        <f>(Audi!AB114)</f>
        <v>LBM1415027C60-ZN</v>
      </c>
      <c r="AD123" s="8">
        <f>(Audi!AC114)</f>
        <v>0</v>
      </c>
    </row>
    <row r="124" spans="1:30" x14ac:dyDescent="0.25">
      <c r="A124" s="7" t="s">
        <v>1973</v>
      </c>
      <c r="B124" s="8" t="e">
        <f>(Audi!#REF!)</f>
        <v>#REF!</v>
      </c>
      <c r="C124" s="9" t="e">
        <f>(Audi!#REF!)</f>
        <v>#REF!</v>
      </c>
      <c r="D124" s="59" t="e">
        <f>(Audi!#REF!)</f>
        <v>#REF!</v>
      </c>
      <c r="E124" s="8" t="e">
        <f>(Audi!#REF!)</f>
        <v>#REF!</v>
      </c>
      <c r="F124" s="8" t="e">
        <f>(Audi!#REF!)</f>
        <v>#REF!</v>
      </c>
      <c r="G124" s="14" t="e">
        <f>(Audi!#REF!)</f>
        <v>#REF!</v>
      </c>
      <c r="H124" s="12" t="e">
        <f>(Audi!#REF!)</f>
        <v>#REF!</v>
      </c>
      <c r="I124" s="12" t="e">
        <f>(Audi!#REF!)</f>
        <v>#REF!</v>
      </c>
      <c r="J124" s="12" t="e">
        <f>(Audi!#REF!)</f>
        <v>#REF!</v>
      </c>
      <c r="K124" s="12" t="e">
        <f>(Audi!#REF!)</f>
        <v>#REF!</v>
      </c>
      <c r="L124" s="12" t="e">
        <f>(Audi!#REF!)</f>
        <v>#REF!</v>
      </c>
      <c r="M124" s="8" t="e">
        <f>(Audi!#REF!)</f>
        <v>#REF!</v>
      </c>
      <c r="N124" s="8" t="e">
        <f>(Audi!#REF!)</f>
        <v>#REF!</v>
      </c>
      <c r="O124" s="9" t="e">
        <f>(Audi!#REF!)</f>
        <v>#REF!</v>
      </c>
      <c r="P124" s="60" t="e">
        <f>(Audi!#REF!)</f>
        <v>#REF!</v>
      </c>
      <c r="Q124" s="8" t="e">
        <f>(Audi!#REF!)</f>
        <v>#REF!</v>
      </c>
      <c r="R124" s="14" t="e">
        <f>(Audi!#REF!)</f>
        <v>#REF!</v>
      </c>
      <c r="S124" s="12" t="e">
        <f>(Audi!#REF!)</f>
        <v>#REF!</v>
      </c>
      <c r="T124" s="12" t="e">
        <f>(Audi!#REF!)</f>
        <v>#REF!</v>
      </c>
      <c r="U124" s="12" t="e">
        <f>(Audi!#REF!)</f>
        <v>#REF!</v>
      </c>
      <c r="V124" s="12" t="e">
        <f>(Audi!#REF!)</f>
        <v>#REF!</v>
      </c>
      <c r="W124" s="12" t="e">
        <f>(Audi!#REF!)</f>
        <v>#REF!</v>
      </c>
      <c r="X124" s="8" t="e">
        <f>(Audi!#REF!)</f>
        <v>#REF!</v>
      </c>
      <c r="Y124" s="8" t="e">
        <f>(Audi!#REF!)</f>
        <v>#REF!</v>
      </c>
      <c r="Z124" s="9" t="e">
        <f>(Audi!#REF!)</f>
        <v>#REF!</v>
      </c>
      <c r="AA124" s="8" t="e">
        <f>(Audi!#REF!)</f>
        <v>#REF!</v>
      </c>
      <c r="AB124" s="8" t="e">
        <f>(Audi!#REF!)</f>
        <v>#REF!</v>
      </c>
      <c r="AC124" s="8" t="e">
        <f>(Audi!#REF!)</f>
        <v>#REF!</v>
      </c>
      <c r="AD124" s="8" t="e">
        <f>(Audi!#REF!)</f>
        <v>#REF!</v>
      </c>
    </row>
    <row r="125" spans="1:30" x14ac:dyDescent="0.25">
      <c r="A125" s="7" t="s">
        <v>1973</v>
      </c>
      <c r="B125" s="8" t="str">
        <f>(Audi!A115)</f>
        <v>A6</v>
      </c>
      <c r="C125" s="9" t="str">
        <f>(Audi!B115)</f>
        <v>2006-2011</v>
      </c>
      <c r="D125" s="59" t="str">
        <f>(Audi!C115)</f>
        <v>FF11</v>
      </c>
      <c r="E125" s="8" t="str">
        <f>(Audi!D115)</f>
        <v>Tarmac</v>
      </c>
      <c r="F125" s="8" t="str">
        <f>(Audi!E115)</f>
        <v>11H909545013TM</v>
      </c>
      <c r="G125" s="14">
        <f>(Audi!F115)</f>
        <v>3</v>
      </c>
      <c r="H125" s="12" t="str">
        <f>(Audi!G115)</f>
        <v>19"</v>
      </c>
      <c r="I125" s="12" t="str">
        <f>(Audi!H115)</f>
        <v>9.5"</v>
      </c>
      <c r="J125" s="12" t="str">
        <f>(Audi!I115)</f>
        <v>45</v>
      </c>
      <c r="K125" s="12" t="str">
        <f>(Audi!J115)</f>
        <v>5x112</v>
      </c>
      <c r="L125" s="12">
        <f>(Audi!K115)</f>
        <v>66.56</v>
      </c>
      <c r="M125" s="8" t="str">
        <f>(Audi!L115)</f>
        <v>High Offset</v>
      </c>
      <c r="N125" s="8">
        <f>(Audi!M115)</f>
        <v>0</v>
      </c>
      <c r="O125" s="9" t="str">
        <f>(Audi!N115)</f>
        <v>265/35R19</v>
      </c>
      <c r="P125" s="60" t="str">
        <f>(Audi!O115)</f>
        <v>FF11</v>
      </c>
      <c r="Q125" s="8" t="str">
        <f>(Audi!P115)</f>
        <v>11H909545013TM</v>
      </c>
      <c r="R125" s="14">
        <f>(Audi!Q115)</f>
        <v>3</v>
      </c>
      <c r="S125" s="12" t="str">
        <f>(Audi!R115)</f>
        <v>19"</v>
      </c>
      <c r="T125" s="12" t="str">
        <f>(Audi!S115)</f>
        <v>9.5"</v>
      </c>
      <c r="U125" s="12" t="str">
        <f>(Audi!T115)</f>
        <v>45</v>
      </c>
      <c r="V125" s="12" t="str">
        <f>(Audi!U115)</f>
        <v>5x112</v>
      </c>
      <c r="W125" s="12">
        <f>(Audi!V115)</f>
        <v>66.56</v>
      </c>
      <c r="X125" s="8" t="str">
        <f>(Audi!W115)</f>
        <v>High Offset</v>
      </c>
      <c r="Y125" s="8">
        <f>(Audi!X115)</f>
        <v>0</v>
      </c>
      <c r="Z125" s="9" t="str">
        <f>(Audi!Y115)</f>
        <v>265/35R19</v>
      </c>
      <c r="AA125" s="8">
        <f>(Audi!Z115)</f>
        <v>0</v>
      </c>
      <c r="AB125" s="8" t="str">
        <f>(Audi!AA115)</f>
        <v>Included</v>
      </c>
      <c r="AC125" s="8" t="str">
        <f>(Audi!AB115)</f>
        <v>LBM1415027C60-ZN</v>
      </c>
      <c r="AD125" s="8" t="str">
        <f>(Audi!AC115)</f>
        <v>HR666-571</v>
      </c>
    </row>
    <row r="126" spans="1:30" x14ac:dyDescent="0.25">
      <c r="A126" s="7" t="s">
        <v>1973</v>
      </c>
      <c r="B126" s="8" t="str">
        <f>(Audi!A116)</f>
        <v>A6</v>
      </c>
      <c r="C126" s="9" t="str">
        <f>(Audi!B116)</f>
        <v>2006-2011</v>
      </c>
      <c r="D126" s="59" t="str">
        <f>(Audi!C116)</f>
        <v>FF11</v>
      </c>
      <c r="E126" s="8" t="str">
        <f>(Audi!D116)</f>
        <v>Liquid Metal</v>
      </c>
      <c r="F126" s="8" t="str">
        <f>(Audi!E116)</f>
        <v>11H909545013LM</v>
      </c>
      <c r="G126" s="14">
        <f>(Audi!F116)</f>
        <v>3</v>
      </c>
      <c r="H126" s="12" t="str">
        <f>(Audi!G116)</f>
        <v>19"</v>
      </c>
      <c r="I126" s="12" t="str">
        <f>(Audi!H116)</f>
        <v>9.5"</v>
      </c>
      <c r="J126" s="12" t="str">
        <f>(Audi!I116)</f>
        <v>45</v>
      </c>
      <c r="K126" s="12" t="str">
        <f>(Audi!J116)</f>
        <v>5x112</v>
      </c>
      <c r="L126" s="12">
        <f>(Audi!K116)</f>
        <v>66.56</v>
      </c>
      <c r="M126" s="8" t="str">
        <f>(Audi!L116)</f>
        <v>High Offset</v>
      </c>
      <c r="N126" s="8">
        <f>(Audi!M116)</f>
        <v>0</v>
      </c>
      <c r="O126" s="9" t="str">
        <f>(Audi!N116)</f>
        <v>265/35R19</v>
      </c>
      <c r="P126" s="60" t="str">
        <f>(Audi!O116)</f>
        <v>FF11</v>
      </c>
      <c r="Q126" s="8" t="str">
        <f>(Audi!P116)</f>
        <v>11H909545013LM</v>
      </c>
      <c r="R126" s="14">
        <f>(Audi!Q116)</f>
        <v>3</v>
      </c>
      <c r="S126" s="12" t="str">
        <f>(Audi!R116)</f>
        <v>19"</v>
      </c>
      <c r="T126" s="12" t="str">
        <f>(Audi!S116)</f>
        <v>9.5"</v>
      </c>
      <c r="U126" s="12" t="str">
        <f>(Audi!T116)</f>
        <v>45</v>
      </c>
      <c r="V126" s="12" t="str">
        <f>(Audi!U116)</f>
        <v>5x112</v>
      </c>
      <c r="W126" s="12">
        <f>(Audi!V116)</f>
        <v>66.56</v>
      </c>
      <c r="X126" s="8" t="str">
        <f>(Audi!W116)</f>
        <v>High Offset</v>
      </c>
      <c r="Y126" s="8">
        <f>(Audi!X116)</f>
        <v>0</v>
      </c>
      <c r="Z126" s="9" t="str">
        <f>(Audi!Y116)</f>
        <v>265/35R19</v>
      </c>
      <c r="AA126" s="8">
        <f>(Audi!Z116)</f>
        <v>0</v>
      </c>
      <c r="AB126" s="8" t="str">
        <f>(Audi!AA116)</f>
        <v>Included</v>
      </c>
      <c r="AC126" s="8" t="str">
        <f>(Audi!AB116)</f>
        <v>LBM1415027C60-ZN</v>
      </c>
      <c r="AD126" s="8" t="str">
        <f>(Audi!AC116)</f>
        <v>HR666-571</v>
      </c>
    </row>
    <row r="127" spans="1:30" x14ac:dyDescent="0.25">
      <c r="A127" s="7" t="s">
        <v>1973</v>
      </c>
      <c r="B127" s="8" t="str">
        <f>(Audi!A117)</f>
        <v>A6</v>
      </c>
      <c r="C127" s="9" t="str">
        <f>(Audi!B117)</f>
        <v>2012-2018</v>
      </c>
      <c r="D127" s="59" t="str">
        <f>(Audi!C117)</f>
        <v>FF11</v>
      </c>
      <c r="E127" s="8" t="str">
        <f>(Audi!D117)</f>
        <v>Tarmac</v>
      </c>
      <c r="F127" s="8" t="str">
        <f>(Audi!E117)</f>
        <v>11H909035013TM</v>
      </c>
      <c r="G127" s="14">
        <f>(Audi!F117)</f>
        <v>16</v>
      </c>
      <c r="H127" s="12" t="str">
        <f>(Audi!G117)</f>
        <v>19"</v>
      </c>
      <c r="I127" s="12" t="str">
        <f>(Audi!H117)</f>
        <v>9.0"</v>
      </c>
      <c r="J127" s="12" t="str">
        <f>(Audi!I117)</f>
        <v>35</v>
      </c>
      <c r="K127" s="12" t="str">
        <f>(Audi!J117)</f>
        <v>5x112</v>
      </c>
      <c r="L127" s="12">
        <f>(Audi!K117)</f>
        <v>66.56</v>
      </c>
      <c r="M127" s="8" t="str">
        <f>(Audi!L117)</f>
        <v>High Offset</v>
      </c>
      <c r="N127" s="8">
        <f>(Audi!M117)</f>
        <v>0</v>
      </c>
      <c r="O127" s="9" t="str">
        <f>(Audi!N117)</f>
        <v>255/40R19</v>
      </c>
      <c r="P127" s="60" t="str">
        <f>(Audi!O117)</f>
        <v>FF11</v>
      </c>
      <c r="Q127" s="8" t="str">
        <f>(Audi!P117)</f>
        <v>11H909035013TM</v>
      </c>
      <c r="R127" s="14">
        <f>(Audi!Q117)</f>
        <v>16</v>
      </c>
      <c r="S127" s="12" t="str">
        <f>(Audi!R117)</f>
        <v>19"</v>
      </c>
      <c r="T127" s="12" t="str">
        <f>(Audi!S117)</f>
        <v>9.0"</v>
      </c>
      <c r="U127" s="12" t="str">
        <f>(Audi!T117)</f>
        <v>35</v>
      </c>
      <c r="V127" s="12" t="str">
        <f>(Audi!U117)</f>
        <v>5x112</v>
      </c>
      <c r="W127" s="12">
        <f>(Audi!V117)</f>
        <v>66.56</v>
      </c>
      <c r="X127" s="8" t="str">
        <f>(Audi!W117)</f>
        <v>High Offset</v>
      </c>
      <c r="Y127" s="8">
        <f>(Audi!X117)</f>
        <v>0</v>
      </c>
      <c r="Z127" s="9" t="str">
        <f>(Audi!Y117)</f>
        <v>255/40R19</v>
      </c>
      <c r="AA127" s="8">
        <f>(Audi!Z117)</f>
        <v>0</v>
      </c>
      <c r="AB127" s="8" t="str">
        <f>(Audi!AA117)</f>
        <v>Included</v>
      </c>
      <c r="AC127" s="8" t="str">
        <f>(Audi!AB117)</f>
        <v>LBM1415027C60-ZN</v>
      </c>
      <c r="AD127" s="8">
        <f>(Audi!AC117)</f>
        <v>0</v>
      </c>
    </row>
    <row r="128" spans="1:30" x14ac:dyDescent="0.25">
      <c r="A128" s="7" t="s">
        <v>1973</v>
      </c>
      <c r="B128" s="8" t="str">
        <f>(Audi!A118)</f>
        <v>A6</v>
      </c>
      <c r="C128" s="9" t="str">
        <f>(Audi!B118)</f>
        <v>2012-2018</v>
      </c>
      <c r="D128" s="59" t="str">
        <f>(Audi!C118)</f>
        <v>FF11</v>
      </c>
      <c r="E128" s="8" t="str">
        <f>(Audi!D118)</f>
        <v>Liquid Metal</v>
      </c>
      <c r="F128" s="8" t="str">
        <f>(Audi!E118)</f>
        <v>11H909035013LM</v>
      </c>
      <c r="G128" s="14">
        <f>(Audi!F118)</f>
        <v>4</v>
      </c>
      <c r="H128" s="12" t="str">
        <f>(Audi!G118)</f>
        <v>19"</v>
      </c>
      <c r="I128" s="12" t="str">
        <f>(Audi!H118)</f>
        <v>9.0"</v>
      </c>
      <c r="J128" s="12" t="str">
        <f>(Audi!I118)</f>
        <v>35</v>
      </c>
      <c r="K128" s="12" t="str">
        <f>(Audi!J118)</f>
        <v>5x112</v>
      </c>
      <c r="L128" s="12">
        <f>(Audi!K118)</f>
        <v>66.56</v>
      </c>
      <c r="M128" s="8" t="str">
        <f>(Audi!L118)</f>
        <v>High Offset</v>
      </c>
      <c r="N128" s="8">
        <f>(Audi!M118)</f>
        <v>0</v>
      </c>
      <c r="O128" s="9" t="str">
        <f>(Audi!N118)</f>
        <v>255/40R19</v>
      </c>
      <c r="P128" s="60" t="str">
        <f>(Audi!O118)</f>
        <v>FF11</v>
      </c>
      <c r="Q128" s="8" t="str">
        <f>(Audi!P118)</f>
        <v>11H909035013LM</v>
      </c>
      <c r="R128" s="14">
        <f>(Audi!Q118)</f>
        <v>4</v>
      </c>
      <c r="S128" s="12" t="str">
        <f>(Audi!R118)</f>
        <v>19"</v>
      </c>
      <c r="T128" s="12" t="str">
        <f>(Audi!S118)</f>
        <v>9.0"</v>
      </c>
      <c r="U128" s="12" t="str">
        <f>(Audi!T118)</f>
        <v>35</v>
      </c>
      <c r="V128" s="12" t="str">
        <f>(Audi!U118)</f>
        <v>5x112</v>
      </c>
      <c r="W128" s="12">
        <f>(Audi!V118)</f>
        <v>66.56</v>
      </c>
      <c r="X128" s="8" t="str">
        <f>(Audi!W118)</f>
        <v>High Offset</v>
      </c>
      <c r="Y128" s="8">
        <f>(Audi!X118)</f>
        <v>0</v>
      </c>
      <c r="Z128" s="9" t="str">
        <f>(Audi!Y118)</f>
        <v>255/40R19</v>
      </c>
      <c r="AA128" s="8">
        <f>(Audi!Z118)</f>
        <v>0</v>
      </c>
      <c r="AB128" s="8" t="str">
        <f>(Audi!AA118)</f>
        <v>Included</v>
      </c>
      <c r="AC128" s="8" t="str">
        <f>(Audi!AB118)</f>
        <v>LBM1415027C60-ZN</v>
      </c>
      <c r="AD128" s="8">
        <f>(Audi!AC118)</f>
        <v>0</v>
      </c>
    </row>
    <row r="129" spans="1:30" x14ac:dyDescent="0.25">
      <c r="A129" s="7" t="s">
        <v>1973</v>
      </c>
      <c r="B129" s="8" t="str">
        <f>(Audi!A119)</f>
        <v>A6</v>
      </c>
      <c r="C129" s="9" t="str">
        <f>(Audi!B119)</f>
        <v>2012-2018</v>
      </c>
      <c r="D129" s="59" t="str">
        <f>(Audi!C119)</f>
        <v>FF11</v>
      </c>
      <c r="E129" s="8" t="str">
        <f>(Audi!D119)</f>
        <v>Tarmac</v>
      </c>
      <c r="F129" s="8" t="str">
        <f>(Audi!E119)</f>
        <v>11H909545013TM</v>
      </c>
      <c r="G129" s="14">
        <f>(Audi!F119)</f>
        <v>3</v>
      </c>
      <c r="H129" s="12" t="str">
        <f>(Audi!G119)</f>
        <v>19"</v>
      </c>
      <c r="I129" s="12" t="str">
        <f>(Audi!H119)</f>
        <v>9.5"</v>
      </c>
      <c r="J129" s="12" t="str">
        <f>(Audi!I119)</f>
        <v>45</v>
      </c>
      <c r="K129" s="12" t="str">
        <f>(Audi!J119)</f>
        <v>5x112</v>
      </c>
      <c r="L129" s="12">
        <f>(Audi!K119)</f>
        <v>66.56</v>
      </c>
      <c r="M129" s="8" t="str">
        <f>(Audi!L119)</f>
        <v>High Offset</v>
      </c>
      <c r="N129" s="8">
        <f>(Audi!M119)</f>
        <v>0</v>
      </c>
      <c r="O129" s="9" t="str">
        <f>(Audi!N119)</f>
        <v>265/40R19</v>
      </c>
      <c r="P129" s="60" t="str">
        <f>(Audi!O119)</f>
        <v>FF11</v>
      </c>
      <c r="Q129" s="8" t="str">
        <f>(Audi!P119)</f>
        <v>11H909545013TM</v>
      </c>
      <c r="R129" s="14">
        <f>(Audi!Q119)</f>
        <v>3</v>
      </c>
      <c r="S129" s="12" t="str">
        <f>(Audi!R119)</f>
        <v>19"</v>
      </c>
      <c r="T129" s="12" t="str">
        <f>(Audi!S119)</f>
        <v>9.5"</v>
      </c>
      <c r="U129" s="12" t="str">
        <f>(Audi!T119)</f>
        <v>45</v>
      </c>
      <c r="V129" s="12" t="str">
        <f>(Audi!U119)</f>
        <v>5x112</v>
      </c>
      <c r="W129" s="12">
        <f>(Audi!V119)</f>
        <v>66.56</v>
      </c>
      <c r="X129" s="8" t="str">
        <f>(Audi!W119)</f>
        <v>High Offset</v>
      </c>
      <c r="Y129" s="8">
        <f>(Audi!X119)</f>
        <v>0</v>
      </c>
      <c r="Z129" s="9" t="str">
        <f>(Audi!Y119)</f>
        <v>265/40R19</v>
      </c>
      <c r="AA129" s="8">
        <f>(Audi!Z119)</f>
        <v>0</v>
      </c>
      <c r="AB129" s="8" t="str">
        <f>(Audi!AA119)</f>
        <v>Included</v>
      </c>
      <c r="AC129" s="8" t="str">
        <f>(Audi!AB119)</f>
        <v>LBM1415027C60-ZN</v>
      </c>
      <c r="AD129" s="8">
        <f>(Audi!AC119)</f>
        <v>0</v>
      </c>
    </row>
    <row r="130" spans="1:30" x14ac:dyDescent="0.25">
      <c r="A130" s="7" t="s">
        <v>1973</v>
      </c>
      <c r="B130" s="8" t="str">
        <f>(Audi!A120)</f>
        <v>A6</v>
      </c>
      <c r="C130" s="9" t="str">
        <f>(Audi!B120)</f>
        <v>2012-2018</v>
      </c>
      <c r="D130" s="59" t="str">
        <f>(Audi!C120)</f>
        <v>FF11</v>
      </c>
      <c r="E130" s="8" t="str">
        <f>(Audi!D120)</f>
        <v>Liquid Metal</v>
      </c>
      <c r="F130" s="8" t="str">
        <f>(Audi!E120)</f>
        <v>11H909545013LM</v>
      </c>
      <c r="G130" s="14">
        <f>(Audi!F120)</f>
        <v>3</v>
      </c>
      <c r="H130" s="12" t="str">
        <f>(Audi!G120)</f>
        <v>19"</v>
      </c>
      <c r="I130" s="12" t="str">
        <f>(Audi!H120)</f>
        <v>9.5"</v>
      </c>
      <c r="J130" s="12" t="str">
        <f>(Audi!I120)</f>
        <v>45</v>
      </c>
      <c r="K130" s="12" t="str">
        <f>(Audi!J120)</f>
        <v>5x112</v>
      </c>
      <c r="L130" s="12">
        <f>(Audi!K120)</f>
        <v>66.56</v>
      </c>
      <c r="M130" s="8" t="str">
        <f>(Audi!L120)</f>
        <v>High Offset</v>
      </c>
      <c r="N130" s="8">
        <f>(Audi!M120)</f>
        <v>0</v>
      </c>
      <c r="O130" s="9" t="str">
        <f>(Audi!N120)</f>
        <v>265/40R19</v>
      </c>
      <c r="P130" s="60" t="str">
        <f>(Audi!O120)</f>
        <v>FF11</v>
      </c>
      <c r="Q130" s="8" t="str">
        <f>(Audi!P120)</f>
        <v>11H909545013LM</v>
      </c>
      <c r="R130" s="14">
        <f>(Audi!Q120)</f>
        <v>3</v>
      </c>
      <c r="S130" s="12" t="str">
        <f>(Audi!R120)</f>
        <v>19"</v>
      </c>
      <c r="T130" s="12" t="str">
        <f>(Audi!S120)</f>
        <v>9.5"</v>
      </c>
      <c r="U130" s="12" t="str">
        <f>(Audi!T120)</f>
        <v>45</v>
      </c>
      <c r="V130" s="12" t="str">
        <f>(Audi!U120)</f>
        <v>5x112</v>
      </c>
      <c r="W130" s="12">
        <f>(Audi!V120)</f>
        <v>66.56</v>
      </c>
      <c r="X130" s="8" t="str">
        <f>(Audi!W120)</f>
        <v>High Offset</v>
      </c>
      <c r="Y130" s="8">
        <f>(Audi!X120)</f>
        <v>0</v>
      </c>
      <c r="Z130" s="9" t="str">
        <f>(Audi!Y120)</f>
        <v>265/40R19</v>
      </c>
      <c r="AA130" s="8">
        <f>(Audi!Z120)</f>
        <v>0</v>
      </c>
      <c r="AB130" s="8" t="str">
        <f>(Audi!AA120)</f>
        <v>Included</v>
      </c>
      <c r="AC130" s="8" t="str">
        <f>(Audi!AB120)</f>
        <v>LBM1415027C60-ZN</v>
      </c>
      <c r="AD130" s="8">
        <f>(Audi!AC120)</f>
        <v>0</v>
      </c>
    </row>
    <row r="131" spans="1:30" x14ac:dyDescent="0.25">
      <c r="A131" s="7" t="s">
        <v>1973</v>
      </c>
      <c r="B131" s="8" t="str">
        <f>(Audi!A121)</f>
        <v>A6</v>
      </c>
      <c r="C131" s="9" t="str">
        <f>(Audi!B121)</f>
        <v>2012-2018</v>
      </c>
      <c r="D131" s="59" t="str">
        <f>(Audi!C121)</f>
        <v>FF11</v>
      </c>
      <c r="E131" s="8" t="str">
        <f>(Audi!D121)</f>
        <v>Tarmac</v>
      </c>
      <c r="F131" s="8" t="str">
        <f>(Audi!E121)</f>
        <v>11H009035013TM</v>
      </c>
      <c r="G131" s="14">
        <f>(Audi!F121)</f>
        <v>0</v>
      </c>
      <c r="H131" s="12" t="str">
        <f>(Audi!G121)</f>
        <v>20"</v>
      </c>
      <c r="I131" s="12" t="str">
        <f>(Audi!H121)</f>
        <v>9.0"</v>
      </c>
      <c r="J131" s="12" t="str">
        <f>(Audi!I121)</f>
        <v>35</v>
      </c>
      <c r="K131" s="12" t="str">
        <f>(Audi!J121)</f>
        <v>5x112</v>
      </c>
      <c r="L131" s="12">
        <f>(Audi!K121)</f>
        <v>66.56</v>
      </c>
      <c r="M131" s="8" t="str">
        <f>(Audi!L121)</f>
        <v>High Offset</v>
      </c>
      <c r="N131" s="8">
        <f>(Audi!M121)</f>
        <v>0</v>
      </c>
      <c r="O131" s="9" t="str">
        <f>(Audi!N121)</f>
        <v>255/35R20</v>
      </c>
      <c r="P131" s="60" t="str">
        <f>(Audi!O121)</f>
        <v>FF11</v>
      </c>
      <c r="Q131" s="8" t="str">
        <f>(Audi!P121)</f>
        <v>11H009035013TM</v>
      </c>
      <c r="R131" s="14">
        <f>(Audi!Q121)</f>
        <v>0</v>
      </c>
      <c r="S131" s="12" t="str">
        <f>(Audi!R121)</f>
        <v>20"</v>
      </c>
      <c r="T131" s="12" t="str">
        <f>(Audi!S121)</f>
        <v>9.0"</v>
      </c>
      <c r="U131" s="12" t="str">
        <f>(Audi!T121)</f>
        <v>35</v>
      </c>
      <c r="V131" s="12" t="str">
        <f>(Audi!U121)</f>
        <v>5x112</v>
      </c>
      <c r="W131" s="12">
        <f>(Audi!V121)</f>
        <v>66.56</v>
      </c>
      <c r="X131" s="8" t="str">
        <f>(Audi!W121)</f>
        <v>High Offset</v>
      </c>
      <c r="Y131" s="8">
        <f>(Audi!X121)</f>
        <v>0</v>
      </c>
      <c r="Z131" s="9" t="str">
        <f>(Audi!Y121)</f>
        <v>255/35R20</v>
      </c>
      <c r="AA131" s="8">
        <f>(Audi!Z121)</f>
        <v>0</v>
      </c>
      <c r="AB131" s="8" t="str">
        <f>(Audi!AA121)</f>
        <v>Included</v>
      </c>
      <c r="AC131" s="8" t="str">
        <f>(Audi!AB121)</f>
        <v>LBM1415027C60-ZN</v>
      </c>
      <c r="AD131" s="8">
        <f>(Audi!AC121)</f>
        <v>0</v>
      </c>
    </row>
    <row r="132" spans="1:30" x14ac:dyDescent="0.25">
      <c r="A132" s="7" t="s">
        <v>1973</v>
      </c>
      <c r="B132" s="8" t="str">
        <f>(Audi!A122)</f>
        <v>A6</v>
      </c>
      <c r="C132" s="9" t="str">
        <f>(Audi!B122)</f>
        <v>2012-2018</v>
      </c>
      <c r="D132" s="59" t="str">
        <f>(Audi!C122)</f>
        <v>FF11</v>
      </c>
      <c r="E132" s="8" t="str">
        <f>(Audi!D122)</f>
        <v>Liquid Metal</v>
      </c>
      <c r="F132" s="8" t="str">
        <f>(Audi!E122)</f>
        <v>11H009035013LM</v>
      </c>
      <c r="G132" s="14">
        <f>(Audi!F122)</f>
        <v>27</v>
      </c>
      <c r="H132" s="12" t="str">
        <f>(Audi!G122)</f>
        <v>20"</v>
      </c>
      <c r="I132" s="12" t="str">
        <f>(Audi!H122)</f>
        <v>9.0"</v>
      </c>
      <c r="J132" s="12" t="str">
        <f>(Audi!I122)</f>
        <v>35</v>
      </c>
      <c r="K132" s="12" t="str">
        <f>(Audi!J122)</f>
        <v>5x112</v>
      </c>
      <c r="L132" s="12">
        <f>(Audi!K122)</f>
        <v>66.56</v>
      </c>
      <c r="M132" s="8" t="str">
        <f>(Audi!L122)</f>
        <v>High Offset</v>
      </c>
      <c r="N132" s="8">
        <f>(Audi!M122)</f>
        <v>0</v>
      </c>
      <c r="O132" s="9" t="str">
        <f>(Audi!N122)</f>
        <v>255/35R20</v>
      </c>
      <c r="P132" s="60" t="str">
        <f>(Audi!O122)</f>
        <v>FF11</v>
      </c>
      <c r="Q132" s="8" t="str">
        <f>(Audi!P122)</f>
        <v>11H009035013LM</v>
      </c>
      <c r="R132" s="14">
        <f>(Audi!Q122)</f>
        <v>27</v>
      </c>
      <c r="S132" s="12" t="str">
        <f>(Audi!R122)</f>
        <v>20"</v>
      </c>
      <c r="T132" s="12" t="str">
        <f>(Audi!S122)</f>
        <v>9.0"</v>
      </c>
      <c r="U132" s="12" t="str">
        <f>(Audi!T122)</f>
        <v>35</v>
      </c>
      <c r="V132" s="12" t="str">
        <f>(Audi!U122)</f>
        <v>5x112</v>
      </c>
      <c r="W132" s="12">
        <f>(Audi!V122)</f>
        <v>66.56</v>
      </c>
      <c r="X132" s="8" t="str">
        <f>(Audi!W122)</f>
        <v>High Offset</v>
      </c>
      <c r="Y132" s="8">
        <f>(Audi!X122)</f>
        <v>0</v>
      </c>
      <c r="Z132" s="9" t="str">
        <f>(Audi!Y122)</f>
        <v>255/35R20</v>
      </c>
      <c r="AA132" s="8">
        <f>(Audi!Z122)</f>
        <v>0</v>
      </c>
      <c r="AB132" s="8" t="str">
        <f>(Audi!AA122)</f>
        <v>Included</v>
      </c>
      <c r="AC132" s="8" t="str">
        <f>(Audi!AB122)</f>
        <v>LBM1415027C60-ZN</v>
      </c>
      <c r="AD132" s="8">
        <f>(Audi!AC122)</f>
        <v>0</v>
      </c>
    </row>
    <row r="133" spans="1:30" x14ac:dyDescent="0.25">
      <c r="A133" s="7" t="s">
        <v>1973</v>
      </c>
      <c r="B133" s="8" t="str">
        <f>(Audi!A123)</f>
        <v>A6</v>
      </c>
      <c r="C133" s="9" t="str">
        <f>(Audi!B123)</f>
        <v>2012-2018</v>
      </c>
      <c r="D133" s="59" t="str">
        <f>(Audi!C123)</f>
        <v>FF11</v>
      </c>
      <c r="E133" s="8" t="str">
        <f>(Audi!D123)</f>
        <v>Tarmac</v>
      </c>
      <c r="F133" s="8" t="str">
        <f>(Audi!E123)</f>
        <v>11M109530013TM</v>
      </c>
      <c r="G133" s="14">
        <f>(Audi!F123)</f>
        <v>1</v>
      </c>
      <c r="H133" s="12" t="str">
        <f>(Audi!G123)</f>
        <v>21"</v>
      </c>
      <c r="I133" s="12" t="str">
        <f>(Audi!H123)</f>
        <v>9.5"</v>
      </c>
      <c r="J133" s="12" t="str">
        <f>(Audi!I123)</f>
        <v>30</v>
      </c>
      <c r="K133" s="12" t="str">
        <f>(Audi!J123)</f>
        <v>5x112</v>
      </c>
      <c r="L133" s="12">
        <f>(Audi!K123)</f>
        <v>66.56</v>
      </c>
      <c r="M133" s="8" t="str">
        <f>(Audi!L123)</f>
        <v>Medium Offset</v>
      </c>
      <c r="N133" s="8">
        <f>(Audi!M123)</f>
        <v>0</v>
      </c>
      <c r="O133" s="9" t="str">
        <f>(Audi!N123)</f>
        <v>255/30R21</v>
      </c>
      <c r="P133" s="60" t="str">
        <f>(Audi!O123)</f>
        <v>FF11</v>
      </c>
      <c r="Q133" s="8" t="str">
        <f>(Audi!P123)</f>
        <v>11M109530013TM</v>
      </c>
      <c r="R133" s="14">
        <f>(Audi!Q123)</f>
        <v>1</v>
      </c>
      <c r="S133" s="12" t="str">
        <f>(Audi!R123)</f>
        <v>21"</v>
      </c>
      <c r="T133" s="12" t="str">
        <f>(Audi!S123)</f>
        <v>9.5"</v>
      </c>
      <c r="U133" s="12" t="str">
        <f>(Audi!T123)</f>
        <v>30</v>
      </c>
      <c r="V133" s="12" t="str">
        <f>(Audi!U123)</f>
        <v>5x112</v>
      </c>
      <c r="W133" s="12">
        <f>(Audi!V123)</f>
        <v>66.56</v>
      </c>
      <c r="X133" s="8" t="str">
        <f>(Audi!W123)</f>
        <v>Medium Offset</v>
      </c>
      <c r="Y133" s="8">
        <f>(Audi!X123)</f>
        <v>0</v>
      </c>
      <c r="Z133" s="9" t="str">
        <f>(Audi!Y123)</f>
        <v>255/30R21</v>
      </c>
      <c r="AA133" s="8">
        <f>(Audi!Z123)</f>
        <v>0</v>
      </c>
      <c r="AB133" s="8" t="str">
        <f>(Audi!AA123)</f>
        <v>Included</v>
      </c>
      <c r="AC133" s="8" t="str">
        <f>(Audi!AB123)</f>
        <v>LBM1415027C60-ZN</v>
      </c>
      <c r="AD133" s="8">
        <f>(Audi!AC123)</f>
        <v>0</v>
      </c>
    </row>
    <row r="134" spans="1:30" x14ac:dyDescent="0.25">
      <c r="A134" s="7" t="s">
        <v>1973</v>
      </c>
      <c r="B134" s="8" t="str">
        <f>(Audi!A124)</f>
        <v>A6</v>
      </c>
      <c r="C134" s="9" t="str">
        <f>(Audi!B124)</f>
        <v>2012-2018</v>
      </c>
      <c r="D134" s="59" t="str">
        <f>(Audi!C124)</f>
        <v>FF11</v>
      </c>
      <c r="E134" s="8" t="str">
        <f>(Audi!D124)</f>
        <v>Liquid Metal</v>
      </c>
      <c r="F134" s="8" t="str">
        <f>(Audi!E124)</f>
        <v>11M109530013LM</v>
      </c>
      <c r="G134" s="14">
        <f>(Audi!F124)</f>
        <v>-2</v>
      </c>
      <c r="H134" s="12" t="str">
        <f>(Audi!G124)</f>
        <v>21"</v>
      </c>
      <c r="I134" s="12" t="str">
        <f>(Audi!H124)</f>
        <v>9.5"</v>
      </c>
      <c r="J134" s="12" t="str">
        <f>(Audi!I124)</f>
        <v>30</v>
      </c>
      <c r="K134" s="12" t="str">
        <f>(Audi!J124)</f>
        <v>5x112</v>
      </c>
      <c r="L134" s="12">
        <f>(Audi!K124)</f>
        <v>66.56</v>
      </c>
      <c r="M134" s="8" t="str">
        <f>(Audi!L124)</f>
        <v>Medium Offset</v>
      </c>
      <c r="N134" s="8">
        <f>(Audi!M124)</f>
        <v>0</v>
      </c>
      <c r="O134" s="9" t="str">
        <f>(Audi!N124)</f>
        <v>255/30R21</v>
      </c>
      <c r="P134" s="60" t="str">
        <f>(Audi!O124)</f>
        <v>FF11</v>
      </c>
      <c r="Q134" s="8" t="str">
        <f>(Audi!P124)</f>
        <v>11M109530013LM</v>
      </c>
      <c r="R134" s="14">
        <f>(Audi!Q124)</f>
        <v>-2</v>
      </c>
      <c r="S134" s="12" t="str">
        <f>(Audi!R124)</f>
        <v>21"</v>
      </c>
      <c r="T134" s="12" t="str">
        <f>(Audi!S124)</f>
        <v>9.5"</v>
      </c>
      <c r="U134" s="12" t="str">
        <f>(Audi!T124)</f>
        <v>30</v>
      </c>
      <c r="V134" s="12" t="str">
        <f>(Audi!U124)</f>
        <v>5x112</v>
      </c>
      <c r="W134" s="12">
        <f>(Audi!V124)</f>
        <v>66.56</v>
      </c>
      <c r="X134" s="8" t="str">
        <f>(Audi!W124)</f>
        <v>Medium Offset</v>
      </c>
      <c r="Y134" s="8">
        <f>(Audi!X124)</f>
        <v>0</v>
      </c>
      <c r="Z134" s="9" t="str">
        <f>(Audi!Y124)</f>
        <v>255/30R21</v>
      </c>
      <c r="AA134" s="8">
        <f>(Audi!Z124)</f>
        <v>0</v>
      </c>
      <c r="AB134" s="8" t="str">
        <f>(Audi!AA124)</f>
        <v>Included</v>
      </c>
      <c r="AC134" s="8" t="str">
        <f>(Audi!AB124)</f>
        <v>LBM1415027C60-ZN</v>
      </c>
      <c r="AD134" s="8">
        <f>(Audi!AC124)</f>
        <v>0</v>
      </c>
    </row>
    <row r="135" spans="1:30" x14ac:dyDescent="0.25">
      <c r="A135" s="7" t="s">
        <v>1973</v>
      </c>
      <c r="B135" s="8" t="str">
        <f>(Audi!A125)</f>
        <v>A6</v>
      </c>
      <c r="C135" s="9" t="str">
        <f>(Audi!B125)</f>
        <v>2012-2018</v>
      </c>
      <c r="D135" s="59" t="str">
        <f>(Audi!C125)</f>
        <v>FF11</v>
      </c>
      <c r="E135" s="8" t="str">
        <f>(Audi!D125)</f>
        <v>Raw</v>
      </c>
      <c r="F135" s="8" t="str">
        <f>(Audi!E125)</f>
        <v>11M109530013RW</v>
      </c>
      <c r="G135" s="14">
        <f>(Audi!F125)</f>
        <v>19</v>
      </c>
      <c r="H135" s="12" t="str">
        <f>(Audi!G125)</f>
        <v>21"</v>
      </c>
      <c r="I135" s="12" t="str">
        <f>(Audi!H125)</f>
        <v>9.5"</v>
      </c>
      <c r="J135" s="12" t="str">
        <f>(Audi!I125)</f>
        <v>30</v>
      </c>
      <c r="K135" s="12" t="str">
        <f>(Audi!J125)</f>
        <v>5x112</v>
      </c>
      <c r="L135" s="12">
        <f>(Audi!K125)</f>
        <v>66.56</v>
      </c>
      <c r="M135" s="8" t="str">
        <f>(Audi!L125)</f>
        <v>Medium Offset</v>
      </c>
      <c r="N135" s="8">
        <f>(Audi!M125)</f>
        <v>0</v>
      </c>
      <c r="O135" s="9" t="str">
        <f>(Audi!N125)</f>
        <v>255/30R21</v>
      </c>
      <c r="P135" s="60" t="str">
        <f>(Audi!O125)</f>
        <v>FF11</v>
      </c>
      <c r="Q135" s="8" t="str">
        <f>(Audi!P125)</f>
        <v>11M109530013RW</v>
      </c>
      <c r="R135" s="14">
        <f>(Audi!Q125)</f>
        <v>19</v>
      </c>
      <c r="S135" s="12" t="str">
        <f>(Audi!R125)</f>
        <v>21"</v>
      </c>
      <c r="T135" s="12" t="str">
        <f>(Audi!S125)</f>
        <v>9.5"</v>
      </c>
      <c r="U135" s="12" t="str">
        <f>(Audi!T125)</f>
        <v>30</v>
      </c>
      <c r="V135" s="12" t="str">
        <f>(Audi!U125)</f>
        <v>5x112</v>
      </c>
      <c r="W135" s="12">
        <f>(Audi!V125)</f>
        <v>66.56</v>
      </c>
      <c r="X135" s="8" t="str">
        <f>(Audi!W125)</f>
        <v>Medium Offset</v>
      </c>
      <c r="Y135" s="8">
        <f>(Audi!X125)</f>
        <v>0</v>
      </c>
      <c r="Z135" s="9" t="str">
        <f>(Audi!Y125)</f>
        <v>255/30R21</v>
      </c>
      <c r="AA135" s="8">
        <f>(Audi!Z125)</f>
        <v>0</v>
      </c>
      <c r="AB135" s="8" t="str">
        <f>(Audi!AA125)</f>
        <v>Included</v>
      </c>
      <c r="AC135" s="8" t="str">
        <f>(Audi!AB125)</f>
        <v>LBM1415027C60-ZN</v>
      </c>
      <c r="AD135" s="8">
        <f>(Audi!AC125)</f>
        <v>0</v>
      </c>
    </row>
    <row r="136" spans="1:30" x14ac:dyDescent="0.25">
      <c r="A136" s="7" t="s">
        <v>1973</v>
      </c>
      <c r="B136" s="8" t="str">
        <f>(Audi!A126)</f>
        <v>A6</v>
      </c>
      <c r="C136" s="9" t="str">
        <f>(Audi!B126)</f>
        <v>2006-2011</v>
      </c>
      <c r="D136" s="59" t="str">
        <f>(Audi!C126)</f>
        <v>FF15</v>
      </c>
      <c r="E136" s="8" t="str">
        <f>(Audi!D126)</f>
        <v>Tarmac</v>
      </c>
      <c r="F136" s="8" t="str">
        <f>(Audi!E126)</f>
        <v>15H909545013TM</v>
      </c>
      <c r="G136" s="14">
        <f>(Audi!F126)</f>
        <v>0</v>
      </c>
      <c r="H136" s="12" t="str">
        <f>(Audi!G126)</f>
        <v>19"</v>
      </c>
      <c r="I136" s="12" t="str">
        <f>(Audi!H126)</f>
        <v>9.5"</v>
      </c>
      <c r="J136" s="12" t="str">
        <f>(Audi!I126)</f>
        <v>45</v>
      </c>
      <c r="K136" s="12" t="str">
        <f>(Audi!J126)</f>
        <v>5x112</v>
      </c>
      <c r="L136" s="12">
        <f>(Audi!K126)</f>
        <v>66.56</v>
      </c>
      <c r="M136" s="8" t="str">
        <f>(Audi!L126)</f>
        <v>High Offset</v>
      </c>
      <c r="N136" s="8">
        <f>(Audi!M126)</f>
        <v>24</v>
      </c>
      <c r="O136" s="9" t="str">
        <f>(Audi!N126)</f>
        <v>265/35R19</v>
      </c>
      <c r="P136" s="60" t="str">
        <f>(Audi!O126)</f>
        <v>FF15</v>
      </c>
      <c r="Q136" s="8" t="str">
        <f>(Audi!P126)</f>
        <v>15H909545013TM</v>
      </c>
      <c r="R136" s="14">
        <f>(Audi!Q126)</f>
        <v>0</v>
      </c>
      <c r="S136" s="12" t="str">
        <f>(Audi!R126)</f>
        <v>19"</v>
      </c>
      <c r="T136" s="12" t="str">
        <f>(Audi!S126)</f>
        <v>9.5"</v>
      </c>
      <c r="U136" s="12" t="str">
        <f>(Audi!T126)</f>
        <v>45</v>
      </c>
      <c r="V136" s="12" t="str">
        <f>(Audi!U126)</f>
        <v>5x112</v>
      </c>
      <c r="W136" s="12">
        <f>(Audi!V126)</f>
        <v>66.56</v>
      </c>
      <c r="X136" s="8" t="str">
        <f>(Audi!W126)</f>
        <v>High Offset</v>
      </c>
      <c r="Y136" s="8">
        <f>(Audi!X126)</f>
        <v>24</v>
      </c>
      <c r="Z136" s="9" t="str">
        <f>(Audi!Y126)</f>
        <v>265/35R19</v>
      </c>
      <c r="AA136" s="8">
        <f>(Audi!Z126)</f>
        <v>0</v>
      </c>
      <c r="AB136" s="8" t="str">
        <f>(Audi!AA126)</f>
        <v>Included</v>
      </c>
      <c r="AC136" s="8" t="str">
        <f>(Audi!AB126)</f>
        <v>LBM1415027C60-ZN</v>
      </c>
      <c r="AD136" s="8" t="str">
        <f>(Audi!AC126)</f>
        <v>HR666-571</v>
      </c>
    </row>
    <row r="137" spans="1:30" x14ac:dyDescent="0.25">
      <c r="A137" s="7" t="s">
        <v>1973</v>
      </c>
      <c r="B137" s="8" t="e">
        <f>(Audi!#REF!)</f>
        <v>#REF!</v>
      </c>
      <c r="C137" s="9" t="e">
        <f>(Audi!#REF!)</f>
        <v>#REF!</v>
      </c>
      <c r="D137" s="59" t="e">
        <f>(Audi!#REF!)</f>
        <v>#REF!</v>
      </c>
      <c r="E137" s="8" t="e">
        <f>(Audi!#REF!)</f>
        <v>#REF!</v>
      </c>
      <c r="F137" s="8" t="e">
        <f>(Audi!#REF!)</f>
        <v>#REF!</v>
      </c>
      <c r="G137" s="14" t="e">
        <f>(Audi!#REF!)</f>
        <v>#REF!</v>
      </c>
      <c r="H137" s="12" t="e">
        <f>(Audi!#REF!)</f>
        <v>#REF!</v>
      </c>
      <c r="I137" s="12" t="e">
        <f>(Audi!#REF!)</f>
        <v>#REF!</v>
      </c>
      <c r="J137" s="12" t="e">
        <f>(Audi!#REF!)</f>
        <v>#REF!</v>
      </c>
      <c r="K137" s="12" t="e">
        <f>(Audi!#REF!)</f>
        <v>#REF!</v>
      </c>
      <c r="L137" s="12" t="e">
        <f>(Audi!#REF!)</f>
        <v>#REF!</v>
      </c>
      <c r="M137" s="8" t="e">
        <f>(Audi!#REF!)</f>
        <v>#REF!</v>
      </c>
      <c r="N137" s="8" t="e">
        <f>(Audi!#REF!)</f>
        <v>#REF!</v>
      </c>
      <c r="O137" s="9" t="e">
        <f>(Audi!#REF!)</f>
        <v>#REF!</v>
      </c>
      <c r="P137" s="60" t="e">
        <f>(Audi!#REF!)</f>
        <v>#REF!</v>
      </c>
      <c r="Q137" s="8" t="e">
        <f>(Audi!#REF!)</f>
        <v>#REF!</v>
      </c>
      <c r="R137" s="14" t="e">
        <f>(Audi!#REF!)</f>
        <v>#REF!</v>
      </c>
      <c r="S137" s="12" t="e">
        <f>(Audi!#REF!)</f>
        <v>#REF!</v>
      </c>
      <c r="T137" s="12" t="e">
        <f>(Audi!#REF!)</f>
        <v>#REF!</v>
      </c>
      <c r="U137" s="12" t="e">
        <f>(Audi!#REF!)</f>
        <v>#REF!</v>
      </c>
      <c r="V137" s="12" t="e">
        <f>(Audi!#REF!)</f>
        <v>#REF!</v>
      </c>
      <c r="W137" s="12" t="e">
        <f>(Audi!#REF!)</f>
        <v>#REF!</v>
      </c>
      <c r="X137" s="8" t="e">
        <f>(Audi!#REF!)</f>
        <v>#REF!</v>
      </c>
      <c r="Y137" s="8" t="e">
        <f>(Audi!#REF!)</f>
        <v>#REF!</v>
      </c>
      <c r="Z137" s="9" t="e">
        <f>(Audi!#REF!)</f>
        <v>#REF!</v>
      </c>
      <c r="AA137" s="8" t="e">
        <f>(Audi!#REF!)</f>
        <v>#REF!</v>
      </c>
      <c r="AB137" s="8" t="e">
        <f>(Audi!#REF!)</f>
        <v>#REF!</v>
      </c>
      <c r="AC137" s="8" t="e">
        <f>(Audi!#REF!)</f>
        <v>#REF!</v>
      </c>
      <c r="AD137" s="8" t="e">
        <f>(Audi!#REF!)</f>
        <v>#REF!</v>
      </c>
    </row>
    <row r="138" spans="1:30" x14ac:dyDescent="0.25">
      <c r="A138" s="7" t="s">
        <v>1973</v>
      </c>
      <c r="B138" s="8" t="e">
        <f>(Audi!#REF!)</f>
        <v>#REF!</v>
      </c>
      <c r="C138" s="9" t="e">
        <f>(Audi!#REF!)</f>
        <v>#REF!</v>
      </c>
      <c r="D138" s="59" t="e">
        <f>(Audi!#REF!)</f>
        <v>#REF!</v>
      </c>
      <c r="E138" s="8" t="e">
        <f>(Audi!#REF!)</f>
        <v>#REF!</v>
      </c>
      <c r="F138" s="8" t="e">
        <f>(Audi!#REF!)</f>
        <v>#REF!</v>
      </c>
      <c r="G138" s="14" t="e">
        <f>(Audi!#REF!)</f>
        <v>#REF!</v>
      </c>
      <c r="H138" s="12" t="e">
        <f>(Audi!#REF!)</f>
        <v>#REF!</v>
      </c>
      <c r="I138" s="12" t="e">
        <f>(Audi!#REF!)</f>
        <v>#REF!</v>
      </c>
      <c r="J138" s="12" t="e">
        <f>(Audi!#REF!)</f>
        <v>#REF!</v>
      </c>
      <c r="K138" s="12" t="e">
        <f>(Audi!#REF!)</f>
        <v>#REF!</v>
      </c>
      <c r="L138" s="12" t="e">
        <f>(Audi!#REF!)</f>
        <v>#REF!</v>
      </c>
      <c r="M138" s="8" t="e">
        <f>(Audi!#REF!)</f>
        <v>#REF!</v>
      </c>
      <c r="N138" s="8" t="e">
        <f>(Audi!#REF!)</f>
        <v>#REF!</v>
      </c>
      <c r="O138" s="9" t="e">
        <f>(Audi!#REF!)</f>
        <v>#REF!</v>
      </c>
      <c r="P138" s="60" t="e">
        <f>(Audi!#REF!)</f>
        <v>#REF!</v>
      </c>
      <c r="Q138" s="8" t="e">
        <f>(Audi!#REF!)</f>
        <v>#REF!</v>
      </c>
      <c r="R138" s="14" t="e">
        <f>(Audi!#REF!)</f>
        <v>#REF!</v>
      </c>
      <c r="S138" s="12" t="e">
        <f>(Audi!#REF!)</f>
        <v>#REF!</v>
      </c>
      <c r="T138" s="12" t="e">
        <f>(Audi!#REF!)</f>
        <v>#REF!</v>
      </c>
      <c r="U138" s="12" t="e">
        <f>(Audi!#REF!)</f>
        <v>#REF!</v>
      </c>
      <c r="V138" s="12" t="e">
        <f>(Audi!#REF!)</f>
        <v>#REF!</v>
      </c>
      <c r="W138" s="12" t="e">
        <f>(Audi!#REF!)</f>
        <v>#REF!</v>
      </c>
      <c r="X138" s="8" t="e">
        <f>(Audi!#REF!)</f>
        <v>#REF!</v>
      </c>
      <c r="Y138" s="8" t="e">
        <f>(Audi!#REF!)</f>
        <v>#REF!</v>
      </c>
      <c r="Z138" s="9" t="e">
        <f>(Audi!#REF!)</f>
        <v>#REF!</v>
      </c>
      <c r="AA138" s="8" t="e">
        <f>(Audi!#REF!)</f>
        <v>#REF!</v>
      </c>
      <c r="AB138" s="8" t="e">
        <f>(Audi!#REF!)</f>
        <v>#REF!</v>
      </c>
      <c r="AC138" s="8" t="e">
        <f>(Audi!#REF!)</f>
        <v>#REF!</v>
      </c>
      <c r="AD138" s="8" t="e">
        <f>(Audi!#REF!)</f>
        <v>#REF!</v>
      </c>
    </row>
    <row r="139" spans="1:30" x14ac:dyDescent="0.25">
      <c r="A139" s="7" t="s">
        <v>1973</v>
      </c>
      <c r="B139" s="8" t="str">
        <f>(Audi!A127)</f>
        <v>A6</v>
      </c>
      <c r="C139" s="9" t="str">
        <f>(Audi!B127)</f>
        <v>2012-2018</v>
      </c>
      <c r="D139" s="59" t="str">
        <f>(Audi!C127)</f>
        <v>FF15</v>
      </c>
      <c r="E139" s="8" t="str">
        <f>(Audi!D127)</f>
        <v>Tarmac</v>
      </c>
      <c r="F139" s="8" t="str">
        <f>(Audi!E127)</f>
        <v>15H909545013TM</v>
      </c>
      <c r="G139" s="14">
        <f>(Audi!F127)</f>
        <v>0</v>
      </c>
      <c r="H139" s="12" t="str">
        <f>(Audi!G127)</f>
        <v>19"</v>
      </c>
      <c r="I139" s="12" t="str">
        <f>(Audi!H127)</f>
        <v>9.5"</v>
      </c>
      <c r="J139" s="12" t="str">
        <f>(Audi!I127)</f>
        <v>45</v>
      </c>
      <c r="K139" s="12" t="str">
        <f>(Audi!J127)</f>
        <v>5x112</v>
      </c>
      <c r="L139" s="12">
        <f>(Audi!K127)</f>
        <v>66.56</v>
      </c>
      <c r="M139" s="8" t="str">
        <f>(Audi!L127)</f>
        <v>High Offset</v>
      </c>
      <c r="N139" s="8">
        <f>(Audi!M127)</f>
        <v>24</v>
      </c>
      <c r="O139" s="9" t="str">
        <f>(Audi!N127)</f>
        <v>265/40R19</v>
      </c>
      <c r="P139" s="60" t="str">
        <f>(Audi!O127)</f>
        <v>FF15</v>
      </c>
      <c r="Q139" s="8" t="str">
        <f>(Audi!P127)</f>
        <v>15H909545013TM</v>
      </c>
      <c r="R139" s="14">
        <f>(Audi!Q127)</f>
        <v>0</v>
      </c>
      <c r="S139" s="12" t="str">
        <f>(Audi!R127)</f>
        <v>19"</v>
      </c>
      <c r="T139" s="12" t="str">
        <f>(Audi!S127)</f>
        <v>9.5"</v>
      </c>
      <c r="U139" s="12" t="str">
        <f>(Audi!T127)</f>
        <v>45</v>
      </c>
      <c r="V139" s="12" t="str">
        <f>(Audi!U127)</f>
        <v>5x112</v>
      </c>
      <c r="W139" s="12">
        <f>(Audi!V127)</f>
        <v>66.56</v>
      </c>
      <c r="X139" s="8" t="str">
        <f>(Audi!W127)</f>
        <v>High Offset</v>
      </c>
      <c r="Y139" s="8">
        <f>(Audi!X127)</f>
        <v>24</v>
      </c>
      <c r="Z139" s="9" t="str">
        <f>(Audi!Y127)</f>
        <v>265/40R19</v>
      </c>
      <c r="AA139" s="8">
        <f>(Audi!Z127)</f>
        <v>0</v>
      </c>
      <c r="AB139" s="8" t="str">
        <f>(Audi!AA127)</f>
        <v>Included</v>
      </c>
      <c r="AC139" s="8" t="str">
        <f>(Audi!AB127)</f>
        <v>LBM1415027C60-ZN</v>
      </c>
      <c r="AD139" s="8">
        <f>(Audi!AC127)</f>
        <v>0</v>
      </c>
    </row>
    <row r="140" spans="1:30" x14ac:dyDescent="0.25">
      <c r="A140" s="7" t="s">
        <v>1973</v>
      </c>
      <c r="B140" s="8" t="str">
        <f>(Audi!A128)</f>
        <v>A7</v>
      </c>
      <c r="C140" s="9" t="str">
        <f>(Audi!B128)</f>
        <v>2011-2018</v>
      </c>
      <c r="D140" s="59" t="str">
        <f>(Audi!C128)</f>
        <v>FF01</v>
      </c>
      <c r="E140" s="8" t="str">
        <f>(Audi!D128)</f>
        <v>Tarmac</v>
      </c>
      <c r="F140" s="8" t="str">
        <f>(Audi!E128)</f>
        <v>01M010535013TM</v>
      </c>
      <c r="G140" s="14">
        <f>(Audi!F128)</f>
        <v>1</v>
      </c>
      <c r="H140" s="12" t="str">
        <f>(Audi!G128)</f>
        <v>20"</v>
      </c>
      <c r="I140" s="12" t="str">
        <f>(Audi!H128)</f>
        <v>10.5"</v>
      </c>
      <c r="J140" s="12" t="str">
        <f>(Audi!I128)</f>
        <v>35</v>
      </c>
      <c r="K140" s="12" t="str">
        <f>(Audi!J128)</f>
        <v>5x112</v>
      </c>
      <c r="L140" s="12">
        <f>(Audi!K128)</f>
        <v>66.56</v>
      </c>
      <c r="M140" s="8" t="str">
        <f>(Audi!L128)</f>
        <v>Medium Offset</v>
      </c>
      <c r="N140" s="8">
        <f>(Audi!M128)</f>
        <v>28</v>
      </c>
      <c r="O140" s="9" t="str">
        <f>(Audi!N128)</f>
        <v>275/35R20</v>
      </c>
      <c r="P140" s="60" t="str">
        <f>(Audi!O128)</f>
        <v>FF01</v>
      </c>
      <c r="Q140" s="8" t="str">
        <f>(Audi!P128)</f>
        <v>01M010535013TM</v>
      </c>
      <c r="R140" s="14">
        <f>(Audi!Q128)</f>
        <v>1</v>
      </c>
      <c r="S140" s="12" t="str">
        <f>(Audi!R128)</f>
        <v>20"</v>
      </c>
      <c r="T140" s="12" t="str">
        <f>(Audi!S128)</f>
        <v>10.5"</v>
      </c>
      <c r="U140" s="12" t="str">
        <f>(Audi!T128)</f>
        <v>35</v>
      </c>
      <c r="V140" s="12" t="str">
        <f>(Audi!U128)</f>
        <v>5x112</v>
      </c>
      <c r="W140" s="12">
        <f>(Audi!V128)</f>
        <v>66.56</v>
      </c>
      <c r="X140" s="8" t="str">
        <f>(Audi!W128)</f>
        <v>Medium Offset</v>
      </c>
      <c r="Y140" s="8">
        <f>(Audi!X128)</f>
        <v>28</v>
      </c>
      <c r="Z140" s="9" t="str">
        <f>(Audi!Y128)</f>
        <v>275/35R20</v>
      </c>
      <c r="AA140" s="8" t="str">
        <f>(Audi!Z128)</f>
        <v>Excludes Competition Package</v>
      </c>
      <c r="AB140" s="8" t="str">
        <f>(Audi!AA128)</f>
        <v>Included</v>
      </c>
      <c r="AC140" s="8" t="str">
        <f>(Audi!AB128)</f>
        <v>LBM1415027C60-ZN</v>
      </c>
      <c r="AD140" s="8" t="str">
        <f>(Audi!AC128)</f>
        <v>HR666-571</v>
      </c>
    </row>
    <row r="141" spans="1:30" x14ac:dyDescent="0.25">
      <c r="A141" s="7" t="s">
        <v>1973</v>
      </c>
      <c r="B141" s="8" t="str">
        <f>(Audi!A129)</f>
        <v>A7</v>
      </c>
      <c r="C141" s="9" t="str">
        <f>(Audi!B129)</f>
        <v>2011-2018</v>
      </c>
      <c r="D141" s="59" t="str">
        <f>(Audi!C129)</f>
        <v>FF01</v>
      </c>
      <c r="E141" s="8" t="str">
        <f>(Audi!D129)</f>
        <v>Liquid Silver</v>
      </c>
      <c r="F141" s="8" t="str">
        <f>(Audi!E129)</f>
        <v>01M010535013LS</v>
      </c>
      <c r="G141" s="14">
        <f>(Audi!F129)</f>
        <v>26</v>
      </c>
      <c r="H141" s="12" t="str">
        <f>(Audi!G129)</f>
        <v>20"</v>
      </c>
      <c r="I141" s="12" t="str">
        <f>(Audi!H129)</f>
        <v>10.5"</v>
      </c>
      <c r="J141" s="12" t="str">
        <f>(Audi!I129)</f>
        <v>35</v>
      </c>
      <c r="K141" s="12" t="str">
        <f>(Audi!J129)</f>
        <v>5x112</v>
      </c>
      <c r="L141" s="12">
        <f>(Audi!K129)</f>
        <v>66.56</v>
      </c>
      <c r="M141" s="8" t="str">
        <f>(Audi!L129)</f>
        <v>Medium Offset</v>
      </c>
      <c r="N141" s="8">
        <f>(Audi!M129)</f>
        <v>28</v>
      </c>
      <c r="O141" s="9" t="str">
        <f>(Audi!N129)</f>
        <v>275/35R20</v>
      </c>
      <c r="P141" s="60" t="str">
        <f>(Audi!O129)</f>
        <v>FF01</v>
      </c>
      <c r="Q141" s="8" t="str">
        <f>(Audi!P129)</f>
        <v>01M010535013LS</v>
      </c>
      <c r="R141" s="14">
        <f>(Audi!Q129)</f>
        <v>26</v>
      </c>
      <c r="S141" s="12" t="str">
        <f>(Audi!R129)</f>
        <v>20"</v>
      </c>
      <c r="T141" s="12" t="str">
        <f>(Audi!S129)</f>
        <v>10.5"</v>
      </c>
      <c r="U141" s="12" t="str">
        <f>(Audi!T129)</f>
        <v>35</v>
      </c>
      <c r="V141" s="12" t="str">
        <f>(Audi!U129)</f>
        <v>5x112</v>
      </c>
      <c r="W141" s="12">
        <f>(Audi!V129)</f>
        <v>66.56</v>
      </c>
      <c r="X141" s="8" t="str">
        <f>(Audi!W129)</f>
        <v>Medium Offset</v>
      </c>
      <c r="Y141" s="8">
        <f>(Audi!X129)</f>
        <v>28</v>
      </c>
      <c r="Z141" s="9" t="str">
        <f>(Audi!Y129)</f>
        <v>275/35R20</v>
      </c>
      <c r="AA141" s="8" t="str">
        <f>(Audi!Z129)</f>
        <v>Excludes Competition Package</v>
      </c>
      <c r="AB141" s="8" t="str">
        <f>(Audi!AA129)</f>
        <v>Included</v>
      </c>
      <c r="AC141" s="8" t="str">
        <f>(Audi!AB129)</f>
        <v>LBM1415027C60-ZN</v>
      </c>
      <c r="AD141" s="8">
        <f>(Audi!AC129)</f>
        <v>0</v>
      </c>
    </row>
    <row r="142" spans="1:30" x14ac:dyDescent="0.25">
      <c r="A142" s="7" t="s">
        <v>1973</v>
      </c>
      <c r="B142" s="8" t="str">
        <f>(Audi!A130)</f>
        <v>A7</v>
      </c>
      <c r="C142" s="9" t="str">
        <f>(Audi!B130)</f>
        <v>2011-2018</v>
      </c>
      <c r="D142" s="59" t="str">
        <f>(Audi!C130)</f>
        <v>FF01</v>
      </c>
      <c r="E142" s="8" t="str">
        <f>(Audi!D130)</f>
        <v>Tarmac</v>
      </c>
      <c r="F142" s="8" t="str">
        <f>(Audi!E130)</f>
        <v>01M009025013TM</v>
      </c>
      <c r="G142" s="14">
        <f>(Audi!F130)</f>
        <v>0</v>
      </c>
      <c r="H142" s="12" t="str">
        <f>(Audi!G130)</f>
        <v>20"</v>
      </c>
      <c r="I142" s="12" t="str">
        <f>(Audi!H130)</f>
        <v>9.0"</v>
      </c>
      <c r="J142" s="12" t="str">
        <f>(Audi!I130)</f>
        <v>25</v>
      </c>
      <c r="K142" s="12" t="str">
        <f>(Audi!J130)</f>
        <v>5x112</v>
      </c>
      <c r="L142" s="12">
        <f>(Audi!K130)</f>
        <v>66.56</v>
      </c>
      <c r="M142" s="8" t="str">
        <f>(Audi!L130)</f>
        <v>Medium Offset</v>
      </c>
      <c r="N142" s="8">
        <f>(Audi!M130)</f>
        <v>25.8</v>
      </c>
      <c r="O142" s="9" t="str">
        <f>(Audi!N130)</f>
        <v>265/35R20</v>
      </c>
      <c r="P142" s="60" t="str">
        <f>(Audi!O130)</f>
        <v>FF01</v>
      </c>
      <c r="Q142" s="8" t="str">
        <f>(Audi!P130)</f>
        <v>01M009025013TM</v>
      </c>
      <c r="R142" s="14">
        <f>(Audi!Q130)</f>
        <v>0</v>
      </c>
      <c r="S142" s="12" t="str">
        <f>(Audi!R130)</f>
        <v>20"</v>
      </c>
      <c r="T142" s="12" t="str">
        <f>(Audi!S130)</f>
        <v>9.0"</v>
      </c>
      <c r="U142" s="12" t="str">
        <f>(Audi!T130)</f>
        <v>25</v>
      </c>
      <c r="V142" s="12" t="str">
        <f>(Audi!U130)</f>
        <v>5x112</v>
      </c>
      <c r="W142" s="12">
        <f>(Audi!V130)</f>
        <v>66.56</v>
      </c>
      <c r="X142" s="8" t="str">
        <f>(Audi!W130)</f>
        <v>Medium Offset</v>
      </c>
      <c r="Y142" s="8">
        <f>(Audi!X130)</f>
        <v>25.8</v>
      </c>
      <c r="Z142" s="9" t="str">
        <f>(Audi!Y130)</f>
        <v>265/35R20</v>
      </c>
      <c r="AA142" s="8" t="str">
        <f>(Audi!Z130)</f>
        <v>Excludes Competition Package</v>
      </c>
      <c r="AB142" s="8" t="str">
        <f>(Audi!AA130)</f>
        <v>Included</v>
      </c>
      <c r="AC142" s="8" t="str">
        <f>(Audi!AB130)</f>
        <v>LBM1415027C60-ZN</v>
      </c>
      <c r="AD142" s="8">
        <f>(Audi!AC130)</f>
        <v>0</v>
      </c>
    </row>
    <row r="143" spans="1:30" x14ac:dyDescent="0.25">
      <c r="A143" s="7" t="s">
        <v>1973</v>
      </c>
      <c r="B143" s="8" t="str">
        <f>(Audi!A131)</f>
        <v>A7</v>
      </c>
      <c r="C143" s="9" t="str">
        <f>(Audi!B131)</f>
        <v>2011-2018</v>
      </c>
      <c r="D143" s="59" t="str">
        <f>(Audi!C131)</f>
        <v>FF01</v>
      </c>
      <c r="E143" s="8" t="str">
        <f>(Audi!D131)</f>
        <v>Liquid Silver</v>
      </c>
      <c r="F143" s="8" t="str">
        <f>(Audi!E131)</f>
        <v>01M009025013LS</v>
      </c>
      <c r="G143" s="14">
        <f>(Audi!F131)</f>
        <v>34</v>
      </c>
      <c r="H143" s="12" t="str">
        <f>(Audi!G131)</f>
        <v>20"</v>
      </c>
      <c r="I143" s="12" t="str">
        <f>(Audi!H131)</f>
        <v>9.0"</v>
      </c>
      <c r="J143" s="12" t="str">
        <f>(Audi!I131)</f>
        <v>25</v>
      </c>
      <c r="K143" s="12" t="str">
        <f>(Audi!J131)</f>
        <v>5x112</v>
      </c>
      <c r="L143" s="12">
        <f>(Audi!K131)</f>
        <v>66.56</v>
      </c>
      <c r="M143" s="8" t="str">
        <f>(Audi!L131)</f>
        <v>Medium Offset</v>
      </c>
      <c r="N143" s="8">
        <f>(Audi!M131)</f>
        <v>25.8</v>
      </c>
      <c r="O143" s="9" t="str">
        <f>(Audi!N131)</f>
        <v>265/35R20</v>
      </c>
      <c r="P143" s="60" t="str">
        <f>(Audi!O131)</f>
        <v>FF01</v>
      </c>
      <c r="Q143" s="8" t="str">
        <f>(Audi!P131)</f>
        <v>01M009025013LS</v>
      </c>
      <c r="R143" s="14">
        <f>(Audi!Q131)</f>
        <v>34</v>
      </c>
      <c r="S143" s="12" t="str">
        <f>(Audi!R131)</f>
        <v>20"</v>
      </c>
      <c r="T143" s="12" t="str">
        <f>(Audi!S131)</f>
        <v>9.0"</v>
      </c>
      <c r="U143" s="12" t="str">
        <f>(Audi!T131)</f>
        <v>25</v>
      </c>
      <c r="V143" s="12" t="str">
        <f>(Audi!U131)</f>
        <v>5x112</v>
      </c>
      <c r="W143" s="12">
        <f>(Audi!V131)</f>
        <v>66.56</v>
      </c>
      <c r="X143" s="8" t="str">
        <f>(Audi!W131)</f>
        <v>Medium Offset</v>
      </c>
      <c r="Y143" s="8">
        <f>(Audi!X131)</f>
        <v>25.8</v>
      </c>
      <c r="Z143" s="9" t="str">
        <f>(Audi!Y131)</f>
        <v>265/35R20</v>
      </c>
      <c r="AA143" s="8" t="str">
        <f>(Audi!Z131)</f>
        <v>Excludes Competition Package</v>
      </c>
      <c r="AB143" s="8" t="str">
        <f>(Audi!AA131)</f>
        <v>Included</v>
      </c>
      <c r="AC143" s="8" t="str">
        <f>(Audi!AB131)</f>
        <v>LBM1415027C60-ZN</v>
      </c>
      <c r="AD143" s="8">
        <f>(Audi!AC131)</f>
        <v>0</v>
      </c>
    </row>
    <row r="144" spans="1:30" x14ac:dyDescent="0.25">
      <c r="A144" s="7" t="s">
        <v>1973</v>
      </c>
      <c r="B144" s="8" t="str">
        <f>(Audi!A132)</f>
        <v>A7</v>
      </c>
      <c r="C144" s="9" t="str">
        <f>(Audi!B132)</f>
        <v>2011-2018</v>
      </c>
      <c r="D144" s="59" t="str">
        <f>(Audi!C132)</f>
        <v>FF04</v>
      </c>
      <c r="E144" s="8" t="str">
        <f>(Audi!D132)</f>
        <v>Tarmac</v>
      </c>
      <c r="F144" s="8" t="str">
        <f>(Audi!E132)</f>
        <v>04H909035013TM</v>
      </c>
      <c r="G144" s="14">
        <f>(Audi!F132)</f>
        <v>23</v>
      </c>
      <c r="H144" s="12" t="str">
        <f>(Audi!G132)</f>
        <v>19"</v>
      </c>
      <c r="I144" s="12" t="str">
        <f>(Audi!H132)</f>
        <v>9.0"</v>
      </c>
      <c r="J144" s="12" t="str">
        <f>(Audi!I132)</f>
        <v>35</v>
      </c>
      <c r="K144" s="12" t="str">
        <f>(Audi!J132)</f>
        <v>5x112</v>
      </c>
      <c r="L144" s="12">
        <f>(Audi!K132)</f>
        <v>66.56</v>
      </c>
      <c r="M144" s="8" t="str">
        <f>(Audi!L132)</f>
        <v>High Offset</v>
      </c>
      <c r="N144" s="8">
        <f>(Audi!M132)</f>
        <v>0</v>
      </c>
      <c r="O144" s="9">
        <f>(Audi!N132)</f>
        <v>0</v>
      </c>
      <c r="P144" s="60" t="str">
        <f>(Audi!O132)</f>
        <v>FF04</v>
      </c>
      <c r="Q144" s="8" t="str">
        <f>(Audi!P132)</f>
        <v>04H909035013TM</v>
      </c>
      <c r="R144" s="14">
        <f>(Audi!Q132)</f>
        <v>23</v>
      </c>
      <c r="S144" s="12" t="str">
        <f>(Audi!R132)</f>
        <v>19"</v>
      </c>
      <c r="T144" s="12" t="str">
        <f>(Audi!S132)</f>
        <v>9.0"</v>
      </c>
      <c r="U144" s="12" t="str">
        <f>(Audi!T132)</f>
        <v>35</v>
      </c>
      <c r="V144" s="12" t="str">
        <f>(Audi!U132)</f>
        <v>5x112</v>
      </c>
      <c r="W144" s="12">
        <f>(Audi!V132)</f>
        <v>66.56</v>
      </c>
      <c r="X144" s="8" t="str">
        <f>(Audi!W132)</f>
        <v>High Offset</v>
      </c>
      <c r="Y144" s="8">
        <f>(Audi!X132)</f>
        <v>0</v>
      </c>
      <c r="Z144" s="9">
        <f>(Audi!Y132)</f>
        <v>0</v>
      </c>
      <c r="AA144" s="8" t="str">
        <f>(Audi!Z132)</f>
        <v>Excludes Competition Package</v>
      </c>
      <c r="AB144" s="8">
        <f>(Audi!AA132)</f>
        <v>0</v>
      </c>
      <c r="AC144" s="8">
        <f>(Audi!AB132)</f>
        <v>0</v>
      </c>
      <c r="AD144" s="8">
        <f>(Audi!AC132)</f>
        <v>0</v>
      </c>
    </row>
    <row r="145" spans="1:30" x14ac:dyDescent="0.25">
      <c r="A145" s="7" t="s">
        <v>1973</v>
      </c>
      <c r="B145" s="8" t="str">
        <f>(Audi!A133)</f>
        <v>A7</v>
      </c>
      <c r="C145" s="9" t="str">
        <f>(Audi!B133)</f>
        <v>2011-2018</v>
      </c>
      <c r="D145" s="59" t="str">
        <f>(Audi!C133)</f>
        <v>FF04</v>
      </c>
      <c r="E145" s="8" t="str">
        <f>(Audi!D133)</f>
        <v>Liquid Metal</v>
      </c>
      <c r="F145" s="8" t="str">
        <f>(Audi!E133)</f>
        <v>04H909035013LM</v>
      </c>
      <c r="G145" s="14">
        <f>(Audi!F133)</f>
        <v>26</v>
      </c>
      <c r="H145" s="12" t="str">
        <f>(Audi!G133)</f>
        <v>19"</v>
      </c>
      <c r="I145" s="12" t="str">
        <f>(Audi!H133)</f>
        <v>9.0"</v>
      </c>
      <c r="J145" s="12" t="str">
        <f>(Audi!I133)</f>
        <v>35</v>
      </c>
      <c r="K145" s="12" t="str">
        <f>(Audi!J133)</f>
        <v>5x112</v>
      </c>
      <c r="L145" s="12">
        <f>(Audi!K133)</f>
        <v>66.56</v>
      </c>
      <c r="M145" s="8" t="str">
        <f>(Audi!L133)</f>
        <v>High Offset</v>
      </c>
      <c r="N145" s="8">
        <f>(Audi!M133)</f>
        <v>0</v>
      </c>
      <c r="O145" s="9">
        <f>(Audi!N133)</f>
        <v>0</v>
      </c>
      <c r="P145" s="60" t="str">
        <f>(Audi!O133)</f>
        <v>FF04</v>
      </c>
      <c r="Q145" s="8" t="str">
        <f>(Audi!P133)</f>
        <v>04H909035013LM</v>
      </c>
      <c r="R145" s="14">
        <f>(Audi!Q133)</f>
        <v>26</v>
      </c>
      <c r="S145" s="12" t="str">
        <f>(Audi!R133)</f>
        <v>19"</v>
      </c>
      <c r="T145" s="12" t="str">
        <f>(Audi!S133)</f>
        <v>9.0"</v>
      </c>
      <c r="U145" s="12" t="str">
        <f>(Audi!T133)</f>
        <v>35</v>
      </c>
      <c r="V145" s="12" t="str">
        <f>(Audi!U133)</f>
        <v>5x112</v>
      </c>
      <c r="W145" s="12">
        <f>(Audi!V133)</f>
        <v>66.56</v>
      </c>
      <c r="X145" s="8" t="str">
        <f>(Audi!W133)</f>
        <v>High Offset</v>
      </c>
      <c r="Y145" s="8">
        <f>(Audi!X133)</f>
        <v>0</v>
      </c>
      <c r="Z145" s="9">
        <f>(Audi!Y133)</f>
        <v>0</v>
      </c>
      <c r="AA145" s="8" t="str">
        <f>(Audi!Z133)</f>
        <v>Excludes Competition Package</v>
      </c>
      <c r="AB145" s="8">
        <f>(Audi!AA133)</f>
        <v>0</v>
      </c>
      <c r="AC145" s="8">
        <f>(Audi!AB133)</f>
        <v>0</v>
      </c>
      <c r="AD145" s="8">
        <f>(Audi!AC133)</f>
        <v>0</v>
      </c>
    </row>
    <row r="146" spans="1:30" x14ac:dyDescent="0.25">
      <c r="A146" s="7" t="s">
        <v>1973</v>
      </c>
      <c r="B146" s="8" t="str">
        <f>(Audi!A134)</f>
        <v>A7</v>
      </c>
      <c r="C146" s="9" t="str">
        <f>(Audi!B134)</f>
        <v>2011-2018</v>
      </c>
      <c r="D146" s="59" t="str">
        <f>(Audi!C134)</f>
        <v>FF04</v>
      </c>
      <c r="E146" s="8" t="str">
        <f>(Audi!D134)</f>
        <v>Tarmac</v>
      </c>
      <c r="F146" s="8" t="str">
        <f>(Audi!E134)</f>
        <v>04M010535013TM</v>
      </c>
      <c r="G146" s="14">
        <f>(Audi!F134)</f>
        <v>28</v>
      </c>
      <c r="H146" s="12" t="str">
        <f>(Audi!G134)</f>
        <v>20"</v>
      </c>
      <c r="I146" s="12" t="str">
        <f>(Audi!H134)</f>
        <v>10.5"</v>
      </c>
      <c r="J146" s="12" t="str">
        <f>(Audi!I134)</f>
        <v>35</v>
      </c>
      <c r="K146" s="12" t="str">
        <f>(Audi!J134)</f>
        <v>5x112</v>
      </c>
      <c r="L146" s="12">
        <f>(Audi!K134)</f>
        <v>66.56</v>
      </c>
      <c r="M146" s="8" t="str">
        <f>(Audi!L134)</f>
        <v>Medium Offset</v>
      </c>
      <c r="N146" s="8">
        <f>(Audi!M134)</f>
        <v>26.2</v>
      </c>
      <c r="O146" s="9" t="str">
        <f>(Audi!N134)</f>
        <v>275/35R20</v>
      </c>
      <c r="P146" s="60" t="str">
        <f>(Audi!O134)</f>
        <v>FF04</v>
      </c>
      <c r="Q146" s="8" t="str">
        <f>(Audi!P134)</f>
        <v>04M010535013TM</v>
      </c>
      <c r="R146" s="14">
        <f>(Audi!Q134)</f>
        <v>28</v>
      </c>
      <c r="S146" s="12" t="str">
        <f>(Audi!R134)</f>
        <v>20"</v>
      </c>
      <c r="T146" s="12" t="str">
        <f>(Audi!S134)</f>
        <v>10.5"</v>
      </c>
      <c r="U146" s="12" t="str">
        <f>(Audi!T134)</f>
        <v>35</v>
      </c>
      <c r="V146" s="12" t="str">
        <f>(Audi!U134)</f>
        <v>5x112</v>
      </c>
      <c r="W146" s="12">
        <f>(Audi!V134)</f>
        <v>66.56</v>
      </c>
      <c r="X146" s="8" t="str">
        <f>(Audi!W134)</f>
        <v>Medium Offset</v>
      </c>
      <c r="Y146" s="8">
        <f>(Audi!X134)</f>
        <v>26.2</v>
      </c>
      <c r="Z146" s="9" t="str">
        <f>(Audi!Y134)</f>
        <v>275/35R20</v>
      </c>
      <c r="AA146" s="8" t="str">
        <f>(Audi!Z134)</f>
        <v>Excludes Competition Package</v>
      </c>
      <c r="AB146" s="8" t="str">
        <f>(Audi!AA134)</f>
        <v>Included</v>
      </c>
      <c r="AC146" s="8" t="str">
        <f>(Audi!AB134)</f>
        <v>LBM1415027C60-ZN</v>
      </c>
      <c r="AD146" s="8">
        <f>(Audi!AC134)</f>
        <v>0</v>
      </c>
    </row>
    <row r="147" spans="1:30" x14ac:dyDescent="0.25">
      <c r="A147" s="7" t="s">
        <v>1973</v>
      </c>
      <c r="B147" s="8" t="str">
        <f>(Audi!A135)</f>
        <v>A7</v>
      </c>
      <c r="C147" s="9" t="str">
        <f>(Audi!B135)</f>
        <v>2011-2018</v>
      </c>
      <c r="D147" s="59" t="str">
        <f>(Audi!C135)</f>
        <v>FF04</v>
      </c>
      <c r="E147" s="8" t="str">
        <f>(Audi!D135)</f>
        <v>Liquid Metal</v>
      </c>
      <c r="F147" s="8" t="str">
        <f>(Audi!E135)</f>
        <v>04M010535013LM</v>
      </c>
      <c r="G147" s="14">
        <f>(Audi!F135)</f>
        <v>1</v>
      </c>
      <c r="H147" s="12" t="str">
        <f>(Audi!G135)</f>
        <v>20"</v>
      </c>
      <c r="I147" s="12" t="str">
        <f>(Audi!H135)</f>
        <v>10.5"</v>
      </c>
      <c r="J147" s="12" t="str">
        <f>(Audi!I135)</f>
        <v>35</v>
      </c>
      <c r="K147" s="12" t="str">
        <f>(Audi!J135)</f>
        <v>5x112</v>
      </c>
      <c r="L147" s="12">
        <f>(Audi!K135)</f>
        <v>66.56</v>
      </c>
      <c r="M147" s="8" t="str">
        <f>(Audi!L135)</f>
        <v>Medium Offset</v>
      </c>
      <c r="N147" s="8">
        <f>(Audi!M135)</f>
        <v>26.2</v>
      </c>
      <c r="O147" s="9" t="str">
        <f>(Audi!N135)</f>
        <v>275/35R20</v>
      </c>
      <c r="P147" s="60" t="str">
        <f>(Audi!O135)</f>
        <v>FF04</v>
      </c>
      <c r="Q147" s="8" t="str">
        <f>(Audi!P135)</f>
        <v>04M010535013LM</v>
      </c>
      <c r="R147" s="14">
        <f>(Audi!Q135)</f>
        <v>1</v>
      </c>
      <c r="S147" s="12" t="str">
        <f>(Audi!R135)</f>
        <v>20"</v>
      </c>
      <c r="T147" s="12" t="str">
        <f>(Audi!S135)</f>
        <v>10.5"</v>
      </c>
      <c r="U147" s="12" t="str">
        <f>(Audi!T135)</f>
        <v>35</v>
      </c>
      <c r="V147" s="12" t="str">
        <f>(Audi!U135)</f>
        <v>5x112</v>
      </c>
      <c r="W147" s="12">
        <f>(Audi!V135)</f>
        <v>66.56</v>
      </c>
      <c r="X147" s="8" t="str">
        <f>(Audi!W135)</f>
        <v>Medium Offset</v>
      </c>
      <c r="Y147" s="8">
        <f>(Audi!X135)</f>
        <v>26.2</v>
      </c>
      <c r="Z147" s="9" t="str">
        <f>(Audi!Y135)</f>
        <v>275/35R20</v>
      </c>
      <c r="AA147" s="8" t="str">
        <f>(Audi!Z135)</f>
        <v>Excludes Competition Package</v>
      </c>
      <c r="AB147" s="8" t="str">
        <f>(Audi!AA135)</f>
        <v>Included</v>
      </c>
      <c r="AC147" s="8" t="str">
        <f>(Audi!AB135)</f>
        <v>LBM1415027C60-ZN</v>
      </c>
      <c r="AD147" s="8">
        <f>(Audi!AC135)</f>
        <v>0</v>
      </c>
    </row>
    <row r="148" spans="1:30" x14ac:dyDescent="0.25">
      <c r="A148" s="7" t="s">
        <v>1973</v>
      </c>
      <c r="B148" s="8" t="str">
        <f>(Audi!A136)</f>
        <v>A7</v>
      </c>
      <c r="C148" s="9" t="str">
        <f>(Audi!B136)</f>
        <v>2011-2018</v>
      </c>
      <c r="D148" s="59" t="str">
        <f>(Audi!C136)</f>
        <v>FF04</v>
      </c>
      <c r="E148" s="8" t="str">
        <f>(Audi!D136)</f>
        <v>Tarmac</v>
      </c>
      <c r="F148" s="8" t="str">
        <f>(Audi!E136)</f>
        <v>04M009025013TM</v>
      </c>
      <c r="G148" s="14">
        <f>(Audi!F136)</f>
        <v>7</v>
      </c>
      <c r="H148" s="12" t="str">
        <f>(Audi!G136)</f>
        <v>20"</v>
      </c>
      <c r="I148" s="12" t="str">
        <f>(Audi!H136)</f>
        <v>9.0"</v>
      </c>
      <c r="J148" s="12" t="str">
        <f>(Audi!I136)</f>
        <v>25</v>
      </c>
      <c r="K148" s="12" t="str">
        <f>(Audi!J136)</f>
        <v>5x112</v>
      </c>
      <c r="L148" s="12">
        <f>(Audi!K136)</f>
        <v>66.56</v>
      </c>
      <c r="M148" s="8" t="str">
        <f>(Audi!L136)</f>
        <v>Medium Offset</v>
      </c>
      <c r="N148" s="8">
        <f>(Audi!M136)</f>
        <v>24.8</v>
      </c>
      <c r="O148" s="9" t="str">
        <f>(Audi!N136)</f>
        <v>265/35R20</v>
      </c>
      <c r="P148" s="60" t="str">
        <f>(Audi!O136)</f>
        <v>FF04</v>
      </c>
      <c r="Q148" s="8" t="str">
        <f>(Audi!P136)</f>
        <v>04M009025013TM</v>
      </c>
      <c r="R148" s="14">
        <f>(Audi!Q136)</f>
        <v>7</v>
      </c>
      <c r="S148" s="12" t="str">
        <f>(Audi!R136)</f>
        <v>20"</v>
      </c>
      <c r="T148" s="12" t="str">
        <f>(Audi!S136)</f>
        <v>9.0"</v>
      </c>
      <c r="U148" s="12" t="str">
        <f>(Audi!T136)</f>
        <v>25</v>
      </c>
      <c r="V148" s="12" t="str">
        <f>(Audi!U136)</f>
        <v>5x112</v>
      </c>
      <c r="W148" s="12">
        <f>(Audi!V136)</f>
        <v>66.56</v>
      </c>
      <c r="X148" s="8" t="str">
        <f>(Audi!W136)</f>
        <v>Medium Offset</v>
      </c>
      <c r="Y148" s="8">
        <f>(Audi!X136)</f>
        <v>24.8</v>
      </c>
      <c r="Z148" s="9" t="str">
        <f>(Audi!Y136)</f>
        <v>265/35R20</v>
      </c>
      <c r="AA148" s="8" t="str">
        <f>(Audi!Z136)</f>
        <v>Excludes Competition Package</v>
      </c>
      <c r="AB148" s="8" t="str">
        <f>(Audi!AA136)</f>
        <v>Included</v>
      </c>
      <c r="AC148" s="8" t="str">
        <f>(Audi!AB136)</f>
        <v>LBM1415027C60-ZN</v>
      </c>
      <c r="AD148" s="8">
        <f>(Audi!AC136)</f>
        <v>0</v>
      </c>
    </row>
    <row r="149" spans="1:30" x14ac:dyDescent="0.25">
      <c r="A149" s="7" t="s">
        <v>1973</v>
      </c>
      <c r="B149" s="8" t="str">
        <f>(Audi!A137)</f>
        <v>A7</v>
      </c>
      <c r="C149" s="9" t="str">
        <f>(Audi!B137)</f>
        <v>2011-2018</v>
      </c>
      <c r="D149" s="59" t="str">
        <f>(Audi!C137)</f>
        <v>FF04</v>
      </c>
      <c r="E149" s="8" t="str">
        <f>(Audi!D137)</f>
        <v>Liquid Metal</v>
      </c>
      <c r="F149" s="8" t="str">
        <f>(Audi!E137)</f>
        <v>04M009025013LM</v>
      </c>
      <c r="G149" s="14">
        <f>(Audi!F137)</f>
        <v>9</v>
      </c>
      <c r="H149" s="12" t="str">
        <f>(Audi!G137)</f>
        <v>20"</v>
      </c>
      <c r="I149" s="12" t="str">
        <f>(Audi!H137)</f>
        <v>9.0"</v>
      </c>
      <c r="J149" s="12" t="str">
        <f>(Audi!I137)</f>
        <v>25</v>
      </c>
      <c r="K149" s="12" t="str">
        <f>(Audi!J137)</f>
        <v>5x112</v>
      </c>
      <c r="L149" s="12">
        <f>(Audi!K137)</f>
        <v>66.56</v>
      </c>
      <c r="M149" s="8" t="str">
        <f>(Audi!L137)</f>
        <v>Medium Offset</v>
      </c>
      <c r="N149" s="8">
        <f>(Audi!M137)</f>
        <v>24.8</v>
      </c>
      <c r="O149" s="9" t="str">
        <f>(Audi!N137)</f>
        <v>265/35R20</v>
      </c>
      <c r="P149" s="60" t="str">
        <f>(Audi!O137)</f>
        <v>FF04</v>
      </c>
      <c r="Q149" s="8" t="str">
        <f>(Audi!P137)</f>
        <v>04M009025013LM</v>
      </c>
      <c r="R149" s="14">
        <f>(Audi!Q137)</f>
        <v>9</v>
      </c>
      <c r="S149" s="12" t="str">
        <f>(Audi!R137)</f>
        <v>20"</v>
      </c>
      <c r="T149" s="12" t="str">
        <f>(Audi!S137)</f>
        <v>9.0"</v>
      </c>
      <c r="U149" s="12" t="str">
        <f>(Audi!T137)</f>
        <v>25</v>
      </c>
      <c r="V149" s="12" t="str">
        <f>(Audi!U137)</f>
        <v>5x112</v>
      </c>
      <c r="W149" s="12">
        <f>(Audi!V137)</f>
        <v>66.56</v>
      </c>
      <c r="X149" s="8" t="str">
        <f>(Audi!W137)</f>
        <v>Medium Offset</v>
      </c>
      <c r="Y149" s="8">
        <f>(Audi!X137)</f>
        <v>24.8</v>
      </c>
      <c r="Z149" s="9" t="str">
        <f>(Audi!Y137)</f>
        <v>265/35R20</v>
      </c>
      <c r="AA149" s="8" t="str">
        <f>(Audi!Z137)</f>
        <v>Excludes Competition Package</v>
      </c>
      <c r="AB149" s="8" t="str">
        <f>(Audi!AA137)</f>
        <v>Included</v>
      </c>
      <c r="AC149" s="8" t="str">
        <f>(Audi!AB137)</f>
        <v>LBM1415027C60-ZN</v>
      </c>
      <c r="AD149" s="8">
        <f>(Audi!AC137)</f>
        <v>0</v>
      </c>
    </row>
    <row r="150" spans="1:30" x14ac:dyDescent="0.25">
      <c r="A150" s="7" t="s">
        <v>1973</v>
      </c>
      <c r="B150" s="8" t="e">
        <f>(Audi!#REF!)</f>
        <v>#REF!</v>
      </c>
      <c r="C150" s="9" t="e">
        <f>(Audi!#REF!)</f>
        <v>#REF!</v>
      </c>
      <c r="D150" s="59" t="e">
        <f>(Audi!#REF!)</f>
        <v>#REF!</v>
      </c>
      <c r="E150" s="8" t="e">
        <f>(Audi!#REF!)</f>
        <v>#REF!</v>
      </c>
      <c r="F150" s="8" t="e">
        <f>(Audi!#REF!)</f>
        <v>#REF!</v>
      </c>
      <c r="G150" s="14" t="e">
        <f>(Audi!#REF!)</f>
        <v>#REF!</v>
      </c>
      <c r="H150" s="12" t="e">
        <f>(Audi!#REF!)</f>
        <v>#REF!</v>
      </c>
      <c r="I150" s="12" t="e">
        <f>(Audi!#REF!)</f>
        <v>#REF!</v>
      </c>
      <c r="J150" s="12" t="e">
        <f>(Audi!#REF!)</f>
        <v>#REF!</v>
      </c>
      <c r="K150" s="12" t="e">
        <f>(Audi!#REF!)</f>
        <v>#REF!</v>
      </c>
      <c r="L150" s="12" t="e">
        <f>(Audi!#REF!)</f>
        <v>#REF!</v>
      </c>
      <c r="M150" s="8" t="e">
        <f>(Audi!#REF!)</f>
        <v>#REF!</v>
      </c>
      <c r="N150" s="8" t="e">
        <f>(Audi!#REF!)</f>
        <v>#REF!</v>
      </c>
      <c r="O150" s="9" t="e">
        <f>(Audi!#REF!)</f>
        <v>#REF!</v>
      </c>
      <c r="P150" s="60" t="e">
        <f>(Audi!#REF!)</f>
        <v>#REF!</v>
      </c>
      <c r="Q150" s="8" t="e">
        <f>(Audi!#REF!)</f>
        <v>#REF!</v>
      </c>
      <c r="R150" s="14" t="e">
        <f>(Audi!#REF!)</f>
        <v>#REF!</v>
      </c>
      <c r="S150" s="12" t="e">
        <f>(Audi!#REF!)</f>
        <v>#REF!</v>
      </c>
      <c r="T150" s="12" t="e">
        <f>(Audi!#REF!)</f>
        <v>#REF!</v>
      </c>
      <c r="U150" s="12" t="e">
        <f>(Audi!#REF!)</f>
        <v>#REF!</v>
      </c>
      <c r="V150" s="12" t="e">
        <f>(Audi!#REF!)</f>
        <v>#REF!</v>
      </c>
      <c r="W150" s="12" t="e">
        <f>(Audi!#REF!)</f>
        <v>#REF!</v>
      </c>
      <c r="X150" s="8" t="e">
        <f>(Audi!#REF!)</f>
        <v>#REF!</v>
      </c>
      <c r="Y150" s="8" t="e">
        <f>(Audi!#REF!)</f>
        <v>#REF!</v>
      </c>
      <c r="Z150" s="9" t="e">
        <f>(Audi!#REF!)</f>
        <v>#REF!</v>
      </c>
      <c r="AA150" s="8" t="e">
        <f>(Audi!#REF!)</f>
        <v>#REF!</v>
      </c>
      <c r="AB150" s="8" t="e">
        <f>(Audi!#REF!)</f>
        <v>#REF!</v>
      </c>
      <c r="AC150" s="8" t="e">
        <f>(Audi!#REF!)</f>
        <v>#REF!</v>
      </c>
      <c r="AD150" s="8" t="e">
        <f>(Audi!#REF!)</f>
        <v>#REF!</v>
      </c>
    </row>
    <row r="151" spans="1:30" x14ac:dyDescent="0.25">
      <c r="A151" s="7" t="s">
        <v>1973</v>
      </c>
      <c r="B151" s="8" t="e">
        <f>(Audi!#REF!)</f>
        <v>#REF!</v>
      </c>
      <c r="C151" s="9" t="e">
        <f>(Audi!#REF!)</f>
        <v>#REF!</v>
      </c>
      <c r="D151" s="59" t="e">
        <f>(Audi!#REF!)</f>
        <v>#REF!</v>
      </c>
      <c r="E151" s="8" t="e">
        <f>(Audi!#REF!)</f>
        <v>#REF!</v>
      </c>
      <c r="F151" s="8" t="e">
        <f>(Audi!#REF!)</f>
        <v>#REF!</v>
      </c>
      <c r="G151" s="14" t="e">
        <f>(Audi!#REF!)</f>
        <v>#REF!</v>
      </c>
      <c r="H151" s="12" t="e">
        <f>(Audi!#REF!)</f>
        <v>#REF!</v>
      </c>
      <c r="I151" s="12" t="e">
        <f>(Audi!#REF!)</f>
        <v>#REF!</v>
      </c>
      <c r="J151" s="12" t="e">
        <f>(Audi!#REF!)</f>
        <v>#REF!</v>
      </c>
      <c r="K151" s="12" t="e">
        <f>(Audi!#REF!)</f>
        <v>#REF!</v>
      </c>
      <c r="L151" s="12" t="e">
        <f>(Audi!#REF!)</f>
        <v>#REF!</v>
      </c>
      <c r="M151" s="8" t="e">
        <f>(Audi!#REF!)</f>
        <v>#REF!</v>
      </c>
      <c r="N151" s="8" t="e">
        <f>(Audi!#REF!)</f>
        <v>#REF!</v>
      </c>
      <c r="O151" s="9" t="e">
        <f>(Audi!#REF!)</f>
        <v>#REF!</v>
      </c>
      <c r="P151" s="60" t="e">
        <f>(Audi!#REF!)</f>
        <v>#REF!</v>
      </c>
      <c r="Q151" s="8" t="e">
        <f>(Audi!#REF!)</f>
        <v>#REF!</v>
      </c>
      <c r="R151" s="14" t="e">
        <f>(Audi!#REF!)</f>
        <v>#REF!</v>
      </c>
      <c r="S151" s="12" t="e">
        <f>(Audi!#REF!)</f>
        <v>#REF!</v>
      </c>
      <c r="T151" s="12" t="e">
        <f>(Audi!#REF!)</f>
        <v>#REF!</v>
      </c>
      <c r="U151" s="12" t="e">
        <f>(Audi!#REF!)</f>
        <v>#REF!</v>
      </c>
      <c r="V151" s="12" t="e">
        <f>(Audi!#REF!)</f>
        <v>#REF!</v>
      </c>
      <c r="W151" s="12" t="e">
        <f>(Audi!#REF!)</f>
        <v>#REF!</v>
      </c>
      <c r="X151" s="8" t="e">
        <f>(Audi!#REF!)</f>
        <v>#REF!</v>
      </c>
      <c r="Y151" s="8" t="e">
        <f>(Audi!#REF!)</f>
        <v>#REF!</v>
      </c>
      <c r="Z151" s="9" t="e">
        <f>(Audi!#REF!)</f>
        <v>#REF!</v>
      </c>
      <c r="AA151" s="8" t="e">
        <f>(Audi!#REF!)</f>
        <v>#REF!</v>
      </c>
      <c r="AB151" s="8" t="e">
        <f>(Audi!#REF!)</f>
        <v>#REF!</v>
      </c>
      <c r="AC151" s="8" t="e">
        <f>(Audi!#REF!)</f>
        <v>#REF!</v>
      </c>
      <c r="AD151" s="8" t="e">
        <f>(Audi!#REF!)</f>
        <v>#REF!</v>
      </c>
    </row>
    <row r="152" spans="1:30" x14ac:dyDescent="0.25">
      <c r="A152" s="7" t="s">
        <v>1973</v>
      </c>
      <c r="B152" s="8" t="e">
        <f>(Audi!#REF!)</f>
        <v>#REF!</v>
      </c>
      <c r="C152" s="9" t="e">
        <f>(Audi!#REF!)</f>
        <v>#REF!</v>
      </c>
      <c r="D152" s="59" t="e">
        <f>(Audi!#REF!)</f>
        <v>#REF!</v>
      </c>
      <c r="E152" s="8" t="e">
        <f>(Audi!#REF!)</f>
        <v>#REF!</v>
      </c>
      <c r="F152" s="8" t="e">
        <f>(Audi!#REF!)</f>
        <v>#REF!</v>
      </c>
      <c r="G152" s="14" t="e">
        <f>(Audi!#REF!)</f>
        <v>#REF!</v>
      </c>
      <c r="H152" s="12" t="e">
        <f>(Audi!#REF!)</f>
        <v>#REF!</v>
      </c>
      <c r="I152" s="12" t="e">
        <f>(Audi!#REF!)</f>
        <v>#REF!</v>
      </c>
      <c r="J152" s="12" t="e">
        <f>(Audi!#REF!)</f>
        <v>#REF!</v>
      </c>
      <c r="K152" s="12" t="e">
        <f>(Audi!#REF!)</f>
        <v>#REF!</v>
      </c>
      <c r="L152" s="12" t="e">
        <f>(Audi!#REF!)</f>
        <v>#REF!</v>
      </c>
      <c r="M152" s="8" t="e">
        <f>(Audi!#REF!)</f>
        <v>#REF!</v>
      </c>
      <c r="N152" s="8" t="e">
        <f>(Audi!#REF!)</f>
        <v>#REF!</v>
      </c>
      <c r="O152" s="9" t="e">
        <f>(Audi!#REF!)</f>
        <v>#REF!</v>
      </c>
      <c r="P152" s="60" t="e">
        <f>(Audi!#REF!)</f>
        <v>#REF!</v>
      </c>
      <c r="Q152" s="8" t="e">
        <f>(Audi!#REF!)</f>
        <v>#REF!</v>
      </c>
      <c r="R152" s="14" t="e">
        <f>(Audi!#REF!)</f>
        <v>#REF!</v>
      </c>
      <c r="S152" s="12" t="e">
        <f>(Audi!#REF!)</f>
        <v>#REF!</v>
      </c>
      <c r="T152" s="12" t="e">
        <f>(Audi!#REF!)</f>
        <v>#REF!</v>
      </c>
      <c r="U152" s="12" t="e">
        <f>(Audi!#REF!)</f>
        <v>#REF!</v>
      </c>
      <c r="V152" s="12" t="e">
        <f>(Audi!#REF!)</f>
        <v>#REF!</v>
      </c>
      <c r="W152" s="12" t="e">
        <f>(Audi!#REF!)</f>
        <v>#REF!</v>
      </c>
      <c r="X152" s="8" t="e">
        <f>(Audi!#REF!)</f>
        <v>#REF!</v>
      </c>
      <c r="Y152" s="8" t="e">
        <f>(Audi!#REF!)</f>
        <v>#REF!</v>
      </c>
      <c r="Z152" s="9" t="e">
        <f>(Audi!#REF!)</f>
        <v>#REF!</v>
      </c>
      <c r="AA152" s="8" t="e">
        <f>(Audi!#REF!)</f>
        <v>#REF!</v>
      </c>
      <c r="AB152" s="8" t="e">
        <f>(Audi!#REF!)</f>
        <v>#REF!</v>
      </c>
      <c r="AC152" s="8" t="e">
        <f>(Audi!#REF!)</f>
        <v>#REF!</v>
      </c>
      <c r="AD152" s="8" t="e">
        <f>(Audi!#REF!)</f>
        <v>#REF!</v>
      </c>
    </row>
    <row r="153" spans="1:30" x14ac:dyDescent="0.25">
      <c r="A153" s="7" t="s">
        <v>1973</v>
      </c>
      <c r="B153" s="8" t="e">
        <f>(Audi!#REF!)</f>
        <v>#REF!</v>
      </c>
      <c r="C153" s="9" t="e">
        <f>(Audi!#REF!)</f>
        <v>#REF!</v>
      </c>
      <c r="D153" s="59" t="e">
        <f>(Audi!#REF!)</f>
        <v>#REF!</v>
      </c>
      <c r="E153" s="8" t="e">
        <f>(Audi!#REF!)</f>
        <v>#REF!</v>
      </c>
      <c r="F153" s="8" t="e">
        <f>(Audi!#REF!)</f>
        <v>#REF!</v>
      </c>
      <c r="G153" s="14" t="e">
        <f>(Audi!#REF!)</f>
        <v>#REF!</v>
      </c>
      <c r="H153" s="12" t="e">
        <f>(Audi!#REF!)</f>
        <v>#REF!</v>
      </c>
      <c r="I153" s="12" t="e">
        <f>(Audi!#REF!)</f>
        <v>#REF!</v>
      </c>
      <c r="J153" s="12" t="e">
        <f>(Audi!#REF!)</f>
        <v>#REF!</v>
      </c>
      <c r="K153" s="12" t="e">
        <f>(Audi!#REF!)</f>
        <v>#REF!</v>
      </c>
      <c r="L153" s="12" t="e">
        <f>(Audi!#REF!)</f>
        <v>#REF!</v>
      </c>
      <c r="M153" s="8" t="e">
        <f>(Audi!#REF!)</f>
        <v>#REF!</v>
      </c>
      <c r="N153" s="8" t="e">
        <f>(Audi!#REF!)</f>
        <v>#REF!</v>
      </c>
      <c r="O153" s="9" t="e">
        <f>(Audi!#REF!)</f>
        <v>#REF!</v>
      </c>
      <c r="P153" s="60" t="e">
        <f>(Audi!#REF!)</f>
        <v>#REF!</v>
      </c>
      <c r="Q153" s="8" t="e">
        <f>(Audi!#REF!)</f>
        <v>#REF!</v>
      </c>
      <c r="R153" s="14" t="e">
        <f>(Audi!#REF!)</f>
        <v>#REF!</v>
      </c>
      <c r="S153" s="12" t="e">
        <f>(Audi!#REF!)</f>
        <v>#REF!</v>
      </c>
      <c r="T153" s="12" t="e">
        <f>(Audi!#REF!)</f>
        <v>#REF!</v>
      </c>
      <c r="U153" s="12" t="e">
        <f>(Audi!#REF!)</f>
        <v>#REF!</v>
      </c>
      <c r="V153" s="12" t="e">
        <f>(Audi!#REF!)</f>
        <v>#REF!</v>
      </c>
      <c r="W153" s="12" t="e">
        <f>(Audi!#REF!)</f>
        <v>#REF!</v>
      </c>
      <c r="X153" s="8" t="e">
        <f>(Audi!#REF!)</f>
        <v>#REF!</v>
      </c>
      <c r="Y153" s="8" t="e">
        <f>(Audi!#REF!)</f>
        <v>#REF!</v>
      </c>
      <c r="Z153" s="9" t="e">
        <f>(Audi!#REF!)</f>
        <v>#REF!</v>
      </c>
      <c r="AA153" s="8" t="e">
        <f>(Audi!#REF!)</f>
        <v>#REF!</v>
      </c>
      <c r="AB153" s="8" t="e">
        <f>(Audi!#REF!)</f>
        <v>#REF!</v>
      </c>
      <c r="AC153" s="8" t="e">
        <f>(Audi!#REF!)</f>
        <v>#REF!</v>
      </c>
      <c r="AD153" s="8" t="e">
        <f>(Audi!#REF!)</f>
        <v>#REF!</v>
      </c>
    </row>
    <row r="154" spans="1:30" x14ac:dyDescent="0.25">
      <c r="A154" s="7" t="s">
        <v>1973</v>
      </c>
      <c r="B154" s="8" t="e">
        <f>(Audi!#REF!)</f>
        <v>#REF!</v>
      </c>
      <c r="C154" s="9" t="e">
        <f>(Audi!#REF!)</f>
        <v>#REF!</v>
      </c>
      <c r="D154" s="59" t="e">
        <f>(Audi!#REF!)</f>
        <v>#REF!</v>
      </c>
      <c r="E154" s="8" t="e">
        <f>(Audi!#REF!)</f>
        <v>#REF!</v>
      </c>
      <c r="F154" s="8" t="e">
        <f>(Audi!#REF!)</f>
        <v>#REF!</v>
      </c>
      <c r="G154" s="14" t="e">
        <f>(Audi!#REF!)</f>
        <v>#REF!</v>
      </c>
      <c r="H154" s="12" t="e">
        <f>(Audi!#REF!)</f>
        <v>#REF!</v>
      </c>
      <c r="I154" s="12" t="e">
        <f>(Audi!#REF!)</f>
        <v>#REF!</v>
      </c>
      <c r="J154" s="12" t="e">
        <f>(Audi!#REF!)</f>
        <v>#REF!</v>
      </c>
      <c r="K154" s="12" t="e">
        <f>(Audi!#REF!)</f>
        <v>#REF!</v>
      </c>
      <c r="L154" s="12" t="e">
        <f>(Audi!#REF!)</f>
        <v>#REF!</v>
      </c>
      <c r="M154" s="8" t="e">
        <f>(Audi!#REF!)</f>
        <v>#REF!</v>
      </c>
      <c r="N154" s="8" t="e">
        <f>(Audi!#REF!)</f>
        <v>#REF!</v>
      </c>
      <c r="O154" s="9" t="e">
        <f>(Audi!#REF!)</f>
        <v>#REF!</v>
      </c>
      <c r="P154" s="60" t="e">
        <f>(Audi!#REF!)</f>
        <v>#REF!</v>
      </c>
      <c r="Q154" s="8" t="e">
        <f>(Audi!#REF!)</f>
        <v>#REF!</v>
      </c>
      <c r="R154" s="14" t="e">
        <f>(Audi!#REF!)</f>
        <v>#REF!</v>
      </c>
      <c r="S154" s="12" t="e">
        <f>(Audi!#REF!)</f>
        <v>#REF!</v>
      </c>
      <c r="T154" s="12" t="e">
        <f>(Audi!#REF!)</f>
        <v>#REF!</v>
      </c>
      <c r="U154" s="12" t="e">
        <f>(Audi!#REF!)</f>
        <v>#REF!</v>
      </c>
      <c r="V154" s="12" t="e">
        <f>(Audi!#REF!)</f>
        <v>#REF!</v>
      </c>
      <c r="W154" s="12" t="e">
        <f>(Audi!#REF!)</f>
        <v>#REF!</v>
      </c>
      <c r="X154" s="8" t="e">
        <f>(Audi!#REF!)</f>
        <v>#REF!</v>
      </c>
      <c r="Y154" s="8" t="e">
        <f>(Audi!#REF!)</f>
        <v>#REF!</v>
      </c>
      <c r="Z154" s="9" t="e">
        <f>(Audi!#REF!)</f>
        <v>#REF!</v>
      </c>
      <c r="AA154" s="8" t="e">
        <f>(Audi!#REF!)</f>
        <v>#REF!</v>
      </c>
      <c r="AB154" s="8" t="e">
        <f>(Audi!#REF!)</f>
        <v>#REF!</v>
      </c>
      <c r="AC154" s="8" t="e">
        <f>(Audi!#REF!)</f>
        <v>#REF!</v>
      </c>
      <c r="AD154" s="8" t="e">
        <f>(Audi!#REF!)</f>
        <v>#REF!</v>
      </c>
    </row>
    <row r="155" spans="1:30" x14ac:dyDescent="0.25">
      <c r="A155" s="7" t="s">
        <v>1973</v>
      </c>
      <c r="B155" s="8" t="e">
        <f>(Audi!#REF!)</f>
        <v>#REF!</v>
      </c>
      <c r="C155" s="9" t="e">
        <f>(Audi!#REF!)</f>
        <v>#REF!</v>
      </c>
      <c r="D155" s="59" t="e">
        <f>(Audi!#REF!)</f>
        <v>#REF!</v>
      </c>
      <c r="E155" s="8" t="e">
        <f>(Audi!#REF!)</f>
        <v>#REF!</v>
      </c>
      <c r="F155" s="8" t="e">
        <f>(Audi!#REF!)</f>
        <v>#REF!</v>
      </c>
      <c r="G155" s="14" t="e">
        <f>(Audi!#REF!)</f>
        <v>#REF!</v>
      </c>
      <c r="H155" s="12" t="e">
        <f>(Audi!#REF!)</f>
        <v>#REF!</v>
      </c>
      <c r="I155" s="12" t="e">
        <f>(Audi!#REF!)</f>
        <v>#REF!</v>
      </c>
      <c r="J155" s="12" t="e">
        <f>(Audi!#REF!)</f>
        <v>#REF!</v>
      </c>
      <c r="K155" s="12" t="e">
        <f>(Audi!#REF!)</f>
        <v>#REF!</v>
      </c>
      <c r="L155" s="12" t="e">
        <f>(Audi!#REF!)</f>
        <v>#REF!</v>
      </c>
      <c r="M155" s="8" t="e">
        <f>(Audi!#REF!)</f>
        <v>#REF!</v>
      </c>
      <c r="N155" s="8" t="e">
        <f>(Audi!#REF!)</f>
        <v>#REF!</v>
      </c>
      <c r="O155" s="9" t="e">
        <f>(Audi!#REF!)</f>
        <v>#REF!</v>
      </c>
      <c r="P155" s="60" t="e">
        <f>(Audi!#REF!)</f>
        <v>#REF!</v>
      </c>
      <c r="Q155" s="8" t="e">
        <f>(Audi!#REF!)</f>
        <v>#REF!</v>
      </c>
      <c r="R155" s="14" t="e">
        <f>(Audi!#REF!)</f>
        <v>#REF!</v>
      </c>
      <c r="S155" s="12" t="e">
        <f>(Audi!#REF!)</f>
        <v>#REF!</v>
      </c>
      <c r="T155" s="12" t="e">
        <f>(Audi!#REF!)</f>
        <v>#REF!</v>
      </c>
      <c r="U155" s="12" t="e">
        <f>(Audi!#REF!)</f>
        <v>#REF!</v>
      </c>
      <c r="V155" s="12" t="e">
        <f>(Audi!#REF!)</f>
        <v>#REF!</v>
      </c>
      <c r="W155" s="12" t="e">
        <f>(Audi!#REF!)</f>
        <v>#REF!</v>
      </c>
      <c r="X155" s="8" t="e">
        <f>(Audi!#REF!)</f>
        <v>#REF!</v>
      </c>
      <c r="Y155" s="8" t="e">
        <f>(Audi!#REF!)</f>
        <v>#REF!</v>
      </c>
      <c r="Z155" s="9" t="e">
        <f>(Audi!#REF!)</f>
        <v>#REF!</v>
      </c>
      <c r="AA155" s="8" t="e">
        <f>(Audi!#REF!)</f>
        <v>#REF!</v>
      </c>
      <c r="AB155" s="8" t="e">
        <f>(Audi!#REF!)</f>
        <v>#REF!</v>
      </c>
      <c r="AC155" s="8" t="e">
        <f>(Audi!#REF!)</f>
        <v>#REF!</v>
      </c>
      <c r="AD155" s="8" t="e">
        <f>(Audi!#REF!)</f>
        <v>#REF!</v>
      </c>
    </row>
    <row r="156" spans="1:30" x14ac:dyDescent="0.25">
      <c r="A156" s="7" t="s">
        <v>1973</v>
      </c>
      <c r="B156" s="8" t="str">
        <f>(Audi!A138)</f>
        <v>A7</v>
      </c>
      <c r="C156" s="9" t="str">
        <f>(Audi!B138)</f>
        <v>2011-2018</v>
      </c>
      <c r="D156" s="59" t="str">
        <f>(Audi!C138)</f>
        <v>FF10</v>
      </c>
      <c r="E156" s="8" t="str">
        <f>(Audi!D138)</f>
        <v>Liquid Silver</v>
      </c>
      <c r="F156" s="8" t="str">
        <f>(Audi!E138)</f>
        <v>10H909035013TM</v>
      </c>
      <c r="G156" s="14">
        <f>(Audi!F138)</f>
        <v>4</v>
      </c>
      <c r="H156" s="12" t="str">
        <f>(Audi!G138)</f>
        <v>19"</v>
      </c>
      <c r="I156" s="12" t="str">
        <f>(Audi!H138)</f>
        <v>9.0"</v>
      </c>
      <c r="J156" s="12" t="str">
        <f>(Audi!I138)</f>
        <v>35</v>
      </c>
      <c r="K156" s="12" t="str">
        <f>(Audi!J138)</f>
        <v>5x112</v>
      </c>
      <c r="L156" s="12">
        <f>(Audi!K138)</f>
        <v>66.56</v>
      </c>
      <c r="M156" s="8" t="str">
        <f>(Audi!L138)</f>
        <v>High Offset</v>
      </c>
      <c r="N156" s="8">
        <f>(Audi!M138)</f>
        <v>0</v>
      </c>
      <c r="O156" s="9">
        <f>(Audi!N138)</f>
        <v>0</v>
      </c>
      <c r="P156" s="60" t="str">
        <f>(Audi!O138)</f>
        <v>FF10</v>
      </c>
      <c r="Q156" s="8" t="str">
        <f>(Audi!P138)</f>
        <v>10H909035013TM</v>
      </c>
      <c r="R156" s="14">
        <f>(Audi!Q138)</f>
        <v>4</v>
      </c>
      <c r="S156" s="12" t="str">
        <f>(Audi!R138)</f>
        <v>19"</v>
      </c>
      <c r="T156" s="12" t="str">
        <f>(Audi!S138)</f>
        <v>9.0"</v>
      </c>
      <c r="U156" s="12" t="str">
        <f>(Audi!T138)</f>
        <v>35</v>
      </c>
      <c r="V156" s="12" t="str">
        <f>(Audi!U138)</f>
        <v>5x112</v>
      </c>
      <c r="W156" s="12">
        <f>(Audi!V138)</f>
        <v>66.56</v>
      </c>
      <c r="X156" s="8" t="str">
        <f>(Audi!W138)</f>
        <v>High Offset</v>
      </c>
      <c r="Y156" s="8">
        <f>(Audi!X138)</f>
        <v>0</v>
      </c>
      <c r="Z156" s="9">
        <f>(Audi!Y138)</f>
        <v>0</v>
      </c>
      <c r="AA156" s="8" t="str">
        <f>(Audi!Z138)</f>
        <v>Excludes Competition Package</v>
      </c>
      <c r="AB156" s="8">
        <f>(Audi!AA138)</f>
        <v>0</v>
      </c>
      <c r="AC156" s="8">
        <f>(Audi!AB138)</f>
        <v>0</v>
      </c>
      <c r="AD156" s="8">
        <f>(Audi!AC138)</f>
        <v>0</v>
      </c>
    </row>
    <row r="157" spans="1:30" x14ac:dyDescent="0.25">
      <c r="A157" s="7" t="s">
        <v>1973</v>
      </c>
      <c r="B157" s="8" t="str">
        <f>(Audi!A139)</f>
        <v>A7</v>
      </c>
      <c r="C157" s="9" t="str">
        <f>(Audi!B139)</f>
        <v>2011-2018</v>
      </c>
      <c r="D157" s="59" t="str">
        <f>(Audi!C139)</f>
        <v>FF10</v>
      </c>
      <c r="E157" s="8" t="str">
        <f>(Audi!D139)</f>
        <v>Liquid Silver</v>
      </c>
      <c r="F157" s="8" t="str">
        <f>(Audi!E139)</f>
        <v>10H909035013LM</v>
      </c>
      <c r="G157" s="14">
        <f>(Audi!F139)</f>
        <v>0</v>
      </c>
      <c r="H157" s="12" t="str">
        <f>(Audi!G139)</f>
        <v>19"</v>
      </c>
      <c r="I157" s="12" t="str">
        <f>(Audi!H139)</f>
        <v>9.0"</v>
      </c>
      <c r="J157" s="12" t="str">
        <f>(Audi!I139)</f>
        <v>35</v>
      </c>
      <c r="K157" s="12" t="str">
        <f>(Audi!J139)</f>
        <v>5x112</v>
      </c>
      <c r="L157" s="12">
        <f>(Audi!K139)</f>
        <v>66.56</v>
      </c>
      <c r="M157" s="8" t="str">
        <f>(Audi!L139)</f>
        <v>High Offset</v>
      </c>
      <c r="N157" s="8">
        <f>(Audi!M139)</f>
        <v>0</v>
      </c>
      <c r="O157" s="9">
        <f>(Audi!N139)</f>
        <v>0</v>
      </c>
      <c r="P157" s="60" t="str">
        <f>(Audi!O139)</f>
        <v>FF10</v>
      </c>
      <c r="Q157" s="8" t="str">
        <f>(Audi!P139)</f>
        <v>10H909035013LM</v>
      </c>
      <c r="R157" s="14">
        <f>(Audi!Q139)</f>
        <v>0</v>
      </c>
      <c r="S157" s="12" t="str">
        <f>(Audi!R139)</f>
        <v>19"</v>
      </c>
      <c r="T157" s="12" t="str">
        <f>(Audi!S139)</f>
        <v>9.0"</v>
      </c>
      <c r="U157" s="12" t="str">
        <f>(Audi!T139)</f>
        <v>35</v>
      </c>
      <c r="V157" s="12" t="str">
        <f>(Audi!U139)</f>
        <v>5x112</v>
      </c>
      <c r="W157" s="12">
        <f>(Audi!V139)</f>
        <v>66.56</v>
      </c>
      <c r="X157" s="8" t="str">
        <f>(Audi!W139)</f>
        <v>High Offset</v>
      </c>
      <c r="Y157" s="8">
        <f>(Audi!X139)</f>
        <v>0</v>
      </c>
      <c r="Z157" s="9">
        <f>(Audi!Y139)</f>
        <v>0</v>
      </c>
      <c r="AA157" s="8" t="str">
        <f>(Audi!Z139)</f>
        <v>Excludes Competition Package</v>
      </c>
      <c r="AB157" s="8">
        <f>(Audi!AA139)</f>
        <v>0</v>
      </c>
      <c r="AC157" s="8">
        <f>(Audi!AB139)</f>
        <v>0</v>
      </c>
      <c r="AD157" s="8">
        <f>(Audi!AC139)</f>
        <v>0</v>
      </c>
    </row>
    <row r="158" spans="1:30" x14ac:dyDescent="0.25">
      <c r="A158" s="7" t="s">
        <v>1973</v>
      </c>
      <c r="B158" s="8" t="str">
        <f>(Audi!A140)</f>
        <v>A7</v>
      </c>
      <c r="C158" s="9" t="str">
        <f>(Audi!B140)</f>
        <v>2011-2018</v>
      </c>
      <c r="D158" s="59" t="str">
        <f>(Audi!C140)</f>
        <v>FF10</v>
      </c>
      <c r="E158" s="8" t="str">
        <f>(Audi!D140)</f>
        <v>Tarmac</v>
      </c>
      <c r="F158" s="8" t="str">
        <f>(Audi!E140)</f>
        <v>10M010535013TM</v>
      </c>
      <c r="G158" s="14">
        <f>(Audi!F140)</f>
        <v>68</v>
      </c>
      <c r="H158" s="12" t="str">
        <f>(Audi!G140)</f>
        <v>20"</v>
      </c>
      <c r="I158" s="12" t="str">
        <f>(Audi!H140)</f>
        <v>10.5"</v>
      </c>
      <c r="J158" s="12" t="str">
        <f>(Audi!I140)</f>
        <v>35</v>
      </c>
      <c r="K158" s="12" t="str">
        <f>(Audi!J140)</f>
        <v>5x112</v>
      </c>
      <c r="L158" s="12">
        <f>(Audi!K140)</f>
        <v>66.56</v>
      </c>
      <c r="M158" s="8" t="str">
        <f>(Audi!L140)</f>
        <v>Medium Offset</v>
      </c>
      <c r="N158" s="8">
        <f>(Audi!M140)</f>
        <v>0</v>
      </c>
      <c r="O158" s="9" t="str">
        <f>(Audi!N140)</f>
        <v>275/35R20</v>
      </c>
      <c r="P158" s="60" t="str">
        <f>(Audi!O140)</f>
        <v>FF10</v>
      </c>
      <c r="Q158" s="8" t="str">
        <f>(Audi!P140)</f>
        <v>10M010535013TM</v>
      </c>
      <c r="R158" s="14">
        <f>(Audi!Q140)</f>
        <v>68</v>
      </c>
      <c r="S158" s="12" t="str">
        <f>(Audi!R140)</f>
        <v>20"</v>
      </c>
      <c r="T158" s="12" t="str">
        <f>(Audi!S140)</f>
        <v>10.5"</v>
      </c>
      <c r="U158" s="12" t="str">
        <f>(Audi!T140)</f>
        <v>35</v>
      </c>
      <c r="V158" s="12" t="str">
        <f>(Audi!U140)</f>
        <v>5x112</v>
      </c>
      <c r="W158" s="12">
        <f>(Audi!V140)</f>
        <v>66.56</v>
      </c>
      <c r="X158" s="8" t="str">
        <f>(Audi!W140)</f>
        <v>Medium Offset</v>
      </c>
      <c r="Y158" s="8">
        <f>(Audi!X140)</f>
        <v>0</v>
      </c>
      <c r="Z158" s="9" t="str">
        <f>(Audi!Y140)</f>
        <v>275/35R20</v>
      </c>
      <c r="AA158" s="8" t="str">
        <f>(Audi!Z140)</f>
        <v>Excludes Competition Package</v>
      </c>
      <c r="AB158" s="8" t="str">
        <f>(Audi!AA140)</f>
        <v>Included</v>
      </c>
      <c r="AC158" s="8" t="str">
        <f>(Audi!AB140)</f>
        <v>LBM1415027C60-ZN</v>
      </c>
      <c r="AD158" s="8">
        <f>(Audi!AC140)</f>
        <v>0</v>
      </c>
    </row>
    <row r="159" spans="1:30" x14ac:dyDescent="0.25">
      <c r="A159" s="7" t="s">
        <v>1973</v>
      </c>
      <c r="B159" s="8" t="str">
        <f>(Audi!A141)</f>
        <v>A7</v>
      </c>
      <c r="C159" s="9" t="str">
        <f>(Audi!B141)</f>
        <v>2011-2018</v>
      </c>
      <c r="D159" s="59" t="str">
        <f>(Audi!C141)</f>
        <v>FF10</v>
      </c>
      <c r="E159" s="8" t="str">
        <f>(Audi!D141)</f>
        <v>Liquid Metal</v>
      </c>
      <c r="F159" s="8" t="str">
        <f>(Audi!E141)</f>
        <v>10M010535013LM</v>
      </c>
      <c r="G159" s="14">
        <f>(Audi!F141)</f>
        <v>10</v>
      </c>
      <c r="H159" s="12" t="str">
        <f>(Audi!G141)</f>
        <v>20"</v>
      </c>
      <c r="I159" s="12" t="str">
        <f>(Audi!H141)</f>
        <v>10.5"</v>
      </c>
      <c r="J159" s="12" t="str">
        <f>(Audi!I141)</f>
        <v>35</v>
      </c>
      <c r="K159" s="12" t="str">
        <f>(Audi!J141)</f>
        <v>5x112</v>
      </c>
      <c r="L159" s="12">
        <f>(Audi!K141)</f>
        <v>66.56</v>
      </c>
      <c r="M159" s="8" t="str">
        <f>(Audi!L141)</f>
        <v>Medium Offset</v>
      </c>
      <c r="N159" s="8">
        <f>(Audi!M141)</f>
        <v>0</v>
      </c>
      <c r="O159" s="9" t="str">
        <f>(Audi!N141)</f>
        <v>275/35R20</v>
      </c>
      <c r="P159" s="60" t="str">
        <f>(Audi!O141)</f>
        <v>FF10</v>
      </c>
      <c r="Q159" s="8" t="str">
        <f>(Audi!P141)</f>
        <v>10M010535013LM</v>
      </c>
      <c r="R159" s="14">
        <f>(Audi!Q141)</f>
        <v>10</v>
      </c>
      <c r="S159" s="12" t="str">
        <f>(Audi!R141)</f>
        <v>20"</v>
      </c>
      <c r="T159" s="12" t="str">
        <f>(Audi!S141)</f>
        <v>10.5"</v>
      </c>
      <c r="U159" s="12" t="str">
        <f>(Audi!T141)</f>
        <v>35</v>
      </c>
      <c r="V159" s="12" t="str">
        <f>(Audi!U141)</f>
        <v>5x112</v>
      </c>
      <c r="W159" s="12">
        <f>(Audi!V141)</f>
        <v>66.56</v>
      </c>
      <c r="X159" s="8" t="str">
        <f>(Audi!W141)</f>
        <v>Medium Offset</v>
      </c>
      <c r="Y159" s="8">
        <f>(Audi!X141)</f>
        <v>0</v>
      </c>
      <c r="Z159" s="9" t="str">
        <f>(Audi!Y141)</f>
        <v>275/35R20</v>
      </c>
      <c r="AA159" s="8" t="str">
        <f>(Audi!Z141)</f>
        <v>Excludes Competition Package</v>
      </c>
      <c r="AB159" s="8" t="str">
        <f>(Audi!AA141)</f>
        <v>Included</v>
      </c>
      <c r="AC159" s="8" t="str">
        <f>(Audi!AB141)</f>
        <v>LBM1415027C60-ZN</v>
      </c>
      <c r="AD159" s="8">
        <f>(Audi!AC141)</f>
        <v>0</v>
      </c>
    </row>
    <row r="160" spans="1:30" x14ac:dyDescent="0.25">
      <c r="A160" s="7" t="s">
        <v>1973</v>
      </c>
      <c r="B160" s="8" t="str">
        <f>(Audi!A142)</f>
        <v>A7</v>
      </c>
      <c r="C160" s="9" t="str">
        <f>(Audi!B142)</f>
        <v>2011-2018</v>
      </c>
      <c r="D160" s="59" t="str">
        <f>(Audi!C142)</f>
        <v>FF10</v>
      </c>
      <c r="E160" s="8" t="str">
        <f>(Audi!D142)</f>
        <v>Tarmac</v>
      </c>
      <c r="F160" s="8" t="str">
        <f>(Audi!E142)</f>
        <v>10M009025013TM</v>
      </c>
      <c r="G160" s="14">
        <f>(Audi!F142)</f>
        <v>24</v>
      </c>
      <c r="H160" s="12" t="str">
        <f>(Audi!G142)</f>
        <v>20"</v>
      </c>
      <c r="I160" s="12" t="str">
        <f>(Audi!H142)</f>
        <v>9.0"</v>
      </c>
      <c r="J160" s="12" t="str">
        <f>(Audi!I142)</f>
        <v>25</v>
      </c>
      <c r="K160" s="12" t="str">
        <f>(Audi!J142)</f>
        <v>5x112</v>
      </c>
      <c r="L160" s="12">
        <f>(Audi!K142)</f>
        <v>66.56</v>
      </c>
      <c r="M160" s="8" t="str">
        <f>(Audi!L142)</f>
        <v>Medium Offset</v>
      </c>
      <c r="N160" s="8">
        <f>(Audi!M142)</f>
        <v>0</v>
      </c>
      <c r="O160" s="9" t="str">
        <f>(Audi!N142)</f>
        <v>265/35R20</v>
      </c>
      <c r="P160" s="60" t="str">
        <f>(Audi!O142)</f>
        <v>FF10</v>
      </c>
      <c r="Q160" s="8" t="str">
        <f>(Audi!P142)</f>
        <v>10M009025013TM</v>
      </c>
      <c r="R160" s="14">
        <f>(Audi!Q142)</f>
        <v>24</v>
      </c>
      <c r="S160" s="12" t="str">
        <f>(Audi!R142)</f>
        <v>20"</v>
      </c>
      <c r="T160" s="12" t="str">
        <f>(Audi!S142)</f>
        <v>9.0"</v>
      </c>
      <c r="U160" s="12" t="str">
        <f>(Audi!T142)</f>
        <v>25</v>
      </c>
      <c r="V160" s="12" t="str">
        <f>(Audi!U142)</f>
        <v>5x112</v>
      </c>
      <c r="W160" s="12">
        <f>(Audi!V142)</f>
        <v>66.56</v>
      </c>
      <c r="X160" s="8" t="str">
        <f>(Audi!W142)</f>
        <v>Medium Offset</v>
      </c>
      <c r="Y160" s="8">
        <f>(Audi!X142)</f>
        <v>0</v>
      </c>
      <c r="Z160" s="9" t="str">
        <f>(Audi!Y142)</f>
        <v>265/35R20</v>
      </c>
      <c r="AA160" s="8" t="str">
        <f>(Audi!Z142)</f>
        <v>Excludes Competition Package</v>
      </c>
      <c r="AB160" s="8" t="str">
        <f>(Audi!AA142)</f>
        <v>Included</v>
      </c>
      <c r="AC160" s="8" t="str">
        <f>(Audi!AB142)</f>
        <v>LBM1415027C60-ZN</v>
      </c>
      <c r="AD160" s="8">
        <f>(Audi!AC142)</f>
        <v>0</v>
      </c>
    </row>
    <row r="161" spans="1:30" x14ac:dyDescent="0.25">
      <c r="A161" s="7" t="s">
        <v>1973</v>
      </c>
      <c r="B161" s="8" t="str">
        <f>(Audi!A143)</f>
        <v>A7</v>
      </c>
      <c r="C161" s="9" t="str">
        <f>(Audi!B143)</f>
        <v>2011-2018</v>
      </c>
      <c r="D161" s="59" t="str">
        <f>(Audi!C143)</f>
        <v>FF10</v>
      </c>
      <c r="E161" s="8" t="str">
        <f>(Audi!D143)</f>
        <v>Liquid Metal</v>
      </c>
      <c r="F161" s="8" t="str">
        <f>(Audi!E143)</f>
        <v>10M009025013LM</v>
      </c>
      <c r="G161" s="14">
        <f>(Audi!F143)</f>
        <v>8</v>
      </c>
      <c r="H161" s="12" t="str">
        <f>(Audi!G143)</f>
        <v>20"</v>
      </c>
      <c r="I161" s="12" t="str">
        <f>(Audi!H143)</f>
        <v>9.0"</v>
      </c>
      <c r="J161" s="12" t="str">
        <f>(Audi!I143)</f>
        <v>25</v>
      </c>
      <c r="K161" s="12" t="str">
        <f>(Audi!J143)</f>
        <v>5x112</v>
      </c>
      <c r="L161" s="12">
        <f>(Audi!K143)</f>
        <v>66.56</v>
      </c>
      <c r="M161" s="8" t="str">
        <f>(Audi!L143)</f>
        <v>Medium Offset</v>
      </c>
      <c r="N161" s="8">
        <f>(Audi!M143)</f>
        <v>0</v>
      </c>
      <c r="O161" s="9" t="str">
        <f>(Audi!N143)</f>
        <v>265/35R20</v>
      </c>
      <c r="P161" s="60" t="str">
        <f>(Audi!O143)</f>
        <v>FF10</v>
      </c>
      <c r="Q161" s="8" t="str">
        <f>(Audi!P143)</f>
        <v>10M009025013LM</v>
      </c>
      <c r="R161" s="14">
        <f>(Audi!Q143)</f>
        <v>8</v>
      </c>
      <c r="S161" s="12" t="str">
        <f>(Audi!R143)</f>
        <v>20"</v>
      </c>
      <c r="T161" s="12" t="str">
        <f>(Audi!S143)</f>
        <v>9.0"</v>
      </c>
      <c r="U161" s="12" t="str">
        <f>(Audi!T143)</f>
        <v>25</v>
      </c>
      <c r="V161" s="12" t="str">
        <f>(Audi!U143)</f>
        <v>5x112</v>
      </c>
      <c r="W161" s="12">
        <f>(Audi!V143)</f>
        <v>66.56</v>
      </c>
      <c r="X161" s="8" t="str">
        <f>(Audi!W143)</f>
        <v>Medium Offset</v>
      </c>
      <c r="Y161" s="8">
        <f>(Audi!X143)</f>
        <v>0</v>
      </c>
      <c r="Z161" s="9" t="str">
        <f>(Audi!Y143)</f>
        <v>265/35R20</v>
      </c>
      <c r="AA161" s="8" t="str">
        <f>(Audi!Z143)</f>
        <v>Excludes Competition Package</v>
      </c>
      <c r="AB161" s="8" t="str">
        <f>(Audi!AA143)</f>
        <v>Included</v>
      </c>
      <c r="AC161" s="8" t="str">
        <f>(Audi!AB143)</f>
        <v>LBM1415027C60-ZN</v>
      </c>
      <c r="AD161" s="8">
        <f>(Audi!AC143)</f>
        <v>0</v>
      </c>
    </row>
    <row r="162" spans="1:30" x14ac:dyDescent="0.25">
      <c r="A162" s="7" t="s">
        <v>1973</v>
      </c>
      <c r="B162" s="8" t="str">
        <f>(Audi!A144)</f>
        <v>A7</v>
      </c>
      <c r="C162" s="9" t="str">
        <f>(Audi!B144)</f>
        <v>2019-2020</v>
      </c>
      <c r="D162" s="59" t="str">
        <f>(Audi!C144)</f>
        <v>FF10</v>
      </c>
      <c r="E162" s="8" t="str">
        <f>(Audi!D144)</f>
        <v>Tarmac</v>
      </c>
      <c r="F162" s="8" t="str">
        <f>(Audi!E144)</f>
        <v>10M110535013TM</v>
      </c>
      <c r="G162" s="14">
        <f>(Audi!F144)</f>
        <v>-2</v>
      </c>
      <c r="H162" s="12" t="str">
        <f>(Audi!G144)</f>
        <v>21"</v>
      </c>
      <c r="I162" s="12" t="str">
        <f>(Audi!H144)</f>
        <v>10.5"</v>
      </c>
      <c r="J162" s="12" t="str">
        <f>(Audi!I144)</f>
        <v>35</v>
      </c>
      <c r="K162" s="12" t="str">
        <f>(Audi!J144)</f>
        <v>5x112</v>
      </c>
      <c r="L162" s="12">
        <f>(Audi!K144)</f>
        <v>66.56</v>
      </c>
      <c r="M162" s="8" t="str">
        <f>(Audi!L144)</f>
        <v>Medium Offset</v>
      </c>
      <c r="N162" s="8">
        <f>(Audi!M144)</f>
        <v>0</v>
      </c>
      <c r="O162" s="9" t="str">
        <f>(Audi!N144)</f>
        <v>275/30R21</v>
      </c>
      <c r="P162" s="60" t="str">
        <f>(Audi!O144)</f>
        <v>FF10</v>
      </c>
      <c r="Q162" s="8" t="str">
        <f>(Audi!P144)</f>
        <v>10M110535013TM</v>
      </c>
      <c r="R162" s="14">
        <f>(Audi!Q144)</f>
        <v>-2</v>
      </c>
      <c r="S162" s="12" t="str">
        <f>(Audi!R144)</f>
        <v>21"</v>
      </c>
      <c r="T162" s="12" t="str">
        <f>(Audi!S144)</f>
        <v>10.5"</v>
      </c>
      <c r="U162" s="12" t="str">
        <f>(Audi!T144)</f>
        <v>35</v>
      </c>
      <c r="V162" s="12" t="str">
        <f>(Audi!U144)</f>
        <v>5x112</v>
      </c>
      <c r="W162" s="12">
        <f>(Audi!V144)</f>
        <v>66.56</v>
      </c>
      <c r="X162" s="8" t="str">
        <f>(Audi!W144)</f>
        <v>Medium Offset</v>
      </c>
      <c r="Y162" s="8">
        <f>(Audi!X144)</f>
        <v>0</v>
      </c>
      <c r="Z162" s="9" t="str">
        <f>(Audi!Y144)</f>
        <v>275/30R21</v>
      </c>
      <c r="AA162" s="8" t="str">
        <f>(Audi!Z144)</f>
        <v>Excludes Competition Package</v>
      </c>
      <c r="AB162" s="8" t="str">
        <f>(Audi!AA144)</f>
        <v>Included</v>
      </c>
      <c r="AC162" s="8" t="str">
        <f>(Audi!AB144)</f>
        <v>LBM1415027C60-ZN</v>
      </c>
      <c r="AD162" s="8">
        <f>(Audi!AC144)</f>
        <v>0</v>
      </c>
    </row>
    <row r="163" spans="1:30" x14ac:dyDescent="0.25">
      <c r="A163" s="7" t="s">
        <v>1973</v>
      </c>
      <c r="B163" s="8" t="str">
        <f>(Audi!A145)</f>
        <v>A7</v>
      </c>
      <c r="C163" s="9" t="str">
        <f>(Audi!B145)</f>
        <v>2019-2020</v>
      </c>
      <c r="D163" s="59" t="str">
        <f>(Audi!C145)</f>
        <v>FF10</v>
      </c>
      <c r="E163" s="8" t="str">
        <f>(Audi!D145)</f>
        <v>Liquid Metal</v>
      </c>
      <c r="F163" s="8" t="str">
        <f>(Audi!E145)</f>
        <v>10M110535013LM</v>
      </c>
      <c r="G163" s="14">
        <f>(Audi!F145)</f>
        <v>-2</v>
      </c>
      <c r="H163" s="12" t="str">
        <f>(Audi!G145)</f>
        <v>21"</v>
      </c>
      <c r="I163" s="12" t="str">
        <f>(Audi!H145)</f>
        <v>10.5"</v>
      </c>
      <c r="J163" s="12" t="str">
        <f>(Audi!I145)</f>
        <v>35</v>
      </c>
      <c r="K163" s="12" t="str">
        <f>(Audi!J145)</f>
        <v>5x112</v>
      </c>
      <c r="L163" s="12">
        <f>(Audi!K145)</f>
        <v>66.56</v>
      </c>
      <c r="M163" s="8" t="str">
        <f>(Audi!L145)</f>
        <v>Medium Offset</v>
      </c>
      <c r="N163" s="8">
        <f>(Audi!M145)</f>
        <v>0</v>
      </c>
      <c r="O163" s="9" t="str">
        <f>(Audi!N145)</f>
        <v>275/30R21</v>
      </c>
      <c r="P163" s="60" t="str">
        <f>(Audi!O145)</f>
        <v>FF10</v>
      </c>
      <c r="Q163" s="8" t="str">
        <f>(Audi!P145)</f>
        <v>10M110535013LM</v>
      </c>
      <c r="R163" s="14">
        <f>(Audi!Q145)</f>
        <v>-2</v>
      </c>
      <c r="S163" s="12" t="str">
        <f>(Audi!R145)</f>
        <v>21"</v>
      </c>
      <c r="T163" s="12" t="str">
        <f>(Audi!S145)</f>
        <v>10.5"</v>
      </c>
      <c r="U163" s="12" t="str">
        <f>(Audi!T145)</f>
        <v>35</v>
      </c>
      <c r="V163" s="12" t="str">
        <f>(Audi!U145)</f>
        <v>5x112</v>
      </c>
      <c r="W163" s="12">
        <f>(Audi!V145)</f>
        <v>66.56</v>
      </c>
      <c r="X163" s="8" t="str">
        <f>(Audi!W145)</f>
        <v>Medium Offset</v>
      </c>
      <c r="Y163" s="8">
        <f>(Audi!X145)</f>
        <v>0</v>
      </c>
      <c r="Z163" s="9" t="str">
        <f>(Audi!Y145)</f>
        <v>275/30R21</v>
      </c>
      <c r="AA163" s="8" t="str">
        <f>(Audi!Z145)</f>
        <v>Excludes Competition Package</v>
      </c>
      <c r="AB163" s="8" t="str">
        <f>(Audi!AA145)</f>
        <v>Included</v>
      </c>
      <c r="AC163" s="8" t="str">
        <f>(Audi!AB145)</f>
        <v>LBM1415027C60-ZN</v>
      </c>
      <c r="AD163" s="8">
        <f>(Audi!AC145)</f>
        <v>0</v>
      </c>
    </row>
    <row r="164" spans="1:30" x14ac:dyDescent="0.25">
      <c r="A164" s="7" t="s">
        <v>1973</v>
      </c>
      <c r="B164" s="8" t="e">
        <f>(Audi!#REF!)</f>
        <v>#REF!</v>
      </c>
      <c r="C164" s="9" t="e">
        <f>(Audi!#REF!)</f>
        <v>#REF!</v>
      </c>
      <c r="D164" s="59" t="e">
        <f>(Audi!#REF!)</f>
        <v>#REF!</v>
      </c>
      <c r="E164" s="8" t="e">
        <f>(Audi!#REF!)</f>
        <v>#REF!</v>
      </c>
      <c r="F164" s="8" t="e">
        <f>(Audi!#REF!)</f>
        <v>#REF!</v>
      </c>
      <c r="G164" s="14" t="e">
        <f>(Audi!#REF!)</f>
        <v>#REF!</v>
      </c>
      <c r="H164" s="12" t="e">
        <f>(Audi!#REF!)</f>
        <v>#REF!</v>
      </c>
      <c r="I164" s="12" t="e">
        <f>(Audi!#REF!)</f>
        <v>#REF!</v>
      </c>
      <c r="J164" s="12" t="e">
        <f>(Audi!#REF!)</f>
        <v>#REF!</v>
      </c>
      <c r="K164" s="12" t="e">
        <f>(Audi!#REF!)</f>
        <v>#REF!</v>
      </c>
      <c r="L164" s="12" t="e">
        <f>(Audi!#REF!)</f>
        <v>#REF!</v>
      </c>
      <c r="M164" s="8" t="e">
        <f>(Audi!#REF!)</f>
        <v>#REF!</v>
      </c>
      <c r="N164" s="8" t="e">
        <f>(Audi!#REF!)</f>
        <v>#REF!</v>
      </c>
      <c r="O164" s="9" t="e">
        <f>(Audi!#REF!)</f>
        <v>#REF!</v>
      </c>
      <c r="P164" s="60" t="e">
        <f>(Audi!#REF!)</f>
        <v>#REF!</v>
      </c>
      <c r="Q164" s="8" t="e">
        <f>(Audi!#REF!)</f>
        <v>#REF!</v>
      </c>
      <c r="R164" s="14" t="e">
        <f>(Audi!#REF!)</f>
        <v>#REF!</v>
      </c>
      <c r="S164" s="12" t="e">
        <f>(Audi!#REF!)</f>
        <v>#REF!</v>
      </c>
      <c r="T164" s="12" t="e">
        <f>(Audi!#REF!)</f>
        <v>#REF!</v>
      </c>
      <c r="U164" s="12" t="e">
        <f>(Audi!#REF!)</f>
        <v>#REF!</v>
      </c>
      <c r="V164" s="12" t="e">
        <f>(Audi!#REF!)</f>
        <v>#REF!</v>
      </c>
      <c r="W164" s="12" t="e">
        <f>(Audi!#REF!)</f>
        <v>#REF!</v>
      </c>
      <c r="X164" s="8" t="e">
        <f>(Audi!#REF!)</f>
        <v>#REF!</v>
      </c>
      <c r="Y164" s="8" t="e">
        <f>(Audi!#REF!)</f>
        <v>#REF!</v>
      </c>
      <c r="Z164" s="9" t="e">
        <f>(Audi!#REF!)</f>
        <v>#REF!</v>
      </c>
      <c r="AA164" s="8" t="e">
        <f>(Audi!#REF!)</f>
        <v>#REF!</v>
      </c>
      <c r="AB164" s="8" t="e">
        <f>(Audi!#REF!)</f>
        <v>#REF!</v>
      </c>
      <c r="AC164" s="8" t="e">
        <f>(Audi!#REF!)</f>
        <v>#REF!</v>
      </c>
      <c r="AD164" s="8" t="e">
        <f>(Audi!#REF!)</f>
        <v>#REF!</v>
      </c>
    </row>
    <row r="165" spans="1:30" x14ac:dyDescent="0.25">
      <c r="A165" s="7" t="s">
        <v>1973</v>
      </c>
      <c r="B165" s="8" t="str">
        <f>(Audi!A146)</f>
        <v>A7</v>
      </c>
      <c r="C165" s="9" t="str">
        <f>(Audi!B146)</f>
        <v>2019-2020</v>
      </c>
      <c r="D165" s="59" t="str">
        <f>(Audi!C146)</f>
        <v>FF10</v>
      </c>
      <c r="E165" s="8" t="str">
        <f>(Audi!D146)</f>
        <v>Tarmac</v>
      </c>
      <c r="F165" s="8" t="str">
        <f>(Audi!E146)</f>
        <v>10M109530013TM</v>
      </c>
      <c r="G165" s="14">
        <f>(Audi!F146)</f>
        <v>0</v>
      </c>
      <c r="H165" s="12" t="str">
        <f>(Audi!G146)</f>
        <v>21"</v>
      </c>
      <c r="I165" s="12" t="str">
        <f>(Audi!H146)</f>
        <v>9.5"</v>
      </c>
      <c r="J165" s="12" t="str">
        <f>(Audi!I146)</f>
        <v>30</v>
      </c>
      <c r="K165" s="12" t="str">
        <f>(Audi!J146)</f>
        <v>5x112</v>
      </c>
      <c r="L165" s="12">
        <f>(Audi!K146)</f>
        <v>66.56</v>
      </c>
      <c r="M165" s="8" t="str">
        <f>(Audi!L146)</f>
        <v>Medium Offset</v>
      </c>
      <c r="N165" s="8">
        <f>(Audi!M146)</f>
        <v>0</v>
      </c>
      <c r="O165" s="9" t="str">
        <f>(Audi!N146)</f>
        <v>265/30R21</v>
      </c>
      <c r="P165" s="60" t="str">
        <f>(Audi!O146)</f>
        <v>FF10</v>
      </c>
      <c r="Q165" s="8" t="str">
        <f>(Audi!P146)</f>
        <v>10M109530013TM</v>
      </c>
      <c r="R165" s="14">
        <f>(Audi!Q146)</f>
        <v>0</v>
      </c>
      <c r="S165" s="12" t="str">
        <f>(Audi!R146)</f>
        <v>21"</v>
      </c>
      <c r="T165" s="12" t="str">
        <f>(Audi!S146)</f>
        <v>9.5"</v>
      </c>
      <c r="U165" s="12" t="str">
        <f>(Audi!T146)</f>
        <v>30</v>
      </c>
      <c r="V165" s="12" t="str">
        <f>(Audi!U146)</f>
        <v>5x112</v>
      </c>
      <c r="W165" s="12">
        <f>(Audi!V146)</f>
        <v>66.56</v>
      </c>
      <c r="X165" s="8" t="str">
        <f>(Audi!W146)</f>
        <v>Medium Offset</v>
      </c>
      <c r="Y165" s="8">
        <f>(Audi!X146)</f>
        <v>0</v>
      </c>
      <c r="Z165" s="9" t="str">
        <f>(Audi!Y146)</f>
        <v>265/30R21</v>
      </c>
      <c r="AA165" s="8" t="str">
        <f>(Audi!Z146)</f>
        <v>Excludes Competition Package</v>
      </c>
      <c r="AB165" s="8" t="str">
        <f>(Audi!AA146)</f>
        <v>Included</v>
      </c>
      <c r="AC165" s="8" t="str">
        <f>(Audi!AB146)</f>
        <v>LBM1415027C60-ZN</v>
      </c>
      <c r="AD165" s="8">
        <f>(Audi!AC146)</f>
        <v>0</v>
      </c>
    </row>
    <row r="166" spans="1:30" x14ac:dyDescent="0.25">
      <c r="A166" s="7" t="s">
        <v>1973</v>
      </c>
      <c r="B166" s="8" t="str">
        <f>(Audi!A147)</f>
        <v>A7</v>
      </c>
      <c r="C166" s="9" t="str">
        <f>(Audi!B147)</f>
        <v>2019-2020</v>
      </c>
      <c r="D166" s="59" t="str">
        <f>(Audi!C147)</f>
        <v>FF10</v>
      </c>
      <c r="E166" s="8" t="str">
        <f>(Audi!D147)</f>
        <v>Liquid Metal</v>
      </c>
      <c r="F166" s="8" t="str">
        <f>(Audi!E147)</f>
        <v>10M109530013LM</v>
      </c>
      <c r="G166" s="14">
        <f>(Audi!F147)</f>
        <v>-6</v>
      </c>
      <c r="H166" s="12" t="str">
        <f>(Audi!G147)</f>
        <v>21"</v>
      </c>
      <c r="I166" s="12" t="str">
        <f>(Audi!H147)</f>
        <v>9.5"</v>
      </c>
      <c r="J166" s="12" t="str">
        <f>(Audi!I147)</f>
        <v>30</v>
      </c>
      <c r="K166" s="12" t="str">
        <f>(Audi!J147)</f>
        <v>5x112</v>
      </c>
      <c r="L166" s="12">
        <f>(Audi!K147)</f>
        <v>66.56</v>
      </c>
      <c r="M166" s="8" t="str">
        <f>(Audi!L147)</f>
        <v>Medium Offset</v>
      </c>
      <c r="N166" s="8">
        <f>(Audi!M147)</f>
        <v>0</v>
      </c>
      <c r="O166" s="9" t="str">
        <f>(Audi!N147)</f>
        <v>265/30R21</v>
      </c>
      <c r="P166" s="60" t="str">
        <f>(Audi!O147)</f>
        <v>FF10</v>
      </c>
      <c r="Q166" s="8" t="str">
        <f>(Audi!P147)</f>
        <v>10M109530013LM</v>
      </c>
      <c r="R166" s="14">
        <f>(Audi!Q147)</f>
        <v>-6</v>
      </c>
      <c r="S166" s="12" t="str">
        <f>(Audi!R147)</f>
        <v>21"</v>
      </c>
      <c r="T166" s="12" t="str">
        <f>(Audi!S147)</f>
        <v>9.5"</v>
      </c>
      <c r="U166" s="12" t="str">
        <f>(Audi!T147)</f>
        <v>30</v>
      </c>
      <c r="V166" s="12" t="str">
        <f>(Audi!U147)</f>
        <v>5x112</v>
      </c>
      <c r="W166" s="12">
        <f>(Audi!V147)</f>
        <v>66.56</v>
      </c>
      <c r="X166" s="8" t="str">
        <f>(Audi!W147)</f>
        <v>Medium Offset</v>
      </c>
      <c r="Y166" s="8">
        <f>(Audi!X147)</f>
        <v>0</v>
      </c>
      <c r="Z166" s="9" t="str">
        <f>(Audi!Y147)</f>
        <v>265/30R21</v>
      </c>
      <c r="AA166" s="8" t="str">
        <f>(Audi!Z147)</f>
        <v>Excludes Competition Package</v>
      </c>
      <c r="AB166" s="8" t="str">
        <f>(Audi!AA147)</f>
        <v>Included</v>
      </c>
      <c r="AC166" s="8" t="str">
        <f>(Audi!AB147)</f>
        <v>LBM1415027C60-ZN</v>
      </c>
      <c r="AD166" s="8">
        <f>(Audi!AC147)</f>
        <v>0</v>
      </c>
    </row>
    <row r="167" spans="1:30" x14ac:dyDescent="0.25">
      <c r="A167" s="7" t="s">
        <v>1973</v>
      </c>
      <c r="B167" s="8" t="e">
        <f>(Audi!#REF!)</f>
        <v>#REF!</v>
      </c>
      <c r="C167" s="9" t="e">
        <f>(Audi!#REF!)</f>
        <v>#REF!</v>
      </c>
      <c r="D167" s="59" t="e">
        <f>(Audi!#REF!)</f>
        <v>#REF!</v>
      </c>
      <c r="E167" s="8" t="e">
        <f>(Audi!#REF!)</f>
        <v>#REF!</v>
      </c>
      <c r="F167" s="8" t="e">
        <f>(Audi!#REF!)</f>
        <v>#REF!</v>
      </c>
      <c r="G167" s="14" t="e">
        <f>(Audi!#REF!)</f>
        <v>#REF!</v>
      </c>
      <c r="H167" s="12" t="e">
        <f>(Audi!#REF!)</f>
        <v>#REF!</v>
      </c>
      <c r="I167" s="12" t="e">
        <f>(Audi!#REF!)</f>
        <v>#REF!</v>
      </c>
      <c r="J167" s="12" t="e">
        <f>(Audi!#REF!)</f>
        <v>#REF!</v>
      </c>
      <c r="K167" s="12" t="e">
        <f>(Audi!#REF!)</f>
        <v>#REF!</v>
      </c>
      <c r="L167" s="12" t="e">
        <f>(Audi!#REF!)</f>
        <v>#REF!</v>
      </c>
      <c r="M167" s="8" t="e">
        <f>(Audi!#REF!)</f>
        <v>#REF!</v>
      </c>
      <c r="N167" s="8" t="e">
        <f>(Audi!#REF!)</f>
        <v>#REF!</v>
      </c>
      <c r="O167" s="9" t="e">
        <f>(Audi!#REF!)</f>
        <v>#REF!</v>
      </c>
      <c r="P167" s="60" t="e">
        <f>(Audi!#REF!)</f>
        <v>#REF!</v>
      </c>
      <c r="Q167" s="8" t="e">
        <f>(Audi!#REF!)</f>
        <v>#REF!</v>
      </c>
      <c r="R167" s="14" t="e">
        <f>(Audi!#REF!)</f>
        <v>#REF!</v>
      </c>
      <c r="S167" s="12" t="e">
        <f>(Audi!#REF!)</f>
        <v>#REF!</v>
      </c>
      <c r="T167" s="12" t="e">
        <f>(Audi!#REF!)</f>
        <v>#REF!</v>
      </c>
      <c r="U167" s="12" t="e">
        <f>(Audi!#REF!)</f>
        <v>#REF!</v>
      </c>
      <c r="V167" s="12" t="e">
        <f>(Audi!#REF!)</f>
        <v>#REF!</v>
      </c>
      <c r="W167" s="12" t="e">
        <f>(Audi!#REF!)</f>
        <v>#REF!</v>
      </c>
      <c r="X167" s="8" t="e">
        <f>(Audi!#REF!)</f>
        <v>#REF!</v>
      </c>
      <c r="Y167" s="8" t="e">
        <f>(Audi!#REF!)</f>
        <v>#REF!</v>
      </c>
      <c r="Z167" s="9" t="e">
        <f>(Audi!#REF!)</f>
        <v>#REF!</v>
      </c>
      <c r="AA167" s="8" t="e">
        <f>(Audi!#REF!)</f>
        <v>#REF!</v>
      </c>
      <c r="AB167" s="8" t="e">
        <f>(Audi!#REF!)</f>
        <v>#REF!</v>
      </c>
      <c r="AC167" s="8" t="e">
        <f>(Audi!#REF!)</f>
        <v>#REF!</v>
      </c>
      <c r="AD167" s="8" t="e">
        <f>(Audi!#REF!)</f>
        <v>#REF!</v>
      </c>
    </row>
    <row r="168" spans="1:30" x14ac:dyDescent="0.25">
      <c r="A168" s="7" t="s">
        <v>1973</v>
      </c>
      <c r="B168" s="8" t="str">
        <f>(Audi!A148)</f>
        <v>A7</v>
      </c>
      <c r="C168" s="9" t="str">
        <f>(Audi!B148)</f>
        <v>2011-2018</v>
      </c>
      <c r="D168" s="59" t="str">
        <f>(Audi!C148)</f>
        <v>FF11</v>
      </c>
      <c r="E168" s="8" t="str">
        <f>(Audi!D148)</f>
        <v>Liquid Silver</v>
      </c>
      <c r="F168" s="8" t="str">
        <f>(Audi!E148)</f>
        <v>11H909035013TM</v>
      </c>
      <c r="G168" s="14">
        <f>(Audi!F148)</f>
        <v>16</v>
      </c>
      <c r="H168" s="12" t="str">
        <f>(Audi!G148)</f>
        <v>19"</v>
      </c>
      <c r="I168" s="12" t="str">
        <f>(Audi!H148)</f>
        <v>9.0"</v>
      </c>
      <c r="J168" s="12" t="str">
        <f>(Audi!I148)</f>
        <v>35</v>
      </c>
      <c r="K168" s="12" t="str">
        <f>(Audi!J148)</f>
        <v>5x112</v>
      </c>
      <c r="L168" s="12">
        <f>(Audi!K148)</f>
        <v>66.56</v>
      </c>
      <c r="M168" s="8" t="str">
        <f>(Audi!L148)</f>
        <v>High Offset</v>
      </c>
      <c r="N168" s="8">
        <f>(Audi!M148)</f>
        <v>0</v>
      </c>
      <c r="O168" s="9">
        <f>(Audi!N148)</f>
        <v>0</v>
      </c>
      <c r="P168" s="60" t="str">
        <f>(Audi!O148)</f>
        <v>FF11</v>
      </c>
      <c r="Q168" s="8" t="str">
        <f>(Audi!P148)</f>
        <v>11H909035013TM</v>
      </c>
      <c r="R168" s="14">
        <f>(Audi!Q148)</f>
        <v>16</v>
      </c>
      <c r="S168" s="12" t="str">
        <f>(Audi!R148)</f>
        <v>19"</v>
      </c>
      <c r="T168" s="12" t="str">
        <f>(Audi!S148)</f>
        <v>9.0"</v>
      </c>
      <c r="U168" s="12" t="str">
        <f>(Audi!T148)</f>
        <v>35</v>
      </c>
      <c r="V168" s="12" t="str">
        <f>(Audi!U148)</f>
        <v>5x112</v>
      </c>
      <c r="W168" s="12">
        <f>(Audi!V148)</f>
        <v>66.56</v>
      </c>
      <c r="X168" s="8" t="str">
        <f>(Audi!W148)</f>
        <v>High Offset</v>
      </c>
      <c r="Y168" s="8">
        <f>(Audi!X148)</f>
        <v>0</v>
      </c>
      <c r="Z168" s="9">
        <f>(Audi!Y148)</f>
        <v>0</v>
      </c>
      <c r="AA168" s="8" t="str">
        <f>(Audi!Z148)</f>
        <v>Excludes Competition Package</v>
      </c>
      <c r="AB168" s="8">
        <f>(Audi!AA148)</f>
        <v>0</v>
      </c>
      <c r="AC168" s="8">
        <f>(Audi!AB148)</f>
        <v>0</v>
      </c>
      <c r="AD168" s="8">
        <f>(Audi!AC148)</f>
        <v>0</v>
      </c>
    </row>
    <row r="169" spans="1:30" x14ac:dyDescent="0.25">
      <c r="A169" s="7" t="s">
        <v>1973</v>
      </c>
      <c r="B169" s="8" t="str">
        <f>(Audi!A149)</f>
        <v>A7</v>
      </c>
      <c r="C169" s="9" t="str">
        <f>(Audi!B149)</f>
        <v>2011-2018</v>
      </c>
      <c r="D169" s="59" t="str">
        <f>(Audi!C149)</f>
        <v>FF11</v>
      </c>
      <c r="E169" s="8" t="str">
        <f>(Audi!D149)</f>
        <v>Liquid Silver</v>
      </c>
      <c r="F169" s="8" t="str">
        <f>(Audi!E149)</f>
        <v>11H909035013LM</v>
      </c>
      <c r="G169" s="14">
        <f>(Audi!F149)</f>
        <v>4</v>
      </c>
      <c r="H169" s="12" t="str">
        <f>(Audi!G149)</f>
        <v>19"</v>
      </c>
      <c r="I169" s="12" t="str">
        <f>(Audi!H149)</f>
        <v>9.0"</v>
      </c>
      <c r="J169" s="12" t="str">
        <f>(Audi!I149)</f>
        <v>35</v>
      </c>
      <c r="K169" s="12" t="str">
        <f>(Audi!J149)</f>
        <v>5x112</v>
      </c>
      <c r="L169" s="12">
        <f>(Audi!K149)</f>
        <v>66.56</v>
      </c>
      <c r="M169" s="8" t="str">
        <f>(Audi!L149)</f>
        <v>High Offset</v>
      </c>
      <c r="N169" s="8">
        <f>(Audi!M149)</f>
        <v>0</v>
      </c>
      <c r="O169" s="9">
        <f>(Audi!N149)</f>
        <v>0</v>
      </c>
      <c r="P169" s="60" t="str">
        <f>(Audi!O149)</f>
        <v>FF11</v>
      </c>
      <c r="Q169" s="8" t="str">
        <f>(Audi!P149)</f>
        <v>11H909035013LM</v>
      </c>
      <c r="R169" s="14">
        <f>(Audi!Q149)</f>
        <v>4</v>
      </c>
      <c r="S169" s="12" t="str">
        <f>(Audi!R149)</f>
        <v>19"</v>
      </c>
      <c r="T169" s="12" t="str">
        <f>(Audi!S149)</f>
        <v>9.0"</v>
      </c>
      <c r="U169" s="12" t="str">
        <f>(Audi!T149)</f>
        <v>35</v>
      </c>
      <c r="V169" s="12" t="str">
        <f>(Audi!U149)</f>
        <v>5x112</v>
      </c>
      <c r="W169" s="12">
        <f>(Audi!V149)</f>
        <v>66.56</v>
      </c>
      <c r="X169" s="8" t="str">
        <f>(Audi!W149)</f>
        <v>High Offset</v>
      </c>
      <c r="Y169" s="8">
        <f>(Audi!X149)</f>
        <v>0</v>
      </c>
      <c r="Z169" s="9">
        <f>(Audi!Y149)</f>
        <v>0</v>
      </c>
      <c r="AA169" s="8" t="str">
        <f>(Audi!Z149)</f>
        <v>Excludes Competition Package</v>
      </c>
      <c r="AB169" s="8">
        <f>(Audi!AA149)</f>
        <v>0</v>
      </c>
      <c r="AC169" s="8">
        <f>(Audi!AB149)</f>
        <v>0</v>
      </c>
      <c r="AD169" s="8">
        <f>(Audi!AC149)</f>
        <v>0</v>
      </c>
    </row>
    <row r="170" spans="1:30" x14ac:dyDescent="0.25">
      <c r="A170" s="7" t="s">
        <v>1973</v>
      </c>
      <c r="B170" s="8" t="str">
        <f>(Audi!A150)</f>
        <v>A7</v>
      </c>
      <c r="C170" s="9" t="str">
        <f>(Audi!B150)</f>
        <v>2011-2018</v>
      </c>
      <c r="D170" s="59" t="str">
        <f>(Audi!C150)</f>
        <v>FF11</v>
      </c>
      <c r="E170" s="8" t="str">
        <f>(Audi!D150)</f>
        <v>Tarmac</v>
      </c>
      <c r="F170" s="8" t="str">
        <f>(Audi!E150)</f>
        <v>11M010535013TM</v>
      </c>
      <c r="G170" s="14">
        <f>(Audi!F150)</f>
        <v>23</v>
      </c>
      <c r="H170" s="12" t="str">
        <f>(Audi!G150)</f>
        <v>20"</v>
      </c>
      <c r="I170" s="12" t="str">
        <f>(Audi!H150)</f>
        <v>10.5"</v>
      </c>
      <c r="J170" s="12" t="str">
        <f>(Audi!I150)</f>
        <v>35</v>
      </c>
      <c r="K170" s="12" t="str">
        <f>(Audi!J150)</f>
        <v>5x112</v>
      </c>
      <c r="L170" s="12">
        <f>(Audi!K150)</f>
        <v>66.56</v>
      </c>
      <c r="M170" s="8" t="str">
        <f>(Audi!L150)</f>
        <v>Medium Offset</v>
      </c>
      <c r="N170" s="8">
        <f>(Audi!M150)</f>
        <v>0</v>
      </c>
      <c r="O170" s="9" t="str">
        <f>(Audi!N150)</f>
        <v>275/35R20</v>
      </c>
      <c r="P170" s="60" t="str">
        <f>(Audi!O150)</f>
        <v>FF11</v>
      </c>
      <c r="Q170" s="8" t="str">
        <f>(Audi!P150)</f>
        <v>11M010535013TM</v>
      </c>
      <c r="R170" s="14">
        <f>(Audi!Q150)</f>
        <v>23</v>
      </c>
      <c r="S170" s="12" t="str">
        <f>(Audi!R150)</f>
        <v>20"</v>
      </c>
      <c r="T170" s="12" t="str">
        <f>(Audi!S150)</f>
        <v>10.5"</v>
      </c>
      <c r="U170" s="12" t="str">
        <f>(Audi!T150)</f>
        <v>35</v>
      </c>
      <c r="V170" s="12" t="str">
        <f>(Audi!U150)</f>
        <v>5x112</v>
      </c>
      <c r="W170" s="12">
        <f>(Audi!V150)</f>
        <v>66.56</v>
      </c>
      <c r="X170" s="8" t="str">
        <f>(Audi!W150)</f>
        <v>Medium Offset</v>
      </c>
      <c r="Y170" s="8">
        <f>(Audi!X150)</f>
        <v>0</v>
      </c>
      <c r="Z170" s="9" t="str">
        <f>(Audi!Y150)</f>
        <v>275/35R20</v>
      </c>
      <c r="AA170" s="8" t="str">
        <f>(Audi!Z150)</f>
        <v>Excludes Competition Package</v>
      </c>
      <c r="AB170" s="8" t="str">
        <f>(Audi!AA150)</f>
        <v>Included</v>
      </c>
      <c r="AC170" s="8" t="str">
        <f>(Audi!AB150)</f>
        <v>LBM1415027C60-ZN</v>
      </c>
      <c r="AD170" s="8">
        <f>(Audi!AC150)</f>
        <v>0</v>
      </c>
    </row>
    <row r="171" spans="1:30" x14ac:dyDescent="0.25">
      <c r="A171" s="7" t="s">
        <v>1973</v>
      </c>
      <c r="B171" s="8" t="str">
        <f>(Audi!A151)</f>
        <v>A7</v>
      </c>
      <c r="C171" s="9" t="str">
        <f>(Audi!B151)</f>
        <v>2011-2018</v>
      </c>
      <c r="D171" s="59" t="str">
        <f>(Audi!C151)</f>
        <v>FF11</v>
      </c>
      <c r="E171" s="8" t="str">
        <f>(Audi!D151)</f>
        <v>Liquid Metal</v>
      </c>
      <c r="F171" s="8" t="str">
        <f>(Audi!E151)</f>
        <v>11M010535013LM</v>
      </c>
      <c r="G171" s="14">
        <f>(Audi!F151)</f>
        <v>13</v>
      </c>
      <c r="H171" s="12" t="str">
        <f>(Audi!G151)</f>
        <v>20"</v>
      </c>
      <c r="I171" s="12" t="str">
        <f>(Audi!H151)</f>
        <v>10.5"</v>
      </c>
      <c r="J171" s="12" t="str">
        <f>(Audi!I151)</f>
        <v>35</v>
      </c>
      <c r="K171" s="12" t="str">
        <f>(Audi!J151)</f>
        <v>5x112</v>
      </c>
      <c r="L171" s="12">
        <f>(Audi!K151)</f>
        <v>66.56</v>
      </c>
      <c r="M171" s="8" t="str">
        <f>(Audi!L151)</f>
        <v>Medium Offset</v>
      </c>
      <c r="N171" s="8">
        <f>(Audi!M151)</f>
        <v>0</v>
      </c>
      <c r="O171" s="9" t="str">
        <f>(Audi!N151)</f>
        <v>275/35R20</v>
      </c>
      <c r="P171" s="60" t="str">
        <f>(Audi!O151)</f>
        <v>FF11</v>
      </c>
      <c r="Q171" s="8" t="str">
        <f>(Audi!P151)</f>
        <v>11M010535013LM</v>
      </c>
      <c r="R171" s="14">
        <f>(Audi!Q151)</f>
        <v>13</v>
      </c>
      <c r="S171" s="12" t="str">
        <f>(Audi!R151)</f>
        <v>20"</v>
      </c>
      <c r="T171" s="12" t="str">
        <f>(Audi!S151)</f>
        <v>10.5"</v>
      </c>
      <c r="U171" s="12" t="str">
        <f>(Audi!T151)</f>
        <v>35</v>
      </c>
      <c r="V171" s="12" t="str">
        <f>(Audi!U151)</f>
        <v>5x112</v>
      </c>
      <c r="W171" s="12">
        <f>(Audi!V151)</f>
        <v>66.56</v>
      </c>
      <c r="X171" s="8" t="str">
        <f>(Audi!W151)</f>
        <v>Medium Offset</v>
      </c>
      <c r="Y171" s="8">
        <f>(Audi!X151)</f>
        <v>0</v>
      </c>
      <c r="Z171" s="9" t="str">
        <f>(Audi!Y151)</f>
        <v>275/35R20</v>
      </c>
      <c r="AA171" s="8" t="str">
        <f>(Audi!Z151)</f>
        <v>Excludes Competition Package</v>
      </c>
      <c r="AB171" s="8" t="str">
        <f>(Audi!AA151)</f>
        <v>Included</v>
      </c>
      <c r="AC171" s="8" t="str">
        <f>(Audi!AB151)</f>
        <v>LBM1415027C60-ZN</v>
      </c>
      <c r="AD171" s="8">
        <f>(Audi!AC151)</f>
        <v>0</v>
      </c>
    </row>
    <row r="172" spans="1:30" x14ac:dyDescent="0.25">
      <c r="A172" s="7" t="s">
        <v>1973</v>
      </c>
      <c r="B172" s="8" t="str">
        <f>(Audi!A152)</f>
        <v>A7</v>
      </c>
      <c r="C172" s="9" t="str">
        <f>(Audi!B152)</f>
        <v>2011-2018</v>
      </c>
      <c r="D172" s="59" t="str">
        <f>(Audi!C152)</f>
        <v>FF11</v>
      </c>
      <c r="E172" s="8" t="str">
        <f>(Audi!D152)</f>
        <v>Tarmac</v>
      </c>
      <c r="F172" s="8" t="str">
        <f>(Audi!E152)</f>
        <v>11M009025013TM</v>
      </c>
      <c r="G172" s="14">
        <f>(Audi!F152)</f>
        <v>22</v>
      </c>
      <c r="H172" s="12" t="str">
        <f>(Audi!G152)</f>
        <v>20"</v>
      </c>
      <c r="I172" s="12" t="str">
        <f>(Audi!H152)</f>
        <v>9.0"</v>
      </c>
      <c r="J172" s="12" t="str">
        <f>(Audi!I152)</f>
        <v>25</v>
      </c>
      <c r="K172" s="12" t="str">
        <f>(Audi!J152)</f>
        <v>5x112</v>
      </c>
      <c r="L172" s="12">
        <f>(Audi!K152)</f>
        <v>66.56</v>
      </c>
      <c r="M172" s="8" t="str">
        <f>(Audi!L152)</f>
        <v>Medium Offset</v>
      </c>
      <c r="N172" s="8">
        <f>(Audi!M152)</f>
        <v>0</v>
      </c>
      <c r="O172" s="9" t="str">
        <f>(Audi!N152)</f>
        <v>265/35R20</v>
      </c>
      <c r="P172" s="60" t="str">
        <f>(Audi!O152)</f>
        <v>FF11</v>
      </c>
      <c r="Q172" s="8" t="str">
        <f>(Audi!P152)</f>
        <v>11M009025013TM</v>
      </c>
      <c r="R172" s="14">
        <f>(Audi!Q152)</f>
        <v>22</v>
      </c>
      <c r="S172" s="12" t="str">
        <f>(Audi!R152)</f>
        <v>20"</v>
      </c>
      <c r="T172" s="12" t="str">
        <f>(Audi!S152)</f>
        <v>9.0"</v>
      </c>
      <c r="U172" s="12" t="str">
        <f>(Audi!T152)</f>
        <v>25</v>
      </c>
      <c r="V172" s="12" t="str">
        <f>(Audi!U152)</f>
        <v>5x112</v>
      </c>
      <c r="W172" s="12">
        <f>(Audi!V152)</f>
        <v>66.56</v>
      </c>
      <c r="X172" s="8" t="str">
        <f>(Audi!W152)</f>
        <v>Medium Offset</v>
      </c>
      <c r="Y172" s="8">
        <f>(Audi!X152)</f>
        <v>0</v>
      </c>
      <c r="Z172" s="9" t="str">
        <f>(Audi!Y152)</f>
        <v>265/35R20</v>
      </c>
      <c r="AA172" s="8" t="str">
        <f>(Audi!Z152)</f>
        <v>Excludes Competition Package</v>
      </c>
      <c r="AB172" s="8" t="str">
        <f>(Audi!AA152)</f>
        <v>Included</v>
      </c>
      <c r="AC172" s="8" t="str">
        <f>(Audi!AB152)</f>
        <v>LBM1415027C60-ZN</v>
      </c>
      <c r="AD172" s="8">
        <f>(Audi!AC152)</f>
        <v>0</v>
      </c>
    </row>
    <row r="173" spans="1:30" x14ac:dyDescent="0.25">
      <c r="A173" s="7" t="s">
        <v>1973</v>
      </c>
      <c r="B173" s="8" t="str">
        <f>(Audi!A153)</f>
        <v>A7</v>
      </c>
      <c r="C173" s="9" t="str">
        <f>(Audi!B153)</f>
        <v>2011-2018</v>
      </c>
      <c r="D173" s="59" t="str">
        <f>(Audi!C153)</f>
        <v>FF11</v>
      </c>
      <c r="E173" s="8" t="str">
        <f>(Audi!D153)</f>
        <v>Liquid Metal</v>
      </c>
      <c r="F173" s="8" t="str">
        <f>(Audi!E153)</f>
        <v>11M009025013LM</v>
      </c>
      <c r="G173" s="14">
        <f>(Audi!F153)</f>
        <v>5</v>
      </c>
      <c r="H173" s="12" t="str">
        <f>(Audi!G153)</f>
        <v>20"</v>
      </c>
      <c r="I173" s="12" t="str">
        <f>(Audi!H153)</f>
        <v>9.0"</v>
      </c>
      <c r="J173" s="12" t="str">
        <f>(Audi!I153)</f>
        <v>25</v>
      </c>
      <c r="K173" s="12" t="str">
        <f>(Audi!J153)</f>
        <v>5x112</v>
      </c>
      <c r="L173" s="12">
        <f>(Audi!K153)</f>
        <v>66.56</v>
      </c>
      <c r="M173" s="8" t="str">
        <f>(Audi!L153)</f>
        <v>Medium Offset</v>
      </c>
      <c r="N173" s="8">
        <f>(Audi!M153)</f>
        <v>0</v>
      </c>
      <c r="O173" s="9" t="str">
        <f>(Audi!N153)</f>
        <v>265/35R20</v>
      </c>
      <c r="P173" s="60" t="str">
        <f>(Audi!O153)</f>
        <v>FF11</v>
      </c>
      <c r="Q173" s="8" t="str">
        <f>(Audi!P153)</f>
        <v>11M009025013LM</v>
      </c>
      <c r="R173" s="14">
        <f>(Audi!Q153)</f>
        <v>5</v>
      </c>
      <c r="S173" s="12" t="str">
        <f>(Audi!R153)</f>
        <v>20"</v>
      </c>
      <c r="T173" s="12" t="str">
        <f>(Audi!S153)</f>
        <v>9.0"</v>
      </c>
      <c r="U173" s="12" t="str">
        <f>(Audi!T153)</f>
        <v>25</v>
      </c>
      <c r="V173" s="12" t="str">
        <f>(Audi!U153)</f>
        <v>5x112</v>
      </c>
      <c r="W173" s="12">
        <f>(Audi!V153)</f>
        <v>66.56</v>
      </c>
      <c r="X173" s="8" t="str">
        <f>(Audi!W153)</f>
        <v>Medium Offset</v>
      </c>
      <c r="Y173" s="8">
        <f>(Audi!X153)</f>
        <v>0</v>
      </c>
      <c r="Z173" s="9" t="str">
        <f>(Audi!Y153)</f>
        <v>265/35R20</v>
      </c>
      <c r="AA173" s="8" t="str">
        <f>(Audi!Z153)</f>
        <v>Excludes Competition Package</v>
      </c>
      <c r="AB173" s="8" t="str">
        <f>(Audi!AA153)</f>
        <v>Included</v>
      </c>
      <c r="AC173" s="8" t="str">
        <f>(Audi!AB153)</f>
        <v>LBM1415027C60-ZN</v>
      </c>
      <c r="AD173" s="8">
        <f>(Audi!AC153)</f>
        <v>0</v>
      </c>
    </row>
    <row r="174" spans="1:30" x14ac:dyDescent="0.25">
      <c r="A174" s="7" t="s">
        <v>1973</v>
      </c>
      <c r="B174" s="8" t="str">
        <f>(Audi!A154)</f>
        <v>A7</v>
      </c>
      <c r="C174" s="9" t="str">
        <f>(Audi!B154)</f>
        <v>2019-2020</v>
      </c>
      <c r="D174" s="59" t="str">
        <f>(Audi!C154)</f>
        <v>FF11</v>
      </c>
      <c r="E174" s="8" t="str">
        <f>(Audi!D154)</f>
        <v>Tarmac</v>
      </c>
      <c r="F174" s="8" t="str">
        <f>(Audi!E154)</f>
        <v>11M110535013TM</v>
      </c>
      <c r="G174" s="14">
        <f>(Audi!F154)</f>
        <v>2</v>
      </c>
      <c r="H174" s="12" t="str">
        <f>(Audi!G154)</f>
        <v>21"</v>
      </c>
      <c r="I174" s="12" t="str">
        <f>(Audi!H154)</f>
        <v>10.5"</v>
      </c>
      <c r="J174" s="12" t="str">
        <f>(Audi!I154)</f>
        <v>35</v>
      </c>
      <c r="K174" s="12" t="str">
        <f>(Audi!J154)</f>
        <v>5x112</v>
      </c>
      <c r="L174" s="12">
        <f>(Audi!K154)</f>
        <v>66.56</v>
      </c>
      <c r="M174" s="8" t="str">
        <f>(Audi!L154)</f>
        <v>Medium Offset</v>
      </c>
      <c r="N174" s="8">
        <f>(Audi!M154)</f>
        <v>0</v>
      </c>
      <c r="O174" s="9" t="str">
        <f>(Audi!N154)</f>
        <v>275/30R21</v>
      </c>
      <c r="P174" s="60" t="str">
        <f>(Audi!O154)</f>
        <v>FF11</v>
      </c>
      <c r="Q174" s="8" t="str">
        <f>(Audi!P154)</f>
        <v>11M110535013TM</v>
      </c>
      <c r="R174" s="14">
        <f>(Audi!Q154)</f>
        <v>2</v>
      </c>
      <c r="S174" s="12" t="str">
        <f>(Audi!R154)</f>
        <v>21"</v>
      </c>
      <c r="T174" s="12" t="str">
        <f>(Audi!S154)</f>
        <v>10.5"</v>
      </c>
      <c r="U174" s="12" t="str">
        <f>(Audi!T154)</f>
        <v>35</v>
      </c>
      <c r="V174" s="12" t="str">
        <f>(Audi!U154)</f>
        <v>5x112</v>
      </c>
      <c r="W174" s="12">
        <f>(Audi!V154)</f>
        <v>66.56</v>
      </c>
      <c r="X174" s="8" t="str">
        <f>(Audi!W154)</f>
        <v>Medium Offset</v>
      </c>
      <c r="Y174" s="8">
        <f>(Audi!X154)</f>
        <v>0</v>
      </c>
      <c r="Z174" s="9" t="str">
        <f>(Audi!Y154)</f>
        <v>275/30R21</v>
      </c>
      <c r="AA174" s="8" t="str">
        <f>(Audi!Z154)</f>
        <v>Excludes Competition Package</v>
      </c>
      <c r="AB174" s="8" t="str">
        <f>(Audi!AA154)</f>
        <v>Included</v>
      </c>
      <c r="AC174" s="8" t="str">
        <f>(Audi!AB154)</f>
        <v>LBM1415027C60-ZN</v>
      </c>
      <c r="AD174" s="8">
        <f>(Audi!AC154)</f>
        <v>0</v>
      </c>
    </row>
    <row r="175" spans="1:30" x14ac:dyDescent="0.25">
      <c r="A175" s="7" t="s">
        <v>1973</v>
      </c>
      <c r="B175" s="8" t="str">
        <f>(Audi!A155)</f>
        <v>A7</v>
      </c>
      <c r="C175" s="9" t="str">
        <f>(Audi!B155)</f>
        <v>2019-2020</v>
      </c>
      <c r="D175" s="59" t="str">
        <f>(Audi!C155)</f>
        <v>FF11</v>
      </c>
      <c r="E175" s="8" t="str">
        <f>(Audi!D155)</f>
        <v>Liquid Metal</v>
      </c>
      <c r="F175" s="8" t="str">
        <f>(Audi!E155)</f>
        <v>11M110535013LM</v>
      </c>
      <c r="G175" s="14">
        <f>(Audi!F155)</f>
        <v>0</v>
      </c>
      <c r="H175" s="12" t="str">
        <f>(Audi!G155)</f>
        <v>21"</v>
      </c>
      <c r="I175" s="12" t="str">
        <f>(Audi!H155)</f>
        <v>10.5"</v>
      </c>
      <c r="J175" s="12" t="str">
        <f>(Audi!I155)</f>
        <v>35</v>
      </c>
      <c r="K175" s="12" t="str">
        <f>(Audi!J155)</f>
        <v>5x112</v>
      </c>
      <c r="L175" s="12">
        <f>(Audi!K155)</f>
        <v>66.56</v>
      </c>
      <c r="M175" s="8" t="str">
        <f>(Audi!L155)</f>
        <v>Medium Offset</v>
      </c>
      <c r="N175" s="8">
        <f>(Audi!M155)</f>
        <v>0</v>
      </c>
      <c r="O175" s="9" t="str">
        <f>(Audi!N155)</f>
        <v>275/30R21</v>
      </c>
      <c r="P175" s="60" t="str">
        <f>(Audi!O155)</f>
        <v>FF11</v>
      </c>
      <c r="Q175" s="8" t="str">
        <f>(Audi!P155)</f>
        <v>11M110535013LM</v>
      </c>
      <c r="R175" s="14">
        <f>(Audi!Q155)</f>
        <v>0</v>
      </c>
      <c r="S175" s="12" t="str">
        <f>(Audi!R155)</f>
        <v>21"</v>
      </c>
      <c r="T175" s="12" t="str">
        <f>(Audi!S155)</f>
        <v>10.5"</v>
      </c>
      <c r="U175" s="12" t="str">
        <f>(Audi!T155)</f>
        <v>35</v>
      </c>
      <c r="V175" s="12" t="str">
        <f>(Audi!U155)</f>
        <v>5x112</v>
      </c>
      <c r="W175" s="12">
        <f>(Audi!V155)</f>
        <v>66.56</v>
      </c>
      <c r="X175" s="8" t="str">
        <f>(Audi!W155)</f>
        <v>Medium Offset</v>
      </c>
      <c r="Y175" s="8">
        <f>(Audi!X155)</f>
        <v>0</v>
      </c>
      <c r="Z175" s="9" t="str">
        <f>(Audi!Y155)</f>
        <v>275/30R21</v>
      </c>
      <c r="AA175" s="8" t="str">
        <f>(Audi!Z155)</f>
        <v>Excludes Competition Package</v>
      </c>
      <c r="AB175" s="8" t="str">
        <f>(Audi!AA155)</f>
        <v>Included</v>
      </c>
      <c r="AC175" s="8" t="str">
        <f>(Audi!AB155)</f>
        <v>LBM1415027C60-ZN</v>
      </c>
      <c r="AD175" s="8">
        <f>(Audi!AC155)</f>
        <v>0</v>
      </c>
    </row>
    <row r="176" spans="1:30" x14ac:dyDescent="0.25">
      <c r="A176" s="7" t="s">
        <v>1973</v>
      </c>
      <c r="B176" s="8" t="str">
        <f>(Audi!A156)</f>
        <v>A7</v>
      </c>
      <c r="C176" s="9" t="str">
        <f>(Audi!B156)</f>
        <v>2019-2020</v>
      </c>
      <c r="D176" s="59" t="str">
        <f>(Audi!C156)</f>
        <v>FF11</v>
      </c>
      <c r="E176" s="8" t="str">
        <f>(Audi!D156)</f>
        <v>Raw</v>
      </c>
      <c r="F176" s="8" t="str">
        <f>(Audi!E156)</f>
        <v>11M110535013RW</v>
      </c>
      <c r="G176" s="14">
        <f>(Audi!F156)</f>
        <v>6</v>
      </c>
      <c r="H176" s="12" t="str">
        <f>(Audi!G156)</f>
        <v>21"</v>
      </c>
      <c r="I176" s="12" t="str">
        <f>(Audi!H156)</f>
        <v>10.5"</v>
      </c>
      <c r="J176" s="12" t="str">
        <f>(Audi!I156)</f>
        <v>35</v>
      </c>
      <c r="K176" s="12" t="str">
        <f>(Audi!J156)</f>
        <v>5x112</v>
      </c>
      <c r="L176" s="12">
        <f>(Audi!K156)</f>
        <v>66.56</v>
      </c>
      <c r="M176" s="8" t="str">
        <f>(Audi!L156)</f>
        <v>Medium Offset</v>
      </c>
      <c r="N176" s="8">
        <f>(Audi!M156)</f>
        <v>0</v>
      </c>
      <c r="O176" s="9" t="str">
        <f>(Audi!N156)</f>
        <v>275/30R21</v>
      </c>
      <c r="P176" s="60" t="str">
        <f>(Audi!O156)</f>
        <v>FF11</v>
      </c>
      <c r="Q176" s="8" t="str">
        <f>(Audi!P156)</f>
        <v>11M110535013RW</v>
      </c>
      <c r="R176" s="14">
        <f>(Audi!Q156)</f>
        <v>6</v>
      </c>
      <c r="S176" s="12" t="str">
        <f>(Audi!R156)</f>
        <v>21"</v>
      </c>
      <c r="T176" s="12" t="str">
        <f>(Audi!S156)</f>
        <v>10.5"</v>
      </c>
      <c r="U176" s="12" t="str">
        <f>(Audi!T156)</f>
        <v>35</v>
      </c>
      <c r="V176" s="12" t="str">
        <f>(Audi!U156)</f>
        <v>5x112</v>
      </c>
      <c r="W176" s="12">
        <f>(Audi!V156)</f>
        <v>66.56</v>
      </c>
      <c r="X176" s="8" t="str">
        <f>(Audi!W156)</f>
        <v>Medium Offset</v>
      </c>
      <c r="Y176" s="8">
        <f>(Audi!X156)</f>
        <v>0</v>
      </c>
      <c r="Z176" s="9" t="str">
        <f>(Audi!Y156)</f>
        <v>275/30R21</v>
      </c>
      <c r="AA176" s="8" t="str">
        <f>(Audi!Z156)</f>
        <v>Excludes Competition Package</v>
      </c>
      <c r="AB176" s="8" t="str">
        <f>(Audi!AA156)</f>
        <v>Included</v>
      </c>
      <c r="AC176" s="8" t="str">
        <f>(Audi!AB156)</f>
        <v>LBM1415027C60-ZN</v>
      </c>
      <c r="AD176" s="8">
        <f>(Audi!AC156)</f>
        <v>0</v>
      </c>
    </row>
    <row r="177" spans="1:30" x14ac:dyDescent="0.25">
      <c r="A177" s="7" t="s">
        <v>1973</v>
      </c>
      <c r="B177" s="8" t="str">
        <f>(Audi!A157)</f>
        <v>A7</v>
      </c>
      <c r="C177" s="9" t="str">
        <f>(Audi!B157)</f>
        <v>2019-2020</v>
      </c>
      <c r="D177" s="59" t="str">
        <f>(Audi!C157)</f>
        <v>FF11</v>
      </c>
      <c r="E177" s="8" t="str">
        <f>(Audi!D157)</f>
        <v>Tarmac</v>
      </c>
      <c r="F177" s="8" t="str">
        <f>(Audi!E157)</f>
        <v>11M109530013TM</v>
      </c>
      <c r="G177" s="14">
        <f>(Audi!F157)</f>
        <v>1</v>
      </c>
      <c r="H177" s="12" t="str">
        <f>(Audi!G157)</f>
        <v>21"</v>
      </c>
      <c r="I177" s="12" t="str">
        <f>(Audi!H157)</f>
        <v>9.5"</v>
      </c>
      <c r="J177" s="12" t="str">
        <f>(Audi!I157)</f>
        <v>30</v>
      </c>
      <c r="K177" s="12" t="str">
        <f>(Audi!J157)</f>
        <v>5x112</v>
      </c>
      <c r="L177" s="12">
        <f>(Audi!K157)</f>
        <v>66.56</v>
      </c>
      <c r="M177" s="8" t="str">
        <f>(Audi!L157)</f>
        <v>Medium Offset</v>
      </c>
      <c r="N177" s="8">
        <f>(Audi!M157)</f>
        <v>0</v>
      </c>
      <c r="O177" s="9" t="str">
        <f>(Audi!N157)</f>
        <v>265/30R21</v>
      </c>
      <c r="P177" s="60" t="str">
        <f>(Audi!O157)</f>
        <v>FF11</v>
      </c>
      <c r="Q177" s="8" t="str">
        <f>(Audi!P157)</f>
        <v>11M109530013TM</v>
      </c>
      <c r="R177" s="14">
        <f>(Audi!Q157)</f>
        <v>1</v>
      </c>
      <c r="S177" s="12" t="str">
        <f>(Audi!R157)</f>
        <v>21"</v>
      </c>
      <c r="T177" s="12" t="str">
        <f>(Audi!S157)</f>
        <v>9.5"</v>
      </c>
      <c r="U177" s="12" t="str">
        <f>(Audi!T157)</f>
        <v>30</v>
      </c>
      <c r="V177" s="12" t="str">
        <f>(Audi!U157)</f>
        <v>5x112</v>
      </c>
      <c r="W177" s="12">
        <f>(Audi!V157)</f>
        <v>66.56</v>
      </c>
      <c r="X177" s="8" t="str">
        <f>(Audi!W157)</f>
        <v>Medium Offset</v>
      </c>
      <c r="Y177" s="8">
        <f>(Audi!X157)</f>
        <v>0</v>
      </c>
      <c r="Z177" s="9" t="str">
        <f>(Audi!Y157)</f>
        <v>265/30R21</v>
      </c>
      <c r="AA177" s="8" t="str">
        <f>(Audi!Z157)</f>
        <v>Excludes Competition Package</v>
      </c>
      <c r="AB177" s="8" t="str">
        <f>(Audi!AA157)</f>
        <v>Included</v>
      </c>
      <c r="AC177" s="8" t="str">
        <f>(Audi!AB157)</f>
        <v>LBM1415027C60-ZN</v>
      </c>
      <c r="AD177" s="8">
        <f>(Audi!AC157)</f>
        <v>0</v>
      </c>
    </row>
    <row r="178" spans="1:30" x14ac:dyDescent="0.25">
      <c r="A178" s="7" t="s">
        <v>1973</v>
      </c>
      <c r="B178" s="8" t="str">
        <f>(Audi!A158)</f>
        <v>A7</v>
      </c>
      <c r="C178" s="9" t="str">
        <f>(Audi!B158)</f>
        <v>2019-2020</v>
      </c>
      <c r="D178" s="59" t="str">
        <f>(Audi!C158)</f>
        <v>FF11</v>
      </c>
      <c r="E178" s="8" t="str">
        <f>(Audi!D158)</f>
        <v>Liquid Metal</v>
      </c>
      <c r="F178" s="8" t="str">
        <f>(Audi!E158)</f>
        <v>11M109530013LM</v>
      </c>
      <c r="G178" s="14">
        <f>(Audi!F158)</f>
        <v>-2</v>
      </c>
      <c r="H178" s="12" t="str">
        <f>(Audi!G158)</f>
        <v>21"</v>
      </c>
      <c r="I178" s="12" t="str">
        <f>(Audi!H158)</f>
        <v>9.5"</v>
      </c>
      <c r="J178" s="12" t="str">
        <f>(Audi!I158)</f>
        <v>30</v>
      </c>
      <c r="K178" s="12" t="str">
        <f>(Audi!J158)</f>
        <v>5x112</v>
      </c>
      <c r="L178" s="12">
        <f>(Audi!K158)</f>
        <v>66.56</v>
      </c>
      <c r="M178" s="8" t="str">
        <f>(Audi!L158)</f>
        <v>Medium Offset</v>
      </c>
      <c r="N178" s="8">
        <f>(Audi!M158)</f>
        <v>0</v>
      </c>
      <c r="O178" s="9" t="str">
        <f>(Audi!N158)</f>
        <v>265/30R21</v>
      </c>
      <c r="P178" s="60" t="str">
        <f>(Audi!O158)</f>
        <v>FF11</v>
      </c>
      <c r="Q178" s="8" t="str">
        <f>(Audi!P158)</f>
        <v>11M109530013LM</v>
      </c>
      <c r="R178" s="14">
        <f>(Audi!Q158)</f>
        <v>-2</v>
      </c>
      <c r="S178" s="12" t="str">
        <f>(Audi!R158)</f>
        <v>21"</v>
      </c>
      <c r="T178" s="12" t="str">
        <f>(Audi!S158)</f>
        <v>9.5"</v>
      </c>
      <c r="U178" s="12" t="str">
        <f>(Audi!T158)</f>
        <v>30</v>
      </c>
      <c r="V178" s="12" t="str">
        <f>(Audi!U158)</f>
        <v>5x112</v>
      </c>
      <c r="W178" s="12">
        <f>(Audi!V158)</f>
        <v>66.56</v>
      </c>
      <c r="X178" s="8" t="str">
        <f>(Audi!W158)</f>
        <v>Medium Offset</v>
      </c>
      <c r="Y178" s="8">
        <f>(Audi!X158)</f>
        <v>0</v>
      </c>
      <c r="Z178" s="9" t="str">
        <f>(Audi!Y158)</f>
        <v>265/30R21</v>
      </c>
      <c r="AA178" s="8" t="str">
        <f>(Audi!Z158)</f>
        <v>Excludes Competition Package</v>
      </c>
      <c r="AB178" s="8" t="str">
        <f>(Audi!AA158)</f>
        <v>Included</v>
      </c>
      <c r="AC178" s="8" t="str">
        <f>(Audi!AB158)</f>
        <v>LBM1415027C60-ZN</v>
      </c>
      <c r="AD178" s="8">
        <f>(Audi!AC158)</f>
        <v>0</v>
      </c>
    </row>
    <row r="179" spans="1:30" x14ac:dyDescent="0.25">
      <c r="A179" s="7" t="s">
        <v>1973</v>
      </c>
      <c r="B179" s="8" t="str">
        <f>(Audi!A159)</f>
        <v>A7</v>
      </c>
      <c r="C179" s="9" t="str">
        <f>(Audi!B159)</f>
        <v>2019-2020</v>
      </c>
      <c r="D179" s="59" t="str">
        <f>(Audi!C159)</f>
        <v>FF11</v>
      </c>
      <c r="E179" s="8" t="str">
        <f>(Audi!D159)</f>
        <v>Raw</v>
      </c>
      <c r="F179" s="8" t="str">
        <f>(Audi!E159)</f>
        <v>11M109530013RW</v>
      </c>
      <c r="G179" s="14">
        <f>(Audi!F159)</f>
        <v>19</v>
      </c>
      <c r="H179" s="12" t="str">
        <f>(Audi!G159)</f>
        <v>21"</v>
      </c>
      <c r="I179" s="12" t="str">
        <f>(Audi!H159)</f>
        <v>9.5"</v>
      </c>
      <c r="J179" s="12" t="str">
        <f>(Audi!I159)</f>
        <v>30</v>
      </c>
      <c r="K179" s="12" t="str">
        <f>(Audi!J159)</f>
        <v>5x112</v>
      </c>
      <c r="L179" s="12">
        <f>(Audi!K159)</f>
        <v>66.56</v>
      </c>
      <c r="M179" s="8" t="str">
        <f>(Audi!L159)</f>
        <v>Medium Offset</v>
      </c>
      <c r="N179" s="8">
        <f>(Audi!M159)</f>
        <v>0</v>
      </c>
      <c r="O179" s="9" t="str">
        <f>(Audi!N159)</f>
        <v>265/30R21</v>
      </c>
      <c r="P179" s="60" t="str">
        <f>(Audi!O159)</f>
        <v>FF11</v>
      </c>
      <c r="Q179" s="8" t="str">
        <f>(Audi!P159)</f>
        <v>11M109530013RW</v>
      </c>
      <c r="R179" s="14">
        <f>(Audi!Q159)</f>
        <v>19</v>
      </c>
      <c r="S179" s="12" t="str">
        <f>(Audi!R159)</f>
        <v>21"</v>
      </c>
      <c r="T179" s="12" t="str">
        <f>(Audi!S159)</f>
        <v>9.5"</v>
      </c>
      <c r="U179" s="12" t="str">
        <f>(Audi!T159)</f>
        <v>30</v>
      </c>
      <c r="V179" s="12" t="str">
        <f>(Audi!U159)</f>
        <v>5x112</v>
      </c>
      <c r="W179" s="12">
        <f>(Audi!V159)</f>
        <v>66.56</v>
      </c>
      <c r="X179" s="8" t="str">
        <f>(Audi!W159)</f>
        <v>Medium Offset</v>
      </c>
      <c r="Y179" s="8">
        <f>(Audi!X159)</f>
        <v>0</v>
      </c>
      <c r="Z179" s="9" t="str">
        <f>(Audi!Y159)</f>
        <v>265/30R21</v>
      </c>
      <c r="AA179" s="8" t="str">
        <f>(Audi!Z159)</f>
        <v>Excludes Competition Package</v>
      </c>
      <c r="AB179" s="8" t="str">
        <f>(Audi!AA159)</f>
        <v>Included</v>
      </c>
      <c r="AC179" s="8" t="str">
        <f>(Audi!AB159)</f>
        <v>LBM1415027C60-ZN</v>
      </c>
      <c r="AD179" s="8">
        <f>(Audi!AC159)</f>
        <v>0</v>
      </c>
    </row>
    <row r="180" spans="1:30" x14ac:dyDescent="0.25">
      <c r="A180" s="7" t="s">
        <v>1973</v>
      </c>
      <c r="B180" s="8" t="str">
        <f>(Audi!A160)</f>
        <v>A7</v>
      </c>
      <c r="C180" s="9" t="str">
        <f>(Audi!B160)</f>
        <v>2011-2018</v>
      </c>
      <c r="D180" s="59" t="str">
        <f>(Audi!C160)</f>
        <v>FF15</v>
      </c>
      <c r="E180" s="8" t="str">
        <f>(Audi!D160)</f>
        <v>Liquid Silver</v>
      </c>
      <c r="F180" s="8" t="str">
        <f>(Audi!E160)</f>
        <v>15M010535013LS</v>
      </c>
      <c r="G180" s="14">
        <f>(Audi!F160)</f>
        <v>4</v>
      </c>
      <c r="H180" s="12" t="str">
        <f>(Audi!G160)</f>
        <v>20"</v>
      </c>
      <c r="I180" s="12" t="str">
        <f>(Audi!H160)</f>
        <v>10.5"</v>
      </c>
      <c r="J180" s="12" t="str">
        <f>(Audi!I160)</f>
        <v>35</v>
      </c>
      <c r="K180" s="12" t="str">
        <f>(Audi!J160)</f>
        <v>5x112</v>
      </c>
      <c r="L180" s="12">
        <f>(Audi!K160)</f>
        <v>66.56</v>
      </c>
      <c r="M180" s="8" t="str">
        <f>(Audi!L160)</f>
        <v>Medium Offset</v>
      </c>
      <c r="N180" s="8">
        <f>(Audi!M160)</f>
        <v>25.6</v>
      </c>
      <c r="O180" s="9" t="str">
        <f>(Audi!N160)</f>
        <v>275/35R20</v>
      </c>
      <c r="P180" s="60" t="str">
        <f>(Audi!O160)</f>
        <v>FF15</v>
      </c>
      <c r="Q180" s="8" t="str">
        <f>(Audi!P160)</f>
        <v>15M010535013LS</v>
      </c>
      <c r="R180" s="14">
        <f>(Audi!Q160)</f>
        <v>4</v>
      </c>
      <c r="S180" s="12" t="str">
        <f>(Audi!R160)</f>
        <v>20"</v>
      </c>
      <c r="T180" s="12" t="str">
        <f>(Audi!S160)</f>
        <v>10.5"</v>
      </c>
      <c r="U180" s="12" t="str">
        <f>(Audi!T160)</f>
        <v>35</v>
      </c>
      <c r="V180" s="12" t="str">
        <f>(Audi!U160)</f>
        <v>5x112</v>
      </c>
      <c r="W180" s="12">
        <f>(Audi!V160)</f>
        <v>66.56</v>
      </c>
      <c r="X180" s="8" t="str">
        <f>(Audi!W160)</f>
        <v>Medium Offset</v>
      </c>
      <c r="Y180" s="8">
        <f>(Audi!X160)</f>
        <v>25.6</v>
      </c>
      <c r="Z180" s="9" t="str">
        <f>(Audi!Y160)</f>
        <v>275/35R20</v>
      </c>
      <c r="AA180" s="8" t="str">
        <f>(Audi!Z160)</f>
        <v>Excludes Competition Package</v>
      </c>
      <c r="AB180" s="8" t="str">
        <f>(Audi!AA160)</f>
        <v>Included</v>
      </c>
      <c r="AC180" s="8" t="str">
        <f>(Audi!AB160)</f>
        <v>LBM1415027C60-ZN</v>
      </c>
      <c r="AD180" s="8">
        <f>(Audi!AC160)</f>
        <v>0</v>
      </c>
    </row>
    <row r="181" spans="1:30" x14ac:dyDescent="0.25">
      <c r="A181" s="7" t="s">
        <v>1973</v>
      </c>
      <c r="B181" s="8" t="str">
        <f>(Audi!A161)</f>
        <v>A7</v>
      </c>
      <c r="C181" s="9" t="str">
        <f>(Audi!B161)</f>
        <v>2011-2018</v>
      </c>
      <c r="D181" s="59" t="str">
        <f>(Audi!C161)</f>
        <v>FF15</v>
      </c>
      <c r="E181" s="8" t="str">
        <f>(Audi!D161)</f>
        <v>Tarmac</v>
      </c>
      <c r="F181" s="8" t="str">
        <f>(Audi!E161)</f>
        <v>15M010535013TM</v>
      </c>
      <c r="G181" s="14">
        <f>(Audi!F161)</f>
        <v>6</v>
      </c>
      <c r="H181" s="12" t="str">
        <f>(Audi!G161)</f>
        <v>20"</v>
      </c>
      <c r="I181" s="12" t="str">
        <f>(Audi!H161)</f>
        <v>10.5"</v>
      </c>
      <c r="J181" s="12" t="str">
        <f>(Audi!I161)</f>
        <v>35</v>
      </c>
      <c r="K181" s="12" t="str">
        <f>(Audi!J161)</f>
        <v>5x112</v>
      </c>
      <c r="L181" s="12">
        <f>(Audi!K161)</f>
        <v>66.56</v>
      </c>
      <c r="M181" s="8" t="str">
        <f>(Audi!L161)</f>
        <v>Medium Offset</v>
      </c>
      <c r="N181" s="8">
        <f>(Audi!M161)</f>
        <v>25.6</v>
      </c>
      <c r="O181" s="9" t="str">
        <f>(Audi!N161)</f>
        <v>275/35R20</v>
      </c>
      <c r="P181" s="60" t="str">
        <f>(Audi!O161)</f>
        <v>FF15</v>
      </c>
      <c r="Q181" s="8" t="str">
        <f>(Audi!P161)</f>
        <v>15M010535013LS</v>
      </c>
      <c r="R181" s="14">
        <f>(Audi!Q161)</f>
        <v>4</v>
      </c>
      <c r="S181" s="12" t="str">
        <f>(Audi!R161)</f>
        <v>20"</v>
      </c>
      <c r="T181" s="12" t="str">
        <f>(Audi!S161)</f>
        <v>10.5"</v>
      </c>
      <c r="U181" s="12" t="str">
        <f>(Audi!T161)</f>
        <v>35</v>
      </c>
      <c r="V181" s="12" t="str">
        <f>(Audi!U161)</f>
        <v>5x112</v>
      </c>
      <c r="W181" s="12">
        <f>(Audi!V161)</f>
        <v>66.56</v>
      </c>
      <c r="X181" s="8" t="str">
        <f>(Audi!W161)</f>
        <v>Medium Offset</v>
      </c>
      <c r="Y181" s="8">
        <f>(Audi!X161)</f>
        <v>25.6</v>
      </c>
      <c r="Z181" s="9" t="str">
        <f>(Audi!Y161)</f>
        <v>275/35R20</v>
      </c>
      <c r="AA181" s="8" t="str">
        <f>(Audi!Z161)</f>
        <v>Excludes Competition Package</v>
      </c>
      <c r="AB181" s="8" t="str">
        <f>(Audi!AA161)</f>
        <v>Included</v>
      </c>
      <c r="AC181" s="8" t="str">
        <f>(Audi!AB161)</f>
        <v>LBM1415027C60-ZN</v>
      </c>
      <c r="AD181" s="8">
        <f>(Audi!AC161)</f>
        <v>0</v>
      </c>
    </row>
    <row r="182" spans="1:30" x14ac:dyDescent="0.25">
      <c r="A182" s="7" t="s">
        <v>1973</v>
      </c>
      <c r="B182" s="8" t="str">
        <f>(Audi!A162)</f>
        <v>A7</v>
      </c>
      <c r="C182" s="9" t="str">
        <f>(Audi!B162)</f>
        <v>2011-2018</v>
      </c>
      <c r="D182" s="59" t="str">
        <f>(Audi!C162)</f>
        <v>FF15</v>
      </c>
      <c r="E182" s="8" t="str">
        <f>(Audi!D162)</f>
        <v>Tarmac</v>
      </c>
      <c r="F182" s="8" t="str">
        <f>(Audi!E162)</f>
        <v>15M009025013TM</v>
      </c>
      <c r="G182" s="14">
        <f>(Audi!F162)</f>
        <v>24</v>
      </c>
      <c r="H182" s="12" t="str">
        <f>(Audi!G162)</f>
        <v>20"</v>
      </c>
      <c r="I182" s="12" t="str">
        <f>(Audi!H162)</f>
        <v>9.0"</v>
      </c>
      <c r="J182" s="12" t="str">
        <f>(Audi!I162)</f>
        <v>25</v>
      </c>
      <c r="K182" s="12" t="str">
        <f>(Audi!J162)</f>
        <v>5x112</v>
      </c>
      <c r="L182" s="12">
        <f>(Audi!K162)</f>
        <v>66.56</v>
      </c>
      <c r="M182" s="8" t="str">
        <f>(Audi!L162)</f>
        <v>Medium Offset</v>
      </c>
      <c r="N182" s="8">
        <f>(Audi!M162)</f>
        <v>23.4</v>
      </c>
      <c r="O182" s="9" t="str">
        <f>(Audi!N162)</f>
        <v>265/35R20</v>
      </c>
      <c r="P182" s="60" t="str">
        <f>(Audi!O162)</f>
        <v>FF15</v>
      </c>
      <c r="Q182" s="8" t="str">
        <f>(Audi!P162)</f>
        <v>15M009025013TM</v>
      </c>
      <c r="R182" s="14">
        <f>(Audi!Q162)</f>
        <v>24</v>
      </c>
      <c r="S182" s="12" t="str">
        <f>(Audi!R162)</f>
        <v>20"</v>
      </c>
      <c r="T182" s="12" t="str">
        <f>(Audi!S162)</f>
        <v>9.0"</v>
      </c>
      <c r="U182" s="12" t="str">
        <f>(Audi!T162)</f>
        <v>25</v>
      </c>
      <c r="V182" s="12" t="str">
        <f>(Audi!U162)</f>
        <v>5x112</v>
      </c>
      <c r="W182" s="12">
        <f>(Audi!V162)</f>
        <v>66.56</v>
      </c>
      <c r="X182" s="8" t="str">
        <f>(Audi!W162)</f>
        <v>Medium Offset</v>
      </c>
      <c r="Y182" s="8">
        <f>(Audi!X162)</f>
        <v>23.4</v>
      </c>
      <c r="Z182" s="9" t="str">
        <f>(Audi!Y162)</f>
        <v>265/35R20</v>
      </c>
      <c r="AA182" s="8" t="str">
        <f>(Audi!Z162)</f>
        <v>Excludes Competition Package</v>
      </c>
      <c r="AB182" s="8" t="str">
        <f>(Audi!AA162)</f>
        <v>Included</v>
      </c>
      <c r="AC182" s="8" t="str">
        <f>(Audi!AB162)</f>
        <v>LBM1415027C60-ZN</v>
      </c>
      <c r="AD182" s="8">
        <f>(Audi!AC162)</f>
        <v>0</v>
      </c>
    </row>
    <row r="183" spans="1:30" x14ac:dyDescent="0.25">
      <c r="A183" s="7" t="s">
        <v>1973</v>
      </c>
      <c r="B183" s="8" t="str">
        <f>(Audi!A163)</f>
        <v>A7</v>
      </c>
      <c r="C183" s="9" t="str">
        <f>(Audi!B163)</f>
        <v>2011-2018</v>
      </c>
      <c r="D183" s="59" t="str">
        <f>(Audi!C163)</f>
        <v>FF15</v>
      </c>
      <c r="E183" s="8" t="str">
        <f>(Audi!D163)</f>
        <v>Tarmac</v>
      </c>
      <c r="F183" s="8" t="str">
        <f>(Audi!E163)</f>
        <v>15M009025013TM</v>
      </c>
      <c r="G183" s="14">
        <f>(Audi!F163)</f>
        <v>24</v>
      </c>
      <c r="H183" s="12" t="str">
        <f>(Audi!G163)</f>
        <v>20"</v>
      </c>
      <c r="I183" s="12" t="str">
        <f>(Audi!H163)</f>
        <v>9.0"</v>
      </c>
      <c r="J183" s="12" t="str">
        <f>(Audi!I163)</f>
        <v>25</v>
      </c>
      <c r="K183" s="12" t="str">
        <f>(Audi!J163)</f>
        <v>5x112</v>
      </c>
      <c r="L183" s="12">
        <f>(Audi!K163)</f>
        <v>66.56</v>
      </c>
      <c r="M183" s="8" t="str">
        <f>(Audi!L163)</f>
        <v>Medium Offset</v>
      </c>
      <c r="N183" s="8">
        <f>(Audi!M163)</f>
        <v>23.4</v>
      </c>
      <c r="O183" s="9" t="str">
        <f>(Audi!N163)</f>
        <v>265/35R20</v>
      </c>
      <c r="P183" s="60" t="str">
        <f>(Audi!O163)</f>
        <v>FF15</v>
      </c>
      <c r="Q183" s="8" t="str">
        <f>(Audi!P163)</f>
        <v>15M009025013TM</v>
      </c>
      <c r="R183" s="14">
        <f>(Audi!Q163)</f>
        <v>24</v>
      </c>
      <c r="S183" s="12" t="str">
        <f>(Audi!R163)</f>
        <v>20"</v>
      </c>
      <c r="T183" s="12" t="str">
        <f>(Audi!S163)</f>
        <v>9.0"</v>
      </c>
      <c r="U183" s="12" t="str">
        <f>(Audi!T163)</f>
        <v>25</v>
      </c>
      <c r="V183" s="12" t="str">
        <f>(Audi!U163)</f>
        <v>5x112</v>
      </c>
      <c r="W183" s="12">
        <f>(Audi!V163)</f>
        <v>66.56</v>
      </c>
      <c r="X183" s="8" t="str">
        <f>(Audi!W163)</f>
        <v>Medium Offset</v>
      </c>
      <c r="Y183" s="8">
        <f>(Audi!X163)</f>
        <v>23.4</v>
      </c>
      <c r="Z183" s="9" t="str">
        <f>(Audi!Y163)</f>
        <v>265/35R20</v>
      </c>
      <c r="AA183" s="8" t="str">
        <f>(Audi!Z163)</f>
        <v>Excludes Competition Package</v>
      </c>
      <c r="AB183" s="8" t="str">
        <f>(Audi!AA163)</f>
        <v>Included</v>
      </c>
      <c r="AC183" s="8" t="str">
        <f>(Audi!AB163)</f>
        <v>LBM1415027C60-ZN</v>
      </c>
      <c r="AD183" s="8">
        <f>(Audi!AC163)</f>
        <v>0</v>
      </c>
    </row>
    <row r="184" spans="1:30" x14ac:dyDescent="0.25">
      <c r="A184" s="7" t="s">
        <v>1973</v>
      </c>
      <c r="B184" s="8" t="e">
        <f>(Audi!#REF!)</f>
        <v>#REF!</v>
      </c>
      <c r="C184" s="9" t="e">
        <f>(Audi!#REF!)</f>
        <v>#REF!</v>
      </c>
      <c r="D184" s="59" t="e">
        <f>(Audi!#REF!)</f>
        <v>#REF!</v>
      </c>
      <c r="E184" s="8" t="e">
        <f>(Audi!#REF!)</f>
        <v>#REF!</v>
      </c>
      <c r="F184" s="8" t="e">
        <f>(Audi!#REF!)</f>
        <v>#REF!</v>
      </c>
      <c r="G184" s="14" t="e">
        <f>(Audi!#REF!)</f>
        <v>#REF!</v>
      </c>
      <c r="H184" s="12" t="e">
        <f>(Audi!#REF!)</f>
        <v>#REF!</v>
      </c>
      <c r="I184" s="12" t="e">
        <f>(Audi!#REF!)</f>
        <v>#REF!</v>
      </c>
      <c r="J184" s="12" t="e">
        <f>(Audi!#REF!)</f>
        <v>#REF!</v>
      </c>
      <c r="K184" s="12" t="e">
        <f>(Audi!#REF!)</f>
        <v>#REF!</v>
      </c>
      <c r="L184" s="12" t="e">
        <f>(Audi!#REF!)</f>
        <v>#REF!</v>
      </c>
      <c r="M184" s="8" t="e">
        <f>(Audi!#REF!)</f>
        <v>#REF!</v>
      </c>
      <c r="N184" s="8" t="e">
        <f>(Audi!#REF!)</f>
        <v>#REF!</v>
      </c>
      <c r="O184" s="9" t="e">
        <f>(Audi!#REF!)</f>
        <v>#REF!</v>
      </c>
      <c r="P184" s="60" t="e">
        <f>(Audi!#REF!)</f>
        <v>#REF!</v>
      </c>
      <c r="Q184" s="8" t="e">
        <f>(Audi!#REF!)</f>
        <v>#REF!</v>
      </c>
      <c r="R184" s="14" t="e">
        <f>(Audi!#REF!)</f>
        <v>#REF!</v>
      </c>
      <c r="S184" s="12" t="e">
        <f>(Audi!#REF!)</f>
        <v>#REF!</v>
      </c>
      <c r="T184" s="12" t="e">
        <f>(Audi!#REF!)</f>
        <v>#REF!</v>
      </c>
      <c r="U184" s="12" t="e">
        <f>(Audi!#REF!)</f>
        <v>#REF!</v>
      </c>
      <c r="V184" s="12" t="e">
        <f>(Audi!#REF!)</f>
        <v>#REF!</v>
      </c>
      <c r="W184" s="12" t="e">
        <f>(Audi!#REF!)</f>
        <v>#REF!</v>
      </c>
      <c r="X184" s="8" t="e">
        <f>(Audi!#REF!)</f>
        <v>#REF!</v>
      </c>
      <c r="Y184" s="8" t="e">
        <f>(Audi!#REF!)</f>
        <v>#REF!</v>
      </c>
      <c r="Z184" s="9" t="e">
        <f>(Audi!#REF!)</f>
        <v>#REF!</v>
      </c>
      <c r="AA184" s="8" t="e">
        <f>(Audi!#REF!)</f>
        <v>#REF!</v>
      </c>
      <c r="AB184" s="8" t="e">
        <f>(Audi!#REF!)</f>
        <v>#REF!</v>
      </c>
      <c r="AC184" s="8" t="e">
        <f>(Audi!#REF!)</f>
        <v>#REF!</v>
      </c>
      <c r="AD184" s="8" t="e">
        <f>(Audi!#REF!)</f>
        <v>#REF!</v>
      </c>
    </row>
    <row r="185" spans="1:30" x14ac:dyDescent="0.25">
      <c r="A185" s="7" t="s">
        <v>1973</v>
      </c>
      <c r="B185" s="8" t="e">
        <f>(Audi!#REF!)</f>
        <v>#REF!</v>
      </c>
      <c r="C185" s="9" t="e">
        <f>(Audi!#REF!)</f>
        <v>#REF!</v>
      </c>
      <c r="D185" s="59" t="e">
        <f>(Audi!#REF!)</f>
        <v>#REF!</v>
      </c>
      <c r="E185" s="8" t="e">
        <f>(Audi!#REF!)</f>
        <v>#REF!</v>
      </c>
      <c r="F185" s="8" t="e">
        <f>(Audi!#REF!)</f>
        <v>#REF!</v>
      </c>
      <c r="G185" s="14" t="e">
        <f>(Audi!#REF!)</f>
        <v>#REF!</v>
      </c>
      <c r="H185" s="12" t="e">
        <f>(Audi!#REF!)</f>
        <v>#REF!</v>
      </c>
      <c r="I185" s="12" t="e">
        <f>(Audi!#REF!)</f>
        <v>#REF!</v>
      </c>
      <c r="J185" s="12" t="e">
        <f>(Audi!#REF!)</f>
        <v>#REF!</v>
      </c>
      <c r="K185" s="12" t="e">
        <f>(Audi!#REF!)</f>
        <v>#REF!</v>
      </c>
      <c r="L185" s="12" t="e">
        <f>(Audi!#REF!)</f>
        <v>#REF!</v>
      </c>
      <c r="M185" s="8" t="e">
        <f>(Audi!#REF!)</f>
        <v>#REF!</v>
      </c>
      <c r="N185" s="8" t="e">
        <f>(Audi!#REF!)</f>
        <v>#REF!</v>
      </c>
      <c r="O185" s="9" t="e">
        <f>(Audi!#REF!)</f>
        <v>#REF!</v>
      </c>
      <c r="P185" s="60" t="e">
        <f>(Audi!#REF!)</f>
        <v>#REF!</v>
      </c>
      <c r="Q185" s="8" t="e">
        <f>(Audi!#REF!)</f>
        <v>#REF!</v>
      </c>
      <c r="R185" s="14" t="e">
        <f>(Audi!#REF!)</f>
        <v>#REF!</v>
      </c>
      <c r="S185" s="12" t="e">
        <f>(Audi!#REF!)</f>
        <v>#REF!</v>
      </c>
      <c r="T185" s="12" t="e">
        <f>(Audi!#REF!)</f>
        <v>#REF!</v>
      </c>
      <c r="U185" s="12" t="e">
        <f>(Audi!#REF!)</f>
        <v>#REF!</v>
      </c>
      <c r="V185" s="12" t="e">
        <f>(Audi!#REF!)</f>
        <v>#REF!</v>
      </c>
      <c r="W185" s="12" t="e">
        <f>(Audi!#REF!)</f>
        <v>#REF!</v>
      </c>
      <c r="X185" s="8" t="e">
        <f>(Audi!#REF!)</f>
        <v>#REF!</v>
      </c>
      <c r="Y185" s="8" t="e">
        <f>(Audi!#REF!)</f>
        <v>#REF!</v>
      </c>
      <c r="Z185" s="9" t="e">
        <f>(Audi!#REF!)</f>
        <v>#REF!</v>
      </c>
      <c r="AA185" s="8" t="e">
        <f>(Audi!#REF!)</f>
        <v>#REF!</v>
      </c>
      <c r="AB185" s="8" t="e">
        <f>(Audi!#REF!)</f>
        <v>#REF!</v>
      </c>
      <c r="AC185" s="8" t="e">
        <f>(Audi!#REF!)</f>
        <v>#REF!</v>
      </c>
      <c r="AD185" s="8" t="e">
        <f>(Audi!#REF!)</f>
        <v>#REF!</v>
      </c>
    </row>
    <row r="186" spans="1:30" x14ac:dyDescent="0.25">
      <c r="A186" s="7" t="s">
        <v>1973</v>
      </c>
      <c r="B186" s="8" t="e">
        <f>(Audi!#REF!)</f>
        <v>#REF!</v>
      </c>
      <c r="C186" s="9" t="e">
        <f>(Audi!#REF!)</f>
        <v>#REF!</v>
      </c>
      <c r="D186" s="59" t="e">
        <f>(Audi!#REF!)</f>
        <v>#REF!</v>
      </c>
      <c r="E186" s="8" t="e">
        <f>(Audi!#REF!)</f>
        <v>#REF!</v>
      </c>
      <c r="F186" s="8" t="e">
        <f>(Audi!#REF!)</f>
        <v>#REF!</v>
      </c>
      <c r="G186" s="14" t="e">
        <f>(Audi!#REF!)</f>
        <v>#REF!</v>
      </c>
      <c r="H186" s="12" t="e">
        <f>(Audi!#REF!)</f>
        <v>#REF!</v>
      </c>
      <c r="I186" s="12" t="e">
        <f>(Audi!#REF!)</f>
        <v>#REF!</v>
      </c>
      <c r="J186" s="12" t="e">
        <f>(Audi!#REF!)</f>
        <v>#REF!</v>
      </c>
      <c r="K186" s="12" t="e">
        <f>(Audi!#REF!)</f>
        <v>#REF!</v>
      </c>
      <c r="L186" s="12" t="e">
        <f>(Audi!#REF!)</f>
        <v>#REF!</v>
      </c>
      <c r="M186" s="8" t="e">
        <f>(Audi!#REF!)</f>
        <v>#REF!</v>
      </c>
      <c r="N186" s="8" t="e">
        <f>(Audi!#REF!)</f>
        <v>#REF!</v>
      </c>
      <c r="O186" s="9" t="e">
        <f>(Audi!#REF!)</f>
        <v>#REF!</v>
      </c>
      <c r="P186" s="60" t="e">
        <f>(Audi!#REF!)</f>
        <v>#REF!</v>
      </c>
      <c r="Q186" s="8" t="e">
        <f>(Audi!#REF!)</f>
        <v>#REF!</v>
      </c>
      <c r="R186" s="14" t="e">
        <f>(Audi!#REF!)</f>
        <v>#REF!</v>
      </c>
      <c r="S186" s="12" t="e">
        <f>(Audi!#REF!)</f>
        <v>#REF!</v>
      </c>
      <c r="T186" s="12" t="e">
        <f>(Audi!#REF!)</f>
        <v>#REF!</v>
      </c>
      <c r="U186" s="12" t="e">
        <f>(Audi!#REF!)</f>
        <v>#REF!</v>
      </c>
      <c r="V186" s="12" t="e">
        <f>(Audi!#REF!)</f>
        <v>#REF!</v>
      </c>
      <c r="W186" s="12" t="e">
        <f>(Audi!#REF!)</f>
        <v>#REF!</v>
      </c>
      <c r="X186" s="8" t="e">
        <f>(Audi!#REF!)</f>
        <v>#REF!</v>
      </c>
      <c r="Y186" s="8" t="e">
        <f>(Audi!#REF!)</f>
        <v>#REF!</v>
      </c>
      <c r="Z186" s="9" t="e">
        <f>(Audi!#REF!)</f>
        <v>#REF!</v>
      </c>
      <c r="AA186" s="8" t="e">
        <f>(Audi!#REF!)</f>
        <v>#REF!</v>
      </c>
      <c r="AB186" s="8" t="e">
        <f>(Audi!#REF!)</f>
        <v>#REF!</v>
      </c>
      <c r="AC186" s="8" t="e">
        <f>(Audi!#REF!)</f>
        <v>#REF!</v>
      </c>
      <c r="AD186" s="8" t="e">
        <f>(Audi!#REF!)</f>
        <v>#REF!</v>
      </c>
    </row>
    <row r="187" spans="1:30" x14ac:dyDescent="0.25">
      <c r="A187" s="7" t="s">
        <v>1973</v>
      </c>
      <c r="B187" s="8" t="e">
        <f>(Audi!#REF!)</f>
        <v>#REF!</v>
      </c>
      <c r="C187" s="9" t="e">
        <f>(Audi!#REF!)</f>
        <v>#REF!</v>
      </c>
      <c r="D187" s="59" t="e">
        <f>(Audi!#REF!)</f>
        <v>#REF!</v>
      </c>
      <c r="E187" s="8" t="e">
        <f>(Audi!#REF!)</f>
        <v>#REF!</v>
      </c>
      <c r="F187" s="8" t="e">
        <f>(Audi!#REF!)</f>
        <v>#REF!</v>
      </c>
      <c r="G187" s="14" t="e">
        <f>(Audi!#REF!)</f>
        <v>#REF!</v>
      </c>
      <c r="H187" s="12" t="e">
        <f>(Audi!#REF!)</f>
        <v>#REF!</v>
      </c>
      <c r="I187" s="12" t="e">
        <f>(Audi!#REF!)</f>
        <v>#REF!</v>
      </c>
      <c r="J187" s="12" t="e">
        <f>(Audi!#REF!)</f>
        <v>#REF!</v>
      </c>
      <c r="K187" s="12" t="e">
        <f>(Audi!#REF!)</f>
        <v>#REF!</v>
      </c>
      <c r="L187" s="12" t="e">
        <f>(Audi!#REF!)</f>
        <v>#REF!</v>
      </c>
      <c r="M187" s="8" t="e">
        <f>(Audi!#REF!)</f>
        <v>#REF!</v>
      </c>
      <c r="N187" s="8" t="e">
        <f>(Audi!#REF!)</f>
        <v>#REF!</v>
      </c>
      <c r="O187" s="9" t="e">
        <f>(Audi!#REF!)</f>
        <v>#REF!</v>
      </c>
      <c r="P187" s="60" t="e">
        <f>(Audi!#REF!)</f>
        <v>#REF!</v>
      </c>
      <c r="Q187" s="8" t="e">
        <f>(Audi!#REF!)</f>
        <v>#REF!</v>
      </c>
      <c r="R187" s="14" t="e">
        <f>(Audi!#REF!)</f>
        <v>#REF!</v>
      </c>
      <c r="S187" s="12" t="e">
        <f>(Audi!#REF!)</f>
        <v>#REF!</v>
      </c>
      <c r="T187" s="12" t="e">
        <f>(Audi!#REF!)</f>
        <v>#REF!</v>
      </c>
      <c r="U187" s="12" t="e">
        <f>(Audi!#REF!)</f>
        <v>#REF!</v>
      </c>
      <c r="V187" s="12" t="e">
        <f>(Audi!#REF!)</f>
        <v>#REF!</v>
      </c>
      <c r="W187" s="12" t="e">
        <f>(Audi!#REF!)</f>
        <v>#REF!</v>
      </c>
      <c r="X187" s="8" t="e">
        <f>(Audi!#REF!)</f>
        <v>#REF!</v>
      </c>
      <c r="Y187" s="8" t="e">
        <f>(Audi!#REF!)</f>
        <v>#REF!</v>
      </c>
      <c r="Z187" s="9" t="e">
        <f>(Audi!#REF!)</f>
        <v>#REF!</v>
      </c>
      <c r="AA187" s="8" t="e">
        <f>(Audi!#REF!)</f>
        <v>#REF!</v>
      </c>
      <c r="AB187" s="8" t="e">
        <f>(Audi!#REF!)</f>
        <v>#REF!</v>
      </c>
      <c r="AC187" s="8" t="e">
        <f>(Audi!#REF!)</f>
        <v>#REF!</v>
      </c>
      <c r="AD187" s="8" t="e">
        <f>(Audi!#REF!)</f>
        <v>#REF!</v>
      </c>
    </row>
    <row r="188" spans="1:30" x14ac:dyDescent="0.25">
      <c r="A188" s="7" t="s">
        <v>1973</v>
      </c>
      <c r="B188" s="8" t="str">
        <f>(Audi!A164)</f>
        <v>A8</v>
      </c>
      <c r="C188" s="9" t="str">
        <f>(Audi!B164)</f>
        <v>2010-2017</v>
      </c>
      <c r="D188" s="59" t="str">
        <f>(Audi!C164)</f>
        <v>FF10</v>
      </c>
      <c r="E188" s="8" t="str">
        <f>(Audi!D164)</f>
        <v>Tarmac</v>
      </c>
      <c r="F188" s="8" t="str">
        <f>(Audi!E164)</f>
        <v>10M109530013TM</v>
      </c>
      <c r="G188" s="14">
        <f>(Audi!F164)</f>
        <v>0</v>
      </c>
      <c r="H188" s="12" t="str">
        <f>(Audi!G164)</f>
        <v>21"</v>
      </c>
      <c r="I188" s="12" t="str">
        <f>(Audi!H164)</f>
        <v>9.5"</v>
      </c>
      <c r="J188" s="12" t="str">
        <f>(Audi!I164)</f>
        <v>30</v>
      </c>
      <c r="K188" s="12" t="str">
        <f>(Audi!J164)</f>
        <v>5x112</v>
      </c>
      <c r="L188" s="12">
        <f>(Audi!K164)</f>
        <v>66.56</v>
      </c>
      <c r="M188" s="8" t="str">
        <f>(Audi!L164)</f>
        <v>Medium Offset</v>
      </c>
      <c r="N188" s="8">
        <f>(Audi!M164)</f>
        <v>0</v>
      </c>
      <c r="O188" s="9" t="str">
        <f>(Audi!N164)</f>
        <v>275/35/21</v>
      </c>
      <c r="P188" s="60" t="str">
        <f>(Audi!O164)</f>
        <v>FF10</v>
      </c>
      <c r="Q188" s="8" t="str">
        <f>(Audi!P164)</f>
        <v>10M109530013TM</v>
      </c>
      <c r="R188" s="14">
        <f>(Audi!Q164)</f>
        <v>0</v>
      </c>
      <c r="S188" s="12" t="str">
        <f>(Audi!R164)</f>
        <v>21"</v>
      </c>
      <c r="T188" s="12" t="str">
        <f>(Audi!S164)</f>
        <v>9.5"</v>
      </c>
      <c r="U188" s="12" t="str">
        <f>(Audi!T164)</f>
        <v>30</v>
      </c>
      <c r="V188" s="12" t="str">
        <f>(Audi!U164)</f>
        <v>5x112</v>
      </c>
      <c r="W188" s="12">
        <f>(Audi!V164)</f>
        <v>66.56</v>
      </c>
      <c r="X188" s="8" t="str">
        <f>(Audi!W164)</f>
        <v>Medium Offset</v>
      </c>
      <c r="Y188" s="8">
        <f>(Audi!X164)</f>
        <v>0</v>
      </c>
      <c r="Z188" s="9" t="str">
        <f>(Audi!Y164)</f>
        <v>275/35/21</v>
      </c>
      <c r="AA188" s="8">
        <f>(Audi!Z164)</f>
        <v>0</v>
      </c>
      <c r="AB188" s="8" t="str">
        <f>(Audi!AA164)</f>
        <v>Included</v>
      </c>
      <c r="AC188" s="8" t="str">
        <f>(Audi!AB164)</f>
        <v>LBM1415027C60-ZN</v>
      </c>
      <c r="AD188" s="8">
        <f>(Audi!AC164)</f>
        <v>0</v>
      </c>
    </row>
    <row r="189" spans="1:30" x14ac:dyDescent="0.25">
      <c r="A189" s="7" t="s">
        <v>1973</v>
      </c>
      <c r="B189" s="8" t="str">
        <f>(Audi!A165)</f>
        <v>A8</v>
      </c>
      <c r="C189" s="9" t="str">
        <f>(Audi!B165)</f>
        <v>2010-2017</v>
      </c>
      <c r="D189" s="59" t="str">
        <f>(Audi!C165)</f>
        <v>FF10</v>
      </c>
      <c r="E189" s="8" t="str">
        <f>(Audi!D165)</f>
        <v>Liquid Metal</v>
      </c>
      <c r="F189" s="8" t="str">
        <f>(Audi!E165)</f>
        <v>10M109530013LM</v>
      </c>
      <c r="G189" s="14">
        <f>(Audi!F165)</f>
        <v>-6</v>
      </c>
      <c r="H189" s="12" t="str">
        <f>(Audi!G165)</f>
        <v>21"</v>
      </c>
      <c r="I189" s="12" t="str">
        <f>(Audi!H165)</f>
        <v>9.5"</v>
      </c>
      <c r="J189" s="12" t="str">
        <f>(Audi!I165)</f>
        <v>30</v>
      </c>
      <c r="K189" s="12" t="str">
        <f>(Audi!J165)</f>
        <v>5x112</v>
      </c>
      <c r="L189" s="12">
        <f>(Audi!K165)</f>
        <v>66.56</v>
      </c>
      <c r="M189" s="8" t="str">
        <f>(Audi!L165)</f>
        <v>Medium Offset</v>
      </c>
      <c r="N189" s="8">
        <f>(Audi!M165)</f>
        <v>0</v>
      </c>
      <c r="O189" s="9" t="str">
        <f>(Audi!N165)</f>
        <v>275/35/21</v>
      </c>
      <c r="P189" s="60" t="str">
        <f>(Audi!O165)</f>
        <v>FF10</v>
      </c>
      <c r="Q189" s="8" t="str">
        <f>(Audi!P165)</f>
        <v>10M109530013LM</v>
      </c>
      <c r="R189" s="14">
        <f>(Audi!Q165)</f>
        <v>-6</v>
      </c>
      <c r="S189" s="12" t="str">
        <f>(Audi!R165)</f>
        <v>21"</v>
      </c>
      <c r="T189" s="12" t="str">
        <f>(Audi!S165)</f>
        <v>9.5"</v>
      </c>
      <c r="U189" s="12" t="str">
        <f>(Audi!T165)</f>
        <v>30</v>
      </c>
      <c r="V189" s="12" t="str">
        <f>(Audi!U165)</f>
        <v>5x112</v>
      </c>
      <c r="W189" s="12">
        <f>(Audi!V165)</f>
        <v>66.56</v>
      </c>
      <c r="X189" s="8" t="str">
        <f>(Audi!W165)</f>
        <v>Medium Offset</v>
      </c>
      <c r="Y189" s="8">
        <f>(Audi!X165)</f>
        <v>0</v>
      </c>
      <c r="Z189" s="9" t="str">
        <f>(Audi!Y165)</f>
        <v>275/35/21</v>
      </c>
      <c r="AA189" s="8">
        <f>(Audi!Z165)</f>
        <v>0</v>
      </c>
      <c r="AB189" s="8" t="str">
        <f>(Audi!AA165)</f>
        <v>Included</v>
      </c>
      <c r="AC189" s="8" t="str">
        <f>(Audi!AB165)</f>
        <v>LBM1415027C60-ZN</v>
      </c>
      <c r="AD189" s="8">
        <f>(Audi!AC165)</f>
        <v>0</v>
      </c>
    </row>
    <row r="190" spans="1:30" x14ac:dyDescent="0.25">
      <c r="A190" s="7" t="s">
        <v>1973</v>
      </c>
      <c r="B190" s="8" t="str">
        <f>(Audi!A166)</f>
        <v>A8</v>
      </c>
      <c r="C190" s="9" t="str">
        <f>(Audi!B166)</f>
        <v>2010-2017</v>
      </c>
      <c r="D190" s="59" t="str">
        <f>(Audi!C166)</f>
        <v>FF11</v>
      </c>
      <c r="E190" s="8" t="str">
        <f>(Audi!D166)</f>
        <v>Raw</v>
      </c>
      <c r="F190" s="8" t="str">
        <f>(Audi!E166)</f>
        <v>11M109530013RW</v>
      </c>
      <c r="G190" s="14">
        <f>(Audi!F166)</f>
        <v>19</v>
      </c>
      <c r="H190" s="12" t="str">
        <f>(Audi!G166)</f>
        <v>21"</v>
      </c>
      <c r="I190" s="12" t="str">
        <f>(Audi!H166)</f>
        <v>9.5"</v>
      </c>
      <c r="J190" s="12" t="str">
        <f>(Audi!I166)</f>
        <v>30</v>
      </c>
      <c r="K190" s="12" t="str">
        <f>(Audi!J166)</f>
        <v>5x112</v>
      </c>
      <c r="L190" s="12">
        <f>(Audi!K166)</f>
        <v>66.56</v>
      </c>
      <c r="M190" s="8" t="str">
        <f>(Audi!L166)</f>
        <v>Medium Offset</v>
      </c>
      <c r="N190" s="8">
        <f>(Audi!M166)</f>
        <v>0</v>
      </c>
      <c r="O190" s="9" t="str">
        <f>(Audi!N166)</f>
        <v>275/35/21</v>
      </c>
      <c r="P190" s="60" t="str">
        <f>(Audi!O166)</f>
        <v>FF11</v>
      </c>
      <c r="Q190" s="8" t="str">
        <f>(Audi!P166)</f>
        <v>11M109530013RW</v>
      </c>
      <c r="R190" s="14">
        <f>(Audi!Q166)</f>
        <v>19</v>
      </c>
      <c r="S190" s="12" t="str">
        <f>(Audi!R166)</f>
        <v>21"</v>
      </c>
      <c r="T190" s="12" t="str">
        <f>(Audi!S166)</f>
        <v>9.5"</v>
      </c>
      <c r="U190" s="12" t="str">
        <f>(Audi!T166)</f>
        <v>30</v>
      </c>
      <c r="V190" s="12" t="str">
        <f>(Audi!U166)</f>
        <v>5x112</v>
      </c>
      <c r="W190" s="12">
        <f>(Audi!V166)</f>
        <v>66.56</v>
      </c>
      <c r="X190" s="8" t="str">
        <f>(Audi!W166)</f>
        <v>Medium Offset</v>
      </c>
      <c r="Y190" s="8">
        <f>(Audi!X166)</f>
        <v>0</v>
      </c>
      <c r="Z190" s="9" t="str">
        <f>(Audi!Y166)</f>
        <v>275/35/21</v>
      </c>
      <c r="AA190" s="8">
        <f>(Audi!Z166)</f>
        <v>0</v>
      </c>
      <c r="AB190" s="8" t="str">
        <f>(Audi!AA166)</f>
        <v>Included</v>
      </c>
      <c r="AC190" s="8" t="str">
        <f>(Audi!AB166)</f>
        <v>LBM1415027C60-ZN</v>
      </c>
      <c r="AD190" s="8">
        <f>(Audi!AC166)</f>
        <v>0</v>
      </c>
    </row>
    <row r="191" spans="1:30" x14ac:dyDescent="0.25">
      <c r="A191" s="7" t="s">
        <v>1973</v>
      </c>
      <c r="B191" s="8" t="str">
        <f>(Audi!A167)</f>
        <v>A8</v>
      </c>
      <c r="C191" s="9" t="str">
        <f>(Audi!B167)</f>
        <v>2010-2017</v>
      </c>
      <c r="D191" s="59" t="str">
        <f>(Audi!C167)</f>
        <v>FF11</v>
      </c>
      <c r="E191" s="8" t="str">
        <f>(Audi!D167)</f>
        <v>Tarmac</v>
      </c>
      <c r="F191" s="8" t="str">
        <f>(Audi!E167)</f>
        <v>11M109530013TM</v>
      </c>
      <c r="G191" s="14">
        <f>(Audi!F167)</f>
        <v>1</v>
      </c>
      <c r="H191" s="12" t="str">
        <f>(Audi!G167)</f>
        <v>21"</v>
      </c>
      <c r="I191" s="12" t="str">
        <f>(Audi!H167)</f>
        <v>9.5"</v>
      </c>
      <c r="J191" s="12" t="str">
        <f>(Audi!I167)</f>
        <v>30</v>
      </c>
      <c r="K191" s="12" t="str">
        <f>(Audi!J167)</f>
        <v>5x112</v>
      </c>
      <c r="L191" s="12">
        <f>(Audi!K167)</f>
        <v>66.56</v>
      </c>
      <c r="M191" s="8" t="str">
        <f>(Audi!L167)</f>
        <v>Medium Offset</v>
      </c>
      <c r="N191" s="8">
        <f>(Audi!M167)</f>
        <v>0</v>
      </c>
      <c r="O191" s="9" t="str">
        <f>(Audi!N167)</f>
        <v>275/35/21</v>
      </c>
      <c r="P191" s="60" t="str">
        <f>(Audi!O167)</f>
        <v>FF11</v>
      </c>
      <c r="Q191" s="8" t="str">
        <f>(Audi!P167)</f>
        <v>11M109530013TM</v>
      </c>
      <c r="R191" s="14">
        <f>(Audi!Q167)</f>
        <v>1</v>
      </c>
      <c r="S191" s="12" t="str">
        <f>(Audi!R167)</f>
        <v>21"</v>
      </c>
      <c r="T191" s="12" t="str">
        <f>(Audi!S167)</f>
        <v>9.5"</v>
      </c>
      <c r="U191" s="12" t="str">
        <f>(Audi!T167)</f>
        <v>30</v>
      </c>
      <c r="V191" s="12" t="str">
        <f>(Audi!U167)</f>
        <v>5x112</v>
      </c>
      <c r="W191" s="12">
        <f>(Audi!V167)</f>
        <v>66.56</v>
      </c>
      <c r="X191" s="8" t="str">
        <f>(Audi!W167)</f>
        <v>Medium Offset</v>
      </c>
      <c r="Y191" s="8">
        <f>(Audi!X167)</f>
        <v>0</v>
      </c>
      <c r="Z191" s="9" t="str">
        <f>(Audi!Y167)</f>
        <v>275/35/21</v>
      </c>
      <c r="AA191" s="8">
        <f>(Audi!Z167)</f>
        <v>0</v>
      </c>
      <c r="AB191" s="8" t="str">
        <f>(Audi!AA167)</f>
        <v>Included</v>
      </c>
      <c r="AC191" s="8" t="str">
        <f>(Audi!AB167)</f>
        <v>LBM1415027C60-ZN</v>
      </c>
      <c r="AD191" s="8">
        <f>(Audi!AC167)</f>
        <v>0</v>
      </c>
    </row>
    <row r="192" spans="1:30" x14ac:dyDescent="0.25">
      <c r="A192" s="7" t="s">
        <v>1973</v>
      </c>
      <c r="B192" s="8" t="str">
        <f>(Audi!A168)</f>
        <v>A8</v>
      </c>
      <c r="C192" s="9" t="str">
        <f>(Audi!B168)</f>
        <v>2010-2017</v>
      </c>
      <c r="D192" s="59" t="str">
        <f>(Audi!C168)</f>
        <v>FF11</v>
      </c>
      <c r="E192" s="8" t="str">
        <f>(Audi!D168)</f>
        <v>Liquid Metal</v>
      </c>
      <c r="F192" s="8" t="str">
        <f>(Audi!E168)</f>
        <v>11M109530013LM</v>
      </c>
      <c r="G192" s="14">
        <f>(Audi!F168)</f>
        <v>-2</v>
      </c>
      <c r="H192" s="12" t="str">
        <f>(Audi!G168)</f>
        <v>21"</v>
      </c>
      <c r="I192" s="12" t="str">
        <f>(Audi!H168)</f>
        <v>9.5"</v>
      </c>
      <c r="J192" s="12" t="str">
        <f>(Audi!I168)</f>
        <v>30</v>
      </c>
      <c r="K192" s="12" t="str">
        <f>(Audi!J168)</f>
        <v>5x112</v>
      </c>
      <c r="L192" s="12">
        <f>(Audi!K168)</f>
        <v>66.56</v>
      </c>
      <c r="M192" s="8" t="str">
        <f>(Audi!L168)</f>
        <v>Medium Offset</v>
      </c>
      <c r="N192" s="8">
        <f>(Audi!M168)</f>
        <v>0</v>
      </c>
      <c r="O192" s="9" t="str">
        <f>(Audi!N168)</f>
        <v>275/35/21</v>
      </c>
      <c r="P192" s="60" t="str">
        <f>(Audi!O168)</f>
        <v>FF11</v>
      </c>
      <c r="Q192" s="8" t="str">
        <f>(Audi!P168)</f>
        <v>11M109530013LM</v>
      </c>
      <c r="R192" s="14">
        <f>(Audi!Q168)</f>
        <v>-2</v>
      </c>
      <c r="S192" s="12" t="str">
        <f>(Audi!R168)</f>
        <v>21"</v>
      </c>
      <c r="T192" s="12" t="str">
        <f>(Audi!S168)</f>
        <v>9.5"</v>
      </c>
      <c r="U192" s="12" t="str">
        <f>(Audi!T168)</f>
        <v>30</v>
      </c>
      <c r="V192" s="12" t="str">
        <f>(Audi!U168)</f>
        <v>5x112</v>
      </c>
      <c r="W192" s="12">
        <f>(Audi!V168)</f>
        <v>66.56</v>
      </c>
      <c r="X192" s="8" t="str">
        <f>(Audi!W168)</f>
        <v>Medium Offset</v>
      </c>
      <c r="Y192" s="8">
        <f>(Audi!X168)</f>
        <v>0</v>
      </c>
      <c r="Z192" s="9" t="str">
        <f>(Audi!Y168)</f>
        <v>275/35/21</v>
      </c>
      <c r="AA192" s="8">
        <f>(Audi!Z168)</f>
        <v>0</v>
      </c>
      <c r="AB192" s="8" t="str">
        <f>(Audi!AA168)</f>
        <v>Included</v>
      </c>
      <c r="AC192" s="8" t="str">
        <f>(Audi!AB168)</f>
        <v>LBM1415027C60-ZN</v>
      </c>
      <c r="AD192" s="8">
        <f>(Audi!AC168)</f>
        <v>0</v>
      </c>
    </row>
    <row r="193" spans="1:30" x14ac:dyDescent="0.25">
      <c r="A193" s="7" t="s">
        <v>1973</v>
      </c>
      <c r="B193" s="8" t="str">
        <f>(Audi!A169)</f>
        <v>Allroad</v>
      </c>
      <c r="C193" s="9" t="str">
        <f>(Audi!B169)</f>
        <v>2013-2016</v>
      </c>
      <c r="D193" s="59" t="str">
        <f>(Audi!C169)</f>
        <v>FF01</v>
      </c>
      <c r="E193" s="8" t="str">
        <f>(Audi!D169)</f>
        <v>Tarmac</v>
      </c>
      <c r="F193" s="8" t="str">
        <f>(Audi!E169)</f>
        <v>01M010535013TM</v>
      </c>
      <c r="G193" s="14">
        <f>(Audi!F169)</f>
        <v>1</v>
      </c>
      <c r="H193" s="12" t="str">
        <f>(Audi!G169)</f>
        <v>20"</v>
      </c>
      <c r="I193" s="12" t="str">
        <f>(Audi!H169)</f>
        <v>10.5"</v>
      </c>
      <c r="J193" s="12" t="str">
        <f>(Audi!I169)</f>
        <v>35</v>
      </c>
      <c r="K193" s="12" t="str">
        <f>(Audi!J169)</f>
        <v>5x112</v>
      </c>
      <c r="L193" s="12">
        <f>(Audi!K169)</f>
        <v>66.56</v>
      </c>
      <c r="M193" s="8" t="str">
        <f>(Audi!L169)</f>
        <v>Medium Offset</v>
      </c>
      <c r="N193" s="8">
        <f>(Audi!M169)</f>
        <v>28</v>
      </c>
      <c r="O193" s="9" t="str">
        <f>(Audi!N169)</f>
        <v>275/35R20</v>
      </c>
      <c r="P193" s="60" t="str">
        <f>(Audi!O169)</f>
        <v>FF01</v>
      </c>
      <c r="Q193" s="8" t="str">
        <f>(Audi!P169)</f>
        <v>01M010535013TM</v>
      </c>
      <c r="R193" s="14">
        <f>(Audi!Q169)</f>
        <v>1</v>
      </c>
      <c r="S193" s="12" t="str">
        <f>(Audi!R169)</f>
        <v>20"</v>
      </c>
      <c r="T193" s="12" t="str">
        <f>(Audi!S169)</f>
        <v>10.5"</v>
      </c>
      <c r="U193" s="12" t="str">
        <f>(Audi!T169)</f>
        <v>35</v>
      </c>
      <c r="V193" s="12" t="str">
        <f>(Audi!U169)</f>
        <v>5x112</v>
      </c>
      <c r="W193" s="12">
        <f>(Audi!V169)</f>
        <v>66.56</v>
      </c>
      <c r="X193" s="8" t="str">
        <f>(Audi!W169)</f>
        <v>Medium Offset</v>
      </c>
      <c r="Y193" s="8">
        <f>(Audi!X169)</f>
        <v>28</v>
      </c>
      <c r="Z193" s="9" t="str">
        <f>(Audi!Y169)</f>
        <v>275/35R20</v>
      </c>
      <c r="AA193" s="8" t="str">
        <f>(Audi!Z169)</f>
        <v/>
      </c>
      <c r="AB193" s="8" t="str">
        <f>(Audi!AA169)</f>
        <v>Included</v>
      </c>
      <c r="AC193" s="8" t="str">
        <f>(Audi!AB169)</f>
        <v>LBM1415027C60-ZN</v>
      </c>
      <c r="AD193" s="8">
        <f>(Audi!AC169)</f>
        <v>0</v>
      </c>
    </row>
    <row r="194" spans="1:30" x14ac:dyDescent="0.25">
      <c r="A194" s="7" t="s">
        <v>1973</v>
      </c>
      <c r="B194" s="8" t="str">
        <f>(Audi!A170)</f>
        <v>Allroad</v>
      </c>
      <c r="C194" s="9" t="str">
        <f>(Audi!B170)</f>
        <v>2013-2016</v>
      </c>
      <c r="D194" s="59" t="str">
        <f>(Audi!C170)</f>
        <v>FF01</v>
      </c>
      <c r="E194" s="8" t="str">
        <f>(Audi!D170)</f>
        <v>Liquid Silver</v>
      </c>
      <c r="F194" s="8" t="str">
        <f>(Audi!E170)</f>
        <v>01M010535013LS</v>
      </c>
      <c r="G194" s="14">
        <f>(Audi!F170)</f>
        <v>26</v>
      </c>
      <c r="H194" s="12" t="str">
        <f>(Audi!G170)</f>
        <v>20"</v>
      </c>
      <c r="I194" s="12" t="str">
        <f>(Audi!H170)</f>
        <v>10.5"</v>
      </c>
      <c r="J194" s="12" t="str">
        <f>(Audi!I170)</f>
        <v>35</v>
      </c>
      <c r="K194" s="12" t="str">
        <f>(Audi!J170)</f>
        <v>5x112</v>
      </c>
      <c r="L194" s="12">
        <f>(Audi!K170)</f>
        <v>66.56</v>
      </c>
      <c r="M194" s="8" t="str">
        <f>(Audi!L170)</f>
        <v>Medium Offset</v>
      </c>
      <c r="N194" s="8">
        <f>(Audi!M170)</f>
        <v>28</v>
      </c>
      <c r="O194" s="9" t="str">
        <f>(Audi!N170)</f>
        <v>275/35R20</v>
      </c>
      <c r="P194" s="60" t="str">
        <f>(Audi!O170)</f>
        <v>FF01</v>
      </c>
      <c r="Q194" s="8" t="str">
        <f>(Audi!P170)</f>
        <v>01M010535013LS</v>
      </c>
      <c r="R194" s="14">
        <f>(Audi!Q170)</f>
        <v>26</v>
      </c>
      <c r="S194" s="12" t="str">
        <f>(Audi!R170)</f>
        <v>20"</v>
      </c>
      <c r="T194" s="12" t="str">
        <f>(Audi!S170)</f>
        <v>10.5"</v>
      </c>
      <c r="U194" s="12" t="str">
        <f>(Audi!T170)</f>
        <v>35</v>
      </c>
      <c r="V194" s="12" t="str">
        <f>(Audi!U170)</f>
        <v>5x112</v>
      </c>
      <c r="W194" s="12">
        <f>(Audi!V170)</f>
        <v>66.56</v>
      </c>
      <c r="X194" s="8" t="str">
        <f>(Audi!W170)</f>
        <v>Medium Offset</v>
      </c>
      <c r="Y194" s="8">
        <f>(Audi!X170)</f>
        <v>28</v>
      </c>
      <c r="Z194" s="9" t="str">
        <f>(Audi!Y170)</f>
        <v>275/35R20</v>
      </c>
      <c r="AA194" s="8" t="str">
        <f>(Audi!Z170)</f>
        <v/>
      </c>
      <c r="AB194" s="8" t="str">
        <f>(Audi!AA170)</f>
        <v>Included</v>
      </c>
      <c r="AC194" s="8" t="str">
        <f>(Audi!AB170)</f>
        <v>LBM1415027C60-ZN</v>
      </c>
      <c r="AD194" s="8">
        <f>(Audi!AC170)</f>
        <v>0</v>
      </c>
    </row>
    <row r="195" spans="1:30" x14ac:dyDescent="0.25">
      <c r="A195" s="7" t="s">
        <v>1973</v>
      </c>
      <c r="B195" s="8" t="str">
        <f>(Audi!A171)</f>
        <v>Allroad</v>
      </c>
      <c r="C195" s="9" t="str">
        <f>(Audi!B171)</f>
        <v>2013-2016</v>
      </c>
      <c r="D195" s="59" t="str">
        <f>(Audi!C171)</f>
        <v>FF01</v>
      </c>
      <c r="E195" s="8" t="str">
        <f>(Audi!D171)</f>
        <v>Tarmac</v>
      </c>
      <c r="F195" s="8" t="str">
        <f>(Audi!E171)</f>
        <v>01M009025013TM</v>
      </c>
      <c r="G195" s="14">
        <f>(Audi!F171)</f>
        <v>0</v>
      </c>
      <c r="H195" s="12" t="str">
        <f>(Audi!G171)</f>
        <v>20"</v>
      </c>
      <c r="I195" s="12" t="str">
        <f>(Audi!H171)</f>
        <v>9.0"</v>
      </c>
      <c r="J195" s="12" t="str">
        <f>(Audi!I171)</f>
        <v>25</v>
      </c>
      <c r="K195" s="12" t="str">
        <f>(Audi!J171)</f>
        <v>5x112</v>
      </c>
      <c r="L195" s="12">
        <f>(Audi!K171)</f>
        <v>66.56</v>
      </c>
      <c r="M195" s="8" t="str">
        <f>(Audi!L171)</f>
        <v>Medium Offset</v>
      </c>
      <c r="N195" s="8">
        <f>(Audi!M171)</f>
        <v>25.8</v>
      </c>
      <c r="O195" s="9" t="str">
        <f>(Audi!N171)</f>
        <v>255/35R20</v>
      </c>
      <c r="P195" s="60" t="str">
        <f>(Audi!O171)</f>
        <v>FF01</v>
      </c>
      <c r="Q195" s="8" t="str">
        <f>(Audi!P171)</f>
        <v>01M009025013TM</v>
      </c>
      <c r="R195" s="14">
        <f>(Audi!Q171)</f>
        <v>0</v>
      </c>
      <c r="S195" s="12" t="str">
        <f>(Audi!R171)</f>
        <v>20"</v>
      </c>
      <c r="T195" s="12" t="str">
        <f>(Audi!S171)</f>
        <v>9.0"</v>
      </c>
      <c r="U195" s="12" t="str">
        <f>(Audi!T171)</f>
        <v>25</v>
      </c>
      <c r="V195" s="12" t="str">
        <f>(Audi!U171)</f>
        <v>5x112</v>
      </c>
      <c r="W195" s="12">
        <f>(Audi!V171)</f>
        <v>66.56</v>
      </c>
      <c r="X195" s="8" t="str">
        <f>(Audi!W171)</f>
        <v>Medium Offset</v>
      </c>
      <c r="Y195" s="8">
        <f>(Audi!X171)</f>
        <v>25.8</v>
      </c>
      <c r="Z195" s="9" t="str">
        <f>(Audi!Y171)</f>
        <v>255/35R20</v>
      </c>
      <c r="AA195" s="8" t="str">
        <f>(Audi!Z171)</f>
        <v/>
      </c>
      <c r="AB195" s="8" t="str">
        <f>(Audi!AA171)</f>
        <v>Included</v>
      </c>
      <c r="AC195" s="8" t="str">
        <f>(Audi!AB171)</f>
        <v>LBM1415027C60-ZN</v>
      </c>
      <c r="AD195" s="8">
        <f>(Audi!AC171)</f>
        <v>0</v>
      </c>
    </row>
    <row r="196" spans="1:30" x14ac:dyDescent="0.25">
      <c r="A196" s="7" t="s">
        <v>1973</v>
      </c>
      <c r="B196" s="8" t="str">
        <f>(Audi!A172)</f>
        <v>Allroad</v>
      </c>
      <c r="C196" s="9" t="str">
        <f>(Audi!B172)</f>
        <v>2013-2016</v>
      </c>
      <c r="D196" s="59" t="str">
        <f>(Audi!C172)</f>
        <v>FF01</v>
      </c>
      <c r="E196" s="8" t="str">
        <f>(Audi!D172)</f>
        <v>Liquid Silver</v>
      </c>
      <c r="F196" s="8" t="str">
        <f>(Audi!E172)</f>
        <v>01M009025013LS</v>
      </c>
      <c r="G196" s="14">
        <f>(Audi!F172)</f>
        <v>34</v>
      </c>
      <c r="H196" s="12" t="str">
        <f>(Audi!G172)</f>
        <v>20"</v>
      </c>
      <c r="I196" s="12" t="str">
        <f>(Audi!H172)</f>
        <v>9.0"</v>
      </c>
      <c r="J196" s="12" t="str">
        <f>(Audi!I172)</f>
        <v>25</v>
      </c>
      <c r="K196" s="12" t="str">
        <f>(Audi!J172)</f>
        <v>5x112</v>
      </c>
      <c r="L196" s="12">
        <f>(Audi!K172)</f>
        <v>66.56</v>
      </c>
      <c r="M196" s="8" t="str">
        <f>(Audi!L172)</f>
        <v>Medium Offset</v>
      </c>
      <c r="N196" s="8">
        <f>(Audi!M172)</f>
        <v>25.8</v>
      </c>
      <c r="O196" s="9" t="str">
        <f>(Audi!N172)</f>
        <v>255/35R20</v>
      </c>
      <c r="P196" s="60" t="str">
        <f>(Audi!O172)</f>
        <v>FF01</v>
      </c>
      <c r="Q196" s="8" t="str">
        <f>(Audi!P172)</f>
        <v>01M009025013LS</v>
      </c>
      <c r="R196" s="14">
        <f>(Audi!Q172)</f>
        <v>34</v>
      </c>
      <c r="S196" s="12" t="str">
        <f>(Audi!R172)</f>
        <v>20"</v>
      </c>
      <c r="T196" s="12" t="str">
        <f>(Audi!S172)</f>
        <v>9.0"</v>
      </c>
      <c r="U196" s="12" t="str">
        <f>(Audi!T172)</f>
        <v>25</v>
      </c>
      <c r="V196" s="12" t="str">
        <f>(Audi!U172)</f>
        <v>5x112</v>
      </c>
      <c r="W196" s="12">
        <f>(Audi!V172)</f>
        <v>66.56</v>
      </c>
      <c r="X196" s="8" t="str">
        <f>(Audi!W172)</f>
        <v>Medium Offset</v>
      </c>
      <c r="Y196" s="8">
        <f>(Audi!X172)</f>
        <v>25.8</v>
      </c>
      <c r="Z196" s="9" t="str">
        <f>(Audi!Y172)</f>
        <v>255/35R20</v>
      </c>
      <c r="AA196" s="8" t="str">
        <f>(Audi!Z172)</f>
        <v/>
      </c>
      <c r="AB196" s="8" t="str">
        <f>(Audi!AA172)</f>
        <v>Included</v>
      </c>
      <c r="AC196" s="8" t="str">
        <f>(Audi!AB172)</f>
        <v>LBM1415027C60-ZN</v>
      </c>
      <c r="AD196" s="8">
        <f>(Audi!AC172)</f>
        <v>0</v>
      </c>
    </row>
    <row r="197" spans="1:30" x14ac:dyDescent="0.25">
      <c r="A197" s="7" t="s">
        <v>1973</v>
      </c>
      <c r="B197" s="8" t="str">
        <f>(Audi!A173)</f>
        <v>Allroad</v>
      </c>
      <c r="C197" s="9" t="str">
        <f>(Audi!B173)</f>
        <v>2015-2021</v>
      </c>
      <c r="D197" s="59" t="str">
        <f>(Audi!C173)</f>
        <v>FF01</v>
      </c>
      <c r="E197" s="8" t="str">
        <f>(Audi!D173)</f>
        <v>Tarmac</v>
      </c>
      <c r="F197" s="8" t="str">
        <f>(Audi!E173)</f>
        <v>01M009025013TM</v>
      </c>
      <c r="G197" s="14">
        <f>(Audi!F173)</f>
        <v>0</v>
      </c>
      <c r="H197" s="12" t="str">
        <f>(Audi!G173)</f>
        <v>20"</v>
      </c>
      <c r="I197" s="12" t="str">
        <f>(Audi!H173)</f>
        <v>9.0"</v>
      </c>
      <c r="J197" s="12" t="str">
        <f>(Audi!I173)</f>
        <v>25</v>
      </c>
      <c r="K197" s="12" t="str">
        <f>(Audi!J173)</f>
        <v>5x112</v>
      </c>
      <c r="L197" s="12">
        <f>(Audi!K173)</f>
        <v>66.56</v>
      </c>
      <c r="M197" s="8" t="str">
        <f>(Audi!L173)</f>
        <v>Medium Offset</v>
      </c>
      <c r="N197" s="8">
        <f>(Audi!M173)</f>
        <v>25.8</v>
      </c>
      <c r="O197" s="9" t="str">
        <f>(Audi!N173)</f>
        <v>255/35R20</v>
      </c>
      <c r="P197" s="60" t="str">
        <f>(Audi!O173)</f>
        <v>FF01</v>
      </c>
      <c r="Q197" s="8" t="str">
        <f>(Audi!P173)</f>
        <v>01M009025013TM</v>
      </c>
      <c r="R197" s="14">
        <f>(Audi!Q173)</f>
        <v>0</v>
      </c>
      <c r="S197" s="12" t="str">
        <f>(Audi!R173)</f>
        <v>20"</v>
      </c>
      <c r="T197" s="12" t="str">
        <f>(Audi!S173)</f>
        <v>9.0"</v>
      </c>
      <c r="U197" s="12" t="str">
        <f>(Audi!T173)</f>
        <v>25</v>
      </c>
      <c r="V197" s="12" t="str">
        <f>(Audi!U173)</f>
        <v>5x112</v>
      </c>
      <c r="W197" s="12">
        <f>(Audi!V173)</f>
        <v>66.56</v>
      </c>
      <c r="X197" s="8" t="str">
        <f>(Audi!W173)</f>
        <v>Medium Offset</v>
      </c>
      <c r="Y197" s="8">
        <f>(Audi!X173)</f>
        <v>25.8</v>
      </c>
      <c r="Z197" s="9" t="str">
        <f>(Audi!Y173)</f>
        <v>255/35R20</v>
      </c>
      <c r="AA197" s="8" t="str">
        <f>(Audi!Z173)</f>
        <v/>
      </c>
      <c r="AB197" s="8" t="str">
        <f>(Audi!AA173)</f>
        <v>Included</v>
      </c>
      <c r="AC197" s="8" t="str">
        <f>(Audi!AB173)</f>
        <v>LBM1415027C60-ZN</v>
      </c>
      <c r="AD197" s="8">
        <f>(Audi!AC173)</f>
        <v>0</v>
      </c>
    </row>
    <row r="198" spans="1:30" x14ac:dyDescent="0.25">
      <c r="A198" s="7" t="s">
        <v>1973</v>
      </c>
      <c r="B198" s="8" t="str">
        <f>(Audi!A174)</f>
        <v>Allroad</v>
      </c>
      <c r="C198" s="9" t="str">
        <f>(Audi!B174)</f>
        <v>2015-2021</v>
      </c>
      <c r="D198" s="59" t="str">
        <f>(Audi!C174)</f>
        <v>FF01</v>
      </c>
      <c r="E198" s="8" t="str">
        <f>(Audi!D174)</f>
        <v>Liquid Silver</v>
      </c>
      <c r="F198" s="8" t="str">
        <f>(Audi!E174)</f>
        <v>01M009025013LS</v>
      </c>
      <c r="G198" s="14">
        <f>(Audi!F174)</f>
        <v>34</v>
      </c>
      <c r="H198" s="12" t="str">
        <f>(Audi!G174)</f>
        <v>20"</v>
      </c>
      <c r="I198" s="12" t="str">
        <f>(Audi!H174)</f>
        <v>9.0"</v>
      </c>
      <c r="J198" s="12" t="str">
        <f>(Audi!I174)</f>
        <v>25</v>
      </c>
      <c r="K198" s="12" t="str">
        <f>(Audi!J174)</f>
        <v>5x112</v>
      </c>
      <c r="L198" s="12">
        <f>(Audi!K174)</f>
        <v>66.56</v>
      </c>
      <c r="M198" s="8" t="str">
        <f>(Audi!L174)</f>
        <v>Medium Offset</v>
      </c>
      <c r="N198" s="8">
        <f>(Audi!M174)</f>
        <v>25.8</v>
      </c>
      <c r="O198" s="9" t="str">
        <f>(Audi!N174)</f>
        <v>255/35R20</v>
      </c>
      <c r="P198" s="60" t="str">
        <f>(Audi!O174)</f>
        <v>FF01</v>
      </c>
      <c r="Q198" s="8" t="str">
        <f>(Audi!P174)</f>
        <v>01M009025013LS</v>
      </c>
      <c r="R198" s="14">
        <f>(Audi!Q174)</f>
        <v>34</v>
      </c>
      <c r="S198" s="12" t="str">
        <f>(Audi!R174)</f>
        <v>20"</v>
      </c>
      <c r="T198" s="12" t="str">
        <f>(Audi!S174)</f>
        <v>9.0"</v>
      </c>
      <c r="U198" s="12" t="str">
        <f>(Audi!T174)</f>
        <v>25</v>
      </c>
      <c r="V198" s="12" t="str">
        <f>(Audi!U174)</f>
        <v>5x112</v>
      </c>
      <c r="W198" s="12">
        <f>(Audi!V174)</f>
        <v>66.56</v>
      </c>
      <c r="X198" s="8" t="str">
        <f>(Audi!W174)</f>
        <v>Medium Offset</v>
      </c>
      <c r="Y198" s="8">
        <f>(Audi!X174)</f>
        <v>25.8</v>
      </c>
      <c r="Z198" s="9" t="str">
        <f>(Audi!Y174)</f>
        <v>255/35R20</v>
      </c>
      <c r="AA198" s="8" t="str">
        <f>(Audi!Z174)</f>
        <v/>
      </c>
      <c r="AB198" s="8" t="str">
        <f>(Audi!AA174)</f>
        <v>Included</v>
      </c>
      <c r="AC198" s="8" t="str">
        <f>(Audi!AB174)</f>
        <v>LBM1415027C60-ZN</v>
      </c>
      <c r="AD198" s="8">
        <f>(Audi!AC174)</f>
        <v>0</v>
      </c>
    </row>
    <row r="199" spans="1:30" x14ac:dyDescent="0.25">
      <c r="A199" s="7" t="s">
        <v>1973</v>
      </c>
      <c r="B199" s="8" t="str">
        <f>(Audi!A175)</f>
        <v>Allroad</v>
      </c>
      <c r="C199" s="9" t="str">
        <f>(Audi!B175)</f>
        <v>2013-2016</v>
      </c>
      <c r="D199" s="59" t="str">
        <f>(Audi!C175)</f>
        <v>FF04</v>
      </c>
      <c r="E199" s="8" t="str">
        <f>(Audi!D175)</f>
        <v>Tarmac</v>
      </c>
      <c r="F199" s="8" t="str">
        <f>(Audi!E175)</f>
        <v>04M010535013TM</v>
      </c>
      <c r="G199" s="14">
        <f>(Audi!F175)</f>
        <v>28</v>
      </c>
      <c r="H199" s="12" t="str">
        <f>(Audi!G175)</f>
        <v>20"</v>
      </c>
      <c r="I199" s="12" t="str">
        <f>(Audi!H175)</f>
        <v>10.5"</v>
      </c>
      <c r="J199" s="12" t="str">
        <f>(Audi!I175)</f>
        <v>35</v>
      </c>
      <c r="K199" s="12" t="str">
        <f>(Audi!J175)</f>
        <v>5x112</v>
      </c>
      <c r="L199" s="12">
        <f>(Audi!K175)</f>
        <v>66.56</v>
      </c>
      <c r="M199" s="8" t="str">
        <f>(Audi!L175)</f>
        <v>Medium Offset</v>
      </c>
      <c r="N199" s="8">
        <f>(Audi!M175)</f>
        <v>26.2</v>
      </c>
      <c r="O199" s="9" t="str">
        <f>(Audi!N175)</f>
        <v>275/35R20</v>
      </c>
      <c r="P199" s="60" t="str">
        <f>(Audi!O175)</f>
        <v>FF04</v>
      </c>
      <c r="Q199" s="8" t="str">
        <f>(Audi!P175)</f>
        <v>04M010535013TM</v>
      </c>
      <c r="R199" s="14">
        <f>(Audi!Q175)</f>
        <v>28</v>
      </c>
      <c r="S199" s="12" t="str">
        <f>(Audi!R175)</f>
        <v>20"</v>
      </c>
      <c r="T199" s="12" t="str">
        <f>(Audi!S175)</f>
        <v>10.5"</v>
      </c>
      <c r="U199" s="12" t="str">
        <f>(Audi!T175)</f>
        <v>35</v>
      </c>
      <c r="V199" s="12" t="str">
        <f>(Audi!U175)</f>
        <v>5x112</v>
      </c>
      <c r="W199" s="12">
        <f>(Audi!V175)</f>
        <v>66.56</v>
      </c>
      <c r="X199" s="8" t="str">
        <f>(Audi!W175)</f>
        <v>Medium Offset</v>
      </c>
      <c r="Y199" s="8">
        <f>(Audi!X175)</f>
        <v>26.2</v>
      </c>
      <c r="Z199" s="9" t="str">
        <f>(Audi!Y175)</f>
        <v>275/35R20</v>
      </c>
      <c r="AA199" s="8">
        <f>(Audi!Z175)</f>
        <v>0</v>
      </c>
      <c r="AB199" s="8" t="str">
        <f>(Audi!AA175)</f>
        <v>Included</v>
      </c>
      <c r="AC199" s="8" t="str">
        <f>(Audi!AB175)</f>
        <v>LBM1415027C60-ZN</v>
      </c>
      <c r="AD199" s="8">
        <f>(Audi!AC175)</f>
        <v>0</v>
      </c>
    </row>
    <row r="200" spans="1:30" x14ac:dyDescent="0.25">
      <c r="A200" s="7" t="s">
        <v>1973</v>
      </c>
      <c r="B200" s="8" t="str">
        <f>(Audi!A176)</f>
        <v>Allroad</v>
      </c>
      <c r="C200" s="9" t="str">
        <f>(Audi!B176)</f>
        <v>2013-2016</v>
      </c>
      <c r="D200" s="59" t="str">
        <f>(Audi!C176)</f>
        <v>FF04</v>
      </c>
      <c r="E200" s="8" t="str">
        <f>(Audi!D176)</f>
        <v>Liquid Metal</v>
      </c>
      <c r="F200" s="8" t="str">
        <f>(Audi!E176)</f>
        <v>04M010535013LM</v>
      </c>
      <c r="G200" s="14">
        <f>(Audi!F176)</f>
        <v>1</v>
      </c>
      <c r="H200" s="12" t="str">
        <f>(Audi!G176)</f>
        <v>20"</v>
      </c>
      <c r="I200" s="12" t="str">
        <f>(Audi!H176)</f>
        <v>10.5"</v>
      </c>
      <c r="J200" s="12" t="str">
        <f>(Audi!I176)</f>
        <v>35</v>
      </c>
      <c r="K200" s="12" t="str">
        <f>(Audi!J176)</f>
        <v>5x112</v>
      </c>
      <c r="L200" s="12">
        <f>(Audi!K176)</f>
        <v>66.56</v>
      </c>
      <c r="M200" s="8" t="str">
        <f>(Audi!L176)</f>
        <v>Medium Offset</v>
      </c>
      <c r="N200" s="8">
        <f>(Audi!M176)</f>
        <v>26.2</v>
      </c>
      <c r="O200" s="9" t="str">
        <f>(Audi!N176)</f>
        <v>275/35R20</v>
      </c>
      <c r="P200" s="60" t="str">
        <f>(Audi!O176)</f>
        <v>FF04</v>
      </c>
      <c r="Q200" s="8" t="str">
        <f>(Audi!P176)</f>
        <v>04M010535013LM</v>
      </c>
      <c r="R200" s="14">
        <f>(Audi!Q176)</f>
        <v>1</v>
      </c>
      <c r="S200" s="12" t="str">
        <f>(Audi!R176)</f>
        <v>20"</v>
      </c>
      <c r="T200" s="12" t="str">
        <f>(Audi!S176)</f>
        <v>10.5"</v>
      </c>
      <c r="U200" s="12" t="str">
        <f>(Audi!T176)</f>
        <v>35</v>
      </c>
      <c r="V200" s="12" t="str">
        <f>(Audi!U176)</f>
        <v>5x112</v>
      </c>
      <c r="W200" s="12">
        <f>(Audi!V176)</f>
        <v>66.56</v>
      </c>
      <c r="X200" s="8" t="str">
        <f>(Audi!W176)</f>
        <v>Medium Offset</v>
      </c>
      <c r="Y200" s="8">
        <f>(Audi!X176)</f>
        <v>26.2</v>
      </c>
      <c r="Z200" s="9" t="str">
        <f>(Audi!Y176)</f>
        <v>275/35R20</v>
      </c>
      <c r="AA200" s="8">
        <f>(Audi!Z176)</f>
        <v>0</v>
      </c>
      <c r="AB200" s="8" t="str">
        <f>(Audi!AA176)</f>
        <v>Included</v>
      </c>
      <c r="AC200" s="8" t="str">
        <f>(Audi!AB176)</f>
        <v>LBM1415027C60-ZN</v>
      </c>
      <c r="AD200" s="8">
        <f>(Audi!AC176)</f>
        <v>0</v>
      </c>
    </row>
    <row r="201" spans="1:30" x14ac:dyDescent="0.25">
      <c r="A201" s="7" t="s">
        <v>1973</v>
      </c>
      <c r="B201" s="8" t="str">
        <f>(Audi!A177)</f>
        <v>Allroad</v>
      </c>
      <c r="C201" s="9" t="str">
        <f>(Audi!B177)</f>
        <v>2013-2016</v>
      </c>
      <c r="D201" s="59" t="str">
        <f>(Audi!C177)</f>
        <v>FF04</v>
      </c>
      <c r="E201" s="8" t="str">
        <f>(Audi!D177)</f>
        <v>Tarmac</v>
      </c>
      <c r="F201" s="8" t="str">
        <f>(Audi!E177)</f>
        <v>04M009025013TM</v>
      </c>
      <c r="G201" s="14">
        <f>(Audi!F177)</f>
        <v>7</v>
      </c>
      <c r="H201" s="12" t="str">
        <f>(Audi!G177)</f>
        <v>20"</v>
      </c>
      <c r="I201" s="12" t="str">
        <f>(Audi!H177)</f>
        <v>9.0"</v>
      </c>
      <c r="J201" s="12" t="str">
        <f>(Audi!I177)</f>
        <v>25</v>
      </c>
      <c r="K201" s="12" t="str">
        <f>(Audi!J177)</f>
        <v>5x112</v>
      </c>
      <c r="L201" s="12">
        <f>(Audi!K177)</f>
        <v>66.56</v>
      </c>
      <c r="M201" s="8" t="str">
        <f>(Audi!L177)</f>
        <v>Medium Offset</v>
      </c>
      <c r="N201" s="8">
        <f>(Audi!M177)</f>
        <v>24.8</v>
      </c>
      <c r="O201" s="9" t="str">
        <f>(Audi!N177)</f>
        <v>255/35R20</v>
      </c>
      <c r="P201" s="60" t="str">
        <f>(Audi!O177)</f>
        <v>FF04</v>
      </c>
      <c r="Q201" s="8" t="str">
        <f>(Audi!P177)</f>
        <v>04M009025013TM</v>
      </c>
      <c r="R201" s="14">
        <f>(Audi!Q177)</f>
        <v>7</v>
      </c>
      <c r="S201" s="12" t="str">
        <f>(Audi!R177)</f>
        <v>20"</v>
      </c>
      <c r="T201" s="12" t="str">
        <f>(Audi!S177)</f>
        <v>9.0"</v>
      </c>
      <c r="U201" s="12" t="str">
        <f>(Audi!T177)</f>
        <v>25</v>
      </c>
      <c r="V201" s="12" t="str">
        <f>(Audi!U177)</f>
        <v>5x112</v>
      </c>
      <c r="W201" s="12">
        <f>(Audi!V177)</f>
        <v>66.56</v>
      </c>
      <c r="X201" s="8" t="str">
        <f>(Audi!W177)</f>
        <v>Medium Offset</v>
      </c>
      <c r="Y201" s="8">
        <f>(Audi!X177)</f>
        <v>24.8</v>
      </c>
      <c r="Z201" s="9" t="str">
        <f>(Audi!Y177)</f>
        <v>255/35R20</v>
      </c>
      <c r="AA201" s="8">
        <f>(Audi!Z177)</f>
        <v>0</v>
      </c>
      <c r="AB201" s="8" t="str">
        <f>(Audi!AA177)</f>
        <v>Included</v>
      </c>
      <c r="AC201" s="8" t="str">
        <f>(Audi!AB177)</f>
        <v>LBM1415027C60-ZN</v>
      </c>
      <c r="AD201" s="8">
        <f>(Audi!AC177)</f>
        <v>0</v>
      </c>
    </row>
    <row r="202" spans="1:30" x14ac:dyDescent="0.25">
      <c r="A202" s="7" t="s">
        <v>1973</v>
      </c>
      <c r="B202" s="8" t="str">
        <f>(Audi!A178)</f>
        <v>Allroad</v>
      </c>
      <c r="C202" s="9" t="str">
        <f>(Audi!B178)</f>
        <v>2013-2016</v>
      </c>
      <c r="D202" s="59" t="str">
        <f>(Audi!C178)</f>
        <v>FF04</v>
      </c>
      <c r="E202" s="8" t="str">
        <f>(Audi!D178)</f>
        <v>Liquid Metal</v>
      </c>
      <c r="F202" s="8" t="str">
        <f>(Audi!E178)</f>
        <v>04M009025013LM</v>
      </c>
      <c r="G202" s="14">
        <f>(Audi!F178)</f>
        <v>9</v>
      </c>
      <c r="H202" s="12" t="str">
        <f>(Audi!G178)</f>
        <v>20"</v>
      </c>
      <c r="I202" s="12" t="str">
        <f>(Audi!H178)</f>
        <v>9.0"</v>
      </c>
      <c r="J202" s="12" t="str">
        <f>(Audi!I178)</f>
        <v>25</v>
      </c>
      <c r="K202" s="12" t="str">
        <f>(Audi!J178)</f>
        <v>5x112</v>
      </c>
      <c r="L202" s="12">
        <f>(Audi!K178)</f>
        <v>66.56</v>
      </c>
      <c r="M202" s="8" t="str">
        <f>(Audi!L178)</f>
        <v>Medium Offset</v>
      </c>
      <c r="N202" s="8">
        <f>(Audi!M178)</f>
        <v>24.8</v>
      </c>
      <c r="O202" s="9" t="str">
        <f>(Audi!N178)</f>
        <v>255/35R20</v>
      </c>
      <c r="P202" s="60" t="str">
        <f>(Audi!O178)</f>
        <v>FF04</v>
      </c>
      <c r="Q202" s="8" t="str">
        <f>(Audi!P178)</f>
        <v>04M009025013LM</v>
      </c>
      <c r="R202" s="14">
        <f>(Audi!Q178)</f>
        <v>9</v>
      </c>
      <c r="S202" s="12" t="str">
        <f>(Audi!R178)</f>
        <v>20"</v>
      </c>
      <c r="T202" s="12" t="str">
        <f>(Audi!S178)</f>
        <v>9.0"</v>
      </c>
      <c r="U202" s="12" t="str">
        <f>(Audi!T178)</f>
        <v>25</v>
      </c>
      <c r="V202" s="12" t="str">
        <f>(Audi!U178)</f>
        <v>5x112</v>
      </c>
      <c r="W202" s="12">
        <f>(Audi!V178)</f>
        <v>66.56</v>
      </c>
      <c r="X202" s="8" t="str">
        <f>(Audi!W178)</f>
        <v>Medium Offset</v>
      </c>
      <c r="Y202" s="8">
        <f>(Audi!X178)</f>
        <v>24.8</v>
      </c>
      <c r="Z202" s="9" t="str">
        <f>(Audi!Y178)</f>
        <v>255/35R20</v>
      </c>
      <c r="AA202" s="8">
        <f>(Audi!Z178)</f>
        <v>0</v>
      </c>
      <c r="AB202" s="8" t="str">
        <f>(Audi!AA178)</f>
        <v>Included</v>
      </c>
      <c r="AC202" s="8" t="str">
        <f>(Audi!AB178)</f>
        <v>LBM1415027C60-ZN</v>
      </c>
      <c r="AD202" s="8">
        <f>(Audi!AC178)</f>
        <v>0</v>
      </c>
    </row>
    <row r="203" spans="1:30" x14ac:dyDescent="0.25">
      <c r="A203" s="7" t="s">
        <v>1973</v>
      </c>
      <c r="B203" s="8" t="str">
        <f>(Audi!A179)</f>
        <v>Allroad</v>
      </c>
      <c r="C203" s="9" t="str">
        <f>(Audi!B179)</f>
        <v>2015-2021</v>
      </c>
      <c r="D203" s="59" t="str">
        <f>(Audi!C179)</f>
        <v>FF04</v>
      </c>
      <c r="E203" s="8" t="str">
        <f>(Audi!D179)</f>
        <v>Tarmac</v>
      </c>
      <c r="F203" s="8" t="str">
        <f>(Audi!E179)</f>
        <v>04M009025013TM</v>
      </c>
      <c r="G203" s="14">
        <f>(Audi!F179)</f>
        <v>7</v>
      </c>
      <c r="H203" s="12" t="str">
        <f>(Audi!G179)</f>
        <v>20"</v>
      </c>
      <c r="I203" s="12" t="str">
        <f>(Audi!H179)</f>
        <v>9.0"</v>
      </c>
      <c r="J203" s="12" t="str">
        <f>(Audi!I179)</f>
        <v>25</v>
      </c>
      <c r="K203" s="12" t="str">
        <f>(Audi!J179)</f>
        <v>5x112</v>
      </c>
      <c r="L203" s="12">
        <f>(Audi!K179)</f>
        <v>66.56</v>
      </c>
      <c r="M203" s="8" t="str">
        <f>(Audi!L179)</f>
        <v>Medium Offset</v>
      </c>
      <c r="N203" s="8">
        <f>(Audi!M179)</f>
        <v>0</v>
      </c>
      <c r="O203" s="9">
        <f>(Audi!N179)</f>
        <v>0</v>
      </c>
      <c r="P203" s="60" t="str">
        <f>(Audi!O179)</f>
        <v>FF04</v>
      </c>
      <c r="Q203" s="8" t="str">
        <f>(Audi!P179)</f>
        <v>04M009025013TM</v>
      </c>
      <c r="R203" s="14">
        <f>(Audi!Q179)</f>
        <v>7</v>
      </c>
      <c r="S203" s="12" t="str">
        <f>(Audi!R179)</f>
        <v>20"</v>
      </c>
      <c r="T203" s="12" t="str">
        <f>(Audi!S179)</f>
        <v>9.0"</v>
      </c>
      <c r="U203" s="12" t="str">
        <f>(Audi!T179)</f>
        <v>25</v>
      </c>
      <c r="V203" s="12" t="str">
        <f>(Audi!U179)</f>
        <v>5x112</v>
      </c>
      <c r="W203" s="12">
        <f>(Audi!V179)</f>
        <v>66.56</v>
      </c>
      <c r="X203" s="8" t="str">
        <f>(Audi!W179)</f>
        <v>Medium Offset</v>
      </c>
      <c r="Y203" s="8">
        <f>(Audi!X179)</f>
        <v>0</v>
      </c>
      <c r="Z203" s="9">
        <f>(Audi!Y179)</f>
        <v>0</v>
      </c>
      <c r="AA203" s="8">
        <f>(Audi!Z179)</f>
        <v>0</v>
      </c>
      <c r="AB203" s="8" t="str">
        <f>(Audi!AA179)</f>
        <v>Included</v>
      </c>
      <c r="AC203" s="8" t="str">
        <f>(Audi!AB179)</f>
        <v>LBM1415027C60-ZN</v>
      </c>
      <c r="AD203" s="8">
        <f>(Audi!AC179)</f>
        <v>0</v>
      </c>
    </row>
    <row r="204" spans="1:30" x14ac:dyDescent="0.25">
      <c r="A204" s="7" t="s">
        <v>1973</v>
      </c>
      <c r="B204" s="8" t="str">
        <f>(Audi!A180)</f>
        <v>Allroad</v>
      </c>
      <c r="C204" s="9" t="str">
        <f>(Audi!B180)</f>
        <v>2015-2021</v>
      </c>
      <c r="D204" s="59" t="str">
        <f>(Audi!C180)</f>
        <v>FF04</v>
      </c>
      <c r="E204" s="8" t="str">
        <f>(Audi!D180)</f>
        <v>Liquid Metal</v>
      </c>
      <c r="F204" s="8" t="str">
        <f>(Audi!E180)</f>
        <v>04M009025013LM</v>
      </c>
      <c r="G204" s="14">
        <f>(Audi!F180)</f>
        <v>9</v>
      </c>
      <c r="H204" s="12" t="str">
        <f>(Audi!G180)</f>
        <v>20"</v>
      </c>
      <c r="I204" s="12" t="str">
        <f>(Audi!H180)</f>
        <v>9.0"</v>
      </c>
      <c r="J204" s="12" t="str">
        <f>(Audi!I180)</f>
        <v>25</v>
      </c>
      <c r="K204" s="12" t="str">
        <f>(Audi!J180)</f>
        <v>5x112</v>
      </c>
      <c r="L204" s="12">
        <f>(Audi!K180)</f>
        <v>66.56</v>
      </c>
      <c r="M204" s="8" t="str">
        <f>(Audi!L180)</f>
        <v>Medium Offset</v>
      </c>
      <c r="N204" s="8">
        <f>(Audi!M180)</f>
        <v>0</v>
      </c>
      <c r="O204" s="9">
        <f>(Audi!N180)</f>
        <v>0</v>
      </c>
      <c r="P204" s="60" t="str">
        <f>(Audi!O180)</f>
        <v>FF04</v>
      </c>
      <c r="Q204" s="8" t="str">
        <f>(Audi!P180)</f>
        <v>04M009025013LM</v>
      </c>
      <c r="R204" s="14">
        <f>(Audi!Q180)</f>
        <v>9</v>
      </c>
      <c r="S204" s="12" t="str">
        <f>(Audi!R180)</f>
        <v>20"</v>
      </c>
      <c r="T204" s="12" t="str">
        <f>(Audi!S180)</f>
        <v>9.0"</v>
      </c>
      <c r="U204" s="12" t="str">
        <f>(Audi!T180)</f>
        <v>25</v>
      </c>
      <c r="V204" s="12" t="str">
        <f>(Audi!U180)</f>
        <v>5x112</v>
      </c>
      <c r="W204" s="12">
        <f>(Audi!V180)</f>
        <v>66.56</v>
      </c>
      <c r="X204" s="8" t="str">
        <f>(Audi!W180)</f>
        <v>Medium Offset</v>
      </c>
      <c r="Y204" s="8">
        <f>(Audi!X180)</f>
        <v>0</v>
      </c>
      <c r="Z204" s="9">
        <f>(Audi!Y180)</f>
        <v>0</v>
      </c>
      <c r="AA204" s="8">
        <f>(Audi!Z180)</f>
        <v>0</v>
      </c>
      <c r="AB204" s="8" t="str">
        <f>(Audi!AA180)</f>
        <v>Included</v>
      </c>
      <c r="AC204" s="8" t="str">
        <f>(Audi!AB180)</f>
        <v>LBM1415027C60-ZN</v>
      </c>
      <c r="AD204" s="8">
        <f>(Audi!AC180)</f>
        <v>0</v>
      </c>
    </row>
    <row r="205" spans="1:30" x14ac:dyDescent="0.25">
      <c r="A205" s="7" t="s">
        <v>1973</v>
      </c>
      <c r="B205" s="8" t="str">
        <f>(Audi!A181)</f>
        <v>Allroad</v>
      </c>
      <c r="C205" s="9" t="str">
        <f>(Audi!B181)</f>
        <v>2013-2016</v>
      </c>
      <c r="D205" s="59" t="str">
        <f>(Audi!C181)</f>
        <v>FF10</v>
      </c>
      <c r="E205" s="8" t="str">
        <f>(Audi!D181)</f>
        <v>Tarmac</v>
      </c>
      <c r="F205" s="8" t="str">
        <f>(Audi!E181)</f>
        <v>10M010535013TM</v>
      </c>
      <c r="G205" s="14">
        <f>(Audi!F181)</f>
        <v>68</v>
      </c>
      <c r="H205" s="12" t="str">
        <f>(Audi!G181)</f>
        <v>20"</v>
      </c>
      <c r="I205" s="12" t="str">
        <f>(Audi!H181)</f>
        <v>10.5"</v>
      </c>
      <c r="J205" s="12" t="str">
        <f>(Audi!I181)</f>
        <v>35</v>
      </c>
      <c r="K205" s="12" t="str">
        <f>(Audi!J181)</f>
        <v>5x112</v>
      </c>
      <c r="L205" s="12">
        <f>(Audi!K181)</f>
        <v>66.56</v>
      </c>
      <c r="M205" s="8" t="str">
        <f>(Audi!L181)</f>
        <v>Medium Offset</v>
      </c>
      <c r="N205" s="8">
        <f>(Audi!M181)</f>
        <v>0</v>
      </c>
      <c r="O205" s="9" t="str">
        <f>(Audi!N181)</f>
        <v>275/35R20</v>
      </c>
      <c r="P205" s="60" t="str">
        <f>(Audi!O181)</f>
        <v>FF10</v>
      </c>
      <c r="Q205" s="8" t="str">
        <f>(Audi!P181)</f>
        <v>10M010535013TM</v>
      </c>
      <c r="R205" s="14">
        <f>(Audi!Q181)</f>
        <v>68</v>
      </c>
      <c r="S205" s="12" t="str">
        <f>(Audi!R181)</f>
        <v>20"</v>
      </c>
      <c r="T205" s="12" t="str">
        <f>(Audi!S181)</f>
        <v>10.5"</v>
      </c>
      <c r="U205" s="12" t="str">
        <f>(Audi!T181)</f>
        <v>35</v>
      </c>
      <c r="V205" s="12" t="str">
        <f>(Audi!U181)</f>
        <v>5x112</v>
      </c>
      <c r="W205" s="12">
        <f>(Audi!V181)</f>
        <v>66.56</v>
      </c>
      <c r="X205" s="8" t="str">
        <f>(Audi!W181)</f>
        <v>Medium Offset</v>
      </c>
      <c r="Y205" s="8">
        <f>(Audi!X181)</f>
        <v>0</v>
      </c>
      <c r="Z205" s="9" t="str">
        <f>(Audi!Y181)</f>
        <v>275/35R20</v>
      </c>
      <c r="AA205" s="8">
        <f>(Audi!Z181)</f>
        <v>0</v>
      </c>
      <c r="AB205" s="8" t="str">
        <f>(Audi!AA181)</f>
        <v>Included</v>
      </c>
      <c r="AC205" s="8" t="str">
        <f>(Audi!AB181)</f>
        <v>LBM1415027C60-ZN</v>
      </c>
      <c r="AD205" s="8">
        <f>(Audi!AC181)</f>
        <v>0</v>
      </c>
    </row>
    <row r="206" spans="1:30" x14ac:dyDescent="0.25">
      <c r="A206" s="7" t="s">
        <v>1973</v>
      </c>
      <c r="B206" s="8" t="str">
        <f>(Audi!A182)</f>
        <v>Allroad</v>
      </c>
      <c r="C206" s="9" t="str">
        <f>(Audi!B182)</f>
        <v>2013-2016</v>
      </c>
      <c r="D206" s="59" t="str">
        <f>(Audi!C182)</f>
        <v>FF10</v>
      </c>
      <c r="E206" s="8" t="str">
        <f>(Audi!D182)</f>
        <v>Liquid Metal</v>
      </c>
      <c r="F206" s="8" t="str">
        <f>(Audi!E182)</f>
        <v>10M010535013LM</v>
      </c>
      <c r="G206" s="14">
        <f>(Audi!F182)</f>
        <v>10</v>
      </c>
      <c r="H206" s="12" t="str">
        <f>(Audi!G182)</f>
        <v>20"</v>
      </c>
      <c r="I206" s="12" t="str">
        <f>(Audi!H182)</f>
        <v>10.5"</v>
      </c>
      <c r="J206" s="12" t="str">
        <f>(Audi!I182)</f>
        <v>35</v>
      </c>
      <c r="K206" s="12" t="str">
        <f>(Audi!J182)</f>
        <v>5x112</v>
      </c>
      <c r="L206" s="12">
        <f>(Audi!K182)</f>
        <v>66.56</v>
      </c>
      <c r="M206" s="8" t="str">
        <f>(Audi!L182)</f>
        <v>Medium Offset</v>
      </c>
      <c r="N206" s="8">
        <f>(Audi!M182)</f>
        <v>0</v>
      </c>
      <c r="O206" s="9" t="str">
        <f>(Audi!N182)</f>
        <v>275/35R20</v>
      </c>
      <c r="P206" s="60" t="str">
        <f>(Audi!O182)</f>
        <v>FF10</v>
      </c>
      <c r="Q206" s="8" t="str">
        <f>(Audi!P182)</f>
        <v>10M010535013LM</v>
      </c>
      <c r="R206" s="14">
        <f>(Audi!Q182)</f>
        <v>10</v>
      </c>
      <c r="S206" s="12" t="str">
        <f>(Audi!R182)</f>
        <v>20"</v>
      </c>
      <c r="T206" s="12" t="str">
        <f>(Audi!S182)</f>
        <v>10.5"</v>
      </c>
      <c r="U206" s="12" t="str">
        <f>(Audi!T182)</f>
        <v>35</v>
      </c>
      <c r="V206" s="12" t="str">
        <f>(Audi!U182)</f>
        <v>5x112</v>
      </c>
      <c r="W206" s="12">
        <f>(Audi!V182)</f>
        <v>66.56</v>
      </c>
      <c r="X206" s="8" t="str">
        <f>(Audi!W182)</f>
        <v>Medium Offset</v>
      </c>
      <c r="Y206" s="8">
        <f>(Audi!X182)</f>
        <v>0</v>
      </c>
      <c r="Z206" s="9" t="str">
        <f>(Audi!Y182)</f>
        <v>275/35R20</v>
      </c>
      <c r="AA206" s="8">
        <f>(Audi!Z182)</f>
        <v>0</v>
      </c>
      <c r="AB206" s="8" t="str">
        <f>(Audi!AA182)</f>
        <v>Included</v>
      </c>
      <c r="AC206" s="8" t="str">
        <f>(Audi!AB182)</f>
        <v>LBM1415027C60-ZN</v>
      </c>
      <c r="AD206" s="8">
        <f>(Audi!AC182)</f>
        <v>0</v>
      </c>
    </row>
    <row r="207" spans="1:30" x14ac:dyDescent="0.25">
      <c r="A207" s="7" t="s">
        <v>1973</v>
      </c>
      <c r="B207" s="8" t="str">
        <f>(Audi!A183)</f>
        <v>Allroad</v>
      </c>
      <c r="C207" s="9" t="str">
        <f>(Audi!B183)</f>
        <v>2013-2016</v>
      </c>
      <c r="D207" s="59" t="str">
        <f>(Audi!C183)</f>
        <v>FF10</v>
      </c>
      <c r="E207" s="8" t="str">
        <f>(Audi!D183)</f>
        <v>Tarmac</v>
      </c>
      <c r="F207" s="8" t="str">
        <f>(Audi!E183)</f>
        <v>10M009025013TM</v>
      </c>
      <c r="G207" s="14">
        <f>(Audi!F183)</f>
        <v>24</v>
      </c>
      <c r="H207" s="12" t="str">
        <f>(Audi!G183)</f>
        <v>20"</v>
      </c>
      <c r="I207" s="12" t="str">
        <f>(Audi!H183)</f>
        <v>9.0"</v>
      </c>
      <c r="J207" s="12" t="str">
        <f>(Audi!I183)</f>
        <v>25</v>
      </c>
      <c r="K207" s="12" t="str">
        <f>(Audi!J183)</f>
        <v>5x112</v>
      </c>
      <c r="L207" s="12">
        <f>(Audi!K183)</f>
        <v>66.56</v>
      </c>
      <c r="M207" s="8" t="str">
        <f>(Audi!L183)</f>
        <v>Medium Offset</v>
      </c>
      <c r="N207" s="8">
        <f>(Audi!M183)</f>
        <v>0</v>
      </c>
      <c r="O207" s="9" t="str">
        <f>(Audi!N183)</f>
        <v>255/35R20</v>
      </c>
      <c r="P207" s="60" t="str">
        <f>(Audi!O183)</f>
        <v>FF10</v>
      </c>
      <c r="Q207" s="8" t="str">
        <f>(Audi!P183)</f>
        <v>10M009025013TM</v>
      </c>
      <c r="R207" s="14">
        <f>(Audi!Q183)</f>
        <v>24</v>
      </c>
      <c r="S207" s="12" t="str">
        <f>(Audi!R183)</f>
        <v>20"</v>
      </c>
      <c r="T207" s="12" t="str">
        <f>(Audi!S183)</f>
        <v>9.0"</v>
      </c>
      <c r="U207" s="12" t="str">
        <f>(Audi!T183)</f>
        <v>25</v>
      </c>
      <c r="V207" s="12" t="str">
        <f>(Audi!U183)</f>
        <v>5x112</v>
      </c>
      <c r="W207" s="12">
        <f>(Audi!V183)</f>
        <v>66.56</v>
      </c>
      <c r="X207" s="8" t="str">
        <f>(Audi!W183)</f>
        <v>Medium Offset</v>
      </c>
      <c r="Y207" s="8">
        <f>(Audi!X183)</f>
        <v>0</v>
      </c>
      <c r="Z207" s="9" t="str">
        <f>(Audi!Y183)</f>
        <v>255/35R20</v>
      </c>
      <c r="AA207" s="8">
        <f>(Audi!Z183)</f>
        <v>0</v>
      </c>
      <c r="AB207" s="8" t="str">
        <f>(Audi!AA183)</f>
        <v>Included</v>
      </c>
      <c r="AC207" s="8" t="str">
        <f>(Audi!AB183)</f>
        <v>LBM1415027C60-ZN</v>
      </c>
      <c r="AD207" s="8">
        <f>(Audi!AC183)</f>
        <v>0</v>
      </c>
    </row>
    <row r="208" spans="1:30" x14ac:dyDescent="0.25">
      <c r="A208" s="7" t="s">
        <v>1973</v>
      </c>
      <c r="B208" s="8" t="str">
        <f>(Audi!A184)</f>
        <v>Allroad</v>
      </c>
      <c r="C208" s="9" t="str">
        <f>(Audi!B184)</f>
        <v>2013-2016</v>
      </c>
      <c r="D208" s="59" t="str">
        <f>(Audi!C184)</f>
        <v>FF10</v>
      </c>
      <c r="E208" s="8" t="str">
        <f>(Audi!D184)</f>
        <v>Liquid Metal</v>
      </c>
      <c r="F208" s="8" t="str">
        <f>(Audi!E184)</f>
        <v>10M009025013LM</v>
      </c>
      <c r="G208" s="14">
        <f>(Audi!F184)</f>
        <v>8</v>
      </c>
      <c r="H208" s="12" t="str">
        <f>(Audi!G184)</f>
        <v>20"</v>
      </c>
      <c r="I208" s="12" t="str">
        <f>(Audi!H184)</f>
        <v>9.0"</v>
      </c>
      <c r="J208" s="12" t="str">
        <f>(Audi!I184)</f>
        <v>25</v>
      </c>
      <c r="K208" s="12" t="str">
        <f>(Audi!J184)</f>
        <v>5x112</v>
      </c>
      <c r="L208" s="12">
        <f>(Audi!K184)</f>
        <v>66.56</v>
      </c>
      <c r="M208" s="8" t="str">
        <f>(Audi!L184)</f>
        <v>Medium Offset</v>
      </c>
      <c r="N208" s="8">
        <f>(Audi!M184)</f>
        <v>0</v>
      </c>
      <c r="O208" s="9" t="str">
        <f>(Audi!N184)</f>
        <v>255/35R20</v>
      </c>
      <c r="P208" s="60" t="str">
        <f>(Audi!O184)</f>
        <v>FF10</v>
      </c>
      <c r="Q208" s="8" t="str">
        <f>(Audi!P184)</f>
        <v>10M009025013LM</v>
      </c>
      <c r="R208" s="14">
        <f>(Audi!Q184)</f>
        <v>8</v>
      </c>
      <c r="S208" s="12" t="str">
        <f>(Audi!R184)</f>
        <v>20"</v>
      </c>
      <c r="T208" s="12" t="str">
        <f>(Audi!S184)</f>
        <v>9.0"</v>
      </c>
      <c r="U208" s="12" t="str">
        <f>(Audi!T184)</f>
        <v>25</v>
      </c>
      <c r="V208" s="12" t="str">
        <f>(Audi!U184)</f>
        <v>5x112</v>
      </c>
      <c r="W208" s="12">
        <f>(Audi!V184)</f>
        <v>66.56</v>
      </c>
      <c r="X208" s="8" t="str">
        <f>(Audi!W184)</f>
        <v>Medium Offset</v>
      </c>
      <c r="Y208" s="8">
        <f>(Audi!X184)</f>
        <v>0</v>
      </c>
      <c r="Z208" s="9" t="str">
        <f>(Audi!Y184)</f>
        <v>255/35R20</v>
      </c>
      <c r="AA208" s="8">
        <f>(Audi!Z184)</f>
        <v>0</v>
      </c>
      <c r="AB208" s="8" t="str">
        <f>(Audi!AA184)</f>
        <v>Included</v>
      </c>
      <c r="AC208" s="8" t="str">
        <f>(Audi!AB184)</f>
        <v>LBM1415027C60-ZN</v>
      </c>
      <c r="AD208" s="8">
        <f>(Audi!AC184)</f>
        <v>0</v>
      </c>
    </row>
    <row r="209" spans="1:30" x14ac:dyDescent="0.25">
      <c r="A209" s="7" t="s">
        <v>1973</v>
      </c>
      <c r="B209" s="8" t="str">
        <f>(Audi!A185)</f>
        <v>Allroad</v>
      </c>
      <c r="C209" s="9" t="str">
        <f>(Audi!B185)</f>
        <v>2015-2021</v>
      </c>
      <c r="D209" s="59" t="str">
        <f>(Audi!C185)</f>
        <v>FF10</v>
      </c>
      <c r="E209" s="8" t="str">
        <f>(Audi!D185)</f>
        <v>Tarmac</v>
      </c>
      <c r="F209" s="8" t="str">
        <f>(Audi!E185)</f>
        <v>10M009025013TM</v>
      </c>
      <c r="G209" s="14">
        <f>(Audi!F185)</f>
        <v>24</v>
      </c>
      <c r="H209" s="12" t="str">
        <f>(Audi!G185)</f>
        <v>20"</v>
      </c>
      <c r="I209" s="12" t="str">
        <f>(Audi!H185)</f>
        <v>9.0"</v>
      </c>
      <c r="J209" s="12" t="str">
        <f>(Audi!I185)</f>
        <v>25</v>
      </c>
      <c r="K209" s="12" t="str">
        <f>(Audi!J185)</f>
        <v>5x112</v>
      </c>
      <c r="L209" s="12">
        <f>(Audi!K185)</f>
        <v>66.56</v>
      </c>
      <c r="M209" s="8" t="str">
        <f>(Audi!L185)</f>
        <v>Medium Offset</v>
      </c>
      <c r="N209" s="8">
        <f>(Audi!M185)</f>
        <v>0</v>
      </c>
      <c r="O209" s="9">
        <f>(Audi!N185)</f>
        <v>0</v>
      </c>
      <c r="P209" s="60" t="str">
        <f>(Audi!O185)</f>
        <v>FF10</v>
      </c>
      <c r="Q209" s="8" t="str">
        <f>(Audi!P185)</f>
        <v>10M009025013TM</v>
      </c>
      <c r="R209" s="14">
        <f>(Audi!Q185)</f>
        <v>24</v>
      </c>
      <c r="S209" s="12" t="str">
        <f>(Audi!R185)</f>
        <v>20"</v>
      </c>
      <c r="T209" s="12" t="str">
        <f>(Audi!S185)</f>
        <v>9.0"</v>
      </c>
      <c r="U209" s="12" t="str">
        <f>(Audi!T185)</f>
        <v>25</v>
      </c>
      <c r="V209" s="12" t="str">
        <f>(Audi!U185)</f>
        <v>5x112</v>
      </c>
      <c r="W209" s="12">
        <f>(Audi!V185)</f>
        <v>66.56</v>
      </c>
      <c r="X209" s="8" t="str">
        <f>(Audi!W185)</f>
        <v>Medium Offset</v>
      </c>
      <c r="Y209" s="8">
        <f>(Audi!X185)</f>
        <v>0</v>
      </c>
      <c r="Z209" s="9">
        <f>(Audi!Y185)</f>
        <v>0</v>
      </c>
      <c r="AA209" s="8">
        <f>(Audi!Z185)</f>
        <v>0</v>
      </c>
      <c r="AB209" s="8" t="str">
        <f>(Audi!AA185)</f>
        <v>Included</v>
      </c>
      <c r="AC209" s="8" t="str">
        <f>(Audi!AB185)</f>
        <v>LBM1415027C60-ZN</v>
      </c>
      <c r="AD209" s="8">
        <f>(Audi!AC185)</f>
        <v>0</v>
      </c>
    </row>
    <row r="210" spans="1:30" x14ac:dyDescent="0.25">
      <c r="A210" s="7" t="s">
        <v>1973</v>
      </c>
      <c r="B210" s="8" t="str">
        <f>(Audi!A186)</f>
        <v>Allroad</v>
      </c>
      <c r="C210" s="9" t="str">
        <f>(Audi!B186)</f>
        <v>2015-2021</v>
      </c>
      <c r="D210" s="59" t="str">
        <f>(Audi!C186)</f>
        <v>FF10</v>
      </c>
      <c r="E210" s="8" t="str">
        <f>(Audi!D186)</f>
        <v>Liquid Metal</v>
      </c>
      <c r="F210" s="8" t="str">
        <f>(Audi!E186)</f>
        <v>10M009025013LM</v>
      </c>
      <c r="G210" s="14">
        <f>(Audi!F186)</f>
        <v>8</v>
      </c>
      <c r="H210" s="12" t="str">
        <f>(Audi!G186)</f>
        <v>20"</v>
      </c>
      <c r="I210" s="12" t="str">
        <f>(Audi!H186)</f>
        <v>9.0"</v>
      </c>
      <c r="J210" s="12" t="str">
        <f>(Audi!I186)</f>
        <v>25</v>
      </c>
      <c r="K210" s="12" t="str">
        <f>(Audi!J186)</f>
        <v>5x112</v>
      </c>
      <c r="L210" s="12">
        <f>(Audi!K186)</f>
        <v>66.56</v>
      </c>
      <c r="M210" s="8" t="str">
        <f>(Audi!L186)</f>
        <v>Medium Offset</v>
      </c>
      <c r="N210" s="8">
        <f>(Audi!M186)</f>
        <v>0</v>
      </c>
      <c r="O210" s="9">
        <f>(Audi!N186)</f>
        <v>0</v>
      </c>
      <c r="P210" s="60" t="str">
        <f>(Audi!O186)</f>
        <v>FF10</v>
      </c>
      <c r="Q210" s="8" t="str">
        <f>(Audi!P186)</f>
        <v>10M009025013LM</v>
      </c>
      <c r="R210" s="14">
        <f>(Audi!Q186)</f>
        <v>8</v>
      </c>
      <c r="S210" s="12" t="str">
        <f>(Audi!R186)</f>
        <v>20"</v>
      </c>
      <c r="T210" s="12" t="str">
        <f>(Audi!S186)</f>
        <v>9.0"</v>
      </c>
      <c r="U210" s="12" t="str">
        <f>(Audi!T186)</f>
        <v>25</v>
      </c>
      <c r="V210" s="12" t="str">
        <f>(Audi!U186)</f>
        <v>5x112</v>
      </c>
      <c r="W210" s="12">
        <f>(Audi!V186)</f>
        <v>66.56</v>
      </c>
      <c r="X210" s="8" t="str">
        <f>(Audi!W186)</f>
        <v>Medium Offset</v>
      </c>
      <c r="Y210" s="8">
        <f>(Audi!X186)</f>
        <v>0</v>
      </c>
      <c r="Z210" s="9">
        <f>(Audi!Y186)</f>
        <v>0</v>
      </c>
      <c r="AA210" s="8">
        <f>(Audi!Z186)</f>
        <v>0</v>
      </c>
      <c r="AB210" s="8" t="str">
        <f>(Audi!AA186)</f>
        <v>Included</v>
      </c>
      <c r="AC210" s="8" t="str">
        <f>(Audi!AB186)</f>
        <v>LBM1415027C60-ZN</v>
      </c>
      <c r="AD210" s="8">
        <f>(Audi!AC186)</f>
        <v>0</v>
      </c>
    </row>
    <row r="211" spans="1:30" x14ac:dyDescent="0.25">
      <c r="A211" s="7" t="s">
        <v>1973</v>
      </c>
      <c r="B211" s="8" t="str">
        <f>(Audi!A187)</f>
        <v>Allroad</v>
      </c>
      <c r="C211" s="9" t="str">
        <f>(Audi!B187)</f>
        <v>2013-2016</v>
      </c>
      <c r="D211" s="59" t="str">
        <f>(Audi!C187)</f>
        <v>FF11</v>
      </c>
      <c r="E211" s="8" t="str">
        <f>(Audi!D187)</f>
        <v>Tarmac</v>
      </c>
      <c r="F211" s="8" t="str">
        <f>(Audi!E187)</f>
        <v>11M010535013TM</v>
      </c>
      <c r="G211" s="14">
        <f>(Audi!F187)</f>
        <v>23</v>
      </c>
      <c r="H211" s="12" t="str">
        <f>(Audi!G187)</f>
        <v>20"</v>
      </c>
      <c r="I211" s="12" t="str">
        <f>(Audi!H187)</f>
        <v>10.5"</v>
      </c>
      <c r="J211" s="12" t="str">
        <f>(Audi!I187)</f>
        <v>35</v>
      </c>
      <c r="K211" s="12" t="str">
        <f>(Audi!J187)</f>
        <v>5x112</v>
      </c>
      <c r="L211" s="12">
        <f>(Audi!K187)</f>
        <v>66.56</v>
      </c>
      <c r="M211" s="8" t="str">
        <f>(Audi!L187)</f>
        <v>Medium Offset</v>
      </c>
      <c r="N211" s="8">
        <f>(Audi!M187)</f>
        <v>0</v>
      </c>
      <c r="O211" s="9" t="str">
        <f>(Audi!N187)</f>
        <v>275/35R20</v>
      </c>
      <c r="P211" s="60" t="str">
        <f>(Audi!O187)</f>
        <v>FF11</v>
      </c>
      <c r="Q211" s="8" t="str">
        <f>(Audi!P187)</f>
        <v>11M010535013TM</v>
      </c>
      <c r="R211" s="14">
        <f>(Audi!Q187)</f>
        <v>23</v>
      </c>
      <c r="S211" s="12" t="str">
        <f>(Audi!R187)</f>
        <v>20"</v>
      </c>
      <c r="T211" s="12" t="str">
        <f>(Audi!S187)</f>
        <v>10.5"</v>
      </c>
      <c r="U211" s="12" t="str">
        <f>(Audi!T187)</f>
        <v>35</v>
      </c>
      <c r="V211" s="12" t="str">
        <f>(Audi!U187)</f>
        <v>5x112</v>
      </c>
      <c r="W211" s="12">
        <f>(Audi!V187)</f>
        <v>66.56</v>
      </c>
      <c r="X211" s="8" t="str">
        <f>(Audi!W187)</f>
        <v>Medium Offset</v>
      </c>
      <c r="Y211" s="8">
        <f>(Audi!X187)</f>
        <v>0</v>
      </c>
      <c r="Z211" s="9" t="str">
        <f>(Audi!Y187)</f>
        <v>275/35R20</v>
      </c>
      <c r="AA211" s="8">
        <f>(Audi!Z187)</f>
        <v>0</v>
      </c>
      <c r="AB211" s="8" t="str">
        <f>(Audi!AA187)</f>
        <v>Included</v>
      </c>
      <c r="AC211" s="8" t="str">
        <f>(Audi!AB187)</f>
        <v>LBM1415027C60-ZN</v>
      </c>
      <c r="AD211" s="8">
        <f>(Audi!AC187)</f>
        <v>0</v>
      </c>
    </row>
    <row r="212" spans="1:30" x14ac:dyDescent="0.25">
      <c r="A212" s="7" t="s">
        <v>1973</v>
      </c>
      <c r="B212" s="8" t="str">
        <f>(Audi!A188)</f>
        <v>Allroad</v>
      </c>
      <c r="C212" s="9" t="str">
        <f>(Audi!B188)</f>
        <v>2013-2016</v>
      </c>
      <c r="D212" s="59" t="str">
        <f>(Audi!C188)</f>
        <v>FF11</v>
      </c>
      <c r="E212" s="8" t="str">
        <f>(Audi!D188)</f>
        <v>Liquid Metal</v>
      </c>
      <c r="F212" s="8" t="str">
        <f>(Audi!E188)</f>
        <v>11M010535013LM</v>
      </c>
      <c r="G212" s="14">
        <f>(Audi!F188)</f>
        <v>13</v>
      </c>
      <c r="H212" s="12" t="str">
        <f>(Audi!G188)</f>
        <v>20"</v>
      </c>
      <c r="I212" s="12" t="str">
        <f>(Audi!H188)</f>
        <v>10.5"</v>
      </c>
      <c r="J212" s="12" t="str">
        <f>(Audi!I188)</f>
        <v>35</v>
      </c>
      <c r="K212" s="12" t="str">
        <f>(Audi!J188)</f>
        <v>5x112</v>
      </c>
      <c r="L212" s="12">
        <f>(Audi!K188)</f>
        <v>66.56</v>
      </c>
      <c r="M212" s="8" t="str">
        <f>(Audi!L188)</f>
        <v>Medium Offset</v>
      </c>
      <c r="N212" s="8">
        <f>(Audi!M188)</f>
        <v>0</v>
      </c>
      <c r="O212" s="9" t="str">
        <f>(Audi!N188)</f>
        <v>275/35R20</v>
      </c>
      <c r="P212" s="60" t="str">
        <f>(Audi!O188)</f>
        <v>FF11</v>
      </c>
      <c r="Q212" s="8" t="str">
        <f>(Audi!P188)</f>
        <v>11M010535013LM</v>
      </c>
      <c r="R212" s="14">
        <f>(Audi!Q188)</f>
        <v>13</v>
      </c>
      <c r="S212" s="12" t="str">
        <f>(Audi!R188)</f>
        <v>20"</v>
      </c>
      <c r="T212" s="12" t="str">
        <f>(Audi!S188)</f>
        <v>10.5"</v>
      </c>
      <c r="U212" s="12" t="str">
        <f>(Audi!T188)</f>
        <v>35</v>
      </c>
      <c r="V212" s="12" t="str">
        <f>(Audi!U188)</f>
        <v>5x112</v>
      </c>
      <c r="W212" s="12">
        <f>(Audi!V188)</f>
        <v>66.56</v>
      </c>
      <c r="X212" s="8" t="str">
        <f>(Audi!W188)</f>
        <v>Medium Offset</v>
      </c>
      <c r="Y212" s="8">
        <f>(Audi!X188)</f>
        <v>0</v>
      </c>
      <c r="Z212" s="9" t="str">
        <f>(Audi!Y188)</f>
        <v>275/35R20</v>
      </c>
      <c r="AA212" s="8">
        <f>(Audi!Z188)</f>
        <v>0</v>
      </c>
      <c r="AB212" s="8" t="str">
        <f>(Audi!AA188)</f>
        <v>Included</v>
      </c>
      <c r="AC212" s="8" t="str">
        <f>(Audi!AB188)</f>
        <v>LBM1415027C60-ZN</v>
      </c>
      <c r="AD212" s="8">
        <f>(Audi!AC188)</f>
        <v>0</v>
      </c>
    </row>
    <row r="213" spans="1:30" x14ac:dyDescent="0.25">
      <c r="A213" s="7" t="s">
        <v>1973</v>
      </c>
      <c r="B213" s="8" t="str">
        <f>(Audi!A189)</f>
        <v>Allroad</v>
      </c>
      <c r="C213" s="9" t="str">
        <f>(Audi!B189)</f>
        <v>2013-2016</v>
      </c>
      <c r="D213" s="59" t="str">
        <f>(Audi!C189)</f>
        <v>FF11</v>
      </c>
      <c r="E213" s="8" t="str">
        <f>(Audi!D189)</f>
        <v>Tarmac</v>
      </c>
      <c r="F213" s="8" t="str">
        <f>(Audi!E189)</f>
        <v>11M009025013TM</v>
      </c>
      <c r="G213" s="14">
        <f>(Audi!F189)</f>
        <v>22</v>
      </c>
      <c r="H213" s="12" t="str">
        <f>(Audi!G189)</f>
        <v>20"</v>
      </c>
      <c r="I213" s="12" t="str">
        <f>(Audi!H189)</f>
        <v>9.0"</v>
      </c>
      <c r="J213" s="12" t="str">
        <f>(Audi!I189)</f>
        <v>25</v>
      </c>
      <c r="K213" s="12" t="str">
        <f>(Audi!J189)</f>
        <v>5x112</v>
      </c>
      <c r="L213" s="12">
        <f>(Audi!K189)</f>
        <v>66.56</v>
      </c>
      <c r="M213" s="8" t="str">
        <f>(Audi!L189)</f>
        <v>Medium Offset</v>
      </c>
      <c r="N213" s="8">
        <f>(Audi!M189)</f>
        <v>0</v>
      </c>
      <c r="O213" s="9" t="str">
        <f>(Audi!N189)</f>
        <v>255/35R20</v>
      </c>
      <c r="P213" s="60" t="str">
        <f>(Audi!O189)</f>
        <v>FF11</v>
      </c>
      <c r="Q213" s="8" t="str">
        <f>(Audi!P189)</f>
        <v>11M009025013TM</v>
      </c>
      <c r="R213" s="14">
        <f>(Audi!Q189)</f>
        <v>22</v>
      </c>
      <c r="S213" s="12" t="str">
        <f>(Audi!R189)</f>
        <v>20"</v>
      </c>
      <c r="T213" s="12" t="str">
        <f>(Audi!S189)</f>
        <v>9.0"</v>
      </c>
      <c r="U213" s="12" t="str">
        <f>(Audi!T189)</f>
        <v>25</v>
      </c>
      <c r="V213" s="12" t="str">
        <f>(Audi!U189)</f>
        <v>5x112</v>
      </c>
      <c r="W213" s="12">
        <f>(Audi!V189)</f>
        <v>66.56</v>
      </c>
      <c r="X213" s="8" t="str">
        <f>(Audi!W189)</f>
        <v>Medium Offset</v>
      </c>
      <c r="Y213" s="8">
        <f>(Audi!X189)</f>
        <v>0</v>
      </c>
      <c r="Z213" s="9" t="str">
        <f>(Audi!Y189)</f>
        <v>255/35R20</v>
      </c>
      <c r="AA213" s="8">
        <f>(Audi!Z189)</f>
        <v>0</v>
      </c>
      <c r="AB213" s="8" t="str">
        <f>(Audi!AA189)</f>
        <v>Included</v>
      </c>
      <c r="AC213" s="8" t="str">
        <f>(Audi!AB189)</f>
        <v>LBM1415027C60-ZN</v>
      </c>
      <c r="AD213" s="8">
        <f>(Audi!AC189)</f>
        <v>0</v>
      </c>
    </row>
    <row r="214" spans="1:30" x14ac:dyDescent="0.25">
      <c r="A214" s="7" t="s">
        <v>1973</v>
      </c>
      <c r="B214" s="8" t="str">
        <f>(Audi!A190)</f>
        <v>Allroad</v>
      </c>
      <c r="C214" s="9" t="str">
        <f>(Audi!B190)</f>
        <v>2013-2016</v>
      </c>
      <c r="D214" s="59" t="str">
        <f>(Audi!C190)</f>
        <v>FF11</v>
      </c>
      <c r="E214" s="8" t="str">
        <f>(Audi!D190)</f>
        <v>Liquid Metal</v>
      </c>
      <c r="F214" s="8" t="str">
        <f>(Audi!E190)</f>
        <v>11M009025013LM</v>
      </c>
      <c r="G214" s="14">
        <f>(Audi!F190)</f>
        <v>5</v>
      </c>
      <c r="H214" s="12" t="str">
        <f>(Audi!G190)</f>
        <v>20"</v>
      </c>
      <c r="I214" s="12" t="str">
        <f>(Audi!H190)</f>
        <v>9.0"</v>
      </c>
      <c r="J214" s="12" t="str">
        <f>(Audi!I190)</f>
        <v>25</v>
      </c>
      <c r="K214" s="12" t="str">
        <f>(Audi!J190)</f>
        <v>5x112</v>
      </c>
      <c r="L214" s="12">
        <f>(Audi!K190)</f>
        <v>66.56</v>
      </c>
      <c r="M214" s="8" t="str">
        <f>(Audi!L190)</f>
        <v>Medium Offset</v>
      </c>
      <c r="N214" s="8">
        <f>(Audi!M190)</f>
        <v>0</v>
      </c>
      <c r="O214" s="9" t="str">
        <f>(Audi!N190)</f>
        <v>255/35R20</v>
      </c>
      <c r="P214" s="60" t="str">
        <f>(Audi!O190)</f>
        <v>FF11</v>
      </c>
      <c r="Q214" s="8" t="str">
        <f>(Audi!P190)</f>
        <v>11M009025013LM</v>
      </c>
      <c r="R214" s="14">
        <f>(Audi!Q190)</f>
        <v>5</v>
      </c>
      <c r="S214" s="12" t="str">
        <f>(Audi!R190)</f>
        <v>20"</v>
      </c>
      <c r="T214" s="12" t="str">
        <f>(Audi!S190)</f>
        <v>9.0"</v>
      </c>
      <c r="U214" s="12" t="str">
        <f>(Audi!T190)</f>
        <v>25</v>
      </c>
      <c r="V214" s="12" t="str">
        <f>(Audi!U190)</f>
        <v>5x112</v>
      </c>
      <c r="W214" s="12">
        <f>(Audi!V190)</f>
        <v>66.56</v>
      </c>
      <c r="X214" s="8" t="str">
        <f>(Audi!W190)</f>
        <v>Medium Offset</v>
      </c>
      <c r="Y214" s="8">
        <f>(Audi!X190)</f>
        <v>0</v>
      </c>
      <c r="Z214" s="9" t="str">
        <f>(Audi!Y190)</f>
        <v>255/35R20</v>
      </c>
      <c r="AA214" s="8">
        <f>(Audi!Z190)</f>
        <v>0</v>
      </c>
      <c r="AB214" s="8" t="str">
        <f>(Audi!AA190)</f>
        <v>Included</v>
      </c>
      <c r="AC214" s="8" t="str">
        <f>(Audi!AB190)</f>
        <v>LBM1415027C60-ZN</v>
      </c>
      <c r="AD214" s="8">
        <f>(Audi!AC190)</f>
        <v>0</v>
      </c>
    </row>
    <row r="215" spans="1:30" x14ac:dyDescent="0.25">
      <c r="A215" s="7" t="s">
        <v>1973</v>
      </c>
      <c r="B215" s="8" t="str">
        <f>(Audi!A191)</f>
        <v>Allroad</v>
      </c>
      <c r="C215" s="9" t="str">
        <f>(Audi!B191)</f>
        <v>2015-2021</v>
      </c>
      <c r="D215" s="59" t="str">
        <f>(Audi!C191)</f>
        <v>FF11</v>
      </c>
      <c r="E215" s="8" t="str">
        <f>(Audi!D191)</f>
        <v>Tarmac</v>
      </c>
      <c r="F215" s="8" t="str">
        <f>(Audi!E191)</f>
        <v>11M009025013TM</v>
      </c>
      <c r="G215" s="14">
        <f>(Audi!F191)</f>
        <v>22</v>
      </c>
      <c r="H215" s="12" t="str">
        <f>(Audi!G191)</f>
        <v>20"</v>
      </c>
      <c r="I215" s="12" t="str">
        <f>(Audi!H191)</f>
        <v>9.0"</v>
      </c>
      <c r="J215" s="12" t="str">
        <f>(Audi!I191)</f>
        <v>25</v>
      </c>
      <c r="K215" s="12" t="str">
        <f>(Audi!J191)</f>
        <v>5x112</v>
      </c>
      <c r="L215" s="12">
        <f>(Audi!K191)</f>
        <v>66.56</v>
      </c>
      <c r="M215" s="8" t="str">
        <f>(Audi!L191)</f>
        <v>Medium Offset</v>
      </c>
      <c r="N215" s="8">
        <f>(Audi!M191)</f>
        <v>0</v>
      </c>
      <c r="O215" s="9">
        <f>(Audi!N191)</f>
        <v>0</v>
      </c>
      <c r="P215" s="60" t="str">
        <f>(Audi!O191)</f>
        <v>FF11</v>
      </c>
      <c r="Q215" s="8" t="str">
        <f>(Audi!P191)</f>
        <v>11M009025013TM</v>
      </c>
      <c r="R215" s="14">
        <f>(Audi!Q191)</f>
        <v>22</v>
      </c>
      <c r="S215" s="12" t="str">
        <f>(Audi!R191)</f>
        <v>20"</v>
      </c>
      <c r="T215" s="12" t="str">
        <f>(Audi!S191)</f>
        <v>9.0"</v>
      </c>
      <c r="U215" s="12" t="str">
        <f>(Audi!T191)</f>
        <v>25</v>
      </c>
      <c r="V215" s="12" t="str">
        <f>(Audi!U191)</f>
        <v>5x112</v>
      </c>
      <c r="W215" s="12">
        <f>(Audi!V191)</f>
        <v>66.56</v>
      </c>
      <c r="X215" s="8" t="str">
        <f>(Audi!W191)</f>
        <v>Medium Offset</v>
      </c>
      <c r="Y215" s="8">
        <f>(Audi!X191)</f>
        <v>0</v>
      </c>
      <c r="Z215" s="9">
        <f>(Audi!Y191)</f>
        <v>0</v>
      </c>
      <c r="AA215" s="8">
        <f>(Audi!Z191)</f>
        <v>0</v>
      </c>
      <c r="AB215" s="8" t="str">
        <f>(Audi!AA191)</f>
        <v>Included</v>
      </c>
      <c r="AC215" s="8" t="str">
        <f>(Audi!AB191)</f>
        <v>LBM1415027C60-ZN</v>
      </c>
      <c r="AD215" s="8">
        <f>(Audi!AC191)</f>
        <v>0</v>
      </c>
    </row>
    <row r="216" spans="1:30" x14ac:dyDescent="0.25">
      <c r="A216" s="7" t="s">
        <v>1973</v>
      </c>
      <c r="B216" s="8" t="str">
        <f>(Audi!A192)</f>
        <v>Allroad</v>
      </c>
      <c r="C216" s="9" t="str">
        <f>(Audi!B192)</f>
        <v>2015-2021</v>
      </c>
      <c r="D216" s="59" t="str">
        <f>(Audi!C192)</f>
        <v>FF11</v>
      </c>
      <c r="E216" s="8" t="str">
        <f>(Audi!D192)</f>
        <v>Liquid Metal</v>
      </c>
      <c r="F216" s="8" t="str">
        <f>(Audi!E192)</f>
        <v>11M009025013LM</v>
      </c>
      <c r="G216" s="14">
        <f>(Audi!F192)</f>
        <v>5</v>
      </c>
      <c r="H216" s="12" t="str">
        <f>(Audi!G192)</f>
        <v>20"</v>
      </c>
      <c r="I216" s="12" t="str">
        <f>(Audi!H192)</f>
        <v>9.0"</v>
      </c>
      <c r="J216" s="12" t="str">
        <f>(Audi!I192)</f>
        <v>25</v>
      </c>
      <c r="K216" s="12" t="str">
        <f>(Audi!J192)</f>
        <v>5x112</v>
      </c>
      <c r="L216" s="12">
        <f>(Audi!K192)</f>
        <v>66.56</v>
      </c>
      <c r="M216" s="8" t="str">
        <f>(Audi!L192)</f>
        <v>Medium Offset</v>
      </c>
      <c r="N216" s="8">
        <f>(Audi!M192)</f>
        <v>0</v>
      </c>
      <c r="O216" s="9">
        <f>(Audi!N192)</f>
        <v>0</v>
      </c>
      <c r="P216" s="60" t="str">
        <f>(Audi!O192)</f>
        <v>FF11</v>
      </c>
      <c r="Q216" s="8" t="str">
        <f>(Audi!P192)</f>
        <v>11M009025013LM</v>
      </c>
      <c r="R216" s="14">
        <f>(Audi!Q192)</f>
        <v>5</v>
      </c>
      <c r="S216" s="12" t="str">
        <f>(Audi!R192)</f>
        <v>20"</v>
      </c>
      <c r="T216" s="12" t="str">
        <f>(Audi!S192)</f>
        <v>9.0"</v>
      </c>
      <c r="U216" s="12" t="str">
        <f>(Audi!T192)</f>
        <v>25</v>
      </c>
      <c r="V216" s="12" t="str">
        <f>(Audi!U192)</f>
        <v>5x112</v>
      </c>
      <c r="W216" s="12">
        <f>(Audi!V192)</f>
        <v>66.56</v>
      </c>
      <c r="X216" s="8" t="str">
        <f>(Audi!W192)</f>
        <v>Medium Offset</v>
      </c>
      <c r="Y216" s="8">
        <f>(Audi!X192)</f>
        <v>0</v>
      </c>
      <c r="Z216" s="9">
        <f>(Audi!Y192)</f>
        <v>0</v>
      </c>
      <c r="AA216" s="8">
        <f>(Audi!Z192)</f>
        <v>0</v>
      </c>
      <c r="AB216" s="8" t="str">
        <f>(Audi!AA192)</f>
        <v>Included</v>
      </c>
      <c r="AC216" s="8" t="str">
        <f>(Audi!AB192)</f>
        <v>LBM1415027C60-ZN</v>
      </c>
      <c r="AD216" s="8">
        <f>(Audi!AC192)</f>
        <v>0</v>
      </c>
    </row>
    <row r="217" spans="1:30" x14ac:dyDescent="0.25">
      <c r="A217" s="7" t="s">
        <v>1973</v>
      </c>
      <c r="B217" s="8" t="str">
        <f>(Audi!A193)</f>
        <v>Allroad</v>
      </c>
      <c r="C217" s="9" t="str">
        <f>(Audi!B193)</f>
        <v>2013-2016</v>
      </c>
      <c r="D217" s="59" t="str">
        <f>(Audi!C193)</f>
        <v>FF15</v>
      </c>
      <c r="E217" s="8" t="str">
        <f>(Audi!D193)</f>
        <v>Liquid Silver</v>
      </c>
      <c r="F217" s="8" t="str">
        <f>(Audi!E193)</f>
        <v>15M010535013LS</v>
      </c>
      <c r="G217" s="14">
        <f>(Audi!F193)</f>
        <v>4</v>
      </c>
      <c r="H217" s="12" t="str">
        <f>(Audi!G193)</f>
        <v>20"</v>
      </c>
      <c r="I217" s="12" t="str">
        <f>(Audi!H193)</f>
        <v>10.5"</v>
      </c>
      <c r="J217" s="12" t="str">
        <f>(Audi!I193)</f>
        <v>35</v>
      </c>
      <c r="K217" s="12" t="str">
        <f>(Audi!J193)</f>
        <v>5x112</v>
      </c>
      <c r="L217" s="12">
        <f>(Audi!K193)</f>
        <v>66.56</v>
      </c>
      <c r="M217" s="8" t="str">
        <f>(Audi!L193)</f>
        <v>Medium Offset</v>
      </c>
      <c r="N217" s="8">
        <f>(Audi!M193)</f>
        <v>25.6</v>
      </c>
      <c r="O217" s="9" t="str">
        <f>(Audi!N193)</f>
        <v>275/35R20</v>
      </c>
      <c r="P217" s="60" t="str">
        <f>(Audi!O193)</f>
        <v>FF15</v>
      </c>
      <c r="Q217" s="8" t="str">
        <f>(Audi!P193)</f>
        <v>15M010535013LS</v>
      </c>
      <c r="R217" s="14">
        <f>(Audi!Q193)</f>
        <v>4</v>
      </c>
      <c r="S217" s="12" t="str">
        <f>(Audi!R193)</f>
        <v>20"</v>
      </c>
      <c r="T217" s="12" t="str">
        <f>(Audi!S193)</f>
        <v>10.5"</v>
      </c>
      <c r="U217" s="12" t="str">
        <f>(Audi!T193)</f>
        <v>35</v>
      </c>
      <c r="V217" s="12" t="str">
        <f>(Audi!U193)</f>
        <v>5x112</v>
      </c>
      <c r="W217" s="12">
        <f>(Audi!V193)</f>
        <v>66.56</v>
      </c>
      <c r="X217" s="8" t="str">
        <f>(Audi!W193)</f>
        <v>Medium Offset</v>
      </c>
      <c r="Y217" s="8">
        <f>(Audi!X193)</f>
        <v>25.6</v>
      </c>
      <c r="Z217" s="9" t="str">
        <f>(Audi!Y193)</f>
        <v>275/35R20</v>
      </c>
      <c r="AA217" s="8">
        <f>(Audi!Z193)</f>
        <v>0</v>
      </c>
      <c r="AB217" s="8" t="str">
        <f>(Audi!AA193)</f>
        <v>Included</v>
      </c>
      <c r="AC217" s="8" t="str">
        <f>(Audi!AB193)</f>
        <v>LBM1415027C60-ZN</v>
      </c>
      <c r="AD217" s="8">
        <f>(Audi!AC193)</f>
        <v>0</v>
      </c>
    </row>
    <row r="218" spans="1:30" x14ac:dyDescent="0.25">
      <c r="A218" s="7" t="s">
        <v>1973</v>
      </c>
      <c r="B218" s="8" t="str">
        <f>(Audi!A194)</f>
        <v>Allroad</v>
      </c>
      <c r="C218" s="9" t="str">
        <f>(Audi!B194)</f>
        <v>2013-2016</v>
      </c>
      <c r="D218" s="59" t="str">
        <f>(Audi!C194)</f>
        <v>FF15</v>
      </c>
      <c r="E218" s="8" t="str">
        <f>(Audi!D194)</f>
        <v>Tarmac</v>
      </c>
      <c r="F218" s="8" t="str">
        <f>(Audi!E194)</f>
        <v>15M010535013TM</v>
      </c>
      <c r="G218" s="14">
        <f>(Audi!F194)</f>
        <v>6</v>
      </c>
      <c r="H218" s="12" t="str">
        <f>(Audi!G194)</f>
        <v>20"</v>
      </c>
      <c r="I218" s="12" t="str">
        <f>(Audi!H194)</f>
        <v>10.5"</v>
      </c>
      <c r="J218" s="12" t="str">
        <f>(Audi!I194)</f>
        <v>35</v>
      </c>
      <c r="K218" s="12" t="str">
        <f>(Audi!J194)</f>
        <v>5x112</v>
      </c>
      <c r="L218" s="12">
        <f>(Audi!K194)</f>
        <v>66.56</v>
      </c>
      <c r="M218" s="8" t="str">
        <f>(Audi!L194)</f>
        <v>Medium Offset</v>
      </c>
      <c r="N218" s="8">
        <f>(Audi!M194)</f>
        <v>25.6</v>
      </c>
      <c r="O218" s="9" t="str">
        <f>(Audi!N194)</f>
        <v>275/35R20</v>
      </c>
      <c r="P218" s="60" t="str">
        <f>(Audi!O194)</f>
        <v>FF15</v>
      </c>
      <c r="Q218" s="8" t="str">
        <f>(Audi!P194)</f>
        <v>15M010535013LS</v>
      </c>
      <c r="R218" s="14">
        <f>(Audi!Q194)</f>
        <v>4</v>
      </c>
      <c r="S218" s="12" t="str">
        <f>(Audi!R194)</f>
        <v>20"</v>
      </c>
      <c r="T218" s="12" t="str">
        <f>(Audi!S194)</f>
        <v>10.5"</v>
      </c>
      <c r="U218" s="12" t="str">
        <f>(Audi!T194)</f>
        <v>35</v>
      </c>
      <c r="V218" s="12" t="str">
        <f>(Audi!U194)</f>
        <v>5x112</v>
      </c>
      <c r="W218" s="12">
        <f>(Audi!V194)</f>
        <v>66.56</v>
      </c>
      <c r="X218" s="8" t="str">
        <f>(Audi!W194)</f>
        <v>Medium Offset</v>
      </c>
      <c r="Y218" s="8">
        <f>(Audi!X194)</f>
        <v>25.6</v>
      </c>
      <c r="Z218" s="9" t="str">
        <f>(Audi!Y194)</f>
        <v>275/35R20</v>
      </c>
      <c r="AA218" s="8">
        <f>(Audi!Z194)</f>
        <v>0</v>
      </c>
      <c r="AB218" s="8" t="str">
        <f>(Audi!AA194)</f>
        <v>Included</v>
      </c>
      <c r="AC218" s="8" t="str">
        <f>(Audi!AB194)</f>
        <v>LBM1415027C60-ZN</v>
      </c>
      <c r="AD218" s="8">
        <f>(Audi!AC194)</f>
        <v>0</v>
      </c>
    </row>
    <row r="219" spans="1:30" x14ac:dyDescent="0.25">
      <c r="A219" s="7" t="s">
        <v>1973</v>
      </c>
      <c r="B219" s="8" t="str">
        <f>(Audi!A195)</f>
        <v>Allroad</v>
      </c>
      <c r="C219" s="9" t="str">
        <f>(Audi!B195)</f>
        <v>2013-2016</v>
      </c>
      <c r="D219" s="59" t="str">
        <f>(Audi!C195)</f>
        <v>FF15</v>
      </c>
      <c r="E219" s="8" t="str">
        <f>(Audi!D195)</f>
        <v>Tarmac</v>
      </c>
      <c r="F219" s="8" t="str">
        <f>(Audi!E195)</f>
        <v>15M009025013TM</v>
      </c>
      <c r="G219" s="14">
        <f>(Audi!F195)</f>
        <v>24</v>
      </c>
      <c r="H219" s="12" t="str">
        <f>(Audi!G195)</f>
        <v>20"</v>
      </c>
      <c r="I219" s="12" t="str">
        <f>(Audi!H195)</f>
        <v>9.0"</v>
      </c>
      <c r="J219" s="12" t="str">
        <f>(Audi!I195)</f>
        <v>25</v>
      </c>
      <c r="K219" s="12" t="str">
        <f>(Audi!J195)</f>
        <v>5x112</v>
      </c>
      <c r="L219" s="12">
        <f>(Audi!K195)</f>
        <v>66.56</v>
      </c>
      <c r="M219" s="8" t="str">
        <f>(Audi!L195)</f>
        <v>Medium Offset</v>
      </c>
      <c r="N219" s="8">
        <f>(Audi!M195)</f>
        <v>23.4</v>
      </c>
      <c r="O219" s="9" t="str">
        <f>(Audi!N195)</f>
        <v>255/35R20</v>
      </c>
      <c r="P219" s="60" t="str">
        <f>(Audi!O195)</f>
        <v>FF15</v>
      </c>
      <c r="Q219" s="8" t="str">
        <f>(Audi!P195)</f>
        <v>15M009025013TM</v>
      </c>
      <c r="R219" s="14">
        <f>(Audi!Q195)</f>
        <v>24</v>
      </c>
      <c r="S219" s="12" t="str">
        <f>(Audi!R195)</f>
        <v>20"</v>
      </c>
      <c r="T219" s="12" t="str">
        <f>(Audi!S195)</f>
        <v>9.0"</v>
      </c>
      <c r="U219" s="12" t="str">
        <f>(Audi!T195)</f>
        <v>25</v>
      </c>
      <c r="V219" s="12" t="str">
        <f>(Audi!U195)</f>
        <v>5x112</v>
      </c>
      <c r="W219" s="12">
        <f>(Audi!V195)</f>
        <v>66.56</v>
      </c>
      <c r="X219" s="8" t="str">
        <f>(Audi!W195)</f>
        <v>Medium Offset</v>
      </c>
      <c r="Y219" s="8">
        <f>(Audi!X195)</f>
        <v>23.4</v>
      </c>
      <c r="Z219" s="9" t="str">
        <f>(Audi!Y195)</f>
        <v>255/35R20</v>
      </c>
      <c r="AA219" s="8">
        <f>(Audi!Z195)</f>
        <v>0</v>
      </c>
      <c r="AB219" s="8" t="str">
        <f>(Audi!AA195)</f>
        <v>Included</v>
      </c>
      <c r="AC219" s="8" t="str">
        <f>(Audi!AB195)</f>
        <v>LBM1415027C60-ZN</v>
      </c>
      <c r="AD219" s="8">
        <f>(Audi!AC195)</f>
        <v>0</v>
      </c>
    </row>
    <row r="220" spans="1:30" x14ac:dyDescent="0.25">
      <c r="A220" s="7" t="s">
        <v>1973</v>
      </c>
      <c r="B220" s="8" t="str">
        <f>(Audi!A196)</f>
        <v>Allroad</v>
      </c>
      <c r="C220" s="9" t="str">
        <f>(Audi!B196)</f>
        <v>2013-2016</v>
      </c>
      <c r="D220" s="59" t="str">
        <f>(Audi!C196)</f>
        <v>FF15</v>
      </c>
      <c r="E220" s="8" t="str">
        <f>(Audi!D196)</f>
        <v>Tarmac</v>
      </c>
      <c r="F220" s="8" t="str">
        <f>(Audi!E196)</f>
        <v>15M009025013TM</v>
      </c>
      <c r="G220" s="14">
        <f>(Audi!F196)</f>
        <v>24</v>
      </c>
      <c r="H220" s="12" t="str">
        <f>(Audi!G196)</f>
        <v>20"</v>
      </c>
      <c r="I220" s="12" t="str">
        <f>(Audi!H196)</f>
        <v>9.0"</v>
      </c>
      <c r="J220" s="12" t="str">
        <f>(Audi!I196)</f>
        <v>25</v>
      </c>
      <c r="K220" s="12" t="str">
        <f>(Audi!J196)</f>
        <v>5x112</v>
      </c>
      <c r="L220" s="12">
        <f>(Audi!K196)</f>
        <v>66.56</v>
      </c>
      <c r="M220" s="8" t="str">
        <f>(Audi!L196)</f>
        <v>Medium Offset</v>
      </c>
      <c r="N220" s="8">
        <f>(Audi!M196)</f>
        <v>23.4</v>
      </c>
      <c r="O220" s="9" t="str">
        <f>(Audi!N196)</f>
        <v>255/35R20</v>
      </c>
      <c r="P220" s="60" t="str">
        <f>(Audi!O196)</f>
        <v>FF15</v>
      </c>
      <c r="Q220" s="8" t="str">
        <f>(Audi!P196)</f>
        <v>15M009025013TM</v>
      </c>
      <c r="R220" s="14">
        <f>(Audi!Q196)</f>
        <v>24</v>
      </c>
      <c r="S220" s="12" t="str">
        <f>(Audi!R196)</f>
        <v>20"</v>
      </c>
      <c r="T220" s="12" t="str">
        <f>(Audi!S196)</f>
        <v>9.0"</v>
      </c>
      <c r="U220" s="12" t="str">
        <f>(Audi!T196)</f>
        <v>25</v>
      </c>
      <c r="V220" s="12" t="str">
        <f>(Audi!U196)</f>
        <v>5x112</v>
      </c>
      <c r="W220" s="12">
        <f>(Audi!V196)</f>
        <v>66.56</v>
      </c>
      <c r="X220" s="8" t="str">
        <f>(Audi!W196)</f>
        <v>Medium Offset</v>
      </c>
      <c r="Y220" s="8">
        <f>(Audi!X196)</f>
        <v>23.4</v>
      </c>
      <c r="Z220" s="9" t="str">
        <f>(Audi!Y196)</f>
        <v>255/35R20</v>
      </c>
      <c r="AA220" s="8">
        <f>(Audi!Z196)</f>
        <v>0</v>
      </c>
      <c r="AB220" s="8" t="str">
        <f>(Audi!AA196)</f>
        <v>Included</v>
      </c>
      <c r="AC220" s="8" t="str">
        <f>(Audi!AB196)</f>
        <v>LBM1415027C60-ZN</v>
      </c>
      <c r="AD220" s="8">
        <f>(Audi!AC196)</f>
        <v>0</v>
      </c>
    </row>
    <row r="221" spans="1:30" x14ac:dyDescent="0.25">
      <c r="A221" s="7" t="s">
        <v>1973</v>
      </c>
      <c r="B221" s="8" t="str">
        <f>(Audi!A197)</f>
        <v>Allroad</v>
      </c>
      <c r="C221" s="9" t="str">
        <f>(Audi!B197)</f>
        <v>2015-2021</v>
      </c>
      <c r="D221" s="59" t="str">
        <f>(Audi!C197)</f>
        <v>FF15</v>
      </c>
      <c r="E221" s="8" t="str">
        <f>(Audi!D197)</f>
        <v>Tarmac</v>
      </c>
      <c r="F221" s="8" t="str">
        <f>(Audi!E197)</f>
        <v>15M009025013TM</v>
      </c>
      <c r="G221" s="14">
        <f>(Audi!F197)</f>
        <v>24</v>
      </c>
      <c r="H221" s="12" t="str">
        <f>(Audi!G197)</f>
        <v>20"</v>
      </c>
      <c r="I221" s="12" t="str">
        <f>(Audi!H197)</f>
        <v>9.0"</v>
      </c>
      <c r="J221" s="12" t="str">
        <f>(Audi!I197)</f>
        <v>25</v>
      </c>
      <c r="K221" s="12" t="str">
        <f>(Audi!J197)</f>
        <v>5x112</v>
      </c>
      <c r="L221" s="12">
        <f>(Audi!K197)</f>
        <v>66.56</v>
      </c>
      <c r="M221" s="8" t="str">
        <f>(Audi!L197)</f>
        <v>Medium Offset</v>
      </c>
      <c r="N221" s="8">
        <f>(Audi!M197)</f>
        <v>23.4</v>
      </c>
      <c r="O221" s="9" t="str">
        <f>(Audi!N197)</f>
        <v>255/35R20</v>
      </c>
      <c r="P221" s="60" t="str">
        <f>(Audi!O197)</f>
        <v>FF15</v>
      </c>
      <c r="Q221" s="8" t="str">
        <f>(Audi!P197)</f>
        <v>15M009025013TM</v>
      </c>
      <c r="R221" s="14">
        <f>(Audi!Q197)</f>
        <v>24</v>
      </c>
      <c r="S221" s="12" t="str">
        <f>(Audi!R197)</f>
        <v>20"</v>
      </c>
      <c r="T221" s="12" t="str">
        <f>(Audi!S197)</f>
        <v>9.0"</v>
      </c>
      <c r="U221" s="12" t="str">
        <f>(Audi!T197)</f>
        <v>25</v>
      </c>
      <c r="V221" s="12" t="str">
        <f>(Audi!U197)</f>
        <v>5x112</v>
      </c>
      <c r="W221" s="12">
        <f>(Audi!V197)</f>
        <v>66.56</v>
      </c>
      <c r="X221" s="8" t="str">
        <f>(Audi!W197)</f>
        <v>Medium Offset</v>
      </c>
      <c r="Y221" s="8">
        <f>(Audi!X197)</f>
        <v>23.4</v>
      </c>
      <c r="Z221" s="9" t="str">
        <f>(Audi!Y197)</f>
        <v>255/35R20</v>
      </c>
      <c r="AA221" s="8">
        <f>(Audi!Z197)</f>
        <v>0</v>
      </c>
      <c r="AB221" s="8" t="str">
        <f>(Audi!AA197)</f>
        <v>Included</v>
      </c>
      <c r="AC221" s="8" t="str">
        <f>(Audi!AB197)</f>
        <v>LBM1415027C60-ZN</v>
      </c>
      <c r="AD221" s="8">
        <f>(Audi!AC197)</f>
        <v>0</v>
      </c>
    </row>
    <row r="222" spans="1:30" x14ac:dyDescent="0.25">
      <c r="A222" s="7" t="s">
        <v>1973</v>
      </c>
      <c r="B222" s="8" t="str">
        <f>(Audi!A198)</f>
        <v>Allroad</v>
      </c>
      <c r="C222" s="9" t="str">
        <f>(Audi!B198)</f>
        <v>2015-2021</v>
      </c>
      <c r="D222" s="59" t="str">
        <f>(Audi!C198)</f>
        <v>FF15</v>
      </c>
      <c r="E222" s="8" t="str">
        <f>(Audi!D198)</f>
        <v>Tarmac</v>
      </c>
      <c r="F222" s="8" t="str">
        <f>(Audi!E198)</f>
        <v>15M009025013TM</v>
      </c>
      <c r="G222" s="14">
        <f>(Audi!F198)</f>
        <v>24</v>
      </c>
      <c r="H222" s="12" t="str">
        <f>(Audi!G198)</f>
        <v>20"</v>
      </c>
      <c r="I222" s="12" t="str">
        <f>(Audi!H198)</f>
        <v>9.0"</v>
      </c>
      <c r="J222" s="12" t="str">
        <f>(Audi!I198)</f>
        <v>25</v>
      </c>
      <c r="K222" s="12" t="str">
        <f>(Audi!J198)</f>
        <v>5x112</v>
      </c>
      <c r="L222" s="12">
        <f>(Audi!K198)</f>
        <v>66.56</v>
      </c>
      <c r="M222" s="8" t="str">
        <f>(Audi!L198)</f>
        <v>Medium Offset</v>
      </c>
      <c r="N222" s="8">
        <f>(Audi!M198)</f>
        <v>23.4</v>
      </c>
      <c r="O222" s="9" t="str">
        <f>(Audi!N198)</f>
        <v>255/35R20</v>
      </c>
      <c r="P222" s="60" t="str">
        <f>(Audi!O198)</f>
        <v>FF15</v>
      </c>
      <c r="Q222" s="8" t="str">
        <f>(Audi!P198)</f>
        <v>15M009025013TM</v>
      </c>
      <c r="R222" s="14">
        <f>(Audi!Q198)</f>
        <v>24</v>
      </c>
      <c r="S222" s="12" t="str">
        <f>(Audi!R198)</f>
        <v>20"</v>
      </c>
      <c r="T222" s="12" t="str">
        <f>(Audi!S198)</f>
        <v>9.0"</v>
      </c>
      <c r="U222" s="12" t="str">
        <f>(Audi!T198)</f>
        <v>25</v>
      </c>
      <c r="V222" s="12" t="str">
        <f>(Audi!U198)</f>
        <v>5x112</v>
      </c>
      <c r="W222" s="12">
        <f>(Audi!V198)</f>
        <v>66.56</v>
      </c>
      <c r="X222" s="8" t="str">
        <f>(Audi!W198)</f>
        <v>Medium Offset</v>
      </c>
      <c r="Y222" s="8">
        <f>(Audi!X198)</f>
        <v>23.4</v>
      </c>
      <c r="Z222" s="9" t="str">
        <f>(Audi!Y198)</f>
        <v>255/35R20</v>
      </c>
      <c r="AA222" s="8">
        <f>(Audi!Z198)</f>
        <v>0</v>
      </c>
      <c r="AB222" s="8" t="str">
        <f>(Audi!AA198)</f>
        <v>Included</v>
      </c>
      <c r="AC222" s="8" t="str">
        <f>(Audi!AB198)</f>
        <v>LBM1415027C60-ZN</v>
      </c>
      <c r="AD222" s="8">
        <f>(Audi!AC198)</f>
        <v>0</v>
      </c>
    </row>
    <row r="223" spans="1:30" x14ac:dyDescent="0.25">
      <c r="A223" s="7" t="s">
        <v>1973</v>
      </c>
      <c r="B223" s="8" t="e">
        <f>(Audi!#REF!)</f>
        <v>#REF!</v>
      </c>
      <c r="C223" s="9" t="e">
        <f>(Audi!#REF!)</f>
        <v>#REF!</v>
      </c>
      <c r="D223" s="59" t="e">
        <f>(Audi!#REF!)</f>
        <v>#REF!</v>
      </c>
      <c r="E223" s="8" t="e">
        <f>(Audi!#REF!)</f>
        <v>#REF!</v>
      </c>
      <c r="F223" s="8" t="e">
        <f>(Audi!#REF!)</f>
        <v>#REF!</v>
      </c>
      <c r="G223" s="14" t="e">
        <f>(Audi!#REF!)</f>
        <v>#REF!</v>
      </c>
      <c r="H223" s="12" t="e">
        <f>(Audi!#REF!)</f>
        <v>#REF!</v>
      </c>
      <c r="I223" s="12" t="e">
        <f>(Audi!#REF!)</f>
        <v>#REF!</v>
      </c>
      <c r="J223" s="12" t="e">
        <f>(Audi!#REF!)</f>
        <v>#REF!</v>
      </c>
      <c r="K223" s="12" t="e">
        <f>(Audi!#REF!)</f>
        <v>#REF!</v>
      </c>
      <c r="L223" s="12" t="e">
        <f>(Audi!#REF!)</f>
        <v>#REF!</v>
      </c>
      <c r="M223" s="8" t="e">
        <f>(Audi!#REF!)</f>
        <v>#REF!</v>
      </c>
      <c r="N223" s="8" t="e">
        <f>(Audi!#REF!)</f>
        <v>#REF!</v>
      </c>
      <c r="O223" s="9" t="e">
        <f>(Audi!#REF!)</f>
        <v>#REF!</v>
      </c>
      <c r="P223" s="60" t="e">
        <f>(Audi!#REF!)</f>
        <v>#REF!</v>
      </c>
      <c r="Q223" s="8" t="e">
        <f>(Audi!#REF!)</f>
        <v>#REF!</v>
      </c>
      <c r="R223" s="14" t="e">
        <f>(Audi!#REF!)</f>
        <v>#REF!</v>
      </c>
      <c r="S223" s="12" t="e">
        <f>(Audi!#REF!)</f>
        <v>#REF!</v>
      </c>
      <c r="T223" s="12" t="e">
        <f>(Audi!#REF!)</f>
        <v>#REF!</v>
      </c>
      <c r="U223" s="12" t="e">
        <f>(Audi!#REF!)</f>
        <v>#REF!</v>
      </c>
      <c r="V223" s="12" t="e">
        <f>(Audi!#REF!)</f>
        <v>#REF!</v>
      </c>
      <c r="W223" s="12" t="e">
        <f>(Audi!#REF!)</f>
        <v>#REF!</v>
      </c>
      <c r="X223" s="8" t="e">
        <f>(Audi!#REF!)</f>
        <v>#REF!</v>
      </c>
      <c r="Y223" s="8" t="e">
        <f>(Audi!#REF!)</f>
        <v>#REF!</v>
      </c>
      <c r="Z223" s="9" t="e">
        <f>(Audi!#REF!)</f>
        <v>#REF!</v>
      </c>
      <c r="AA223" s="8" t="e">
        <f>(Audi!#REF!)</f>
        <v>#REF!</v>
      </c>
      <c r="AB223" s="8" t="e">
        <f>(Audi!#REF!)</f>
        <v>#REF!</v>
      </c>
      <c r="AC223" s="8" t="e">
        <f>(Audi!#REF!)</f>
        <v>#REF!</v>
      </c>
      <c r="AD223" s="8" t="e">
        <f>(Audi!#REF!)</f>
        <v>#REF!</v>
      </c>
    </row>
    <row r="224" spans="1:30" x14ac:dyDescent="0.25">
      <c r="A224" s="7" t="s">
        <v>1973</v>
      </c>
      <c r="B224" s="8" t="e">
        <f>(Audi!#REF!)</f>
        <v>#REF!</v>
      </c>
      <c r="C224" s="9" t="e">
        <f>(Audi!#REF!)</f>
        <v>#REF!</v>
      </c>
      <c r="D224" s="59" t="e">
        <f>(Audi!#REF!)</f>
        <v>#REF!</v>
      </c>
      <c r="E224" s="8" t="e">
        <f>(Audi!#REF!)</f>
        <v>#REF!</v>
      </c>
      <c r="F224" s="8" t="e">
        <f>(Audi!#REF!)</f>
        <v>#REF!</v>
      </c>
      <c r="G224" s="14" t="e">
        <f>(Audi!#REF!)</f>
        <v>#REF!</v>
      </c>
      <c r="H224" s="12" t="e">
        <f>(Audi!#REF!)</f>
        <v>#REF!</v>
      </c>
      <c r="I224" s="12" t="e">
        <f>(Audi!#REF!)</f>
        <v>#REF!</v>
      </c>
      <c r="J224" s="12" t="e">
        <f>(Audi!#REF!)</f>
        <v>#REF!</v>
      </c>
      <c r="K224" s="12" t="e">
        <f>(Audi!#REF!)</f>
        <v>#REF!</v>
      </c>
      <c r="L224" s="12" t="e">
        <f>(Audi!#REF!)</f>
        <v>#REF!</v>
      </c>
      <c r="M224" s="8" t="e">
        <f>(Audi!#REF!)</f>
        <v>#REF!</v>
      </c>
      <c r="N224" s="8" t="e">
        <f>(Audi!#REF!)</f>
        <v>#REF!</v>
      </c>
      <c r="O224" s="9" t="e">
        <f>(Audi!#REF!)</f>
        <v>#REF!</v>
      </c>
      <c r="P224" s="60" t="e">
        <f>(Audi!#REF!)</f>
        <v>#REF!</v>
      </c>
      <c r="Q224" s="8" t="e">
        <f>(Audi!#REF!)</f>
        <v>#REF!</v>
      </c>
      <c r="R224" s="14" t="e">
        <f>(Audi!#REF!)</f>
        <v>#REF!</v>
      </c>
      <c r="S224" s="12" t="e">
        <f>(Audi!#REF!)</f>
        <v>#REF!</v>
      </c>
      <c r="T224" s="12" t="e">
        <f>(Audi!#REF!)</f>
        <v>#REF!</v>
      </c>
      <c r="U224" s="12" t="e">
        <f>(Audi!#REF!)</f>
        <v>#REF!</v>
      </c>
      <c r="V224" s="12" t="e">
        <f>(Audi!#REF!)</f>
        <v>#REF!</v>
      </c>
      <c r="W224" s="12" t="e">
        <f>(Audi!#REF!)</f>
        <v>#REF!</v>
      </c>
      <c r="X224" s="8" t="e">
        <f>(Audi!#REF!)</f>
        <v>#REF!</v>
      </c>
      <c r="Y224" s="8" t="e">
        <f>(Audi!#REF!)</f>
        <v>#REF!</v>
      </c>
      <c r="Z224" s="9" t="e">
        <f>(Audi!#REF!)</f>
        <v>#REF!</v>
      </c>
      <c r="AA224" s="8" t="e">
        <f>(Audi!#REF!)</f>
        <v>#REF!</v>
      </c>
      <c r="AB224" s="8" t="e">
        <f>(Audi!#REF!)</f>
        <v>#REF!</v>
      </c>
      <c r="AC224" s="8" t="e">
        <f>(Audi!#REF!)</f>
        <v>#REF!</v>
      </c>
      <c r="AD224" s="8" t="e">
        <f>(Audi!#REF!)</f>
        <v>#REF!</v>
      </c>
    </row>
    <row r="225" spans="1:30" x14ac:dyDescent="0.25">
      <c r="A225" s="7" t="s">
        <v>1973</v>
      </c>
      <c r="B225" s="8" t="e">
        <f>(Audi!#REF!)</f>
        <v>#REF!</v>
      </c>
      <c r="C225" s="9" t="e">
        <f>(Audi!#REF!)</f>
        <v>#REF!</v>
      </c>
      <c r="D225" s="59" t="e">
        <f>(Audi!#REF!)</f>
        <v>#REF!</v>
      </c>
      <c r="E225" s="8" t="e">
        <f>(Audi!#REF!)</f>
        <v>#REF!</v>
      </c>
      <c r="F225" s="8" t="e">
        <f>(Audi!#REF!)</f>
        <v>#REF!</v>
      </c>
      <c r="G225" s="14" t="e">
        <f>(Audi!#REF!)</f>
        <v>#REF!</v>
      </c>
      <c r="H225" s="12" t="e">
        <f>(Audi!#REF!)</f>
        <v>#REF!</v>
      </c>
      <c r="I225" s="12" t="e">
        <f>(Audi!#REF!)</f>
        <v>#REF!</v>
      </c>
      <c r="J225" s="12" t="e">
        <f>(Audi!#REF!)</f>
        <v>#REF!</v>
      </c>
      <c r="K225" s="12" t="e">
        <f>(Audi!#REF!)</f>
        <v>#REF!</v>
      </c>
      <c r="L225" s="12" t="e">
        <f>(Audi!#REF!)</f>
        <v>#REF!</v>
      </c>
      <c r="M225" s="8" t="e">
        <f>(Audi!#REF!)</f>
        <v>#REF!</v>
      </c>
      <c r="N225" s="8" t="e">
        <f>(Audi!#REF!)</f>
        <v>#REF!</v>
      </c>
      <c r="O225" s="9" t="e">
        <f>(Audi!#REF!)</f>
        <v>#REF!</v>
      </c>
      <c r="P225" s="60" t="e">
        <f>(Audi!#REF!)</f>
        <v>#REF!</v>
      </c>
      <c r="Q225" s="8" t="e">
        <f>(Audi!#REF!)</f>
        <v>#REF!</v>
      </c>
      <c r="R225" s="14" t="e">
        <f>(Audi!#REF!)</f>
        <v>#REF!</v>
      </c>
      <c r="S225" s="12" t="e">
        <f>(Audi!#REF!)</f>
        <v>#REF!</v>
      </c>
      <c r="T225" s="12" t="e">
        <f>(Audi!#REF!)</f>
        <v>#REF!</v>
      </c>
      <c r="U225" s="12" t="e">
        <f>(Audi!#REF!)</f>
        <v>#REF!</v>
      </c>
      <c r="V225" s="12" t="e">
        <f>(Audi!#REF!)</f>
        <v>#REF!</v>
      </c>
      <c r="W225" s="12" t="e">
        <f>(Audi!#REF!)</f>
        <v>#REF!</v>
      </c>
      <c r="X225" s="8" t="e">
        <f>(Audi!#REF!)</f>
        <v>#REF!</v>
      </c>
      <c r="Y225" s="8" t="e">
        <f>(Audi!#REF!)</f>
        <v>#REF!</v>
      </c>
      <c r="Z225" s="9" t="e">
        <f>(Audi!#REF!)</f>
        <v>#REF!</v>
      </c>
      <c r="AA225" s="8" t="e">
        <f>(Audi!#REF!)</f>
        <v>#REF!</v>
      </c>
      <c r="AB225" s="8" t="e">
        <f>(Audi!#REF!)</f>
        <v>#REF!</v>
      </c>
      <c r="AC225" s="8" t="e">
        <f>(Audi!#REF!)</f>
        <v>#REF!</v>
      </c>
      <c r="AD225" s="8" t="e">
        <f>(Audi!#REF!)</f>
        <v>#REF!</v>
      </c>
    </row>
    <row r="226" spans="1:30" x14ac:dyDescent="0.25">
      <c r="A226" s="7" t="s">
        <v>1973</v>
      </c>
      <c r="B226" s="8" t="str">
        <f>(Audi!A199)</f>
        <v>e-Tron</v>
      </c>
      <c r="C226" s="9" t="str">
        <f>(Audi!B199)</f>
        <v>2018-2020</v>
      </c>
      <c r="D226" s="59" t="str">
        <f>(Audi!C199)</f>
        <v>FF10</v>
      </c>
      <c r="E226" s="8" t="str">
        <f>(Audi!D199)</f>
        <v>Tarmac</v>
      </c>
      <c r="F226" s="8" t="str">
        <f>(Audi!E199)</f>
        <v>10M109530013TM</v>
      </c>
      <c r="G226" s="14">
        <f>(Audi!F199)</f>
        <v>0</v>
      </c>
      <c r="H226" s="12" t="str">
        <f>(Audi!G199)</f>
        <v>21"</v>
      </c>
      <c r="I226" s="12" t="str">
        <f>(Audi!H199)</f>
        <v>9.5"</v>
      </c>
      <c r="J226" s="12" t="str">
        <f>(Audi!I199)</f>
        <v>30</v>
      </c>
      <c r="K226" s="12" t="str">
        <f>(Audi!J199)</f>
        <v>5x112</v>
      </c>
      <c r="L226" s="12">
        <f>(Audi!K199)</f>
        <v>66.56</v>
      </c>
      <c r="M226" s="8" t="str">
        <f>(Audi!L199)</f>
        <v>Medium Offset</v>
      </c>
      <c r="N226" s="8">
        <f>(Audi!M199)</f>
        <v>0</v>
      </c>
      <c r="O226" s="9" t="str">
        <f>(Audi!N199)</f>
        <v>265/45/21</v>
      </c>
      <c r="P226" s="60" t="str">
        <f>(Audi!O199)</f>
        <v>FF10</v>
      </c>
      <c r="Q226" s="8" t="str">
        <f>(Audi!P199)</f>
        <v>10M109530013TM</v>
      </c>
      <c r="R226" s="14">
        <f>(Audi!Q199)</f>
        <v>0</v>
      </c>
      <c r="S226" s="12" t="str">
        <f>(Audi!R199)</f>
        <v>21"</v>
      </c>
      <c r="T226" s="12" t="str">
        <f>(Audi!S199)</f>
        <v>9.5"</v>
      </c>
      <c r="U226" s="12" t="str">
        <f>(Audi!T199)</f>
        <v>30</v>
      </c>
      <c r="V226" s="12" t="str">
        <f>(Audi!U199)</f>
        <v>5x112</v>
      </c>
      <c r="W226" s="12">
        <f>(Audi!V199)</f>
        <v>66.56</v>
      </c>
      <c r="X226" s="8" t="str">
        <f>(Audi!W199)</f>
        <v>Medium Offset</v>
      </c>
      <c r="Y226" s="8">
        <f>(Audi!X199)</f>
        <v>0</v>
      </c>
      <c r="Z226" s="9" t="str">
        <f>(Audi!Y199)</f>
        <v>265/45/21</v>
      </c>
      <c r="AA226" s="8">
        <f>(Audi!Z199)</f>
        <v>0</v>
      </c>
      <c r="AB226" s="8" t="str">
        <f>(Audi!AA199)</f>
        <v>Included</v>
      </c>
      <c r="AC226" s="8" t="str">
        <f>(Audi!AB199)</f>
        <v>LBM1415027C60-ZN</v>
      </c>
      <c r="AD226" s="8">
        <f>(Audi!AC199)</f>
        <v>0</v>
      </c>
    </row>
    <row r="227" spans="1:30" x14ac:dyDescent="0.25">
      <c r="A227" s="7" t="s">
        <v>1973</v>
      </c>
      <c r="B227" s="8" t="str">
        <f>(Audi!A200)</f>
        <v>e-Tron</v>
      </c>
      <c r="C227" s="9" t="str">
        <f>(Audi!B200)</f>
        <v>2018-2020</v>
      </c>
      <c r="D227" s="59" t="str">
        <f>(Audi!C200)</f>
        <v>FF10</v>
      </c>
      <c r="E227" s="8" t="str">
        <f>(Audi!D200)</f>
        <v>Liquid Metal</v>
      </c>
      <c r="F227" s="8" t="str">
        <f>(Audi!E200)</f>
        <v>10M109530013LM</v>
      </c>
      <c r="G227" s="14">
        <f>(Audi!F200)</f>
        <v>-6</v>
      </c>
      <c r="H227" s="12" t="str">
        <f>(Audi!G200)</f>
        <v>21"</v>
      </c>
      <c r="I227" s="12" t="str">
        <f>(Audi!H200)</f>
        <v>9.5"</v>
      </c>
      <c r="J227" s="12" t="str">
        <f>(Audi!I200)</f>
        <v>30</v>
      </c>
      <c r="K227" s="12" t="str">
        <f>(Audi!J200)</f>
        <v>5x112</v>
      </c>
      <c r="L227" s="12">
        <f>(Audi!K200)</f>
        <v>66.56</v>
      </c>
      <c r="M227" s="8" t="str">
        <f>(Audi!L200)</f>
        <v>Medium Offset</v>
      </c>
      <c r="N227" s="8">
        <f>(Audi!M200)</f>
        <v>0</v>
      </c>
      <c r="O227" s="9" t="str">
        <f>(Audi!N200)</f>
        <v>265/45/21</v>
      </c>
      <c r="P227" s="60" t="str">
        <f>(Audi!O200)</f>
        <v>FF10</v>
      </c>
      <c r="Q227" s="8" t="str">
        <f>(Audi!P200)</f>
        <v>10M109530013LM</v>
      </c>
      <c r="R227" s="14">
        <f>(Audi!Q200)</f>
        <v>-6</v>
      </c>
      <c r="S227" s="12" t="str">
        <f>(Audi!R200)</f>
        <v>21"</v>
      </c>
      <c r="T227" s="12" t="str">
        <f>(Audi!S200)</f>
        <v>9.5"</v>
      </c>
      <c r="U227" s="12" t="str">
        <f>(Audi!T200)</f>
        <v>30</v>
      </c>
      <c r="V227" s="12" t="str">
        <f>(Audi!U200)</f>
        <v>5x112</v>
      </c>
      <c r="W227" s="12">
        <f>(Audi!V200)</f>
        <v>66.56</v>
      </c>
      <c r="X227" s="8" t="str">
        <f>(Audi!W200)</f>
        <v>Medium Offset</v>
      </c>
      <c r="Y227" s="8">
        <f>(Audi!X200)</f>
        <v>0</v>
      </c>
      <c r="Z227" s="9" t="str">
        <f>(Audi!Y200)</f>
        <v>265/45/21</v>
      </c>
      <c r="AA227" s="8">
        <f>(Audi!Z200)</f>
        <v>0</v>
      </c>
      <c r="AB227" s="8" t="str">
        <f>(Audi!AA200)</f>
        <v>Included</v>
      </c>
      <c r="AC227" s="8" t="str">
        <f>(Audi!AB200)</f>
        <v>LBM1415027C60-ZN</v>
      </c>
      <c r="AD227" s="8">
        <f>(Audi!AC200)</f>
        <v>0</v>
      </c>
    </row>
    <row r="228" spans="1:30" x14ac:dyDescent="0.25">
      <c r="A228" s="7" t="s">
        <v>1973</v>
      </c>
      <c r="B228" s="8" t="e">
        <f>(Audi!#REF!)</f>
        <v>#REF!</v>
      </c>
      <c r="C228" s="9" t="e">
        <f>(Audi!#REF!)</f>
        <v>#REF!</v>
      </c>
      <c r="D228" s="59" t="e">
        <f>(Audi!#REF!)</f>
        <v>#REF!</v>
      </c>
      <c r="E228" s="8" t="e">
        <f>(Audi!#REF!)</f>
        <v>#REF!</v>
      </c>
      <c r="F228" s="8" t="e">
        <f>(Audi!#REF!)</f>
        <v>#REF!</v>
      </c>
      <c r="G228" s="14" t="e">
        <f>(Audi!#REF!)</f>
        <v>#REF!</v>
      </c>
      <c r="H228" s="12" t="e">
        <f>(Audi!#REF!)</f>
        <v>#REF!</v>
      </c>
      <c r="I228" s="12" t="e">
        <f>(Audi!#REF!)</f>
        <v>#REF!</v>
      </c>
      <c r="J228" s="12" t="e">
        <f>(Audi!#REF!)</f>
        <v>#REF!</v>
      </c>
      <c r="K228" s="12" t="e">
        <f>(Audi!#REF!)</f>
        <v>#REF!</v>
      </c>
      <c r="L228" s="12" t="e">
        <f>(Audi!#REF!)</f>
        <v>#REF!</v>
      </c>
      <c r="M228" s="8" t="e">
        <f>(Audi!#REF!)</f>
        <v>#REF!</v>
      </c>
      <c r="N228" s="8" t="e">
        <f>(Audi!#REF!)</f>
        <v>#REF!</v>
      </c>
      <c r="O228" s="9" t="e">
        <f>(Audi!#REF!)</f>
        <v>#REF!</v>
      </c>
      <c r="P228" s="60" t="e">
        <f>(Audi!#REF!)</f>
        <v>#REF!</v>
      </c>
      <c r="Q228" s="8" t="e">
        <f>(Audi!#REF!)</f>
        <v>#REF!</v>
      </c>
      <c r="R228" s="14" t="e">
        <f>(Audi!#REF!)</f>
        <v>#REF!</v>
      </c>
      <c r="S228" s="12" t="e">
        <f>(Audi!#REF!)</f>
        <v>#REF!</v>
      </c>
      <c r="T228" s="12" t="e">
        <f>(Audi!#REF!)</f>
        <v>#REF!</v>
      </c>
      <c r="U228" s="12" t="e">
        <f>(Audi!#REF!)</f>
        <v>#REF!</v>
      </c>
      <c r="V228" s="12" t="e">
        <f>(Audi!#REF!)</f>
        <v>#REF!</v>
      </c>
      <c r="W228" s="12" t="e">
        <f>(Audi!#REF!)</f>
        <v>#REF!</v>
      </c>
      <c r="X228" s="8" t="e">
        <f>(Audi!#REF!)</f>
        <v>#REF!</v>
      </c>
      <c r="Y228" s="8" t="e">
        <f>(Audi!#REF!)</f>
        <v>#REF!</v>
      </c>
      <c r="Z228" s="9" t="e">
        <f>(Audi!#REF!)</f>
        <v>#REF!</v>
      </c>
      <c r="AA228" s="8" t="e">
        <f>(Audi!#REF!)</f>
        <v>#REF!</v>
      </c>
      <c r="AB228" s="8" t="e">
        <f>(Audi!#REF!)</f>
        <v>#REF!</v>
      </c>
      <c r="AC228" s="8" t="e">
        <f>(Audi!#REF!)</f>
        <v>#REF!</v>
      </c>
      <c r="AD228" s="8" t="e">
        <f>(Audi!#REF!)</f>
        <v>#REF!</v>
      </c>
    </row>
    <row r="229" spans="1:30" x14ac:dyDescent="0.25">
      <c r="A229" s="7" t="s">
        <v>1973</v>
      </c>
      <c r="B229" s="8" t="str">
        <f>(Audi!A201)</f>
        <v>e-Tron</v>
      </c>
      <c r="C229" s="9" t="str">
        <f>(Audi!B201)</f>
        <v>2018-2020</v>
      </c>
      <c r="D229" s="59" t="str">
        <f>(Audi!C201)</f>
        <v>FF11</v>
      </c>
      <c r="E229" s="8" t="str">
        <f>(Audi!D201)</f>
        <v>Tarmac</v>
      </c>
      <c r="F229" s="8" t="str">
        <f>(Audi!E201)</f>
        <v>11M109530013TM</v>
      </c>
      <c r="G229" s="14">
        <f>(Audi!F201)</f>
        <v>1</v>
      </c>
      <c r="H229" s="12" t="str">
        <f>(Audi!G201)</f>
        <v>21"</v>
      </c>
      <c r="I229" s="12" t="str">
        <f>(Audi!H201)</f>
        <v>9.5"</v>
      </c>
      <c r="J229" s="12" t="str">
        <f>(Audi!I201)</f>
        <v>30</v>
      </c>
      <c r="K229" s="12" t="str">
        <f>(Audi!J201)</f>
        <v>5x112</v>
      </c>
      <c r="L229" s="12">
        <f>(Audi!K201)</f>
        <v>66.56</v>
      </c>
      <c r="M229" s="8" t="str">
        <f>(Audi!L201)</f>
        <v>Medium Offset</v>
      </c>
      <c r="N229" s="8">
        <f>(Audi!M201)</f>
        <v>0</v>
      </c>
      <c r="O229" s="9" t="str">
        <f>(Audi!N201)</f>
        <v>265/45/21</v>
      </c>
      <c r="P229" s="60" t="str">
        <f>(Audi!O201)</f>
        <v>FF11</v>
      </c>
      <c r="Q229" s="8" t="str">
        <f>(Audi!P201)</f>
        <v>11M109530013TM</v>
      </c>
      <c r="R229" s="14">
        <f>(Audi!Q201)</f>
        <v>1</v>
      </c>
      <c r="S229" s="12" t="str">
        <f>(Audi!R201)</f>
        <v>21"</v>
      </c>
      <c r="T229" s="12" t="str">
        <f>(Audi!S201)</f>
        <v>9.5"</v>
      </c>
      <c r="U229" s="12" t="str">
        <f>(Audi!T201)</f>
        <v>30</v>
      </c>
      <c r="V229" s="12" t="str">
        <f>(Audi!U201)</f>
        <v>5x112</v>
      </c>
      <c r="W229" s="12">
        <f>(Audi!V201)</f>
        <v>66.56</v>
      </c>
      <c r="X229" s="8" t="str">
        <f>(Audi!W201)</f>
        <v>Medium Offset</v>
      </c>
      <c r="Y229" s="8">
        <f>(Audi!X201)</f>
        <v>0</v>
      </c>
      <c r="Z229" s="9" t="str">
        <f>(Audi!Y201)</f>
        <v>265/45/21</v>
      </c>
      <c r="AA229" s="8">
        <f>(Audi!Z201)</f>
        <v>0</v>
      </c>
      <c r="AB229" s="8" t="str">
        <f>(Audi!AA201)</f>
        <v>Included</v>
      </c>
      <c r="AC229" s="8" t="str">
        <f>(Audi!AB201)</f>
        <v>LBM1415027C60-ZN</v>
      </c>
      <c r="AD229" s="8">
        <f>(Audi!AC201)</f>
        <v>0</v>
      </c>
    </row>
    <row r="230" spans="1:30" x14ac:dyDescent="0.25">
      <c r="A230" s="7" t="s">
        <v>1973</v>
      </c>
      <c r="B230" s="8" t="str">
        <f>(Audi!A202)</f>
        <v>e-Tron</v>
      </c>
      <c r="C230" s="9" t="str">
        <f>(Audi!B202)</f>
        <v>2018-2020</v>
      </c>
      <c r="D230" s="59" t="str">
        <f>(Audi!C202)</f>
        <v>FF11</v>
      </c>
      <c r="E230" s="8" t="str">
        <f>(Audi!D202)</f>
        <v>Liquid Metal</v>
      </c>
      <c r="F230" s="8" t="str">
        <f>(Audi!E202)</f>
        <v>11M109530013LM</v>
      </c>
      <c r="G230" s="14">
        <f>(Audi!F202)</f>
        <v>-2</v>
      </c>
      <c r="H230" s="12" t="str">
        <f>(Audi!G202)</f>
        <v>21"</v>
      </c>
      <c r="I230" s="12" t="str">
        <f>(Audi!H202)</f>
        <v>9.5"</v>
      </c>
      <c r="J230" s="12" t="str">
        <f>(Audi!I202)</f>
        <v>30</v>
      </c>
      <c r="K230" s="12" t="str">
        <f>(Audi!J202)</f>
        <v>5x112</v>
      </c>
      <c r="L230" s="12">
        <f>(Audi!K202)</f>
        <v>66.56</v>
      </c>
      <c r="M230" s="8" t="str">
        <f>(Audi!L202)</f>
        <v>Medium Offset</v>
      </c>
      <c r="N230" s="8">
        <f>(Audi!M202)</f>
        <v>0</v>
      </c>
      <c r="O230" s="9" t="str">
        <f>(Audi!N202)</f>
        <v>265/45/21</v>
      </c>
      <c r="P230" s="60" t="str">
        <f>(Audi!O202)</f>
        <v>FF11</v>
      </c>
      <c r="Q230" s="8" t="str">
        <f>(Audi!P202)</f>
        <v>11M109530013LM</v>
      </c>
      <c r="R230" s="14">
        <f>(Audi!Q202)</f>
        <v>-2</v>
      </c>
      <c r="S230" s="12" t="str">
        <f>(Audi!R202)</f>
        <v>21"</v>
      </c>
      <c r="T230" s="12" t="str">
        <f>(Audi!S202)</f>
        <v>9.5"</v>
      </c>
      <c r="U230" s="12" t="str">
        <f>(Audi!T202)</f>
        <v>30</v>
      </c>
      <c r="V230" s="12" t="str">
        <f>(Audi!U202)</f>
        <v>5x112</v>
      </c>
      <c r="W230" s="12">
        <f>(Audi!V202)</f>
        <v>66.56</v>
      </c>
      <c r="X230" s="8" t="str">
        <f>(Audi!W202)</f>
        <v>Medium Offset</v>
      </c>
      <c r="Y230" s="8">
        <f>(Audi!X202)</f>
        <v>0</v>
      </c>
      <c r="Z230" s="9" t="str">
        <f>(Audi!Y202)</f>
        <v>265/45/21</v>
      </c>
      <c r="AA230" s="8">
        <f>(Audi!Z202)</f>
        <v>0</v>
      </c>
      <c r="AB230" s="8" t="str">
        <f>(Audi!AA202)</f>
        <v>Included</v>
      </c>
      <c r="AC230" s="8" t="str">
        <f>(Audi!AB202)</f>
        <v>LBM1415027C60-ZN</v>
      </c>
      <c r="AD230" s="8">
        <f>(Audi!AC202)</f>
        <v>0</v>
      </c>
    </row>
    <row r="231" spans="1:30" x14ac:dyDescent="0.25">
      <c r="A231" s="7" t="s">
        <v>1973</v>
      </c>
      <c r="B231" s="8" t="str">
        <f>(Audi!A203)</f>
        <v>e-Tron</v>
      </c>
      <c r="C231" s="9" t="str">
        <f>(Audi!B203)</f>
        <v>2018-2020</v>
      </c>
      <c r="D231" s="59" t="str">
        <f>(Audi!C203)</f>
        <v>FF11</v>
      </c>
      <c r="E231" s="8" t="str">
        <f>(Audi!D203)</f>
        <v>Raw</v>
      </c>
      <c r="F231" s="8" t="str">
        <f>(Audi!E203)</f>
        <v>11M109530013RW</v>
      </c>
      <c r="G231" s="14">
        <f>(Audi!F203)</f>
        <v>19</v>
      </c>
      <c r="H231" s="12" t="str">
        <f>(Audi!G203)</f>
        <v>21"</v>
      </c>
      <c r="I231" s="12" t="str">
        <f>(Audi!H203)</f>
        <v>9.5"</v>
      </c>
      <c r="J231" s="12" t="str">
        <f>(Audi!I203)</f>
        <v>30</v>
      </c>
      <c r="K231" s="12" t="str">
        <f>(Audi!J203)</f>
        <v>5x112</v>
      </c>
      <c r="L231" s="12">
        <f>(Audi!K203)</f>
        <v>66.56</v>
      </c>
      <c r="M231" s="8" t="str">
        <f>(Audi!L203)</f>
        <v>Medium Offset</v>
      </c>
      <c r="N231" s="8">
        <f>(Audi!M203)</f>
        <v>0</v>
      </c>
      <c r="O231" s="9" t="str">
        <f>(Audi!N203)</f>
        <v>265/45/21</v>
      </c>
      <c r="P231" s="60" t="str">
        <f>(Audi!O203)</f>
        <v>FF11</v>
      </c>
      <c r="Q231" s="8" t="str">
        <f>(Audi!P203)</f>
        <v>11M109530013RW</v>
      </c>
      <c r="R231" s="14">
        <f>(Audi!Q203)</f>
        <v>19</v>
      </c>
      <c r="S231" s="12" t="str">
        <f>(Audi!R203)</f>
        <v>21"</v>
      </c>
      <c r="T231" s="12" t="str">
        <f>(Audi!S203)</f>
        <v>9.5"</v>
      </c>
      <c r="U231" s="12" t="str">
        <f>(Audi!T203)</f>
        <v>30</v>
      </c>
      <c r="V231" s="12" t="str">
        <f>(Audi!U203)</f>
        <v>5x112</v>
      </c>
      <c r="W231" s="12">
        <f>(Audi!V203)</f>
        <v>66.56</v>
      </c>
      <c r="X231" s="8" t="str">
        <f>(Audi!W203)</f>
        <v>Medium Offset</v>
      </c>
      <c r="Y231" s="8">
        <f>(Audi!X203)</f>
        <v>0</v>
      </c>
      <c r="Z231" s="9" t="str">
        <f>(Audi!Y203)</f>
        <v>265/45/21</v>
      </c>
      <c r="AA231" s="8">
        <f>(Audi!Z203)</f>
        <v>0</v>
      </c>
      <c r="AB231" s="8" t="str">
        <f>(Audi!AA203)</f>
        <v>Included</v>
      </c>
      <c r="AC231" s="8" t="str">
        <f>(Audi!AB203)</f>
        <v>LBM1415027C60-ZN</v>
      </c>
      <c r="AD231" s="8">
        <f>(Audi!AC203)</f>
        <v>0</v>
      </c>
    </row>
    <row r="232" spans="1:30" x14ac:dyDescent="0.25">
      <c r="A232" s="7" t="s">
        <v>1973</v>
      </c>
      <c r="B232" s="8" t="str">
        <f>(Audi!A204)</f>
        <v>Q3</v>
      </c>
      <c r="C232" s="9" t="str">
        <f>(Audi!B204)</f>
        <v>2011-2021</v>
      </c>
      <c r="D232" s="59" t="str">
        <f>(Audi!C204)</f>
        <v>FF01</v>
      </c>
      <c r="E232" s="8" t="str">
        <f>(Audi!D204)</f>
        <v>Tarmac</v>
      </c>
      <c r="F232" s="8" t="str">
        <f>(Audi!E204)</f>
        <v>01H909035013TM</v>
      </c>
      <c r="G232" s="14">
        <f>(Audi!F204)</f>
        <v>30</v>
      </c>
      <c r="H232" s="12" t="str">
        <f>(Audi!G204)</f>
        <v>19"</v>
      </c>
      <c r="I232" s="12" t="str">
        <f>(Audi!H204)</f>
        <v>9.0"</v>
      </c>
      <c r="J232" s="12" t="str">
        <f>(Audi!I204)</f>
        <v>35</v>
      </c>
      <c r="K232" s="12" t="str">
        <f>(Audi!J204)</f>
        <v>5x112</v>
      </c>
      <c r="L232" s="12">
        <f>(Audi!K204)</f>
        <v>66.56</v>
      </c>
      <c r="M232" s="8" t="str">
        <f>(Audi!L204)</f>
        <v>High Offset</v>
      </c>
      <c r="N232" s="8">
        <f>(Audi!M204)</f>
        <v>25.4</v>
      </c>
      <c r="O232" s="9" t="str">
        <f>(Audi!N204)</f>
        <v>255/40R19</v>
      </c>
      <c r="P232" s="60" t="str">
        <f>(Audi!O204)</f>
        <v>FF01</v>
      </c>
      <c r="Q232" s="8" t="str">
        <f>(Audi!P204)</f>
        <v>01H909035013TM</v>
      </c>
      <c r="R232" s="14">
        <f>(Audi!Q204)</f>
        <v>30</v>
      </c>
      <c r="S232" s="12" t="str">
        <f>(Audi!R204)</f>
        <v>19"</v>
      </c>
      <c r="T232" s="12" t="str">
        <f>(Audi!S204)</f>
        <v>9.0"</v>
      </c>
      <c r="U232" s="12" t="str">
        <f>(Audi!T204)</f>
        <v>35</v>
      </c>
      <c r="V232" s="12" t="str">
        <f>(Audi!U204)</f>
        <v>5x112</v>
      </c>
      <c r="W232" s="12">
        <f>(Audi!V204)</f>
        <v>66.56</v>
      </c>
      <c r="X232" s="8" t="str">
        <f>(Audi!W204)</f>
        <v>High Offset</v>
      </c>
      <c r="Y232" s="8">
        <f>(Audi!X204)</f>
        <v>25.4</v>
      </c>
      <c r="Z232" s="9" t="str">
        <f>(Audi!Y204)</f>
        <v>255/40R19</v>
      </c>
      <c r="AA232" s="8" t="str">
        <f>(Audi!Z204)</f>
        <v/>
      </c>
      <c r="AB232" s="8" t="str">
        <f>(Audi!AA204)</f>
        <v>Included</v>
      </c>
      <c r="AC232" s="8" t="str">
        <f>(Audi!AB204)</f>
        <v>LBM1415027C60-ZN</v>
      </c>
      <c r="AD232" s="8" t="str">
        <f>(Audi!AC204)</f>
        <v>HR666-571 (Q3 Only)</v>
      </c>
    </row>
    <row r="233" spans="1:30" x14ac:dyDescent="0.25">
      <c r="A233" s="7" t="s">
        <v>1973</v>
      </c>
      <c r="B233" s="8" t="str">
        <f>(Audi!A205)</f>
        <v>Q3</v>
      </c>
      <c r="C233" s="9" t="str">
        <f>(Audi!B205)</f>
        <v>2011-2021</v>
      </c>
      <c r="D233" s="59" t="str">
        <f>(Audi!C205)</f>
        <v>FF01</v>
      </c>
      <c r="E233" s="8" t="str">
        <f>(Audi!D205)</f>
        <v>Tarmac</v>
      </c>
      <c r="F233" s="8" t="str">
        <f>(Audi!E205)</f>
        <v>01H909545013TM</v>
      </c>
      <c r="G233" s="14">
        <f>(Audi!F205)</f>
        <v>7</v>
      </c>
      <c r="H233" s="12" t="str">
        <f>(Audi!G205)</f>
        <v>19"</v>
      </c>
      <c r="I233" s="12" t="str">
        <f>(Audi!H205)</f>
        <v>9.5"</v>
      </c>
      <c r="J233" s="12" t="str">
        <f>(Audi!I205)</f>
        <v>45</v>
      </c>
      <c r="K233" s="12" t="str">
        <f>(Audi!J205)</f>
        <v>5x112</v>
      </c>
      <c r="L233" s="12">
        <f>(Audi!K205)</f>
        <v>66.56</v>
      </c>
      <c r="M233" s="8" t="str">
        <f>(Audi!L205)</f>
        <v>High Offset</v>
      </c>
      <c r="N233" s="8">
        <f>(Audi!M205)</f>
        <v>25.8</v>
      </c>
      <c r="O233" s="9" t="str">
        <f>(Audi!N205)</f>
        <v>275/45R19</v>
      </c>
      <c r="P233" s="60" t="str">
        <f>(Audi!O205)</f>
        <v>FF01</v>
      </c>
      <c r="Q233" s="8" t="str">
        <f>(Audi!P205)</f>
        <v>01H909545013TM</v>
      </c>
      <c r="R233" s="14">
        <f>(Audi!Q205)</f>
        <v>7</v>
      </c>
      <c r="S233" s="12" t="str">
        <f>(Audi!R205)</f>
        <v>19"</v>
      </c>
      <c r="T233" s="12" t="str">
        <f>(Audi!S205)</f>
        <v>9.5"</v>
      </c>
      <c r="U233" s="12" t="str">
        <f>(Audi!T205)</f>
        <v>45</v>
      </c>
      <c r="V233" s="12" t="str">
        <f>(Audi!U205)</f>
        <v>5x112</v>
      </c>
      <c r="W233" s="12">
        <f>(Audi!V205)</f>
        <v>66.56</v>
      </c>
      <c r="X233" s="8" t="str">
        <f>(Audi!W205)</f>
        <v>High Offset</v>
      </c>
      <c r="Y233" s="8">
        <f>(Audi!X205)</f>
        <v>25.8</v>
      </c>
      <c r="Z233" s="9" t="str">
        <f>(Audi!Y205)</f>
        <v>275/45R19</v>
      </c>
      <c r="AA233" s="8">
        <f>(Audi!Z205)</f>
        <v>0</v>
      </c>
      <c r="AB233" s="8" t="str">
        <f>(Audi!AA205)</f>
        <v>Included</v>
      </c>
      <c r="AC233" s="8" t="str">
        <f>(Audi!AB205)</f>
        <v>LBM1415027C60-ZN</v>
      </c>
      <c r="AD233" s="8" t="str">
        <f>(Audi!AC205)</f>
        <v>HR666-571 (Q3 Only)</v>
      </c>
    </row>
    <row r="234" spans="1:30" x14ac:dyDescent="0.25">
      <c r="A234" s="7" t="s">
        <v>1973</v>
      </c>
      <c r="B234" s="8" t="str">
        <f>(Audi!A206)</f>
        <v>Q3</v>
      </c>
      <c r="C234" s="9" t="str">
        <f>(Audi!B206)</f>
        <v>2011-2021</v>
      </c>
      <c r="D234" s="59" t="str">
        <f>(Audi!C206)</f>
        <v>FF01</v>
      </c>
      <c r="E234" s="8" t="str">
        <f>(Audi!D206)</f>
        <v>Liquid Silver</v>
      </c>
      <c r="F234" s="8" t="str">
        <f>(Audi!E206)</f>
        <v>01H909545013LS</v>
      </c>
      <c r="G234" s="14">
        <f>(Audi!F206)</f>
        <v>17</v>
      </c>
      <c r="H234" s="12" t="str">
        <f>(Audi!G206)</f>
        <v>19"</v>
      </c>
      <c r="I234" s="12" t="str">
        <f>(Audi!H206)</f>
        <v>9.5"</v>
      </c>
      <c r="J234" s="12" t="str">
        <f>(Audi!I206)</f>
        <v>45</v>
      </c>
      <c r="K234" s="12" t="str">
        <f>(Audi!J206)</f>
        <v>5x112</v>
      </c>
      <c r="L234" s="12">
        <f>(Audi!K206)</f>
        <v>66.56</v>
      </c>
      <c r="M234" s="8" t="str">
        <f>(Audi!L206)</f>
        <v>High Offset</v>
      </c>
      <c r="N234" s="8">
        <f>(Audi!M206)</f>
        <v>25.8</v>
      </c>
      <c r="O234" s="9" t="str">
        <f>(Audi!N206)</f>
        <v>275/45R19</v>
      </c>
      <c r="P234" s="60" t="str">
        <f>(Audi!O206)</f>
        <v>FF01</v>
      </c>
      <c r="Q234" s="8" t="str">
        <f>(Audi!P206)</f>
        <v>01H909545013LS</v>
      </c>
      <c r="R234" s="14">
        <f>(Audi!Q206)</f>
        <v>17</v>
      </c>
      <c r="S234" s="12" t="str">
        <f>(Audi!R206)</f>
        <v>19"</v>
      </c>
      <c r="T234" s="12" t="str">
        <f>(Audi!S206)</f>
        <v>9.5"</v>
      </c>
      <c r="U234" s="12" t="str">
        <f>(Audi!T206)</f>
        <v>45</v>
      </c>
      <c r="V234" s="12" t="str">
        <f>(Audi!U206)</f>
        <v>5x112</v>
      </c>
      <c r="W234" s="12">
        <f>(Audi!V206)</f>
        <v>66.56</v>
      </c>
      <c r="X234" s="8" t="str">
        <f>(Audi!W206)</f>
        <v>High Offset</v>
      </c>
      <c r="Y234" s="8">
        <f>(Audi!X206)</f>
        <v>25.8</v>
      </c>
      <c r="Z234" s="9" t="str">
        <f>(Audi!Y206)</f>
        <v>275/45R19</v>
      </c>
      <c r="AA234" s="8">
        <f>(Audi!Z206)</f>
        <v>0</v>
      </c>
      <c r="AB234" s="8" t="str">
        <f>(Audi!AA206)</f>
        <v>Included</v>
      </c>
      <c r="AC234" s="8" t="str">
        <f>(Audi!AB206)</f>
        <v>LBM1415027C60-ZN</v>
      </c>
      <c r="AD234" s="8" t="str">
        <f>(Audi!AC206)</f>
        <v>HR666-571 (Q3 Only)</v>
      </c>
    </row>
    <row r="235" spans="1:30" x14ac:dyDescent="0.25">
      <c r="A235" s="7" t="s">
        <v>1973</v>
      </c>
      <c r="B235" s="8" t="e">
        <f>(Audi!#REF!)</f>
        <v>#REF!</v>
      </c>
      <c r="C235" s="9" t="e">
        <f>(Audi!#REF!)</f>
        <v>#REF!</v>
      </c>
      <c r="D235" s="59" t="e">
        <f>(Audi!#REF!)</f>
        <v>#REF!</v>
      </c>
      <c r="E235" s="8" t="e">
        <f>(Audi!#REF!)</f>
        <v>#REF!</v>
      </c>
      <c r="F235" s="8" t="e">
        <f>(Audi!#REF!)</f>
        <v>#REF!</v>
      </c>
      <c r="G235" s="14" t="e">
        <f>(Audi!#REF!)</f>
        <v>#REF!</v>
      </c>
      <c r="H235" s="12" t="e">
        <f>(Audi!#REF!)</f>
        <v>#REF!</v>
      </c>
      <c r="I235" s="12" t="e">
        <f>(Audi!#REF!)</f>
        <v>#REF!</v>
      </c>
      <c r="J235" s="12" t="e">
        <f>(Audi!#REF!)</f>
        <v>#REF!</v>
      </c>
      <c r="K235" s="12" t="e">
        <f>(Audi!#REF!)</f>
        <v>#REF!</v>
      </c>
      <c r="L235" s="12" t="e">
        <f>(Audi!#REF!)</f>
        <v>#REF!</v>
      </c>
      <c r="M235" s="8" t="e">
        <f>(Audi!#REF!)</f>
        <v>#REF!</v>
      </c>
      <c r="N235" s="8" t="e">
        <f>(Audi!#REF!)</f>
        <v>#REF!</v>
      </c>
      <c r="O235" s="9" t="e">
        <f>(Audi!#REF!)</f>
        <v>#REF!</v>
      </c>
      <c r="P235" s="60" t="e">
        <f>(Audi!#REF!)</f>
        <v>#REF!</v>
      </c>
      <c r="Q235" s="8" t="e">
        <f>(Audi!#REF!)</f>
        <v>#REF!</v>
      </c>
      <c r="R235" s="14" t="e">
        <f>(Audi!#REF!)</f>
        <v>#REF!</v>
      </c>
      <c r="S235" s="12" t="e">
        <f>(Audi!#REF!)</f>
        <v>#REF!</v>
      </c>
      <c r="T235" s="12" t="e">
        <f>(Audi!#REF!)</f>
        <v>#REF!</v>
      </c>
      <c r="U235" s="12" t="e">
        <f>(Audi!#REF!)</f>
        <v>#REF!</v>
      </c>
      <c r="V235" s="12" t="e">
        <f>(Audi!#REF!)</f>
        <v>#REF!</v>
      </c>
      <c r="W235" s="12" t="e">
        <f>(Audi!#REF!)</f>
        <v>#REF!</v>
      </c>
      <c r="X235" s="8" t="e">
        <f>(Audi!#REF!)</f>
        <v>#REF!</v>
      </c>
      <c r="Y235" s="8" t="e">
        <f>(Audi!#REF!)</f>
        <v>#REF!</v>
      </c>
      <c r="Z235" s="9" t="e">
        <f>(Audi!#REF!)</f>
        <v>#REF!</v>
      </c>
      <c r="AA235" s="8" t="e">
        <f>(Audi!#REF!)</f>
        <v>#REF!</v>
      </c>
      <c r="AB235" s="8" t="e">
        <f>(Audi!#REF!)</f>
        <v>#REF!</v>
      </c>
      <c r="AC235" s="8" t="e">
        <f>(Audi!#REF!)</f>
        <v>#REF!</v>
      </c>
      <c r="AD235" s="8" t="e">
        <f>(Audi!#REF!)</f>
        <v>#REF!</v>
      </c>
    </row>
    <row r="236" spans="1:30" x14ac:dyDescent="0.25">
      <c r="A236" s="7" t="s">
        <v>1973</v>
      </c>
      <c r="B236" s="8" t="e">
        <f>(Audi!#REF!)</f>
        <v>#REF!</v>
      </c>
      <c r="C236" s="9" t="e">
        <f>(Audi!#REF!)</f>
        <v>#REF!</v>
      </c>
      <c r="D236" s="59" t="e">
        <f>(Audi!#REF!)</f>
        <v>#REF!</v>
      </c>
      <c r="E236" s="8" t="e">
        <f>(Audi!#REF!)</f>
        <v>#REF!</v>
      </c>
      <c r="F236" s="8" t="e">
        <f>(Audi!#REF!)</f>
        <v>#REF!</v>
      </c>
      <c r="G236" s="14" t="e">
        <f>(Audi!#REF!)</f>
        <v>#REF!</v>
      </c>
      <c r="H236" s="12" t="e">
        <f>(Audi!#REF!)</f>
        <v>#REF!</v>
      </c>
      <c r="I236" s="12" t="e">
        <f>(Audi!#REF!)</f>
        <v>#REF!</v>
      </c>
      <c r="J236" s="12" t="e">
        <f>(Audi!#REF!)</f>
        <v>#REF!</v>
      </c>
      <c r="K236" s="12" t="e">
        <f>(Audi!#REF!)</f>
        <v>#REF!</v>
      </c>
      <c r="L236" s="12" t="e">
        <f>(Audi!#REF!)</f>
        <v>#REF!</v>
      </c>
      <c r="M236" s="8" t="e">
        <f>(Audi!#REF!)</f>
        <v>#REF!</v>
      </c>
      <c r="N236" s="8" t="e">
        <f>(Audi!#REF!)</f>
        <v>#REF!</v>
      </c>
      <c r="O236" s="9" t="e">
        <f>(Audi!#REF!)</f>
        <v>#REF!</v>
      </c>
      <c r="P236" s="60" t="e">
        <f>(Audi!#REF!)</f>
        <v>#REF!</v>
      </c>
      <c r="Q236" s="8" t="e">
        <f>(Audi!#REF!)</f>
        <v>#REF!</v>
      </c>
      <c r="R236" s="14" t="e">
        <f>(Audi!#REF!)</f>
        <v>#REF!</v>
      </c>
      <c r="S236" s="12" t="e">
        <f>(Audi!#REF!)</f>
        <v>#REF!</v>
      </c>
      <c r="T236" s="12" t="e">
        <f>(Audi!#REF!)</f>
        <v>#REF!</v>
      </c>
      <c r="U236" s="12" t="e">
        <f>(Audi!#REF!)</f>
        <v>#REF!</v>
      </c>
      <c r="V236" s="12" t="e">
        <f>(Audi!#REF!)</f>
        <v>#REF!</v>
      </c>
      <c r="W236" s="12" t="e">
        <f>(Audi!#REF!)</f>
        <v>#REF!</v>
      </c>
      <c r="X236" s="8" t="e">
        <f>(Audi!#REF!)</f>
        <v>#REF!</v>
      </c>
      <c r="Y236" s="8" t="e">
        <f>(Audi!#REF!)</f>
        <v>#REF!</v>
      </c>
      <c r="Z236" s="9" t="e">
        <f>(Audi!#REF!)</f>
        <v>#REF!</v>
      </c>
      <c r="AA236" s="8" t="e">
        <f>(Audi!#REF!)</f>
        <v>#REF!</v>
      </c>
      <c r="AB236" s="8" t="e">
        <f>(Audi!#REF!)</f>
        <v>#REF!</v>
      </c>
      <c r="AC236" s="8" t="e">
        <f>(Audi!#REF!)</f>
        <v>#REF!</v>
      </c>
      <c r="AD236" s="8" t="e">
        <f>(Audi!#REF!)</f>
        <v>#REF!</v>
      </c>
    </row>
    <row r="237" spans="1:30" x14ac:dyDescent="0.25">
      <c r="A237" s="7" t="s">
        <v>1973</v>
      </c>
      <c r="B237" s="8" t="str">
        <f>(Audi!A207)</f>
        <v>Q3</v>
      </c>
      <c r="C237" s="9" t="str">
        <f>(Audi!B207)</f>
        <v>2011-2021</v>
      </c>
      <c r="D237" s="59" t="str">
        <f>(Audi!C207)</f>
        <v>FF04</v>
      </c>
      <c r="E237" s="8" t="str">
        <f>(Audi!D207)</f>
        <v>Tarmac</v>
      </c>
      <c r="F237" s="8" t="str">
        <f>(Audi!E207)</f>
        <v>04H909035013TM</v>
      </c>
      <c r="G237" s="14">
        <f>(Audi!F207)</f>
        <v>23</v>
      </c>
      <c r="H237" s="12" t="str">
        <f>(Audi!G207)</f>
        <v>19"</v>
      </c>
      <c r="I237" s="12" t="str">
        <f>(Audi!H207)</f>
        <v>9.0"</v>
      </c>
      <c r="J237" s="12" t="str">
        <f>(Audi!I207)</f>
        <v>35</v>
      </c>
      <c r="K237" s="12" t="str">
        <f>(Audi!J207)</f>
        <v>5x112</v>
      </c>
      <c r="L237" s="12">
        <f>(Audi!K207)</f>
        <v>66.56</v>
      </c>
      <c r="M237" s="8" t="str">
        <f>(Audi!L207)</f>
        <v>High Offset</v>
      </c>
      <c r="N237" s="8">
        <f>(Audi!M207)</f>
        <v>24.6</v>
      </c>
      <c r="O237" s="9" t="str">
        <f>(Audi!N207)</f>
        <v>255/40R19</v>
      </c>
      <c r="P237" s="60" t="str">
        <f>(Audi!O207)</f>
        <v>FF04</v>
      </c>
      <c r="Q237" s="8" t="str">
        <f>(Audi!P207)</f>
        <v>04H909035013TM</v>
      </c>
      <c r="R237" s="14">
        <f>(Audi!Q207)</f>
        <v>23</v>
      </c>
      <c r="S237" s="12" t="str">
        <f>(Audi!R207)</f>
        <v>19"</v>
      </c>
      <c r="T237" s="12" t="str">
        <f>(Audi!S207)</f>
        <v>9.0"</v>
      </c>
      <c r="U237" s="12" t="str">
        <f>(Audi!T207)</f>
        <v>35</v>
      </c>
      <c r="V237" s="12" t="str">
        <f>(Audi!U207)</f>
        <v>5x112</v>
      </c>
      <c r="W237" s="12">
        <f>(Audi!V207)</f>
        <v>66.56</v>
      </c>
      <c r="X237" s="8" t="str">
        <f>(Audi!W207)</f>
        <v>High Offset</v>
      </c>
      <c r="Y237" s="8">
        <f>(Audi!X207)</f>
        <v>24.6</v>
      </c>
      <c r="Z237" s="9" t="str">
        <f>(Audi!Y207)</f>
        <v>255/40R19</v>
      </c>
      <c r="AA237" s="8">
        <f>(Audi!Z207)</f>
        <v>0</v>
      </c>
      <c r="AB237" s="8" t="str">
        <f>(Audi!AA207)</f>
        <v>Included</v>
      </c>
      <c r="AC237" s="8" t="str">
        <f>(Audi!AB207)</f>
        <v>LBM1415027C60-ZN</v>
      </c>
      <c r="AD237" s="8" t="str">
        <f>(Audi!AC207)</f>
        <v>HR666-571 (Q3 Only)</v>
      </c>
    </row>
    <row r="238" spans="1:30" x14ac:dyDescent="0.25">
      <c r="A238" s="7" t="s">
        <v>1973</v>
      </c>
      <c r="B238" s="8" t="str">
        <f>(Audi!A208)</f>
        <v>Q3</v>
      </c>
      <c r="C238" s="9" t="str">
        <f>(Audi!B208)</f>
        <v>2011-2021</v>
      </c>
      <c r="D238" s="59" t="str">
        <f>(Audi!C208)</f>
        <v>FF04</v>
      </c>
      <c r="E238" s="8" t="str">
        <f>(Audi!D208)</f>
        <v>Liquid Metal</v>
      </c>
      <c r="F238" s="8" t="str">
        <f>(Audi!E208)</f>
        <v>04H909035013LM</v>
      </c>
      <c r="G238" s="14">
        <f>(Audi!F208)</f>
        <v>26</v>
      </c>
      <c r="H238" s="12" t="str">
        <f>(Audi!G208)</f>
        <v>19"</v>
      </c>
      <c r="I238" s="12" t="str">
        <f>(Audi!H208)</f>
        <v>9.0"</v>
      </c>
      <c r="J238" s="12" t="str">
        <f>(Audi!I208)</f>
        <v>35</v>
      </c>
      <c r="K238" s="12" t="str">
        <f>(Audi!J208)</f>
        <v>5x112</v>
      </c>
      <c r="L238" s="12">
        <f>(Audi!K208)</f>
        <v>66.56</v>
      </c>
      <c r="M238" s="8" t="str">
        <f>(Audi!L208)</f>
        <v>High Offset</v>
      </c>
      <c r="N238" s="8">
        <f>(Audi!M208)</f>
        <v>24.6</v>
      </c>
      <c r="O238" s="9" t="str">
        <f>(Audi!N208)</f>
        <v>255/40R19</v>
      </c>
      <c r="P238" s="60" t="str">
        <f>(Audi!O208)</f>
        <v>FF04</v>
      </c>
      <c r="Q238" s="8" t="str">
        <f>(Audi!P208)</f>
        <v>04H909035013LM</v>
      </c>
      <c r="R238" s="14">
        <f>(Audi!Q208)</f>
        <v>26</v>
      </c>
      <c r="S238" s="12" t="str">
        <f>(Audi!R208)</f>
        <v>19"</v>
      </c>
      <c r="T238" s="12" t="str">
        <f>(Audi!S208)</f>
        <v>9.0"</v>
      </c>
      <c r="U238" s="12" t="str">
        <f>(Audi!T208)</f>
        <v>35</v>
      </c>
      <c r="V238" s="12" t="str">
        <f>(Audi!U208)</f>
        <v>5x112</v>
      </c>
      <c r="W238" s="12">
        <f>(Audi!V208)</f>
        <v>66.56</v>
      </c>
      <c r="X238" s="8" t="str">
        <f>(Audi!W208)</f>
        <v>High Offset</v>
      </c>
      <c r="Y238" s="8">
        <f>(Audi!X208)</f>
        <v>24.6</v>
      </c>
      <c r="Z238" s="9" t="str">
        <f>(Audi!Y208)</f>
        <v>255/40R19</v>
      </c>
      <c r="AA238" s="8">
        <f>(Audi!Z208)</f>
        <v>0</v>
      </c>
      <c r="AB238" s="8" t="str">
        <f>(Audi!AA208)</f>
        <v>Included</v>
      </c>
      <c r="AC238" s="8" t="str">
        <f>(Audi!AB208)</f>
        <v>LBM1415027C60-ZN</v>
      </c>
      <c r="AD238" s="8" t="str">
        <f>(Audi!AC208)</f>
        <v>HR666-571 (Q3 Only)</v>
      </c>
    </row>
    <row r="239" spans="1:30" x14ac:dyDescent="0.25">
      <c r="A239" s="7" t="s">
        <v>1973</v>
      </c>
      <c r="B239" s="8" t="str">
        <f>(Audi!A209)</f>
        <v>Q3</v>
      </c>
      <c r="C239" s="9" t="str">
        <f>(Audi!B209)</f>
        <v>2011-2021</v>
      </c>
      <c r="D239" s="59" t="str">
        <f>(Audi!C209)</f>
        <v>FF04</v>
      </c>
      <c r="E239" s="8" t="str">
        <f>(Audi!D209)</f>
        <v>Tarmac</v>
      </c>
      <c r="F239" s="8" t="str">
        <f>(Audi!E209)</f>
        <v>04H909545013TM</v>
      </c>
      <c r="G239" s="14">
        <f>(Audi!F209)</f>
        <v>27</v>
      </c>
      <c r="H239" s="12" t="str">
        <f>(Audi!G209)</f>
        <v>19"</v>
      </c>
      <c r="I239" s="12" t="str">
        <f>(Audi!H209)</f>
        <v>9.5"</v>
      </c>
      <c r="J239" s="12" t="str">
        <f>(Audi!I209)</f>
        <v>45</v>
      </c>
      <c r="K239" s="12" t="str">
        <f>(Audi!J209)</f>
        <v>5x112</v>
      </c>
      <c r="L239" s="12">
        <f>(Audi!K209)</f>
        <v>66.56</v>
      </c>
      <c r="M239" s="8" t="str">
        <f>(Audi!L209)</f>
        <v>High Offset</v>
      </c>
      <c r="N239" s="8">
        <f>(Audi!M209)</f>
        <v>0</v>
      </c>
      <c r="O239" s="9" t="str">
        <f>(Audi!N209)</f>
        <v>275/45R19</v>
      </c>
      <c r="P239" s="60" t="str">
        <f>(Audi!O209)</f>
        <v>FF04</v>
      </c>
      <c r="Q239" s="8" t="str">
        <f>(Audi!P209)</f>
        <v>04H909545013TM</v>
      </c>
      <c r="R239" s="14">
        <f>(Audi!Q209)</f>
        <v>27</v>
      </c>
      <c r="S239" s="12" t="str">
        <f>(Audi!R209)</f>
        <v>19"</v>
      </c>
      <c r="T239" s="12" t="str">
        <f>(Audi!S209)</f>
        <v>9.5"</v>
      </c>
      <c r="U239" s="12" t="str">
        <f>(Audi!T209)</f>
        <v>45</v>
      </c>
      <c r="V239" s="12" t="str">
        <f>(Audi!U209)</f>
        <v>5x112</v>
      </c>
      <c r="W239" s="12">
        <f>(Audi!V209)</f>
        <v>66.56</v>
      </c>
      <c r="X239" s="8" t="str">
        <f>(Audi!W209)</f>
        <v>High Offset</v>
      </c>
      <c r="Y239" s="8">
        <f>(Audi!X209)</f>
        <v>0</v>
      </c>
      <c r="Z239" s="9" t="str">
        <f>(Audi!Y209)</f>
        <v>275/45R19</v>
      </c>
      <c r="AA239" s="8">
        <f>(Audi!Z209)</f>
        <v>0</v>
      </c>
      <c r="AB239" s="8" t="str">
        <f>(Audi!AA209)</f>
        <v>Included</v>
      </c>
      <c r="AC239" s="8" t="str">
        <f>(Audi!AB209)</f>
        <v>LBM1415027C60-ZN</v>
      </c>
      <c r="AD239" s="8" t="str">
        <f>(Audi!AC209)</f>
        <v>HR666-571 (Q3 Only)</v>
      </c>
    </row>
    <row r="240" spans="1:30" x14ac:dyDescent="0.25">
      <c r="A240" s="7" t="s">
        <v>1973</v>
      </c>
      <c r="B240" s="8" t="str">
        <f>(Audi!A210)</f>
        <v>Q3</v>
      </c>
      <c r="C240" s="9" t="str">
        <f>(Audi!B210)</f>
        <v>2011-2021</v>
      </c>
      <c r="D240" s="59" t="str">
        <f>(Audi!C210)</f>
        <v>FF04</v>
      </c>
      <c r="E240" s="8" t="str">
        <f>(Audi!D210)</f>
        <v>Liquid Metal</v>
      </c>
      <c r="F240" s="8" t="str">
        <f>(Audi!E210)</f>
        <v>04H909545013LM</v>
      </c>
      <c r="G240" s="14">
        <f>(Audi!F210)</f>
        <v>15</v>
      </c>
      <c r="H240" s="12" t="str">
        <f>(Audi!G210)</f>
        <v>19"</v>
      </c>
      <c r="I240" s="12" t="str">
        <f>(Audi!H210)</f>
        <v>9.5"</v>
      </c>
      <c r="J240" s="12" t="str">
        <f>(Audi!I210)</f>
        <v>45</v>
      </c>
      <c r="K240" s="12" t="str">
        <f>(Audi!J210)</f>
        <v>5x112</v>
      </c>
      <c r="L240" s="12">
        <f>(Audi!K210)</f>
        <v>66.56</v>
      </c>
      <c r="M240" s="8" t="str">
        <f>(Audi!L210)</f>
        <v>High Offset</v>
      </c>
      <c r="N240" s="8">
        <f>(Audi!M210)</f>
        <v>0</v>
      </c>
      <c r="O240" s="9" t="str">
        <f>(Audi!N210)</f>
        <v>275/45R19</v>
      </c>
      <c r="P240" s="60" t="str">
        <f>(Audi!O210)</f>
        <v>FF04</v>
      </c>
      <c r="Q240" s="8" t="str">
        <f>(Audi!P210)</f>
        <v>04H909545013LM</v>
      </c>
      <c r="R240" s="14">
        <f>(Audi!Q210)</f>
        <v>15</v>
      </c>
      <c r="S240" s="12" t="str">
        <f>(Audi!R210)</f>
        <v>19"</v>
      </c>
      <c r="T240" s="12" t="str">
        <f>(Audi!S210)</f>
        <v>9.5"</v>
      </c>
      <c r="U240" s="12" t="str">
        <f>(Audi!T210)</f>
        <v>45</v>
      </c>
      <c r="V240" s="12" t="str">
        <f>(Audi!U210)</f>
        <v>5x112</v>
      </c>
      <c r="W240" s="12">
        <f>(Audi!V210)</f>
        <v>66.56</v>
      </c>
      <c r="X240" s="8" t="str">
        <f>(Audi!W210)</f>
        <v>High Offset</v>
      </c>
      <c r="Y240" s="8">
        <f>(Audi!X210)</f>
        <v>0</v>
      </c>
      <c r="Z240" s="9" t="str">
        <f>(Audi!Y210)</f>
        <v>275/45R19</v>
      </c>
      <c r="AA240" s="8">
        <f>(Audi!Z210)</f>
        <v>0</v>
      </c>
      <c r="AB240" s="8" t="str">
        <f>(Audi!AA210)</f>
        <v>Included</v>
      </c>
      <c r="AC240" s="8" t="str">
        <f>(Audi!AB210)</f>
        <v>LBM1415027C60-ZN</v>
      </c>
      <c r="AD240" s="8" t="str">
        <f>(Audi!AC210)</f>
        <v>HR666-571 (Q3 Only)</v>
      </c>
    </row>
    <row r="241" spans="1:30" x14ac:dyDescent="0.25">
      <c r="A241" s="7" t="s">
        <v>1973</v>
      </c>
      <c r="B241" s="8" t="e">
        <f>(Audi!#REF!)</f>
        <v>#REF!</v>
      </c>
      <c r="C241" s="9" t="e">
        <f>(Audi!#REF!)</f>
        <v>#REF!</v>
      </c>
      <c r="D241" s="59" t="e">
        <f>(Audi!#REF!)</f>
        <v>#REF!</v>
      </c>
      <c r="E241" s="8" t="e">
        <f>(Audi!#REF!)</f>
        <v>#REF!</v>
      </c>
      <c r="F241" s="8" t="e">
        <f>(Audi!#REF!)</f>
        <v>#REF!</v>
      </c>
      <c r="G241" s="14" t="e">
        <f>(Audi!#REF!)</f>
        <v>#REF!</v>
      </c>
      <c r="H241" s="12" t="e">
        <f>(Audi!#REF!)</f>
        <v>#REF!</v>
      </c>
      <c r="I241" s="12" t="e">
        <f>(Audi!#REF!)</f>
        <v>#REF!</v>
      </c>
      <c r="J241" s="12" t="e">
        <f>(Audi!#REF!)</f>
        <v>#REF!</v>
      </c>
      <c r="K241" s="12" t="e">
        <f>(Audi!#REF!)</f>
        <v>#REF!</v>
      </c>
      <c r="L241" s="12" t="e">
        <f>(Audi!#REF!)</f>
        <v>#REF!</v>
      </c>
      <c r="M241" s="8" t="e">
        <f>(Audi!#REF!)</f>
        <v>#REF!</v>
      </c>
      <c r="N241" s="8" t="e">
        <f>(Audi!#REF!)</f>
        <v>#REF!</v>
      </c>
      <c r="O241" s="9" t="e">
        <f>(Audi!#REF!)</f>
        <v>#REF!</v>
      </c>
      <c r="P241" s="60" t="e">
        <f>(Audi!#REF!)</f>
        <v>#REF!</v>
      </c>
      <c r="Q241" s="8" t="e">
        <f>(Audi!#REF!)</f>
        <v>#REF!</v>
      </c>
      <c r="R241" s="14" t="e">
        <f>(Audi!#REF!)</f>
        <v>#REF!</v>
      </c>
      <c r="S241" s="12" t="e">
        <f>(Audi!#REF!)</f>
        <v>#REF!</v>
      </c>
      <c r="T241" s="12" t="e">
        <f>(Audi!#REF!)</f>
        <v>#REF!</v>
      </c>
      <c r="U241" s="12" t="e">
        <f>(Audi!#REF!)</f>
        <v>#REF!</v>
      </c>
      <c r="V241" s="12" t="e">
        <f>(Audi!#REF!)</f>
        <v>#REF!</v>
      </c>
      <c r="W241" s="12" t="e">
        <f>(Audi!#REF!)</f>
        <v>#REF!</v>
      </c>
      <c r="X241" s="8" t="e">
        <f>(Audi!#REF!)</f>
        <v>#REF!</v>
      </c>
      <c r="Y241" s="8" t="e">
        <f>(Audi!#REF!)</f>
        <v>#REF!</v>
      </c>
      <c r="Z241" s="9" t="e">
        <f>(Audi!#REF!)</f>
        <v>#REF!</v>
      </c>
      <c r="AA241" s="8" t="e">
        <f>(Audi!#REF!)</f>
        <v>#REF!</v>
      </c>
      <c r="AB241" s="8" t="e">
        <f>(Audi!#REF!)</f>
        <v>#REF!</v>
      </c>
      <c r="AC241" s="8" t="e">
        <f>(Audi!#REF!)</f>
        <v>#REF!</v>
      </c>
      <c r="AD241" s="8" t="e">
        <f>(Audi!#REF!)</f>
        <v>#REF!</v>
      </c>
    </row>
    <row r="242" spans="1:30" x14ac:dyDescent="0.25">
      <c r="A242" s="7" t="s">
        <v>1973</v>
      </c>
      <c r="B242" s="8" t="e">
        <f>(Audi!#REF!)</f>
        <v>#REF!</v>
      </c>
      <c r="C242" s="9" t="e">
        <f>(Audi!#REF!)</f>
        <v>#REF!</v>
      </c>
      <c r="D242" s="59" t="e">
        <f>(Audi!#REF!)</f>
        <v>#REF!</v>
      </c>
      <c r="E242" s="8" t="e">
        <f>(Audi!#REF!)</f>
        <v>#REF!</v>
      </c>
      <c r="F242" s="8" t="e">
        <f>(Audi!#REF!)</f>
        <v>#REF!</v>
      </c>
      <c r="G242" s="14" t="e">
        <f>(Audi!#REF!)</f>
        <v>#REF!</v>
      </c>
      <c r="H242" s="12" t="e">
        <f>(Audi!#REF!)</f>
        <v>#REF!</v>
      </c>
      <c r="I242" s="12" t="e">
        <f>(Audi!#REF!)</f>
        <v>#REF!</v>
      </c>
      <c r="J242" s="12" t="e">
        <f>(Audi!#REF!)</f>
        <v>#REF!</v>
      </c>
      <c r="K242" s="12" t="e">
        <f>(Audi!#REF!)</f>
        <v>#REF!</v>
      </c>
      <c r="L242" s="12" t="e">
        <f>(Audi!#REF!)</f>
        <v>#REF!</v>
      </c>
      <c r="M242" s="8" t="e">
        <f>(Audi!#REF!)</f>
        <v>#REF!</v>
      </c>
      <c r="N242" s="8" t="e">
        <f>(Audi!#REF!)</f>
        <v>#REF!</v>
      </c>
      <c r="O242" s="9" t="e">
        <f>(Audi!#REF!)</f>
        <v>#REF!</v>
      </c>
      <c r="P242" s="60" t="e">
        <f>(Audi!#REF!)</f>
        <v>#REF!</v>
      </c>
      <c r="Q242" s="8" t="e">
        <f>(Audi!#REF!)</f>
        <v>#REF!</v>
      </c>
      <c r="R242" s="14" t="e">
        <f>(Audi!#REF!)</f>
        <v>#REF!</v>
      </c>
      <c r="S242" s="12" t="e">
        <f>(Audi!#REF!)</f>
        <v>#REF!</v>
      </c>
      <c r="T242" s="12" t="e">
        <f>(Audi!#REF!)</f>
        <v>#REF!</v>
      </c>
      <c r="U242" s="12" t="e">
        <f>(Audi!#REF!)</f>
        <v>#REF!</v>
      </c>
      <c r="V242" s="12" t="e">
        <f>(Audi!#REF!)</f>
        <v>#REF!</v>
      </c>
      <c r="W242" s="12" t="e">
        <f>(Audi!#REF!)</f>
        <v>#REF!</v>
      </c>
      <c r="X242" s="8" t="e">
        <f>(Audi!#REF!)</f>
        <v>#REF!</v>
      </c>
      <c r="Y242" s="8" t="e">
        <f>(Audi!#REF!)</f>
        <v>#REF!</v>
      </c>
      <c r="Z242" s="9" t="e">
        <f>(Audi!#REF!)</f>
        <v>#REF!</v>
      </c>
      <c r="AA242" s="8" t="e">
        <f>(Audi!#REF!)</f>
        <v>#REF!</v>
      </c>
      <c r="AB242" s="8" t="e">
        <f>(Audi!#REF!)</f>
        <v>#REF!</v>
      </c>
      <c r="AC242" s="8" t="e">
        <f>(Audi!#REF!)</f>
        <v>#REF!</v>
      </c>
      <c r="AD242" s="8" t="e">
        <f>(Audi!#REF!)</f>
        <v>#REF!</v>
      </c>
    </row>
    <row r="243" spans="1:30" x14ac:dyDescent="0.25">
      <c r="A243" s="7" t="s">
        <v>1973</v>
      </c>
      <c r="B243" s="8" t="str">
        <f>(Audi!A211)</f>
        <v>Q3</v>
      </c>
      <c r="C243" s="9" t="str">
        <f>(Audi!B211)</f>
        <v>2011-2021</v>
      </c>
      <c r="D243" s="59" t="str">
        <f>(Audi!C211)</f>
        <v>FF10</v>
      </c>
      <c r="E243" s="8" t="str">
        <f>(Audi!D211)</f>
        <v>Tarmac</v>
      </c>
      <c r="F243" s="8" t="str">
        <f>(Audi!E211)</f>
        <v>10H909035013TM</v>
      </c>
      <c r="G243" s="14">
        <f>(Audi!F211)</f>
        <v>4</v>
      </c>
      <c r="H243" s="12" t="str">
        <f>(Audi!G211)</f>
        <v>19"</v>
      </c>
      <c r="I243" s="12" t="str">
        <f>(Audi!H211)</f>
        <v>9.0"</v>
      </c>
      <c r="J243" s="12" t="str">
        <f>(Audi!I211)</f>
        <v>35</v>
      </c>
      <c r="K243" s="12" t="str">
        <f>(Audi!J211)</f>
        <v>5x112</v>
      </c>
      <c r="L243" s="12">
        <f>(Audi!K211)</f>
        <v>66.56</v>
      </c>
      <c r="M243" s="8" t="str">
        <f>(Audi!L211)</f>
        <v>High Offset</v>
      </c>
      <c r="N243" s="8">
        <f>(Audi!M211)</f>
        <v>0</v>
      </c>
      <c r="O243" s="9" t="str">
        <f>(Audi!N211)</f>
        <v>255/40R19</v>
      </c>
      <c r="P243" s="60" t="str">
        <f>(Audi!O211)</f>
        <v>FF10</v>
      </c>
      <c r="Q243" s="8" t="str">
        <f>(Audi!P211)</f>
        <v>10H909035013TM</v>
      </c>
      <c r="R243" s="14">
        <f>(Audi!Q211)</f>
        <v>4</v>
      </c>
      <c r="S243" s="12" t="str">
        <f>(Audi!R211)</f>
        <v>19"</v>
      </c>
      <c r="T243" s="12" t="str">
        <f>(Audi!S211)</f>
        <v>9.0"</v>
      </c>
      <c r="U243" s="12" t="str">
        <f>(Audi!T211)</f>
        <v>35</v>
      </c>
      <c r="V243" s="12" t="str">
        <f>(Audi!U211)</f>
        <v>5x112</v>
      </c>
      <c r="W243" s="12">
        <f>(Audi!V211)</f>
        <v>66.56</v>
      </c>
      <c r="X243" s="8" t="str">
        <f>(Audi!W211)</f>
        <v>High Offset</v>
      </c>
      <c r="Y243" s="8">
        <f>(Audi!X211)</f>
        <v>0</v>
      </c>
      <c r="Z243" s="9" t="str">
        <f>(Audi!Y211)</f>
        <v>255/40R19</v>
      </c>
      <c r="AA243" s="8">
        <f>(Audi!Z211)</f>
        <v>0</v>
      </c>
      <c r="AB243" s="8" t="str">
        <f>(Audi!AA211)</f>
        <v>Included</v>
      </c>
      <c r="AC243" s="8" t="str">
        <f>(Audi!AB211)</f>
        <v>LBM1415027C60-ZN</v>
      </c>
      <c r="AD243" s="8" t="str">
        <f>(Audi!AC211)</f>
        <v>HR666-571 (Q3 Only)</v>
      </c>
    </row>
    <row r="244" spans="1:30" x14ac:dyDescent="0.25">
      <c r="A244" s="7" t="s">
        <v>1973</v>
      </c>
      <c r="B244" s="8" t="str">
        <f>(Audi!A212)</f>
        <v>Q3</v>
      </c>
      <c r="C244" s="9" t="str">
        <f>(Audi!B212)</f>
        <v>2011-2021</v>
      </c>
      <c r="D244" s="59" t="str">
        <f>(Audi!C212)</f>
        <v>FF10</v>
      </c>
      <c r="E244" s="8" t="str">
        <f>(Audi!D212)</f>
        <v>Liquid Metal</v>
      </c>
      <c r="F244" s="8" t="str">
        <f>(Audi!E212)</f>
        <v>10H909035013LM</v>
      </c>
      <c r="G244" s="14">
        <f>(Audi!F212)</f>
        <v>0</v>
      </c>
      <c r="H244" s="12" t="str">
        <f>(Audi!G212)</f>
        <v>19"</v>
      </c>
      <c r="I244" s="12" t="str">
        <f>(Audi!H212)</f>
        <v>9.0"</v>
      </c>
      <c r="J244" s="12" t="str">
        <f>(Audi!I212)</f>
        <v>35</v>
      </c>
      <c r="K244" s="12" t="str">
        <f>(Audi!J212)</f>
        <v>5x112</v>
      </c>
      <c r="L244" s="12">
        <f>(Audi!K212)</f>
        <v>66.56</v>
      </c>
      <c r="M244" s="8" t="str">
        <f>(Audi!L212)</f>
        <v>High Offset</v>
      </c>
      <c r="N244" s="8">
        <f>(Audi!M212)</f>
        <v>0</v>
      </c>
      <c r="O244" s="9" t="str">
        <f>(Audi!N212)</f>
        <v>255/40R19</v>
      </c>
      <c r="P244" s="60" t="str">
        <f>(Audi!O212)</f>
        <v>FF10</v>
      </c>
      <c r="Q244" s="8" t="str">
        <f>(Audi!P212)</f>
        <v>10H909035013LM</v>
      </c>
      <c r="R244" s="14">
        <f>(Audi!Q212)</f>
        <v>0</v>
      </c>
      <c r="S244" s="12" t="str">
        <f>(Audi!R212)</f>
        <v>19"</v>
      </c>
      <c r="T244" s="12" t="str">
        <f>(Audi!S212)</f>
        <v>9.0"</v>
      </c>
      <c r="U244" s="12" t="str">
        <f>(Audi!T212)</f>
        <v>35</v>
      </c>
      <c r="V244" s="12" t="str">
        <f>(Audi!U212)</f>
        <v>5x112</v>
      </c>
      <c r="W244" s="12">
        <f>(Audi!V212)</f>
        <v>66.56</v>
      </c>
      <c r="X244" s="8" t="str">
        <f>(Audi!W212)</f>
        <v>High Offset</v>
      </c>
      <c r="Y244" s="8">
        <f>(Audi!X212)</f>
        <v>0</v>
      </c>
      <c r="Z244" s="9" t="str">
        <f>(Audi!Y212)</f>
        <v>255/40R19</v>
      </c>
      <c r="AA244" s="8">
        <f>(Audi!Z212)</f>
        <v>0</v>
      </c>
      <c r="AB244" s="8" t="str">
        <f>(Audi!AA212)</f>
        <v>Included</v>
      </c>
      <c r="AC244" s="8" t="str">
        <f>(Audi!AB212)</f>
        <v>LBM1415027C60-ZN</v>
      </c>
      <c r="AD244" s="8" t="str">
        <f>(Audi!AC212)</f>
        <v>HR666-571 (Q3 Only)</v>
      </c>
    </row>
    <row r="245" spans="1:30" x14ac:dyDescent="0.25">
      <c r="A245" s="7" t="s">
        <v>1973</v>
      </c>
      <c r="B245" s="8" t="str">
        <f>(Audi!A213)</f>
        <v>Q3</v>
      </c>
      <c r="C245" s="9" t="str">
        <f>(Audi!B213)</f>
        <v>2011-2021</v>
      </c>
      <c r="D245" s="59" t="str">
        <f>(Audi!C213)</f>
        <v>FF10</v>
      </c>
      <c r="E245" s="8" t="str">
        <f>(Audi!D213)</f>
        <v>Tarmac</v>
      </c>
      <c r="F245" s="8" t="str">
        <f>(Audi!E213)</f>
        <v>10H909545013TM</v>
      </c>
      <c r="G245" s="14">
        <f>(Audi!F213)</f>
        <v>1</v>
      </c>
      <c r="H245" s="12" t="str">
        <f>(Audi!G213)</f>
        <v>19"</v>
      </c>
      <c r="I245" s="12" t="str">
        <f>(Audi!H213)</f>
        <v>9.5"</v>
      </c>
      <c r="J245" s="12" t="str">
        <f>(Audi!I213)</f>
        <v>45</v>
      </c>
      <c r="K245" s="12" t="str">
        <f>(Audi!J213)</f>
        <v>5x112</v>
      </c>
      <c r="L245" s="12">
        <f>(Audi!K213)</f>
        <v>66.56</v>
      </c>
      <c r="M245" s="8" t="str">
        <f>(Audi!L213)</f>
        <v>High Offset</v>
      </c>
      <c r="N245" s="8">
        <f>(Audi!M213)</f>
        <v>0</v>
      </c>
      <c r="O245" s="9" t="str">
        <f>(Audi!N213)</f>
        <v>275/45R19</v>
      </c>
      <c r="P245" s="60" t="str">
        <f>(Audi!O213)</f>
        <v>FF10</v>
      </c>
      <c r="Q245" s="8" t="str">
        <f>(Audi!P213)</f>
        <v>10H909545013TM</v>
      </c>
      <c r="R245" s="14">
        <f>(Audi!Q213)</f>
        <v>1</v>
      </c>
      <c r="S245" s="12" t="str">
        <f>(Audi!R213)</f>
        <v>19"</v>
      </c>
      <c r="T245" s="12" t="str">
        <f>(Audi!S213)</f>
        <v>9.5"</v>
      </c>
      <c r="U245" s="12" t="str">
        <f>(Audi!T213)</f>
        <v>45</v>
      </c>
      <c r="V245" s="12" t="str">
        <f>(Audi!U213)</f>
        <v>5x112</v>
      </c>
      <c r="W245" s="12">
        <f>(Audi!V213)</f>
        <v>66.56</v>
      </c>
      <c r="X245" s="8" t="str">
        <f>(Audi!W213)</f>
        <v>High Offset</v>
      </c>
      <c r="Y245" s="8">
        <f>(Audi!X213)</f>
        <v>0</v>
      </c>
      <c r="Z245" s="9" t="str">
        <f>(Audi!Y213)</f>
        <v>275/45R19</v>
      </c>
      <c r="AA245" s="8">
        <f>(Audi!Z213)</f>
        <v>0</v>
      </c>
      <c r="AB245" s="8" t="str">
        <f>(Audi!AA213)</f>
        <v>Included</v>
      </c>
      <c r="AC245" s="8" t="str">
        <f>(Audi!AB213)</f>
        <v>LBM1415027C60-ZN</v>
      </c>
      <c r="AD245" s="8" t="str">
        <f>(Audi!AC213)</f>
        <v>HR666-571 (Q3 Only)</v>
      </c>
    </row>
    <row r="246" spans="1:30" x14ac:dyDescent="0.25">
      <c r="A246" s="7" t="s">
        <v>1973</v>
      </c>
      <c r="B246" s="8" t="str">
        <f>(Audi!A214)</f>
        <v>Q3</v>
      </c>
      <c r="C246" s="9" t="str">
        <f>(Audi!B214)</f>
        <v>2011-2021</v>
      </c>
      <c r="D246" s="59" t="str">
        <f>(Audi!C214)</f>
        <v>FF10</v>
      </c>
      <c r="E246" s="8" t="str">
        <f>(Audi!D214)</f>
        <v>Liquid Metal</v>
      </c>
      <c r="F246" s="8" t="str">
        <f>(Audi!E214)</f>
        <v>10H909545013LM</v>
      </c>
      <c r="G246" s="14">
        <f>(Audi!F214)</f>
        <v>22</v>
      </c>
      <c r="H246" s="12" t="str">
        <f>(Audi!G214)</f>
        <v>19"</v>
      </c>
      <c r="I246" s="12" t="str">
        <f>(Audi!H214)</f>
        <v>9.5"</v>
      </c>
      <c r="J246" s="12" t="str">
        <f>(Audi!I214)</f>
        <v>45</v>
      </c>
      <c r="K246" s="12" t="str">
        <f>(Audi!J214)</f>
        <v>5x112</v>
      </c>
      <c r="L246" s="12">
        <f>(Audi!K214)</f>
        <v>66.56</v>
      </c>
      <c r="M246" s="8" t="str">
        <f>(Audi!L214)</f>
        <v>High Offset</v>
      </c>
      <c r="N246" s="8">
        <f>(Audi!M214)</f>
        <v>0</v>
      </c>
      <c r="O246" s="9" t="str">
        <f>(Audi!N214)</f>
        <v>275/45R19</v>
      </c>
      <c r="P246" s="60" t="str">
        <f>(Audi!O214)</f>
        <v>FF10</v>
      </c>
      <c r="Q246" s="8" t="str">
        <f>(Audi!P214)</f>
        <v>10H909545013LM</v>
      </c>
      <c r="R246" s="14">
        <f>(Audi!Q214)</f>
        <v>22</v>
      </c>
      <c r="S246" s="12" t="str">
        <f>(Audi!R214)</f>
        <v>19"</v>
      </c>
      <c r="T246" s="12" t="str">
        <f>(Audi!S214)</f>
        <v>9.5"</v>
      </c>
      <c r="U246" s="12" t="str">
        <f>(Audi!T214)</f>
        <v>45</v>
      </c>
      <c r="V246" s="12" t="str">
        <f>(Audi!U214)</f>
        <v>5x112</v>
      </c>
      <c r="W246" s="12">
        <f>(Audi!V214)</f>
        <v>66.56</v>
      </c>
      <c r="X246" s="8" t="str">
        <f>(Audi!W214)</f>
        <v>High Offset</v>
      </c>
      <c r="Y246" s="8">
        <f>(Audi!X214)</f>
        <v>0</v>
      </c>
      <c r="Z246" s="9" t="str">
        <f>(Audi!Y214)</f>
        <v>275/45R19</v>
      </c>
      <c r="AA246" s="8">
        <f>(Audi!Z214)</f>
        <v>0</v>
      </c>
      <c r="AB246" s="8" t="str">
        <f>(Audi!AA214)</f>
        <v>Included</v>
      </c>
      <c r="AC246" s="8" t="str">
        <f>(Audi!AB214)</f>
        <v>LBM1415027C60-ZN</v>
      </c>
      <c r="AD246" s="8" t="str">
        <f>(Audi!AC214)</f>
        <v>HR666-571 (Q3 Only)</v>
      </c>
    </row>
    <row r="247" spans="1:30" x14ac:dyDescent="0.25">
      <c r="A247" s="7" t="s">
        <v>1973</v>
      </c>
      <c r="B247" s="8" t="e">
        <f>(Audi!#REF!)</f>
        <v>#REF!</v>
      </c>
      <c r="C247" s="9" t="e">
        <f>(Audi!#REF!)</f>
        <v>#REF!</v>
      </c>
      <c r="D247" s="59" t="e">
        <f>(Audi!#REF!)</f>
        <v>#REF!</v>
      </c>
      <c r="E247" s="8" t="e">
        <f>(Audi!#REF!)</f>
        <v>#REF!</v>
      </c>
      <c r="F247" s="8" t="e">
        <f>(Audi!#REF!)</f>
        <v>#REF!</v>
      </c>
      <c r="G247" s="14" t="e">
        <f>(Audi!#REF!)</f>
        <v>#REF!</v>
      </c>
      <c r="H247" s="12" t="e">
        <f>(Audi!#REF!)</f>
        <v>#REF!</v>
      </c>
      <c r="I247" s="12" t="e">
        <f>(Audi!#REF!)</f>
        <v>#REF!</v>
      </c>
      <c r="J247" s="12" t="e">
        <f>(Audi!#REF!)</f>
        <v>#REF!</v>
      </c>
      <c r="K247" s="12" t="e">
        <f>(Audi!#REF!)</f>
        <v>#REF!</v>
      </c>
      <c r="L247" s="12" t="e">
        <f>(Audi!#REF!)</f>
        <v>#REF!</v>
      </c>
      <c r="M247" s="8" t="e">
        <f>(Audi!#REF!)</f>
        <v>#REF!</v>
      </c>
      <c r="N247" s="8" t="e">
        <f>(Audi!#REF!)</f>
        <v>#REF!</v>
      </c>
      <c r="O247" s="9" t="e">
        <f>(Audi!#REF!)</f>
        <v>#REF!</v>
      </c>
      <c r="P247" s="60" t="e">
        <f>(Audi!#REF!)</f>
        <v>#REF!</v>
      </c>
      <c r="Q247" s="8" t="e">
        <f>(Audi!#REF!)</f>
        <v>#REF!</v>
      </c>
      <c r="R247" s="14" t="e">
        <f>(Audi!#REF!)</f>
        <v>#REF!</v>
      </c>
      <c r="S247" s="12" t="e">
        <f>(Audi!#REF!)</f>
        <v>#REF!</v>
      </c>
      <c r="T247" s="12" t="e">
        <f>(Audi!#REF!)</f>
        <v>#REF!</v>
      </c>
      <c r="U247" s="12" t="e">
        <f>(Audi!#REF!)</f>
        <v>#REF!</v>
      </c>
      <c r="V247" s="12" t="e">
        <f>(Audi!#REF!)</f>
        <v>#REF!</v>
      </c>
      <c r="W247" s="12" t="e">
        <f>(Audi!#REF!)</f>
        <v>#REF!</v>
      </c>
      <c r="X247" s="8" t="e">
        <f>(Audi!#REF!)</f>
        <v>#REF!</v>
      </c>
      <c r="Y247" s="8" t="e">
        <f>(Audi!#REF!)</f>
        <v>#REF!</v>
      </c>
      <c r="Z247" s="9" t="e">
        <f>(Audi!#REF!)</f>
        <v>#REF!</v>
      </c>
      <c r="AA247" s="8" t="e">
        <f>(Audi!#REF!)</f>
        <v>#REF!</v>
      </c>
      <c r="AB247" s="8" t="e">
        <f>(Audi!#REF!)</f>
        <v>#REF!</v>
      </c>
      <c r="AC247" s="8" t="e">
        <f>(Audi!#REF!)</f>
        <v>#REF!</v>
      </c>
      <c r="AD247" s="8" t="e">
        <f>(Audi!#REF!)</f>
        <v>#REF!</v>
      </c>
    </row>
    <row r="248" spans="1:30" x14ac:dyDescent="0.25">
      <c r="A248" s="7" t="s">
        <v>1973</v>
      </c>
      <c r="B248" s="8" t="e">
        <f>(Audi!#REF!)</f>
        <v>#REF!</v>
      </c>
      <c r="C248" s="9" t="e">
        <f>(Audi!#REF!)</f>
        <v>#REF!</v>
      </c>
      <c r="D248" s="59" t="e">
        <f>(Audi!#REF!)</f>
        <v>#REF!</v>
      </c>
      <c r="E248" s="8" t="e">
        <f>(Audi!#REF!)</f>
        <v>#REF!</v>
      </c>
      <c r="F248" s="8" t="e">
        <f>(Audi!#REF!)</f>
        <v>#REF!</v>
      </c>
      <c r="G248" s="14" t="e">
        <f>(Audi!#REF!)</f>
        <v>#REF!</v>
      </c>
      <c r="H248" s="12" t="e">
        <f>(Audi!#REF!)</f>
        <v>#REF!</v>
      </c>
      <c r="I248" s="12" t="e">
        <f>(Audi!#REF!)</f>
        <v>#REF!</v>
      </c>
      <c r="J248" s="12" t="e">
        <f>(Audi!#REF!)</f>
        <v>#REF!</v>
      </c>
      <c r="K248" s="12" t="e">
        <f>(Audi!#REF!)</f>
        <v>#REF!</v>
      </c>
      <c r="L248" s="12" t="e">
        <f>(Audi!#REF!)</f>
        <v>#REF!</v>
      </c>
      <c r="M248" s="8" t="e">
        <f>(Audi!#REF!)</f>
        <v>#REF!</v>
      </c>
      <c r="N248" s="8" t="e">
        <f>(Audi!#REF!)</f>
        <v>#REF!</v>
      </c>
      <c r="O248" s="9" t="e">
        <f>(Audi!#REF!)</f>
        <v>#REF!</v>
      </c>
      <c r="P248" s="60" t="e">
        <f>(Audi!#REF!)</f>
        <v>#REF!</v>
      </c>
      <c r="Q248" s="8" t="e">
        <f>(Audi!#REF!)</f>
        <v>#REF!</v>
      </c>
      <c r="R248" s="14" t="e">
        <f>(Audi!#REF!)</f>
        <v>#REF!</v>
      </c>
      <c r="S248" s="12" t="e">
        <f>(Audi!#REF!)</f>
        <v>#REF!</v>
      </c>
      <c r="T248" s="12" t="e">
        <f>(Audi!#REF!)</f>
        <v>#REF!</v>
      </c>
      <c r="U248" s="12" t="e">
        <f>(Audi!#REF!)</f>
        <v>#REF!</v>
      </c>
      <c r="V248" s="12" t="e">
        <f>(Audi!#REF!)</f>
        <v>#REF!</v>
      </c>
      <c r="W248" s="12" t="e">
        <f>(Audi!#REF!)</f>
        <v>#REF!</v>
      </c>
      <c r="X248" s="8" t="e">
        <f>(Audi!#REF!)</f>
        <v>#REF!</v>
      </c>
      <c r="Y248" s="8" t="e">
        <f>(Audi!#REF!)</f>
        <v>#REF!</v>
      </c>
      <c r="Z248" s="9" t="e">
        <f>(Audi!#REF!)</f>
        <v>#REF!</v>
      </c>
      <c r="AA248" s="8" t="e">
        <f>(Audi!#REF!)</f>
        <v>#REF!</v>
      </c>
      <c r="AB248" s="8" t="e">
        <f>(Audi!#REF!)</f>
        <v>#REF!</v>
      </c>
      <c r="AC248" s="8" t="e">
        <f>(Audi!#REF!)</f>
        <v>#REF!</v>
      </c>
      <c r="AD248" s="8" t="e">
        <f>(Audi!#REF!)</f>
        <v>#REF!</v>
      </c>
    </row>
    <row r="249" spans="1:30" x14ac:dyDescent="0.25">
      <c r="A249" s="7" t="s">
        <v>1973</v>
      </c>
      <c r="B249" s="8" t="str">
        <f>(Audi!A215)</f>
        <v>Q3</v>
      </c>
      <c r="C249" s="9" t="str">
        <f>(Audi!B215)</f>
        <v>2011-2021</v>
      </c>
      <c r="D249" s="59" t="str">
        <f>(Audi!C215)</f>
        <v>FF11</v>
      </c>
      <c r="E249" s="8" t="str">
        <f>(Audi!D215)</f>
        <v>Tarmac</v>
      </c>
      <c r="F249" s="8" t="str">
        <f>(Audi!E215)</f>
        <v>11H909035013TM</v>
      </c>
      <c r="G249" s="14">
        <f>(Audi!F215)</f>
        <v>16</v>
      </c>
      <c r="H249" s="12" t="str">
        <f>(Audi!G215)</f>
        <v>19"</v>
      </c>
      <c r="I249" s="12" t="str">
        <f>(Audi!H215)</f>
        <v>9.0"</v>
      </c>
      <c r="J249" s="12" t="str">
        <f>(Audi!I215)</f>
        <v>35</v>
      </c>
      <c r="K249" s="12" t="str">
        <f>(Audi!J215)</f>
        <v>5x112</v>
      </c>
      <c r="L249" s="12">
        <f>(Audi!K215)</f>
        <v>66.56</v>
      </c>
      <c r="M249" s="8" t="str">
        <f>(Audi!L215)</f>
        <v>High Offset</v>
      </c>
      <c r="N249" s="8">
        <f>(Audi!M215)</f>
        <v>0</v>
      </c>
      <c r="O249" s="9" t="str">
        <f>(Audi!N215)</f>
        <v>255/40R19</v>
      </c>
      <c r="P249" s="60" t="str">
        <f>(Audi!O215)</f>
        <v>FF11</v>
      </c>
      <c r="Q249" s="8" t="str">
        <f>(Audi!P215)</f>
        <v>11H909035013TM</v>
      </c>
      <c r="R249" s="14">
        <f>(Audi!Q215)</f>
        <v>16</v>
      </c>
      <c r="S249" s="12" t="str">
        <f>(Audi!R215)</f>
        <v>19"</v>
      </c>
      <c r="T249" s="12" t="str">
        <f>(Audi!S215)</f>
        <v>9.0"</v>
      </c>
      <c r="U249" s="12" t="str">
        <f>(Audi!T215)</f>
        <v>35</v>
      </c>
      <c r="V249" s="12" t="str">
        <f>(Audi!U215)</f>
        <v>5x112</v>
      </c>
      <c r="W249" s="12">
        <f>(Audi!V215)</f>
        <v>66.56</v>
      </c>
      <c r="X249" s="8" t="str">
        <f>(Audi!W215)</f>
        <v>High Offset</v>
      </c>
      <c r="Y249" s="8">
        <f>(Audi!X215)</f>
        <v>0</v>
      </c>
      <c r="Z249" s="9" t="str">
        <f>(Audi!Y215)</f>
        <v>255/40R19</v>
      </c>
      <c r="AA249" s="8">
        <f>(Audi!Z215)</f>
        <v>0</v>
      </c>
      <c r="AB249" s="8" t="str">
        <f>(Audi!AA215)</f>
        <v>Included</v>
      </c>
      <c r="AC249" s="8" t="str">
        <f>(Audi!AB215)</f>
        <v>LBM1415027C60-ZN</v>
      </c>
      <c r="AD249" s="8" t="str">
        <f>(Audi!AC215)</f>
        <v>HR666-571 (Q3 Only)</v>
      </c>
    </row>
    <row r="250" spans="1:30" x14ac:dyDescent="0.25">
      <c r="A250" s="7" t="s">
        <v>1973</v>
      </c>
      <c r="B250" s="8" t="str">
        <f>(Audi!A216)</f>
        <v>Q3</v>
      </c>
      <c r="C250" s="9" t="str">
        <f>(Audi!B216)</f>
        <v>2011-2021</v>
      </c>
      <c r="D250" s="59" t="str">
        <f>(Audi!C216)</f>
        <v>FF11</v>
      </c>
      <c r="E250" s="8" t="str">
        <f>(Audi!D216)</f>
        <v>Liquid Metal</v>
      </c>
      <c r="F250" s="8" t="str">
        <f>(Audi!E216)</f>
        <v>11H909035013LM</v>
      </c>
      <c r="G250" s="14">
        <f>(Audi!F216)</f>
        <v>4</v>
      </c>
      <c r="H250" s="12" t="str">
        <f>(Audi!G216)</f>
        <v>19"</v>
      </c>
      <c r="I250" s="12" t="str">
        <f>(Audi!H216)</f>
        <v>9.0"</v>
      </c>
      <c r="J250" s="12" t="str">
        <f>(Audi!I216)</f>
        <v>35</v>
      </c>
      <c r="K250" s="12" t="str">
        <f>(Audi!J216)</f>
        <v>5x112</v>
      </c>
      <c r="L250" s="12">
        <f>(Audi!K216)</f>
        <v>66.56</v>
      </c>
      <c r="M250" s="8" t="str">
        <f>(Audi!L216)</f>
        <v>High Offset</v>
      </c>
      <c r="N250" s="8">
        <f>(Audi!M216)</f>
        <v>0</v>
      </c>
      <c r="O250" s="9" t="str">
        <f>(Audi!N216)</f>
        <v>255/40R19</v>
      </c>
      <c r="P250" s="60" t="str">
        <f>(Audi!O216)</f>
        <v>FF11</v>
      </c>
      <c r="Q250" s="8" t="str">
        <f>(Audi!P216)</f>
        <v>11H909035013LM</v>
      </c>
      <c r="R250" s="14">
        <f>(Audi!Q216)</f>
        <v>4</v>
      </c>
      <c r="S250" s="12" t="str">
        <f>(Audi!R216)</f>
        <v>19"</v>
      </c>
      <c r="T250" s="12" t="str">
        <f>(Audi!S216)</f>
        <v>9.0"</v>
      </c>
      <c r="U250" s="12" t="str">
        <f>(Audi!T216)</f>
        <v>35</v>
      </c>
      <c r="V250" s="12" t="str">
        <f>(Audi!U216)</f>
        <v>5x112</v>
      </c>
      <c r="W250" s="12">
        <f>(Audi!V216)</f>
        <v>66.56</v>
      </c>
      <c r="X250" s="8" t="str">
        <f>(Audi!W216)</f>
        <v>High Offset</v>
      </c>
      <c r="Y250" s="8">
        <f>(Audi!X216)</f>
        <v>0</v>
      </c>
      <c r="Z250" s="9" t="str">
        <f>(Audi!Y216)</f>
        <v>255/40R19</v>
      </c>
      <c r="AA250" s="8">
        <f>(Audi!Z216)</f>
        <v>0</v>
      </c>
      <c r="AB250" s="8" t="str">
        <f>(Audi!AA216)</f>
        <v>Included</v>
      </c>
      <c r="AC250" s="8" t="str">
        <f>(Audi!AB216)</f>
        <v>LBM1415027C60-ZN</v>
      </c>
      <c r="AD250" s="8" t="str">
        <f>(Audi!AC216)</f>
        <v>HR666-571 (Q3 Only)</v>
      </c>
    </row>
    <row r="251" spans="1:30" x14ac:dyDescent="0.25">
      <c r="A251" s="7" t="s">
        <v>1973</v>
      </c>
      <c r="B251" s="8" t="str">
        <f>(Audi!A217)</f>
        <v>Q3</v>
      </c>
      <c r="C251" s="9" t="str">
        <f>(Audi!B217)</f>
        <v>2011-2021</v>
      </c>
      <c r="D251" s="59" t="str">
        <f>(Audi!C217)</f>
        <v>FF11</v>
      </c>
      <c r="E251" s="8" t="str">
        <f>(Audi!D217)</f>
        <v>Tarmac</v>
      </c>
      <c r="F251" s="8" t="str">
        <f>(Audi!E217)</f>
        <v>11H909545013TM</v>
      </c>
      <c r="G251" s="14">
        <f>(Audi!F217)</f>
        <v>3</v>
      </c>
      <c r="H251" s="12" t="str">
        <f>(Audi!G217)</f>
        <v>19"</v>
      </c>
      <c r="I251" s="12" t="str">
        <f>(Audi!H217)</f>
        <v>9.5"</v>
      </c>
      <c r="J251" s="12" t="str">
        <f>(Audi!I217)</f>
        <v>45</v>
      </c>
      <c r="K251" s="12" t="str">
        <f>(Audi!J217)</f>
        <v>5x112</v>
      </c>
      <c r="L251" s="12">
        <f>(Audi!K217)</f>
        <v>66.56</v>
      </c>
      <c r="M251" s="8" t="str">
        <f>(Audi!L217)</f>
        <v>High Offset</v>
      </c>
      <c r="N251" s="8">
        <f>(Audi!M217)</f>
        <v>0</v>
      </c>
      <c r="O251" s="9" t="str">
        <f>(Audi!N217)</f>
        <v>275/45R19</v>
      </c>
      <c r="P251" s="60" t="str">
        <f>(Audi!O217)</f>
        <v>FF11</v>
      </c>
      <c r="Q251" s="8" t="str">
        <f>(Audi!P217)</f>
        <v>11H909545013TM</v>
      </c>
      <c r="R251" s="14">
        <f>(Audi!Q217)</f>
        <v>3</v>
      </c>
      <c r="S251" s="12" t="str">
        <f>(Audi!R217)</f>
        <v>19"</v>
      </c>
      <c r="T251" s="12" t="str">
        <f>(Audi!S217)</f>
        <v>9.5"</v>
      </c>
      <c r="U251" s="12" t="str">
        <f>(Audi!T217)</f>
        <v>45</v>
      </c>
      <c r="V251" s="12" t="str">
        <f>(Audi!U217)</f>
        <v>5x112</v>
      </c>
      <c r="W251" s="12">
        <f>(Audi!V217)</f>
        <v>66.56</v>
      </c>
      <c r="X251" s="8" t="str">
        <f>(Audi!W217)</f>
        <v>High Offset</v>
      </c>
      <c r="Y251" s="8">
        <f>(Audi!X217)</f>
        <v>0</v>
      </c>
      <c r="Z251" s="9" t="str">
        <f>(Audi!Y217)</f>
        <v>275/45R19</v>
      </c>
      <c r="AA251" s="8">
        <f>(Audi!Z217)</f>
        <v>0</v>
      </c>
      <c r="AB251" s="8" t="str">
        <f>(Audi!AA217)</f>
        <v>Included</v>
      </c>
      <c r="AC251" s="8" t="str">
        <f>(Audi!AB217)</f>
        <v>LBM1415027C60-ZN</v>
      </c>
      <c r="AD251" s="8" t="str">
        <f>(Audi!AC217)</f>
        <v>HR666-571 (Q3 Only)</v>
      </c>
    </row>
    <row r="252" spans="1:30" x14ac:dyDescent="0.25">
      <c r="A252" s="7" t="s">
        <v>1973</v>
      </c>
      <c r="B252" s="8" t="str">
        <f>(Audi!A218)</f>
        <v>Q3</v>
      </c>
      <c r="C252" s="9" t="str">
        <f>(Audi!B218)</f>
        <v>2011-2021</v>
      </c>
      <c r="D252" s="59" t="str">
        <f>(Audi!C218)</f>
        <v>FF11</v>
      </c>
      <c r="E252" s="8" t="str">
        <f>(Audi!D218)</f>
        <v>Liquid Metal</v>
      </c>
      <c r="F252" s="8" t="str">
        <f>(Audi!E218)</f>
        <v>11H909545013LM</v>
      </c>
      <c r="G252" s="14">
        <f>(Audi!F218)</f>
        <v>3</v>
      </c>
      <c r="H252" s="12" t="str">
        <f>(Audi!G218)</f>
        <v>19"</v>
      </c>
      <c r="I252" s="12" t="str">
        <f>(Audi!H218)</f>
        <v>9.5"</v>
      </c>
      <c r="J252" s="12" t="str">
        <f>(Audi!I218)</f>
        <v>45</v>
      </c>
      <c r="K252" s="12" t="str">
        <f>(Audi!J218)</f>
        <v>5x112</v>
      </c>
      <c r="L252" s="12">
        <f>(Audi!K218)</f>
        <v>66.56</v>
      </c>
      <c r="M252" s="8" t="str">
        <f>(Audi!L218)</f>
        <v>High Offset</v>
      </c>
      <c r="N252" s="8">
        <f>(Audi!M218)</f>
        <v>0</v>
      </c>
      <c r="O252" s="9" t="str">
        <f>(Audi!N218)</f>
        <v>275/45R19</v>
      </c>
      <c r="P252" s="60" t="str">
        <f>(Audi!O218)</f>
        <v>FF11</v>
      </c>
      <c r="Q252" s="8" t="str">
        <f>(Audi!P218)</f>
        <v>11H909545013LM</v>
      </c>
      <c r="R252" s="14">
        <f>(Audi!Q218)</f>
        <v>3</v>
      </c>
      <c r="S252" s="12" t="str">
        <f>(Audi!R218)</f>
        <v>19"</v>
      </c>
      <c r="T252" s="12" t="str">
        <f>(Audi!S218)</f>
        <v>9.5"</v>
      </c>
      <c r="U252" s="12" t="str">
        <f>(Audi!T218)</f>
        <v>45</v>
      </c>
      <c r="V252" s="12" t="str">
        <f>(Audi!U218)</f>
        <v>5x112</v>
      </c>
      <c r="W252" s="12">
        <f>(Audi!V218)</f>
        <v>66.56</v>
      </c>
      <c r="X252" s="8" t="str">
        <f>(Audi!W218)</f>
        <v>High Offset</v>
      </c>
      <c r="Y252" s="8">
        <f>(Audi!X218)</f>
        <v>0</v>
      </c>
      <c r="Z252" s="9" t="str">
        <f>(Audi!Y218)</f>
        <v>275/45R19</v>
      </c>
      <c r="AA252" s="8">
        <f>(Audi!Z218)</f>
        <v>0</v>
      </c>
      <c r="AB252" s="8" t="str">
        <f>(Audi!AA218)</f>
        <v>Included</v>
      </c>
      <c r="AC252" s="8" t="str">
        <f>(Audi!AB218)</f>
        <v>LBM1415027C60-ZN</v>
      </c>
      <c r="AD252" s="8" t="str">
        <f>(Audi!AC218)</f>
        <v>HR666-571 (Q3 Only)</v>
      </c>
    </row>
    <row r="253" spans="1:30" x14ac:dyDescent="0.25">
      <c r="A253" s="7" t="s">
        <v>1973</v>
      </c>
      <c r="B253" s="8" t="e">
        <f>(Audi!#REF!)</f>
        <v>#REF!</v>
      </c>
      <c r="C253" s="9" t="e">
        <f>(Audi!#REF!)</f>
        <v>#REF!</v>
      </c>
      <c r="D253" s="59" t="e">
        <f>(Audi!#REF!)</f>
        <v>#REF!</v>
      </c>
      <c r="E253" s="8" t="e">
        <f>(Audi!#REF!)</f>
        <v>#REF!</v>
      </c>
      <c r="F253" s="8" t="e">
        <f>(Audi!#REF!)</f>
        <v>#REF!</v>
      </c>
      <c r="G253" s="14" t="e">
        <f>(Audi!#REF!)</f>
        <v>#REF!</v>
      </c>
      <c r="H253" s="12" t="e">
        <f>(Audi!#REF!)</f>
        <v>#REF!</v>
      </c>
      <c r="I253" s="12" t="e">
        <f>(Audi!#REF!)</f>
        <v>#REF!</v>
      </c>
      <c r="J253" s="12" t="e">
        <f>(Audi!#REF!)</f>
        <v>#REF!</v>
      </c>
      <c r="K253" s="12" t="e">
        <f>(Audi!#REF!)</f>
        <v>#REF!</v>
      </c>
      <c r="L253" s="12" t="e">
        <f>(Audi!#REF!)</f>
        <v>#REF!</v>
      </c>
      <c r="M253" s="8" t="e">
        <f>(Audi!#REF!)</f>
        <v>#REF!</v>
      </c>
      <c r="N253" s="8" t="e">
        <f>(Audi!#REF!)</f>
        <v>#REF!</v>
      </c>
      <c r="O253" s="9" t="e">
        <f>(Audi!#REF!)</f>
        <v>#REF!</v>
      </c>
      <c r="P253" s="60" t="e">
        <f>(Audi!#REF!)</f>
        <v>#REF!</v>
      </c>
      <c r="Q253" s="8" t="e">
        <f>(Audi!#REF!)</f>
        <v>#REF!</v>
      </c>
      <c r="R253" s="14" t="e">
        <f>(Audi!#REF!)</f>
        <v>#REF!</v>
      </c>
      <c r="S253" s="12" t="e">
        <f>(Audi!#REF!)</f>
        <v>#REF!</v>
      </c>
      <c r="T253" s="12" t="e">
        <f>(Audi!#REF!)</f>
        <v>#REF!</v>
      </c>
      <c r="U253" s="12" t="e">
        <f>(Audi!#REF!)</f>
        <v>#REF!</v>
      </c>
      <c r="V253" s="12" t="e">
        <f>(Audi!#REF!)</f>
        <v>#REF!</v>
      </c>
      <c r="W253" s="12" t="e">
        <f>(Audi!#REF!)</f>
        <v>#REF!</v>
      </c>
      <c r="X253" s="8" t="e">
        <f>(Audi!#REF!)</f>
        <v>#REF!</v>
      </c>
      <c r="Y253" s="8" t="e">
        <f>(Audi!#REF!)</f>
        <v>#REF!</v>
      </c>
      <c r="Z253" s="9" t="e">
        <f>(Audi!#REF!)</f>
        <v>#REF!</v>
      </c>
      <c r="AA253" s="8" t="e">
        <f>(Audi!#REF!)</f>
        <v>#REF!</v>
      </c>
      <c r="AB253" s="8" t="e">
        <f>(Audi!#REF!)</f>
        <v>#REF!</v>
      </c>
      <c r="AC253" s="8" t="e">
        <f>(Audi!#REF!)</f>
        <v>#REF!</v>
      </c>
      <c r="AD253" s="8" t="e">
        <f>(Audi!#REF!)</f>
        <v>#REF!</v>
      </c>
    </row>
    <row r="254" spans="1:30" x14ac:dyDescent="0.25">
      <c r="A254" s="7" t="s">
        <v>1973</v>
      </c>
      <c r="B254" s="8" t="e">
        <f>(Audi!#REF!)</f>
        <v>#REF!</v>
      </c>
      <c r="C254" s="9" t="e">
        <f>(Audi!#REF!)</f>
        <v>#REF!</v>
      </c>
      <c r="D254" s="59" t="e">
        <f>(Audi!#REF!)</f>
        <v>#REF!</v>
      </c>
      <c r="E254" s="8" t="e">
        <f>(Audi!#REF!)</f>
        <v>#REF!</v>
      </c>
      <c r="F254" s="8" t="e">
        <f>(Audi!#REF!)</f>
        <v>#REF!</v>
      </c>
      <c r="G254" s="14" t="e">
        <f>(Audi!#REF!)</f>
        <v>#REF!</v>
      </c>
      <c r="H254" s="12" t="e">
        <f>(Audi!#REF!)</f>
        <v>#REF!</v>
      </c>
      <c r="I254" s="12" t="e">
        <f>(Audi!#REF!)</f>
        <v>#REF!</v>
      </c>
      <c r="J254" s="12" t="e">
        <f>(Audi!#REF!)</f>
        <v>#REF!</v>
      </c>
      <c r="K254" s="12" t="e">
        <f>(Audi!#REF!)</f>
        <v>#REF!</v>
      </c>
      <c r="L254" s="12" t="e">
        <f>(Audi!#REF!)</f>
        <v>#REF!</v>
      </c>
      <c r="M254" s="8" t="e">
        <f>(Audi!#REF!)</f>
        <v>#REF!</v>
      </c>
      <c r="N254" s="8" t="e">
        <f>(Audi!#REF!)</f>
        <v>#REF!</v>
      </c>
      <c r="O254" s="9" t="e">
        <f>(Audi!#REF!)</f>
        <v>#REF!</v>
      </c>
      <c r="P254" s="60" t="e">
        <f>(Audi!#REF!)</f>
        <v>#REF!</v>
      </c>
      <c r="Q254" s="8" t="e">
        <f>(Audi!#REF!)</f>
        <v>#REF!</v>
      </c>
      <c r="R254" s="14" t="e">
        <f>(Audi!#REF!)</f>
        <v>#REF!</v>
      </c>
      <c r="S254" s="12" t="e">
        <f>(Audi!#REF!)</f>
        <v>#REF!</v>
      </c>
      <c r="T254" s="12" t="e">
        <f>(Audi!#REF!)</f>
        <v>#REF!</v>
      </c>
      <c r="U254" s="12" t="e">
        <f>(Audi!#REF!)</f>
        <v>#REF!</v>
      </c>
      <c r="V254" s="12" t="e">
        <f>(Audi!#REF!)</f>
        <v>#REF!</v>
      </c>
      <c r="W254" s="12" t="e">
        <f>(Audi!#REF!)</f>
        <v>#REF!</v>
      </c>
      <c r="X254" s="8" t="e">
        <f>(Audi!#REF!)</f>
        <v>#REF!</v>
      </c>
      <c r="Y254" s="8" t="e">
        <f>(Audi!#REF!)</f>
        <v>#REF!</v>
      </c>
      <c r="Z254" s="9" t="e">
        <f>(Audi!#REF!)</f>
        <v>#REF!</v>
      </c>
      <c r="AA254" s="8" t="e">
        <f>(Audi!#REF!)</f>
        <v>#REF!</v>
      </c>
      <c r="AB254" s="8" t="e">
        <f>(Audi!#REF!)</f>
        <v>#REF!</v>
      </c>
      <c r="AC254" s="8" t="e">
        <f>(Audi!#REF!)</f>
        <v>#REF!</v>
      </c>
      <c r="AD254" s="8" t="e">
        <f>(Audi!#REF!)</f>
        <v>#REF!</v>
      </c>
    </row>
    <row r="255" spans="1:30" x14ac:dyDescent="0.25">
      <c r="A255" s="7" t="s">
        <v>1973</v>
      </c>
      <c r="B255" s="8" t="e">
        <f>(Audi!#REF!)</f>
        <v>#REF!</v>
      </c>
      <c r="C255" s="9" t="e">
        <f>(Audi!#REF!)</f>
        <v>#REF!</v>
      </c>
      <c r="D255" s="59" t="e">
        <f>(Audi!#REF!)</f>
        <v>#REF!</v>
      </c>
      <c r="E255" s="8" t="e">
        <f>(Audi!#REF!)</f>
        <v>#REF!</v>
      </c>
      <c r="F255" s="8" t="e">
        <f>(Audi!#REF!)</f>
        <v>#REF!</v>
      </c>
      <c r="G255" s="14" t="e">
        <f>(Audi!#REF!)</f>
        <v>#REF!</v>
      </c>
      <c r="H255" s="12" t="e">
        <f>(Audi!#REF!)</f>
        <v>#REF!</v>
      </c>
      <c r="I255" s="12" t="e">
        <f>(Audi!#REF!)</f>
        <v>#REF!</v>
      </c>
      <c r="J255" s="12" t="e">
        <f>(Audi!#REF!)</f>
        <v>#REF!</v>
      </c>
      <c r="K255" s="12" t="e">
        <f>(Audi!#REF!)</f>
        <v>#REF!</v>
      </c>
      <c r="L255" s="12" t="e">
        <f>(Audi!#REF!)</f>
        <v>#REF!</v>
      </c>
      <c r="M255" s="8" t="e">
        <f>(Audi!#REF!)</f>
        <v>#REF!</v>
      </c>
      <c r="N255" s="8" t="e">
        <f>(Audi!#REF!)</f>
        <v>#REF!</v>
      </c>
      <c r="O255" s="9" t="e">
        <f>(Audi!#REF!)</f>
        <v>#REF!</v>
      </c>
      <c r="P255" s="60" t="e">
        <f>(Audi!#REF!)</f>
        <v>#REF!</v>
      </c>
      <c r="Q255" s="8" t="e">
        <f>(Audi!#REF!)</f>
        <v>#REF!</v>
      </c>
      <c r="R255" s="14" t="e">
        <f>(Audi!#REF!)</f>
        <v>#REF!</v>
      </c>
      <c r="S255" s="12" t="e">
        <f>(Audi!#REF!)</f>
        <v>#REF!</v>
      </c>
      <c r="T255" s="12" t="e">
        <f>(Audi!#REF!)</f>
        <v>#REF!</v>
      </c>
      <c r="U255" s="12" t="e">
        <f>(Audi!#REF!)</f>
        <v>#REF!</v>
      </c>
      <c r="V255" s="12" t="e">
        <f>(Audi!#REF!)</f>
        <v>#REF!</v>
      </c>
      <c r="W255" s="12" t="e">
        <f>(Audi!#REF!)</f>
        <v>#REF!</v>
      </c>
      <c r="X255" s="8" t="e">
        <f>(Audi!#REF!)</f>
        <v>#REF!</v>
      </c>
      <c r="Y255" s="8" t="e">
        <f>(Audi!#REF!)</f>
        <v>#REF!</v>
      </c>
      <c r="Z255" s="9" t="e">
        <f>(Audi!#REF!)</f>
        <v>#REF!</v>
      </c>
      <c r="AA255" s="8" t="e">
        <f>(Audi!#REF!)</f>
        <v>#REF!</v>
      </c>
      <c r="AB255" s="8" t="e">
        <f>(Audi!#REF!)</f>
        <v>#REF!</v>
      </c>
      <c r="AC255" s="8" t="e">
        <f>(Audi!#REF!)</f>
        <v>#REF!</v>
      </c>
      <c r="AD255" s="8" t="e">
        <f>(Audi!#REF!)</f>
        <v>#REF!</v>
      </c>
    </row>
    <row r="256" spans="1:30" x14ac:dyDescent="0.25">
      <c r="A256" s="7" t="s">
        <v>1973</v>
      </c>
      <c r="B256" s="8" t="e">
        <f>(Audi!#REF!)</f>
        <v>#REF!</v>
      </c>
      <c r="C256" s="9" t="e">
        <f>(Audi!#REF!)</f>
        <v>#REF!</v>
      </c>
      <c r="D256" s="59" t="e">
        <f>(Audi!#REF!)</f>
        <v>#REF!</v>
      </c>
      <c r="E256" s="8" t="e">
        <f>(Audi!#REF!)</f>
        <v>#REF!</v>
      </c>
      <c r="F256" s="8" t="e">
        <f>(Audi!#REF!)</f>
        <v>#REF!</v>
      </c>
      <c r="G256" s="14" t="e">
        <f>(Audi!#REF!)</f>
        <v>#REF!</v>
      </c>
      <c r="H256" s="12" t="e">
        <f>(Audi!#REF!)</f>
        <v>#REF!</v>
      </c>
      <c r="I256" s="12" t="e">
        <f>(Audi!#REF!)</f>
        <v>#REF!</v>
      </c>
      <c r="J256" s="12" t="e">
        <f>(Audi!#REF!)</f>
        <v>#REF!</v>
      </c>
      <c r="K256" s="12" t="e">
        <f>(Audi!#REF!)</f>
        <v>#REF!</v>
      </c>
      <c r="L256" s="12" t="e">
        <f>(Audi!#REF!)</f>
        <v>#REF!</v>
      </c>
      <c r="M256" s="8" t="e">
        <f>(Audi!#REF!)</f>
        <v>#REF!</v>
      </c>
      <c r="N256" s="8" t="e">
        <f>(Audi!#REF!)</f>
        <v>#REF!</v>
      </c>
      <c r="O256" s="9" t="e">
        <f>(Audi!#REF!)</f>
        <v>#REF!</v>
      </c>
      <c r="P256" s="60" t="e">
        <f>(Audi!#REF!)</f>
        <v>#REF!</v>
      </c>
      <c r="Q256" s="8" t="e">
        <f>(Audi!#REF!)</f>
        <v>#REF!</v>
      </c>
      <c r="R256" s="14" t="e">
        <f>(Audi!#REF!)</f>
        <v>#REF!</v>
      </c>
      <c r="S256" s="12" t="e">
        <f>(Audi!#REF!)</f>
        <v>#REF!</v>
      </c>
      <c r="T256" s="12" t="e">
        <f>(Audi!#REF!)</f>
        <v>#REF!</v>
      </c>
      <c r="U256" s="12" t="e">
        <f>(Audi!#REF!)</f>
        <v>#REF!</v>
      </c>
      <c r="V256" s="12" t="e">
        <f>(Audi!#REF!)</f>
        <v>#REF!</v>
      </c>
      <c r="W256" s="12" t="e">
        <f>(Audi!#REF!)</f>
        <v>#REF!</v>
      </c>
      <c r="X256" s="8" t="e">
        <f>(Audi!#REF!)</f>
        <v>#REF!</v>
      </c>
      <c r="Y256" s="8" t="e">
        <f>(Audi!#REF!)</f>
        <v>#REF!</v>
      </c>
      <c r="Z256" s="9" t="e">
        <f>(Audi!#REF!)</f>
        <v>#REF!</v>
      </c>
      <c r="AA256" s="8" t="e">
        <f>(Audi!#REF!)</f>
        <v>#REF!</v>
      </c>
      <c r="AB256" s="8" t="e">
        <f>(Audi!#REF!)</f>
        <v>#REF!</v>
      </c>
      <c r="AC256" s="8" t="e">
        <f>(Audi!#REF!)</f>
        <v>#REF!</v>
      </c>
      <c r="AD256" s="8" t="e">
        <f>(Audi!#REF!)</f>
        <v>#REF!</v>
      </c>
    </row>
    <row r="257" spans="1:30" x14ac:dyDescent="0.25">
      <c r="A257" s="7" t="s">
        <v>1973</v>
      </c>
      <c r="B257" s="8" t="e">
        <f>(Audi!#REF!)</f>
        <v>#REF!</v>
      </c>
      <c r="C257" s="9" t="e">
        <f>(Audi!#REF!)</f>
        <v>#REF!</v>
      </c>
      <c r="D257" s="59" t="e">
        <f>(Audi!#REF!)</f>
        <v>#REF!</v>
      </c>
      <c r="E257" s="8" t="e">
        <f>(Audi!#REF!)</f>
        <v>#REF!</v>
      </c>
      <c r="F257" s="8" t="e">
        <f>(Audi!#REF!)</f>
        <v>#REF!</v>
      </c>
      <c r="G257" s="14" t="e">
        <f>(Audi!#REF!)</f>
        <v>#REF!</v>
      </c>
      <c r="H257" s="12" t="e">
        <f>(Audi!#REF!)</f>
        <v>#REF!</v>
      </c>
      <c r="I257" s="12" t="e">
        <f>(Audi!#REF!)</f>
        <v>#REF!</v>
      </c>
      <c r="J257" s="12" t="e">
        <f>(Audi!#REF!)</f>
        <v>#REF!</v>
      </c>
      <c r="K257" s="12" t="e">
        <f>(Audi!#REF!)</f>
        <v>#REF!</v>
      </c>
      <c r="L257" s="12" t="e">
        <f>(Audi!#REF!)</f>
        <v>#REF!</v>
      </c>
      <c r="M257" s="8" t="e">
        <f>(Audi!#REF!)</f>
        <v>#REF!</v>
      </c>
      <c r="N257" s="8" t="e">
        <f>(Audi!#REF!)</f>
        <v>#REF!</v>
      </c>
      <c r="O257" s="9" t="e">
        <f>(Audi!#REF!)</f>
        <v>#REF!</v>
      </c>
      <c r="P257" s="60" t="e">
        <f>(Audi!#REF!)</f>
        <v>#REF!</v>
      </c>
      <c r="Q257" s="8" t="e">
        <f>(Audi!#REF!)</f>
        <v>#REF!</v>
      </c>
      <c r="R257" s="14" t="e">
        <f>(Audi!#REF!)</f>
        <v>#REF!</v>
      </c>
      <c r="S257" s="12" t="e">
        <f>(Audi!#REF!)</f>
        <v>#REF!</v>
      </c>
      <c r="T257" s="12" t="e">
        <f>(Audi!#REF!)</f>
        <v>#REF!</v>
      </c>
      <c r="U257" s="12" t="e">
        <f>(Audi!#REF!)</f>
        <v>#REF!</v>
      </c>
      <c r="V257" s="12" t="e">
        <f>(Audi!#REF!)</f>
        <v>#REF!</v>
      </c>
      <c r="W257" s="12" t="e">
        <f>(Audi!#REF!)</f>
        <v>#REF!</v>
      </c>
      <c r="X257" s="8" t="e">
        <f>(Audi!#REF!)</f>
        <v>#REF!</v>
      </c>
      <c r="Y257" s="8" t="e">
        <f>(Audi!#REF!)</f>
        <v>#REF!</v>
      </c>
      <c r="Z257" s="9" t="e">
        <f>(Audi!#REF!)</f>
        <v>#REF!</v>
      </c>
      <c r="AA257" s="8" t="e">
        <f>(Audi!#REF!)</f>
        <v>#REF!</v>
      </c>
      <c r="AB257" s="8" t="e">
        <f>(Audi!#REF!)</f>
        <v>#REF!</v>
      </c>
      <c r="AC257" s="8" t="e">
        <f>(Audi!#REF!)</f>
        <v>#REF!</v>
      </c>
      <c r="AD257" s="8" t="e">
        <f>(Audi!#REF!)</f>
        <v>#REF!</v>
      </c>
    </row>
    <row r="258" spans="1:30" x14ac:dyDescent="0.25">
      <c r="A258" s="7" t="s">
        <v>1973</v>
      </c>
      <c r="B258" s="8" t="e">
        <f>(Audi!#REF!)</f>
        <v>#REF!</v>
      </c>
      <c r="C258" s="9" t="e">
        <f>(Audi!#REF!)</f>
        <v>#REF!</v>
      </c>
      <c r="D258" s="59" t="e">
        <f>(Audi!#REF!)</f>
        <v>#REF!</v>
      </c>
      <c r="E258" s="8" t="e">
        <f>(Audi!#REF!)</f>
        <v>#REF!</v>
      </c>
      <c r="F258" s="8" t="e">
        <f>(Audi!#REF!)</f>
        <v>#REF!</v>
      </c>
      <c r="G258" s="14" t="e">
        <f>(Audi!#REF!)</f>
        <v>#REF!</v>
      </c>
      <c r="H258" s="12" t="e">
        <f>(Audi!#REF!)</f>
        <v>#REF!</v>
      </c>
      <c r="I258" s="12" t="e">
        <f>(Audi!#REF!)</f>
        <v>#REF!</v>
      </c>
      <c r="J258" s="12" t="e">
        <f>(Audi!#REF!)</f>
        <v>#REF!</v>
      </c>
      <c r="K258" s="12" t="e">
        <f>(Audi!#REF!)</f>
        <v>#REF!</v>
      </c>
      <c r="L258" s="12" t="e">
        <f>(Audi!#REF!)</f>
        <v>#REF!</v>
      </c>
      <c r="M258" s="8" t="e">
        <f>(Audi!#REF!)</f>
        <v>#REF!</v>
      </c>
      <c r="N258" s="8" t="e">
        <f>(Audi!#REF!)</f>
        <v>#REF!</v>
      </c>
      <c r="O258" s="9" t="e">
        <f>(Audi!#REF!)</f>
        <v>#REF!</v>
      </c>
      <c r="P258" s="60" t="e">
        <f>(Audi!#REF!)</f>
        <v>#REF!</v>
      </c>
      <c r="Q258" s="8" t="e">
        <f>(Audi!#REF!)</f>
        <v>#REF!</v>
      </c>
      <c r="R258" s="14" t="e">
        <f>(Audi!#REF!)</f>
        <v>#REF!</v>
      </c>
      <c r="S258" s="12" t="e">
        <f>(Audi!#REF!)</f>
        <v>#REF!</v>
      </c>
      <c r="T258" s="12" t="e">
        <f>(Audi!#REF!)</f>
        <v>#REF!</v>
      </c>
      <c r="U258" s="12" t="e">
        <f>(Audi!#REF!)</f>
        <v>#REF!</v>
      </c>
      <c r="V258" s="12" t="e">
        <f>(Audi!#REF!)</f>
        <v>#REF!</v>
      </c>
      <c r="W258" s="12" t="e">
        <f>(Audi!#REF!)</f>
        <v>#REF!</v>
      </c>
      <c r="X258" s="8" t="e">
        <f>(Audi!#REF!)</f>
        <v>#REF!</v>
      </c>
      <c r="Y258" s="8" t="e">
        <f>(Audi!#REF!)</f>
        <v>#REF!</v>
      </c>
      <c r="Z258" s="9" t="e">
        <f>(Audi!#REF!)</f>
        <v>#REF!</v>
      </c>
      <c r="AA258" s="8" t="e">
        <f>(Audi!#REF!)</f>
        <v>#REF!</v>
      </c>
      <c r="AB258" s="8" t="e">
        <f>(Audi!#REF!)</f>
        <v>#REF!</v>
      </c>
      <c r="AC258" s="8" t="e">
        <f>(Audi!#REF!)</f>
        <v>#REF!</v>
      </c>
      <c r="AD258" s="8" t="e">
        <f>(Audi!#REF!)</f>
        <v>#REF!</v>
      </c>
    </row>
    <row r="259" spans="1:30" x14ac:dyDescent="0.25">
      <c r="A259" s="7" t="s">
        <v>1973</v>
      </c>
      <c r="B259" s="8" t="str">
        <f>(Audi!A219)</f>
        <v>Q5</v>
      </c>
      <c r="C259" s="9" t="str">
        <f>(Audi!B219)</f>
        <v>2009-2016</v>
      </c>
      <c r="D259" s="59" t="str">
        <f>(Audi!C219)</f>
        <v>FF01</v>
      </c>
      <c r="E259" s="8" t="str">
        <f>(Audi!D219)</f>
        <v>Tarmac</v>
      </c>
      <c r="F259" s="8" t="str">
        <f>(Audi!E219)</f>
        <v>01M009025013TM</v>
      </c>
      <c r="G259" s="14">
        <f>(Audi!F219)</f>
        <v>0</v>
      </c>
      <c r="H259" s="12" t="str">
        <f>(Audi!G219)</f>
        <v>20"</v>
      </c>
      <c r="I259" s="12" t="str">
        <f>(Audi!H219)</f>
        <v>9.0"</v>
      </c>
      <c r="J259" s="12" t="str">
        <f>(Audi!I219)</f>
        <v>25</v>
      </c>
      <c r="K259" s="12" t="str">
        <f>(Audi!J219)</f>
        <v>5x112</v>
      </c>
      <c r="L259" s="12">
        <f>(Audi!K219)</f>
        <v>66.56</v>
      </c>
      <c r="M259" s="8" t="str">
        <f>(Audi!L219)</f>
        <v>Medium Offset</v>
      </c>
      <c r="N259" s="8">
        <f>(Audi!M219)</f>
        <v>25.8</v>
      </c>
      <c r="O259" s="9" t="str">
        <f>(Audi!N219)</f>
        <v>255/45R20</v>
      </c>
      <c r="P259" s="60" t="str">
        <f>(Audi!O219)</f>
        <v>FF01</v>
      </c>
      <c r="Q259" s="8" t="str">
        <f>(Audi!P219)</f>
        <v>01M009025013TM</v>
      </c>
      <c r="R259" s="14">
        <f>(Audi!Q219)</f>
        <v>0</v>
      </c>
      <c r="S259" s="12" t="str">
        <f>(Audi!R219)</f>
        <v>20"</v>
      </c>
      <c r="T259" s="12" t="str">
        <f>(Audi!S219)</f>
        <v>9.0"</v>
      </c>
      <c r="U259" s="12" t="str">
        <f>(Audi!T219)</f>
        <v>25</v>
      </c>
      <c r="V259" s="12" t="str">
        <f>(Audi!U219)</f>
        <v>5x112</v>
      </c>
      <c r="W259" s="12">
        <f>(Audi!V219)</f>
        <v>66.56</v>
      </c>
      <c r="X259" s="8" t="str">
        <f>(Audi!W219)</f>
        <v>Medium Offset</v>
      </c>
      <c r="Y259" s="8">
        <f>(Audi!X219)</f>
        <v>25.8</v>
      </c>
      <c r="Z259" s="9" t="str">
        <f>(Audi!Y219)</f>
        <v>255/45R20</v>
      </c>
      <c r="AA259" s="8" t="str">
        <f>(Audi!Z219)</f>
        <v>Requires 5mm spacer to clear front brakes</v>
      </c>
      <c r="AB259" s="8" t="str">
        <f>(Audi!AA219)</f>
        <v>Included</v>
      </c>
      <c r="AC259" s="8" t="str">
        <f>(Audi!AB219)</f>
        <v>LBM1415027C60-ZN</v>
      </c>
      <c r="AD259" s="8">
        <f>(Audi!AC219)</f>
        <v>0</v>
      </c>
    </row>
    <row r="260" spans="1:30" x14ac:dyDescent="0.25">
      <c r="A260" s="7" t="s">
        <v>1973</v>
      </c>
      <c r="B260" s="8" t="str">
        <f>(Audi!A220)</f>
        <v>Q5</v>
      </c>
      <c r="C260" s="9" t="str">
        <f>(Audi!B220)</f>
        <v>2009-2016</v>
      </c>
      <c r="D260" s="59" t="str">
        <f>(Audi!C220)</f>
        <v>FF01</v>
      </c>
      <c r="E260" s="8" t="str">
        <f>(Audi!D220)</f>
        <v>Liquid Silver</v>
      </c>
      <c r="F260" s="8" t="str">
        <f>(Audi!E220)</f>
        <v>01M009025013LS</v>
      </c>
      <c r="G260" s="14">
        <f>(Audi!F220)</f>
        <v>34</v>
      </c>
      <c r="H260" s="12" t="str">
        <f>(Audi!G220)</f>
        <v>20"</v>
      </c>
      <c r="I260" s="12" t="str">
        <f>(Audi!H220)</f>
        <v>9.0"</v>
      </c>
      <c r="J260" s="12" t="str">
        <f>(Audi!I220)</f>
        <v>25</v>
      </c>
      <c r="K260" s="12" t="str">
        <f>(Audi!J220)</f>
        <v>5x112</v>
      </c>
      <c r="L260" s="12">
        <f>(Audi!K220)</f>
        <v>66.56</v>
      </c>
      <c r="M260" s="8" t="str">
        <f>(Audi!L220)</f>
        <v>Medium Offset</v>
      </c>
      <c r="N260" s="8">
        <f>(Audi!M220)</f>
        <v>25.8</v>
      </c>
      <c r="O260" s="9" t="str">
        <f>(Audi!N220)</f>
        <v>255/45R20</v>
      </c>
      <c r="P260" s="60" t="str">
        <f>(Audi!O220)</f>
        <v>FF01</v>
      </c>
      <c r="Q260" s="8" t="str">
        <f>(Audi!P220)</f>
        <v>01M009025013LS</v>
      </c>
      <c r="R260" s="14">
        <f>(Audi!Q220)</f>
        <v>34</v>
      </c>
      <c r="S260" s="12" t="str">
        <f>(Audi!R220)</f>
        <v>20"</v>
      </c>
      <c r="T260" s="12" t="str">
        <f>(Audi!S220)</f>
        <v>9.0"</v>
      </c>
      <c r="U260" s="12" t="str">
        <f>(Audi!T220)</f>
        <v>25</v>
      </c>
      <c r="V260" s="12" t="str">
        <f>(Audi!U220)</f>
        <v>5x112</v>
      </c>
      <c r="W260" s="12">
        <f>(Audi!V220)</f>
        <v>66.56</v>
      </c>
      <c r="X260" s="8" t="str">
        <f>(Audi!W220)</f>
        <v>Medium Offset</v>
      </c>
      <c r="Y260" s="8">
        <f>(Audi!X220)</f>
        <v>25.8</v>
      </c>
      <c r="Z260" s="9" t="str">
        <f>(Audi!Y220)</f>
        <v>255/45R20</v>
      </c>
      <c r="AA260" s="8" t="str">
        <f>(Audi!Z220)</f>
        <v>Requires 5mm spacer to clear front brakes</v>
      </c>
      <c r="AB260" s="8" t="str">
        <f>(Audi!AA220)</f>
        <v>Included</v>
      </c>
      <c r="AC260" s="8" t="str">
        <f>(Audi!AB220)</f>
        <v>LBM1415027C60-ZN</v>
      </c>
      <c r="AD260" s="8">
        <f>(Audi!AC220)</f>
        <v>0</v>
      </c>
    </row>
    <row r="261" spans="1:30" x14ac:dyDescent="0.25">
      <c r="A261" s="7" t="s">
        <v>1973</v>
      </c>
      <c r="B261" s="8" t="str">
        <f>(Audi!A221)</f>
        <v>Q5</v>
      </c>
      <c r="C261" s="9" t="str">
        <f>(Audi!B221)</f>
        <v>2017-2019</v>
      </c>
      <c r="D261" s="59" t="str">
        <f>(Audi!C221)</f>
        <v>FF01</v>
      </c>
      <c r="E261" s="8" t="str">
        <f>(Audi!D221)</f>
        <v>Tarmac</v>
      </c>
      <c r="F261" s="8" t="str">
        <f>(Audi!E221)</f>
        <v>01M009025013TM</v>
      </c>
      <c r="G261" s="14">
        <f>(Audi!F221)</f>
        <v>0</v>
      </c>
      <c r="H261" s="12" t="str">
        <f>(Audi!G221)</f>
        <v>20"</v>
      </c>
      <c r="I261" s="12" t="str">
        <f>(Audi!H221)</f>
        <v>9.0"</v>
      </c>
      <c r="J261" s="12" t="str">
        <f>(Audi!I221)</f>
        <v>25</v>
      </c>
      <c r="K261" s="12" t="str">
        <f>(Audi!J221)</f>
        <v>5x112</v>
      </c>
      <c r="L261" s="12">
        <f>(Audi!K221)</f>
        <v>66.56</v>
      </c>
      <c r="M261" s="8" t="str">
        <f>(Audi!L221)</f>
        <v>Medium Offset</v>
      </c>
      <c r="N261" s="8">
        <f>(Audi!M221)</f>
        <v>28.6</v>
      </c>
      <c r="O261" s="9" t="str">
        <f>(Audi!N221)</f>
        <v>255/40R21</v>
      </c>
      <c r="P261" s="60" t="str">
        <f>(Audi!O221)</f>
        <v>FF01</v>
      </c>
      <c r="Q261" s="8" t="str">
        <f>(Audi!P221)</f>
        <v>01M009025013TM</v>
      </c>
      <c r="R261" s="14">
        <f>(Audi!Q221)</f>
        <v>0</v>
      </c>
      <c r="S261" s="12" t="str">
        <f>(Audi!R221)</f>
        <v>20"</v>
      </c>
      <c r="T261" s="12" t="str">
        <f>(Audi!S221)</f>
        <v>9.0"</v>
      </c>
      <c r="U261" s="12" t="str">
        <f>(Audi!T221)</f>
        <v>25</v>
      </c>
      <c r="V261" s="12" t="str">
        <f>(Audi!U221)</f>
        <v>5x112</v>
      </c>
      <c r="W261" s="12">
        <f>(Audi!V221)</f>
        <v>66.56</v>
      </c>
      <c r="X261" s="8" t="str">
        <f>(Audi!W221)</f>
        <v>Medium Offset</v>
      </c>
      <c r="Y261" s="8">
        <f>(Audi!X221)</f>
        <v>28.6</v>
      </c>
      <c r="Z261" s="9" t="str">
        <f>(Audi!Y221)</f>
        <v>255/40R21</v>
      </c>
      <c r="AA261" s="8">
        <f>(Audi!Z221)</f>
        <v>0</v>
      </c>
      <c r="AB261" s="8" t="str">
        <f>(Audi!AA221)</f>
        <v>Included</v>
      </c>
      <c r="AC261" s="8" t="str">
        <f>(Audi!AB221)</f>
        <v>LBM1415027C60-ZN</v>
      </c>
      <c r="AD261" s="8">
        <f>(Audi!AC221)</f>
        <v>0</v>
      </c>
    </row>
    <row r="262" spans="1:30" x14ac:dyDescent="0.25">
      <c r="A262" s="7" t="s">
        <v>1973</v>
      </c>
      <c r="B262" s="8" t="str">
        <f>(Audi!A222)</f>
        <v>Q5</v>
      </c>
      <c r="C262" s="9" t="str">
        <f>(Audi!B222)</f>
        <v>2009-2016</v>
      </c>
      <c r="D262" s="59" t="str">
        <f>(Audi!C222)</f>
        <v>FF04</v>
      </c>
      <c r="E262" s="8" t="str">
        <f>(Audi!D222)</f>
        <v>Tarmac</v>
      </c>
      <c r="F262" s="8" t="str">
        <f>(Audi!E222)</f>
        <v>04M009025013TM</v>
      </c>
      <c r="G262" s="14">
        <f>(Audi!F222)</f>
        <v>7</v>
      </c>
      <c r="H262" s="12" t="str">
        <f>(Audi!G222)</f>
        <v>20"</v>
      </c>
      <c r="I262" s="12" t="str">
        <f>(Audi!H222)</f>
        <v>9.0"</v>
      </c>
      <c r="J262" s="12" t="str">
        <f>(Audi!I222)</f>
        <v>25</v>
      </c>
      <c r="K262" s="12" t="str">
        <f>(Audi!J222)</f>
        <v>5x112</v>
      </c>
      <c r="L262" s="12">
        <f>(Audi!K222)</f>
        <v>66.56</v>
      </c>
      <c r="M262" s="8" t="str">
        <f>(Audi!L222)</f>
        <v>Medium Offset</v>
      </c>
      <c r="N262" s="8">
        <f>(Audi!M222)</f>
        <v>24.8</v>
      </c>
      <c r="O262" s="9" t="str">
        <f>(Audi!N222)</f>
        <v>255/45R20</v>
      </c>
      <c r="P262" s="60" t="str">
        <f>(Audi!O222)</f>
        <v>FF04</v>
      </c>
      <c r="Q262" s="8" t="str">
        <f>(Audi!P222)</f>
        <v>04M009025013TM</v>
      </c>
      <c r="R262" s="14">
        <f>(Audi!Q222)</f>
        <v>7</v>
      </c>
      <c r="S262" s="12" t="str">
        <f>(Audi!R222)</f>
        <v>20"</v>
      </c>
      <c r="T262" s="12" t="str">
        <f>(Audi!S222)</f>
        <v>9.0"</v>
      </c>
      <c r="U262" s="12" t="str">
        <f>(Audi!T222)</f>
        <v>25</v>
      </c>
      <c r="V262" s="12" t="str">
        <f>(Audi!U222)</f>
        <v>5x112</v>
      </c>
      <c r="W262" s="12">
        <f>(Audi!V222)</f>
        <v>66.56</v>
      </c>
      <c r="X262" s="8" t="str">
        <f>(Audi!W222)</f>
        <v>Medium Offset</v>
      </c>
      <c r="Y262" s="8">
        <f>(Audi!X222)</f>
        <v>24.8</v>
      </c>
      <c r="Z262" s="9" t="str">
        <f>(Audi!Y222)</f>
        <v>255/45R20</v>
      </c>
      <c r="AA262" s="8" t="str">
        <f>(Audi!Z222)</f>
        <v>Requires 5mm spacer to clear front brakes</v>
      </c>
      <c r="AB262" s="8" t="str">
        <f>(Audi!AA222)</f>
        <v>Included</v>
      </c>
      <c r="AC262" s="8" t="str">
        <f>(Audi!AB222)</f>
        <v>LBM1415027C60-ZN</v>
      </c>
      <c r="AD262" s="8">
        <f>(Audi!AC222)</f>
        <v>0</v>
      </c>
    </row>
    <row r="263" spans="1:30" x14ac:dyDescent="0.25">
      <c r="A263" s="7" t="s">
        <v>1973</v>
      </c>
      <c r="B263" s="8" t="str">
        <f>(Audi!A223)</f>
        <v>Q5</v>
      </c>
      <c r="C263" s="9" t="str">
        <f>(Audi!B223)</f>
        <v>2009-2016</v>
      </c>
      <c r="D263" s="59" t="str">
        <f>(Audi!C223)</f>
        <v>FF04</v>
      </c>
      <c r="E263" s="8" t="str">
        <f>(Audi!D223)</f>
        <v>Liquid Metal</v>
      </c>
      <c r="F263" s="8" t="str">
        <f>(Audi!E223)</f>
        <v>04M009025013LM</v>
      </c>
      <c r="G263" s="14">
        <f>(Audi!F223)</f>
        <v>9</v>
      </c>
      <c r="H263" s="12" t="str">
        <f>(Audi!G223)</f>
        <v>20"</v>
      </c>
      <c r="I263" s="12" t="str">
        <f>(Audi!H223)</f>
        <v>9.0"</v>
      </c>
      <c r="J263" s="12" t="str">
        <f>(Audi!I223)</f>
        <v>25</v>
      </c>
      <c r="K263" s="12" t="str">
        <f>(Audi!J223)</f>
        <v>5x112</v>
      </c>
      <c r="L263" s="12">
        <f>(Audi!K223)</f>
        <v>66.56</v>
      </c>
      <c r="M263" s="8" t="str">
        <f>(Audi!L223)</f>
        <v>Medium Offset</v>
      </c>
      <c r="N263" s="8">
        <f>(Audi!M223)</f>
        <v>24.8</v>
      </c>
      <c r="O263" s="9" t="str">
        <f>(Audi!N223)</f>
        <v>255/45R20</v>
      </c>
      <c r="P263" s="60" t="str">
        <f>(Audi!O223)</f>
        <v>FF04</v>
      </c>
      <c r="Q263" s="8" t="str">
        <f>(Audi!P223)</f>
        <v>04M009025013LM</v>
      </c>
      <c r="R263" s="14">
        <f>(Audi!Q223)</f>
        <v>9</v>
      </c>
      <c r="S263" s="12" t="str">
        <f>(Audi!R223)</f>
        <v>20"</v>
      </c>
      <c r="T263" s="12" t="str">
        <f>(Audi!S223)</f>
        <v>9.0"</v>
      </c>
      <c r="U263" s="12" t="str">
        <f>(Audi!T223)</f>
        <v>25</v>
      </c>
      <c r="V263" s="12" t="str">
        <f>(Audi!U223)</f>
        <v>5x112</v>
      </c>
      <c r="W263" s="12">
        <f>(Audi!V223)</f>
        <v>66.56</v>
      </c>
      <c r="X263" s="8" t="str">
        <f>(Audi!W223)</f>
        <v>Medium Offset</v>
      </c>
      <c r="Y263" s="8">
        <f>(Audi!X223)</f>
        <v>24.8</v>
      </c>
      <c r="Z263" s="9" t="str">
        <f>(Audi!Y223)</f>
        <v>255/45R20</v>
      </c>
      <c r="AA263" s="8" t="str">
        <f>(Audi!Z223)</f>
        <v>Requires 5mm spacer to clear front brakes</v>
      </c>
      <c r="AB263" s="8" t="str">
        <f>(Audi!AA223)</f>
        <v>Included</v>
      </c>
      <c r="AC263" s="8" t="str">
        <f>(Audi!AB223)</f>
        <v>LBM1415027C60-ZN</v>
      </c>
      <c r="AD263" s="8">
        <f>(Audi!AC223)</f>
        <v>0</v>
      </c>
    </row>
    <row r="264" spans="1:30" x14ac:dyDescent="0.25">
      <c r="A264" s="7" t="s">
        <v>1973</v>
      </c>
      <c r="B264" s="8" t="str">
        <f>(Audi!A224)</f>
        <v>Q5</v>
      </c>
      <c r="C264" s="9" t="str">
        <f>(Audi!B224)</f>
        <v>2017-2019</v>
      </c>
      <c r="D264" s="59" t="str">
        <f>(Audi!C224)</f>
        <v>FF04</v>
      </c>
      <c r="E264" s="8" t="str">
        <f>(Audi!D224)</f>
        <v>Tarmac</v>
      </c>
      <c r="F264" s="8" t="str">
        <f>(Audi!E224)</f>
        <v>04M009025013TM</v>
      </c>
      <c r="G264" s="14">
        <f>(Audi!F224)</f>
        <v>7</v>
      </c>
      <c r="H264" s="12" t="str">
        <f>(Audi!G224)</f>
        <v>20"</v>
      </c>
      <c r="I264" s="12" t="str">
        <f>(Audi!H224)</f>
        <v>9.0"</v>
      </c>
      <c r="J264" s="12" t="str">
        <f>(Audi!I224)</f>
        <v>25</v>
      </c>
      <c r="K264" s="12" t="str">
        <f>(Audi!J224)</f>
        <v>5x112</v>
      </c>
      <c r="L264" s="12">
        <f>(Audi!K224)</f>
        <v>66.56</v>
      </c>
      <c r="M264" s="8" t="str">
        <f>(Audi!L224)</f>
        <v>Medium Offset</v>
      </c>
      <c r="N264" s="8">
        <f>(Audi!M224)</f>
        <v>28.6</v>
      </c>
      <c r="O264" s="9" t="str">
        <f>(Audi!N224)</f>
        <v>255/45R20</v>
      </c>
      <c r="P264" s="60" t="str">
        <f>(Audi!O224)</f>
        <v>FF04</v>
      </c>
      <c r="Q264" s="8" t="str">
        <f>(Audi!P224)</f>
        <v>04M009025013TM</v>
      </c>
      <c r="R264" s="14">
        <f>(Audi!Q224)</f>
        <v>7</v>
      </c>
      <c r="S264" s="12" t="str">
        <f>(Audi!R224)</f>
        <v>20"</v>
      </c>
      <c r="T264" s="12" t="str">
        <f>(Audi!S224)</f>
        <v>9.0"</v>
      </c>
      <c r="U264" s="12" t="str">
        <f>(Audi!T224)</f>
        <v>25</v>
      </c>
      <c r="V264" s="12" t="str">
        <f>(Audi!U224)</f>
        <v>5x112</v>
      </c>
      <c r="W264" s="12">
        <f>(Audi!V224)</f>
        <v>66.56</v>
      </c>
      <c r="X264" s="8" t="str">
        <f>(Audi!W224)</f>
        <v>Medium Offset</v>
      </c>
      <c r="Y264" s="8">
        <f>(Audi!X224)</f>
        <v>28.6</v>
      </c>
      <c r="Z264" s="9" t="str">
        <f>(Audi!Y224)</f>
        <v>255/45R20</v>
      </c>
      <c r="AA264" s="8">
        <f>(Audi!Z224)</f>
        <v>0</v>
      </c>
      <c r="AB264" s="8" t="str">
        <f>(Audi!AA224)</f>
        <v>Included</v>
      </c>
      <c r="AC264" s="8" t="str">
        <f>(Audi!AB224)</f>
        <v>LBM1415027C60-ZN</v>
      </c>
      <c r="AD264" s="8">
        <f>(Audi!AC224)</f>
        <v>0</v>
      </c>
    </row>
    <row r="265" spans="1:30" x14ac:dyDescent="0.25">
      <c r="A265" s="7" t="s">
        <v>1973</v>
      </c>
      <c r="B265" s="8" t="str">
        <f>(Audi!A225)</f>
        <v>Q5</v>
      </c>
      <c r="C265" s="9" t="str">
        <f>(Audi!B225)</f>
        <v>2017-2019</v>
      </c>
      <c r="D265" s="59" t="str">
        <f>(Audi!C225)</f>
        <v>FF04</v>
      </c>
      <c r="E265" s="8" t="str">
        <f>(Audi!D225)</f>
        <v>Liquid Metal</v>
      </c>
      <c r="F265" s="8" t="str">
        <f>(Audi!E225)</f>
        <v>04M009025013LM</v>
      </c>
      <c r="G265" s="14">
        <f>(Audi!F225)</f>
        <v>9</v>
      </c>
      <c r="H265" s="12" t="str">
        <f>(Audi!G225)</f>
        <v>20"</v>
      </c>
      <c r="I265" s="12" t="str">
        <f>(Audi!H225)</f>
        <v>9.0"</v>
      </c>
      <c r="J265" s="12" t="str">
        <f>(Audi!I225)</f>
        <v>25</v>
      </c>
      <c r="K265" s="12" t="str">
        <f>(Audi!J225)</f>
        <v>5x112</v>
      </c>
      <c r="L265" s="12">
        <f>(Audi!K225)</f>
        <v>66.56</v>
      </c>
      <c r="M265" s="8" t="str">
        <f>(Audi!L225)</f>
        <v>Medium Offset</v>
      </c>
      <c r="N265" s="8">
        <f>(Audi!M225)</f>
        <v>28.6</v>
      </c>
      <c r="O265" s="9" t="str">
        <f>(Audi!N225)</f>
        <v>255/45R20</v>
      </c>
      <c r="P265" s="60" t="str">
        <f>(Audi!O225)</f>
        <v>FF04</v>
      </c>
      <c r="Q265" s="8" t="str">
        <f>(Audi!P225)</f>
        <v>04M009025013LM</v>
      </c>
      <c r="R265" s="14">
        <f>(Audi!Q225)</f>
        <v>9</v>
      </c>
      <c r="S265" s="12" t="str">
        <f>(Audi!R225)</f>
        <v>20"</v>
      </c>
      <c r="T265" s="12" t="str">
        <f>(Audi!S225)</f>
        <v>9.0"</v>
      </c>
      <c r="U265" s="12" t="str">
        <f>(Audi!T225)</f>
        <v>25</v>
      </c>
      <c r="V265" s="12" t="str">
        <f>(Audi!U225)</f>
        <v>5x112</v>
      </c>
      <c r="W265" s="12">
        <f>(Audi!V225)</f>
        <v>66.56</v>
      </c>
      <c r="X265" s="8" t="str">
        <f>(Audi!W225)</f>
        <v>Medium Offset</v>
      </c>
      <c r="Y265" s="8">
        <f>(Audi!X225)</f>
        <v>28.6</v>
      </c>
      <c r="Z265" s="9" t="str">
        <f>(Audi!Y225)</f>
        <v>255/45R20</v>
      </c>
      <c r="AA265" s="8">
        <f>(Audi!Z225)</f>
        <v>0</v>
      </c>
      <c r="AB265" s="8" t="str">
        <f>(Audi!AA225)</f>
        <v>Included</v>
      </c>
      <c r="AC265" s="8" t="str">
        <f>(Audi!AB225)</f>
        <v>LBM1415027C60-ZN</v>
      </c>
      <c r="AD265" s="8">
        <f>(Audi!AC225)</f>
        <v>0</v>
      </c>
    </row>
    <row r="266" spans="1:30" x14ac:dyDescent="0.25">
      <c r="A266" s="7" t="s">
        <v>1973</v>
      </c>
      <c r="B266" s="8" t="e">
        <f>(Audi!#REF!)</f>
        <v>#REF!</v>
      </c>
      <c r="C266" s="9" t="e">
        <f>(Audi!#REF!)</f>
        <v>#REF!</v>
      </c>
      <c r="D266" s="59" t="e">
        <f>(Audi!#REF!)</f>
        <v>#REF!</v>
      </c>
      <c r="E266" s="8" t="e">
        <f>(Audi!#REF!)</f>
        <v>#REF!</v>
      </c>
      <c r="F266" s="8" t="e">
        <f>(Audi!#REF!)</f>
        <v>#REF!</v>
      </c>
      <c r="G266" s="14" t="e">
        <f>(Audi!#REF!)</f>
        <v>#REF!</v>
      </c>
      <c r="H266" s="12" t="e">
        <f>(Audi!#REF!)</f>
        <v>#REF!</v>
      </c>
      <c r="I266" s="12" t="e">
        <f>(Audi!#REF!)</f>
        <v>#REF!</v>
      </c>
      <c r="J266" s="12" t="e">
        <f>(Audi!#REF!)</f>
        <v>#REF!</v>
      </c>
      <c r="K266" s="12" t="e">
        <f>(Audi!#REF!)</f>
        <v>#REF!</v>
      </c>
      <c r="L266" s="12" t="e">
        <f>(Audi!#REF!)</f>
        <v>#REF!</v>
      </c>
      <c r="M266" s="8" t="e">
        <f>(Audi!#REF!)</f>
        <v>#REF!</v>
      </c>
      <c r="N266" s="8" t="e">
        <f>(Audi!#REF!)</f>
        <v>#REF!</v>
      </c>
      <c r="O266" s="9" t="e">
        <f>(Audi!#REF!)</f>
        <v>#REF!</v>
      </c>
      <c r="P266" s="60" t="e">
        <f>(Audi!#REF!)</f>
        <v>#REF!</v>
      </c>
      <c r="Q266" s="8" t="e">
        <f>(Audi!#REF!)</f>
        <v>#REF!</v>
      </c>
      <c r="R266" s="14" t="e">
        <f>(Audi!#REF!)</f>
        <v>#REF!</v>
      </c>
      <c r="S266" s="12" t="e">
        <f>(Audi!#REF!)</f>
        <v>#REF!</v>
      </c>
      <c r="T266" s="12" t="e">
        <f>(Audi!#REF!)</f>
        <v>#REF!</v>
      </c>
      <c r="U266" s="12" t="e">
        <f>(Audi!#REF!)</f>
        <v>#REF!</v>
      </c>
      <c r="V266" s="12" t="e">
        <f>(Audi!#REF!)</f>
        <v>#REF!</v>
      </c>
      <c r="W266" s="12" t="e">
        <f>(Audi!#REF!)</f>
        <v>#REF!</v>
      </c>
      <c r="X266" s="8" t="e">
        <f>(Audi!#REF!)</f>
        <v>#REF!</v>
      </c>
      <c r="Y266" s="8" t="e">
        <f>(Audi!#REF!)</f>
        <v>#REF!</v>
      </c>
      <c r="Z266" s="9" t="e">
        <f>(Audi!#REF!)</f>
        <v>#REF!</v>
      </c>
      <c r="AA266" s="8" t="e">
        <f>(Audi!#REF!)</f>
        <v>#REF!</v>
      </c>
      <c r="AB266" s="8" t="e">
        <f>(Audi!#REF!)</f>
        <v>#REF!</v>
      </c>
      <c r="AC266" s="8" t="e">
        <f>(Audi!#REF!)</f>
        <v>#REF!</v>
      </c>
      <c r="AD266" s="8" t="e">
        <f>(Audi!#REF!)</f>
        <v>#REF!</v>
      </c>
    </row>
    <row r="267" spans="1:30" x14ac:dyDescent="0.25">
      <c r="A267" s="7" t="s">
        <v>1973</v>
      </c>
      <c r="B267" s="8" t="e">
        <f>(Audi!#REF!)</f>
        <v>#REF!</v>
      </c>
      <c r="C267" s="9" t="e">
        <f>(Audi!#REF!)</f>
        <v>#REF!</v>
      </c>
      <c r="D267" s="59" t="e">
        <f>(Audi!#REF!)</f>
        <v>#REF!</v>
      </c>
      <c r="E267" s="8" t="e">
        <f>(Audi!#REF!)</f>
        <v>#REF!</v>
      </c>
      <c r="F267" s="8" t="e">
        <f>(Audi!#REF!)</f>
        <v>#REF!</v>
      </c>
      <c r="G267" s="14" t="e">
        <f>(Audi!#REF!)</f>
        <v>#REF!</v>
      </c>
      <c r="H267" s="12" t="e">
        <f>(Audi!#REF!)</f>
        <v>#REF!</v>
      </c>
      <c r="I267" s="12" t="e">
        <f>(Audi!#REF!)</f>
        <v>#REF!</v>
      </c>
      <c r="J267" s="12" t="e">
        <f>(Audi!#REF!)</f>
        <v>#REF!</v>
      </c>
      <c r="K267" s="12" t="e">
        <f>(Audi!#REF!)</f>
        <v>#REF!</v>
      </c>
      <c r="L267" s="12" t="e">
        <f>(Audi!#REF!)</f>
        <v>#REF!</v>
      </c>
      <c r="M267" s="8" t="e">
        <f>(Audi!#REF!)</f>
        <v>#REF!</v>
      </c>
      <c r="N267" s="8" t="e">
        <f>(Audi!#REF!)</f>
        <v>#REF!</v>
      </c>
      <c r="O267" s="9" t="e">
        <f>(Audi!#REF!)</f>
        <v>#REF!</v>
      </c>
      <c r="P267" s="60" t="e">
        <f>(Audi!#REF!)</f>
        <v>#REF!</v>
      </c>
      <c r="Q267" s="8" t="e">
        <f>(Audi!#REF!)</f>
        <v>#REF!</v>
      </c>
      <c r="R267" s="14" t="e">
        <f>(Audi!#REF!)</f>
        <v>#REF!</v>
      </c>
      <c r="S267" s="12" t="e">
        <f>(Audi!#REF!)</f>
        <v>#REF!</v>
      </c>
      <c r="T267" s="12" t="e">
        <f>(Audi!#REF!)</f>
        <v>#REF!</v>
      </c>
      <c r="U267" s="12" t="e">
        <f>(Audi!#REF!)</f>
        <v>#REF!</v>
      </c>
      <c r="V267" s="12" t="e">
        <f>(Audi!#REF!)</f>
        <v>#REF!</v>
      </c>
      <c r="W267" s="12" t="e">
        <f>(Audi!#REF!)</f>
        <v>#REF!</v>
      </c>
      <c r="X267" s="8" t="e">
        <f>(Audi!#REF!)</f>
        <v>#REF!</v>
      </c>
      <c r="Y267" s="8" t="e">
        <f>(Audi!#REF!)</f>
        <v>#REF!</v>
      </c>
      <c r="Z267" s="9" t="e">
        <f>(Audi!#REF!)</f>
        <v>#REF!</v>
      </c>
      <c r="AA267" s="8" t="e">
        <f>(Audi!#REF!)</f>
        <v>#REF!</v>
      </c>
      <c r="AB267" s="8" t="e">
        <f>(Audi!#REF!)</f>
        <v>#REF!</v>
      </c>
      <c r="AC267" s="8" t="e">
        <f>(Audi!#REF!)</f>
        <v>#REF!</v>
      </c>
      <c r="AD267" s="8" t="e">
        <f>(Audi!#REF!)</f>
        <v>#REF!</v>
      </c>
    </row>
    <row r="268" spans="1:30" x14ac:dyDescent="0.25">
      <c r="A268" s="7" t="s">
        <v>1973</v>
      </c>
      <c r="B268" s="8" t="e">
        <f>(Audi!#REF!)</f>
        <v>#REF!</v>
      </c>
      <c r="C268" s="9" t="e">
        <f>(Audi!#REF!)</f>
        <v>#REF!</v>
      </c>
      <c r="D268" s="59" t="e">
        <f>(Audi!#REF!)</f>
        <v>#REF!</v>
      </c>
      <c r="E268" s="8" t="e">
        <f>(Audi!#REF!)</f>
        <v>#REF!</v>
      </c>
      <c r="F268" s="8" t="e">
        <f>(Audi!#REF!)</f>
        <v>#REF!</v>
      </c>
      <c r="G268" s="14" t="e">
        <f>(Audi!#REF!)</f>
        <v>#REF!</v>
      </c>
      <c r="H268" s="12" t="e">
        <f>(Audi!#REF!)</f>
        <v>#REF!</v>
      </c>
      <c r="I268" s="12" t="e">
        <f>(Audi!#REF!)</f>
        <v>#REF!</v>
      </c>
      <c r="J268" s="12" t="e">
        <f>(Audi!#REF!)</f>
        <v>#REF!</v>
      </c>
      <c r="K268" s="12" t="e">
        <f>(Audi!#REF!)</f>
        <v>#REF!</v>
      </c>
      <c r="L268" s="12" t="e">
        <f>(Audi!#REF!)</f>
        <v>#REF!</v>
      </c>
      <c r="M268" s="8" t="e">
        <f>(Audi!#REF!)</f>
        <v>#REF!</v>
      </c>
      <c r="N268" s="8" t="e">
        <f>(Audi!#REF!)</f>
        <v>#REF!</v>
      </c>
      <c r="O268" s="9" t="e">
        <f>(Audi!#REF!)</f>
        <v>#REF!</v>
      </c>
      <c r="P268" s="60" t="e">
        <f>(Audi!#REF!)</f>
        <v>#REF!</v>
      </c>
      <c r="Q268" s="8" t="e">
        <f>(Audi!#REF!)</f>
        <v>#REF!</v>
      </c>
      <c r="R268" s="14" t="e">
        <f>(Audi!#REF!)</f>
        <v>#REF!</v>
      </c>
      <c r="S268" s="12" t="e">
        <f>(Audi!#REF!)</f>
        <v>#REF!</v>
      </c>
      <c r="T268" s="12" t="e">
        <f>(Audi!#REF!)</f>
        <v>#REF!</v>
      </c>
      <c r="U268" s="12" t="e">
        <f>(Audi!#REF!)</f>
        <v>#REF!</v>
      </c>
      <c r="V268" s="12" t="e">
        <f>(Audi!#REF!)</f>
        <v>#REF!</v>
      </c>
      <c r="W268" s="12" t="e">
        <f>(Audi!#REF!)</f>
        <v>#REF!</v>
      </c>
      <c r="X268" s="8" t="e">
        <f>(Audi!#REF!)</f>
        <v>#REF!</v>
      </c>
      <c r="Y268" s="8" t="e">
        <f>(Audi!#REF!)</f>
        <v>#REF!</v>
      </c>
      <c r="Z268" s="9" t="e">
        <f>(Audi!#REF!)</f>
        <v>#REF!</v>
      </c>
      <c r="AA268" s="8" t="e">
        <f>(Audi!#REF!)</f>
        <v>#REF!</v>
      </c>
      <c r="AB268" s="8" t="e">
        <f>(Audi!#REF!)</f>
        <v>#REF!</v>
      </c>
      <c r="AC268" s="8" t="e">
        <f>(Audi!#REF!)</f>
        <v>#REF!</v>
      </c>
      <c r="AD268" s="8" t="e">
        <f>(Audi!#REF!)</f>
        <v>#REF!</v>
      </c>
    </row>
    <row r="269" spans="1:30" x14ac:dyDescent="0.25">
      <c r="A269" s="7" t="s">
        <v>1973</v>
      </c>
      <c r="B269" s="8" t="str">
        <f>(Audi!A226)</f>
        <v>Q5</v>
      </c>
      <c r="C269" s="9" t="str">
        <f>(Audi!B226)</f>
        <v>2009-2016</v>
      </c>
      <c r="D269" s="59" t="str">
        <f>(Audi!C226)</f>
        <v>FF10</v>
      </c>
      <c r="E269" s="8" t="str">
        <f>(Audi!D226)</f>
        <v>Tarmac</v>
      </c>
      <c r="F269" s="8" t="str">
        <f>(Audi!E226)</f>
        <v>10M009025013TM</v>
      </c>
      <c r="G269" s="14">
        <f>(Audi!F226)</f>
        <v>24</v>
      </c>
      <c r="H269" s="12" t="str">
        <f>(Audi!G226)</f>
        <v>20"</v>
      </c>
      <c r="I269" s="12" t="str">
        <f>(Audi!H226)</f>
        <v>9.0"</v>
      </c>
      <c r="J269" s="12" t="str">
        <f>(Audi!I226)</f>
        <v>25</v>
      </c>
      <c r="K269" s="12" t="str">
        <f>(Audi!J226)</f>
        <v>5x112</v>
      </c>
      <c r="L269" s="12">
        <f>(Audi!K226)</f>
        <v>66.56</v>
      </c>
      <c r="M269" s="8" t="str">
        <f>(Audi!L226)</f>
        <v>Medium Offset</v>
      </c>
      <c r="N269" s="8">
        <f>(Audi!M226)</f>
        <v>0</v>
      </c>
      <c r="O269" s="9" t="str">
        <f>(Audi!N226)</f>
        <v>255/45R20</v>
      </c>
      <c r="P269" s="60" t="str">
        <f>(Audi!O226)</f>
        <v>FF10</v>
      </c>
      <c r="Q269" s="8" t="str">
        <f>(Audi!P226)</f>
        <v>10M009025013TM</v>
      </c>
      <c r="R269" s="14">
        <f>(Audi!Q226)</f>
        <v>24</v>
      </c>
      <c r="S269" s="12" t="str">
        <f>(Audi!R226)</f>
        <v>20"</v>
      </c>
      <c r="T269" s="12" t="str">
        <f>(Audi!S226)</f>
        <v>9.0"</v>
      </c>
      <c r="U269" s="12" t="str">
        <f>(Audi!T226)</f>
        <v>25</v>
      </c>
      <c r="V269" s="12" t="str">
        <f>(Audi!U226)</f>
        <v>5x112</v>
      </c>
      <c r="W269" s="12">
        <f>(Audi!V226)</f>
        <v>66.56</v>
      </c>
      <c r="X269" s="8" t="str">
        <f>(Audi!W226)</f>
        <v>Medium Offset</v>
      </c>
      <c r="Y269" s="8">
        <f>(Audi!X226)</f>
        <v>0</v>
      </c>
      <c r="Z269" s="9" t="str">
        <f>(Audi!Y226)</f>
        <v>255/45R20</v>
      </c>
      <c r="AA269" s="8" t="str">
        <f>(Audi!Z226)</f>
        <v>Requires 5mm spacer to clear front brakes</v>
      </c>
      <c r="AB269" s="8" t="str">
        <f>(Audi!AA226)</f>
        <v>Included</v>
      </c>
      <c r="AC269" s="8" t="str">
        <f>(Audi!AB226)</f>
        <v>LBM1415027C60-ZN</v>
      </c>
      <c r="AD269" s="8">
        <f>(Audi!AC226)</f>
        <v>0</v>
      </c>
    </row>
    <row r="270" spans="1:30" x14ac:dyDescent="0.25">
      <c r="A270" s="7" t="s">
        <v>1973</v>
      </c>
      <c r="B270" s="8" t="str">
        <f>(Audi!A227)</f>
        <v>Q5</v>
      </c>
      <c r="C270" s="9" t="str">
        <f>(Audi!B227)</f>
        <v>2009-2016</v>
      </c>
      <c r="D270" s="59" t="str">
        <f>(Audi!C227)</f>
        <v>FF10</v>
      </c>
      <c r="E270" s="8" t="str">
        <f>(Audi!D227)</f>
        <v>Liquid Metal</v>
      </c>
      <c r="F270" s="8" t="str">
        <f>(Audi!E227)</f>
        <v>10M009025013LM</v>
      </c>
      <c r="G270" s="14">
        <f>(Audi!F227)</f>
        <v>8</v>
      </c>
      <c r="H270" s="12" t="str">
        <f>(Audi!G227)</f>
        <v>20"</v>
      </c>
      <c r="I270" s="12" t="str">
        <f>(Audi!H227)</f>
        <v>9.0"</v>
      </c>
      <c r="J270" s="12" t="str">
        <f>(Audi!I227)</f>
        <v>25</v>
      </c>
      <c r="K270" s="12" t="str">
        <f>(Audi!J227)</f>
        <v>5x112</v>
      </c>
      <c r="L270" s="12">
        <f>(Audi!K227)</f>
        <v>66.56</v>
      </c>
      <c r="M270" s="8" t="str">
        <f>(Audi!L227)</f>
        <v>Medium Offset</v>
      </c>
      <c r="N270" s="8">
        <f>(Audi!M227)</f>
        <v>0</v>
      </c>
      <c r="O270" s="9" t="str">
        <f>(Audi!N227)</f>
        <v>255/45R20</v>
      </c>
      <c r="P270" s="60" t="str">
        <f>(Audi!O227)</f>
        <v>FF10</v>
      </c>
      <c r="Q270" s="8" t="str">
        <f>(Audi!P227)</f>
        <v>10M009025013LM</v>
      </c>
      <c r="R270" s="14">
        <f>(Audi!Q227)</f>
        <v>8</v>
      </c>
      <c r="S270" s="12" t="str">
        <f>(Audi!R227)</f>
        <v>20"</v>
      </c>
      <c r="T270" s="12" t="str">
        <f>(Audi!S227)</f>
        <v>9.0"</v>
      </c>
      <c r="U270" s="12" t="str">
        <f>(Audi!T227)</f>
        <v>25</v>
      </c>
      <c r="V270" s="12" t="str">
        <f>(Audi!U227)</f>
        <v>5x112</v>
      </c>
      <c r="W270" s="12">
        <f>(Audi!V227)</f>
        <v>66.56</v>
      </c>
      <c r="X270" s="8" t="str">
        <f>(Audi!W227)</f>
        <v>Medium Offset</v>
      </c>
      <c r="Y270" s="8">
        <f>(Audi!X227)</f>
        <v>0</v>
      </c>
      <c r="Z270" s="9" t="str">
        <f>(Audi!Y227)</f>
        <v>255/45R20</v>
      </c>
      <c r="AA270" s="8" t="str">
        <f>(Audi!Z227)</f>
        <v>Requires 5mm spacer to clear front brakes</v>
      </c>
      <c r="AB270" s="8" t="str">
        <f>(Audi!AA227)</f>
        <v>Included</v>
      </c>
      <c r="AC270" s="8" t="str">
        <f>(Audi!AB227)</f>
        <v>LBM1415027C60-ZN</v>
      </c>
      <c r="AD270" s="8">
        <f>(Audi!AC227)</f>
        <v>0</v>
      </c>
    </row>
    <row r="271" spans="1:30" x14ac:dyDescent="0.25">
      <c r="A271" s="7" t="s">
        <v>1973</v>
      </c>
      <c r="B271" s="8" t="str">
        <f>(Audi!A228)</f>
        <v>Q5</v>
      </c>
      <c r="C271" s="9" t="str">
        <f>(Audi!B228)</f>
        <v>2017-2019</v>
      </c>
      <c r="D271" s="59" t="str">
        <f>(Audi!C228)</f>
        <v>FF10</v>
      </c>
      <c r="E271" s="8" t="str">
        <f>(Audi!D228)</f>
        <v>Tarmac</v>
      </c>
      <c r="F271" s="8" t="str">
        <f>(Audi!E228)</f>
        <v>10M009025013TM</v>
      </c>
      <c r="G271" s="14">
        <f>(Audi!F228)</f>
        <v>24</v>
      </c>
      <c r="H271" s="12" t="str">
        <f>(Audi!G228)</f>
        <v>20"</v>
      </c>
      <c r="I271" s="12" t="str">
        <f>(Audi!H228)</f>
        <v>9.0"</v>
      </c>
      <c r="J271" s="12" t="str">
        <f>(Audi!I228)</f>
        <v>25</v>
      </c>
      <c r="K271" s="12" t="str">
        <f>(Audi!J228)</f>
        <v>5x112</v>
      </c>
      <c r="L271" s="12">
        <f>(Audi!K228)</f>
        <v>66.56</v>
      </c>
      <c r="M271" s="8" t="str">
        <f>(Audi!L228)</f>
        <v>Medium Offset</v>
      </c>
      <c r="N271" s="8">
        <f>(Audi!M228)</f>
        <v>28.6</v>
      </c>
      <c r="O271" s="9" t="str">
        <f>(Audi!N228)</f>
        <v>255/40R21</v>
      </c>
      <c r="P271" s="60" t="str">
        <f>(Audi!O228)</f>
        <v>FF10</v>
      </c>
      <c r="Q271" s="8" t="str">
        <f>(Audi!P228)</f>
        <v>10M009025013TM</v>
      </c>
      <c r="R271" s="14">
        <f>(Audi!Q228)</f>
        <v>24</v>
      </c>
      <c r="S271" s="12" t="str">
        <f>(Audi!R228)</f>
        <v>20"</v>
      </c>
      <c r="T271" s="12" t="str">
        <f>(Audi!S228)</f>
        <v>9.0"</v>
      </c>
      <c r="U271" s="12" t="str">
        <f>(Audi!T228)</f>
        <v>25</v>
      </c>
      <c r="V271" s="12" t="str">
        <f>(Audi!U228)</f>
        <v>5x112</v>
      </c>
      <c r="W271" s="12">
        <f>(Audi!V228)</f>
        <v>66.56</v>
      </c>
      <c r="X271" s="8" t="str">
        <f>(Audi!W228)</f>
        <v>Medium Offset</v>
      </c>
      <c r="Y271" s="8">
        <f>(Audi!X228)</f>
        <v>28.6</v>
      </c>
      <c r="Z271" s="9" t="str">
        <f>(Audi!Y228)</f>
        <v>255/40R21</v>
      </c>
      <c r="AA271" s="8">
        <f>(Audi!Z228)</f>
        <v>0</v>
      </c>
      <c r="AB271" s="8" t="str">
        <f>(Audi!AA228)</f>
        <v>Included</v>
      </c>
      <c r="AC271" s="8" t="str">
        <f>(Audi!AB228)</f>
        <v>LBM1415027C60-ZN</v>
      </c>
      <c r="AD271" s="8">
        <f>(Audi!AC228)</f>
        <v>0</v>
      </c>
    </row>
    <row r="272" spans="1:30" x14ac:dyDescent="0.25">
      <c r="A272" s="7" t="s">
        <v>1973</v>
      </c>
      <c r="B272" s="8" t="str">
        <f>(Audi!A229)</f>
        <v>Q5</v>
      </c>
      <c r="C272" s="9" t="str">
        <f>(Audi!B229)</f>
        <v>2017-2019</v>
      </c>
      <c r="D272" s="59" t="str">
        <f>(Audi!C229)</f>
        <v>FF10</v>
      </c>
      <c r="E272" s="8" t="str">
        <f>(Audi!D229)</f>
        <v>Liquid Metal</v>
      </c>
      <c r="F272" s="8" t="str">
        <f>(Audi!E229)</f>
        <v>10M009025013LM</v>
      </c>
      <c r="G272" s="14">
        <f>(Audi!F229)</f>
        <v>8</v>
      </c>
      <c r="H272" s="12" t="str">
        <f>(Audi!G229)</f>
        <v>20"</v>
      </c>
      <c r="I272" s="12" t="str">
        <f>(Audi!H229)</f>
        <v>9.0"</v>
      </c>
      <c r="J272" s="12" t="str">
        <f>(Audi!I229)</f>
        <v>25</v>
      </c>
      <c r="K272" s="12" t="str">
        <f>(Audi!J229)</f>
        <v>5x112</v>
      </c>
      <c r="L272" s="12">
        <f>(Audi!K229)</f>
        <v>66.56</v>
      </c>
      <c r="M272" s="8" t="str">
        <f>(Audi!L229)</f>
        <v>Medium Offset</v>
      </c>
      <c r="N272" s="8">
        <f>(Audi!M229)</f>
        <v>28.6</v>
      </c>
      <c r="O272" s="9" t="str">
        <f>(Audi!N229)</f>
        <v>255/40R21</v>
      </c>
      <c r="P272" s="60" t="str">
        <f>(Audi!O229)</f>
        <v>FF10</v>
      </c>
      <c r="Q272" s="8" t="str">
        <f>(Audi!P229)</f>
        <v>10M009025013LM</v>
      </c>
      <c r="R272" s="14">
        <f>(Audi!Q229)</f>
        <v>8</v>
      </c>
      <c r="S272" s="12" t="str">
        <f>(Audi!R229)</f>
        <v>20"</v>
      </c>
      <c r="T272" s="12" t="str">
        <f>(Audi!S229)</f>
        <v>9.0"</v>
      </c>
      <c r="U272" s="12" t="str">
        <f>(Audi!T229)</f>
        <v>25</v>
      </c>
      <c r="V272" s="12" t="str">
        <f>(Audi!U229)</f>
        <v>5x112</v>
      </c>
      <c r="W272" s="12">
        <f>(Audi!V229)</f>
        <v>66.56</v>
      </c>
      <c r="X272" s="8" t="str">
        <f>(Audi!W229)</f>
        <v>Medium Offset</v>
      </c>
      <c r="Y272" s="8">
        <f>(Audi!X229)</f>
        <v>28.6</v>
      </c>
      <c r="Z272" s="9" t="str">
        <f>(Audi!Y229)</f>
        <v>255/40R21</v>
      </c>
      <c r="AA272" s="8">
        <f>(Audi!Z229)</f>
        <v>0</v>
      </c>
      <c r="AB272" s="8" t="str">
        <f>(Audi!AA229)</f>
        <v>Included</v>
      </c>
      <c r="AC272" s="8" t="str">
        <f>(Audi!AB229)</f>
        <v>LBM1415027C60-ZN</v>
      </c>
      <c r="AD272" s="8">
        <f>(Audi!AC229)</f>
        <v>0</v>
      </c>
    </row>
    <row r="273" spans="1:30" x14ac:dyDescent="0.25">
      <c r="A273" s="7" t="s">
        <v>1973</v>
      </c>
      <c r="B273" s="8" t="str">
        <f>(Audi!A230)</f>
        <v>Q5</v>
      </c>
      <c r="C273" s="9" t="str">
        <f>(Audi!B230)</f>
        <v>2017-2019</v>
      </c>
      <c r="D273" s="59" t="str">
        <f>(Audi!C230)</f>
        <v>FF10</v>
      </c>
      <c r="E273" s="8" t="str">
        <f>(Audi!D230)</f>
        <v>Tarmac</v>
      </c>
      <c r="F273" s="8" t="str">
        <f>(Audi!E230)</f>
        <v>10M109530013TM</v>
      </c>
      <c r="G273" s="14">
        <f>(Audi!F230)</f>
        <v>0</v>
      </c>
      <c r="H273" s="12" t="str">
        <f>(Audi!G230)</f>
        <v>21"</v>
      </c>
      <c r="I273" s="12" t="str">
        <f>(Audi!H230)</f>
        <v>9.5"</v>
      </c>
      <c r="J273" s="12" t="str">
        <f>(Audi!I230)</f>
        <v>30</v>
      </c>
      <c r="K273" s="12" t="str">
        <f>(Audi!J230)</f>
        <v>5x112</v>
      </c>
      <c r="L273" s="12">
        <f>(Audi!K230)</f>
        <v>66.56</v>
      </c>
      <c r="M273" s="8" t="str">
        <f>(Audi!L230)</f>
        <v>Medium Offset</v>
      </c>
      <c r="N273" s="8">
        <f>(Audi!M230)</f>
        <v>0</v>
      </c>
      <c r="O273" s="9" t="str">
        <f>(Audi!N230)</f>
        <v>255/40R21</v>
      </c>
      <c r="P273" s="60" t="str">
        <f>(Audi!O230)</f>
        <v>FF10</v>
      </c>
      <c r="Q273" s="8" t="str">
        <f>(Audi!P230)</f>
        <v>10M109530013TM</v>
      </c>
      <c r="R273" s="14">
        <f>(Audi!Q230)</f>
        <v>0</v>
      </c>
      <c r="S273" s="12" t="str">
        <f>(Audi!R230)</f>
        <v>21"</v>
      </c>
      <c r="T273" s="12" t="str">
        <f>(Audi!S230)</f>
        <v>9.5"</v>
      </c>
      <c r="U273" s="12" t="str">
        <f>(Audi!T230)</f>
        <v>30</v>
      </c>
      <c r="V273" s="12" t="str">
        <f>(Audi!U230)</f>
        <v>5x112</v>
      </c>
      <c r="W273" s="12">
        <f>(Audi!V230)</f>
        <v>66.56</v>
      </c>
      <c r="X273" s="8" t="str">
        <f>(Audi!W230)</f>
        <v>Medium Offset</v>
      </c>
      <c r="Y273" s="8">
        <f>(Audi!X230)</f>
        <v>0</v>
      </c>
      <c r="Z273" s="9" t="str">
        <f>(Audi!Y230)</f>
        <v>255/40R21</v>
      </c>
      <c r="AA273" s="8">
        <f>(Audi!Z230)</f>
        <v>0</v>
      </c>
      <c r="AB273" s="8" t="str">
        <f>(Audi!AA230)</f>
        <v>Included</v>
      </c>
      <c r="AC273" s="8" t="str">
        <f>(Audi!AB230)</f>
        <v>LBM1415027C60-ZN</v>
      </c>
      <c r="AD273" s="8" t="str">
        <f>(Audi!AC230)</f>
        <v>HR666-571</v>
      </c>
    </row>
    <row r="274" spans="1:30" x14ac:dyDescent="0.25">
      <c r="A274" s="7" t="s">
        <v>1973</v>
      </c>
      <c r="B274" s="8" t="str">
        <f>(Audi!A231)</f>
        <v>Q5</v>
      </c>
      <c r="C274" s="9" t="str">
        <f>(Audi!B231)</f>
        <v>2017-2019</v>
      </c>
      <c r="D274" s="59" t="str">
        <f>(Audi!C231)</f>
        <v>FF10</v>
      </c>
      <c r="E274" s="8" t="str">
        <f>(Audi!D231)</f>
        <v>Liquid Metal</v>
      </c>
      <c r="F274" s="8" t="str">
        <f>(Audi!E231)</f>
        <v>10M109530013LM</v>
      </c>
      <c r="G274" s="14">
        <f>(Audi!F231)</f>
        <v>-6</v>
      </c>
      <c r="H274" s="12" t="str">
        <f>(Audi!G231)</f>
        <v>21"</v>
      </c>
      <c r="I274" s="12" t="str">
        <f>(Audi!H231)</f>
        <v>9.5"</v>
      </c>
      <c r="J274" s="12" t="str">
        <f>(Audi!I231)</f>
        <v>30</v>
      </c>
      <c r="K274" s="12" t="str">
        <f>(Audi!J231)</f>
        <v>5x112</v>
      </c>
      <c r="L274" s="12">
        <f>(Audi!K231)</f>
        <v>66.56</v>
      </c>
      <c r="M274" s="8" t="str">
        <f>(Audi!L231)</f>
        <v>Medium Offset</v>
      </c>
      <c r="N274" s="8">
        <f>(Audi!M231)</f>
        <v>0</v>
      </c>
      <c r="O274" s="9" t="str">
        <f>(Audi!N231)</f>
        <v>255/40R21</v>
      </c>
      <c r="P274" s="60" t="str">
        <f>(Audi!O231)</f>
        <v>FF10</v>
      </c>
      <c r="Q274" s="8" t="str">
        <f>(Audi!P231)</f>
        <v>10M109530013LM</v>
      </c>
      <c r="R274" s="14">
        <f>(Audi!Q231)</f>
        <v>-6</v>
      </c>
      <c r="S274" s="12" t="str">
        <f>(Audi!R231)</f>
        <v>21"</v>
      </c>
      <c r="T274" s="12" t="str">
        <f>(Audi!S231)</f>
        <v>9.5"</v>
      </c>
      <c r="U274" s="12" t="str">
        <f>(Audi!T231)</f>
        <v>30</v>
      </c>
      <c r="V274" s="12" t="str">
        <f>(Audi!U231)</f>
        <v>5x112</v>
      </c>
      <c r="W274" s="12">
        <f>(Audi!V231)</f>
        <v>66.56</v>
      </c>
      <c r="X274" s="8" t="str">
        <f>(Audi!W231)</f>
        <v>Medium Offset</v>
      </c>
      <c r="Y274" s="8">
        <f>(Audi!X231)</f>
        <v>0</v>
      </c>
      <c r="Z274" s="9" t="str">
        <f>(Audi!Y231)</f>
        <v>255/40R21</v>
      </c>
      <c r="AA274" s="8">
        <f>(Audi!Z231)</f>
        <v>0</v>
      </c>
      <c r="AB274" s="8" t="str">
        <f>(Audi!AA231)</f>
        <v>Included</v>
      </c>
      <c r="AC274" s="8" t="str">
        <f>(Audi!AB231)</f>
        <v>LBM1415027C60-ZN</v>
      </c>
      <c r="AD274" s="8" t="str">
        <f>(Audi!AC231)</f>
        <v>HR666-571</v>
      </c>
    </row>
    <row r="275" spans="1:30" x14ac:dyDescent="0.25">
      <c r="A275" s="7" t="s">
        <v>1973</v>
      </c>
      <c r="B275" s="8" t="e">
        <f>(Audi!#REF!)</f>
        <v>#REF!</v>
      </c>
      <c r="C275" s="9" t="e">
        <f>(Audi!#REF!)</f>
        <v>#REF!</v>
      </c>
      <c r="D275" s="59" t="e">
        <f>(Audi!#REF!)</f>
        <v>#REF!</v>
      </c>
      <c r="E275" s="8" t="e">
        <f>(Audi!#REF!)</f>
        <v>#REF!</v>
      </c>
      <c r="F275" s="8" t="e">
        <f>(Audi!#REF!)</f>
        <v>#REF!</v>
      </c>
      <c r="G275" s="14" t="e">
        <f>(Audi!#REF!)</f>
        <v>#REF!</v>
      </c>
      <c r="H275" s="12" t="e">
        <f>(Audi!#REF!)</f>
        <v>#REF!</v>
      </c>
      <c r="I275" s="12" t="e">
        <f>(Audi!#REF!)</f>
        <v>#REF!</v>
      </c>
      <c r="J275" s="12" t="e">
        <f>(Audi!#REF!)</f>
        <v>#REF!</v>
      </c>
      <c r="K275" s="12" t="e">
        <f>(Audi!#REF!)</f>
        <v>#REF!</v>
      </c>
      <c r="L275" s="12" t="e">
        <f>(Audi!#REF!)</f>
        <v>#REF!</v>
      </c>
      <c r="M275" s="8" t="e">
        <f>(Audi!#REF!)</f>
        <v>#REF!</v>
      </c>
      <c r="N275" s="8" t="e">
        <f>(Audi!#REF!)</f>
        <v>#REF!</v>
      </c>
      <c r="O275" s="9" t="e">
        <f>(Audi!#REF!)</f>
        <v>#REF!</v>
      </c>
      <c r="P275" s="60" t="e">
        <f>(Audi!#REF!)</f>
        <v>#REF!</v>
      </c>
      <c r="Q275" s="8" t="e">
        <f>(Audi!#REF!)</f>
        <v>#REF!</v>
      </c>
      <c r="R275" s="14" t="e">
        <f>(Audi!#REF!)</f>
        <v>#REF!</v>
      </c>
      <c r="S275" s="12" t="e">
        <f>(Audi!#REF!)</f>
        <v>#REF!</v>
      </c>
      <c r="T275" s="12" t="e">
        <f>(Audi!#REF!)</f>
        <v>#REF!</v>
      </c>
      <c r="U275" s="12" t="e">
        <f>(Audi!#REF!)</f>
        <v>#REF!</v>
      </c>
      <c r="V275" s="12" t="e">
        <f>(Audi!#REF!)</f>
        <v>#REF!</v>
      </c>
      <c r="W275" s="12" t="e">
        <f>(Audi!#REF!)</f>
        <v>#REF!</v>
      </c>
      <c r="X275" s="8" t="e">
        <f>(Audi!#REF!)</f>
        <v>#REF!</v>
      </c>
      <c r="Y275" s="8" t="e">
        <f>(Audi!#REF!)</f>
        <v>#REF!</v>
      </c>
      <c r="Z275" s="9" t="e">
        <f>(Audi!#REF!)</f>
        <v>#REF!</v>
      </c>
      <c r="AA275" s="8" t="e">
        <f>(Audi!#REF!)</f>
        <v>#REF!</v>
      </c>
      <c r="AB275" s="8" t="e">
        <f>(Audi!#REF!)</f>
        <v>#REF!</v>
      </c>
      <c r="AC275" s="8" t="e">
        <f>(Audi!#REF!)</f>
        <v>#REF!</v>
      </c>
      <c r="AD275" s="8" t="e">
        <f>(Audi!#REF!)</f>
        <v>#REF!</v>
      </c>
    </row>
    <row r="276" spans="1:30" x14ac:dyDescent="0.25">
      <c r="A276" s="7" t="s">
        <v>1973</v>
      </c>
      <c r="B276" s="8" t="str">
        <f>(Audi!A232)</f>
        <v>Q5</v>
      </c>
      <c r="C276" s="9" t="str">
        <f>(Audi!B232)</f>
        <v>2009-2016</v>
      </c>
      <c r="D276" s="59" t="str">
        <f>(Audi!C232)</f>
        <v>FF11</v>
      </c>
      <c r="E276" s="8" t="str">
        <f>(Audi!D232)</f>
        <v>Tarmac</v>
      </c>
      <c r="F276" s="8" t="str">
        <f>(Audi!E232)</f>
        <v>11M009025013TM</v>
      </c>
      <c r="G276" s="14">
        <f>(Audi!F232)</f>
        <v>22</v>
      </c>
      <c r="H276" s="12" t="str">
        <f>(Audi!G232)</f>
        <v>20"</v>
      </c>
      <c r="I276" s="12" t="str">
        <f>(Audi!H232)</f>
        <v>9.0"</v>
      </c>
      <c r="J276" s="12" t="str">
        <f>(Audi!I232)</f>
        <v>25</v>
      </c>
      <c r="K276" s="12" t="str">
        <f>(Audi!J232)</f>
        <v>5x112</v>
      </c>
      <c r="L276" s="12">
        <f>(Audi!K232)</f>
        <v>66.56</v>
      </c>
      <c r="M276" s="8" t="str">
        <f>(Audi!L232)</f>
        <v>Medium Offset</v>
      </c>
      <c r="N276" s="8">
        <f>(Audi!M232)</f>
        <v>0</v>
      </c>
      <c r="O276" s="9" t="str">
        <f>(Audi!N232)</f>
        <v>255/45R20</v>
      </c>
      <c r="P276" s="60" t="str">
        <f>(Audi!O232)</f>
        <v>FF11</v>
      </c>
      <c r="Q276" s="8" t="str">
        <f>(Audi!P232)</f>
        <v>11M009025013TM</v>
      </c>
      <c r="R276" s="14">
        <f>(Audi!Q232)</f>
        <v>22</v>
      </c>
      <c r="S276" s="12" t="str">
        <f>(Audi!R232)</f>
        <v>20"</v>
      </c>
      <c r="T276" s="12" t="str">
        <f>(Audi!S232)</f>
        <v>9.0"</v>
      </c>
      <c r="U276" s="12" t="str">
        <f>(Audi!T232)</f>
        <v>25</v>
      </c>
      <c r="V276" s="12" t="str">
        <f>(Audi!U232)</f>
        <v>5x112</v>
      </c>
      <c r="W276" s="12">
        <f>(Audi!V232)</f>
        <v>66.56</v>
      </c>
      <c r="X276" s="8" t="str">
        <f>(Audi!W232)</f>
        <v>Medium Offset</v>
      </c>
      <c r="Y276" s="8">
        <f>(Audi!X232)</f>
        <v>0</v>
      </c>
      <c r="Z276" s="9" t="str">
        <f>(Audi!Y232)</f>
        <v>255/45R20</v>
      </c>
      <c r="AA276" s="8" t="str">
        <f>(Audi!Z232)</f>
        <v>Requires 5mm spacer to clear front brakes</v>
      </c>
      <c r="AB276" s="8" t="str">
        <f>(Audi!AA232)</f>
        <v>Included</v>
      </c>
      <c r="AC276" s="8" t="str">
        <f>(Audi!AB232)</f>
        <v>LBM1415027C60-ZN</v>
      </c>
      <c r="AD276" s="8">
        <f>(Audi!AC232)</f>
        <v>0</v>
      </c>
    </row>
    <row r="277" spans="1:30" x14ac:dyDescent="0.25">
      <c r="A277" s="7" t="s">
        <v>1973</v>
      </c>
      <c r="B277" s="8" t="str">
        <f>(Audi!A233)</f>
        <v>Q5</v>
      </c>
      <c r="C277" s="9" t="str">
        <f>(Audi!B233)</f>
        <v>2009-2016</v>
      </c>
      <c r="D277" s="59" t="str">
        <f>(Audi!C233)</f>
        <v>FF11</v>
      </c>
      <c r="E277" s="8" t="str">
        <f>(Audi!D233)</f>
        <v>Liquid Metal</v>
      </c>
      <c r="F277" s="8" t="str">
        <f>(Audi!E233)</f>
        <v>11M009025013LM</v>
      </c>
      <c r="G277" s="14">
        <f>(Audi!F233)</f>
        <v>5</v>
      </c>
      <c r="H277" s="12" t="str">
        <f>(Audi!G233)</f>
        <v>20"</v>
      </c>
      <c r="I277" s="12" t="str">
        <f>(Audi!H233)</f>
        <v>9.0"</v>
      </c>
      <c r="J277" s="12" t="str">
        <f>(Audi!I233)</f>
        <v>25</v>
      </c>
      <c r="K277" s="12" t="str">
        <f>(Audi!J233)</f>
        <v>5x112</v>
      </c>
      <c r="L277" s="12">
        <f>(Audi!K233)</f>
        <v>66.56</v>
      </c>
      <c r="M277" s="8" t="str">
        <f>(Audi!L233)</f>
        <v>Medium Offset</v>
      </c>
      <c r="N277" s="8">
        <f>(Audi!M233)</f>
        <v>0</v>
      </c>
      <c r="O277" s="9" t="str">
        <f>(Audi!N233)</f>
        <v>255/45R20</v>
      </c>
      <c r="P277" s="60" t="str">
        <f>(Audi!O233)</f>
        <v>FF11</v>
      </c>
      <c r="Q277" s="8" t="str">
        <f>(Audi!P233)</f>
        <v>11M009025013LM</v>
      </c>
      <c r="R277" s="14">
        <f>(Audi!Q233)</f>
        <v>5</v>
      </c>
      <c r="S277" s="12" t="str">
        <f>(Audi!R233)</f>
        <v>20"</v>
      </c>
      <c r="T277" s="12" t="str">
        <f>(Audi!S233)</f>
        <v>9.0"</v>
      </c>
      <c r="U277" s="12" t="str">
        <f>(Audi!T233)</f>
        <v>25</v>
      </c>
      <c r="V277" s="12" t="str">
        <f>(Audi!U233)</f>
        <v>5x112</v>
      </c>
      <c r="W277" s="12">
        <f>(Audi!V233)</f>
        <v>66.56</v>
      </c>
      <c r="X277" s="8" t="str">
        <f>(Audi!W233)</f>
        <v>Medium Offset</v>
      </c>
      <c r="Y277" s="8">
        <f>(Audi!X233)</f>
        <v>0</v>
      </c>
      <c r="Z277" s="9" t="str">
        <f>(Audi!Y233)</f>
        <v>255/45R20</v>
      </c>
      <c r="AA277" s="8" t="str">
        <f>(Audi!Z233)</f>
        <v>Requires 5mm spacer to clear front brakes</v>
      </c>
      <c r="AB277" s="8" t="str">
        <f>(Audi!AA233)</f>
        <v>Included</v>
      </c>
      <c r="AC277" s="8" t="str">
        <f>(Audi!AB233)</f>
        <v>LBM1415027C60-ZN</v>
      </c>
      <c r="AD277" s="8">
        <f>(Audi!AC233)</f>
        <v>0</v>
      </c>
    </row>
    <row r="278" spans="1:30" x14ac:dyDescent="0.25">
      <c r="A278" s="7" t="s">
        <v>1973</v>
      </c>
      <c r="B278" s="8" t="str">
        <f>(Audi!A234)</f>
        <v>Q5</v>
      </c>
      <c r="C278" s="9" t="str">
        <f>(Audi!B234)</f>
        <v>2017-2019</v>
      </c>
      <c r="D278" s="59" t="str">
        <f>(Audi!C234)</f>
        <v>FF11</v>
      </c>
      <c r="E278" s="8" t="str">
        <f>(Audi!D234)</f>
        <v>Tarmac</v>
      </c>
      <c r="F278" s="8" t="str">
        <f>(Audi!E234)</f>
        <v>11M009025013TM</v>
      </c>
      <c r="G278" s="14">
        <f>(Audi!F234)</f>
        <v>22</v>
      </c>
      <c r="H278" s="12" t="str">
        <f>(Audi!G234)</f>
        <v>20"</v>
      </c>
      <c r="I278" s="12" t="str">
        <f>(Audi!H234)</f>
        <v>9.0"</v>
      </c>
      <c r="J278" s="12" t="str">
        <f>(Audi!I234)</f>
        <v>25</v>
      </c>
      <c r="K278" s="12" t="str">
        <f>(Audi!J234)</f>
        <v>5x112</v>
      </c>
      <c r="L278" s="12">
        <f>(Audi!K234)</f>
        <v>66.56</v>
      </c>
      <c r="M278" s="8" t="str">
        <f>(Audi!L234)</f>
        <v>Medium Offset</v>
      </c>
      <c r="N278" s="8">
        <f>(Audi!M234)</f>
        <v>28.6</v>
      </c>
      <c r="O278" s="9" t="str">
        <f>(Audi!N234)</f>
        <v>255/40R21</v>
      </c>
      <c r="P278" s="60" t="str">
        <f>(Audi!O234)</f>
        <v>FF11</v>
      </c>
      <c r="Q278" s="8" t="str">
        <f>(Audi!P234)</f>
        <v>11M009025013TM</v>
      </c>
      <c r="R278" s="14">
        <f>(Audi!Q234)</f>
        <v>22</v>
      </c>
      <c r="S278" s="12" t="str">
        <f>(Audi!R234)</f>
        <v>20"</v>
      </c>
      <c r="T278" s="12" t="str">
        <f>(Audi!S234)</f>
        <v>9.0"</v>
      </c>
      <c r="U278" s="12" t="str">
        <f>(Audi!T234)</f>
        <v>25</v>
      </c>
      <c r="V278" s="12" t="str">
        <f>(Audi!U234)</f>
        <v>5x112</v>
      </c>
      <c r="W278" s="12">
        <f>(Audi!V234)</f>
        <v>66.56</v>
      </c>
      <c r="X278" s="8" t="str">
        <f>(Audi!W234)</f>
        <v>Medium Offset</v>
      </c>
      <c r="Y278" s="8">
        <f>(Audi!X234)</f>
        <v>28.6</v>
      </c>
      <c r="Z278" s="9" t="str">
        <f>(Audi!Y234)</f>
        <v>255/40R21</v>
      </c>
      <c r="AA278" s="8">
        <f>(Audi!Z234)</f>
        <v>0</v>
      </c>
      <c r="AB278" s="8" t="str">
        <f>(Audi!AA234)</f>
        <v>Included</v>
      </c>
      <c r="AC278" s="8" t="str">
        <f>(Audi!AB234)</f>
        <v>LBM1415027C60-ZN</v>
      </c>
      <c r="AD278" s="8">
        <f>(Audi!AC234)</f>
        <v>0</v>
      </c>
    </row>
    <row r="279" spans="1:30" x14ac:dyDescent="0.25">
      <c r="A279" s="7" t="s">
        <v>1973</v>
      </c>
      <c r="B279" s="8" t="str">
        <f>(Audi!A235)</f>
        <v>Q5</v>
      </c>
      <c r="C279" s="9" t="str">
        <f>(Audi!B235)</f>
        <v>2017-2019</v>
      </c>
      <c r="D279" s="59" t="str">
        <f>(Audi!C235)</f>
        <v>FF11</v>
      </c>
      <c r="E279" s="8" t="str">
        <f>(Audi!D235)</f>
        <v>Liquid Metal</v>
      </c>
      <c r="F279" s="8" t="str">
        <f>(Audi!E235)</f>
        <v>11M009025013LM</v>
      </c>
      <c r="G279" s="14">
        <f>(Audi!F235)</f>
        <v>5</v>
      </c>
      <c r="H279" s="12" t="str">
        <f>(Audi!G235)</f>
        <v>20"</v>
      </c>
      <c r="I279" s="12" t="str">
        <f>(Audi!H235)</f>
        <v>9.0"</v>
      </c>
      <c r="J279" s="12" t="str">
        <f>(Audi!I235)</f>
        <v>25</v>
      </c>
      <c r="K279" s="12" t="str">
        <f>(Audi!J235)</f>
        <v>5x112</v>
      </c>
      <c r="L279" s="12">
        <f>(Audi!K235)</f>
        <v>66.56</v>
      </c>
      <c r="M279" s="8" t="str">
        <f>(Audi!L235)</f>
        <v>Medium Offset</v>
      </c>
      <c r="N279" s="8">
        <f>(Audi!M235)</f>
        <v>28.6</v>
      </c>
      <c r="O279" s="9" t="str">
        <f>(Audi!N235)</f>
        <v>255/40R21</v>
      </c>
      <c r="P279" s="60" t="str">
        <f>(Audi!O235)</f>
        <v>FF11</v>
      </c>
      <c r="Q279" s="8" t="str">
        <f>(Audi!P235)</f>
        <v>11M009025013LM</v>
      </c>
      <c r="R279" s="14">
        <f>(Audi!Q235)</f>
        <v>5</v>
      </c>
      <c r="S279" s="12" t="str">
        <f>(Audi!R235)</f>
        <v>20"</v>
      </c>
      <c r="T279" s="12" t="str">
        <f>(Audi!S235)</f>
        <v>9.0"</v>
      </c>
      <c r="U279" s="12" t="str">
        <f>(Audi!T235)</f>
        <v>25</v>
      </c>
      <c r="V279" s="12" t="str">
        <f>(Audi!U235)</f>
        <v>5x112</v>
      </c>
      <c r="W279" s="12">
        <f>(Audi!V235)</f>
        <v>66.56</v>
      </c>
      <c r="X279" s="8" t="str">
        <f>(Audi!W235)</f>
        <v>Medium Offset</v>
      </c>
      <c r="Y279" s="8">
        <f>(Audi!X235)</f>
        <v>28.6</v>
      </c>
      <c r="Z279" s="9" t="str">
        <f>(Audi!Y235)</f>
        <v>255/40R21</v>
      </c>
      <c r="AA279" s="8">
        <f>(Audi!Z235)</f>
        <v>0</v>
      </c>
      <c r="AB279" s="8" t="str">
        <f>(Audi!AA235)</f>
        <v>Included</v>
      </c>
      <c r="AC279" s="8" t="str">
        <f>(Audi!AB235)</f>
        <v>LBM1415027C60-ZN</v>
      </c>
      <c r="AD279" s="8">
        <f>(Audi!AC235)</f>
        <v>0</v>
      </c>
    </row>
    <row r="280" spans="1:30" x14ac:dyDescent="0.25">
      <c r="A280" s="7" t="s">
        <v>1973</v>
      </c>
      <c r="B280" s="8" t="str">
        <f>(Audi!A236)</f>
        <v>Q5</v>
      </c>
      <c r="C280" s="9" t="str">
        <f>(Audi!B236)</f>
        <v>2017-2019</v>
      </c>
      <c r="D280" s="59" t="str">
        <f>(Audi!C236)</f>
        <v>FF11</v>
      </c>
      <c r="E280" s="8" t="str">
        <f>(Audi!D236)</f>
        <v>Tarmac</v>
      </c>
      <c r="F280" s="8" t="str">
        <f>(Audi!E236)</f>
        <v>11M109530013TM</v>
      </c>
      <c r="G280" s="14">
        <f>(Audi!F236)</f>
        <v>1</v>
      </c>
      <c r="H280" s="12" t="str">
        <f>(Audi!G236)</f>
        <v>21"</v>
      </c>
      <c r="I280" s="12" t="str">
        <f>(Audi!H236)</f>
        <v>9.5"</v>
      </c>
      <c r="J280" s="12" t="str">
        <f>(Audi!I236)</f>
        <v>30</v>
      </c>
      <c r="K280" s="12" t="str">
        <f>(Audi!J236)</f>
        <v>5x112</v>
      </c>
      <c r="L280" s="12">
        <f>(Audi!K236)</f>
        <v>66.56</v>
      </c>
      <c r="M280" s="8" t="str">
        <f>(Audi!L236)</f>
        <v>Medium Offset</v>
      </c>
      <c r="N280" s="8">
        <f>(Audi!M236)</f>
        <v>0</v>
      </c>
      <c r="O280" s="9" t="str">
        <f>(Audi!N236)</f>
        <v>255/40R21</v>
      </c>
      <c r="P280" s="60" t="str">
        <f>(Audi!O236)</f>
        <v>FF11</v>
      </c>
      <c r="Q280" s="8" t="str">
        <f>(Audi!P236)</f>
        <v>11M109530013TM</v>
      </c>
      <c r="R280" s="14">
        <f>(Audi!Q236)</f>
        <v>1</v>
      </c>
      <c r="S280" s="12" t="str">
        <f>(Audi!R236)</f>
        <v>21"</v>
      </c>
      <c r="T280" s="12" t="str">
        <f>(Audi!S236)</f>
        <v>9.5"</v>
      </c>
      <c r="U280" s="12" t="str">
        <f>(Audi!T236)</f>
        <v>30</v>
      </c>
      <c r="V280" s="12" t="str">
        <f>(Audi!U236)</f>
        <v>5x112</v>
      </c>
      <c r="W280" s="12">
        <f>(Audi!V236)</f>
        <v>66.56</v>
      </c>
      <c r="X280" s="8" t="str">
        <f>(Audi!W236)</f>
        <v>Medium Offset</v>
      </c>
      <c r="Y280" s="8">
        <f>(Audi!X236)</f>
        <v>0</v>
      </c>
      <c r="Z280" s="9" t="str">
        <f>(Audi!Y236)</f>
        <v>255/40R21</v>
      </c>
      <c r="AA280" s="8">
        <f>(Audi!Z236)</f>
        <v>0</v>
      </c>
      <c r="AB280" s="8" t="str">
        <f>(Audi!AA236)</f>
        <v>Included</v>
      </c>
      <c r="AC280" s="8" t="str">
        <f>(Audi!AB236)</f>
        <v>LBM1415027C60-ZN</v>
      </c>
      <c r="AD280" s="8" t="str">
        <f>(Audi!AC236)</f>
        <v>HR666-571</v>
      </c>
    </row>
    <row r="281" spans="1:30" x14ac:dyDescent="0.25">
      <c r="A281" s="7" t="s">
        <v>1973</v>
      </c>
      <c r="B281" s="8" t="str">
        <f>(Audi!A237)</f>
        <v>Q5</v>
      </c>
      <c r="C281" s="9" t="str">
        <f>(Audi!B237)</f>
        <v>2017-2019</v>
      </c>
      <c r="D281" s="59" t="str">
        <f>(Audi!C237)</f>
        <v>FF11</v>
      </c>
      <c r="E281" s="8" t="str">
        <f>(Audi!D237)</f>
        <v>Liquid Metal</v>
      </c>
      <c r="F281" s="8" t="str">
        <f>(Audi!E237)</f>
        <v>11M109530013LM</v>
      </c>
      <c r="G281" s="14">
        <f>(Audi!F237)</f>
        <v>-2</v>
      </c>
      <c r="H281" s="12" t="str">
        <f>(Audi!G237)</f>
        <v>21"</v>
      </c>
      <c r="I281" s="12" t="str">
        <f>(Audi!H237)</f>
        <v>9.5"</v>
      </c>
      <c r="J281" s="12" t="str">
        <f>(Audi!I237)</f>
        <v>30</v>
      </c>
      <c r="K281" s="12" t="str">
        <f>(Audi!J237)</f>
        <v>5x112</v>
      </c>
      <c r="L281" s="12">
        <f>(Audi!K237)</f>
        <v>66.56</v>
      </c>
      <c r="M281" s="8" t="str">
        <f>(Audi!L237)</f>
        <v>Medium Offset</v>
      </c>
      <c r="N281" s="8">
        <f>(Audi!M237)</f>
        <v>0</v>
      </c>
      <c r="O281" s="9" t="str">
        <f>(Audi!N237)</f>
        <v>255/40R21</v>
      </c>
      <c r="P281" s="60" t="str">
        <f>(Audi!O237)</f>
        <v>FF11</v>
      </c>
      <c r="Q281" s="8" t="str">
        <f>(Audi!P237)</f>
        <v>11M109530013LM</v>
      </c>
      <c r="R281" s="14">
        <f>(Audi!Q237)</f>
        <v>-2</v>
      </c>
      <c r="S281" s="12" t="str">
        <f>(Audi!R237)</f>
        <v>21"</v>
      </c>
      <c r="T281" s="12" t="str">
        <f>(Audi!S237)</f>
        <v>9.5"</v>
      </c>
      <c r="U281" s="12" t="str">
        <f>(Audi!T237)</f>
        <v>30</v>
      </c>
      <c r="V281" s="12" t="str">
        <f>(Audi!U237)</f>
        <v>5x112</v>
      </c>
      <c r="W281" s="12">
        <f>(Audi!V237)</f>
        <v>66.56</v>
      </c>
      <c r="X281" s="8" t="str">
        <f>(Audi!W237)</f>
        <v>Medium Offset</v>
      </c>
      <c r="Y281" s="8">
        <f>(Audi!X237)</f>
        <v>0</v>
      </c>
      <c r="Z281" s="9" t="str">
        <f>(Audi!Y237)</f>
        <v>255/40R21</v>
      </c>
      <c r="AA281" s="8">
        <f>(Audi!Z237)</f>
        <v>0</v>
      </c>
      <c r="AB281" s="8" t="str">
        <f>(Audi!AA237)</f>
        <v>Included</v>
      </c>
      <c r="AC281" s="8" t="str">
        <f>(Audi!AB237)</f>
        <v>LBM1415027C60-ZN</v>
      </c>
      <c r="AD281" s="8" t="str">
        <f>(Audi!AC237)</f>
        <v>HR666-571</v>
      </c>
    </row>
    <row r="282" spans="1:30" x14ac:dyDescent="0.25">
      <c r="A282" s="7" t="s">
        <v>1973</v>
      </c>
      <c r="B282" s="8" t="str">
        <f>(Audi!A238)</f>
        <v>Q5</v>
      </c>
      <c r="C282" s="9" t="str">
        <f>(Audi!B238)</f>
        <v>2017-2019</v>
      </c>
      <c r="D282" s="59" t="str">
        <f>(Audi!C238)</f>
        <v>FF11</v>
      </c>
      <c r="E282" s="8" t="str">
        <f>(Audi!D238)</f>
        <v>Raw</v>
      </c>
      <c r="F282" s="8" t="str">
        <f>(Audi!E238)</f>
        <v>11M109530013RW</v>
      </c>
      <c r="G282" s="14">
        <f>(Audi!F238)</f>
        <v>19</v>
      </c>
      <c r="H282" s="12" t="str">
        <f>(Audi!G238)</f>
        <v>21"</v>
      </c>
      <c r="I282" s="12" t="str">
        <f>(Audi!H238)</f>
        <v>9.5"</v>
      </c>
      <c r="J282" s="12" t="str">
        <f>(Audi!I238)</f>
        <v>30</v>
      </c>
      <c r="K282" s="12" t="str">
        <f>(Audi!J238)</f>
        <v>5x112</v>
      </c>
      <c r="L282" s="12">
        <f>(Audi!K238)</f>
        <v>66.56</v>
      </c>
      <c r="M282" s="8" t="str">
        <f>(Audi!L238)</f>
        <v>Medium Offset</v>
      </c>
      <c r="N282" s="8">
        <f>(Audi!M238)</f>
        <v>0</v>
      </c>
      <c r="O282" s="9" t="str">
        <f>(Audi!N238)</f>
        <v>255/40R21</v>
      </c>
      <c r="P282" s="60" t="str">
        <f>(Audi!O238)</f>
        <v>FF11</v>
      </c>
      <c r="Q282" s="8" t="str">
        <f>(Audi!P238)</f>
        <v>11M109530013RW</v>
      </c>
      <c r="R282" s="14">
        <f>(Audi!Q238)</f>
        <v>19</v>
      </c>
      <c r="S282" s="12" t="str">
        <f>(Audi!R238)</f>
        <v>21"</v>
      </c>
      <c r="T282" s="12" t="str">
        <f>(Audi!S238)</f>
        <v>9.5"</v>
      </c>
      <c r="U282" s="12" t="str">
        <f>(Audi!T238)</f>
        <v>30</v>
      </c>
      <c r="V282" s="12" t="str">
        <f>(Audi!U238)</f>
        <v>5x112</v>
      </c>
      <c r="W282" s="12">
        <f>(Audi!V238)</f>
        <v>66.56</v>
      </c>
      <c r="X282" s="8" t="str">
        <f>(Audi!W238)</f>
        <v>Medium Offset</v>
      </c>
      <c r="Y282" s="8">
        <f>(Audi!X238)</f>
        <v>0</v>
      </c>
      <c r="Z282" s="9" t="str">
        <f>(Audi!Y238)</f>
        <v>255/40R21</v>
      </c>
      <c r="AA282" s="8">
        <f>(Audi!Z238)</f>
        <v>0</v>
      </c>
      <c r="AB282" s="8" t="str">
        <f>(Audi!AA238)</f>
        <v>Included</v>
      </c>
      <c r="AC282" s="8" t="str">
        <f>(Audi!AB238)</f>
        <v>LBM1415027C60-ZN</v>
      </c>
      <c r="AD282" s="8" t="str">
        <f>(Audi!AC238)</f>
        <v>HR666-571</v>
      </c>
    </row>
    <row r="283" spans="1:30" x14ac:dyDescent="0.25">
      <c r="A283" s="7" t="s">
        <v>1973</v>
      </c>
      <c r="B283" s="8" t="str">
        <f>(Audi!A239)</f>
        <v>Q5</v>
      </c>
      <c r="C283" s="9" t="str">
        <f>(Audi!B239)</f>
        <v>2009-2016</v>
      </c>
      <c r="D283" s="59" t="str">
        <f>(Audi!C239)</f>
        <v>FF15</v>
      </c>
      <c r="E283" s="8" t="str">
        <f>(Audi!D239)</f>
        <v>Tarmac</v>
      </c>
      <c r="F283" s="8" t="str">
        <f>(Audi!E239)</f>
        <v>15M009025013TM</v>
      </c>
      <c r="G283" s="14">
        <f>(Audi!F239)</f>
        <v>24</v>
      </c>
      <c r="H283" s="12" t="str">
        <f>(Audi!G239)</f>
        <v>20"</v>
      </c>
      <c r="I283" s="12" t="str">
        <f>(Audi!H239)</f>
        <v>9.0"</v>
      </c>
      <c r="J283" s="12" t="str">
        <f>(Audi!I239)</f>
        <v>25</v>
      </c>
      <c r="K283" s="12" t="str">
        <f>(Audi!J239)</f>
        <v>5x112</v>
      </c>
      <c r="L283" s="12">
        <f>(Audi!K239)</f>
        <v>66.56</v>
      </c>
      <c r="M283" s="8" t="str">
        <f>(Audi!L239)</f>
        <v>Medium Offset</v>
      </c>
      <c r="N283" s="8">
        <f>(Audi!M239)</f>
        <v>23.4</v>
      </c>
      <c r="O283" s="9" t="str">
        <f>(Audi!N239)</f>
        <v>255/45R20</v>
      </c>
      <c r="P283" s="60" t="str">
        <f>(Audi!O239)</f>
        <v>FF15</v>
      </c>
      <c r="Q283" s="8" t="str">
        <f>(Audi!P239)</f>
        <v>15M009025013TM</v>
      </c>
      <c r="R283" s="14">
        <f>(Audi!Q239)</f>
        <v>24</v>
      </c>
      <c r="S283" s="12" t="str">
        <f>(Audi!R239)</f>
        <v>20"</v>
      </c>
      <c r="T283" s="12" t="str">
        <f>(Audi!S239)</f>
        <v>9.0"</v>
      </c>
      <c r="U283" s="12" t="str">
        <f>(Audi!T239)</f>
        <v>25</v>
      </c>
      <c r="V283" s="12" t="str">
        <f>(Audi!U239)</f>
        <v>5x112</v>
      </c>
      <c r="W283" s="12">
        <f>(Audi!V239)</f>
        <v>66.56</v>
      </c>
      <c r="X283" s="8" t="str">
        <f>(Audi!W239)</f>
        <v>Medium Offset</v>
      </c>
      <c r="Y283" s="8">
        <f>(Audi!X239)</f>
        <v>23.4</v>
      </c>
      <c r="Z283" s="9" t="str">
        <f>(Audi!Y239)</f>
        <v>255/45R20</v>
      </c>
      <c r="AA283" s="8" t="str">
        <f>(Audi!Z239)</f>
        <v>Requires 5mm spacer to clear front brakes</v>
      </c>
      <c r="AB283" s="8" t="str">
        <f>(Audi!AA239)</f>
        <v>Included</v>
      </c>
      <c r="AC283" s="8" t="str">
        <f>(Audi!AB239)</f>
        <v>LBM1415027C60-ZN</v>
      </c>
      <c r="AD283" s="8">
        <f>(Audi!AC239)</f>
        <v>0</v>
      </c>
    </row>
    <row r="284" spans="1:30" x14ac:dyDescent="0.25">
      <c r="A284" s="7" t="s">
        <v>1973</v>
      </c>
      <c r="B284" s="8" t="str">
        <f>(Audi!A240)</f>
        <v>Q5</v>
      </c>
      <c r="C284" s="9" t="str">
        <f>(Audi!B240)</f>
        <v>2009-2016</v>
      </c>
      <c r="D284" s="59" t="str">
        <f>(Audi!C240)</f>
        <v>FF15</v>
      </c>
      <c r="E284" s="8" t="str">
        <f>(Audi!D240)</f>
        <v>Tarmac</v>
      </c>
      <c r="F284" s="8" t="str">
        <f>(Audi!E240)</f>
        <v>15M009025013TM</v>
      </c>
      <c r="G284" s="14">
        <f>(Audi!F240)</f>
        <v>24</v>
      </c>
      <c r="H284" s="12" t="str">
        <f>(Audi!G240)</f>
        <v>20"</v>
      </c>
      <c r="I284" s="12" t="str">
        <f>(Audi!H240)</f>
        <v>9.0"</v>
      </c>
      <c r="J284" s="12" t="str">
        <f>(Audi!I240)</f>
        <v>25</v>
      </c>
      <c r="K284" s="12" t="str">
        <f>(Audi!J240)</f>
        <v>5x112</v>
      </c>
      <c r="L284" s="12">
        <f>(Audi!K240)</f>
        <v>66.56</v>
      </c>
      <c r="M284" s="8" t="str">
        <f>(Audi!L240)</f>
        <v>Medium Offset</v>
      </c>
      <c r="N284" s="8">
        <f>(Audi!M240)</f>
        <v>23.4</v>
      </c>
      <c r="O284" s="9" t="str">
        <f>(Audi!N240)</f>
        <v>255/45R20</v>
      </c>
      <c r="P284" s="60" t="str">
        <f>(Audi!O240)</f>
        <v>FF15</v>
      </c>
      <c r="Q284" s="8" t="str">
        <f>(Audi!P240)</f>
        <v>15M009025013TM</v>
      </c>
      <c r="R284" s="14">
        <f>(Audi!Q240)</f>
        <v>24</v>
      </c>
      <c r="S284" s="12" t="str">
        <f>(Audi!R240)</f>
        <v>20"</v>
      </c>
      <c r="T284" s="12" t="str">
        <f>(Audi!S240)</f>
        <v>9.0"</v>
      </c>
      <c r="U284" s="12" t="str">
        <f>(Audi!T240)</f>
        <v>25</v>
      </c>
      <c r="V284" s="12" t="str">
        <f>(Audi!U240)</f>
        <v>5x112</v>
      </c>
      <c r="W284" s="12">
        <f>(Audi!V240)</f>
        <v>66.56</v>
      </c>
      <c r="X284" s="8" t="str">
        <f>(Audi!W240)</f>
        <v>Medium Offset</v>
      </c>
      <c r="Y284" s="8">
        <f>(Audi!X240)</f>
        <v>23.4</v>
      </c>
      <c r="Z284" s="9" t="str">
        <f>(Audi!Y240)</f>
        <v>255/45R20</v>
      </c>
      <c r="AA284" s="8" t="str">
        <f>(Audi!Z240)</f>
        <v>Requires 5mm spacer to clear front brakes</v>
      </c>
      <c r="AB284" s="8" t="str">
        <f>(Audi!AA240)</f>
        <v>Included</v>
      </c>
      <c r="AC284" s="8" t="str">
        <f>(Audi!AB240)</f>
        <v>LBM1415027C60-ZN</v>
      </c>
      <c r="AD284" s="8">
        <f>(Audi!AC240)</f>
        <v>0</v>
      </c>
    </row>
    <row r="285" spans="1:30" x14ac:dyDescent="0.25">
      <c r="A285" s="7" t="s">
        <v>1973</v>
      </c>
      <c r="B285" s="8" t="str">
        <f>(Audi!A247)</f>
        <v>RS3</v>
      </c>
      <c r="C285" s="9" t="str">
        <f>(Audi!B247)</f>
        <v>2013-2016</v>
      </c>
      <c r="D285" s="59" t="str">
        <f>(Audi!C247)</f>
        <v>FF01</v>
      </c>
      <c r="E285" s="8" t="str">
        <f>(Audi!D247)</f>
        <v>Tarmac</v>
      </c>
      <c r="F285" s="8" t="str">
        <f>(Audi!E247)</f>
        <v>01H908547013TM</v>
      </c>
      <c r="G285" s="14">
        <f>(Audi!F247)</f>
        <v>10</v>
      </c>
      <c r="H285" s="12" t="str">
        <f>(Audi!G247)</f>
        <v>19"</v>
      </c>
      <c r="I285" s="12" t="str">
        <f>(Audi!H247)</f>
        <v>8.5"</v>
      </c>
      <c r="J285" s="12" t="str">
        <f>(Audi!I247)</f>
        <v>47</v>
      </c>
      <c r="K285" s="12" t="str">
        <f>(Audi!J247)</f>
        <v>5x112</v>
      </c>
      <c r="L285" s="12">
        <f>(Audi!K247)</f>
        <v>66.56</v>
      </c>
      <c r="M285" s="8" t="str">
        <f>(Audi!L247)</f>
        <v>High Offset</v>
      </c>
      <c r="N285" s="8">
        <f>(Audi!M247)</f>
        <v>23.2</v>
      </c>
      <c r="O285" s="9" t="str">
        <f>(Audi!N247)</f>
        <v>255/30R19</v>
      </c>
      <c r="P285" s="60" t="str">
        <f>(Audi!O247)</f>
        <v>FF01</v>
      </c>
      <c r="Q285" s="8" t="str">
        <f>(Audi!P247)</f>
        <v>01H908547013TM</v>
      </c>
      <c r="R285" s="14">
        <f>(Audi!Q247)</f>
        <v>10</v>
      </c>
      <c r="S285" s="12" t="str">
        <f>(Audi!R247)</f>
        <v>19"</v>
      </c>
      <c r="T285" s="12" t="str">
        <f>(Audi!S247)</f>
        <v>8.5"</v>
      </c>
      <c r="U285" s="12" t="str">
        <f>(Audi!T247)</f>
        <v>47</v>
      </c>
      <c r="V285" s="12" t="str">
        <f>(Audi!U247)</f>
        <v>5x112</v>
      </c>
      <c r="W285" s="12">
        <f>(Audi!V247)</f>
        <v>66.56</v>
      </c>
      <c r="X285" s="8" t="str">
        <f>(Audi!W247)</f>
        <v>High Offset</v>
      </c>
      <c r="Y285" s="8">
        <f>(Audi!X247)</f>
        <v>23.2</v>
      </c>
      <c r="Z285" s="9" t="str">
        <f>(Audi!Y247)</f>
        <v>255/30R19</v>
      </c>
      <c r="AA285" s="8" t="str">
        <f>(Audi!Z247)</f>
        <v>Requires 3mm spacers up front to clear caliper</v>
      </c>
      <c r="AB285" s="8" t="str">
        <f>(Audi!AA247)</f>
        <v>Included</v>
      </c>
      <c r="AC285" s="8" t="str">
        <f>(Audi!AB247)</f>
        <v>LBM1415027C60-ZN</v>
      </c>
      <c r="AD285" s="8" t="str">
        <f>(Audi!AC247)</f>
        <v>HR666-571</v>
      </c>
    </row>
    <row r="286" spans="1:30" x14ac:dyDescent="0.25">
      <c r="A286" s="7" t="s">
        <v>1973</v>
      </c>
      <c r="B286" s="8" t="str">
        <f>(Audi!A248)</f>
        <v>RS3</v>
      </c>
      <c r="C286" s="9" t="str">
        <f>(Audi!B248)</f>
        <v>2013-2016</v>
      </c>
      <c r="D286" s="59" t="str">
        <f>(Audi!C248)</f>
        <v>FF01</v>
      </c>
      <c r="E286" s="8" t="str">
        <f>(Audi!D248)</f>
        <v>Liquid Silver</v>
      </c>
      <c r="F286" s="8" t="str">
        <f>(Audi!E248)</f>
        <v>01H908547013LS</v>
      </c>
      <c r="G286" s="14">
        <f>(Audi!F248)</f>
        <v>1</v>
      </c>
      <c r="H286" s="12" t="str">
        <f>(Audi!G248)</f>
        <v>19"</v>
      </c>
      <c r="I286" s="12" t="str">
        <f>(Audi!H248)</f>
        <v>8.5"</v>
      </c>
      <c r="J286" s="12" t="str">
        <f>(Audi!I248)</f>
        <v>47</v>
      </c>
      <c r="K286" s="12" t="str">
        <f>(Audi!J248)</f>
        <v>5x112</v>
      </c>
      <c r="L286" s="12">
        <f>(Audi!K248)</f>
        <v>66.56</v>
      </c>
      <c r="M286" s="8" t="str">
        <f>(Audi!L248)</f>
        <v>High Offset</v>
      </c>
      <c r="N286" s="8">
        <f>(Audi!M248)</f>
        <v>23.2</v>
      </c>
      <c r="O286" s="9" t="str">
        <f>(Audi!N248)</f>
        <v>255/30R19</v>
      </c>
      <c r="P286" s="60" t="str">
        <f>(Audi!O248)</f>
        <v>FF01</v>
      </c>
      <c r="Q286" s="8" t="str">
        <f>(Audi!P248)</f>
        <v>01H908547013LS</v>
      </c>
      <c r="R286" s="14">
        <f>(Audi!Q248)</f>
        <v>1</v>
      </c>
      <c r="S286" s="12" t="str">
        <f>(Audi!R248)</f>
        <v>19"</v>
      </c>
      <c r="T286" s="12" t="str">
        <f>(Audi!S248)</f>
        <v>8.5"</v>
      </c>
      <c r="U286" s="12" t="str">
        <f>(Audi!T248)</f>
        <v>47</v>
      </c>
      <c r="V286" s="12" t="str">
        <f>(Audi!U248)</f>
        <v>5x112</v>
      </c>
      <c r="W286" s="12">
        <f>(Audi!V248)</f>
        <v>66.56</v>
      </c>
      <c r="X286" s="8" t="str">
        <f>(Audi!W248)</f>
        <v>High Offset</v>
      </c>
      <c r="Y286" s="8">
        <f>(Audi!X248)</f>
        <v>23.2</v>
      </c>
      <c r="Z286" s="9" t="str">
        <f>(Audi!Y248)</f>
        <v>255/30R19</v>
      </c>
      <c r="AA286" s="8" t="str">
        <f>(Audi!Z248)</f>
        <v>Requires 3mm spacers up front to clear caliper</v>
      </c>
      <c r="AB286" s="8" t="str">
        <f>(Audi!AA248)</f>
        <v>Included</v>
      </c>
      <c r="AC286" s="8" t="str">
        <f>(Audi!AB248)</f>
        <v>LBM1415027C60-ZN</v>
      </c>
      <c r="AD286" s="8" t="str">
        <f>(Audi!AC248)</f>
        <v>HR666-571</v>
      </c>
    </row>
    <row r="287" spans="1:30" x14ac:dyDescent="0.25">
      <c r="A287" s="7" t="s">
        <v>1973</v>
      </c>
      <c r="B287" s="8" t="str">
        <f>(Audi!A249)</f>
        <v>RS3</v>
      </c>
      <c r="C287" s="9" t="str">
        <f>(Audi!B249)</f>
        <v>2017-2019</v>
      </c>
      <c r="D287" s="59" t="str">
        <f>(Audi!C249)</f>
        <v>FF01</v>
      </c>
      <c r="E287" s="8" t="str">
        <f>(Audi!D249)</f>
        <v>Tarmac</v>
      </c>
      <c r="F287" s="8" t="str">
        <f>(Audi!E249)</f>
        <v>01H909035013TM</v>
      </c>
      <c r="G287" s="14">
        <f>(Audi!F249)</f>
        <v>30</v>
      </c>
      <c r="H287" s="12" t="str">
        <f>(Audi!G249)</f>
        <v>19"</v>
      </c>
      <c r="I287" s="12" t="str">
        <f>(Audi!H249)</f>
        <v>9.0"</v>
      </c>
      <c r="J287" s="12" t="str">
        <f>(Audi!I249)</f>
        <v>35</v>
      </c>
      <c r="K287" s="12" t="str">
        <f>(Audi!J249)</f>
        <v>5x112</v>
      </c>
      <c r="L287" s="12">
        <f>(Audi!K249)</f>
        <v>66.56</v>
      </c>
      <c r="M287" s="8" t="str">
        <f>(Audi!L249)</f>
        <v>High Offset</v>
      </c>
      <c r="N287" s="8">
        <f>(Audi!M249)</f>
        <v>25.6</v>
      </c>
      <c r="O287" s="9" t="str">
        <f>(Audi!N249)</f>
        <v>235/35-19</v>
      </c>
      <c r="P287" s="60" t="str">
        <f>(Audi!O249)</f>
        <v>FF01</v>
      </c>
      <c r="Q287" s="8" t="str">
        <f>(Audi!P249)</f>
        <v>01H909035013TM</v>
      </c>
      <c r="R287" s="14">
        <f>(Audi!Q249)</f>
        <v>30</v>
      </c>
      <c r="S287" s="12" t="str">
        <f>(Audi!R249)</f>
        <v>19"</v>
      </c>
      <c r="T287" s="12" t="str">
        <f>(Audi!S249)</f>
        <v>9.0"</v>
      </c>
      <c r="U287" s="12" t="str">
        <f>(Audi!T249)</f>
        <v>35</v>
      </c>
      <c r="V287" s="12" t="str">
        <f>(Audi!U249)</f>
        <v>5x112</v>
      </c>
      <c r="W287" s="12">
        <f>(Audi!V249)</f>
        <v>66.56</v>
      </c>
      <c r="X287" s="8" t="str">
        <f>(Audi!W249)</f>
        <v>High Offset</v>
      </c>
      <c r="Y287" s="8">
        <f>(Audi!X249)</f>
        <v>25.6</v>
      </c>
      <c r="Z287" s="9" t="str">
        <f>(Audi!Y249)</f>
        <v>235/35-19</v>
      </c>
      <c r="AA287" s="8" t="str">
        <f>(Audi!Z249)</f>
        <v>F2 Fitment (aggressive), US Models Only, Clears OEM Carbon Ceramic brakes</v>
      </c>
      <c r="AB287" s="8" t="str">
        <f>(Audi!AA249)</f>
        <v>Included</v>
      </c>
      <c r="AC287" s="8" t="str">
        <f>(Audi!AB249)</f>
        <v>LBM1415027C60-ZN</v>
      </c>
      <c r="AD287" s="8" t="str">
        <f>(Audi!AC249)</f>
        <v>HR666-571</v>
      </c>
    </row>
    <row r="288" spans="1:30" x14ac:dyDescent="0.25">
      <c r="A288" s="7" t="s">
        <v>1973</v>
      </c>
      <c r="B288" s="8" t="str">
        <f>(Audi!A250)</f>
        <v>RS3</v>
      </c>
      <c r="C288" s="9" t="str">
        <f>(Audi!B250)</f>
        <v>2017-2019</v>
      </c>
      <c r="D288" s="59" t="str">
        <f>(Audi!C250)</f>
        <v>FF01</v>
      </c>
      <c r="E288" s="8" t="str">
        <f>(Audi!D250)</f>
        <v>Tarmac</v>
      </c>
      <c r="F288" s="8" t="str">
        <f>(Audi!E250)</f>
        <v>01H909545013TM</v>
      </c>
      <c r="G288" s="14">
        <f>(Audi!F250)</f>
        <v>7</v>
      </c>
      <c r="H288" s="12" t="str">
        <f>(Audi!G250)</f>
        <v>19"</v>
      </c>
      <c r="I288" s="12" t="str">
        <f>(Audi!H250)</f>
        <v>9.5"</v>
      </c>
      <c r="J288" s="12" t="str">
        <f>(Audi!I250)</f>
        <v>45</v>
      </c>
      <c r="K288" s="12" t="str">
        <f>(Audi!J250)</f>
        <v>5x112</v>
      </c>
      <c r="L288" s="12">
        <f>(Audi!K250)</f>
        <v>66.56</v>
      </c>
      <c r="M288" s="8" t="str">
        <f>(Audi!L250)</f>
        <v>High Offset</v>
      </c>
      <c r="N288" s="8">
        <f>(Audi!M250)</f>
        <v>25.6</v>
      </c>
      <c r="O288" s="9" t="str">
        <f>(Audi!N250)</f>
        <v>255/30R19</v>
      </c>
      <c r="P288" s="60" t="str">
        <f>(Audi!O250)</f>
        <v>FF01</v>
      </c>
      <c r="Q288" s="8" t="str">
        <f>(Audi!P250)</f>
        <v>01H909545013TM</v>
      </c>
      <c r="R288" s="14">
        <f>(Audi!Q250)</f>
        <v>7</v>
      </c>
      <c r="S288" s="12" t="str">
        <f>(Audi!R250)</f>
        <v>19"</v>
      </c>
      <c r="T288" s="12" t="str">
        <f>(Audi!S250)</f>
        <v>9.5"</v>
      </c>
      <c r="U288" s="12" t="str">
        <f>(Audi!T250)</f>
        <v>45</v>
      </c>
      <c r="V288" s="12" t="str">
        <f>(Audi!U250)</f>
        <v>5x112</v>
      </c>
      <c r="W288" s="12">
        <f>(Audi!V250)</f>
        <v>66.56</v>
      </c>
      <c r="X288" s="8" t="str">
        <f>(Audi!W250)</f>
        <v>High Offset</v>
      </c>
      <c r="Y288" s="8">
        <f>(Audi!X250)</f>
        <v>25.6</v>
      </c>
      <c r="Z288" s="9" t="str">
        <f>(Audi!Y250)</f>
        <v>255/30R19</v>
      </c>
      <c r="AA288" s="8" t="str">
        <f>(Audi!Z250)</f>
        <v>US Models Only, Clears OEM Carbon Ceramic brakes</v>
      </c>
      <c r="AB288" s="8" t="str">
        <f>(Audi!AA250)</f>
        <v>Included</v>
      </c>
      <c r="AC288" s="8" t="str">
        <f>(Audi!AB250)</f>
        <v>LBM1415027C60-ZN</v>
      </c>
      <c r="AD288" s="8" t="str">
        <f>(Audi!AC250)</f>
        <v>HR666-571</v>
      </c>
    </row>
    <row r="289" spans="1:30" x14ac:dyDescent="0.25">
      <c r="A289" s="7" t="s">
        <v>1973</v>
      </c>
      <c r="B289" s="8" t="str">
        <f>(Audi!A251)</f>
        <v>RS3</v>
      </c>
      <c r="C289" s="9" t="str">
        <f>(Audi!B251)</f>
        <v>2017-2019</v>
      </c>
      <c r="D289" s="59" t="str">
        <f>(Audi!C251)</f>
        <v>FF01</v>
      </c>
      <c r="E289" s="8" t="str">
        <f>(Audi!D251)</f>
        <v>Liquid Silver</v>
      </c>
      <c r="F289" s="8" t="str">
        <f>(Audi!E251)</f>
        <v>01H909545013LS</v>
      </c>
      <c r="G289" s="14">
        <f>(Audi!F251)</f>
        <v>17</v>
      </c>
      <c r="H289" s="12" t="str">
        <f>(Audi!G251)</f>
        <v>19"</v>
      </c>
      <c r="I289" s="12" t="str">
        <f>(Audi!H251)</f>
        <v>9.5"</v>
      </c>
      <c r="J289" s="12" t="str">
        <f>(Audi!I251)</f>
        <v>45</v>
      </c>
      <c r="K289" s="12" t="str">
        <f>(Audi!J251)</f>
        <v>5x112</v>
      </c>
      <c r="L289" s="12">
        <f>(Audi!K251)</f>
        <v>66.56</v>
      </c>
      <c r="M289" s="8" t="str">
        <f>(Audi!L251)</f>
        <v>High Offset</v>
      </c>
      <c r="N289" s="8">
        <f>(Audi!M251)</f>
        <v>25.6</v>
      </c>
      <c r="O289" s="9" t="str">
        <f>(Audi!N251)</f>
        <v>255/30R19</v>
      </c>
      <c r="P289" s="60" t="str">
        <f>(Audi!O251)</f>
        <v>FF01</v>
      </c>
      <c r="Q289" s="8" t="str">
        <f>(Audi!P251)</f>
        <v>01H909545013LS</v>
      </c>
      <c r="R289" s="14">
        <f>(Audi!Q251)</f>
        <v>17</v>
      </c>
      <c r="S289" s="12" t="str">
        <f>(Audi!R251)</f>
        <v>19"</v>
      </c>
      <c r="T289" s="12" t="str">
        <f>(Audi!S251)</f>
        <v>9.5"</v>
      </c>
      <c r="U289" s="12" t="str">
        <f>(Audi!T251)</f>
        <v>45</v>
      </c>
      <c r="V289" s="12" t="str">
        <f>(Audi!U251)</f>
        <v>5x112</v>
      </c>
      <c r="W289" s="12">
        <f>(Audi!V251)</f>
        <v>66.56</v>
      </c>
      <c r="X289" s="8" t="str">
        <f>(Audi!W251)</f>
        <v>High Offset</v>
      </c>
      <c r="Y289" s="8">
        <f>(Audi!X251)</f>
        <v>25.6</v>
      </c>
      <c r="Z289" s="9" t="str">
        <f>(Audi!Y251)</f>
        <v>255/30R19</v>
      </c>
      <c r="AA289" s="8" t="str">
        <f>(Audi!Z251)</f>
        <v>US Models Only, Clears OEM Carbon Ceramic brakes</v>
      </c>
      <c r="AB289" s="8" t="str">
        <f>(Audi!AA251)</f>
        <v>Included</v>
      </c>
      <c r="AC289" s="8" t="str">
        <f>(Audi!AB251)</f>
        <v>LBM1415027C60-ZN</v>
      </c>
      <c r="AD289" s="8" t="str">
        <f>(Audi!AC251)</f>
        <v>HR666-571</v>
      </c>
    </row>
    <row r="290" spans="1:30" x14ac:dyDescent="0.25">
      <c r="A290" s="7" t="s">
        <v>1973</v>
      </c>
      <c r="B290" s="8" t="str">
        <f>(Audi!A252)</f>
        <v>RS3</v>
      </c>
      <c r="C290" s="9" t="str">
        <f>(Audi!B252)</f>
        <v>2013-2016</v>
      </c>
      <c r="D290" s="59" t="str">
        <f>(Audi!C252)</f>
        <v>FF04</v>
      </c>
      <c r="E290" s="8" t="str">
        <f>(Audi!D252)</f>
        <v>Tarmac</v>
      </c>
      <c r="F290" s="8" t="str">
        <f>(Audi!E252)</f>
        <v>04H908547013TM</v>
      </c>
      <c r="G290" s="14">
        <f>(Audi!F252)</f>
        <v>17</v>
      </c>
      <c r="H290" s="12" t="str">
        <f>(Audi!G252)</f>
        <v>19"</v>
      </c>
      <c r="I290" s="12" t="str">
        <f>(Audi!H252)</f>
        <v>8.5"</v>
      </c>
      <c r="J290" s="12" t="str">
        <f>(Audi!I252)</f>
        <v>47</v>
      </c>
      <c r="K290" s="12" t="str">
        <f>(Audi!J252)</f>
        <v>5x112</v>
      </c>
      <c r="L290" s="12">
        <f>(Audi!K252)</f>
        <v>66.56</v>
      </c>
      <c r="M290" s="8" t="str">
        <f>(Audi!L252)</f>
        <v>High Offset</v>
      </c>
      <c r="N290" s="8">
        <f>(Audi!M252)</f>
        <v>22.8</v>
      </c>
      <c r="O290" s="9" t="str">
        <f>(Audi!N252)</f>
        <v>255/30R19</v>
      </c>
      <c r="P290" s="60" t="str">
        <f>(Audi!O252)</f>
        <v>FF04</v>
      </c>
      <c r="Q290" s="8" t="str">
        <f>(Audi!P252)</f>
        <v>04H908547013TM</v>
      </c>
      <c r="R290" s="14">
        <f>(Audi!Q252)</f>
        <v>17</v>
      </c>
      <c r="S290" s="12" t="str">
        <f>(Audi!R252)</f>
        <v>19"</v>
      </c>
      <c r="T290" s="12" t="str">
        <f>(Audi!S252)</f>
        <v>8.5"</v>
      </c>
      <c r="U290" s="12" t="str">
        <f>(Audi!T252)</f>
        <v>47</v>
      </c>
      <c r="V290" s="12" t="str">
        <f>(Audi!U252)</f>
        <v>5x112</v>
      </c>
      <c r="W290" s="12">
        <f>(Audi!V252)</f>
        <v>66.56</v>
      </c>
      <c r="X290" s="8" t="str">
        <f>(Audi!W252)</f>
        <v>High Offset</v>
      </c>
      <c r="Y290" s="8">
        <f>(Audi!X252)</f>
        <v>22.8</v>
      </c>
      <c r="Z290" s="9" t="str">
        <f>(Audi!Y252)</f>
        <v>255/30R19</v>
      </c>
      <c r="AA290" s="8" t="str">
        <f>(Audi!Z252)</f>
        <v>Requires 3mm spacers up front to clear caliper</v>
      </c>
      <c r="AB290" s="8" t="str">
        <f>(Audi!AA252)</f>
        <v>Included</v>
      </c>
      <c r="AC290" s="8" t="str">
        <f>(Audi!AB252)</f>
        <v>LBM1415027C60-ZN</v>
      </c>
      <c r="AD290" s="8" t="str">
        <f>(Audi!AC252)</f>
        <v>HR666-571</v>
      </c>
    </row>
    <row r="291" spans="1:30" x14ac:dyDescent="0.25">
      <c r="A291" s="7" t="s">
        <v>1973</v>
      </c>
      <c r="B291" s="8" t="str">
        <f>(Audi!A253)</f>
        <v>RS3</v>
      </c>
      <c r="C291" s="9" t="str">
        <f>(Audi!B253)</f>
        <v>2013-2016</v>
      </c>
      <c r="D291" s="59" t="str">
        <f>(Audi!C253)</f>
        <v>FF04</v>
      </c>
      <c r="E291" s="8" t="str">
        <f>(Audi!D253)</f>
        <v>Liquid Metal</v>
      </c>
      <c r="F291" s="8" t="str">
        <f>(Audi!E253)</f>
        <v>04H908547013LM</v>
      </c>
      <c r="G291" s="14">
        <f>(Audi!F253)</f>
        <v>19</v>
      </c>
      <c r="H291" s="12" t="str">
        <f>(Audi!G253)</f>
        <v>19"</v>
      </c>
      <c r="I291" s="12" t="str">
        <f>(Audi!H253)</f>
        <v>8.5"</v>
      </c>
      <c r="J291" s="12" t="str">
        <f>(Audi!I253)</f>
        <v>47</v>
      </c>
      <c r="K291" s="12" t="str">
        <f>(Audi!J253)</f>
        <v>5x112</v>
      </c>
      <c r="L291" s="12">
        <f>(Audi!K253)</f>
        <v>66.56</v>
      </c>
      <c r="M291" s="8" t="str">
        <f>(Audi!L253)</f>
        <v>High Offset</v>
      </c>
      <c r="N291" s="8">
        <f>(Audi!M253)</f>
        <v>22.8</v>
      </c>
      <c r="O291" s="9" t="str">
        <f>(Audi!N253)</f>
        <v>255/30R19</v>
      </c>
      <c r="P291" s="60" t="str">
        <f>(Audi!O253)</f>
        <v>FF04</v>
      </c>
      <c r="Q291" s="8" t="str">
        <f>(Audi!P253)</f>
        <v>04H908547013LM</v>
      </c>
      <c r="R291" s="14">
        <f>(Audi!Q253)</f>
        <v>19</v>
      </c>
      <c r="S291" s="12" t="str">
        <f>(Audi!R253)</f>
        <v>19"</v>
      </c>
      <c r="T291" s="12" t="str">
        <f>(Audi!S253)</f>
        <v>8.5"</v>
      </c>
      <c r="U291" s="12" t="str">
        <f>(Audi!T253)</f>
        <v>47</v>
      </c>
      <c r="V291" s="12" t="str">
        <f>(Audi!U253)</f>
        <v>5x112</v>
      </c>
      <c r="W291" s="12">
        <f>(Audi!V253)</f>
        <v>66.56</v>
      </c>
      <c r="X291" s="8" t="str">
        <f>(Audi!W253)</f>
        <v>High Offset</v>
      </c>
      <c r="Y291" s="8">
        <f>(Audi!X253)</f>
        <v>22.8</v>
      </c>
      <c r="Z291" s="9" t="str">
        <f>(Audi!Y253)</f>
        <v>255/30R19</v>
      </c>
      <c r="AA291" s="8" t="str">
        <f>(Audi!Z253)</f>
        <v>Requires 3mm spacers up front to clear caliper</v>
      </c>
      <c r="AB291" s="8" t="str">
        <f>(Audi!AA253)</f>
        <v>Included</v>
      </c>
      <c r="AC291" s="8" t="str">
        <f>(Audi!AB253)</f>
        <v>LBM1415027C60-ZN</v>
      </c>
      <c r="AD291" s="8" t="str">
        <f>(Audi!AC253)</f>
        <v>HR666-571</v>
      </c>
    </row>
    <row r="292" spans="1:30" x14ac:dyDescent="0.25">
      <c r="A292" s="7" t="s">
        <v>1973</v>
      </c>
      <c r="B292" s="8" t="str">
        <f>(Audi!A254)</f>
        <v>RS3</v>
      </c>
      <c r="C292" s="9" t="str">
        <f>(Audi!B254)</f>
        <v>2017-2019</v>
      </c>
      <c r="D292" s="59" t="str">
        <f>(Audi!C254)</f>
        <v>FF04</v>
      </c>
      <c r="E292" s="8" t="str">
        <f>(Audi!D254)</f>
        <v>Tarmac</v>
      </c>
      <c r="F292" s="8" t="str">
        <f>(Audi!E254)</f>
        <v>04H909035013TM</v>
      </c>
      <c r="G292" s="14">
        <f>(Audi!F254)</f>
        <v>23</v>
      </c>
      <c r="H292" s="12" t="str">
        <f>(Audi!G254)</f>
        <v>19"</v>
      </c>
      <c r="I292" s="12" t="str">
        <f>(Audi!H254)</f>
        <v>9.0"</v>
      </c>
      <c r="J292" s="12" t="str">
        <f>(Audi!I254)</f>
        <v>35</v>
      </c>
      <c r="K292" s="12" t="str">
        <f>(Audi!J254)</f>
        <v>5x112</v>
      </c>
      <c r="L292" s="12">
        <f>(Audi!K254)</f>
        <v>66.56</v>
      </c>
      <c r="M292" s="8" t="str">
        <f>(Audi!L254)</f>
        <v>High Offset</v>
      </c>
      <c r="N292" s="8">
        <f>(Audi!M254)</f>
        <v>24.6</v>
      </c>
      <c r="O292" s="9" t="str">
        <f>(Audi!N254)</f>
        <v>235/35-19</v>
      </c>
      <c r="P292" s="60" t="str">
        <f>(Audi!O254)</f>
        <v>FF04</v>
      </c>
      <c r="Q292" s="8" t="str">
        <f>(Audi!P254)</f>
        <v>04H909035013TM</v>
      </c>
      <c r="R292" s="14">
        <f>(Audi!Q254)</f>
        <v>23</v>
      </c>
      <c r="S292" s="12" t="str">
        <f>(Audi!R254)</f>
        <v>19"</v>
      </c>
      <c r="T292" s="12" t="str">
        <f>(Audi!S254)</f>
        <v>9.0"</v>
      </c>
      <c r="U292" s="12" t="str">
        <f>(Audi!T254)</f>
        <v>35</v>
      </c>
      <c r="V292" s="12" t="str">
        <f>(Audi!U254)</f>
        <v>5x112</v>
      </c>
      <c r="W292" s="12">
        <f>(Audi!V254)</f>
        <v>66.56</v>
      </c>
      <c r="X292" s="8" t="str">
        <f>(Audi!W254)</f>
        <v>High Offset</v>
      </c>
      <c r="Y292" s="8">
        <f>(Audi!X254)</f>
        <v>24.6</v>
      </c>
      <c r="Z292" s="9" t="str">
        <f>(Audi!Y254)</f>
        <v>235/35-19</v>
      </c>
      <c r="AA292" s="8" t="str">
        <f>(Audi!Z254)</f>
        <v>F2 Fitment (aggressive), US Models Only, Clears OEM Carbon Ceramic brakes</v>
      </c>
      <c r="AB292" s="8" t="str">
        <f>(Audi!AA254)</f>
        <v>Included</v>
      </c>
      <c r="AC292" s="8" t="str">
        <f>(Audi!AB254)</f>
        <v>LBM1415027C60-ZN</v>
      </c>
      <c r="AD292" s="8" t="str">
        <f>(Audi!AC254)</f>
        <v>HR666-571</v>
      </c>
    </row>
    <row r="293" spans="1:30" x14ac:dyDescent="0.25">
      <c r="A293" s="7" t="s">
        <v>1973</v>
      </c>
      <c r="B293" s="8" t="str">
        <f>(Audi!A255)</f>
        <v>RS3</v>
      </c>
      <c r="C293" s="9" t="str">
        <f>(Audi!B255)</f>
        <v>2017-2019</v>
      </c>
      <c r="D293" s="59" t="str">
        <f>(Audi!C255)</f>
        <v>FF04</v>
      </c>
      <c r="E293" s="8" t="str">
        <f>(Audi!D255)</f>
        <v>Liquid Metal</v>
      </c>
      <c r="F293" s="8" t="str">
        <f>(Audi!E255)</f>
        <v>04H909035013LM</v>
      </c>
      <c r="G293" s="14">
        <f>(Audi!F255)</f>
        <v>26</v>
      </c>
      <c r="H293" s="12" t="str">
        <f>(Audi!G255)</f>
        <v>19"</v>
      </c>
      <c r="I293" s="12" t="str">
        <f>(Audi!H255)</f>
        <v>9.0"</v>
      </c>
      <c r="J293" s="12" t="str">
        <f>(Audi!I255)</f>
        <v>35</v>
      </c>
      <c r="K293" s="12" t="str">
        <f>(Audi!J255)</f>
        <v>5x112</v>
      </c>
      <c r="L293" s="12">
        <f>(Audi!K255)</f>
        <v>66.56</v>
      </c>
      <c r="M293" s="8" t="str">
        <f>(Audi!L255)</f>
        <v>High Offset</v>
      </c>
      <c r="N293" s="8">
        <f>(Audi!M255)</f>
        <v>24.6</v>
      </c>
      <c r="O293" s="9" t="str">
        <f>(Audi!N255)</f>
        <v>235/35-19</v>
      </c>
      <c r="P293" s="60" t="str">
        <f>(Audi!O255)</f>
        <v>FF04</v>
      </c>
      <c r="Q293" s="8" t="str">
        <f>(Audi!P255)</f>
        <v>04H909035013LM</v>
      </c>
      <c r="R293" s="14">
        <f>(Audi!Q255)</f>
        <v>26</v>
      </c>
      <c r="S293" s="12" t="str">
        <f>(Audi!R255)</f>
        <v>19"</v>
      </c>
      <c r="T293" s="12" t="str">
        <f>(Audi!S255)</f>
        <v>9.0"</v>
      </c>
      <c r="U293" s="12" t="str">
        <f>(Audi!T255)</f>
        <v>35</v>
      </c>
      <c r="V293" s="12" t="str">
        <f>(Audi!U255)</f>
        <v>5x112</v>
      </c>
      <c r="W293" s="12">
        <f>(Audi!V255)</f>
        <v>66.56</v>
      </c>
      <c r="X293" s="8" t="str">
        <f>(Audi!W255)</f>
        <v>High Offset</v>
      </c>
      <c r="Y293" s="8">
        <f>(Audi!X255)</f>
        <v>24.6</v>
      </c>
      <c r="Z293" s="9" t="str">
        <f>(Audi!Y255)</f>
        <v>235/35-19</v>
      </c>
      <c r="AA293" s="8" t="str">
        <f>(Audi!Z255)</f>
        <v>F2 Fitment (aggressive), US Models Only, Clears OEM Carbon Ceramic brakes</v>
      </c>
      <c r="AB293" s="8" t="str">
        <f>(Audi!AA255)</f>
        <v>Included</v>
      </c>
      <c r="AC293" s="8" t="str">
        <f>(Audi!AB255)</f>
        <v>LBM1415027C60-ZN</v>
      </c>
      <c r="AD293" s="8" t="str">
        <f>(Audi!AC255)</f>
        <v>HR666-571</v>
      </c>
    </row>
    <row r="294" spans="1:30" x14ac:dyDescent="0.25">
      <c r="A294" s="7" t="s">
        <v>1973</v>
      </c>
      <c r="B294" s="8" t="str">
        <f>(Audi!A256)</f>
        <v>RS3</v>
      </c>
      <c r="C294" s="9" t="str">
        <f>(Audi!B256)</f>
        <v>2017-2019</v>
      </c>
      <c r="D294" s="59" t="str">
        <f>(Audi!C256)</f>
        <v>FF04</v>
      </c>
      <c r="E294" s="8" t="str">
        <f>(Audi!D256)</f>
        <v>Tarmac</v>
      </c>
      <c r="F294" s="8" t="str">
        <f>(Audi!E256)</f>
        <v>04H909545013TM</v>
      </c>
      <c r="G294" s="14">
        <f>(Audi!F256)</f>
        <v>27</v>
      </c>
      <c r="H294" s="12" t="str">
        <f>(Audi!G256)</f>
        <v>19"</v>
      </c>
      <c r="I294" s="12" t="str">
        <f>(Audi!H256)</f>
        <v>9.5"</v>
      </c>
      <c r="J294" s="12" t="str">
        <f>(Audi!I256)</f>
        <v>45</v>
      </c>
      <c r="K294" s="12" t="str">
        <f>(Audi!J256)</f>
        <v>5x112</v>
      </c>
      <c r="L294" s="12">
        <f>(Audi!K256)</f>
        <v>66.56</v>
      </c>
      <c r="M294" s="8" t="str">
        <f>(Audi!L256)</f>
        <v>High Offset</v>
      </c>
      <c r="N294" s="8">
        <f>(Audi!M256)</f>
        <v>24.6</v>
      </c>
      <c r="O294" s="9" t="str">
        <f>(Audi!N256)</f>
        <v>255/30R19</v>
      </c>
      <c r="P294" s="60" t="str">
        <f>(Audi!O256)</f>
        <v>FF04</v>
      </c>
      <c r="Q294" s="8" t="str">
        <f>(Audi!P256)</f>
        <v>04H909545013TM</v>
      </c>
      <c r="R294" s="14">
        <f>(Audi!Q256)</f>
        <v>27</v>
      </c>
      <c r="S294" s="12" t="str">
        <f>(Audi!R256)</f>
        <v>19"</v>
      </c>
      <c r="T294" s="12" t="str">
        <f>(Audi!S256)</f>
        <v>9.5"</v>
      </c>
      <c r="U294" s="12" t="str">
        <f>(Audi!T256)</f>
        <v>45</v>
      </c>
      <c r="V294" s="12" t="str">
        <f>(Audi!U256)</f>
        <v>5x112</v>
      </c>
      <c r="W294" s="12">
        <f>(Audi!V256)</f>
        <v>66.56</v>
      </c>
      <c r="X294" s="8" t="str">
        <f>(Audi!W256)</f>
        <v>High Offset</v>
      </c>
      <c r="Y294" s="8">
        <f>(Audi!X256)</f>
        <v>24.6</v>
      </c>
      <c r="Z294" s="9" t="str">
        <f>(Audi!Y256)</f>
        <v>255/30R19</v>
      </c>
      <c r="AA294" s="8" t="str">
        <f>(Audi!Z256)</f>
        <v>US Models Only, Clears OEM Carbon Ceramic brakes</v>
      </c>
      <c r="AB294" s="8" t="str">
        <f>(Audi!AA256)</f>
        <v>Included</v>
      </c>
      <c r="AC294" s="8" t="str">
        <f>(Audi!AB256)</f>
        <v>LBM1415027C60-ZN</v>
      </c>
      <c r="AD294" s="8" t="str">
        <f>(Audi!AC256)</f>
        <v>HR666-571</v>
      </c>
    </row>
    <row r="295" spans="1:30" x14ac:dyDescent="0.25">
      <c r="A295" s="7" t="s">
        <v>1973</v>
      </c>
      <c r="B295" s="8" t="str">
        <f>(Audi!A257)</f>
        <v>RS3</v>
      </c>
      <c r="C295" s="9" t="str">
        <f>(Audi!B257)</f>
        <v>2017-2019</v>
      </c>
      <c r="D295" s="59" t="str">
        <f>(Audi!C257)</f>
        <v>FF04</v>
      </c>
      <c r="E295" s="8" t="str">
        <f>(Audi!D257)</f>
        <v>Liquid Metal</v>
      </c>
      <c r="F295" s="8" t="str">
        <f>(Audi!E257)</f>
        <v>04H909545013LM</v>
      </c>
      <c r="G295" s="14">
        <f>(Audi!F257)</f>
        <v>15</v>
      </c>
      <c r="H295" s="12" t="str">
        <f>(Audi!G257)</f>
        <v>19"</v>
      </c>
      <c r="I295" s="12" t="str">
        <f>(Audi!H257)</f>
        <v>9.5"</v>
      </c>
      <c r="J295" s="12" t="str">
        <f>(Audi!I257)</f>
        <v>45</v>
      </c>
      <c r="K295" s="12" t="str">
        <f>(Audi!J257)</f>
        <v>5x112</v>
      </c>
      <c r="L295" s="12">
        <f>(Audi!K257)</f>
        <v>66.56</v>
      </c>
      <c r="M295" s="8" t="str">
        <f>(Audi!L257)</f>
        <v>High Offset</v>
      </c>
      <c r="N295" s="8">
        <f>(Audi!M257)</f>
        <v>24.6</v>
      </c>
      <c r="O295" s="9" t="str">
        <f>(Audi!N257)</f>
        <v>255/30R19</v>
      </c>
      <c r="P295" s="60" t="str">
        <f>(Audi!O257)</f>
        <v>FF04</v>
      </c>
      <c r="Q295" s="8" t="str">
        <f>(Audi!P257)</f>
        <v>04H909545013LM</v>
      </c>
      <c r="R295" s="14">
        <f>(Audi!Q257)</f>
        <v>15</v>
      </c>
      <c r="S295" s="12" t="str">
        <f>(Audi!R257)</f>
        <v>19"</v>
      </c>
      <c r="T295" s="12" t="str">
        <f>(Audi!S257)</f>
        <v>9.5"</v>
      </c>
      <c r="U295" s="12" t="str">
        <f>(Audi!T257)</f>
        <v>45</v>
      </c>
      <c r="V295" s="12" t="str">
        <f>(Audi!U257)</f>
        <v>5x112</v>
      </c>
      <c r="W295" s="12">
        <f>(Audi!V257)</f>
        <v>66.56</v>
      </c>
      <c r="X295" s="8" t="str">
        <f>(Audi!W257)</f>
        <v>High Offset</v>
      </c>
      <c r="Y295" s="8">
        <f>(Audi!X257)</f>
        <v>24.6</v>
      </c>
      <c r="Z295" s="9" t="str">
        <f>(Audi!Y257)</f>
        <v>255/30R19</v>
      </c>
      <c r="AA295" s="8" t="str">
        <f>(Audi!Z257)</f>
        <v>US Models Only, Clears OEM Carbon Ceramic brakes</v>
      </c>
      <c r="AB295" s="8" t="str">
        <f>(Audi!AA257)</f>
        <v>Included</v>
      </c>
      <c r="AC295" s="8" t="str">
        <f>(Audi!AB257)</f>
        <v>LBM1415027C60-ZN</v>
      </c>
      <c r="AD295" s="8" t="str">
        <f>(Audi!AC257)</f>
        <v>HR666-571</v>
      </c>
    </row>
    <row r="296" spans="1:30" x14ac:dyDescent="0.25">
      <c r="A296" s="7" t="s">
        <v>1973</v>
      </c>
      <c r="B296" s="8" t="str">
        <f>(Audi!A258)</f>
        <v>RS3</v>
      </c>
      <c r="C296" s="9" t="str">
        <f>(Audi!B258)</f>
        <v>2013-2016</v>
      </c>
      <c r="D296" s="59" t="str">
        <f>(Audi!C258)</f>
        <v>FF10</v>
      </c>
      <c r="E296" s="8" t="str">
        <f>(Audi!D258)</f>
        <v>Tarmac</v>
      </c>
      <c r="F296" s="8" t="str">
        <f>(Audi!E258)</f>
        <v>10H908547013TM</v>
      </c>
      <c r="G296" s="14">
        <f>(Audi!F258)</f>
        <v>-3</v>
      </c>
      <c r="H296" s="12" t="str">
        <f>(Audi!G258)</f>
        <v>19"</v>
      </c>
      <c r="I296" s="12" t="str">
        <f>(Audi!H258)</f>
        <v>8.5"</v>
      </c>
      <c r="J296" s="12" t="str">
        <f>(Audi!I258)</f>
        <v>47</v>
      </c>
      <c r="K296" s="12" t="str">
        <f>(Audi!J258)</f>
        <v>5x112</v>
      </c>
      <c r="L296" s="12">
        <f>(Audi!K258)</f>
        <v>66.56</v>
      </c>
      <c r="M296" s="8" t="str">
        <f>(Audi!L258)</f>
        <v>High Offset</v>
      </c>
      <c r="N296" s="8">
        <f>(Audi!M258)</f>
        <v>0</v>
      </c>
      <c r="O296" s="9" t="str">
        <f>(Audi!N258)</f>
        <v>255/30R19</v>
      </c>
      <c r="P296" s="60" t="str">
        <f>(Audi!O258)</f>
        <v>FF10</v>
      </c>
      <c r="Q296" s="8" t="str">
        <f>(Audi!P258)</f>
        <v>10H908547013TM</v>
      </c>
      <c r="R296" s="14">
        <f>(Audi!Q258)</f>
        <v>-3</v>
      </c>
      <c r="S296" s="12" t="str">
        <f>(Audi!R258)</f>
        <v>19"</v>
      </c>
      <c r="T296" s="12" t="str">
        <f>(Audi!S258)</f>
        <v>8.5"</v>
      </c>
      <c r="U296" s="12" t="str">
        <f>(Audi!T258)</f>
        <v>47</v>
      </c>
      <c r="V296" s="12" t="str">
        <f>(Audi!U258)</f>
        <v>5x112</v>
      </c>
      <c r="W296" s="12">
        <f>(Audi!V258)</f>
        <v>66.56</v>
      </c>
      <c r="X296" s="8" t="str">
        <f>(Audi!W258)</f>
        <v>High Offset</v>
      </c>
      <c r="Y296" s="8">
        <f>(Audi!X258)</f>
        <v>0</v>
      </c>
      <c r="Z296" s="9" t="str">
        <f>(Audi!Y258)</f>
        <v>255/30R19</v>
      </c>
      <c r="AA296" s="8" t="str">
        <f>(Audi!Z258)</f>
        <v>Requires 3mm spacers up front to clear caliper</v>
      </c>
      <c r="AB296" s="8" t="str">
        <f>(Audi!AA258)</f>
        <v>Included</v>
      </c>
      <c r="AC296" s="8" t="str">
        <f>(Audi!AB258)</f>
        <v>LBM1415027C60-ZN</v>
      </c>
      <c r="AD296" s="8" t="str">
        <f>(Audi!AC258)</f>
        <v>HR666-571</v>
      </c>
    </row>
    <row r="297" spans="1:30" x14ac:dyDescent="0.25">
      <c r="A297" s="7" t="s">
        <v>1973</v>
      </c>
      <c r="B297" s="8" t="str">
        <f>(Audi!A259)</f>
        <v>RS3</v>
      </c>
      <c r="C297" s="9" t="str">
        <f>(Audi!B259)</f>
        <v>2013-2016</v>
      </c>
      <c r="D297" s="59" t="str">
        <f>(Audi!C259)</f>
        <v>FF10</v>
      </c>
      <c r="E297" s="8" t="str">
        <f>(Audi!D259)</f>
        <v>Liquid Metal</v>
      </c>
      <c r="F297" s="8" t="str">
        <f>(Audi!E259)</f>
        <v>10H908547013LM</v>
      </c>
      <c r="G297" s="14">
        <f>(Audi!F259)</f>
        <v>-8</v>
      </c>
      <c r="H297" s="12" t="str">
        <f>(Audi!G259)</f>
        <v>19"</v>
      </c>
      <c r="I297" s="12" t="str">
        <f>(Audi!H259)</f>
        <v>8.5"</v>
      </c>
      <c r="J297" s="12" t="str">
        <f>(Audi!I259)</f>
        <v>47</v>
      </c>
      <c r="K297" s="12" t="str">
        <f>(Audi!J259)</f>
        <v>5x112</v>
      </c>
      <c r="L297" s="12">
        <f>(Audi!K259)</f>
        <v>66.56</v>
      </c>
      <c r="M297" s="8" t="str">
        <f>(Audi!L259)</f>
        <v>High Offset</v>
      </c>
      <c r="N297" s="8">
        <f>(Audi!M259)</f>
        <v>0</v>
      </c>
      <c r="O297" s="9" t="str">
        <f>(Audi!N259)</f>
        <v>255/30R19</v>
      </c>
      <c r="P297" s="60" t="str">
        <f>(Audi!O259)</f>
        <v>FF10</v>
      </c>
      <c r="Q297" s="8" t="str">
        <f>(Audi!P259)</f>
        <v>10H908547013LM</v>
      </c>
      <c r="R297" s="14">
        <f>(Audi!Q259)</f>
        <v>-8</v>
      </c>
      <c r="S297" s="12" t="str">
        <f>(Audi!R259)</f>
        <v>19"</v>
      </c>
      <c r="T297" s="12" t="str">
        <f>(Audi!S259)</f>
        <v>8.5"</v>
      </c>
      <c r="U297" s="12" t="str">
        <f>(Audi!T259)</f>
        <v>47</v>
      </c>
      <c r="V297" s="12" t="str">
        <f>(Audi!U259)</f>
        <v>5x112</v>
      </c>
      <c r="W297" s="12">
        <f>(Audi!V259)</f>
        <v>66.56</v>
      </c>
      <c r="X297" s="8" t="str">
        <f>(Audi!W259)</f>
        <v>High Offset</v>
      </c>
      <c r="Y297" s="8">
        <f>(Audi!X259)</f>
        <v>0</v>
      </c>
      <c r="Z297" s="9" t="str">
        <f>(Audi!Y259)</f>
        <v>255/30R19</v>
      </c>
      <c r="AA297" s="8" t="str">
        <f>(Audi!Z259)</f>
        <v>Requires 3mm spacers up front to clear caliper</v>
      </c>
      <c r="AB297" s="8" t="str">
        <f>(Audi!AA259)</f>
        <v>Included</v>
      </c>
      <c r="AC297" s="8" t="str">
        <f>(Audi!AB259)</f>
        <v>LBM1415027C60-ZN</v>
      </c>
      <c r="AD297" s="8" t="str">
        <f>(Audi!AC259)</f>
        <v>HR666-571</v>
      </c>
    </row>
    <row r="298" spans="1:30" x14ac:dyDescent="0.25">
      <c r="A298" s="7" t="s">
        <v>1973</v>
      </c>
      <c r="B298" s="8" t="str">
        <f>(Audi!A260)</f>
        <v>RS3</v>
      </c>
      <c r="C298" s="9" t="str">
        <f>(Audi!B260)</f>
        <v>2017-2019</v>
      </c>
      <c r="D298" s="59" t="str">
        <f>(Audi!C260)</f>
        <v>FF10</v>
      </c>
      <c r="E298" s="8" t="str">
        <f>(Audi!D260)</f>
        <v>Tarmac</v>
      </c>
      <c r="F298" s="8" t="str">
        <f>(Audi!E260)</f>
        <v>10H909035013TM</v>
      </c>
      <c r="G298" s="14">
        <f>(Audi!F260)</f>
        <v>4</v>
      </c>
      <c r="H298" s="12" t="str">
        <f>(Audi!G260)</f>
        <v>19"</v>
      </c>
      <c r="I298" s="12" t="str">
        <f>(Audi!H260)</f>
        <v>9.0"</v>
      </c>
      <c r="J298" s="12" t="str">
        <f>(Audi!I260)</f>
        <v>35</v>
      </c>
      <c r="K298" s="12" t="str">
        <f>(Audi!J260)</f>
        <v>5x112</v>
      </c>
      <c r="L298" s="12">
        <f>(Audi!K260)</f>
        <v>66.56</v>
      </c>
      <c r="M298" s="8" t="str">
        <f>(Audi!L260)</f>
        <v>High Offset</v>
      </c>
      <c r="N298" s="8">
        <f>(Audi!M260)</f>
        <v>0</v>
      </c>
      <c r="O298" s="9" t="str">
        <f>(Audi!N260)</f>
        <v>235/35-19</v>
      </c>
      <c r="P298" s="60" t="str">
        <f>(Audi!O260)</f>
        <v>FF10</v>
      </c>
      <c r="Q298" s="8" t="str">
        <f>(Audi!P260)</f>
        <v>10H909035013TM</v>
      </c>
      <c r="R298" s="14">
        <f>(Audi!Q260)</f>
        <v>4</v>
      </c>
      <c r="S298" s="12" t="str">
        <f>(Audi!R260)</f>
        <v>19"</v>
      </c>
      <c r="T298" s="12" t="str">
        <f>(Audi!S260)</f>
        <v>9.0"</v>
      </c>
      <c r="U298" s="12" t="str">
        <f>(Audi!T260)</f>
        <v>35</v>
      </c>
      <c r="V298" s="12" t="str">
        <f>(Audi!U260)</f>
        <v>5x112</v>
      </c>
      <c r="W298" s="12">
        <f>(Audi!V260)</f>
        <v>66.56</v>
      </c>
      <c r="X298" s="8" t="str">
        <f>(Audi!W260)</f>
        <v>High Offset</v>
      </c>
      <c r="Y298" s="8">
        <f>(Audi!X260)</f>
        <v>0</v>
      </c>
      <c r="Z298" s="9" t="str">
        <f>(Audi!Y260)</f>
        <v>235/35-19</v>
      </c>
      <c r="AA298" s="8" t="str">
        <f>(Audi!Z260)</f>
        <v>F2 Fitment (aggressive), US Models Only, Clears OEM Carbon Ceramic brakes</v>
      </c>
      <c r="AB298" s="8" t="str">
        <f>(Audi!AA260)</f>
        <v>Included</v>
      </c>
      <c r="AC298" s="8" t="str">
        <f>(Audi!AB260)</f>
        <v>LBM1415027C60-ZN</v>
      </c>
      <c r="AD298" s="8" t="str">
        <f>(Audi!AC260)</f>
        <v>HR666-571</v>
      </c>
    </row>
    <row r="299" spans="1:30" x14ac:dyDescent="0.25">
      <c r="A299" s="7" t="s">
        <v>1973</v>
      </c>
      <c r="B299" s="8" t="str">
        <f>(Audi!A261)</f>
        <v>RS3</v>
      </c>
      <c r="C299" s="9" t="str">
        <f>(Audi!B261)</f>
        <v>2017-2019</v>
      </c>
      <c r="D299" s="59" t="str">
        <f>(Audi!C261)</f>
        <v>FF10</v>
      </c>
      <c r="E299" s="8" t="str">
        <f>(Audi!D261)</f>
        <v>Liquid Metal</v>
      </c>
      <c r="F299" s="8" t="str">
        <f>(Audi!E261)</f>
        <v>10H909035013LM</v>
      </c>
      <c r="G299" s="14">
        <f>(Audi!F261)</f>
        <v>0</v>
      </c>
      <c r="H299" s="12" t="str">
        <f>(Audi!G261)</f>
        <v>19"</v>
      </c>
      <c r="I299" s="12" t="str">
        <f>(Audi!H261)</f>
        <v>9.0"</v>
      </c>
      <c r="J299" s="12" t="str">
        <f>(Audi!I261)</f>
        <v>35</v>
      </c>
      <c r="K299" s="12" t="str">
        <f>(Audi!J261)</f>
        <v>5x112</v>
      </c>
      <c r="L299" s="12">
        <f>(Audi!K261)</f>
        <v>66.56</v>
      </c>
      <c r="M299" s="8" t="str">
        <f>(Audi!L261)</f>
        <v>High Offset</v>
      </c>
      <c r="N299" s="8">
        <f>(Audi!M261)</f>
        <v>0</v>
      </c>
      <c r="O299" s="9" t="str">
        <f>(Audi!N261)</f>
        <v>235/35-19</v>
      </c>
      <c r="P299" s="60" t="str">
        <f>(Audi!O261)</f>
        <v>FF10</v>
      </c>
      <c r="Q299" s="8" t="str">
        <f>(Audi!P261)</f>
        <v>10H909035013LM</v>
      </c>
      <c r="R299" s="14">
        <f>(Audi!Q261)</f>
        <v>0</v>
      </c>
      <c r="S299" s="12" t="str">
        <f>(Audi!R261)</f>
        <v>19"</v>
      </c>
      <c r="T299" s="12" t="str">
        <f>(Audi!S261)</f>
        <v>9.0"</v>
      </c>
      <c r="U299" s="12" t="str">
        <f>(Audi!T261)</f>
        <v>35</v>
      </c>
      <c r="V299" s="12" t="str">
        <f>(Audi!U261)</f>
        <v>5x112</v>
      </c>
      <c r="W299" s="12">
        <f>(Audi!V261)</f>
        <v>66.56</v>
      </c>
      <c r="X299" s="8" t="str">
        <f>(Audi!W261)</f>
        <v>High Offset</v>
      </c>
      <c r="Y299" s="8">
        <f>(Audi!X261)</f>
        <v>0</v>
      </c>
      <c r="Z299" s="9" t="str">
        <f>(Audi!Y261)</f>
        <v>235/35-19</v>
      </c>
      <c r="AA299" s="8" t="str">
        <f>(Audi!Z261)</f>
        <v>F2 Fitment (aggressive), US Models Only, Clears OEM Carbon Ceramic brakes</v>
      </c>
      <c r="AB299" s="8" t="str">
        <f>(Audi!AA261)</f>
        <v>Included</v>
      </c>
      <c r="AC299" s="8" t="str">
        <f>(Audi!AB261)</f>
        <v>LBM1415027C60-ZN</v>
      </c>
      <c r="AD299" s="8" t="str">
        <f>(Audi!AC261)</f>
        <v>HR666-571</v>
      </c>
    </row>
    <row r="300" spans="1:30" x14ac:dyDescent="0.25">
      <c r="A300" s="7" t="s">
        <v>1973</v>
      </c>
      <c r="B300" s="8" t="str">
        <f>(Audi!A262)</f>
        <v>RS3</v>
      </c>
      <c r="C300" s="9" t="str">
        <f>(Audi!B262)</f>
        <v>2017-2019</v>
      </c>
      <c r="D300" s="59" t="str">
        <f>(Audi!C262)</f>
        <v>FF10</v>
      </c>
      <c r="E300" s="8" t="str">
        <f>(Audi!D262)</f>
        <v>Tarmac</v>
      </c>
      <c r="F300" s="8" t="str">
        <f>(Audi!E262)</f>
        <v>10H909545013TM</v>
      </c>
      <c r="G300" s="14">
        <f>(Audi!F262)</f>
        <v>1</v>
      </c>
      <c r="H300" s="12" t="str">
        <f>(Audi!G262)</f>
        <v>19"</v>
      </c>
      <c r="I300" s="12" t="str">
        <f>(Audi!H262)</f>
        <v>9.5"</v>
      </c>
      <c r="J300" s="12" t="str">
        <f>(Audi!I262)</f>
        <v>45</v>
      </c>
      <c r="K300" s="12" t="str">
        <f>(Audi!J262)</f>
        <v>5x112</v>
      </c>
      <c r="L300" s="12">
        <f>(Audi!K262)</f>
        <v>66.56</v>
      </c>
      <c r="M300" s="8" t="str">
        <f>(Audi!L262)</f>
        <v>High Offset</v>
      </c>
      <c r="N300" s="8">
        <f>(Audi!M262)</f>
        <v>0</v>
      </c>
      <c r="O300" s="9" t="str">
        <f>(Audi!N262)</f>
        <v>255/30R19</v>
      </c>
      <c r="P300" s="60" t="str">
        <f>(Audi!O262)</f>
        <v>FF10</v>
      </c>
      <c r="Q300" s="8" t="str">
        <f>(Audi!P262)</f>
        <v>10H909545013TM</v>
      </c>
      <c r="R300" s="14">
        <f>(Audi!Q262)</f>
        <v>1</v>
      </c>
      <c r="S300" s="12" t="str">
        <f>(Audi!R262)</f>
        <v>19"</v>
      </c>
      <c r="T300" s="12" t="str">
        <f>(Audi!S262)</f>
        <v>9.5"</v>
      </c>
      <c r="U300" s="12" t="str">
        <f>(Audi!T262)</f>
        <v>45</v>
      </c>
      <c r="V300" s="12" t="str">
        <f>(Audi!U262)</f>
        <v>5x112</v>
      </c>
      <c r="W300" s="12">
        <f>(Audi!V262)</f>
        <v>66.56</v>
      </c>
      <c r="X300" s="8" t="str">
        <f>(Audi!W262)</f>
        <v>High Offset</v>
      </c>
      <c r="Y300" s="8">
        <f>(Audi!X262)</f>
        <v>0</v>
      </c>
      <c r="Z300" s="9" t="str">
        <f>(Audi!Y262)</f>
        <v>255/30R19</v>
      </c>
      <c r="AA300" s="8" t="str">
        <f>(Audi!Z262)</f>
        <v>US Models Only, Clears OEM Carbon Ceramic brakes</v>
      </c>
      <c r="AB300" s="8" t="str">
        <f>(Audi!AA262)</f>
        <v>Included</v>
      </c>
      <c r="AC300" s="8" t="str">
        <f>(Audi!AB262)</f>
        <v>LBM1415027C60-ZN</v>
      </c>
      <c r="AD300" s="8" t="str">
        <f>(Audi!AC262)</f>
        <v>HR666-571</v>
      </c>
    </row>
    <row r="301" spans="1:30" x14ac:dyDescent="0.25">
      <c r="A301" s="7" t="s">
        <v>1973</v>
      </c>
      <c r="B301" s="8" t="str">
        <f>(Audi!A263)</f>
        <v>RS3</v>
      </c>
      <c r="C301" s="9" t="str">
        <f>(Audi!B263)</f>
        <v>2017-2019</v>
      </c>
      <c r="D301" s="59" t="str">
        <f>(Audi!C263)</f>
        <v>FF10</v>
      </c>
      <c r="E301" s="8" t="str">
        <f>(Audi!D263)</f>
        <v>Liquid Metal</v>
      </c>
      <c r="F301" s="8" t="str">
        <f>(Audi!E263)</f>
        <v>10H909545013LM</v>
      </c>
      <c r="G301" s="14">
        <f>(Audi!F263)</f>
        <v>22</v>
      </c>
      <c r="H301" s="12" t="str">
        <f>(Audi!G263)</f>
        <v>19"</v>
      </c>
      <c r="I301" s="12" t="str">
        <f>(Audi!H263)</f>
        <v>9.5"</v>
      </c>
      <c r="J301" s="12" t="str">
        <f>(Audi!I263)</f>
        <v>45</v>
      </c>
      <c r="K301" s="12" t="str">
        <f>(Audi!J263)</f>
        <v>5x112</v>
      </c>
      <c r="L301" s="12">
        <f>(Audi!K263)</f>
        <v>66.56</v>
      </c>
      <c r="M301" s="8" t="str">
        <f>(Audi!L263)</f>
        <v>High Offset</v>
      </c>
      <c r="N301" s="8">
        <f>(Audi!M263)</f>
        <v>0</v>
      </c>
      <c r="O301" s="9" t="str">
        <f>(Audi!N263)</f>
        <v>255/30R19</v>
      </c>
      <c r="P301" s="60" t="str">
        <f>(Audi!O263)</f>
        <v>FF10</v>
      </c>
      <c r="Q301" s="8" t="str">
        <f>(Audi!P263)</f>
        <v>10H909545013LM</v>
      </c>
      <c r="R301" s="14">
        <f>(Audi!Q263)</f>
        <v>22</v>
      </c>
      <c r="S301" s="12" t="str">
        <f>(Audi!R263)</f>
        <v>19"</v>
      </c>
      <c r="T301" s="12" t="str">
        <f>(Audi!S263)</f>
        <v>9.5"</v>
      </c>
      <c r="U301" s="12" t="str">
        <f>(Audi!T263)</f>
        <v>45</v>
      </c>
      <c r="V301" s="12" t="str">
        <f>(Audi!U263)</f>
        <v>5x112</v>
      </c>
      <c r="W301" s="12">
        <f>(Audi!V263)</f>
        <v>66.56</v>
      </c>
      <c r="X301" s="8" t="str">
        <f>(Audi!W263)</f>
        <v>High Offset</v>
      </c>
      <c r="Y301" s="8">
        <f>(Audi!X263)</f>
        <v>0</v>
      </c>
      <c r="Z301" s="9" t="str">
        <f>(Audi!Y263)</f>
        <v>255/30R19</v>
      </c>
      <c r="AA301" s="8" t="str">
        <f>(Audi!Z263)</f>
        <v>US Models Only, Clears OEM Carbon Ceramic brakes</v>
      </c>
      <c r="AB301" s="8" t="str">
        <f>(Audi!AA263)</f>
        <v>Included</v>
      </c>
      <c r="AC301" s="8" t="str">
        <f>(Audi!AB263)</f>
        <v>LBM1415027C60-ZN</v>
      </c>
      <c r="AD301" s="8" t="str">
        <f>(Audi!AC263)</f>
        <v>HR666-571</v>
      </c>
    </row>
    <row r="302" spans="1:30" x14ac:dyDescent="0.25">
      <c r="A302" s="7" t="s">
        <v>1973</v>
      </c>
      <c r="B302" s="8" t="str">
        <f>(Audi!A264)</f>
        <v>RS3</v>
      </c>
      <c r="C302" s="9" t="str">
        <f>(Audi!B264)</f>
        <v>2013-2016</v>
      </c>
      <c r="D302" s="59" t="str">
        <f>(Audi!C264)</f>
        <v>FF11</v>
      </c>
      <c r="E302" s="8" t="str">
        <f>(Audi!D264)</f>
        <v>Tarmac</v>
      </c>
      <c r="F302" s="8" t="str">
        <f>(Audi!E264)</f>
        <v>11H908547013TM</v>
      </c>
      <c r="G302" s="14">
        <f>(Audi!F264)</f>
        <v>4</v>
      </c>
      <c r="H302" s="12" t="str">
        <f>(Audi!G264)</f>
        <v>19"</v>
      </c>
      <c r="I302" s="12" t="str">
        <f>(Audi!H264)</f>
        <v>8.5"</v>
      </c>
      <c r="J302" s="12" t="str">
        <f>(Audi!I264)</f>
        <v>47</v>
      </c>
      <c r="K302" s="12" t="str">
        <f>(Audi!J264)</f>
        <v>5x112</v>
      </c>
      <c r="L302" s="12">
        <f>(Audi!K264)</f>
        <v>66.56</v>
      </c>
      <c r="M302" s="8" t="str">
        <f>(Audi!L264)</f>
        <v>High Offset</v>
      </c>
      <c r="N302" s="8">
        <f>(Audi!M264)</f>
        <v>0</v>
      </c>
      <c r="O302" s="9" t="str">
        <f>(Audi!N264)</f>
        <v>255/30R19</v>
      </c>
      <c r="P302" s="60" t="str">
        <f>(Audi!O264)</f>
        <v>FF11</v>
      </c>
      <c r="Q302" s="8" t="str">
        <f>(Audi!P264)</f>
        <v>11H908547013TM</v>
      </c>
      <c r="R302" s="14">
        <f>(Audi!Q264)</f>
        <v>4</v>
      </c>
      <c r="S302" s="12" t="str">
        <f>(Audi!R264)</f>
        <v>19"</v>
      </c>
      <c r="T302" s="12" t="str">
        <f>(Audi!S264)</f>
        <v>8.5"</v>
      </c>
      <c r="U302" s="12" t="str">
        <f>(Audi!T264)</f>
        <v>47</v>
      </c>
      <c r="V302" s="12" t="str">
        <f>(Audi!U264)</f>
        <v>5x112</v>
      </c>
      <c r="W302" s="12">
        <f>(Audi!V264)</f>
        <v>66.56</v>
      </c>
      <c r="X302" s="8" t="str">
        <f>(Audi!W264)</f>
        <v>High Offset</v>
      </c>
      <c r="Y302" s="8">
        <f>(Audi!X264)</f>
        <v>0</v>
      </c>
      <c r="Z302" s="9" t="str">
        <f>(Audi!Y264)</f>
        <v>255/30R19</v>
      </c>
      <c r="AA302" s="8" t="str">
        <f>(Audi!Z264)</f>
        <v>Requires 3mm spacers up front to clear caliper</v>
      </c>
      <c r="AB302" s="8" t="str">
        <f>(Audi!AA264)</f>
        <v>Included</v>
      </c>
      <c r="AC302" s="8" t="str">
        <f>(Audi!AB264)</f>
        <v>LBM1415027C60-ZN</v>
      </c>
      <c r="AD302" s="8" t="str">
        <f>(Audi!AC264)</f>
        <v>HR666-571</v>
      </c>
    </row>
    <row r="303" spans="1:30" x14ac:dyDescent="0.25">
      <c r="A303" s="7" t="s">
        <v>1973</v>
      </c>
      <c r="B303" s="8" t="str">
        <f>(Audi!A265)</f>
        <v>RS3</v>
      </c>
      <c r="C303" s="9" t="str">
        <f>(Audi!B265)</f>
        <v>2013-2016</v>
      </c>
      <c r="D303" s="59" t="str">
        <f>(Audi!C265)</f>
        <v>FF11</v>
      </c>
      <c r="E303" s="8" t="str">
        <f>(Audi!D265)</f>
        <v>Liquid Metal</v>
      </c>
      <c r="F303" s="8" t="str">
        <f>(Audi!E265)</f>
        <v>11H908547013LM</v>
      </c>
      <c r="G303" s="14">
        <f>(Audi!F265)</f>
        <v>3</v>
      </c>
      <c r="H303" s="12" t="str">
        <f>(Audi!G265)</f>
        <v>19"</v>
      </c>
      <c r="I303" s="12" t="str">
        <f>(Audi!H265)</f>
        <v>8.5"</v>
      </c>
      <c r="J303" s="12" t="str">
        <f>(Audi!I265)</f>
        <v>47</v>
      </c>
      <c r="K303" s="12" t="str">
        <f>(Audi!J265)</f>
        <v>5x112</v>
      </c>
      <c r="L303" s="12">
        <f>(Audi!K265)</f>
        <v>66.56</v>
      </c>
      <c r="M303" s="8" t="str">
        <f>(Audi!L265)</f>
        <v>High Offset</v>
      </c>
      <c r="N303" s="8">
        <f>(Audi!M265)</f>
        <v>0</v>
      </c>
      <c r="O303" s="9" t="str">
        <f>(Audi!N265)</f>
        <v>255/30R19</v>
      </c>
      <c r="P303" s="60" t="str">
        <f>(Audi!O265)</f>
        <v>FF11</v>
      </c>
      <c r="Q303" s="8" t="str">
        <f>(Audi!P265)</f>
        <v>11H908547013LM</v>
      </c>
      <c r="R303" s="14">
        <f>(Audi!Q265)</f>
        <v>3</v>
      </c>
      <c r="S303" s="12" t="str">
        <f>(Audi!R265)</f>
        <v>19"</v>
      </c>
      <c r="T303" s="12" t="str">
        <f>(Audi!S265)</f>
        <v>8.5"</v>
      </c>
      <c r="U303" s="12" t="str">
        <f>(Audi!T265)</f>
        <v>47</v>
      </c>
      <c r="V303" s="12" t="str">
        <f>(Audi!U265)</f>
        <v>5x112</v>
      </c>
      <c r="W303" s="12">
        <f>(Audi!V265)</f>
        <v>66.56</v>
      </c>
      <c r="X303" s="8" t="str">
        <f>(Audi!W265)</f>
        <v>High Offset</v>
      </c>
      <c r="Y303" s="8">
        <f>(Audi!X265)</f>
        <v>0</v>
      </c>
      <c r="Z303" s="9" t="str">
        <f>(Audi!Y265)</f>
        <v>255/30R19</v>
      </c>
      <c r="AA303" s="8" t="str">
        <f>(Audi!Z265)</f>
        <v>Requires 3mm spacers up front to clear caliper</v>
      </c>
      <c r="AB303" s="8" t="str">
        <f>(Audi!AA265)</f>
        <v>Included</v>
      </c>
      <c r="AC303" s="8" t="str">
        <f>(Audi!AB265)</f>
        <v>LBM1415027C60-ZN</v>
      </c>
      <c r="AD303" s="8" t="str">
        <f>(Audi!AC265)</f>
        <v>HR666-571</v>
      </c>
    </row>
    <row r="304" spans="1:30" x14ac:dyDescent="0.25">
      <c r="A304" s="7" t="s">
        <v>1973</v>
      </c>
      <c r="B304" s="8" t="str">
        <f>(Audi!A266)</f>
        <v>RS3</v>
      </c>
      <c r="C304" s="9" t="str">
        <f>(Audi!B266)</f>
        <v>2017-2019</v>
      </c>
      <c r="D304" s="59" t="str">
        <f>(Audi!C266)</f>
        <v>FF11</v>
      </c>
      <c r="E304" s="8" t="str">
        <f>(Audi!D266)</f>
        <v>Tarmac</v>
      </c>
      <c r="F304" s="8" t="str">
        <f>(Audi!E266)</f>
        <v>11H909035013TM</v>
      </c>
      <c r="G304" s="14">
        <f>(Audi!F266)</f>
        <v>16</v>
      </c>
      <c r="H304" s="12" t="str">
        <f>(Audi!G266)</f>
        <v>19"</v>
      </c>
      <c r="I304" s="12" t="str">
        <f>(Audi!H266)</f>
        <v>9.0"</v>
      </c>
      <c r="J304" s="12" t="str">
        <f>(Audi!I266)</f>
        <v>35</v>
      </c>
      <c r="K304" s="12" t="str">
        <f>(Audi!J266)</f>
        <v>5x112</v>
      </c>
      <c r="L304" s="12">
        <f>(Audi!K266)</f>
        <v>66.56</v>
      </c>
      <c r="M304" s="8" t="str">
        <f>(Audi!L266)</f>
        <v>High Offset</v>
      </c>
      <c r="N304" s="8">
        <f>(Audi!M266)</f>
        <v>0</v>
      </c>
      <c r="O304" s="9" t="str">
        <f>(Audi!N266)</f>
        <v>235/35-19</v>
      </c>
      <c r="P304" s="60" t="str">
        <f>(Audi!O266)</f>
        <v>FF11</v>
      </c>
      <c r="Q304" s="8" t="str">
        <f>(Audi!P266)</f>
        <v>11H909035013TM</v>
      </c>
      <c r="R304" s="14">
        <f>(Audi!Q266)</f>
        <v>16</v>
      </c>
      <c r="S304" s="12" t="str">
        <f>(Audi!R266)</f>
        <v>19"</v>
      </c>
      <c r="T304" s="12" t="str">
        <f>(Audi!S266)</f>
        <v>9.0"</v>
      </c>
      <c r="U304" s="12" t="str">
        <f>(Audi!T266)</f>
        <v>35</v>
      </c>
      <c r="V304" s="12" t="str">
        <f>(Audi!U266)</f>
        <v>5x112</v>
      </c>
      <c r="W304" s="12">
        <f>(Audi!V266)</f>
        <v>66.56</v>
      </c>
      <c r="X304" s="8" t="str">
        <f>(Audi!W266)</f>
        <v>High Offset</v>
      </c>
      <c r="Y304" s="8">
        <f>(Audi!X266)</f>
        <v>0</v>
      </c>
      <c r="Z304" s="9" t="str">
        <f>(Audi!Y266)</f>
        <v>235/35-19</v>
      </c>
      <c r="AA304" s="8" t="str">
        <f>(Audi!Z266)</f>
        <v>F2 Fitment (aggressive), US Models Only, Clears OEM Carbon Ceramic brakes</v>
      </c>
      <c r="AB304" s="8" t="str">
        <f>(Audi!AA266)</f>
        <v>Included</v>
      </c>
      <c r="AC304" s="8" t="str">
        <f>(Audi!AB266)</f>
        <v>LBM1415027C60-ZN</v>
      </c>
      <c r="AD304" s="8" t="str">
        <f>(Audi!AC266)</f>
        <v>HR666-571</v>
      </c>
    </row>
    <row r="305" spans="1:30" x14ac:dyDescent="0.25">
      <c r="A305" s="7" t="s">
        <v>1973</v>
      </c>
      <c r="B305" s="8" t="str">
        <f>(Audi!A267)</f>
        <v>RS3</v>
      </c>
      <c r="C305" s="9" t="str">
        <f>(Audi!B267)</f>
        <v>2017-2019</v>
      </c>
      <c r="D305" s="59" t="str">
        <f>(Audi!C267)</f>
        <v>FF11</v>
      </c>
      <c r="E305" s="8" t="str">
        <f>(Audi!D267)</f>
        <v>Liquid Metal</v>
      </c>
      <c r="F305" s="8" t="str">
        <f>(Audi!E267)</f>
        <v>11H909035013LM</v>
      </c>
      <c r="G305" s="14">
        <f>(Audi!F267)</f>
        <v>4</v>
      </c>
      <c r="H305" s="12" t="str">
        <f>(Audi!G267)</f>
        <v>19"</v>
      </c>
      <c r="I305" s="12" t="str">
        <f>(Audi!H267)</f>
        <v>9.0"</v>
      </c>
      <c r="J305" s="12" t="str">
        <f>(Audi!I267)</f>
        <v>35</v>
      </c>
      <c r="K305" s="12" t="str">
        <f>(Audi!J267)</f>
        <v>5x112</v>
      </c>
      <c r="L305" s="12">
        <f>(Audi!K267)</f>
        <v>66.56</v>
      </c>
      <c r="M305" s="8" t="str">
        <f>(Audi!L267)</f>
        <v>High Offset</v>
      </c>
      <c r="N305" s="8">
        <f>(Audi!M267)</f>
        <v>0</v>
      </c>
      <c r="O305" s="9" t="str">
        <f>(Audi!N267)</f>
        <v>235/35-19</v>
      </c>
      <c r="P305" s="60" t="str">
        <f>(Audi!O267)</f>
        <v>FF11</v>
      </c>
      <c r="Q305" s="8" t="str">
        <f>(Audi!P267)</f>
        <v>11H909035013LM</v>
      </c>
      <c r="R305" s="14">
        <f>(Audi!Q267)</f>
        <v>4</v>
      </c>
      <c r="S305" s="12" t="str">
        <f>(Audi!R267)</f>
        <v>19"</v>
      </c>
      <c r="T305" s="12" t="str">
        <f>(Audi!S267)</f>
        <v>9.0"</v>
      </c>
      <c r="U305" s="12" t="str">
        <f>(Audi!T267)</f>
        <v>35</v>
      </c>
      <c r="V305" s="12" t="str">
        <f>(Audi!U267)</f>
        <v>5x112</v>
      </c>
      <c r="W305" s="12">
        <f>(Audi!V267)</f>
        <v>66.56</v>
      </c>
      <c r="X305" s="8" t="str">
        <f>(Audi!W267)</f>
        <v>High Offset</v>
      </c>
      <c r="Y305" s="8">
        <f>(Audi!X267)</f>
        <v>0</v>
      </c>
      <c r="Z305" s="9" t="str">
        <f>(Audi!Y267)</f>
        <v>235/35-19</v>
      </c>
      <c r="AA305" s="8" t="str">
        <f>(Audi!Z267)</f>
        <v>F2 Fitment (aggressive), US Models Only, Clears OEM Carbon Ceramic brakes</v>
      </c>
      <c r="AB305" s="8" t="str">
        <f>(Audi!AA267)</f>
        <v>Included</v>
      </c>
      <c r="AC305" s="8" t="str">
        <f>(Audi!AB267)</f>
        <v>LBM1415027C60-ZN</v>
      </c>
      <c r="AD305" s="8" t="str">
        <f>(Audi!AC267)</f>
        <v>HR666-571</v>
      </c>
    </row>
    <row r="306" spans="1:30" x14ac:dyDescent="0.25">
      <c r="A306" s="7" t="s">
        <v>1973</v>
      </c>
      <c r="B306" s="8" t="str">
        <f>(Audi!A268)</f>
        <v>RS3</v>
      </c>
      <c r="C306" s="9" t="str">
        <f>(Audi!B268)</f>
        <v>2017-2019</v>
      </c>
      <c r="D306" s="59" t="str">
        <f>(Audi!C268)</f>
        <v>FF11</v>
      </c>
      <c r="E306" s="8" t="str">
        <f>(Audi!D268)</f>
        <v>Tarmac</v>
      </c>
      <c r="F306" s="8" t="str">
        <f>(Audi!E268)</f>
        <v>11H909545013TM</v>
      </c>
      <c r="G306" s="14">
        <f>(Audi!F268)</f>
        <v>3</v>
      </c>
      <c r="H306" s="12" t="str">
        <f>(Audi!G268)</f>
        <v>19"</v>
      </c>
      <c r="I306" s="12" t="str">
        <f>(Audi!H268)</f>
        <v>9.5"</v>
      </c>
      <c r="J306" s="12" t="str">
        <f>(Audi!I268)</f>
        <v>45</v>
      </c>
      <c r="K306" s="12" t="str">
        <f>(Audi!J268)</f>
        <v>5x112</v>
      </c>
      <c r="L306" s="12">
        <f>(Audi!K268)</f>
        <v>66.56</v>
      </c>
      <c r="M306" s="8" t="str">
        <f>(Audi!L268)</f>
        <v>High Offset</v>
      </c>
      <c r="N306" s="8">
        <f>(Audi!M268)</f>
        <v>0</v>
      </c>
      <c r="O306" s="9" t="str">
        <f>(Audi!N268)</f>
        <v>255/30R19</v>
      </c>
      <c r="P306" s="60" t="str">
        <f>(Audi!O268)</f>
        <v>FF11</v>
      </c>
      <c r="Q306" s="8" t="str">
        <f>(Audi!P268)</f>
        <v>11H909545013TM</v>
      </c>
      <c r="R306" s="14">
        <f>(Audi!Q268)</f>
        <v>3</v>
      </c>
      <c r="S306" s="12" t="str">
        <f>(Audi!R268)</f>
        <v>19"</v>
      </c>
      <c r="T306" s="12" t="str">
        <f>(Audi!S268)</f>
        <v>9.5"</v>
      </c>
      <c r="U306" s="12" t="str">
        <f>(Audi!T268)</f>
        <v>45</v>
      </c>
      <c r="V306" s="12" t="str">
        <f>(Audi!U268)</f>
        <v>5x112</v>
      </c>
      <c r="W306" s="12">
        <f>(Audi!V268)</f>
        <v>66.56</v>
      </c>
      <c r="X306" s="8" t="str">
        <f>(Audi!W268)</f>
        <v>High Offset</v>
      </c>
      <c r="Y306" s="8">
        <f>(Audi!X268)</f>
        <v>0</v>
      </c>
      <c r="Z306" s="9" t="str">
        <f>(Audi!Y268)</f>
        <v>255/30R19</v>
      </c>
      <c r="AA306" s="8" t="str">
        <f>(Audi!Z268)</f>
        <v>US Models Only, Clears OEM Carbon Ceramic brakes</v>
      </c>
      <c r="AB306" s="8" t="str">
        <f>(Audi!AA268)</f>
        <v>Included</v>
      </c>
      <c r="AC306" s="8" t="str">
        <f>(Audi!AB268)</f>
        <v>LBM1415027C60-ZN</v>
      </c>
      <c r="AD306" s="8" t="str">
        <f>(Audi!AC268)</f>
        <v>HR666-571</v>
      </c>
    </row>
    <row r="307" spans="1:30" x14ac:dyDescent="0.25">
      <c r="A307" s="7" t="s">
        <v>1973</v>
      </c>
      <c r="B307" s="8" t="str">
        <f>(Audi!A269)</f>
        <v>RS3</v>
      </c>
      <c r="C307" s="9" t="str">
        <f>(Audi!B269)</f>
        <v>2017-2019</v>
      </c>
      <c r="D307" s="59" t="str">
        <f>(Audi!C269)</f>
        <v>FF11</v>
      </c>
      <c r="E307" s="8" t="str">
        <f>(Audi!D269)</f>
        <v>Liquid Metal</v>
      </c>
      <c r="F307" s="8" t="str">
        <f>(Audi!E269)</f>
        <v>11H909545013LM</v>
      </c>
      <c r="G307" s="14">
        <f>(Audi!F269)</f>
        <v>3</v>
      </c>
      <c r="H307" s="12" t="str">
        <f>(Audi!G269)</f>
        <v>19"</v>
      </c>
      <c r="I307" s="12" t="str">
        <f>(Audi!H269)</f>
        <v>9.5"</v>
      </c>
      <c r="J307" s="12" t="str">
        <f>(Audi!I269)</f>
        <v>45</v>
      </c>
      <c r="K307" s="12" t="str">
        <f>(Audi!J269)</f>
        <v>5x112</v>
      </c>
      <c r="L307" s="12">
        <f>(Audi!K269)</f>
        <v>66.56</v>
      </c>
      <c r="M307" s="8" t="str">
        <f>(Audi!L269)</f>
        <v>High Offset</v>
      </c>
      <c r="N307" s="8">
        <f>(Audi!M269)</f>
        <v>0</v>
      </c>
      <c r="O307" s="9" t="str">
        <f>(Audi!N269)</f>
        <v>255/30R19</v>
      </c>
      <c r="P307" s="60" t="str">
        <f>(Audi!O269)</f>
        <v>FF11</v>
      </c>
      <c r="Q307" s="8" t="str">
        <f>(Audi!P269)</f>
        <v>11H909545013LM</v>
      </c>
      <c r="R307" s="14">
        <f>(Audi!Q269)</f>
        <v>3</v>
      </c>
      <c r="S307" s="12" t="str">
        <f>(Audi!R269)</f>
        <v>19"</v>
      </c>
      <c r="T307" s="12" t="str">
        <f>(Audi!S269)</f>
        <v>9.5"</v>
      </c>
      <c r="U307" s="12" t="str">
        <f>(Audi!T269)</f>
        <v>45</v>
      </c>
      <c r="V307" s="12" t="str">
        <f>(Audi!U269)</f>
        <v>5x112</v>
      </c>
      <c r="W307" s="12">
        <f>(Audi!V269)</f>
        <v>66.56</v>
      </c>
      <c r="X307" s="8" t="str">
        <f>(Audi!W269)</f>
        <v>High Offset</v>
      </c>
      <c r="Y307" s="8">
        <f>(Audi!X269)</f>
        <v>0</v>
      </c>
      <c r="Z307" s="9" t="str">
        <f>(Audi!Y269)</f>
        <v>255/30R19</v>
      </c>
      <c r="AA307" s="8" t="str">
        <f>(Audi!Z269)</f>
        <v>US Models Only, Clears OEM Carbon Ceramic brakes</v>
      </c>
      <c r="AB307" s="8" t="str">
        <f>(Audi!AA269)</f>
        <v>Included</v>
      </c>
      <c r="AC307" s="8" t="str">
        <f>(Audi!AB269)</f>
        <v>LBM1415027C60-ZN</v>
      </c>
      <c r="AD307" s="8" t="str">
        <f>(Audi!AC269)</f>
        <v>HR666-571</v>
      </c>
    </row>
    <row r="308" spans="1:30" x14ac:dyDescent="0.25">
      <c r="A308" s="7" t="s">
        <v>1973</v>
      </c>
      <c r="B308" s="8" t="str">
        <f>(Audi!A270)</f>
        <v>RS3</v>
      </c>
      <c r="C308" s="9" t="str">
        <f>(Audi!B270)</f>
        <v>2013-2016</v>
      </c>
      <c r="D308" s="59" t="str">
        <f>(Audi!C270)</f>
        <v>FF15</v>
      </c>
      <c r="E308" s="8" t="str">
        <f>(Audi!D270)</f>
        <v>Liquid Silver</v>
      </c>
      <c r="F308" s="8" t="str">
        <f>(Audi!E270)</f>
        <v>15H908547013LS</v>
      </c>
      <c r="G308" s="14">
        <f>(Audi!F270)</f>
        <v>8</v>
      </c>
      <c r="H308" s="12" t="str">
        <f>(Audi!G270)</f>
        <v>19"</v>
      </c>
      <c r="I308" s="12" t="str">
        <f>(Audi!H270)</f>
        <v>8.5"</v>
      </c>
      <c r="J308" s="12" t="str">
        <f>(Audi!I270)</f>
        <v>47</v>
      </c>
      <c r="K308" s="12" t="str">
        <f>(Audi!J270)</f>
        <v>5x112</v>
      </c>
      <c r="L308" s="12">
        <f>(Audi!K270)</f>
        <v>66.56</v>
      </c>
      <c r="M308" s="8" t="str">
        <f>(Audi!L270)</f>
        <v>High Offset</v>
      </c>
      <c r="N308" s="8">
        <f>(Audi!M270)</f>
        <v>22.2</v>
      </c>
      <c r="O308" s="9" t="str">
        <f>(Audi!N270)</f>
        <v>255/30R19</v>
      </c>
      <c r="P308" s="60" t="str">
        <f>(Audi!O270)</f>
        <v>FF15</v>
      </c>
      <c r="Q308" s="8" t="str">
        <f>(Audi!P270)</f>
        <v>15H908547013LS</v>
      </c>
      <c r="R308" s="14">
        <f>(Audi!Q270)</f>
        <v>8</v>
      </c>
      <c r="S308" s="12" t="str">
        <f>(Audi!R270)</f>
        <v>19"</v>
      </c>
      <c r="T308" s="12" t="str">
        <f>(Audi!S270)</f>
        <v>8.5"</v>
      </c>
      <c r="U308" s="12" t="str">
        <f>(Audi!T270)</f>
        <v>47</v>
      </c>
      <c r="V308" s="12" t="str">
        <f>(Audi!U270)</f>
        <v>5x112</v>
      </c>
      <c r="W308" s="12">
        <f>(Audi!V270)</f>
        <v>66.56</v>
      </c>
      <c r="X308" s="8" t="str">
        <f>(Audi!W270)</f>
        <v>High Offset</v>
      </c>
      <c r="Y308" s="8">
        <f>(Audi!X270)</f>
        <v>22.2</v>
      </c>
      <c r="Z308" s="9" t="str">
        <f>(Audi!Y270)</f>
        <v>255/30R19</v>
      </c>
      <c r="AA308" s="8" t="str">
        <f>(Audi!Z270)</f>
        <v>Requires 3mm spacers up front to clear caliper</v>
      </c>
      <c r="AB308" s="8" t="str">
        <f>(Audi!AA270)</f>
        <v>Included</v>
      </c>
      <c r="AC308" s="8" t="str">
        <f>(Audi!AB270)</f>
        <v>LBM1415027C60-ZN</v>
      </c>
      <c r="AD308" s="8" t="str">
        <f>(Audi!AC270)</f>
        <v>HR666-571</v>
      </c>
    </row>
    <row r="309" spans="1:30" x14ac:dyDescent="0.25">
      <c r="A309" s="7" t="s">
        <v>1973</v>
      </c>
      <c r="B309" s="8" t="str">
        <f>(Audi!A271)</f>
        <v>RS3</v>
      </c>
      <c r="C309" s="9" t="str">
        <f>(Audi!B271)</f>
        <v>2013-2016</v>
      </c>
      <c r="D309" s="59" t="str">
        <f>(Audi!C271)</f>
        <v>FF15</v>
      </c>
      <c r="E309" s="8" t="str">
        <f>(Audi!D271)</f>
        <v>Tarmac</v>
      </c>
      <c r="F309" s="8" t="str">
        <f>(Audi!E271)</f>
        <v>15H908547013TM</v>
      </c>
      <c r="G309" s="14">
        <f>(Audi!F271)</f>
        <v>32</v>
      </c>
      <c r="H309" s="12" t="str">
        <f>(Audi!G271)</f>
        <v>19"</v>
      </c>
      <c r="I309" s="12" t="str">
        <f>(Audi!H271)</f>
        <v>8.5"</v>
      </c>
      <c r="J309" s="12" t="str">
        <f>(Audi!I271)</f>
        <v>47</v>
      </c>
      <c r="K309" s="12" t="str">
        <f>(Audi!J271)</f>
        <v>5x112</v>
      </c>
      <c r="L309" s="12">
        <f>(Audi!K271)</f>
        <v>66.56</v>
      </c>
      <c r="M309" s="8" t="str">
        <f>(Audi!L271)</f>
        <v>High Offset</v>
      </c>
      <c r="N309" s="8">
        <f>(Audi!M271)</f>
        <v>22.2</v>
      </c>
      <c r="O309" s="9" t="str">
        <f>(Audi!N271)</f>
        <v>255/30R19</v>
      </c>
      <c r="P309" s="60" t="str">
        <f>(Audi!O271)</f>
        <v>FF15</v>
      </c>
      <c r="Q309" s="8" t="str">
        <f>(Audi!P271)</f>
        <v>15H908547013TM</v>
      </c>
      <c r="R309" s="14">
        <f>(Audi!Q271)</f>
        <v>32</v>
      </c>
      <c r="S309" s="12" t="str">
        <f>(Audi!R271)</f>
        <v>19"</v>
      </c>
      <c r="T309" s="12" t="str">
        <f>(Audi!S271)</f>
        <v>8.5"</v>
      </c>
      <c r="U309" s="12" t="str">
        <f>(Audi!T271)</f>
        <v>47</v>
      </c>
      <c r="V309" s="12" t="str">
        <f>(Audi!U271)</f>
        <v>5x112</v>
      </c>
      <c r="W309" s="12">
        <f>(Audi!V271)</f>
        <v>66.56</v>
      </c>
      <c r="X309" s="8" t="str">
        <f>(Audi!W271)</f>
        <v>High Offset</v>
      </c>
      <c r="Y309" s="8">
        <f>(Audi!X271)</f>
        <v>22.2</v>
      </c>
      <c r="Z309" s="9" t="str">
        <f>(Audi!Y271)</f>
        <v>255/30R19</v>
      </c>
      <c r="AA309" s="8" t="str">
        <f>(Audi!Z271)</f>
        <v>Requires 3mm spacers up front to clear caliper</v>
      </c>
      <c r="AB309" s="8" t="str">
        <f>(Audi!AA271)</f>
        <v>Included</v>
      </c>
      <c r="AC309" s="8" t="str">
        <f>(Audi!AB271)</f>
        <v>LBM1415027C60-ZN</v>
      </c>
      <c r="AD309" s="8" t="str">
        <f>(Audi!AC271)</f>
        <v>HR666-571</v>
      </c>
    </row>
    <row r="310" spans="1:30" x14ac:dyDescent="0.25">
      <c r="A310" s="7" t="s">
        <v>1973</v>
      </c>
      <c r="B310" s="8" t="str">
        <f>(Audi!A272)</f>
        <v>RS3</v>
      </c>
      <c r="C310" s="9" t="str">
        <f>(Audi!B272)</f>
        <v>2017-2019</v>
      </c>
      <c r="D310" s="59" t="str">
        <f>(Audi!C272)</f>
        <v>FF15</v>
      </c>
      <c r="E310" s="8" t="str">
        <f>(Audi!D272)</f>
        <v>Tarmac</v>
      </c>
      <c r="F310" s="8" t="str">
        <f>(Audi!E272)</f>
        <v>15H909545013TM</v>
      </c>
      <c r="G310" s="14">
        <f>(Audi!F272)</f>
        <v>0</v>
      </c>
      <c r="H310" s="12" t="str">
        <f>(Audi!G272)</f>
        <v>19"</v>
      </c>
      <c r="I310" s="12" t="str">
        <f>(Audi!H272)</f>
        <v>9.5"</v>
      </c>
      <c r="J310" s="12" t="str">
        <f>(Audi!I272)</f>
        <v>45</v>
      </c>
      <c r="K310" s="12" t="str">
        <f>(Audi!J272)</f>
        <v>5x112</v>
      </c>
      <c r="L310" s="12">
        <f>(Audi!K272)</f>
        <v>66.56</v>
      </c>
      <c r="M310" s="8" t="str">
        <f>(Audi!L272)</f>
        <v>High Offset</v>
      </c>
      <c r="N310" s="8">
        <f>(Audi!M272)</f>
        <v>24</v>
      </c>
      <c r="O310" s="9" t="str">
        <f>(Audi!N272)</f>
        <v>255/30R19</v>
      </c>
      <c r="P310" s="60" t="str">
        <f>(Audi!O272)</f>
        <v>FF15</v>
      </c>
      <c r="Q310" s="8" t="str">
        <f>(Audi!P272)</f>
        <v>15H909545013TM</v>
      </c>
      <c r="R310" s="14">
        <f>(Audi!Q272)</f>
        <v>0</v>
      </c>
      <c r="S310" s="12" t="str">
        <f>(Audi!R272)</f>
        <v>19"</v>
      </c>
      <c r="T310" s="12" t="str">
        <f>(Audi!S272)</f>
        <v>9.5"</v>
      </c>
      <c r="U310" s="12" t="str">
        <f>(Audi!T272)</f>
        <v>45</v>
      </c>
      <c r="V310" s="12" t="str">
        <f>(Audi!U272)</f>
        <v>5x112</v>
      </c>
      <c r="W310" s="12">
        <f>(Audi!V272)</f>
        <v>66.56</v>
      </c>
      <c r="X310" s="8" t="str">
        <f>(Audi!W272)</f>
        <v>High Offset</v>
      </c>
      <c r="Y310" s="8">
        <f>(Audi!X272)</f>
        <v>24</v>
      </c>
      <c r="Z310" s="9" t="str">
        <f>(Audi!Y272)</f>
        <v>255/30R19</v>
      </c>
      <c r="AA310" s="8" t="str">
        <f>(Audi!Z272)</f>
        <v>US Models Only, Clears OEM Carbon Ceramic brakes</v>
      </c>
      <c r="AB310" s="8" t="str">
        <f>(Audi!AA272)</f>
        <v>Included</v>
      </c>
      <c r="AC310" s="8" t="str">
        <f>(Audi!AB272)</f>
        <v>LBM1415027C60-ZN</v>
      </c>
      <c r="AD310" s="8" t="str">
        <f>(Audi!AC272)</f>
        <v>HR666-571</v>
      </c>
    </row>
    <row r="311" spans="1:30" x14ac:dyDescent="0.25">
      <c r="A311" s="7" t="s">
        <v>1973</v>
      </c>
      <c r="B311" s="8" t="str">
        <f>(Audi!A273)</f>
        <v>RS3 Sportback</v>
      </c>
      <c r="C311" s="9" t="str">
        <f>(Audi!B273)</f>
        <v>2017-2019</v>
      </c>
      <c r="D311" s="59" t="str">
        <f>(Audi!C273)</f>
        <v>FF01</v>
      </c>
      <c r="E311" s="8" t="str">
        <f>(Audi!D273)</f>
        <v>Tarmac</v>
      </c>
      <c r="F311" s="8" t="str">
        <f>(Audi!E273)</f>
        <v>01H908547013TM</v>
      </c>
      <c r="G311" s="14">
        <f>(Audi!F273)</f>
        <v>10</v>
      </c>
      <c r="H311" s="12" t="str">
        <f>(Audi!G273)</f>
        <v>19"</v>
      </c>
      <c r="I311" s="12" t="str">
        <f>(Audi!H273)</f>
        <v>8.5"</v>
      </c>
      <c r="J311" s="12" t="str">
        <f>(Audi!I273)</f>
        <v>47</v>
      </c>
      <c r="K311" s="12" t="str">
        <f>(Audi!J273)</f>
        <v>5x112</v>
      </c>
      <c r="L311" s="12">
        <f>(Audi!K273)</f>
        <v>66.56</v>
      </c>
      <c r="M311" s="8" t="str">
        <f>(Audi!L273)</f>
        <v>High Offset</v>
      </c>
      <c r="N311" s="8">
        <f>(Audi!M273)</f>
        <v>23.2</v>
      </c>
      <c r="O311" s="9" t="str">
        <f>(Audi!N273)</f>
        <v>255/30R19</v>
      </c>
      <c r="P311" s="60" t="str">
        <f>(Audi!O273)</f>
        <v>FF01</v>
      </c>
      <c r="Q311" s="8" t="str">
        <f>(Audi!P273)</f>
        <v>01H908547013TM</v>
      </c>
      <c r="R311" s="14">
        <f>(Audi!Q273)</f>
        <v>10</v>
      </c>
      <c r="S311" s="12" t="str">
        <f>(Audi!R273)</f>
        <v>19"</v>
      </c>
      <c r="T311" s="12" t="str">
        <f>(Audi!S273)</f>
        <v>8.5"</v>
      </c>
      <c r="U311" s="12" t="str">
        <f>(Audi!T273)</f>
        <v>47</v>
      </c>
      <c r="V311" s="12" t="str">
        <f>(Audi!U273)</f>
        <v>5x112</v>
      </c>
      <c r="W311" s="12">
        <f>(Audi!V273)</f>
        <v>66.56</v>
      </c>
      <c r="X311" s="8" t="str">
        <f>(Audi!W273)</f>
        <v>High Offset</v>
      </c>
      <c r="Y311" s="8">
        <f>(Audi!X273)</f>
        <v>23.2</v>
      </c>
      <c r="Z311" s="9" t="str">
        <f>(Audi!Y273)</f>
        <v>255/30R19</v>
      </c>
      <c r="AA311" s="8" t="str">
        <f>(Audi!Z273)</f>
        <v>Euro Models Only, Requires 12mm spacers up front to clear caliper</v>
      </c>
      <c r="AB311" s="8" t="str">
        <f>(Audi!AA273)</f>
        <v>Included</v>
      </c>
      <c r="AC311" s="8" t="str">
        <f>(Audi!AB273)</f>
        <v>LBM1415027C60-ZN</v>
      </c>
      <c r="AD311" s="8" t="str">
        <f>(Audi!AC273)</f>
        <v>HR666-571</v>
      </c>
    </row>
    <row r="312" spans="1:30" x14ac:dyDescent="0.25">
      <c r="A312" s="7" t="s">
        <v>1973</v>
      </c>
      <c r="B312" s="8" t="str">
        <f>(Audi!A274)</f>
        <v>RS3 Sportback</v>
      </c>
      <c r="C312" s="9" t="str">
        <f>(Audi!B274)</f>
        <v>2017-2019</v>
      </c>
      <c r="D312" s="59" t="str">
        <f>(Audi!C274)</f>
        <v>FF01</v>
      </c>
      <c r="E312" s="8" t="str">
        <f>(Audi!D274)</f>
        <v>Liquid Silver</v>
      </c>
      <c r="F312" s="8" t="str">
        <f>(Audi!E274)</f>
        <v>01H908547013LS</v>
      </c>
      <c r="G312" s="14">
        <f>(Audi!F274)</f>
        <v>1</v>
      </c>
      <c r="H312" s="12" t="str">
        <f>(Audi!G274)</f>
        <v>19"</v>
      </c>
      <c r="I312" s="12" t="str">
        <f>(Audi!H274)</f>
        <v>8.5"</v>
      </c>
      <c r="J312" s="12" t="str">
        <f>(Audi!I274)</f>
        <v>47</v>
      </c>
      <c r="K312" s="12" t="str">
        <f>(Audi!J274)</f>
        <v>5x112</v>
      </c>
      <c r="L312" s="12">
        <f>(Audi!K274)</f>
        <v>66.56</v>
      </c>
      <c r="M312" s="8" t="str">
        <f>(Audi!L274)</f>
        <v>High Offset</v>
      </c>
      <c r="N312" s="8">
        <f>(Audi!M274)</f>
        <v>23.2</v>
      </c>
      <c r="O312" s="9" t="str">
        <f>(Audi!N274)</f>
        <v>255/30R19</v>
      </c>
      <c r="P312" s="60" t="str">
        <f>(Audi!O274)</f>
        <v>FF01</v>
      </c>
      <c r="Q312" s="8" t="str">
        <f>(Audi!P274)</f>
        <v>01H908547013LS</v>
      </c>
      <c r="R312" s="14">
        <f>(Audi!Q274)</f>
        <v>1</v>
      </c>
      <c r="S312" s="12" t="str">
        <f>(Audi!R274)</f>
        <v>19"</v>
      </c>
      <c r="T312" s="12" t="str">
        <f>(Audi!S274)</f>
        <v>8.5"</v>
      </c>
      <c r="U312" s="12" t="str">
        <f>(Audi!T274)</f>
        <v>47</v>
      </c>
      <c r="V312" s="12" t="str">
        <f>(Audi!U274)</f>
        <v>5x112</v>
      </c>
      <c r="W312" s="12">
        <f>(Audi!V274)</f>
        <v>66.56</v>
      </c>
      <c r="X312" s="8" t="str">
        <f>(Audi!W274)</f>
        <v>High Offset</v>
      </c>
      <c r="Y312" s="8">
        <f>(Audi!X274)</f>
        <v>23.2</v>
      </c>
      <c r="Z312" s="9" t="str">
        <f>(Audi!Y274)</f>
        <v>255/30R19</v>
      </c>
      <c r="AA312" s="8" t="str">
        <f>(Audi!Z274)</f>
        <v>Euro Models Only, Requires 12mm spacers up front to clear caliper</v>
      </c>
      <c r="AB312" s="8" t="str">
        <f>(Audi!AA274)</f>
        <v>Included</v>
      </c>
      <c r="AC312" s="8" t="str">
        <f>(Audi!AB274)</f>
        <v>LBM1415027C60-ZN</v>
      </c>
      <c r="AD312" s="8" t="str">
        <f>(Audi!AC274)</f>
        <v>HR666-571</v>
      </c>
    </row>
    <row r="313" spans="1:30" x14ac:dyDescent="0.25">
      <c r="A313" s="7" t="s">
        <v>1973</v>
      </c>
      <c r="B313" s="8" t="str">
        <f>(Audi!A275)</f>
        <v>RS3 Sportback</v>
      </c>
      <c r="C313" s="9" t="str">
        <f>(Audi!B275)</f>
        <v>2017-2019</v>
      </c>
      <c r="D313" s="59" t="str">
        <f>(Audi!C275)</f>
        <v>FF04</v>
      </c>
      <c r="E313" s="8" t="str">
        <f>(Audi!D275)</f>
        <v>Tarmac</v>
      </c>
      <c r="F313" s="8" t="str">
        <f>(Audi!E275)</f>
        <v>04H908547013TM</v>
      </c>
      <c r="G313" s="14">
        <f>(Audi!F275)</f>
        <v>17</v>
      </c>
      <c r="H313" s="12" t="str">
        <f>(Audi!G275)</f>
        <v>19"</v>
      </c>
      <c r="I313" s="12" t="str">
        <f>(Audi!H275)</f>
        <v>8.5"</v>
      </c>
      <c r="J313" s="12" t="str">
        <f>(Audi!I275)</f>
        <v>47</v>
      </c>
      <c r="K313" s="12" t="str">
        <f>(Audi!J275)</f>
        <v>5x112</v>
      </c>
      <c r="L313" s="12">
        <f>(Audi!K275)</f>
        <v>66.56</v>
      </c>
      <c r="M313" s="8" t="str">
        <f>(Audi!L275)</f>
        <v>High Offset</v>
      </c>
      <c r="N313" s="8">
        <f>(Audi!M275)</f>
        <v>22.8</v>
      </c>
      <c r="O313" s="9" t="str">
        <f>(Audi!N275)</f>
        <v>255/30R19</v>
      </c>
      <c r="P313" s="60" t="str">
        <f>(Audi!O275)</f>
        <v>FF04</v>
      </c>
      <c r="Q313" s="8" t="str">
        <f>(Audi!P275)</f>
        <v>04H908547013TM</v>
      </c>
      <c r="R313" s="14">
        <f>(Audi!Q275)</f>
        <v>17</v>
      </c>
      <c r="S313" s="12" t="str">
        <f>(Audi!R275)</f>
        <v>19"</v>
      </c>
      <c r="T313" s="12" t="str">
        <f>(Audi!S275)</f>
        <v>8.5"</v>
      </c>
      <c r="U313" s="12" t="str">
        <f>(Audi!T275)</f>
        <v>47</v>
      </c>
      <c r="V313" s="12" t="str">
        <f>(Audi!U275)</f>
        <v>5x112</v>
      </c>
      <c r="W313" s="12">
        <f>(Audi!V275)</f>
        <v>66.56</v>
      </c>
      <c r="X313" s="8" t="str">
        <f>(Audi!W275)</f>
        <v>High Offset</v>
      </c>
      <c r="Y313" s="8">
        <f>(Audi!X275)</f>
        <v>22.8</v>
      </c>
      <c r="Z313" s="9" t="str">
        <f>(Audi!Y275)</f>
        <v>255/30R19</v>
      </c>
      <c r="AA313" s="8" t="str">
        <f>(Audi!Z275)</f>
        <v>Euro Models Only, Requires 12mm spacers up front to clear caliper</v>
      </c>
      <c r="AB313" s="8" t="str">
        <f>(Audi!AA275)</f>
        <v>Included</v>
      </c>
      <c r="AC313" s="8" t="str">
        <f>(Audi!AB275)</f>
        <v>LBM1415027C60-ZN</v>
      </c>
      <c r="AD313" s="8" t="str">
        <f>(Audi!AC275)</f>
        <v>HR666-571</v>
      </c>
    </row>
    <row r="314" spans="1:30" x14ac:dyDescent="0.25">
      <c r="A314" s="7" t="s">
        <v>1973</v>
      </c>
      <c r="B314" s="8" t="str">
        <f>(Audi!A276)</f>
        <v>RS3 Sportback</v>
      </c>
      <c r="C314" s="9" t="str">
        <f>(Audi!B276)</f>
        <v>2017-2019</v>
      </c>
      <c r="D314" s="59" t="str">
        <f>(Audi!C276)</f>
        <v>FF04</v>
      </c>
      <c r="E314" s="8" t="str">
        <f>(Audi!D276)</f>
        <v>Liquid Metal</v>
      </c>
      <c r="F314" s="8" t="str">
        <f>(Audi!E276)</f>
        <v>04H908547013LM</v>
      </c>
      <c r="G314" s="14">
        <f>(Audi!F276)</f>
        <v>19</v>
      </c>
      <c r="H314" s="12" t="str">
        <f>(Audi!G276)</f>
        <v>19"</v>
      </c>
      <c r="I314" s="12" t="str">
        <f>(Audi!H276)</f>
        <v>8.5"</v>
      </c>
      <c r="J314" s="12" t="str">
        <f>(Audi!I276)</f>
        <v>47</v>
      </c>
      <c r="K314" s="12" t="str">
        <f>(Audi!J276)</f>
        <v>5x112</v>
      </c>
      <c r="L314" s="12">
        <f>(Audi!K276)</f>
        <v>66.56</v>
      </c>
      <c r="M314" s="8" t="str">
        <f>(Audi!L276)</f>
        <v>High Offset</v>
      </c>
      <c r="N314" s="8">
        <f>(Audi!M276)</f>
        <v>22.8</v>
      </c>
      <c r="O314" s="9" t="str">
        <f>(Audi!N276)</f>
        <v>255/30R19</v>
      </c>
      <c r="P314" s="60" t="str">
        <f>(Audi!O276)</f>
        <v>FF04</v>
      </c>
      <c r="Q314" s="8" t="str">
        <f>(Audi!P276)</f>
        <v>04H908547013LM</v>
      </c>
      <c r="R314" s="14">
        <f>(Audi!Q276)</f>
        <v>19</v>
      </c>
      <c r="S314" s="12" t="str">
        <f>(Audi!R276)</f>
        <v>19"</v>
      </c>
      <c r="T314" s="12" t="str">
        <f>(Audi!S276)</f>
        <v>8.5"</v>
      </c>
      <c r="U314" s="12" t="str">
        <f>(Audi!T276)</f>
        <v>47</v>
      </c>
      <c r="V314" s="12" t="str">
        <f>(Audi!U276)</f>
        <v>5x112</v>
      </c>
      <c r="W314" s="12">
        <f>(Audi!V276)</f>
        <v>66.56</v>
      </c>
      <c r="X314" s="8" t="str">
        <f>(Audi!W276)</f>
        <v>High Offset</v>
      </c>
      <c r="Y314" s="8">
        <f>(Audi!X276)</f>
        <v>22.8</v>
      </c>
      <c r="Z314" s="9" t="str">
        <f>(Audi!Y276)</f>
        <v>255/30R19</v>
      </c>
      <c r="AA314" s="8" t="str">
        <f>(Audi!Z276)</f>
        <v>Euro Models Only, Requires 12mm spacers up front to clear caliper</v>
      </c>
      <c r="AB314" s="8" t="str">
        <f>(Audi!AA276)</f>
        <v>Included</v>
      </c>
      <c r="AC314" s="8" t="str">
        <f>(Audi!AB276)</f>
        <v>LBM1415027C60-ZN</v>
      </c>
      <c r="AD314" s="8" t="str">
        <f>(Audi!AC276)</f>
        <v>HR666-571</v>
      </c>
    </row>
    <row r="315" spans="1:30" x14ac:dyDescent="0.25">
      <c r="A315" s="7" t="s">
        <v>1973</v>
      </c>
      <c r="B315" s="8" t="str">
        <f>(Audi!A277)</f>
        <v>RS3 Sportback</v>
      </c>
      <c r="C315" s="9" t="str">
        <f>(Audi!B277)</f>
        <v>2017-2019</v>
      </c>
      <c r="D315" s="59" t="str">
        <f>(Audi!C277)</f>
        <v>FF10</v>
      </c>
      <c r="E315" s="8" t="str">
        <f>(Audi!D277)</f>
        <v>Tarmac</v>
      </c>
      <c r="F315" s="8" t="str">
        <f>(Audi!E277)</f>
        <v>10H908547013TM</v>
      </c>
      <c r="G315" s="14">
        <f>(Audi!F277)</f>
        <v>-3</v>
      </c>
      <c r="H315" s="12" t="str">
        <f>(Audi!G277)</f>
        <v>19"</v>
      </c>
      <c r="I315" s="12" t="str">
        <f>(Audi!H277)</f>
        <v>8.5"</v>
      </c>
      <c r="J315" s="12" t="str">
        <f>(Audi!I277)</f>
        <v>47</v>
      </c>
      <c r="K315" s="12" t="str">
        <f>(Audi!J277)</f>
        <v>5x112</v>
      </c>
      <c r="L315" s="12">
        <f>(Audi!K277)</f>
        <v>66.56</v>
      </c>
      <c r="M315" s="8" t="str">
        <f>(Audi!L277)</f>
        <v>High Offset</v>
      </c>
      <c r="N315" s="8">
        <f>(Audi!M277)</f>
        <v>0</v>
      </c>
      <c r="O315" s="9" t="str">
        <f>(Audi!N277)</f>
        <v>255/30R19</v>
      </c>
      <c r="P315" s="60" t="str">
        <f>(Audi!O277)</f>
        <v>FF10</v>
      </c>
      <c r="Q315" s="8" t="str">
        <f>(Audi!P277)</f>
        <v>10H908547013TM</v>
      </c>
      <c r="R315" s="14">
        <f>(Audi!Q277)</f>
        <v>-3</v>
      </c>
      <c r="S315" s="12" t="str">
        <f>(Audi!R277)</f>
        <v>19"</v>
      </c>
      <c r="T315" s="12" t="str">
        <f>(Audi!S277)</f>
        <v>8.5"</v>
      </c>
      <c r="U315" s="12" t="str">
        <f>(Audi!T277)</f>
        <v>47</v>
      </c>
      <c r="V315" s="12" t="str">
        <f>(Audi!U277)</f>
        <v>5x112</v>
      </c>
      <c r="W315" s="12">
        <f>(Audi!V277)</f>
        <v>66.56</v>
      </c>
      <c r="X315" s="8" t="str">
        <f>(Audi!W277)</f>
        <v>High Offset</v>
      </c>
      <c r="Y315" s="8">
        <f>(Audi!X277)</f>
        <v>0</v>
      </c>
      <c r="Z315" s="9" t="str">
        <f>(Audi!Y277)</f>
        <v>255/30R19</v>
      </c>
      <c r="AA315" s="8" t="str">
        <f>(Audi!Z277)</f>
        <v>Euro Models Only, Requires 12mm spacers up front to clear caliper</v>
      </c>
      <c r="AB315" s="8" t="str">
        <f>(Audi!AA277)</f>
        <v>Included</v>
      </c>
      <c r="AC315" s="8" t="str">
        <f>(Audi!AB277)</f>
        <v>LBM1415027C60-ZN</v>
      </c>
      <c r="AD315" s="8" t="str">
        <f>(Audi!AC277)</f>
        <v>HR666-571</v>
      </c>
    </row>
    <row r="316" spans="1:30" x14ac:dyDescent="0.25">
      <c r="A316" s="7" t="s">
        <v>1973</v>
      </c>
      <c r="B316" s="8" t="str">
        <f>(Audi!A278)</f>
        <v>RS3 Sportback</v>
      </c>
      <c r="C316" s="9" t="str">
        <f>(Audi!B278)</f>
        <v>2017-2019</v>
      </c>
      <c r="D316" s="59" t="str">
        <f>(Audi!C278)</f>
        <v>FF10</v>
      </c>
      <c r="E316" s="8" t="str">
        <f>(Audi!D278)</f>
        <v>Liquid Metal</v>
      </c>
      <c r="F316" s="8" t="str">
        <f>(Audi!E278)</f>
        <v>10H908547013LM</v>
      </c>
      <c r="G316" s="14">
        <f>(Audi!F278)</f>
        <v>-8</v>
      </c>
      <c r="H316" s="12" t="str">
        <f>(Audi!G278)</f>
        <v>19"</v>
      </c>
      <c r="I316" s="12" t="str">
        <f>(Audi!H278)</f>
        <v>8.5"</v>
      </c>
      <c r="J316" s="12" t="str">
        <f>(Audi!I278)</f>
        <v>47</v>
      </c>
      <c r="K316" s="12" t="str">
        <f>(Audi!J278)</f>
        <v>5x112</v>
      </c>
      <c r="L316" s="12">
        <f>(Audi!K278)</f>
        <v>66.56</v>
      </c>
      <c r="M316" s="8" t="str">
        <f>(Audi!L278)</f>
        <v>High Offset</v>
      </c>
      <c r="N316" s="8">
        <f>(Audi!M278)</f>
        <v>0</v>
      </c>
      <c r="O316" s="9" t="str">
        <f>(Audi!N278)</f>
        <v>255/30R19</v>
      </c>
      <c r="P316" s="60" t="str">
        <f>(Audi!O278)</f>
        <v>FF10</v>
      </c>
      <c r="Q316" s="8" t="str">
        <f>(Audi!P278)</f>
        <v>10H908547013LM</v>
      </c>
      <c r="R316" s="14">
        <f>(Audi!Q278)</f>
        <v>-8</v>
      </c>
      <c r="S316" s="12" t="str">
        <f>(Audi!R278)</f>
        <v>19"</v>
      </c>
      <c r="T316" s="12" t="str">
        <f>(Audi!S278)</f>
        <v>8.5"</v>
      </c>
      <c r="U316" s="12" t="str">
        <f>(Audi!T278)</f>
        <v>47</v>
      </c>
      <c r="V316" s="12" t="str">
        <f>(Audi!U278)</f>
        <v>5x112</v>
      </c>
      <c r="W316" s="12">
        <f>(Audi!V278)</f>
        <v>66.56</v>
      </c>
      <c r="X316" s="8" t="str">
        <f>(Audi!W278)</f>
        <v>High Offset</v>
      </c>
      <c r="Y316" s="8">
        <f>(Audi!X278)</f>
        <v>0</v>
      </c>
      <c r="Z316" s="9" t="str">
        <f>(Audi!Y278)</f>
        <v>255/30R19</v>
      </c>
      <c r="AA316" s="8" t="str">
        <f>(Audi!Z278)</f>
        <v>Euro Models Only, Requires 12mm spacers up front to clear caliper</v>
      </c>
      <c r="AB316" s="8" t="str">
        <f>(Audi!AA278)</f>
        <v>Included</v>
      </c>
      <c r="AC316" s="8" t="str">
        <f>(Audi!AB278)</f>
        <v>LBM1415027C60-ZN</v>
      </c>
      <c r="AD316" s="8" t="str">
        <f>(Audi!AC278)</f>
        <v>HR666-571</v>
      </c>
    </row>
    <row r="317" spans="1:30" x14ac:dyDescent="0.25">
      <c r="A317" s="7" t="s">
        <v>1973</v>
      </c>
      <c r="B317" s="8" t="str">
        <f>(Audi!A279)</f>
        <v>RS3 Sportback</v>
      </c>
      <c r="C317" s="9" t="str">
        <f>(Audi!B279)</f>
        <v>2017-2019</v>
      </c>
      <c r="D317" s="59" t="str">
        <f>(Audi!C279)</f>
        <v>FF11</v>
      </c>
      <c r="E317" s="8" t="str">
        <f>(Audi!D279)</f>
        <v>Tarmac</v>
      </c>
      <c r="F317" s="8" t="str">
        <f>(Audi!E279)</f>
        <v>11H908547013TM</v>
      </c>
      <c r="G317" s="14">
        <f>(Audi!F279)</f>
        <v>4</v>
      </c>
      <c r="H317" s="12" t="str">
        <f>(Audi!G279)</f>
        <v>19"</v>
      </c>
      <c r="I317" s="12" t="str">
        <f>(Audi!H279)</f>
        <v>8.5"</v>
      </c>
      <c r="J317" s="12" t="str">
        <f>(Audi!I279)</f>
        <v>47</v>
      </c>
      <c r="K317" s="12" t="str">
        <f>(Audi!J279)</f>
        <v>5x112</v>
      </c>
      <c r="L317" s="12">
        <f>(Audi!K279)</f>
        <v>66.56</v>
      </c>
      <c r="M317" s="8" t="str">
        <f>(Audi!L279)</f>
        <v>High Offset</v>
      </c>
      <c r="N317" s="8">
        <f>(Audi!M279)</f>
        <v>0</v>
      </c>
      <c r="O317" s="9" t="str">
        <f>(Audi!N279)</f>
        <v>255/30R19</v>
      </c>
      <c r="P317" s="60" t="str">
        <f>(Audi!O279)</f>
        <v>FF11</v>
      </c>
      <c r="Q317" s="8" t="str">
        <f>(Audi!P279)</f>
        <v>11H908547013TM</v>
      </c>
      <c r="R317" s="14">
        <f>(Audi!Q279)</f>
        <v>4</v>
      </c>
      <c r="S317" s="12" t="str">
        <f>(Audi!R279)</f>
        <v>19"</v>
      </c>
      <c r="T317" s="12" t="str">
        <f>(Audi!S279)</f>
        <v>8.5"</v>
      </c>
      <c r="U317" s="12" t="str">
        <f>(Audi!T279)</f>
        <v>47</v>
      </c>
      <c r="V317" s="12" t="str">
        <f>(Audi!U279)</f>
        <v>5x112</v>
      </c>
      <c r="W317" s="12">
        <f>(Audi!V279)</f>
        <v>66.56</v>
      </c>
      <c r="X317" s="8" t="str">
        <f>(Audi!W279)</f>
        <v>High Offset</v>
      </c>
      <c r="Y317" s="8">
        <f>(Audi!X279)</f>
        <v>0</v>
      </c>
      <c r="Z317" s="9" t="str">
        <f>(Audi!Y279)</f>
        <v>255/30R19</v>
      </c>
      <c r="AA317" s="8" t="str">
        <f>(Audi!Z279)</f>
        <v>Euro Models Only, Requires 12mm spacers up front to clear caliper</v>
      </c>
      <c r="AB317" s="8" t="str">
        <f>(Audi!AA279)</f>
        <v>Included</v>
      </c>
      <c r="AC317" s="8" t="str">
        <f>(Audi!AB279)</f>
        <v>LBM1415027C60-ZN</v>
      </c>
      <c r="AD317" s="8" t="str">
        <f>(Audi!AC279)</f>
        <v>HR666-571</v>
      </c>
    </row>
    <row r="318" spans="1:30" x14ac:dyDescent="0.25">
      <c r="A318" s="7" t="s">
        <v>1973</v>
      </c>
      <c r="B318" s="8" t="str">
        <f>(Audi!A280)</f>
        <v>RS3 Sportback</v>
      </c>
      <c r="C318" s="9" t="str">
        <f>(Audi!B280)</f>
        <v>2017-2019</v>
      </c>
      <c r="D318" s="59" t="str">
        <f>(Audi!C280)</f>
        <v>FF11</v>
      </c>
      <c r="E318" s="8" t="str">
        <f>(Audi!D280)</f>
        <v>Liquid Metal</v>
      </c>
      <c r="F318" s="8" t="str">
        <f>(Audi!E280)</f>
        <v>11H908547013LM</v>
      </c>
      <c r="G318" s="14">
        <f>(Audi!F280)</f>
        <v>3</v>
      </c>
      <c r="H318" s="12" t="str">
        <f>(Audi!G280)</f>
        <v>19"</v>
      </c>
      <c r="I318" s="12" t="str">
        <f>(Audi!H280)</f>
        <v>8.5"</v>
      </c>
      <c r="J318" s="12" t="str">
        <f>(Audi!I280)</f>
        <v>47</v>
      </c>
      <c r="K318" s="12" t="str">
        <f>(Audi!J280)</f>
        <v>5x112</v>
      </c>
      <c r="L318" s="12">
        <f>(Audi!K280)</f>
        <v>66.56</v>
      </c>
      <c r="M318" s="8" t="str">
        <f>(Audi!L280)</f>
        <v>High Offset</v>
      </c>
      <c r="N318" s="8">
        <f>(Audi!M280)</f>
        <v>0</v>
      </c>
      <c r="O318" s="9" t="str">
        <f>(Audi!N280)</f>
        <v>255/30R19</v>
      </c>
      <c r="P318" s="60" t="str">
        <f>(Audi!O280)</f>
        <v>FF11</v>
      </c>
      <c r="Q318" s="8" t="str">
        <f>(Audi!P280)</f>
        <v>11H908547013LM</v>
      </c>
      <c r="R318" s="14">
        <f>(Audi!Q280)</f>
        <v>3</v>
      </c>
      <c r="S318" s="12" t="str">
        <f>(Audi!R280)</f>
        <v>19"</v>
      </c>
      <c r="T318" s="12" t="str">
        <f>(Audi!S280)</f>
        <v>8.5"</v>
      </c>
      <c r="U318" s="12" t="str">
        <f>(Audi!T280)</f>
        <v>47</v>
      </c>
      <c r="V318" s="12" t="str">
        <f>(Audi!U280)</f>
        <v>5x112</v>
      </c>
      <c r="W318" s="12">
        <f>(Audi!V280)</f>
        <v>66.56</v>
      </c>
      <c r="X318" s="8" t="str">
        <f>(Audi!W280)</f>
        <v>High Offset</v>
      </c>
      <c r="Y318" s="8">
        <f>(Audi!X280)</f>
        <v>0</v>
      </c>
      <c r="Z318" s="9" t="str">
        <f>(Audi!Y280)</f>
        <v>255/30R19</v>
      </c>
      <c r="AA318" s="8" t="str">
        <f>(Audi!Z280)</f>
        <v>Euro Models Only, Requires 12mm spacers up front to clear caliper</v>
      </c>
      <c r="AB318" s="8" t="str">
        <f>(Audi!AA280)</f>
        <v>Included</v>
      </c>
      <c r="AC318" s="8" t="str">
        <f>(Audi!AB280)</f>
        <v>LBM1415027C60-ZN</v>
      </c>
      <c r="AD318" s="8" t="str">
        <f>(Audi!AC280)</f>
        <v>HR666-571</v>
      </c>
    </row>
    <row r="319" spans="1:30" x14ac:dyDescent="0.25">
      <c r="A319" s="7" t="s">
        <v>1973</v>
      </c>
      <c r="B319" s="8" t="str">
        <f>(Audi!A281)</f>
        <v>RS3 Sportback</v>
      </c>
      <c r="C319" s="9" t="str">
        <f>(Audi!B281)</f>
        <v>2017-2019</v>
      </c>
      <c r="D319" s="59" t="str">
        <f>(Audi!C281)</f>
        <v>FF15</v>
      </c>
      <c r="E319" s="8" t="str">
        <f>(Audi!D281)</f>
        <v>Liquid Silver</v>
      </c>
      <c r="F319" s="8" t="str">
        <f>(Audi!E281)</f>
        <v>15H908547013LS</v>
      </c>
      <c r="G319" s="14">
        <f>(Audi!F281)</f>
        <v>8</v>
      </c>
      <c r="H319" s="12" t="str">
        <f>(Audi!G281)</f>
        <v>19"</v>
      </c>
      <c r="I319" s="12" t="str">
        <f>(Audi!H281)</f>
        <v>8.5"</v>
      </c>
      <c r="J319" s="12" t="str">
        <f>(Audi!I281)</f>
        <v>47</v>
      </c>
      <c r="K319" s="12" t="str">
        <f>(Audi!J281)</f>
        <v>5x112</v>
      </c>
      <c r="L319" s="12">
        <f>(Audi!K281)</f>
        <v>66.56</v>
      </c>
      <c r="M319" s="8" t="str">
        <f>(Audi!L281)</f>
        <v>High Offset</v>
      </c>
      <c r="N319" s="8">
        <f>(Audi!M281)</f>
        <v>22.2</v>
      </c>
      <c r="O319" s="9" t="str">
        <f>(Audi!N281)</f>
        <v>255/30R19</v>
      </c>
      <c r="P319" s="60" t="str">
        <f>(Audi!O281)</f>
        <v>FF15</v>
      </c>
      <c r="Q319" s="8" t="str">
        <f>(Audi!P281)</f>
        <v>15H908547013LS</v>
      </c>
      <c r="R319" s="14">
        <f>(Audi!Q281)</f>
        <v>8</v>
      </c>
      <c r="S319" s="12" t="str">
        <f>(Audi!R281)</f>
        <v>19"</v>
      </c>
      <c r="T319" s="12" t="str">
        <f>(Audi!S281)</f>
        <v>8.5"</v>
      </c>
      <c r="U319" s="12" t="str">
        <f>(Audi!T281)</f>
        <v>47</v>
      </c>
      <c r="V319" s="12" t="str">
        <f>(Audi!U281)</f>
        <v>5x112</v>
      </c>
      <c r="W319" s="12">
        <f>(Audi!V281)</f>
        <v>66.56</v>
      </c>
      <c r="X319" s="8" t="str">
        <f>(Audi!W281)</f>
        <v>High Offset</v>
      </c>
      <c r="Y319" s="8">
        <f>(Audi!X281)</f>
        <v>22.2</v>
      </c>
      <c r="Z319" s="9" t="str">
        <f>(Audi!Y281)</f>
        <v>255/30R19</v>
      </c>
      <c r="AA319" s="8" t="str">
        <f>(Audi!Z281)</f>
        <v>Euro Models Only, Requires 12mm spacers up front to clear caliper</v>
      </c>
      <c r="AB319" s="8" t="str">
        <f>(Audi!AA281)</f>
        <v>Included</v>
      </c>
      <c r="AC319" s="8" t="str">
        <f>(Audi!AB281)</f>
        <v>LBM1415027C60-ZN</v>
      </c>
      <c r="AD319" s="8" t="str">
        <f>(Audi!AC281)</f>
        <v>HR666-571</v>
      </c>
    </row>
    <row r="320" spans="1:30" x14ac:dyDescent="0.25">
      <c r="A320" s="7" t="s">
        <v>1973</v>
      </c>
      <c r="B320" s="8" t="str">
        <f>(Audi!A282)</f>
        <v>RS3 Sportback</v>
      </c>
      <c r="C320" s="9" t="str">
        <f>(Audi!B282)</f>
        <v>2017-2019</v>
      </c>
      <c r="D320" s="59" t="str">
        <f>(Audi!C282)</f>
        <v>FF15</v>
      </c>
      <c r="E320" s="8" t="str">
        <f>(Audi!D282)</f>
        <v>Tarmac</v>
      </c>
      <c r="F320" s="8" t="str">
        <f>(Audi!E282)</f>
        <v>15H908547013TM</v>
      </c>
      <c r="G320" s="14">
        <f>(Audi!F282)</f>
        <v>32</v>
      </c>
      <c r="H320" s="12" t="str">
        <f>(Audi!G282)</f>
        <v>19"</v>
      </c>
      <c r="I320" s="12" t="str">
        <f>(Audi!H282)</f>
        <v>8.5"</v>
      </c>
      <c r="J320" s="12" t="str">
        <f>(Audi!I282)</f>
        <v>47</v>
      </c>
      <c r="K320" s="12" t="str">
        <f>(Audi!J282)</f>
        <v>5x112</v>
      </c>
      <c r="L320" s="12">
        <f>(Audi!K282)</f>
        <v>66.56</v>
      </c>
      <c r="M320" s="8" t="str">
        <f>(Audi!L282)</f>
        <v>High Offset</v>
      </c>
      <c r="N320" s="8">
        <f>(Audi!M282)</f>
        <v>22.2</v>
      </c>
      <c r="O320" s="9" t="str">
        <f>(Audi!N282)</f>
        <v>255/30R19</v>
      </c>
      <c r="P320" s="60" t="str">
        <f>(Audi!O282)</f>
        <v>FF15</v>
      </c>
      <c r="Q320" s="8" t="str">
        <f>(Audi!P282)</f>
        <v>15H908547013TM</v>
      </c>
      <c r="R320" s="14">
        <f>(Audi!Q282)</f>
        <v>32</v>
      </c>
      <c r="S320" s="12" t="str">
        <f>(Audi!R282)</f>
        <v>19"</v>
      </c>
      <c r="T320" s="12" t="str">
        <f>(Audi!S282)</f>
        <v>8.5"</v>
      </c>
      <c r="U320" s="12" t="str">
        <f>(Audi!T282)</f>
        <v>47</v>
      </c>
      <c r="V320" s="12" t="str">
        <f>(Audi!U282)</f>
        <v>5x112</v>
      </c>
      <c r="W320" s="12">
        <f>(Audi!V282)</f>
        <v>66.56</v>
      </c>
      <c r="X320" s="8" t="str">
        <f>(Audi!W282)</f>
        <v>High Offset</v>
      </c>
      <c r="Y320" s="8">
        <f>(Audi!X282)</f>
        <v>22.2</v>
      </c>
      <c r="Z320" s="9" t="str">
        <f>(Audi!Y282)</f>
        <v>255/30R19</v>
      </c>
      <c r="AA320" s="8" t="str">
        <f>(Audi!Z282)</f>
        <v>Euro Models Only, Requires 12mm spacers up front to clear caliper</v>
      </c>
      <c r="AB320" s="8" t="str">
        <f>(Audi!AA282)</f>
        <v>Included</v>
      </c>
      <c r="AC320" s="8" t="str">
        <f>(Audi!AB282)</f>
        <v>LBM1415027C60-ZN</v>
      </c>
      <c r="AD320" s="8" t="str">
        <f>(Audi!AC282)</f>
        <v>HR666-571</v>
      </c>
    </row>
    <row r="321" spans="1:30" x14ac:dyDescent="0.25">
      <c r="A321" s="7" t="s">
        <v>1973</v>
      </c>
      <c r="B321" s="8" t="str">
        <f>(Audi!A283)</f>
        <v>RS4</v>
      </c>
      <c r="C321" s="9" t="str">
        <f>(Audi!B283)</f>
        <v>2007-2016</v>
      </c>
      <c r="D321" s="59" t="str">
        <f>(Audi!C283)</f>
        <v>FF01</v>
      </c>
      <c r="E321" s="8" t="str">
        <f>(Audi!D283)</f>
        <v>Tarmac</v>
      </c>
      <c r="F321" s="8" t="str">
        <f>(Audi!E283)</f>
        <v>01M009025013TM</v>
      </c>
      <c r="G321" s="14">
        <f>(Audi!F283)</f>
        <v>0</v>
      </c>
      <c r="H321" s="12" t="str">
        <f>(Audi!G283)</f>
        <v>20"</v>
      </c>
      <c r="I321" s="12" t="str">
        <f>(Audi!H283)</f>
        <v>9.0"</v>
      </c>
      <c r="J321" s="12" t="str">
        <f>(Audi!I283)</f>
        <v>25</v>
      </c>
      <c r="K321" s="12" t="str">
        <f>(Audi!J283)</f>
        <v>5x112</v>
      </c>
      <c r="L321" s="12">
        <f>(Audi!K283)</f>
        <v>66.56</v>
      </c>
      <c r="M321" s="8" t="str">
        <f>(Audi!L283)</f>
        <v>Medium Offset</v>
      </c>
      <c r="N321" s="8">
        <f>(Audi!M283)</f>
        <v>25.8</v>
      </c>
      <c r="O321" s="9" t="str">
        <f>(Audi!N283)</f>
        <v>255/30R20</v>
      </c>
      <c r="P321" s="60" t="str">
        <f>(Audi!O283)</f>
        <v>FF01</v>
      </c>
      <c r="Q321" s="8" t="str">
        <f>(Audi!P283)</f>
        <v>01M009025013TM</v>
      </c>
      <c r="R321" s="14">
        <f>(Audi!Q283)</f>
        <v>0</v>
      </c>
      <c r="S321" s="12" t="str">
        <f>(Audi!R283)</f>
        <v>20"</v>
      </c>
      <c r="T321" s="12" t="str">
        <f>(Audi!S283)</f>
        <v>9.0"</v>
      </c>
      <c r="U321" s="12" t="str">
        <f>(Audi!T283)</f>
        <v>25</v>
      </c>
      <c r="V321" s="12" t="str">
        <f>(Audi!U283)</f>
        <v>5x112</v>
      </c>
      <c r="W321" s="12">
        <f>(Audi!V283)</f>
        <v>66.56</v>
      </c>
      <c r="X321" s="8" t="str">
        <f>(Audi!W283)</f>
        <v>Medium Offset</v>
      </c>
      <c r="Y321" s="8">
        <f>(Audi!X283)</f>
        <v>25.8</v>
      </c>
      <c r="Z321" s="9" t="str">
        <f>(Audi!Y283)</f>
        <v>255/30R20</v>
      </c>
      <c r="AA321" s="8" t="str">
        <f>(Audi!Z283)</f>
        <v/>
      </c>
      <c r="AB321" s="8" t="str">
        <f>(Audi!AA283)</f>
        <v>Included</v>
      </c>
      <c r="AC321" s="8" t="str">
        <f>(Audi!AB283)</f>
        <v>LBM1415027C60-ZN</v>
      </c>
      <c r="AD321" s="8">
        <f>(Audi!AC283)</f>
        <v>0</v>
      </c>
    </row>
    <row r="322" spans="1:30" x14ac:dyDescent="0.25">
      <c r="A322" s="7" t="s">
        <v>1973</v>
      </c>
      <c r="B322" s="8" t="str">
        <f>(Audi!A284)</f>
        <v>RS4</v>
      </c>
      <c r="C322" s="9" t="str">
        <f>(Audi!B284)</f>
        <v>2007-2016</v>
      </c>
      <c r="D322" s="59" t="str">
        <f>(Audi!C284)</f>
        <v>FF01</v>
      </c>
      <c r="E322" s="8" t="str">
        <f>(Audi!D284)</f>
        <v>Liquid Silver</v>
      </c>
      <c r="F322" s="8" t="str">
        <f>(Audi!E284)</f>
        <v>01M009025013LS</v>
      </c>
      <c r="G322" s="14">
        <f>(Audi!F284)</f>
        <v>34</v>
      </c>
      <c r="H322" s="12" t="str">
        <f>(Audi!G284)</f>
        <v>20"</v>
      </c>
      <c r="I322" s="12" t="str">
        <f>(Audi!H284)</f>
        <v>9.0"</v>
      </c>
      <c r="J322" s="12" t="str">
        <f>(Audi!I284)</f>
        <v>25</v>
      </c>
      <c r="K322" s="12" t="str">
        <f>(Audi!J284)</f>
        <v>5x112</v>
      </c>
      <c r="L322" s="12">
        <f>(Audi!K284)</f>
        <v>66.56</v>
      </c>
      <c r="M322" s="8" t="str">
        <f>(Audi!L284)</f>
        <v>Medium Offset</v>
      </c>
      <c r="N322" s="8">
        <f>(Audi!M284)</f>
        <v>25.8</v>
      </c>
      <c r="O322" s="9" t="str">
        <f>(Audi!N284)</f>
        <v>255/30R20</v>
      </c>
      <c r="P322" s="60" t="str">
        <f>(Audi!O284)</f>
        <v>FF01</v>
      </c>
      <c r="Q322" s="8" t="str">
        <f>(Audi!P284)</f>
        <v>01M009025013LS</v>
      </c>
      <c r="R322" s="14">
        <f>(Audi!Q284)</f>
        <v>34</v>
      </c>
      <c r="S322" s="12" t="str">
        <f>(Audi!R284)</f>
        <v>20"</v>
      </c>
      <c r="T322" s="12" t="str">
        <f>(Audi!S284)</f>
        <v>9.0"</v>
      </c>
      <c r="U322" s="12" t="str">
        <f>(Audi!T284)</f>
        <v>25</v>
      </c>
      <c r="V322" s="12" t="str">
        <f>(Audi!U284)</f>
        <v>5x112</v>
      </c>
      <c r="W322" s="12">
        <f>(Audi!V284)</f>
        <v>66.56</v>
      </c>
      <c r="X322" s="8" t="str">
        <f>(Audi!W284)</f>
        <v>Medium Offset</v>
      </c>
      <c r="Y322" s="8">
        <f>(Audi!X284)</f>
        <v>25.8</v>
      </c>
      <c r="Z322" s="9" t="str">
        <f>(Audi!Y284)</f>
        <v>255/30R20</v>
      </c>
      <c r="AA322" s="8" t="str">
        <f>(Audi!Z284)</f>
        <v/>
      </c>
      <c r="AB322" s="8" t="str">
        <f>(Audi!AA284)</f>
        <v>Included</v>
      </c>
      <c r="AC322" s="8" t="str">
        <f>(Audi!AB284)</f>
        <v>LBM1415027C60-ZN</v>
      </c>
      <c r="AD322" s="8">
        <f>(Audi!AC284)</f>
        <v>0</v>
      </c>
    </row>
    <row r="323" spans="1:30" x14ac:dyDescent="0.25">
      <c r="A323" s="7" t="s">
        <v>1973</v>
      </c>
      <c r="B323" s="8" t="str">
        <f>(Audi!A285)</f>
        <v>RS4</v>
      </c>
      <c r="C323" s="9" t="str">
        <f>(Audi!B285)</f>
        <v>2007-2016</v>
      </c>
      <c r="D323" s="59" t="str">
        <f>(Audi!C285)</f>
        <v>FF04</v>
      </c>
      <c r="E323" s="8" t="str">
        <f>(Audi!D285)</f>
        <v>Tarmac</v>
      </c>
      <c r="F323" s="8" t="str">
        <f>(Audi!E285)</f>
        <v>04M009025013TM</v>
      </c>
      <c r="G323" s="14">
        <f>(Audi!F285)</f>
        <v>7</v>
      </c>
      <c r="H323" s="12" t="str">
        <f>(Audi!G285)</f>
        <v>20"</v>
      </c>
      <c r="I323" s="12" t="str">
        <f>(Audi!H285)</f>
        <v>9.0"</v>
      </c>
      <c r="J323" s="12" t="str">
        <f>(Audi!I285)</f>
        <v>25</v>
      </c>
      <c r="K323" s="12" t="str">
        <f>(Audi!J285)</f>
        <v>5x112</v>
      </c>
      <c r="L323" s="12">
        <f>(Audi!K285)</f>
        <v>66.56</v>
      </c>
      <c r="M323" s="8" t="str">
        <f>(Audi!L285)</f>
        <v>Medium Offset</v>
      </c>
      <c r="N323" s="8">
        <f>(Audi!M285)</f>
        <v>24.8</v>
      </c>
      <c r="O323" s="9" t="str">
        <f>(Audi!N285)</f>
        <v>255/30R20</v>
      </c>
      <c r="P323" s="60" t="str">
        <f>(Audi!O285)</f>
        <v>FF04</v>
      </c>
      <c r="Q323" s="8" t="str">
        <f>(Audi!P285)</f>
        <v>04M009025013TM</v>
      </c>
      <c r="R323" s="14">
        <f>(Audi!Q285)</f>
        <v>7</v>
      </c>
      <c r="S323" s="12" t="str">
        <f>(Audi!R285)</f>
        <v>20"</v>
      </c>
      <c r="T323" s="12" t="str">
        <f>(Audi!S285)</f>
        <v>9.0"</v>
      </c>
      <c r="U323" s="12" t="str">
        <f>(Audi!T285)</f>
        <v>25</v>
      </c>
      <c r="V323" s="12" t="str">
        <f>(Audi!U285)</f>
        <v>5x112</v>
      </c>
      <c r="W323" s="12">
        <f>(Audi!V285)</f>
        <v>66.56</v>
      </c>
      <c r="X323" s="8" t="str">
        <f>(Audi!W285)</f>
        <v>Medium Offset</v>
      </c>
      <c r="Y323" s="8">
        <f>(Audi!X285)</f>
        <v>24.8</v>
      </c>
      <c r="Z323" s="9" t="str">
        <f>(Audi!Y285)</f>
        <v>255/30R20</v>
      </c>
      <c r="AA323" s="8">
        <f>(Audi!Z285)</f>
        <v>0</v>
      </c>
      <c r="AB323" s="8" t="str">
        <f>(Audi!AA285)</f>
        <v>Included</v>
      </c>
      <c r="AC323" s="8" t="str">
        <f>(Audi!AB285)</f>
        <v>LBM1415027C60-ZN</v>
      </c>
      <c r="AD323" s="8">
        <f>(Audi!AC285)</f>
        <v>0</v>
      </c>
    </row>
    <row r="324" spans="1:30" x14ac:dyDescent="0.25">
      <c r="A324" s="7" t="s">
        <v>1973</v>
      </c>
      <c r="B324" s="8" t="str">
        <f>(Audi!A286)</f>
        <v>RS4</v>
      </c>
      <c r="C324" s="9" t="str">
        <f>(Audi!B286)</f>
        <v>2007-2016</v>
      </c>
      <c r="D324" s="59" t="str">
        <f>(Audi!C286)</f>
        <v>FF04</v>
      </c>
      <c r="E324" s="8" t="str">
        <f>(Audi!D286)</f>
        <v>Liquid Metal</v>
      </c>
      <c r="F324" s="8" t="str">
        <f>(Audi!E286)</f>
        <v>04M009025013LM</v>
      </c>
      <c r="G324" s="14">
        <f>(Audi!F286)</f>
        <v>9</v>
      </c>
      <c r="H324" s="12" t="str">
        <f>(Audi!G286)</f>
        <v>20"</v>
      </c>
      <c r="I324" s="12" t="str">
        <f>(Audi!H286)</f>
        <v>9.0"</v>
      </c>
      <c r="J324" s="12" t="str">
        <f>(Audi!I286)</f>
        <v>25</v>
      </c>
      <c r="K324" s="12" t="str">
        <f>(Audi!J286)</f>
        <v>5x112</v>
      </c>
      <c r="L324" s="12">
        <f>(Audi!K286)</f>
        <v>66.56</v>
      </c>
      <c r="M324" s="8" t="str">
        <f>(Audi!L286)</f>
        <v>Medium Offset</v>
      </c>
      <c r="N324" s="8">
        <f>(Audi!M286)</f>
        <v>24.8</v>
      </c>
      <c r="O324" s="9" t="str">
        <f>(Audi!N286)</f>
        <v>255/30R20</v>
      </c>
      <c r="P324" s="60" t="str">
        <f>(Audi!O286)</f>
        <v>FF04</v>
      </c>
      <c r="Q324" s="8" t="str">
        <f>(Audi!P286)</f>
        <v>04M009025013LM</v>
      </c>
      <c r="R324" s="14">
        <f>(Audi!Q286)</f>
        <v>9</v>
      </c>
      <c r="S324" s="12" t="str">
        <f>(Audi!R286)</f>
        <v>20"</v>
      </c>
      <c r="T324" s="12" t="str">
        <f>(Audi!S286)</f>
        <v>9.0"</v>
      </c>
      <c r="U324" s="12" t="str">
        <f>(Audi!T286)</f>
        <v>25</v>
      </c>
      <c r="V324" s="12" t="str">
        <f>(Audi!U286)</f>
        <v>5x112</v>
      </c>
      <c r="W324" s="12">
        <f>(Audi!V286)</f>
        <v>66.56</v>
      </c>
      <c r="X324" s="8" t="str">
        <f>(Audi!W286)</f>
        <v>Medium Offset</v>
      </c>
      <c r="Y324" s="8">
        <f>(Audi!X286)</f>
        <v>24.8</v>
      </c>
      <c r="Z324" s="9" t="str">
        <f>(Audi!Y286)</f>
        <v>255/30R20</v>
      </c>
      <c r="AA324" s="8">
        <f>(Audi!Z286)</f>
        <v>0</v>
      </c>
      <c r="AB324" s="8" t="str">
        <f>(Audi!AA286)</f>
        <v>Included</v>
      </c>
      <c r="AC324" s="8" t="str">
        <f>(Audi!AB286)</f>
        <v>LBM1415027C60-ZN</v>
      </c>
      <c r="AD324" s="8">
        <f>(Audi!AC286)</f>
        <v>0</v>
      </c>
    </row>
    <row r="325" spans="1:30" x14ac:dyDescent="0.25">
      <c r="A325" s="7" t="s">
        <v>1973</v>
      </c>
      <c r="B325" s="8" t="str">
        <f>(Audi!A287)</f>
        <v>RS4</v>
      </c>
      <c r="C325" s="9" t="str">
        <f>(Audi!B287)</f>
        <v>2007-2016</v>
      </c>
      <c r="D325" s="59" t="str">
        <f>(Audi!C287)</f>
        <v>FF10</v>
      </c>
      <c r="E325" s="8" t="str">
        <f>(Audi!D287)</f>
        <v>Tarmac</v>
      </c>
      <c r="F325" s="8" t="str">
        <f>(Audi!E287)</f>
        <v>10M009025013TM</v>
      </c>
      <c r="G325" s="14">
        <f>(Audi!F287)</f>
        <v>24</v>
      </c>
      <c r="H325" s="12" t="str">
        <f>(Audi!G287)</f>
        <v>20"</v>
      </c>
      <c r="I325" s="12" t="str">
        <f>(Audi!H287)</f>
        <v>9.0"</v>
      </c>
      <c r="J325" s="12" t="str">
        <f>(Audi!I287)</f>
        <v>25</v>
      </c>
      <c r="K325" s="12" t="str">
        <f>(Audi!J287)</f>
        <v>5x112</v>
      </c>
      <c r="L325" s="12">
        <f>(Audi!K287)</f>
        <v>66.56</v>
      </c>
      <c r="M325" s="8" t="str">
        <f>(Audi!L287)</f>
        <v>Medium Offset</v>
      </c>
      <c r="N325" s="8">
        <f>(Audi!M287)</f>
        <v>0</v>
      </c>
      <c r="O325" s="9" t="str">
        <f>(Audi!N287)</f>
        <v>255/30R20</v>
      </c>
      <c r="P325" s="60" t="str">
        <f>(Audi!O287)</f>
        <v>FF10</v>
      </c>
      <c r="Q325" s="8" t="str">
        <f>(Audi!P287)</f>
        <v>10M009025013TM</v>
      </c>
      <c r="R325" s="14">
        <f>(Audi!Q287)</f>
        <v>24</v>
      </c>
      <c r="S325" s="12" t="str">
        <f>(Audi!R287)</f>
        <v>20"</v>
      </c>
      <c r="T325" s="12" t="str">
        <f>(Audi!S287)</f>
        <v>9.0"</v>
      </c>
      <c r="U325" s="12" t="str">
        <f>(Audi!T287)</f>
        <v>25</v>
      </c>
      <c r="V325" s="12" t="str">
        <f>(Audi!U287)</f>
        <v>5x112</v>
      </c>
      <c r="W325" s="12">
        <f>(Audi!V287)</f>
        <v>66.56</v>
      </c>
      <c r="X325" s="8" t="str">
        <f>(Audi!W287)</f>
        <v>Medium Offset</v>
      </c>
      <c r="Y325" s="8">
        <f>(Audi!X287)</f>
        <v>0</v>
      </c>
      <c r="Z325" s="9" t="str">
        <f>(Audi!Y287)</f>
        <v>255/30R20</v>
      </c>
      <c r="AA325" s="8">
        <f>(Audi!Z287)</f>
        <v>0</v>
      </c>
      <c r="AB325" s="8" t="str">
        <f>(Audi!AA287)</f>
        <v>Included</v>
      </c>
      <c r="AC325" s="8" t="str">
        <f>(Audi!AB287)</f>
        <v>LBM1415027C60-ZN</v>
      </c>
      <c r="AD325" s="8">
        <f>(Audi!AC287)</f>
        <v>0</v>
      </c>
    </row>
    <row r="326" spans="1:30" x14ac:dyDescent="0.25">
      <c r="A326" s="7" t="s">
        <v>1973</v>
      </c>
      <c r="B326" s="8" t="str">
        <f>(Audi!A288)</f>
        <v>RS4</v>
      </c>
      <c r="C326" s="9" t="str">
        <f>(Audi!B288)</f>
        <v>2007-2016</v>
      </c>
      <c r="D326" s="59" t="str">
        <f>(Audi!C288)</f>
        <v>FF10</v>
      </c>
      <c r="E326" s="8" t="str">
        <f>(Audi!D288)</f>
        <v>Liquid Metal</v>
      </c>
      <c r="F326" s="8" t="str">
        <f>(Audi!E288)</f>
        <v>10M009025013LM</v>
      </c>
      <c r="G326" s="14">
        <f>(Audi!F288)</f>
        <v>8</v>
      </c>
      <c r="H326" s="12" t="str">
        <f>(Audi!G288)</f>
        <v>20"</v>
      </c>
      <c r="I326" s="12" t="str">
        <f>(Audi!H288)</f>
        <v>9.0"</v>
      </c>
      <c r="J326" s="12" t="str">
        <f>(Audi!I288)</f>
        <v>25</v>
      </c>
      <c r="K326" s="12" t="str">
        <f>(Audi!J288)</f>
        <v>5x112</v>
      </c>
      <c r="L326" s="12">
        <f>(Audi!K288)</f>
        <v>66.56</v>
      </c>
      <c r="M326" s="8" t="str">
        <f>(Audi!L288)</f>
        <v>Medium Offset</v>
      </c>
      <c r="N326" s="8">
        <f>(Audi!M288)</f>
        <v>0</v>
      </c>
      <c r="O326" s="9" t="str">
        <f>(Audi!N288)</f>
        <v>255/30R20</v>
      </c>
      <c r="P326" s="60" t="str">
        <f>(Audi!O288)</f>
        <v>FF10</v>
      </c>
      <c r="Q326" s="8" t="str">
        <f>(Audi!P288)</f>
        <v>10M009025013LM</v>
      </c>
      <c r="R326" s="14">
        <f>(Audi!Q288)</f>
        <v>8</v>
      </c>
      <c r="S326" s="12" t="str">
        <f>(Audi!R288)</f>
        <v>20"</v>
      </c>
      <c r="T326" s="12" t="str">
        <f>(Audi!S288)</f>
        <v>9.0"</v>
      </c>
      <c r="U326" s="12" t="str">
        <f>(Audi!T288)</f>
        <v>25</v>
      </c>
      <c r="V326" s="12" t="str">
        <f>(Audi!U288)</f>
        <v>5x112</v>
      </c>
      <c r="W326" s="12">
        <f>(Audi!V288)</f>
        <v>66.56</v>
      </c>
      <c r="X326" s="8" t="str">
        <f>(Audi!W288)</f>
        <v>Medium Offset</v>
      </c>
      <c r="Y326" s="8">
        <f>(Audi!X288)</f>
        <v>0</v>
      </c>
      <c r="Z326" s="9" t="str">
        <f>(Audi!Y288)</f>
        <v>255/30R20</v>
      </c>
      <c r="AA326" s="8">
        <f>(Audi!Z288)</f>
        <v>0</v>
      </c>
      <c r="AB326" s="8" t="str">
        <f>(Audi!AA288)</f>
        <v>Included</v>
      </c>
      <c r="AC326" s="8" t="str">
        <f>(Audi!AB288)</f>
        <v>LBM1415027C60-ZN</v>
      </c>
      <c r="AD326" s="8">
        <f>(Audi!AC288)</f>
        <v>0</v>
      </c>
    </row>
    <row r="327" spans="1:30" x14ac:dyDescent="0.25">
      <c r="A327" s="7" t="s">
        <v>1973</v>
      </c>
      <c r="B327" s="8" t="e">
        <f>(Audi!#REF!)</f>
        <v>#REF!</v>
      </c>
      <c r="C327" s="9" t="e">
        <f>(Audi!#REF!)</f>
        <v>#REF!</v>
      </c>
      <c r="D327" s="59" t="e">
        <f>(Audi!#REF!)</f>
        <v>#REF!</v>
      </c>
      <c r="E327" s="8" t="e">
        <f>(Audi!#REF!)</f>
        <v>#REF!</v>
      </c>
      <c r="F327" s="8" t="e">
        <f>(Audi!#REF!)</f>
        <v>#REF!</v>
      </c>
      <c r="G327" s="14" t="e">
        <f>(Audi!#REF!)</f>
        <v>#REF!</v>
      </c>
      <c r="H327" s="12" t="e">
        <f>(Audi!#REF!)</f>
        <v>#REF!</v>
      </c>
      <c r="I327" s="12" t="e">
        <f>(Audi!#REF!)</f>
        <v>#REF!</v>
      </c>
      <c r="J327" s="12" t="e">
        <f>(Audi!#REF!)</f>
        <v>#REF!</v>
      </c>
      <c r="K327" s="12" t="e">
        <f>(Audi!#REF!)</f>
        <v>#REF!</v>
      </c>
      <c r="L327" s="12" t="e">
        <f>(Audi!#REF!)</f>
        <v>#REF!</v>
      </c>
      <c r="M327" s="8" t="e">
        <f>(Audi!#REF!)</f>
        <v>#REF!</v>
      </c>
      <c r="N327" s="8" t="e">
        <f>(Audi!#REF!)</f>
        <v>#REF!</v>
      </c>
      <c r="O327" s="9" t="e">
        <f>(Audi!#REF!)</f>
        <v>#REF!</v>
      </c>
      <c r="P327" s="60" t="e">
        <f>(Audi!#REF!)</f>
        <v>#REF!</v>
      </c>
      <c r="Q327" s="8" t="e">
        <f>(Audi!#REF!)</f>
        <v>#REF!</v>
      </c>
      <c r="R327" s="14" t="e">
        <f>(Audi!#REF!)</f>
        <v>#REF!</v>
      </c>
      <c r="S327" s="12" t="e">
        <f>(Audi!#REF!)</f>
        <v>#REF!</v>
      </c>
      <c r="T327" s="12" t="e">
        <f>(Audi!#REF!)</f>
        <v>#REF!</v>
      </c>
      <c r="U327" s="12" t="e">
        <f>(Audi!#REF!)</f>
        <v>#REF!</v>
      </c>
      <c r="V327" s="12" t="e">
        <f>(Audi!#REF!)</f>
        <v>#REF!</v>
      </c>
      <c r="W327" s="12" t="e">
        <f>(Audi!#REF!)</f>
        <v>#REF!</v>
      </c>
      <c r="X327" s="8" t="e">
        <f>(Audi!#REF!)</f>
        <v>#REF!</v>
      </c>
      <c r="Y327" s="8" t="e">
        <f>(Audi!#REF!)</f>
        <v>#REF!</v>
      </c>
      <c r="Z327" s="9" t="e">
        <f>(Audi!#REF!)</f>
        <v>#REF!</v>
      </c>
      <c r="AA327" s="8" t="e">
        <f>(Audi!#REF!)</f>
        <v>#REF!</v>
      </c>
      <c r="AB327" s="8" t="e">
        <f>(Audi!#REF!)</f>
        <v>#REF!</v>
      </c>
      <c r="AC327" s="8" t="e">
        <f>(Audi!#REF!)</f>
        <v>#REF!</v>
      </c>
      <c r="AD327" s="8" t="e">
        <f>(Audi!#REF!)</f>
        <v>#REF!</v>
      </c>
    </row>
    <row r="328" spans="1:30" x14ac:dyDescent="0.25">
      <c r="A328" s="7" t="s">
        <v>1973</v>
      </c>
      <c r="B328" s="8" t="str">
        <f>(Audi!A289)</f>
        <v>RS4</v>
      </c>
      <c r="C328" s="9" t="str">
        <f>(Audi!B289)</f>
        <v>2007-2016</v>
      </c>
      <c r="D328" s="59" t="str">
        <f>(Audi!C289)</f>
        <v>FF11</v>
      </c>
      <c r="E328" s="8" t="str">
        <f>(Audi!D289)</f>
        <v>Tarmac</v>
      </c>
      <c r="F328" s="8" t="str">
        <f>(Audi!E289)</f>
        <v>11M009025013TM</v>
      </c>
      <c r="G328" s="14">
        <f>(Audi!F289)</f>
        <v>22</v>
      </c>
      <c r="H328" s="12" t="str">
        <f>(Audi!G289)</f>
        <v>20"</v>
      </c>
      <c r="I328" s="12" t="str">
        <f>(Audi!H289)</f>
        <v>9.0"</v>
      </c>
      <c r="J328" s="12" t="str">
        <f>(Audi!I289)</f>
        <v>25</v>
      </c>
      <c r="K328" s="12" t="str">
        <f>(Audi!J289)</f>
        <v>5x112</v>
      </c>
      <c r="L328" s="12">
        <f>(Audi!K289)</f>
        <v>66.56</v>
      </c>
      <c r="M328" s="8" t="str">
        <f>(Audi!L289)</f>
        <v>Medium Offset</v>
      </c>
      <c r="N328" s="8">
        <f>(Audi!M289)</f>
        <v>0</v>
      </c>
      <c r="O328" s="9" t="str">
        <f>(Audi!N289)</f>
        <v>255/30R20</v>
      </c>
      <c r="P328" s="60" t="str">
        <f>(Audi!O289)</f>
        <v>FF11</v>
      </c>
      <c r="Q328" s="8" t="str">
        <f>(Audi!P289)</f>
        <v>11M009025013TM</v>
      </c>
      <c r="R328" s="14">
        <f>(Audi!Q289)</f>
        <v>22</v>
      </c>
      <c r="S328" s="12" t="str">
        <f>(Audi!R289)</f>
        <v>20"</v>
      </c>
      <c r="T328" s="12" t="str">
        <f>(Audi!S289)</f>
        <v>9.0"</v>
      </c>
      <c r="U328" s="12" t="str">
        <f>(Audi!T289)</f>
        <v>25</v>
      </c>
      <c r="V328" s="12" t="str">
        <f>(Audi!U289)</f>
        <v>5x112</v>
      </c>
      <c r="W328" s="12">
        <f>(Audi!V289)</f>
        <v>66.56</v>
      </c>
      <c r="X328" s="8" t="str">
        <f>(Audi!W289)</f>
        <v>Medium Offset</v>
      </c>
      <c r="Y328" s="8">
        <f>(Audi!X289)</f>
        <v>0</v>
      </c>
      <c r="Z328" s="9" t="str">
        <f>(Audi!Y289)</f>
        <v>255/30R20</v>
      </c>
      <c r="AA328" s="8">
        <f>(Audi!Z289)</f>
        <v>0</v>
      </c>
      <c r="AB328" s="8" t="str">
        <f>(Audi!AA289)</f>
        <v>Included</v>
      </c>
      <c r="AC328" s="8" t="str">
        <f>(Audi!AB289)</f>
        <v>LBM1415027C60-ZN</v>
      </c>
      <c r="AD328" s="8">
        <f>(Audi!AC289)</f>
        <v>0</v>
      </c>
    </row>
    <row r="329" spans="1:30" x14ac:dyDescent="0.25">
      <c r="A329" s="7" t="s">
        <v>1973</v>
      </c>
      <c r="B329" s="8" t="str">
        <f>(Audi!A290)</f>
        <v>RS4</v>
      </c>
      <c r="C329" s="9" t="str">
        <f>(Audi!B290)</f>
        <v>2007-2016</v>
      </c>
      <c r="D329" s="59" t="str">
        <f>(Audi!C290)</f>
        <v>FF11</v>
      </c>
      <c r="E329" s="8" t="str">
        <f>(Audi!D290)</f>
        <v>Liquid Metal</v>
      </c>
      <c r="F329" s="8" t="str">
        <f>(Audi!E290)</f>
        <v>11M009025013LM</v>
      </c>
      <c r="G329" s="14">
        <f>(Audi!F290)</f>
        <v>5</v>
      </c>
      <c r="H329" s="12" t="str">
        <f>(Audi!G290)</f>
        <v>20"</v>
      </c>
      <c r="I329" s="12" t="str">
        <f>(Audi!H290)</f>
        <v>9.0"</v>
      </c>
      <c r="J329" s="12" t="str">
        <f>(Audi!I290)</f>
        <v>25</v>
      </c>
      <c r="K329" s="12" t="str">
        <f>(Audi!J290)</f>
        <v>5x112</v>
      </c>
      <c r="L329" s="12">
        <f>(Audi!K290)</f>
        <v>66.56</v>
      </c>
      <c r="M329" s="8" t="str">
        <f>(Audi!L290)</f>
        <v>Medium Offset</v>
      </c>
      <c r="N329" s="8">
        <f>(Audi!M290)</f>
        <v>0</v>
      </c>
      <c r="O329" s="9" t="str">
        <f>(Audi!N290)</f>
        <v>255/30R20</v>
      </c>
      <c r="P329" s="60" t="str">
        <f>(Audi!O290)</f>
        <v>FF11</v>
      </c>
      <c r="Q329" s="8" t="str">
        <f>(Audi!P290)</f>
        <v>11M009025013LM</v>
      </c>
      <c r="R329" s="14">
        <f>(Audi!Q290)</f>
        <v>5</v>
      </c>
      <c r="S329" s="12" t="str">
        <f>(Audi!R290)</f>
        <v>20"</v>
      </c>
      <c r="T329" s="12" t="str">
        <f>(Audi!S290)</f>
        <v>9.0"</v>
      </c>
      <c r="U329" s="12" t="str">
        <f>(Audi!T290)</f>
        <v>25</v>
      </c>
      <c r="V329" s="12" t="str">
        <f>(Audi!U290)</f>
        <v>5x112</v>
      </c>
      <c r="W329" s="12">
        <f>(Audi!V290)</f>
        <v>66.56</v>
      </c>
      <c r="X329" s="8" t="str">
        <f>(Audi!W290)</f>
        <v>Medium Offset</v>
      </c>
      <c r="Y329" s="8">
        <f>(Audi!X290)</f>
        <v>0</v>
      </c>
      <c r="Z329" s="9" t="str">
        <f>(Audi!Y290)</f>
        <v>255/30R20</v>
      </c>
      <c r="AA329" s="8">
        <f>(Audi!Z290)</f>
        <v>0</v>
      </c>
      <c r="AB329" s="8" t="str">
        <f>(Audi!AA290)</f>
        <v>Included</v>
      </c>
      <c r="AC329" s="8" t="str">
        <f>(Audi!AB290)</f>
        <v>LBM1415027C60-ZN</v>
      </c>
      <c r="AD329" s="8">
        <f>(Audi!AC290)</f>
        <v>0</v>
      </c>
    </row>
    <row r="330" spans="1:30" x14ac:dyDescent="0.25">
      <c r="A330" s="7" t="s">
        <v>1973</v>
      </c>
      <c r="B330" s="8" t="str">
        <f>(Audi!A291)</f>
        <v>RS4</v>
      </c>
      <c r="C330" s="9" t="str">
        <f>(Audi!B291)</f>
        <v>2007-2016</v>
      </c>
      <c r="D330" s="59" t="str">
        <f>(Audi!C291)</f>
        <v>FF15</v>
      </c>
      <c r="E330" s="8" t="str">
        <f>(Audi!D291)</f>
        <v>Tarmac</v>
      </c>
      <c r="F330" s="8" t="str">
        <f>(Audi!E291)</f>
        <v>15M009025013TM</v>
      </c>
      <c r="G330" s="14">
        <f>(Audi!F291)</f>
        <v>24</v>
      </c>
      <c r="H330" s="12" t="str">
        <f>(Audi!G291)</f>
        <v>20"</v>
      </c>
      <c r="I330" s="12" t="str">
        <f>(Audi!H291)</f>
        <v>9.0"</v>
      </c>
      <c r="J330" s="12" t="str">
        <f>(Audi!I291)</f>
        <v>25</v>
      </c>
      <c r="K330" s="12" t="str">
        <f>(Audi!J291)</f>
        <v>5x112</v>
      </c>
      <c r="L330" s="12">
        <f>(Audi!K291)</f>
        <v>66.56</v>
      </c>
      <c r="M330" s="8" t="str">
        <f>(Audi!L291)</f>
        <v>Medium Offset</v>
      </c>
      <c r="N330" s="8">
        <f>(Audi!M291)</f>
        <v>23.4</v>
      </c>
      <c r="O330" s="9" t="str">
        <f>(Audi!N291)</f>
        <v>255/30R20</v>
      </c>
      <c r="P330" s="60" t="str">
        <f>(Audi!O291)</f>
        <v>FF15</v>
      </c>
      <c r="Q330" s="8" t="str">
        <f>(Audi!P291)</f>
        <v>15M009025013TM</v>
      </c>
      <c r="R330" s="14">
        <f>(Audi!Q291)</f>
        <v>24</v>
      </c>
      <c r="S330" s="12" t="str">
        <f>(Audi!R291)</f>
        <v>20"</v>
      </c>
      <c r="T330" s="12" t="str">
        <f>(Audi!S291)</f>
        <v>9.0"</v>
      </c>
      <c r="U330" s="12" t="str">
        <f>(Audi!T291)</f>
        <v>25</v>
      </c>
      <c r="V330" s="12" t="str">
        <f>(Audi!U291)</f>
        <v>5x112</v>
      </c>
      <c r="W330" s="12">
        <f>(Audi!V291)</f>
        <v>66.56</v>
      </c>
      <c r="X330" s="8" t="str">
        <f>(Audi!W291)</f>
        <v>Medium Offset</v>
      </c>
      <c r="Y330" s="8">
        <f>(Audi!X291)</f>
        <v>23.4</v>
      </c>
      <c r="Z330" s="9" t="str">
        <f>(Audi!Y291)</f>
        <v>255/30R20</v>
      </c>
      <c r="AA330" s="8">
        <f>(Audi!Z291)</f>
        <v>0</v>
      </c>
      <c r="AB330" s="8" t="str">
        <f>(Audi!AA291)</f>
        <v>Included</v>
      </c>
      <c r="AC330" s="8" t="str">
        <f>(Audi!AB291)</f>
        <v>LBM1415027C60-ZN</v>
      </c>
      <c r="AD330" s="8">
        <f>(Audi!AC291)</f>
        <v>0</v>
      </c>
    </row>
    <row r="331" spans="1:30" x14ac:dyDescent="0.25">
      <c r="A331" s="7" t="s">
        <v>1973</v>
      </c>
      <c r="B331" s="8" t="str">
        <f>(Audi!A292)</f>
        <v>RS4</v>
      </c>
      <c r="C331" s="9" t="str">
        <f>(Audi!B292)</f>
        <v>2007-2016</v>
      </c>
      <c r="D331" s="59" t="str">
        <f>(Audi!C292)</f>
        <v>FF15</v>
      </c>
      <c r="E331" s="8" t="str">
        <f>(Audi!D292)</f>
        <v>Tarmac</v>
      </c>
      <c r="F331" s="8" t="str">
        <f>(Audi!E292)</f>
        <v>15M009025013TM</v>
      </c>
      <c r="G331" s="14">
        <f>(Audi!F292)</f>
        <v>24</v>
      </c>
      <c r="H331" s="12" t="str">
        <f>(Audi!G292)</f>
        <v>20"</v>
      </c>
      <c r="I331" s="12" t="str">
        <f>(Audi!H292)</f>
        <v>9.0"</v>
      </c>
      <c r="J331" s="12" t="str">
        <f>(Audi!I292)</f>
        <v>25</v>
      </c>
      <c r="K331" s="12" t="str">
        <f>(Audi!J292)</f>
        <v>5x112</v>
      </c>
      <c r="L331" s="12">
        <f>(Audi!K292)</f>
        <v>66.56</v>
      </c>
      <c r="M331" s="8" t="str">
        <f>(Audi!L292)</f>
        <v>Medium Offset</v>
      </c>
      <c r="N331" s="8">
        <f>(Audi!M292)</f>
        <v>23.4</v>
      </c>
      <c r="O331" s="9" t="str">
        <f>(Audi!N292)</f>
        <v>255/30R20</v>
      </c>
      <c r="P331" s="60" t="str">
        <f>(Audi!O292)</f>
        <v>FF15</v>
      </c>
      <c r="Q331" s="8" t="str">
        <f>(Audi!P292)</f>
        <v>15M009025013TM</v>
      </c>
      <c r="R331" s="14">
        <f>(Audi!Q292)</f>
        <v>24</v>
      </c>
      <c r="S331" s="12" t="str">
        <f>(Audi!R292)</f>
        <v>20"</v>
      </c>
      <c r="T331" s="12" t="str">
        <f>(Audi!S292)</f>
        <v>9.0"</v>
      </c>
      <c r="U331" s="12" t="str">
        <f>(Audi!T292)</f>
        <v>25</v>
      </c>
      <c r="V331" s="12" t="str">
        <f>(Audi!U292)</f>
        <v>5x112</v>
      </c>
      <c r="W331" s="12">
        <f>(Audi!V292)</f>
        <v>66.56</v>
      </c>
      <c r="X331" s="8" t="str">
        <f>(Audi!W292)</f>
        <v>Medium Offset</v>
      </c>
      <c r="Y331" s="8">
        <f>(Audi!X292)</f>
        <v>23.4</v>
      </c>
      <c r="Z331" s="9" t="str">
        <f>(Audi!Y292)</f>
        <v>255/30R20</v>
      </c>
      <c r="AA331" s="8">
        <f>(Audi!Z292)</f>
        <v>0</v>
      </c>
      <c r="AB331" s="8" t="str">
        <f>(Audi!AA292)</f>
        <v>Included</v>
      </c>
      <c r="AC331" s="8" t="str">
        <f>(Audi!AB292)</f>
        <v>LBM1415027C60-ZN</v>
      </c>
      <c r="AD331" s="8">
        <f>(Audi!AC292)</f>
        <v>0</v>
      </c>
    </row>
    <row r="332" spans="1:30" x14ac:dyDescent="0.25">
      <c r="A332" s="7" t="s">
        <v>1973</v>
      </c>
      <c r="B332" s="8" t="str">
        <f>(Audi!A293)</f>
        <v>RS4 B9</v>
      </c>
      <c r="C332" s="9" t="str">
        <f>(Audi!B293)</f>
        <v>2020-2021</v>
      </c>
      <c r="D332" s="59" t="str">
        <f>(Audi!C293)</f>
        <v>FF01</v>
      </c>
      <c r="E332" s="8" t="str">
        <f>(Audi!D293)</f>
        <v>Liquid Silver</v>
      </c>
      <c r="F332" s="8" t="str">
        <f>(Audi!E293)</f>
        <v>01M009025013LS</v>
      </c>
      <c r="G332" s="14">
        <f>(Audi!F293)</f>
        <v>34</v>
      </c>
      <c r="H332" s="12" t="str">
        <f>(Audi!G293)</f>
        <v>20"</v>
      </c>
      <c r="I332" s="12" t="str">
        <f>(Audi!H293)</f>
        <v>9.0"</v>
      </c>
      <c r="J332" s="12" t="str">
        <f>(Audi!I293)</f>
        <v>25</v>
      </c>
      <c r="K332" s="12" t="str">
        <f>(Audi!J293)</f>
        <v>5x112</v>
      </c>
      <c r="L332" s="12">
        <f>(Audi!K293)</f>
        <v>66.56</v>
      </c>
      <c r="M332" s="8" t="str">
        <f>(Audi!L293)</f>
        <v>Medium Offset</v>
      </c>
      <c r="N332" s="8">
        <f>(Audi!M293)</f>
        <v>0</v>
      </c>
      <c r="O332" s="9">
        <f>(Audi!N293)</f>
        <v>0</v>
      </c>
      <c r="P332" s="60" t="str">
        <f>(Audi!O293)</f>
        <v>FF01</v>
      </c>
      <c r="Q332" s="8" t="str">
        <f>(Audi!P293)</f>
        <v>01M009025013LS</v>
      </c>
      <c r="R332" s="14">
        <f>(Audi!Q293)</f>
        <v>34</v>
      </c>
      <c r="S332" s="12" t="str">
        <f>(Audi!R293)</f>
        <v>20"</v>
      </c>
      <c r="T332" s="12" t="str">
        <f>(Audi!S293)</f>
        <v>9.0"</v>
      </c>
      <c r="U332" s="12" t="str">
        <f>(Audi!T293)</f>
        <v>25</v>
      </c>
      <c r="V332" s="12" t="str">
        <f>(Audi!U293)</f>
        <v>5x112</v>
      </c>
      <c r="W332" s="12">
        <f>(Audi!V293)</f>
        <v>66.56</v>
      </c>
      <c r="X332" s="8" t="str">
        <f>(Audi!W293)</f>
        <v>Medium Offset</v>
      </c>
      <c r="Y332" s="8">
        <f>(Audi!X293)</f>
        <v>0</v>
      </c>
      <c r="Z332" s="9">
        <f>(Audi!Y293)</f>
        <v>0</v>
      </c>
      <c r="AA332" s="8">
        <f>(Audi!Z293)</f>
        <v>0</v>
      </c>
      <c r="AB332" s="8">
        <f>(Audi!AA293)</f>
        <v>0</v>
      </c>
      <c r="AC332" s="8">
        <f>(Audi!AB293)</f>
        <v>0</v>
      </c>
      <c r="AD332" s="8">
        <f>(Audi!AC293)</f>
        <v>0</v>
      </c>
    </row>
    <row r="333" spans="1:30" x14ac:dyDescent="0.25">
      <c r="A333" s="7" t="s">
        <v>1973</v>
      </c>
      <c r="B333" s="8" t="str">
        <f>(Audi!A294)</f>
        <v>RS4 B9</v>
      </c>
      <c r="C333" s="9" t="str">
        <f>(Audi!B294)</f>
        <v>2020-2021</v>
      </c>
      <c r="D333" s="59" t="str">
        <f>(Audi!C294)</f>
        <v>FF01</v>
      </c>
      <c r="E333" s="8" t="str">
        <f>(Audi!D294)</f>
        <v>Tarmac</v>
      </c>
      <c r="F333" s="8" t="str">
        <f>(Audi!E294)</f>
        <v>01M009025013TM</v>
      </c>
      <c r="G333" s="14">
        <f>(Audi!F294)</f>
        <v>0</v>
      </c>
      <c r="H333" s="12" t="str">
        <f>(Audi!G294)</f>
        <v>20"</v>
      </c>
      <c r="I333" s="12" t="str">
        <f>(Audi!H294)</f>
        <v>9.0"</v>
      </c>
      <c r="J333" s="12" t="str">
        <f>(Audi!I294)</f>
        <v>25</v>
      </c>
      <c r="K333" s="12" t="str">
        <f>(Audi!J294)</f>
        <v>5x112</v>
      </c>
      <c r="L333" s="12">
        <f>(Audi!K294)</f>
        <v>66.56</v>
      </c>
      <c r="M333" s="8" t="str">
        <f>(Audi!L294)</f>
        <v>Medium Offset</v>
      </c>
      <c r="N333" s="8">
        <f>(Audi!M294)</f>
        <v>0</v>
      </c>
      <c r="O333" s="9">
        <f>(Audi!N294)</f>
        <v>0</v>
      </c>
      <c r="P333" s="60" t="str">
        <f>(Audi!O294)</f>
        <v>FF01</v>
      </c>
      <c r="Q333" s="8" t="str">
        <f>(Audi!P294)</f>
        <v>01M009025013TM</v>
      </c>
      <c r="R333" s="14">
        <f>(Audi!Q294)</f>
        <v>0</v>
      </c>
      <c r="S333" s="12" t="str">
        <f>(Audi!R294)</f>
        <v>20"</v>
      </c>
      <c r="T333" s="12" t="str">
        <f>(Audi!S294)</f>
        <v>9.0"</v>
      </c>
      <c r="U333" s="12" t="str">
        <f>(Audi!T294)</f>
        <v>25</v>
      </c>
      <c r="V333" s="12" t="str">
        <f>(Audi!U294)</f>
        <v>5x112</v>
      </c>
      <c r="W333" s="12">
        <f>(Audi!V294)</f>
        <v>66.56</v>
      </c>
      <c r="X333" s="8" t="str">
        <f>(Audi!W294)</f>
        <v>Medium Offset</v>
      </c>
      <c r="Y333" s="8">
        <f>(Audi!X294)</f>
        <v>0</v>
      </c>
      <c r="Z333" s="9">
        <f>(Audi!Y294)</f>
        <v>0</v>
      </c>
      <c r="AA333" s="8">
        <f>(Audi!Z294)</f>
        <v>0</v>
      </c>
      <c r="AB333" s="8">
        <f>(Audi!AA294)</f>
        <v>0</v>
      </c>
      <c r="AC333" s="8">
        <f>(Audi!AB294)</f>
        <v>0</v>
      </c>
      <c r="AD333" s="8">
        <f>(Audi!AC294)</f>
        <v>0</v>
      </c>
    </row>
    <row r="334" spans="1:30" x14ac:dyDescent="0.25">
      <c r="A334" s="7" t="s">
        <v>1973</v>
      </c>
      <c r="B334" s="8" t="str">
        <f>(Audi!A295)</f>
        <v>RS4 B9</v>
      </c>
      <c r="C334" s="9" t="str">
        <f>(Audi!B295)</f>
        <v>2020-2021</v>
      </c>
      <c r="D334" s="59" t="str">
        <f>(Audi!C295)</f>
        <v>FF04</v>
      </c>
      <c r="E334" s="8" t="str">
        <f>(Audi!D295)</f>
        <v>Liquid Metal</v>
      </c>
      <c r="F334" s="8" t="str">
        <f>(Audi!E295)</f>
        <v>04M009025013LM</v>
      </c>
      <c r="G334" s="14">
        <f>(Audi!F295)</f>
        <v>9</v>
      </c>
      <c r="H334" s="12" t="str">
        <f>(Audi!G295)</f>
        <v>20"</v>
      </c>
      <c r="I334" s="12" t="str">
        <f>(Audi!H295)</f>
        <v>9.0"</v>
      </c>
      <c r="J334" s="12" t="str">
        <f>(Audi!I295)</f>
        <v>25</v>
      </c>
      <c r="K334" s="12" t="str">
        <f>(Audi!J295)</f>
        <v>5x112</v>
      </c>
      <c r="L334" s="12">
        <f>(Audi!K295)</f>
        <v>66.56</v>
      </c>
      <c r="M334" s="8" t="str">
        <f>(Audi!L295)</f>
        <v>Medium Offset</v>
      </c>
      <c r="N334" s="8">
        <f>(Audi!M295)</f>
        <v>0</v>
      </c>
      <c r="O334" s="9">
        <f>(Audi!N295)</f>
        <v>0</v>
      </c>
      <c r="P334" s="60" t="str">
        <f>(Audi!O295)</f>
        <v>FF04</v>
      </c>
      <c r="Q334" s="8" t="str">
        <f>(Audi!P295)</f>
        <v>04M009025013LM</v>
      </c>
      <c r="R334" s="14">
        <f>(Audi!Q295)</f>
        <v>9</v>
      </c>
      <c r="S334" s="12" t="str">
        <f>(Audi!R295)</f>
        <v>20"</v>
      </c>
      <c r="T334" s="12" t="str">
        <f>(Audi!S295)</f>
        <v>9.0"</v>
      </c>
      <c r="U334" s="12" t="str">
        <f>(Audi!T295)</f>
        <v>25</v>
      </c>
      <c r="V334" s="12" t="str">
        <f>(Audi!U295)</f>
        <v>5x112</v>
      </c>
      <c r="W334" s="12">
        <f>(Audi!V295)</f>
        <v>66.56</v>
      </c>
      <c r="X334" s="8" t="str">
        <f>(Audi!W295)</f>
        <v>Medium Offset</v>
      </c>
      <c r="Y334" s="8">
        <f>(Audi!X295)</f>
        <v>0</v>
      </c>
      <c r="Z334" s="9">
        <f>(Audi!Y295)</f>
        <v>0</v>
      </c>
      <c r="AA334" s="8">
        <f>(Audi!Z295)</f>
        <v>0</v>
      </c>
      <c r="AB334" s="8">
        <f>(Audi!AA295)</f>
        <v>0</v>
      </c>
      <c r="AC334" s="8">
        <f>(Audi!AB295)</f>
        <v>0</v>
      </c>
      <c r="AD334" s="8">
        <f>(Audi!AC295)</f>
        <v>0</v>
      </c>
    </row>
    <row r="335" spans="1:30" x14ac:dyDescent="0.25">
      <c r="A335" s="7" t="s">
        <v>1973</v>
      </c>
      <c r="B335" s="8" t="str">
        <f>(Audi!A296)</f>
        <v>RS4 B9</v>
      </c>
      <c r="C335" s="9" t="str">
        <f>(Audi!B296)</f>
        <v>2020-2021</v>
      </c>
      <c r="D335" s="59" t="str">
        <f>(Audi!C296)</f>
        <v>FF04</v>
      </c>
      <c r="E335" s="8" t="str">
        <f>(Audi!D296)</f>
        <v>Raw</v>
      </c>
      <c r="F335" s="8" t="str">
        <f>(Audi!E296)</f>
        <v>04M009025013RW</v>
      </c>
      <c r="G335" s="14">
        <f>(Audi!F296)</f>
        <v>0</v>
      </c>
      <c r="H335" s="12" t="str">
        <f>(Audi!G296)</f>
        <v>20"</v>
      </c>
      <c r="I335" s="12" t="str">
        <f>(Audi!H296)</f>
        <v>9.0"</v>
      </c>
      <c r="J335" s="12" t="str">
        <f>(Audi!I296)</f>
        <v>25</v>
      </c>
      <c r="K335" s="12" t="str">
        <f>(Audi!J296)</f>
        <v>5x112</v>
      </c>
      <c r="L335" s="12">
        <f>(Audi!K296)</f>
        <v>66.56</v>
      </c>
      <c r="M335" s="8" t="str">
        <f>(Audi!L296)</f>
        <v>Medium Offset</v>
      </c>
      <c r="N335" s="8">
        <f>(Audi!M296)</f>
        <v>0</v>
      </c>
      <c r="O335" s="9">
        <f>(Audi!N296)</f>
        <v>0</v>
      </c>
      <c r="P335" s="60" t="str">
        <f>(Audi!O296)</f>
        <v>FF04</v>
      </c>
      <c r="Q335" s="8" t="str">
        <f>(Audi!P296)</f>
        <v>04M009025013RW</v>
      </c>
      <c r="R335" s="14">
        <f>(Audi!Q296)</f>
        <v>0</v>
      </c>
      <c r="S335" s="12" t="str">
        <f>(Audi!R296)</f>
        <v>20"</v>
      </c>
      <c r="T335" s="12" t="str">
        <f>(Audi!S296)</f>
        <v>9.0"</v>
      </c>
      <c r="U335" s="12" t="str">
        <f>(Audi!T296)</f>
        <v>25</v>
      </c>
      <c r="V335" s="12" t="str">
        <f>(Audi!U296)</f>
        <v>5x112</v>
      </c>
      <c r="W335" s="12">
        <f>(Audi!V296)</f>
        <v>66.56</v>
      </c>
      <c r="X335" s="8" t="str">
        <f>(Audi!W296)</f>
        <v>Medium Offset</v>
      </c>
      <c r="Y335" s="8">
        <f>(Audi!X296)</f>
        <v>0</v>
      </c>
      <c r="Z335" s="9">
        <f>(Audi!Y296)</f>
        <v>0</v>
      </c>
      <c r="AA335" s="8">
        <f>(Audi!Z296)</f>
        <v>0</v>
      </c>
      <c r="AB335" s="8">
        <f>(Audi!AA296)</f>
        <v>0</v>
      </c>
      <c r="AC335" s="8">
        <f>(Audi!AB296)</f>
        <v>0</v>
      </c>
      <c r="AD335" s="8">
        <f>(Audi!AC296)</f>
        <v>0</v>
      </c>
    </row>
    <row r="336" spans="1:30" x14ac:dyDescent="0.25">
      <c r="A336" s="7" t="s">
        <v>1973</v>
      </c>
      <c r="B336" s="8" t="str">
        <f>(Audi!A297)</f>
        <v>RS4 B9</v>
      </c>
      <c r="C336" s="9" t="str">
        <f>(Audi!B297)</f>
        <v>2020-2021</v>
      </c>
      <c r="D336" s="59" t="str">
        <f>(Audi!C297)</f>
        <v>FF04</v>
      </c>
      <c r="E336" s="8" t="str">
        <f>(Audi!D297)</f>
        <v>Tarmac</v>
      </c>
      <c r="F336" s="8" t="str">
        <f>(Audi!E297)</f>
        <v>04M009025013TM</v>
      </c>
      <c r="G336" s="14">
        <f>(Audi!F297)</f>
        <v>7</v>
      </c>
      <c r="H336" s="12" t="str">
        <f>(Audi!G297)</f>
        <v>20"</v>
      </c>
      <c r="I336" s="12" t="str">
        <f>(Audi!H297)</f>
        <v>9.0"</v>
      </c>
      <c r="J336" s="12" t="str">
        <f>(Audi!I297)</f>
        <v>25</v>
      </c>
      <c r="K336" s="12" t="str">
        <f>(Audi!J297)</f>
        <v>5x112</v>
      </c>
      <c r="L336" s="12">
        <f>(Audi!K297)</f>
        <v>66.56</v>
      </c>
      <c r="M336" s="8" t="str">
        <f>(Audi!L297)</f>
        <v>Medium Offset</v>
      </c>
      <c r="N336" s="8">
        <f>(Audi!M297)</f>
        <v>0</v>
      </c>
      <c r="O336" s="9">
        <f>(Audi!N297)</f>
        <v>0</v>
      </c>
      <c r="P336" s="60" t="str">
        <f>(Audi!O297)</f>
        <v>FF04</v>
      </c>
      <c r="Q336" s="8" t="str">
        <f>(Audi!P297)</f>
        <v>04M009025013TM</v>
      </c>
      <c r="R336" s="14">
        <f>(Audi!Q297)</f>
        <v>7</v>
      </c>
      <c r="S336" s="12" t="str">
        <f>(Audi!R297)</f>
        <v>20"</v>
      </c>
      <c r="T336" s="12" t="str">
        <f>(Audi!S297)</f>
        <v>9.0"</v>
      </c>
      <c r="U336" s="12" t="str">
        <f>(Audi!T297)</f>
        <v>25</v>
      </c>
      <c r="V336" s="12" t="str">
        <f>(Audi!U297)</f>
        <v>5x112</v>
      </c>
      <c r="W336" s="12">
        <f>(Audi!V297)</f>
        <v>66.56</v>
      </c>
      <c r="X336" s="8" t="str">
        <f>(Audi!W297)</f>
        <v>Medium Offset</v>
      </c>
      <c r="Y336" s="8">
        <f>(Audi!X297)</f>
        <v>0</v>
      </c>
      <c r="Z336" s="9">
        <f>(Audi!Y297)</f>
        <v>0</v>
      </c>
      <c r="AA336" s="8">
        <f>(Audi!Z297)</f>
        <v>0</v>
      </c>
      <c r="AB336" s="8">
        <f>(Audi!AA297)</f>
        <v>0</v>
      </c>
      <c r="AC336" s="8">
        <f>(Audi!AB297)</f>
        <v>0</v>
      </c>
      <c r="AD336" s="8">
        <f>(Audi!AC297)</f>
        <v>0</v>
      </c>
    </row>
    <row r="337" spans="1:30" x14ac:dyDescent="0.25">
      <c r="A337" s="7" t="s">
        <v>1973</v>
      </c>
      <c r="B337" s="8" t="str">
        <f>(Audi!A298)</f>
        <v>RS4 B9</v>
      </c>
      <c r="C337" s="9" t="str">
        <f>(Audi!B298)</f>
        <v>2020-2021</v>
      </c>
      <c r="D337" s="59" t="str">
        <f>(Audi!C298)</f>
        <v>FF10</v>
      </c>
      <c r="E337" s="8" t="str">
        <f>(Audi!D298)</f>
        <v>Liquid Metal</v>
      </c>
      <c r="F337" s="8" t="str">
        <f>(Audi!E298)</f>
        <v>10M009025013LM</v>
      </c>
      <c r="G337" s="14">
        <f>(Audi!F298)</f>
        <v>8</v>
      </c>
      <c r="H337" s="12" t="str">
        <f>(Audi!G298)</f>
        <v>20"</v>
      </c>
      <c r="I337" s="12" t="str">
        <f>(Audi!H298)</f>
        <v>9.0"</v>
      </c>
      <c r="J337" s="12" t="str">
        <f>(Audi!I298)</f>
        <v>25</v>
      </c>
      <c r="K337" s="12" t="str">
        <f>(Audi!J298)</f>
        <v>5x112</v>
      </c>
      <c r="L337" s="12">
        <f>(Audi!K298)</f>
        <v>66.56</v>
      </c>
      <c r="M337" s="8" t="str">
        <f>(Audi!L298)</f>
        <v>Medium Offset</v>
      </c>
      <c r="N337" s="8">
        <f>(Audi!M298)</f>
        <v>0</v>
      </c>
      <c r="O337" s="9">
        <f>(Audi!N298)</f>
        <v>0</v>
      </c>
      <c r="P337" s="60" t="str">
        <f>(Audi!O298)</f>
        <v>FF10</v>
      </c>
      <c r="Q337" s="8" t="str">
        <f>(Audi!P298)</f>
        <v>10M009025013LM</v>
      </c>
      <c r="R337" s="14">
        <f>(Audi!Q298)</f>
        <v>8</v>
      </c>
      <c r="S337" s="12" t="str">
        <f>(Audi!R298)</f>
        <v>20"</v>
      </c>
      <c r="T337" s="12" t="str">
        <f>(Audi!S298)</f>
        <v>9.0"</v>
      </c>
      <c r="U337" s="12" t="str">
        <f>(Audi!T298)</f>
        <v>25</v>
      </c>
      <c r="V337" s="12" t="str">
        <f>(Audi!U298)</f>
        <v>5x112</v>
      </c>
      <c r="W337" s="12">
        <f>(Audi!V298)</f>
        <v>66.56</v>
      </c>
      <c r="X337" s="8" t="str">
        <f>(Audi!W298)</f>
        <v>Medium Offset</v>
      </c>
      <c r="Y337" s="8">
        <f>(Audi!X298)</f>
        <v>0</v>
      </c>
      <c r="Z337" s="9">
        <f>(Audi!Y298)</f>
        <v>0</v>
      </c>
      <c r="AA337" s="8">
        <f>(Audi!Z298)</f>
        <v>0</v>
      </c>
      <c r="AB337" s="8">
        <f>(Audi!AA298)</f>
        <v>0</v>
      </c>
      <c r="AC337" s="8">
        <f>(Audi!AB298)</f>
        <v>0</v>
      </c>
      <c r="AD337" s="8">
        <f>(Audi!AC298)</f>
        <v>0</v>
      </c>
    </row>
    <row r="338" spans="1:30" x14ac:dyDescent="0.25">
      <c r="A338" s="7" t="s">
        <v>1973</v>
      </c>
      <c r="B338" s="8" t="str">
        <f>(Audi!A299)</f>
        <v>RS4 B9</v>
      </c>
      <c r="C338" s="9" t="str">
        <f>(Audi!B299)</f>
        <v>2020-2021</v>
      </c>
      <c r="D338" s="59" t="str">
        <f>(Audi!C299)</f>
        <v>FF10</v>
      </c>
      <c r="E338" s="8" t="str">
        <f>(Audi!D299)</f>
        <v>Tarmac</v>
      </c>
      <c r="F338" s="8" t="str">
        <f>(Audi!E299)</f>
        <v>10M009025013TM</v>
      </c>
      <c r="G338" s="14">
        <f>(Audi!F299)</f>
        <v>24</v>
      </c>
      <c r="H338" s="12" t="str">
        <f>(Audi!G299)</f>
        <v>20"</v>
      </c>
      <c r="I338" s="12" t="str">
        <f>(Audi!H299)</f>
        <v>9.0"</v>
      </c>
      <c r="J338" s="12" t="str">
        <f>(Audi!I299)</f>
        <v>25</v>
      </c>
      <c r="K338" s="12" t="str">
        <f>(Audi!J299)</f>
        <v>5x112</v>
      </c>
      <c r="L338" s="12">
        <f>(Audi!K299)</f>
        <v>66.56</v>
      </c>
      <c r="M338" s="8" t="str">
        <f>(Audi!L299)</f>
        <v>Medium Offset</v>
      </c>
      <c r="N338" s="8">
        <f>(Audi!M299)</f>
        <v>0</v>
      </c>
      <c r="O338" s="9">
        <f>(Audi!N299)</f>
        <v>0</v>
      </c>
      <c r="P338" s="60" t="str">
        <f>(Audi!O299)</f>
        <v>FF10</v>
      </c>
      <c r="Q338" s="8" t="str">
        <f>(Audi!P299)</f>
        <v>10M009025013TM</v>
      </c>
      <c r="R338" s="14">
        <f>(Audi!Q299)</f>
        <v>24</v>
      </c>
      <c r="S338" s="12" t="str">
        <f>(Audi!R299)</f>
        <v>20"</v>
      </c>
      <c r="T338" s="12" t="str">
        <f>(Audi!S299)</f>
        <v>9.0"</v>
      </c>
      <c r="U338" s="12" t="str">
        <f>(Audi!T299)</f>
        <v>25</v>
      </c>
      <c r="V338" s="12" t="str">
        <f>(Audi!U299)</f>
        <v>5x112</v>
      </c>
      <c r="W338" s="12">
        <f>(Audi!V299)</f>
        <v>66.56</v>
      </c>
      <c r="X338" s="8" t="str">
        <f>(Audi!W299)</f>
        <v>Medium Offset</v>
      </c>
      <c r="Y338" s="8">
        <f>(Audi!X299)</f>
        <v>0</v>
      </c>
      <c r="Z338" s="9">
        <f>(Audi!Y299)</f>
        <v>0</v>
      </c>
      <c r="AA338" s="8">
        <f>(Audi!Z299)</f>
        <v>0</v>
      </c>
      <c r="AB338" s="8">
        <f>(Audi!AA299)</f>
        <v>0</v>
      </c>
      <c r="AC338" s="8">
        <f>(Audi!AB299)</f>
        <v>0</v>
      </c>
      <c r="AD338" s="8">
        <f>(Audi!AC299)</f>
        <v>0</v>
      </c>
    </row>
    <row r="339" spans="1:30" x14ac:dyDescent="0.25">
      <c r="A339" s="7" t="s">
        <v>1973</v>
      </c>
      <c r="B339" s="8" t="str">
        <f>(Audi!A300)</f>
        <v>RS4 B9</v>
      </c>
      <c r="C339" s="9" t="str">
        <f>(Audi!B300)</f>
        <v>2020-2021</v>
      </c>
      <c r="D339" s="59" t="str">
        <f>(Audi!C300)</f>
        <v>FF11</v>
      </c>
      <c r="E339" s="8" t="str">
        <f>(Audi!D300)</f>
        <v>Liquid Metal</v>
      </c>
      <c r="F339" s="8" t="str">
        <f>(Audi!E300)</f>
        <v>11M009025013LM</v>
      </c>
      <c r="G339" s="14">
        <f>(Audi!F300)</f>
        <v>5</v>
      </c>
      <c r="H339" s="12" t="str">
        <f>(Audi!G300)</f>
        <v>20"</v>
      </c>
      <c r="I339" s="12" t="str">
        <f>(Audi!H300)</f>
        <v>9.0"</v>
      </c>
      <c r="J339" s="12" t="str">
        <f>(Audi!I300)</f>
        <v>25</v>
      </c>
      <c r="K339" s="12" t="str">
        <f>(Audi!J300)</f>
        <v>5x112</v>
      </c>
      <c r="L339" s="12">
        <f>(Audi!K300)</f>
        <v>66.56</v>
      </c>
      <c r="M339" s="8" t="str">
        <f>(Audi!L300)</f>
        <v>Medium Offset</v>
      </c>
      <c r="N339" s="8">
        <f>(Audi!M300)</f>
        <v>0</v>
      </c>
      <c r="O339" s="9">
        <f>(Audi!N300)</f>
        <v>0</v>
      </c>
      <c r="P339" s="60" t="str">
        <f>(Audi!O300)</f>
        <v>FF11</v>
      </c>
      <c r="Q339" s="8" t="str">
        <f>(Audi!P300)</f>
        <v>11M009025013LM</v>
      </c>
      <c r="R339" s="14">
        <f>(Audi!Q300)</f>
        <v>5</v>
      </c>
      <c r="S339" s="12" t="str">
        <f>(Audi!R300)</f>
        <v>20"</v>
      </c>
      <c r="T339" s="12" t="str">
        <f>(Audi!S300)</f>
        <v>9.0"</v>
      </c>
      <c r="U339" s="12" t="str">
        <f>(Audi!T300)</f>
        <v>25</v>
      </c>
      <c r="V339" s="12" t="str">
        <f>(Audi!U300)</f>
        <v>5x112</v>
      </c>
      <c r="W339" s="12">
        <f>(Audi!V300)</f>
        <v>66.56</v>
      </c>
      <c r="X339" s="8" t="str">
        <f>(Audi!W300)</f>
        <v>Medium Offset</v>
      </c>
      <c r="Y339" s="8">
        <f>(Audi!X300)</f>
        <v>0</v>
      </c>
      <c r="Z339" s="9">
        <f>(Audi!Y300)</f>
        <v>0</v>
      </c>
      <c r="AA339" s="8">
        <f>(Audi!Z300)</f>
        <v>0</v>
      </c>
      <c r="AB339" s="8">
        <f>(Audi!AA300)</f>
        <v>0</v>
      </c>
      <c r="AC339" s="8">
        <f>(Audi!AB300)</f>
        <v>0</v>
      </c>
      <c r="AD339" s="8">
        <f>(Audi!AC300)</f>
        <v>0</v>
      </c>
    </row>
    <row r="340" spans="1:30" x14ac:dyDescent="0.25">
      <c r="A340" s="7" t="s">
        <v>1973</v>
      </c>
      <c r="B340" s="8" t="str">
        <f>(Audi!A301)</f>
        <v>RS4 B9</v>
      </c>
      <c r="C340" s="9" t="str">
        <f>(Audi!B301)</f>
        <v>2020-2021</v>
      </c>
      <c r="D340" s="59" t="str">
        <f>(Audi!C301)</f>
        <v>FF11</v>
      </c>
      <c r="E340" s="8" t="str">
        <f>(Audi!D301)</f>
        <v>Tarmac</v>
      </c>
      <c r="F340" s="8" t="str">
        <f>(Audi!E301)</f>
        <v>11M009025013TM</v>
      </c>
      <c r="G340" s="14">
        <f>(Audi!F301)</f>
        <v>22</v>
      </c>
      <c r="H340" s="12" t="str">
        <f>(Audi!G301)</f>
        <v>20"</v>
      </c>
      <c r="I340" s="12" t="str">
        <f>(Audi!H301)</f>
        <v>9.0"</v>
      </c>
      <c r="J340" s="12" t="str">
        <f>(Audi!I301)</f>
        <v>25</v>
      </c>
      <c r="K340" s="12" t="str">
        <f>(Audi!J301)</f>
        <v>5x112</v>
      </c>
      <c r="L340" s="12">
        <f>(Audi!K301)</f>
        <v>66.56</v>
      </c>
      <c r="M340" s="8" t="str">
        <f>(Audi!L301)</f>
        <v>Medium Offset</v>
      </c>
      <c r="N340" s="8">
        <f>(Audi!M301)</f>
        <v>0</v>
      </c>
      <c r="O340" s="9">
        <f>(Audi!N301)</f>
        <v>0</v>
      </c>
      <c r="P340" s="60" t="str">
        <f>(Audi!O301)</f>
        <v>FF11</v>
      </c>
      <c r="Q340" s="8" t="str">
        <f>(Audi!P301)</f>
        <v>11M009025013TM</v>
      </c>
      <c r="R340" s="14">
        <f>(Audi!Q301)</f>
        <v>22</v>
      </c>
      <c r="S340" s="12" t="str">
        <f>(Audi!R301)</f>
        <v>20"</v>
      </c>
      <c r="T340" s="12" t="str">
        <f>(Audi!S301)</f>
        <v>9.0"</v>
      </c>
      <c r="U340" s="12" t="str">
        <f>(Audi!T301)</f>
        <v>25</v>
      </c>
      <c r="V340" s="12" t="str">
        <f>(Audi!U301)</f>
        <v>5x112</v>
      </c>
      <c r="W340" s="12">
        <f>(Audi!V301)</f>
        <v>66.56</v>
      </c>
      <c r="X340" s="8" t="str">
        <f>(Audi!W301)</f>
        <v>Medium Offset</v>
      </c>
      <c r="Y340" s="8">
        <f>(Audi!X301)</f>
        <v>0</v>
      </c>
      <c r="Z340" s="9">
        <f>(Audi!Y301)</f>
        <v>0</v>
      </c>
      <c r="AA340" s="8">
        <f>(Audi!Z301)</f>
        <v>0</v>
      </c>
      <c r="AB340" s="8">
        <f>(Audi!AA301)</f>
        <v>0</v>
      </c>
      <c r="AC340" s="8">
        <f>(Audi!AB301)</f>
        <v>0</v>
      </c>
      <c r="AD340" s="8">
        <f>(Audi!AC301)</f>
        <v>0</v>
      </c>
    </row>
    <row r="341" spans="1:30" x14ac:dyDescent="0.25">
      <c r="A341" s="7" t="s">
        <v>1973</v>
      </c>
      <c r="B341" s="8" t="str">
        <f>(Audi!A302)</f>
        <v>RS4 B9</v>
      </c>
      <c r="C341" s="9" t="str">
        <f>(Audi!B302)</f>
        <v>2020-2021</v>
      </c>
      <c r="D341" s="59" t="str">
        <f>(Audi!C302)</f>
        <v>FF15</v>
      </c>
      <c r="E341" s="8" t="str">
        <f>(Audi!D302)</f>
        <v>Tarmac</v>
      </c>
      <c r="F341" s="8" t="str">
        <f>(Audi!E302)</f>
        <v>15M009025013TM</v>
      </c>
      <c r="G341" s="14">
        <f>(Audi!F302)</f>
        <v>24</v>
      </c>
      <c r="H341" s="12" t="str">
        <f>(Audi!G302)</f>
        <v>20"</v>
      </c>
      <c r="I341" s="12" t="str">
        <f>(Audi!H302)</f>
        <v>9.0"</v>
      </c>
      <c r="J341" s="12" t="str">
        <f>(Audi!I302)</f>
        <v>25</v>
      </c>
      <c r="K341" s="12" t="str">
        <f>(Audi!J302)</f>
        <v>5x112</v>
      </c>
      <c r="L341" s="12">
        <f>(Audi!K302)</f>
        <v>66.56</v>
      </c>
      <c r="M341" s="8" t="str">
        <f>(Audi!L302)</f>
        <v>Medium Offset</v>
      </c>
      <c r="N341" s="8">
        <f>(Audi!M302)</f>
        <v>0</v>
      </c>
      <c r="O341" s="9">
        <f>(Audi!N302)</f>
        <v>0</v>
      </c>
      <c r="P341" s="60" t="str">
        <f>(Audi!O302)</f>
        <v>FF15</v>
      </c>
      <c r="Q341" s="8" t="str">
        <f>(Audi!P302)</f>
        <v>15M009025013TM</v>
      </c>
      <c r="R341" s="14">
        <f>(Audi!Q302)</f>
        <v>24</v>
      </c>
      <c r="S341" s="12" t="str">
        <f>(Audi!R302)</f>
        <v>20"</v>
      </c>
      <c r="T341" s="12" t="str">
        <f>(Audi!S302)</f>
        <v>9.0"</v>
      </c>
      <c r="U341" s="12" t="str">
        <f>(Audi!T302)</f>
        <v>25</v>
      </c>
      <c r="V341" s="12" t="str">
        <f>(Audi!U302)</f>
        <v>5x112</v>
      </c>
      <c r="W341" s="12">
        <f>(Audi!V302)</f>
        <v>66.56</v>
      </c>
      <c r="X341" s="8" t="str">
        <f>(Audi!W302)</f>
        <v>Medium Offset</v>
      </c>
      <c r="Y341" s="8">
        <f>(Audi!X302)</f>
        <v>0</v>
      </c>
      <c r="Z341" s="9">
        <f>(Audi!Y302)</f>
        <v>0</v>
      </c>
      <c r="AA341" s="8">
        <f>(Audi!Z302)</f>
        <v>0</v>
      </c>
      <c r="AB341" s="8">
        <f>(Audi!AA302)</f>
        <v>0</v>
      </c>
      <c r="AC341" s="8">
        <f>(Audi!AB302)</f>
        <v>0</v>
      </c>
      <c r="AD341" s="8">
        <f>(Audi!AC302)</f>
        <v>0</v>
      </c>
    </row>
    <row r="342" spans="1:30" x14ac:dyDescent="0.25">
      <c r="A342" s="7" t="s">
        <v>1973</v>
      </c>
      <c r="B342" s="8" t="str">
        <f>(Audi!A303)</f>
        <v>RS5</v>
      </c>
      <c r="C342" s="9" t="str">
        <f>(Audi!B303)</f>
        <v>2010-2016</v>
      </c>
      <c r="D342" s="59" t="str">
        <f>(Audi!C303)</f>
        <v>FF01</v>
      </c>
      <c r="E342" s="8" t="str">
        <f>(Audi!D303)</f>
        <v>Tarmac</v>
      </c>
      <c r="F342" s="8" t="str">
        <f>(Audi!E303)</f>
        <v>01M010535013TM</v>
      </c>
      <c r="G342" s="14">
        <f>(Audi!F303)</f>
        <v>1</v>
      </c>
      <c r="H342" s="12" t="str">
        <f>(Audi!G303)</f>
        <v>20"</v>
      </c>
      <c r="I342" s="12" t="str">
        <f>(Audi!H303)</f>
        <v>10.5"</v>
      </c>
      <c r="J342" s="12" t="str">
        <f>(Audi!I303)</f>
        <v>35</v>
      </c>
      <c r="K342" s="12" t="str">
        <f>(Audi!J303)</f>
        <v>5x112</v>
      </c>
      <c r="L342" s="12">
        <f>(Audi!K303)</f>
        <v>66.56</v>
      </c>
      <c r="M342" s="8" t="str">
        <f>(Audi!L303)</f>
        <v>Medium Offset</v>
      </c>
      <c r="N342" s="8">
        <f>(Audi!M303)</f>
        <v>28</v>
      </c>
      <c r="O342" s="9" t="str">
        <f>(Audi!N303)</f>
        <v>285/30R20</v>
      </c>
      <c r="P342" s="60" t="str">
        <f>(Audi!O303)</f>
        <v>FF01</v>
      </c>
      <c r="Q342" s="8" t="str">
        <f>(Audi!P303)</f>
        <v>01M010535013TM</v>
      </c>
      <c r="R342" s="14">
        <f>(Audi!Q303)</f>
        <v>1</v>
      </c>
      <c r="S342" s="12" t="str">
        <f>(Audi!R303)</f>
        <v>20"</v>
      </c>
      <c r="T342" s="12" t="str">
        <f>(Audi!S303)</f>
        <v>10.5"</v>
      </c>
      <c r="U342" s="12" t="str">
        <f>(Audi!T303)</f>
        <v>35</v>
      </c>
      <c r="V342" s="12" t="str">
        <f>(Audi!U303)</f>
        <v>5x112</v>
      </c>
      <c r="W342" s="12">
        <f>(Audi!V303)</f>
        <v>66.56</v>
      </c>
      <c r="X342" s="8" t="str">
        <f>(Audi!W303)</f>
        <v>Medium Offset</v>
      </c>
      <c r="Y342" s="8">
        <f>(Audi!X303)</f>
        <v>28</v>
      </c>
      <c r="Z342" s="9" t="str">
        <f>(Audi!Y303)</f>
        <v>285/30R20</v>
      </c>
      <c r="AA342" s="8" t="str">
        <f>(Audi!Z303)</f>
        <v>Excludes Carbon Ceramic, Excludes DRC (tire will rub at full lock on DRC lines)</v>
      </c>
      <c r="AB342" s="8" t="str">
        <f>(Audi!AA303)</f>
        <v>Included</v>
      </c>
      <c r="AC342" s="8" t="str">
        <f>(Audi!AB303)</f>
        <v>LBM1415027C60-ZN</v>
      </c>
      <c r="AD342" s="8">
        <f>(Audi!AC303)</f>
        <v>0</v>
      </c>
    </row>
    <row r="343" spans="1:30" x14ac:dyDescent="0.25">
      <c r="A343" s="7" t="s">
        <v>1973</v>
      </c>
      <c r="B343" s="8" t="e">
        <f>(Audi!#REF!)</f>
        <v>#REF!</v>
      </c>
      <c r="C343" s="9" t="e">
        <f>(Audi!#REF!)</f>
        <v>#REF!</v>
      </c>
      <c r="D343" s="59" t="e">
        <f>(Audi!#REF!)</f>
        <v>#REF!</v>
      </c>
      <c r="E343" s="8" t="e">
        <f>(Audi!#REF!)</f>
        <v>#REF!</v>
      </c>
      <c r="F343" s="8" t="e">
        <f>(Audi!#REF!)</f>
        <v>#REF!</v>
      </c>
      <c r="G343" s="14" t="e">
        <f>(Audi!#REF!)</f>
        <v>#REF!</v>
      </c>
      <c r="H343" s="12" t="e">
        <f>(Audi!#REF!)</f>
        <v>#REF!</v>
      </c>
      <c r="I343" s="12" t="e">
        <f>(Audi!#REF!)</f>
        <v>#REF!</v>
      </c>
      <c r="J343" s="12" t="e">
        <f>(Audi!#REF!)</f>
        <v>#REF!</v>
      </c>
      <c r="K343" s="12" t="e">
        <f>(Audi!#REF!)</f>
        <v>#REF!</v>
      </c>
      <c r="L343" s="12" t="e">
        <f>(Audi!#REF!)</f>
        <v>#REF!</v>
      </c>
      <c r="M343" s="8" t="e">
        <f>(Audi!#REF!)</f>
        <v>#REF!</v>
      </c>
      <c r="N343" s="8" t="e">
        <f>(Audi!#REF!)</f>
        <v>#REF!</v>
      </c>
      <c r="O343" s="9" t="e">
        <f>(Audi!#REF!)</f>
        <v>#REF!</v>
      </c>
      <c r="P343" s="60" t="e">
        <f>(Audi!#REF!)</f>
        <v>#REF!</v>
      </c>
      <c r="Q343" s="8" t="e">
        <f>(Audi!#REF!)</f>
        <v>#REF!</v>
      </c>
      <c r="R343" s="14" t="e">
        <f>(Audi!#REF!)</f>
        <v>#REF!</v>
      </c>
      <c r="S343" s="12" t="e">
        <f>(Audi!#REF!)</f>
        <v>#REF!</v>
      </c>
      <c r="T343" s="12" t="e">
        <f>(Audi!#REF!)</f>
        <v>#REF!</v>
      </c>
      <c r="U343" s="12" t="e">
        <f>(Audi!#REF!)</f>
        <v>#REF!</v>
      </c>
      <c r="V343" s="12" t="e">
        <f>(Audi!#REF!)</f>
        <v>#REF!</v>
      </c>
      <c r="W343" s="12" t="e">
        <f>(Audi!#REF!)</f>
        <v>#REF!</v>
      </c>
      <c r="X343" s="8" t="e">
        <f>(Audi!#REF!)</f>
        <v>#REF!</v>
      </c>
      <c r="Y343" s="8" t="e">
        <f>(Audi!#REF!)</f>
        <v>#REF!</v>
      </c>
      <c r="Z343" s="9" t="e">
        <f>(Audi!#REF!)</f>
        <v>#REF!</v>
      </c>
      <c r="AA343" s="8" t="e">
        <f>(Audi!#REF!)</f>
        <v>#REF!</v>
      </c>
      <c r="AB343" s="8" t="e">
        <f>(Audi!#REF!)</f>
        <v>#REF!</v>
      </c>
      <c r="AC343" s="8" t="e">
        <f>(Audi!#REF!)</f>
        <v>#REF!</v>
      </c>
      <c r="AD343" s="8" t="e">
        <f>(Audi!#REF!)</f>
        <v>#REF!</v>
      </c>
    </row>
    <row r="344" spans="1:30" x14ac:dyDescent="0.25">
      <c r="A344" s="7" t="s">
        <v>1973</v>
      </c>
      <c r="B344" s="8" t="str">
        <f>(Audi!A304)</f>
        <v>RS5</v>
      </c>
      <c r="C344" s="9" t="str">
        <f>(Audi!B304)</f>
        <v>2010-2016</v>
      </c>
      <c r="D344" s="59" t="str">
        <f>(Audi!C304)</f>
        <v>FF01</v>
      </c>
      <c r="E344" s="8" t="str">
        <f>(Audi!D304)</f>
        <v>Liquid Silver</v>
      </c>
      <c r="F344" s="8" t="str">
        <f>(Audi!E304)</f>
        <v>01M010535013LS</v>
      </c>
      <c r="G344" s="14">
        <f>(Audi!F304)</f>
        <v>26</v>
      </c>
      <c r="H344" s="12" t="str">
        <f>(Audi!G304)</f>
        <v>20"</v>
      </c>
      <c r="I344" s="12" t="str">
        <f>(Audi!H304)</f>
        <v>10.5"</v>
      </c>
      <c r="J344" s="12" t="str">
        <f>(Audi!I304)</f>
        <v>35</v>
      </c>
      <c r="K344" s="12" t="str">
        <f>(Audi!J304)</f>
        <v>5x112</v>
      </c>
      <c r="L344" s="12">
        <f>(Audi!K304)</f>
        <v>66.56</v>
      </c>
      <c r="M344" s="8" t="str">
        <f>(Audi!L304)</f>
        <v>Medium Offset</v>
      </c>
      <c r="N344" s="8">
        <f>(Audi!M304)</f>
        <v>28</v>
      </c>
      <c r="O344" s="9" t="str">
        <f>(Audi!N304)</f>
        <v>285/30R20</v>
      </c>
      <c r="P344" s="60" t="str">
        <f>(Audi!O304)</f>
        <v>FF01</v>
      </c>
      <c r="Q344" s="8" t="str">
        <f>(Audi!P304)</f>
        <v>01M010535013LS</v>
      </c>
      <c r="R344" s="14">
        <f>(Audi!Q304)</f>
        <v>26</v>
      </c>
      <c r="S344" s="12" t="str">
        <f>(Audi!R304)</f>
        <v>20"</v>
      </c>
      <c r="T344" s="12" t="str">
        <f>(Audi!S304)</f>
        <v>10.5"</v>
      </c>
      <c r="U344" s="12" t="str">
        <f>(Audi!T304)</f>
        <v>35</v>
      </c>
      <c r="V344" s="12" t="str">
        <f>(Audi!U304)</f>
        <v>5x112</v>
      </c>
      <c r="W344" s="12">
        <f>(Audi!V304)</f>
        <v>66.56</v>
      </c>
      <c r="X344" s="8" t="str">
        <f>(Audi!W304)</f>
        <v>Medium Offset</v>
      </c>
      <c r="Y344" s="8">
        <f>(Audi!X304)</f>
        <v>28</v>
      </c>
      <c r="Z344" s="9" t="str">
        <f>(Audi!Y304)</f>
        <v>285/30R20</v>
      </c>
      <c r="AA344" s="8" t="str">
        <f>(Audi!Z304)</f>
        <v>Excludes Carbon Ceramic, Excludes DRC (tire will rub at full lock on DRC lines)</v>
      </c>
      <c r="AB344" s="8" t="str">
        <f>(Audi!AA304)</f>
        <v>Included</v>
      </c>
      <c r="AC344" s="8" t="str">
        <f>(Audi!AB304)</f>
        <v>LBM1415027C60-ZN</v>
      </c>
      <c r="AD344" s="8">
        <f>(Audi!AC304)</f>
        <v>0</v>
      </c>
    </row>
    <row r="345" spans="1:30" x14ac:dyDescent="0.25">
      <c r="A345" s="7" t="s">
        <v>1973</v>
      </c>
      <c r="B345" s="8" t="str">
        <f>(Audi!A305)</f>
        <v>RS5</v>
      </c>
      <c r="C345" s="9" t="str">
        <f>(Audi!B305)</f>
        <v>2010-2016</v>
      </c>
      <c r="D345" s="59" t="str">
        <f>(Audi!C305)</f>
        <v>FF01</v>
      </c>
      <c r="E345" s="8" t="str">
        <f>(Audi!D305)</f>
        <v>Tarmac</v>
      </c>
      <c r="F345" s="8" t="str">
        <f>(Audi!E305)</f>
        <v>01M009025013TM</v>
      </c>
      <c r="G345" s="14">
        <f>(Audi!F305)</f>
        <v>0</v>
      </c>
      <c r="H345" s="12" t="str">
        <f>(Audi!G305)</f>
        <v>20"</v>
      </c>
      <c r="I345" s="12" t="str">
        <f>(Audi!H305)</f>
        <v>9.0"</v>
      </c>
      <c r="J345" s="12" t="str">
        <f>(Audi!I305)</f>
        <v>25</v>
      </c>
      <c r="K345" s="12" t="str">
        <f>(Audi!J305)</f>
        <v>5x112</v>
      </c>
      <c r="L345" s="12">
        <f>(Audi!K305)</f>
        <v>66.56</v>
      </c>
      <c r="M345" s="8" t="str">
        <f>(Audi!L305)</f>
        <v>Medium Offset</v>
      </c>
      <c r="N345" s="8">
        <f>(Audi!M305)</f>
        <v>25.8</v>
      </c>
      <c r="O345" s="9" t="str">
        <f>(Audi!N305)</f>
        <v>255/30R20</v>
      </c>
      <c r="P345" s="60" t="str">
        <f>(Audi!O305)</f>
        <v>FF01</v>
      </c>
      <c r="Q345" s="8" t="str">
        <f>(Audi!P305)</f>
        <v>01M009025013TM</v>
      </c>
      <c r="R345" s="14">
        <f>(Audi!Q305)</f>
        <v>0</v>
      </c>
      <c r="S345" s="12" t="str">
        <f>(Audi!R305)</f>
        <v>20"</v>
      </c>
      <c r="T345" s="12" t="str">
        <f>(Audi!S305)</f>
        <v>9.0"</v>
      </c>
      <c r="U345" s="12" t="str">
        <f>(Audi!T305)</f>
        <v>25</v>
      </c>
      <c r="V345" s="12" t="str">
        <f>(Audi!U305)</f>
        <v>5x112</v>
      </c>
      <c r="W345" s="12">
        <f>(Audi!V305)</f>
        <v>66.56</v>
      </c>
      <c r="X345" s="8" t="str">
        <f>(Audi!W305)</f>
        <v>Medium Offset</v>
      </c>
      <c r="Y345" s="8">
        <f>(Audi!X305)</f>
        <v>25.8</v>
      </c>
      <c r="Z345" s="9" t="str">
        <f>(Audi!Y305)</f>
        <v>255/30R20</v>
      </c>
      <c r="AA345" s="8" t="str">
        <f>(Audi!Z305)</f>
        <v>Excludes Carbon Ceramic,  Requires 3mm spacer up front to clear caliper on steel brakes</v>
      </c>
      <c r="AB345" s="8" t="str">
        <f>(Audi!AA305)</f>
        <v>Included</v>
      </c>
      <c r="AC345" s="8" t="str">
        <f>(Audi!AB305)</f>
        <v>LBM1415027C60-ZN</v>
      </c>
      <c r="AD345" s="8">
        <f>(Audi!AC305)</f>
        <v>0</v>
      </c>
    </row>
    <row r="346" spans="1:30" x14ac:dyDescent="0.25">
      <c r="A346" s="7" t="s">
        <v>1973</v>
      </c>
      <c r="B346" s="8" t="e">
        <f>(Audi!#REF!)</f>
        <v>#REF!</v>
      </c>
      <c r="C346" s="9" t="e">
        <f>(Audi!#REF!)</f>
        <v>#REF!</v>
      </c>
      <c r="D346" s="59" t="e">
        <f>(Audi!#REF!)</f>
        <v>#REF!</v>
      </c>
      <c r="E346" s="8" t="e">
        <f>(Audi!#REF!)</f>
        <v>#REF!</v>
      </c>
      <c r="F346" s="8" t="e">
        <f>(Audi!#REF!)</f>
        <v>#REF!</v>
      </c>
      <c r="G346" s="14" t="e">
        <f>(Audi!#REF!)</f>
        <v>#REF!</v>
      </c>
      <c r="H346" s="12" t="e">
        <f>(Audi!#REF!)</f>
        <v>#REF!</v>
      </c>
      <c r="I346" s="12" t="e">
        <f>(Audi!#REF!)</f>
        <v>#REF!</v>
      </c>
      <c r="J346" s="12" t="e">
        <f>(Audi!#REF!)</f>
        <v>#REF!</v>
      </c>
      <c r="K346" s="12" t="e">
        <f>(Audi!#REF!)</f>
        <v>#REF!</v>
      </c>
      <c r="L346" s="12" t="e">
        <f>(Audi!#REF!)</f>
        <v>#REF!</v>
      </c>
      <c r="M346" s="8" t="e">
        <f>(Audi!#REF!)</f>
        <v>#REF!</v>
      </c>
      <c r="N346" s="8" t="e">
        <f>(Audi!#REF!)</f>
        <v>#REF!</v>
      </c>
      <c r="O346" s="9" t="e">
        <f>(Audi!#REF!)</f>
        <v>#REF!</v>
      </c>
      <c r="P346" s="60" t="e">
        <f>(Audi!#REF!)</f>
        <v>#REF!</v>
      </c>
      <c r="Q346" s="8" t="e">
        <f>(Audi!#REF!)</f>
        <v>#REF!</v>
      </c>
      <c r="R346" s="14" t="e">
        <f>(Audi!#REF!)</f>
        <v>#REF!</v>
      </c>
      <c r="S346" s="12" t="e">
        <f>(Audi!#REF!)</f>
        <v>#REF!</v>
      </c>
      <c r="T346" s="12" t="e">
        <f>(Audi!#REF!)</f>
        <v>#REF!</v>
      </c>
      <c r="U346" s="12" t="e">
        <f>(Audi!#REF!)</f>
        <v>#REF!</v>
      </c>
      <c r="V346" s="12" t="e">
        <f>(Audi!#REF!)</f>
        <v>#REF!</v>
      </c>
      <c r="W346" s="12" t="e">
        <f>(Audi!#REF!)</f>
        <v>#REF!</v>
      </c>
      <c r="X346" s="8" t="e">
        <f>(Audi!#REF!)</f>
        <v>#REF!</v>
      </c>
      <c r="Y346" s="8" t="e">
        <f>(Audi!#REF!)</f>
        <v>#REF!</v>
      </c>
      <c r="Z346" s="9" t="e">
        <f>(Audi!#REF!)</f>
        <v>#REF!</v>
      </c>
      <c r="AA346" s="8" t="e">
        <f>(Audi!#REF!)</f>
        <v>#REF!</v>
      </c>
      <c r="AB346" s="8" t="e">
        <f>(Audi!#REF!)</f>
        <v>#REF!</v>
      </c>
      <c r="AC346" s="8" t="e">
        <f>(Audi!#REF!)</f>
        <v>#REF!</v>
      </c>
      <c r="AD346" s="8" t="e">
        <f>(Audi!#REF!)</f>
        <v>#REF!</v>
      </c>
    </row>
    <row r="347" spans="1:30" x14ac:dyDescent="0.25">
      <c r="A347" s="7" t="s">
        <v>1973</v>
      </c>
      <c r="B347" s="8" t="str">
        <f>(Audi!A306)</f>
        <v>RS5</v>
      </c>
      <c r="C347" s="9" t="str">
        <f>(Audi!B306)</f>
        <v>2010-2016</v>
      </c>
      <c r="D347" s="59" t="str">
        <f>(Audi!C306)</f>
        <v>FF01</v>
      </c>
      <c r="E347" s="8" t="str">
        <f>(Audi!D306)</f>
        <v>Liquid Silver</v>
      </c>
      <c r="F347" s="8" t="str">
        <f>(Audi!E306)</f>
        <v>01M009025013LS</v>
      </c>
      <c r="G347" s="14">
        <f>(Audi!F306)</f>
        <v>34</v>
      </c>
      <c r="H347" s="12" t="str">
        <f>(Audi!G306)</f>
        <v>20"</v>
      </c>
      <c r="I347" s="12" t="str">
        <f>(Audi!H306)</f>
        <v>9.0"</v>
      </c>
      <c r="J347" s="12" t="str">
        <f>(Audi!I306)</f>
        <v>25</v>
      </c>
      <c r="K347" s="12" t="str">
        <f>(Audi!J306)</f>
        <v>5x112</v>
      </c>
      <c r="L347" s="12">
        <f>(Audi!K306)</f>
        <v>66.56</v>
      </c>
      <c r="M347" s="8" t="str">
        <f>(Audi!L306)</f>
        <v>Medium Offset</v>
      </c>
      <c r="N347" s="8">
        <f>(Audi!M306)</f>
        <v>25.8</v>
      </c>
      <c r="O347" s="9" t="str">
        <f>(Audi!N306)</f>
        <v>255/30R20</v>
      </c>
      <c r="P347" s="60" t="str">
        <f>(Audi!O306)</f>
        <v>FF01</v>
      </c>
      <c r="Q347" s="8" t="str">
        <f>(Audi!P306)</f>
        <v>01M009025013LS</v>
      </c>
      <c r="R347" s="14">
        <f>(Audi!Q306)</f>
        <v>34</v>
      </c>
      <c r="S347" s="12" t="str">
        <f>(Audi!R306)</f>
        <v>20"</v>
      </c>
      <c r="T347" s="12" t="str">
        <f>(Audi!S306)</f>
        <v>9.0"</v>
      </c>
      <c r="U347" s="12" t="str">
        <f>(Audi!T306)</f>
        <v>25</v>
      </c>
      <c r="V347" s="12" t="str">
        <f>(Audi!U306)</f>
        <v>5x112</v>
      </c>
      <c r="W347" s="12">
        <f>(Audi!V306)</f>
        <v>66.56</v>
      </c>
      <c r="X347" s="8" t="str">
        <f>(Audi!W306)</f>
        <v>Medium Offset</v>
      </c>
      <c r="Y347" s="8">
        <f>(Audi!X306)</f>
        <v>25.8</v>
      </c>
      <c r="Z347" s="9" t="str">
        <f>(Audi!Y306)</f>
        <v>255/30R20</v>
      </c>
      <c r="AA347" s="8" t="str">
        <f>(Audi!Z306)</f>
        <v>Excludes Carbon Ceramic,  Requires 3mm spacer up front to clear caliper on steel brakes</v>
      </c>
      <c r="AB347" s="8" t="str">
        <f>(Audi!AA306)</f>
        <v>Included</v>
      </c>
      <c r="AC347" s="8" t="str">
        <f>(Audi!AB306)</f>
        <v>LBM1415027C60-ZN</v>
      </c>
      <c r="AD347" s="8">
        <f>(Audi!AC306)</f>
        <v>0</v>
      </c>
    </row>
    <row r="348" spans="1:30" x14ac:dyDescent="0.25">
      <c r="A348" s="7" t="s">
        <v>1973</v>
      </c>
      <c r="B348" s="8" t="str">
        <f>(Audi!A307)</f>
        <v>RS5</v>
      </c>
      <c r="C348" s="9" t="str">
        <f>(Audi!B307)</f>
        <v>2018-2020</v>
      </c>
      <c r="D348" s="59" t="str">
        <f>(Audi!C307)</f>
        <v>FF01</v>
      </c>
      <c r="E348" s="8" t="str">
        <f>(Audi!D307)</f>
        <v>Tarmac</v>
      </c>
      <c r="F348" s="8" t="str">
        <f>(Audi!E307)</f>
        <v>01M010535013TM</v>
      </c>
      <c r="G348" s="14">
        <f>(Audi!F307)</f>
        <v>1</v>
      </c>
      <c r="H348" s="12" t="str">
        <f>(Audi!G307)</f>
        <v>20"</v>
      </c>
      <c r="I348" s="12" t="str">
        <f>(Audi!H307)</f>
        <v>10.5"</v>
      </c>
      <c r="J348" s="12" t="str">
        <f>(Audi!I307)</f>
        <v>35</v>
      </c>
      <c r="K348" s="12" t="str">
        <f>(Audi!J307)</f>
        <v>5x112</v>
      </c>
      <c r="L348" s="12">
        <f>(Audi!K307)</f>
        <v>66.56</v>
      </c>
      <c r="M348" s="8" t="str">
        <f>(Audi!L307)</f>
        <v>Medium Offset</v>
      </c>
      <c r="N348" s="8">
        <f>(Audi!M307)</f>
        <v>28</v>
      </c>
      <c r="O348" s="9" t="str">
        <f>(Audi!N307)</f>
        <v>285/30R20</v>
      </c>
      <c r="P348" s="60" t="str">
        <f>(Audi!O307)</f>
        <v>FF01</v>
      </c>
      <c r="Q348" s="8" t="str">
        <f>(Audi!P307)</f>
        <v>01M010535013TM</v>
      </c>
      <c r="R348" s="14">
        <f>(Audi!Q307)</f>
        <v>1</v>
      </c>
      <c r="S348" s="12" t="str">
        <f>(Audi!R307)</f>
        <v>20"</v>
      </c>
      <c r="T348" s="12" t="str">
        <f>(Audi!S307)</f>
        <v>10.5"</v>
      </c>
      <c r="U348" s="12" t="str">
        <f>(Audi!T307)</f>
        <v>35</v>
      </c>
      <c r="V348" s="12" t="str">
        <f>(Audi!U307)</f>
        <v>5x112</v>
      </c>
      <c r="W348" s="12">
        <f>(Audi!V307)</f>
        <v>66.56</v>
      </c>
      <c r="X348" s="8" t="str">
        <f>(Audi!W307)</f>
        <v>Medium Offset</v>
      </c>
      <c r="Y348" s="8">
        <f>(Audi!X307)</f>
        <v>28</v>
      </c>
      <c r="Z348" s="9" t="str">
        <f>(Audi!Y307)</f>
        <v>285/30R20</v>
      </c>
      <c r="AA348" s="8" t="str">
        <f>(Audi!Z307)</f>
        <v>Requires 10mm wheel spacers front and rear (not included)</v>
      </c>
      <c r="AB348" s="8" t="str">
        <f>(Audi!AA307)</f>
        <v>Included</v>
      </c>
      <c r="AC348" s="8" t="str">
        <f>(Audi!AB307)</f>
        <v>LBM1415027C60-ZN</v>
      </c>
      <c r="AD348" s="8">
        <f>(Audi!AC307)</f>
        <v>0</v>
      </c>
    </row>
    <row r="349" spans="1:30" x14ac:dyDescent="0.25">
      <c r="A349" s="7" t="s">
        <v>1973</v>
      </c>
      <c r="B349" s="8" t="str">
        <f>(Audi!A308)</f>
        <v>RS5</v>
      </c>
      <c r="C349" s="9" t="str">
        <f>(Audi!B308)</f>
        <v>2018-2020</v>
      </c>
      <c r="D349" s="59" t="str">
        <f>(Audi!C308)</f>
        <v>FF01</v>
      </c>
      <c r="E349" s="8" t="str">
        <f>(Audi!D308)</f>
        <v>Liquid Silver</v>
      </c>
      <c r="F349" s="8" t="str">
        <f>(Audi!E308)</f>
        <v>01M010535013LS</v>
      </c>
      <c r="G349" s="14">
        <f>(Audi!F308)</f>
        <v>26</v>
      </c>
      <c r="H349" s="12" t="str">
        <f>(Audi!G308)</f>
        <v>20"</v>
      </c>
      <c r="I349" s="12" t="str">
        <f>(Audi!H308)</f>
        <v>10.5"</v>
      </c>
      <c r="J349" s="12" t="str">
        <f>(Audi!I308)</f>
        <v>35</v>
      </c>
      <c r="K349" s="12" t="str">
        <f>(Audi!J308)</f>
        <v>5x112</v>
      </c>
      <c r="L349" s="12">
        <f>(Audi!K308)</f>
        <v>66.56</v>
      </c>
      <c r="M349" s="8" t="str">
        <f>(Audi!L308)</f>
        <v>Medium Offset</v>
      </c>
      <c r="N349" s="8">
        <f>(Audi!M308)</f>
        <v>28</v>
      </c>
      <c r="O349" s="9" t="str">
        <f>(Audi!N308)</f>
        <v>285/30R20</v>
      </c>
      <c r="P349" s="60" t="str">
        <f>(Audi!O308)</f>
        <v>FF01</v>
      </c>
      <c r="Q349" s="8" t="str">
        <f>(Audi!P308)</f>
        <v>01M010535013LS</v>
      </c>
      <c r="R349" s="14">
        <f>(Audi!Q308)</f>
        <v>26</v>
      </c>
      <c r="S349" s="12" t="str">
        <f>(Audi!R308)</f>
        <v>20"</v>
      </c>
      <c r="T349" s="12" t="str">
        <f>(Audi!S308)</f>
        <v>10.5"</v>
      </c>
      <c r="U349" s="12" t="str">
        <f>(Audi!T308)</f>
        <v>35</v>
      </c>
      <c r="V349" s="12" t="str">
        <f>(Audi!U308)</f>
        <v>5x112</v>
      </c>
      <c r="W349" s="12">
        <f>(Audi!V308)</f>
        <v>66.56</v>
      </c>
      <c r="X349" s="8" t="str">
        <f>(Audi!W308)</f>
        <v>Medium Offset</v>
      </c>
      <c r="Y349" s="8">
        <f>(Audi!X308)</f>
        <v>28</v>
      </c>
      <c r="Z349" s="9" t="str">
        <f>(Audi!Y308)</f>
        <v>285/30R20</v>
      </c>
      <c r="AA349" s="8" t="str">
        <f>(Audi!Z308)</f>
        <v>Requires 10mm wheel spacers front and rear (not included)</v>
      </c>
      <c r="AB349" s="8" t="str">
        <f>(Audi!AA308)</f>
        <v>Included</v>
      </c>
      <c r="AC349" s="8" t="str">
        <f>(Audi!AB308)</f>
        <v>LBM1415027C60-ZN</v>
      </c>
      <c r="AD349" s="8">
        <f>(Audi!AC308)</f>
        <v>0</v>
      </c>
    </row>
    <row r="350" spans="1:30" x14ac:dyDescent="0.25">
      <c r="A350" s="7" t="s">
        <v>1973</v>
      </c>
      <c r="B350" s="8" t="str">
        <f>(Audi!A309)</f>
        <v>RS5</v>
      </c>
      <c r="C350" s="9" t="str">
        <f>(Audi!B309)</f>
        <v>2010-2016</v>
      </c>
      <c r="D350" s="59" t="str">
        <f>(Audi!C309)</f>
        <v>FF04</v>
      </c>
      <c r="E350" s="8" t="str">
        <f>(Audi!D309)</f>
        <v>Tarmac</v>
      </c>
      <c r="F350" s="8" t="str">
        <f>(Audi!E309)</f>
        <v>04M010535013TM</v>
      </c>
      <c r="G350" s="14">
        <f>(Audi!F309)</f>
        <v>28</v>
      </c>
      <c r="H350" s="12" t="str">
        <f>(Audi!G309)</f>
        <v>20"</v>
      </c>
      <c r="I350" s="12" t="str">
        <f>(Audi!H309)</f>
        <v>10.5"</v>
      </c>
      <c r="J350" s="12" t="str">
        <f>(Audi!I309)</f>
        <v>35</v>
      </c>
      <c r="K350" s="12" t="str">
        <f>(Audi!J309)</f>
        <v>5x112</v>
      </c>
      <c r="L350" s="12">
        <f>(Audi!K309)</f>
        <v>66.56</v>
      </c>
      <c r="M350" s="8" t="str">
        <f>(Audi!L309)</f>
        <v>Medium Offset</v>
      </c>
      <c r="N350" s="8">
        <f>(Audi!M309)</f>
        <v>26.2</v>
      </c>
      <c r="O350" s="9" t="str">
        <f>(Audi!N309)</f>
        <v>285/30R20</v>
      </c>
      <c r="P350" s="60" t="str">
        <f>(Audi!O309)</f>
        <v>FF04</v>
      </c>
      <c r="Q350" s="8" t="str">
        <f>(Audi!P309)</f>
        <v>04M010535013TM</v>
      </c>
      <c r="R350" s="14">
        <f>(Audi!Q309)</f>
        <v>28</v>
      </c>
      <c r="S350" s="12" t="str">
        <f>(Audi!R309)</f>
        <v>20"</v>
      </c>
      <c r="T350" s="12" t="str">
        <f>(Audi!S309)</f>
        <v>10.5"</v>
      </c>
      <c r="U350" s="12" t="str">
        <f>(Audi!T309)</f>
        <v>35</v>
      </c>
      <c r="V350" s="12" t="str">
        <f>(Audi!U309)</f>
        <v>5x112</v>
      </c>
      <c r="W350" s="12">
        <f>(Audi!V309)</f>
        <v>66.56</v>
      </c>
      <c r="X350" s="8" t="str">
        <f>(Audi!W309)</f>
        <v>Medium Offset</v>
      </c>
      <c r="Y350" s="8">
        <f>(Audi!X309)</f>
        <v>26.2</v>
      </c>
      <c r="Z350" s="9" t="str">
        <f>(Audi!Y309)</f>
        <v>285/30R20</v>
      </c>
      <c r="AA350" s="8" t="str">
        <f>(Audi!Z309)</f>
        <v>Excludes Carbon Ceramic, Excludes DRC (tire will rub at full lock on DRC lines)</v>
      </c>
      <c r="AB350" s="8" t="str">
        <f>(Audi!AA309)</f>
        <v>Included</v>
      </c>
      <c r="AC350" s="8" t="str">
        <f>(Audi!AB309)</f>
        <v>LBM1415027C60-ZN</v>
      </c>
      <c r="AD350" s="8">
        <f>(Audi!AC309)</f>
        <v>0</v>
      </c>
    </row>
    <row r="351" spans="1:30" x14ac:dyDescent="0.25">
      <c r="A351" s="7" t="s">
        <v>1973</v>
      </c>
      <c r="B351" s="8" t="str">
        <f>(Audi!A310)</f>
        <v>RS5</v>
      </c>
      <c r="C351" s="9" t="str">
        <f>(Audi!B310)</f>
        <v>2010-2016</v>
      </c>
      <c r="D351" s="59" t="str">
        <f>(Audi!C310)</f>
        <v>FF04</v>
      </c>
      <c r="E351" s="8" t="str">
        <f>(Audi!D310)</f>
        <v>Liquid Metal</v>
      </c>
      <c r="F351" s="8" t="str">
        <f>(Audi!E310)</f>
        <v>04M010535013LM</v>
      </c>
      <c r="G351" s="14">
        <f>(Audi!F310)</f>
        <v>1</v>
      </c>
      <c r="H351" s="12" t="str">
        <f>(Audi!G310)</f>
        <v>20"</v>
      </c>
      <c r="I351" s="12" t="str">
        <f>(Audi!H310)</f>
        <v>10.5"</v>
      </c>
      <c r="J351" s="12" t="str">
        <f>(Audi!I310)</f>
        <v>35</v>
      </c>
      <c r="K351" s="12" t="str">
        <f>(Audi!J310)</f>
        <v>5x112</v>
      </c>
      <c r="L351" s="12">
        <f>(Audi!K310)</f>
        <v>66.56</v>
      </c>
      <c r="M351" s="8" t="str">
        <f>(Audi!L310)</f>
        <v>Medium Offset</v>
      </c>
      <c r="N351" s="8">
        <f>(Audi!M310)</f>
        <v>26.2</v>
      </c>
      <c r="O351" s="9" t="str">
        <f>(Audi!N310)</f>
        <v>285/30R20</v>
      </c>
      <c r="P351" s="60" t="str">
        <f>(Audi!O310)</f>
        <v>FF04</v>
      </c>
      <c r="Q351" s="8" t="str">
        <f>(Audi!P310)</f>
        <v>04M010535013LM</v>
      </c>
      <c r="R351" s="14">
        <f>(Audi!Q310)</f>
        <v>1</v>
      </c>
      <c r="S351" s="12" t="str">
        <f>(Audi!R310)</f>
        <v>20"</v>
      </c>
      <c r="T351" s="12" t="str">
        <f>(Audi!S310)</f>
        <v>10.5"</v>
      </c>
      <c r="U351" s="12" t="str">
        <f>(Audi!T310)</f>
        <v>35</v>
      </c>
      <c r="V351" s="12" t="str">
        <f>(Audi!U310)</f>
        <v>5x112</v>
      </c>
      <c r="W351" s="12">
        <f>(Audi!V310)</f>
        <v>66.56</v>
      </c>
      <c r="X351" s="8" t="str">
        <f>(Audi!W310)</f>
        <v>Medium Offset</v>
      </c>
      <c r="Y351" s="8">
        <f>(Audi!X310)</f>
        <v>26.2</v>
      </c>
      <c r="Z351" s="9" t="str">
        <f>(Audi!Y310)</f>
        <v>285/30R20</v>
      </c>
      <c r="AA351" s="8" t="str">
        <f>(Audi!Z310)</f>
        <v>Excludes Carbon Ceramic, Excludes DRC (tire will rub at full lock on DRC lines)</v>
      </c>
      <c r="AB351" s="8" t="str">
        <f>(Audi!AA310)</f>
        <v>Included</v>
      </c>
      <c r="AC351" s="8" t="str">
        <f>(Audi!AB310)</f>
        <v>LBM1415027C60-ZN</v>
      </c>
      <c r="AD351" s="8">
        <f>(Audi!AC310)</f>
        <v>0</v>
      </c>
    </row>
    <row r="352" spans="1:30" x14ac:dyDescent="0.25">
      <c r="A352" s="7" t="s">
        <v>1973</v>
      </c>
      <c r="B352" s="8" t="str">
        <f>(Audi!A311)</f>
        <v>RS5</v>
      </c>
      <c r="C352" s="9" t="str">
        <f>(Audi!B311)</f>
        <v>2010-2016</v>
      </c>
      <c r="D352" s="59" t="str">
        <f>(Audi!C311)</f>
        <v>FF04</v>
      </c>
      <c r="E352" s="8" t="str">
        <f>(Audi!D311)</f>
        <v>Tarmac</v>
      </c>
      <c r="F352" s="8" t="str">
        <f>(Audi!E311)</f>
        <v>04M009025013TM</v>
      </c>
      <c r="G352" s="14">
        <f>(Audi!F311)</f>
        <v>7</v>
      </c>
      <c r="H352" s="12" t="str">
        <f>(Audi!G311)</f>
        <v>20"</v>
      </c>
      <c r="I352" s="12" t="str">
        <f>(Audi!H311)</f>
        <v>9.0"</v>
      </c>
      <c r="J352" s="12" t="str">
        <f>(Audi!I311)</f>
        <v>25</v>
      </c>
      <c r="K352" s="12" t="str">
        <f>(Audi!J311)</f>
        <v>5x112</v>
      </c>
      <c r="L352" s="12">
        <f>(Audi!K311)</f>
        <v>66.56</v>
      </c>
      <c r="M352" s="8" t="str">
        <f>(Audi!L311)</f>
        <v>Medium Offset</v>
      </c>
      <c r="N352" s="8">
        <f>(Audi!M311)</f>
        <v>24.8</v>
      </c>
      <c r="O352" s="9" t="str">
        <f>(Audi!N311)</f>
        <v>255/30R20</v>
      </c>
      <c r="P352" s="60" t="str">
        <f>(Audi!O311)</f>
        <v>FF04</v>
      </c>
      <c r="Q352" s="8" t="str">
        <f>(Audi!P311)</f>
        <v>04M009025013TM</v>
      </c>
      <c r="R352" s="14">
        <f>(Audi!Q311)</f>
        <v>7</v>
      </c>
      <c r="S352" s="12" t="str">
        <f>(Audi!R311)</f>
        <v>20"</v>
      </c>
      <c r="T352" s="12" t="str">
        <f>(Audi!S311)</f>
        <v>9.0"</v>
      </c>
      <c r="U352" s="12" t="str">
        <f>(Audi!T311)</f>
        <v>25</v>
      </c>
      <c r="V352" s="12" t="str">
        <f>(Audi!U311)</f>
        <v>5x112</v>
      </c>
      <c r="W352" s="12">
        <f>(Audi!V311)</f>
        <v>66.56</v>
      </c>
      <c r="X352" s="8" t="str">
        <f>(Audi!W311)</f>
        <v>Medium Offset</v>
      </c>
      <c r="Y352" s="8">
        <f>(Audi!X311)</f>
        <v>24.8</v>
      </c>
      <c r="Z352" s="9" t="str">
        <f>(Audi!Y311)</f>
        <v>255/30R20</v>
      </c>
      <c r="AA352" s="8" t="str">
        <f>(Audi!Z311)</f>
        <v>Excludes Carbon Ceramic,  Requires 3mm spacer up front to clear caliper on steel brakes</v>
      </c>
      <c r="AB352" s="8" t="str">
        <f>(Audi!AA311)</f>
        <v>Included</v>
      </c>
      <c r="AC352" s="8" t="str">
        <f>(Audi!AB311)</f>
        <v>LBM1415027C60-ZN</v>
      </c>
      <c r="AD352" s="8">
        <f>(Audi!AC311)</f>
        <v>0</v>
      </c>
    </row>
    <row r="353" spans="1:30" x14ac:dyDescent="0.25">
      <c r="A353" s="7" t="s">
        <v>1973</v>
      </c>
      <c r="B353" s="8" t="str">
        <f>(Audi!A312)</f>
        <v>RS5</v>
      </c>
      <c r="C353" s="9" t="str">
        <f>(Audi!B312)</f>
        <v>2010-2016</v>
      </c>
      <c r="D353" s="59" t="str">
        <f>(Audi!C312)</f>
        <v>FF04</v>
      </c>
      <c r="E353" s="8" t="str">
        <f>(Audi!D312)</f>
        <v>Liquid Metal</v>
      </c>
      <c r="F353" s="8" t="str">
        <f>(Audi!E312)</f>
        <v>04M009025013LM</v>
      </c>
      <c r="G353" s="14">
        <f>(Audi!F312)</f>
        <v>9</v>
      </c>
      <c r="H353" s="12" t="str">
        <f>(Audi!G312)</f>
        <v>20"</v>
      </c>
      <c r="I353" s="12" t="str">
        <f>(Audi!H312)</f>
        <v>9.0"</v>
      </c>
      <c r="J353" s="12" t="str">
        <f>(Audi!I312)</f>
        <v>25</v>
      </c>
      <c r="K353" s="12" t="str">
        <f>(Audi!J312)</f>
        <v>5x112</v>
      </c>
      <c r="L353" s="12">
        <f>(Audi!K312)</f>
        <v>66.56</v>
      </c>
      <c r="M353" s="8" t="str">
        <f>(Audi!L312)</f>
        <v>Medium Offset</v>
      </c>
      <c r="N353" s="8">
        <f>(Audi!M312)</f>
        <v>24.8</v>
      </c>
      <c r="O353" s="9" t="str">
        <f>(Audi!N312)</f>
        <v>255/30R20</v>
      </c>
      <c r="P353" s="60" t="str">
        <f>(Audi!O312)</f>
        <v>FF04</v>
      </c>
      <c r="Q353" s="8" t="str">
        <f>(Audi!P312)</f>
        <v>04M009025013LM</v>
      </c>
      <c r="R353" s="14">
        <f>(Audi!Q312)</f>
        <v>9</v>
      </c>
      <c r="S353" s="12" t="str">
        <f>(Audi!R312)</f>
        <v>20"</v>
      </c>
      <c r="T353" s="12" t="str">
        <f>(Audi!S312)</f>
        <v>9.0"</v>
      </c>
      <c r="U353" s="12" t="str">
        <f>(Audi!T312)</f>
        <v>25</v>
      </c>
      <c r="V353" s="12" t="str">
        <f>(Audi!U312)</f>
        <v>5x112</v>
      </c>
      <c r="W353" s="12">
        <f>(Audi!V312)</f>
        <v>66.56</v>
      </c>
      <c r="X353" s="8" t="str">
        <f>(Audi!W312)</f>
        <v>Medium Offset</v>
      </c>
      <c r="Y353" s="8">
        <f>(Audi!X312)</f>
        <v>24.8</v>
      </c>
      <c r="Z353" s="9" t="str">
        <f>(Audi!Y312)</f>
        <v>255/30R20</v>
      </c>
      <c r="AA353" s="8" t="str">
        <f>(Audi!Z312)</f>
        <v>Excludes Carbon Ceramic,  Requires 3mm spacer up front to clear caliper on steel brakes</v>
      </c>
      <c r="AB353" s="8" t="str">
        <f>(Audi!AA312)</f>
        <v>Included</v>
      </c>
      <c r="AC353" s="8" t="str">
        <f>(Audi!AB312)</f>
        <v>LBM1415027C60-ZN</v>
      </c>
      <c r="AD353" s="8">
        <f>(Audi!AC312)</f>
        <v>0</v>
      </c>
    </row>
    <row r="354" spans="1:30" x14ac:dyDescent="0.25">
      <c r="A354" s="7" t="s">
        <v>1973</v>
      </c>
      <c r="B354" s="8" t="str">
        <f>(Audi!A313)</f>
        <v>RS5</v>
      </c>
      <c r="C354" s="9" t="str">
        <f>(Audi!B313)</f>
        <v>2018-2020</v>
      </c>
      <c r="D354" s="59" t="str">
        <f>(Audi!C313)</f>
        <v>FF04</v>
      </c>
      <c r="E354" s="8" t="str">
        <f>(Audi!D313)</f>
        <v>Tarmac</v>
      </c>
      <c r="F354" s="8" t="str">
        <f>(Audi!E313)</f>
        <v>04M010535013TM</v>
      </c>
      <c r="G354" s="14">
        <f>(Audi!F313)</f>
        <v>28</v>
      </c>
      <c r="H354" s="12" t="str">
        <f>(Audi!G313)</f>
        <v>20"</v>
      </c>
      <c r="I354" s="12" t="str">
        <f>(Audi!H313)</f>
        <v>10.5"</v>
      </c>
      <c r="J354" s="12" t="str">
        <f>(Audi!I313)</f>
        <v>35</v>
      </c>
      <c r="K354" s="12" t="str">
        <f>(Audi!J313)</f>
        <v>5x112</v>
      </c>
      <c r="L354" s="12">
        <f>(Audi!K313)</f>
        <v>66.56</v>
      </c>
      <c r="M354" s="8" t="str">
        <f>(Audi!L313)</f>
        <v>Medium Offset</v>
      </c>
      <c r="N354" s="8">
        <f>(Audi!M313)</f>
        <v>26.2</v>
      </c>
      <c r="O354" s="9" t="str">
        <f>(Audi!N313)</f>
        <v>285/30R20</v>
      </c>
      <c r="P354" s="60" t="str">
        <f>(Audi!O313)</f>
        <v>FF04</v>
      </c>
      <c r="Q354" s="8" t="str">
        <f>(Audi!P313)</f>
        <v>04M010535013TM</v>
      </c>
      <c r="R354" s="14">
        <f>(Audi!Q313)</f>
        <v>28</v>
      </c>
      <c r="S354" s="12" t="str">
        <f>(Audi!R313)</f>
        <v>20"</v>
      </c>
      <c r="T354" s="12" t="str">
        <f>(Audi!S313)</f>
        <v>10.5"</v>
      </c>
      <c r="U354" s="12" t="str">
        <f>(Audi!T313)</f>
        <v>35</v>
      </c>
      <c r="V354" s="12" t="str">
        <f>(Audi!U313)</f>
        <v>5x112</v>
      </c>
      <c r="W354" s="12">
        <f>(Audi!V313)</f>
        <v>66.56</v>
      </c>
      <c r="X354" s="8" t="str">
        <f>(Audi!W313)</f>
        <v>Medium Offset</v>
      </c>
      <c r="Y354" s="8">
        <f>(Audi!X313)</f>
        <v>26.2</v>
      </c>
      <c r="Z354" s="9" t="str">
        <f>(Audi!Y313)</f>
        <v>285/30R20</v>
      </c>
      <c r="AA354" s="8" t="str">
        <f>(Audi!Z313)</f>
        <v>Requires 10mm wheel spacers front and rear (not included)</v>
      </c>
      <c r="AB354" s="8" t="str">
        <f>(Audi!AA313)</f>
        <v>Included</v>
      </c>
      <c r="AC354" s="8" t="str">
        <f>(Audi!AB313)</f>
        <v>LBM1415027C60-ZN</v>
      </c>
      <c r="AD354" s="8">
        <f>(Audi!AC313)</f>
        <v>0</v>
      </c>
    </row>
    <row r="355" spans="1:30" x14ac:dyDescent="0.25">
      <c r="A355" s="7" t="s">
        <v>1973</v>
      </c>
      <c r="B355" s="8" t="str">
        <f>(Audi!A314)</f>
        <v>RS5</v>
      </c>
      <c r="C355" s="9" t="str">
        <f>(Audi!B314)</f>
        <v>2018-2020</v>
      </c>
      <c r="D355" s="59" t="str">
        <f>(Audi!C314)</f>
        <v>FF04</v>
      </c>
      <c r="E355" s="8" t="str">
        <f>(Audi!D314)</f>
        <v>Liquid Metal</v>
      </c>
      <c r="F355" s="8" t="str">
        <f>(Audi!E314)</f>
        <v>04M010535013LM</v>
      </c>
      <c r="G355" s="14">
        <f>(Audi!F314)</f>
        <v>1</v>
      </c>
      <c r="H355" s="12" t="str">
        <f>(Audi!G314)</f>
        <v>20"</v>
      </c>
      <c r="I355" s="12" t="str">
        <f>(Audi!H314)</f>
        <v>10.5"</v>
      </c>
      <c r="J355" s="12" t="str">
        <f>(Audi!I314)</f>
        <v>35</v>
      </c>
      <c r="K355" s="12" t="str">
        <f>(Audi!J314)</f>
        <v>5x112</v>
      </c>
      <c r="L355" s="12">
        <f>(Audi!K314)</f>
        <v>66.56</v>
      </c>
      <c r="M355" s="8" t="str">
        <f>(Audi!L314)</f>
        <v>Medium Offset</v>
      </c>
      <c r="N355" s="8">
        <f>(Audi!M314)</f>
        <v>26.2</v>
      </c>
      <c r="O355" s="9" t="str">
        <f>(Audi!N314)</f>
        <v>285/30R20</v>
      </c>
      <c r="P355" s="60" t="str">
        <f>(Audi!O314)</f>
        <v>FF04</v>
      </c>
      <c r="Q355" s="8" t="str">
        <f>(Audi!P314)</f>
        <v>04M010535013LM</v>
      </c>
      <c r="R355" s="14">
        <f>(Audi!Q314)</f>
        <v>1</v>
      </c>
      <c r="S355" s="12" t="str">
        <f>(Audi!R314)</f>
        <v>20"</v>
      </c>
      <c r="T355" s="12" t="str">
        <f>(Audi!S314)</f>
        <v>10.5"</v>
      </c>
      <c r="U355" s="12" t="str">
        <f>(Audi!T314)</f>
        <v>35</v>
      </c>
      <c r="V355" s="12" t="str">
        <f>(Audi!U314)</f>
        <v>5x112</v>
      </c>
      <c r="W355" s="12">
        <f>(Audi!V314)</f>
        <v>66.56</v>
      </c>
      <c r="X355" s="8" t="str">
        <f>(Audi!W314)</f>
        <v>Medium Offset</v>
      </c>
      <c r="Y355" s="8">
        <f>(Audi!X314)</f>
        <v>26.2</v>
      </c>
      <c r="Z355" s="9" t="str">
        <f>(Audi!Y314)</f>
        <v>285/30R20</v>
      </c>
      <c r="AA355" s="8" t="str">
        <f>(Audi!Z314)</f>
        <v>Requires 10mm wheel spacers front and rear (not included)</v>
      </c>
      <c r="AB355" s="8" t="str">
        <f>(Audi!AA314)</f>
        <v>Included</v>
      </c>
      <c r="AC355" s="8" t="str">
        <f>(Audi!AB314)</f>
        <v>LBM1415027C60-ZN</v>
      </c>
      <c r="AD355" s="8">
        <f>(Audi!AC314)</f>
        <v>0</v>
      </c>
    </row>
    <row r="356" spans="1:30" x14ac:dyDescent="0.25">
      <c r="A356" s="7" t="s">
        <v>1973</v>
      </c>
      <c r="B356" s="8" t="str">
        <f>(Audi!A315)</f>
        <v>RS5</v>
      </c>
      <c r="C356" s="9" t="str">
        <f>(Audi!B315)</f>
        <v>2010-2016</v>
      </c>
      <c r="D356" s="59" t="str">
        <f>(Audi!C315)</f>
        <v>FF10</v>
      </c>
      <c r="E356" s="8" t="str">
        <f>(Audi!D315)</f>
        <v>Tarmac</v>
      </c>
      <c r="F356" s="8" t="str">
        <f>(Audi!E315)</f>
        <v>10M010535013TM</v>
      </c>
      <c r="G356" s="14">
        <f>(Audi!F315)</f>
        <v>68</v>
      </c>
      <c r="H356" s="12" t="str">
        <f>(Audi!G315)</f>
        <v>20"</v>
      </c>
      <c r="I356" s="12" t="str">
        <f>(Audi!H315)</f>
        <v>10.5"</v>
      </c>
      <c r="J356" s="12" t="str">
        <f>(Audi!I315)</f>
        <v>35</v>
      </c>
      <c r="K356" s="12" t="str">
        <f>(Audi!J315)</f>
        <v>5x112</v>
      </c>
      <c r="L356" s="12">
        <f>(Audi!K315)</f>
        <v>66.56</v>
      </c>
      <c r="M356" s="8" t="str">
        <f>(Audi!L315)</f>
        <v>Medium Offset</v>
      </c>
      <c r="N356" s="8">
        <f>(Audi!M315)</f>
        <v>0</v>
      </c>
      <c r="O356" s="9" t="str">
        <f>(Audi!N315)</f>
        <v>285/30R20</v>
      </c>
      <c r="P356" s="60" t="str">
        <f>(Audi!O315)</f>
        <v>FF10</v>
      </c>
      <c r="Q356" s="8" t="str">
        <f>(Audi!P315)</f>
        <v>10M010535013TM</v>
      </c>
      <c r="R356" s="14">
        <f>(Audi!Q315)</f>
        <v>68</v>
      </c>
      <c r="S356" s="12" t="str">
        <f>(Audi!R315)</f>
        <v>20"</v>
      </c>
      <c r="T356" s="12" t="str">
        <f>(Audi!S315)</f>
        <v>10.5"</v>
      </c>
      <c r="U356" s="12" t="str">
        <f>(Audi!T315)</f>
        <v>35</v>
      </c>
      <c r="V356" s="12" t="str">
        <f>(Audi!U315)</f>
        <v>5x112</v>
      </c>
      <c r="W356" s="12">
        <f>(Audi!V315)</f>
        <v>66.56</v>
      </c>
      <c r="X356" s="8" t="str">
        <f>(Audi!W315)</f>
        <v>Medium Offset</v>
      </c>
      <c r="Y356" s="8">
        <f>(Audi!X315)</f>
        <v>0</v>
      </c>
      <c r="Z356" s="9" t="str">
        <f>(Audi!Y315)</f>
        <v>285/30R20</v>
      </c>
      <c r="AA356" s="8" t="str">
        <f>(Audi!Z315)</f>
        <v>Excludes Carbon Ceramic, Excludes DRC (tire will rub at full lock on DRC lines)</v>
      </c>
      <c r="AB356" s="8" t="str">
        <f>(Audi!AA315)</f>
        <v>Included</v>
      </c>
      <c r="AC356" s="8" t="str">
        <f>(Audi!AB315)</f>
        <v>LBM1415027C60-ZN</v>
      </c>
      <c r="AD356" s="8">
        <f>(Audi!AC315)</f>
        <v>0</v>
      </c>
    </row>
    <row r="357" spans="1:30" x14ac:dyDescent="0.25">
      <c r="A357" s="7" t="s">
        <v>1973</v>
      </c>
      <c r="B357" s="8" t="str">
        <f>(Audi!A316)</f>
        <v>RS5</v>
      </c>
      <c r="C357" s="9" t="str">
        <f>(Audi!B316)</f>
        <v>2010-2016</v>
      </c>
      <c r="D357" s="59" t="str">
        <f>(Audi!C316)</f>
        <v>FF10</v>
      </c>
      <c r="E357" s="8" t="str">
        <f>(Audi!D316)</f>
        <v>Liquid Metal</v>
      </c>
      <c r="F357" s="8" t="str">
        <f>(Audi!E316)</f>
        <v>10M010535013LM</v>
      </c>
      <c r="G357" s="14">
        <f>(Audi!F316)</f>
        <v>10</v>
      </c>
      <c r="H357" s="12" t="str">
        <f>(Audi!G316)</f>
        <v>20"</v>
      </c>
      <c r="I357" s="12" t="str">
        <f>(Audi!H316)</f>
        <v>10.5"</v>
      </c>
      <c r="J357" s="12" t="str">
        <f>(Audi!I316)</f>
        <v>35</v>
      </c>
      <c r="K357" s="12" t="str">
        <f>(Audi!J316)</f>
        <v>5x112</v>
      </c>
      <c r="L357" s="12">
        <f>(Audi!K316)</f>
        <v>66.56</v>
      </c>
      <c r="M357" s="8" t="str">
        <f>(Audi!L316)</f>
        <v>Medium Offset</v>
      </c>
      <c r="N357" s="8">
        <f>(Audi!M316)</f>
        <v>0</v>
      </c>
      <c r="O357" s="9" t="str">
        <f>(Audi!N316)</f>
        <v>285/30R20</v>
      </c>
      <c r="P357" s="60" t="str">
        <f>(Audi!O316)</f>
        <v>FF10</v>
      </c>
      <c r="Q357" s="8" t="str">
        <f>(Audi!P316)</f>
        <v>10M010535013LM</v>
      </c>
      <c r="R357" s="14">
        <f>(Audi!Q316)</f>
        <v>10</v>
      </c>
      <c r="S357" s="12" t="str">
        <f>(Audi!R316)</f>
        <v>20"</v>
      </c>
      <c r="T357" s="12" t="str">
        <f>(Audi!S316)</f>
        <v>10.5"</v>
      </c>
      <c r="U357" s="12" t="str">
        <f>(Audi!T316)</f>
        <v>35</v>
      </c>
      <c r="V357" s="12" t="str">
        <f>(Audi!U316)</f>
        <v>5x112</v>
      </c>
      <c r="W357" s="12">
        <f>(Audi!V316)</f>
        <v>66.56</v>
      </c>
      <c r="X357" s="8" t="str">
        <f>(Audi!W316)</f>
        <v>Medium Offset</v>
      </c>
      <c r="Y357" s="8">
        <f>(Audi!X316)</f>
        <v>0</v>
      </c>
      <c r="Z357" s="9" t="str">
        <f>(Audi!Y316)</f>
        <v>285/30R20</v>
      </c>
      <c r="AA357" s="8" t="str">
        <f>(Audi!Z316)</f>
        <v>Excludes Carbon Ceramic, Excludes DRC (tire will rub at full lock on DRC lines)</v>
      </c>
      <c r="AB357" s="8" t="str">
        <f>(Audi!AA316)</f>
        <v>Included</v>
      </c>
      <c r="AC357" s="8" t="str">
        <f>(Audi!AB316)</f>
        <v>LBM1415027C60-ZN</v>
      </c>
      <c r="AD357" s="8">
        <f>(Audi!AC316)</f>
        <v>0</v>
      </c>
    </row>
    <row r="358" spans="1:30" x14ac:dyDescent="0.25">
      <c r="A358" s="7" t="s">
        <v>1973</v>
      </c>
      <c r="B358" s="8" t="str">
        <f>(Audi!A317)</f>
        <v>RS5</v>
      </c>
      <c r="C358" s="9" t="str">
        <f>(Audi!B317)</f>
        <v>2010-2016</v>
      </c>
      <c r="D358" s="59" t="str">
        <f>(Audi!C317)</f>
        <v>FF10</v>
      </c>
      <c r="E358" s="8" t="str">
        <f>(Audi!D317)</f>
        <v>Tarmac</v>
      </c>
      <c r="F358" s="8" t="str">
        <f>(Audi!E317)</f>
        <v>10M009025013TM</v>
      </c>
      <c r="G358" s="14">
        <f>(Audi!F317)</f>
        <v>24</v>
      </c>
      <c r="H358" s="12" t="str">
        <f>(Audi!G317)</f>
        <v>20"</v>
      </c>
      <c r="I358" s="12" t="str">
        <f>(Audi!H317)</f>
        <v>9.0"</v>
      </c>
      <c r="J358" s="12" t="str">
        <f>(Audi!I317)</f>
        <v>25</v>
      </c>
      <c r="K358" s="12" t="str">
        <f>(Audi!J317)</f>
        <v>5x112</v>
      </c>
      <c r="L358" s="12">
        <f>(Audi!K317)</f>
        <v>66.56</v>
      </c>
      <c r="M358" s="8" t="str">
        <f>(Audi!L317)</f>
        <v>Medium Offset</v>
      </c>
      <c r="N358" s="8">
        <f>(Audi!M317)</f>
        <v>0</v>
      </c>
      <c r="O358" s="9" t="str">
        <f>(Audi!N317)</f>
        <v>255/30R20</v>
      </c>
      <c r="P358" s="60" t="str">
        <f>(Audi!O317)</f>
        <v>FF10</v>
      </c>
      <c r="Q358" s="8" t="str">
        <f>(Audi!P317)</f>
        <v>10M009025013TM</v>
      </c>
      <c r="R358" s="14">
        <f>(Audi!Q317)</f>
        <v>24</v>
      </c>
      <c r="S358" s="12" t="str">
        <f>(Audi!R317)</f>
        <v>20"</v>
      </c>
      <c r="T358" s="12" t="str">
        <f>(Audi!S317)</f>
        <v>9.0"</v>
      </c>
      <c r="U358" s="12" t="str">
        <f>(Audi!T317)</f>
        <v>25</v>
      </c>
      <c r="V358" s="12" t="str">
        <f>(Audi!U317)</f>
        <v>5x112</v>
      </c>
      <c r="W358" s="12">
        <f>(Audi!V317)</f>
        <v>66.56</v>
      </c>
      <c r="X358" s="8" t="str">
        <f>(Audi!W317)</f>
        <v>Medium Offset</v>
      </c>
      <c r="Y358" s="8">
        <f>(Audi!X317)</f>
        <v>0</v>
      </c>
      <c r="Z358" s="9" t="str">
        <f>(Audi!Y317)</f>
        <v>255/30R20</v>
      </c>
      <c r="AA358" s="8" t="str">
        <f>(Audi!Z317)</f>
        <v>Excludes Carbon Ceramic,  Requires 3mm spacer up front to clear caliper on steel brakes</v>
      </c>
      <c r="AB358" s="8" t="str">
        <f>(Audi!AA317)</f>
        <v>Included</v>
      </c>
      <c r="AC358" s="8" t="str">
        <f>(Audi!AB317)</f>
        <v>LBM1415027C60-ZN</v>
      </c>
      <c r="AD358" s="8">
        <f>(Audi!AC317)</f>
        <v>0</v>
      </c>
    </row>
    <row r="359" spans="1:30" x14ac:dyDescent="0.25">
      <c r="A359" s="7" t="s">
        <v>1973</v>
      </c>
      <c r="B359" s="8" t="str">
        <f>(Audi!A318)</f>
        <v>RS5</v>
      </c>
      <c r="C359" s="9" t="str">
        <f>(Audi!B318)</f>
        <v>2010-2016</v>
      </c>
      <c r="D359" s="59" t="str">
        <f>(Audi!C318)</f>
        <v>FF10</v>
      </c>
      <c r="E359" s="8" t="str">
        <f>(Audi!D318)</f>
        <v>Liquid Metal</v>
      </c>
      <c r="F359" s="8" t="str">
        <f>(Audi!E318)</f>
        <v>10M009025013LM</v>
      </c>
      <c r="G359" s="14">
        <f>(Audi!F318)</f>
        <v>8</v>
      </c>
      <c r="H359" s="12" t="str">
        <f>(Audi!G318)</f>
        <v>20"</v>
      </c>
      <c r="I359" s="12" t="str">
        <f>(Audi!H318)</f>
        <v>9.0"</v>
      </c>
      <c r="J359" s="12" t="str">
        <f>(Audi!I318)</f>
        <v>25</v>
      </c>
      <c r="K359" s="12" t="str">
        <f>(Audi!J318)</f>
        <v>5x112</v>
      </c>
      <c r="L359" s="12">
        <f>(Audi!K318)</f>
        <v>66.56</v>
      </c>
      <c r="M359" s="8" t="str">
        <f>(Audi!L318)</f>
        <v>Medium Offset</v>
      </c>
      <c r="N359" s="8">
        <f>(Audi!M318)</f>
        <v>0</v>
      </c>
      <c r="O359" s="9" t="str">
        <f>(Audi!N318)</f>
        <v>255/30R20</v>
      </c>
      <c r="P359" s="60" t="str">
        <f>(Audi!O318)</f>
        <v>FF10</v>
      </c>
      <c r="Q359" s="8" t="str">
        <f>(Audi!P318)</f>
        <v>10M009025013LM</v>
      </c>
      <c r="R359" s="14">
        <f>(Audi!Q318)</f>
        <v>8</v>
      </c>
      <c r="S359" s="12" t="str">
        <f>(Audi!R318)</f>
        <v>20"</v>
      </c>
      <c r="T359" s="12" t="str">
        <f>(Audi!S318)</f>
        <v>9.0"</v>
      </c>
      <c r="U359" s="12" t="str">
        <f>(Audi!T318)</f>
        <v>25</v>
      </c>
      <c r="V359" s="12" t="str">
        <f>(Audi!U318)</f>
        <v>5x112</v>
      </c>
      <c r="W359" s="12">
        <f>(Audi!V318)</f>
        <v>66.56</v>
      </c>
      <c r="X359" s="8" t="str">
        <f>(Audi!W318)</f>
        <v>Medium Offset</v>
      </c>
      <c r="Y359" s="8">
        <f>(Audi!X318)</f>
        <v>0</v>
      </c>
      <c r="Z359" s="9" t="str">
        <f>(Audi!Y318)</f>
        <v>255/30R20</v>
      </c>
      <c r="AA359" s="8" t="str">
        <f>(Audi!Z318)</f>
        <v>Excludes Carbon Ceramic,  Requires 3mm spacer up front to clear caliper on steel brakes</v>
      </c>
      <c r="AB359" s="8" t="str">
        <f>(Audi!AA318)</f>
        <v>Included</v>
      </c>
      <c r="AC359" s="8" t="str">
        <f>(Audi!AB318)</f>
        <v>LBM1415027C60-ZN</v>
      </c>
      <c r="AD359" s="8">
        <f>(Audi!AC318)</f>
        <v>0</v>
      </c>
    </row>
    <row r="360" spans="1:30" x14ac:dyDescent="0.25">
      <c r="A360" s="7" t="s">
        <v>1973</v>
      </c>
      <c r="B360" s="8" t="str">
        <f>(Audi!A319)</f>
        <v>RS5</v>
      </c>
      <c r="C360" s="9" t="str">
        <f>(Audi!B319)</f>
        <v>2018-2020</v>
      </c>
      <c r="D360" s="59" t="str">
        <f>(Audi!C319)</f>
        <v>FF10</v>
      </c>
      <c r="E360" s="8" t="str">
        <f>(Audi!D319)</f>
        <v>Tarmac</v>
      </c>
      <c r="F360" s="8" t="str">
        <f>(Audi!E319)</f>
        <v>10M010535013TM</v>
      </c>
      <c r="G360" s="14">
        <f>(Audi!F319)</f>
        <v>68</v>
      </c>
      <c r="H360" s="12" t="str">
        <f>(Audi!G319)</f>
        <v>20"</v>
      </c>
      <c r="I360" s="12" t="str">
        <f>(Audi!H319)</f>
        <v>10.5"</v>
      </c>
      <c r="J360" s="12" t="str">
        <f>(Audi!I319)</f>
        <v>35</v>
      </c>
      <c r="K360" s="12" t="str">
        <f>(Audi!J319)</f>
        <v>5x112</v>
      </c>
      <c r="L360" s="12">
        <f>(Audi!K319)</f>
        <v>66.56</v>
      </c>
      <c r="M360" s="8" t="str">
        <f>(Audi!L319)</f>
        <v>Medium Offset</v>
      </c>
      <c r="N360" s="8">
        <f>(Audi!M319)</f>
        <v>0</v>
      </c>
      <c r="O360" s="9" t="str">
        <f>(Audi!N319)</f>
        <v>285/30R20</v>
      </c>
      <c r="P360" s="60" t="str">
        <f>(Audi!O319)</f>
        <v>FF10</v>
      </c>
      <c r="Q360" s="8" t="str">
        <f>(Audi!P319)</f>
        <v>10M010535013TM</v>
      </c>
      <c r="R360" s="14">
        <f>(Audi!Q319)</f>
        <v>68</v>
      </c>
      <c r="S360" s="12" t="str">
        <f>(Audi!R319)</f>
        <v>20"</v>
      </c>
      <c r="T360" s="12" t="str">
        <f>(Audi!S319)</f>
        <v>10.5"</v>
      </c>
      <c r="U360" s="12" t="str">
        <f>(Audi!T319)</f>
        <v>35</v>
      </c>
      <c r="V360" s="12" t="str">
        <f>(Audi!U319)</f>
        <v>5x112</v>
      </c>
      <c r="W360" s="12">
        <f>(Audi!V319)</f>
        <v>66.56</v>
      </c>
      <c r="X360" s="8" t="str">
        <f>(Audi!W319)</f>
        <v>Medium Offset</v>
      </c>
      <c r="Y360" s="8">
        <f>(Audi!X319)</f>
        <v>0</v>
      </c>
      <c r="Z360" s="9" t="str">
        <f>(Audi!Y319)</f>
        <v>285/30R20</v>
      </c>
      <c r="AA360" s="8" t="str">
        <f>(Audi!Z319)</f>
        <v>Requires 10mm wheel spacers front and rear (not included)</v>
      </c>
      <c r="AB360" s="8" t="str">
        <f>(Audi!AA319)</f>
        <v>Included</v>
      </c>
      <c r="AC360" s="8" t="str">
        <f>(Audi!AB319)</f>
        <v>LBM1415027C60-ZN</v>
      </c>
      <c r="AD360" s="8">
        <f>(Audi!AC319)</f>
        <v>0</v>
      </c>
    </row>
    <row r="361" spans="1:30" x14ac:dyDescent="0.25">
      <c r="A361" s="7" t="s">
        <v>1973</v>
      </c>
      <c r="B361" s="8" t="str">
        <f>(Audi!A320)</f>
        <v>RS5</v>
      </c>
      <c r="C361" s="9" t="str">
        <f>(Audi!B320)</f>
        <v>2018-2020</v>
      </c>
      <c r="D361" s="59" t="str">
        <f>(Audi!C320)</f>
        <v>FF10</v>
      </c>
      <c r="E361" s="8" t="str">
        <f>(Audi!D320)</f>
        <v>Liquid Metal</v>
      </c>
      <c r="F361" s="8" t="str">
        <f>(Audi!E320)</f>
        <v>10M010535013LM</v>
      </c>
      <c r="G361" s="14">
        <f>(Audi!F320)</f>
        <v>10</v>
      </c>
      <c r="H361" s="12" t="str">
        <f>(Audi!G320)</f>
        <v>20"</v>
      </c>
      <c r="I361" s="12" t="str">
        <f>(Audi!H320)</f>
        <v>10.5"</v>
      </c>
      <c r="J361" s="12" t="str">
        <f>(Audi!I320)</f>
        <v>35</v>
      </c>
      <c r="K361" s="12" t="str">
        <f>(Audi!J320)</f>
        <v>5x112</v>
      </c>
      <c r="L361" s="12">
        <f>(Audi!K320)</f>
        <v>66.56</v>
      </c>
      <c r="M361" s="8" t="str">
        <f>(Audi!L320)</f>
        <v>Medium Offset</v>
      </c>
      <c r="N361" s="8">
        <f>(Audi!M320)</f>
        <v>0</v>
      </c>
      <c r="O361" s="9" t="str">
        <f>(Audi!N320)</f>
        <v>285/30R20</v>
      </c>
      <c r="P361" s="60" t="str">
        <f>(Audi!O320)</f>
        <v>FF10</v>
      </c>
      <c r="Q361" s="8" t="str">
        <f>(Audi!P320)</f>
        <v>10M010535013LM</v>
      </c>
      <c r="R361" s="14">
        <f>(Audi!Q320)</f>
        <v>10</v>
      </c>
      <c r="S361" s="12" t="str">
        <f>(Audi!R320)</f>
        <v>20"</v>
      </c>
      <c r="T361" s="12" t="str">
        <f>(Audi!S320)</f>
        <v>10.5"</v>
      </c>
      <c r="U361" s="12" t="str">
        <f>(Audi!T320)</f>
        <v>35</v>
      </c>
      <c r="V361" s="12" t="str">
        <f>(Audi!U320)</f>
        <v>5x112</v>
      </c>
      <c r="W361" s="12">
        <f>(Audi!V320)</f>
        <v>66.56</v>
      </c>
      <c r="X361" s="8" t="str">
        <f>(Audi!W320)</f>
        <v>Medium Offset</v>
      </c>
      <c r="Y361" s="8">
        <f>(Audi!X320)</f>
        <v>0</v>
      </c>
      <c r="Z361" s="9" t="str">
        <f>(Audi!Y320)</f>
        <v>285/30R20</v>
      </c>
      <c r="AA361" s="8" t="str">
        <f>(Audi!Z320)</f>
        <v>Requires 10mm wheel spacers front and rear (not included)</v>
      </c>
      <c r="AB361" s="8" t="str">
        <f>(Audi!AA320)</f>
        <v>Included</v>
      </c>
      <c r="AC361" s="8" t="str">
        <f>(Audi!AB320)</f>
        <v>LBM1415027C60-ZN</v>
      </c>
      <c r="AD361" s="8">
        <f>(Audi!AC320)</f>
        <v>0</v>
      </c>
    </row>
    <row r="362" spans="1:30" x14ac:dyDescent="0.25">
      <c r="A362" s="7" t="s">
        <v>1973</v>
      </c>
      <c r="B362" s="8" t="e">
        <f>(Audi!#REF!)</f>
        <v>#REF!</v>
      </c>
      <c r="C362" s="9" t="e">
        <f>(Audi!#REF!)</f>
        <v>#REF!</v>
      </c>
      <c r="D362" s="59" t="e">
        <f>(Audi!#REF!)</f>
        <v>#REF!</v>
      </c>
      <c r="E362" s="8" t="e">
        <f>(Audi!#REF!)</f>
        <v>#REF!</v>
      </c>
      <c r="F362" s="8" t="e">
        <f>(Audi!#REF!)</f>
        <v>#REF!</v>
      </c>
      <c r="G362" s="14" t="e">
        <f>(Audi!#REF!)</f>
        <v>#REF!</v>
      </c>
      <c r="H362" s="12" t="e">
        <f>(Audi!#REF!)</f>
        <v>#REF!</v>
      </c>
      <c r="I362" s="12" t="e">
        <f>(Audi!#REF!)</f>
        <v>#REF!</v>
      </c>
      <c r="J362" s="12" t="e">
        <f>(Audi!#REF!)</f>
        <v>#REF!</v>
      </c>
      <c r="K362" s="12" t="e">
        <f>(Audi!#REF!)</f>
        <v>#REF!</v>
      </c>
      <c r="L362" s="12" t="e">
        <f>(Audi!#REF!)</f>
        <v>#REF!</v>
      </c>
      <c r="M362" s="8" t="e">
        <f>(Audi!#REF!)</f>
        <v>#REF!</v>
      </c>
      <c r="N362" s="8" t="e">
        <f>(Audi!#REF!)</f>
        <v>#REF!</v>
      </c>
      <c r="O362" s="9" t="e">
        <f>(Audi!#REF!)</f>
        <v>#REF!</v>
      </c>
      <c r="P362" s="60" t="e">
        <f>(Audi!#REF!)</f>
        <v>#REF!</v>
      </c>
      <c r="Q362" s="8" t="e">
        <f>(Audi!#REF!)</f>
        <v>#REF!</v>
      </c>
      <c r="R362" s="14" t="e">
        <f>(Audi!#REF!)</f>
        <v>#REF!</v>
      </c>
      <c r="S362" s="12" t="e">
        <f>(Audi!#REF!)</f>
        <v>#REF!</v>
      </c>
      <c r="T362" s="12" t="e">
        <f>(Audi!#REF!)</f>
        <v>#REF!</v>
      </c>
      <c r="U362" s="12" t="e">
        <f>(Audi!#REF!)</f>
        <v>#REF!</v>
      </c>
      <c r="V362" s="12" t="e">
        <f>(Audi!#REF!)</f>
        <v>#REF!</v>
      </c>
      <c r="W362" s="12" t="e">
        <f>(Audi!#REF!)</f>
        <v>#REF!</v>
      </c>
      <c r="X362" s="8" t="e">
        <f>(Audi!#REF!)</f>
        <v>#REF!</v>
      </c>
      <c r="Y362" s="8" t="e">
        <f>(Audi!#REF!)</f>
        <v>#REF!</v>
      </c>
      <c r="Z362" s="9" t="e">
        <f>(Audi!#REF!)</f>
        <v>#REF!</v>
      </c>
      <c r="AA362" s="8" t="e">
        <f>(Audi!#REF!)</f>
        <v>#REF!</v>
      </c>
      <c r="AB362" s="8" t="e">
        <f>(Audi!#REF!)</f>
        <v>#REF!</v>
      </c>
      <c r="AC362" s="8" t="e">
        <f>(Audi!#REF!)</f>
        <v>#REF!</v>
      </c>
      <c r="AD362" s="8" t="e">
        <f>(Audi!#REF!)</f>
        <v>#REF!</v>
      </c>
    </row>
    <row r="363" spans="1:30" x14ac:dyDescent="0.25">
      <c r="A363" s="7" t="s">
        <v>1973</v>
      </c>
      <c r="B363" s="8" t="e">
        <f>(Audi!#REF!)</f>
        <v>#REF!</v>
      </c>
      <c r="C363" s="9" t="e">
        <f>(Audi!#REF!)</f>
        <v>#REF!</v>
      </c>
      <c r="D363" s="59" t="e">
        <f>(Audi!#REF!)</f>
        <v>#REF!</v>
      </c>
      <c r="E363" s="8" t="e">
        <f>(Audi!#REF!)</f>
        <v>#REF!</v>
      </c>
      <c r="F363" s="8" t="e">
        <f>(Audi!#REF!)</f>
        <v>#REF!</v>
      </c>
      <c r="G363" s="14" t="e">
        <f>(Audi!#REF!)</f>
        <v>#REF!</v>
      </c>
      <c r="H363" s="12" t="e">
        <f>(Audi!#REF!)</f>
        <v>#REF!</v>
      </c>
      <c r="I363" s="12" t="e">
        <f>(Audi!#REF!)</f>
        <v>#REF!</v>
      </c>
      <c r="J363" s="12" t="e">
        <f>(Audi!#REF!)</f>
        <v>#REF!</v>
      </c>
      <c r="K363" s="12" t="e">
        <f>(Audi!#REF!)</f>
        <v>#REF!</v>
      </c>
      <c r="L363" s="12" t="e">
        <f>(Audi!#REF!)</f>
        <v>#REF!</v>
      </c>
      <c r="M363" s="8" t="e">
        <f>(Audi!#REF!)</f>
        <v>#REF!</v>
      </c>
      <c r="N363" s="8" t="e">
        <f>(Audi!#REF!)</f>
        <v>#REF!</v>
      </c>
      <c r="O363" s="9" t="e">
        <f>(Audi!#REF!)</f>
        <v>#REF!</v>
      </c>
      <c r="P363" s="60" t="e">
        <f>(Audi!#REF!)</f>
        <v>#REF!</v>
      </c>
      <c r="Q363" s="8" t="e">
        <f>(Audi!#REF!)</f>
        <v>#REF!</v>
      </c>
      <c r="R363" s="14" t="e">
        <f>(Audi!#REF!)</f>
        <v>#REF!</v>
      </c>
      <c r="S363" s="12" t="e">
        <f>(Audi!#REF!)</f>
        <v>#REF!</v>
      </c>
      <c r="T363" s="12" t="e">
        <f>(Audi!#REF!)</f>
        <v>#REF!</v>
      </c>
      <c r="U363" s="12" t="e">
        <f>(Audi!#REF!)</f>
        <v>#REF!</v>
      </c>
      <c r="V363" s="12" t="e">
        <f>(Audi!#REF!)</f>
        <v>#REF!</v>
      </c>
      <c r="W363" s="12" t="e">
        <f>(Audi!#REF!)</f>
        <v>#REF!</v>
      </c>
      <c r="X363" s="8" t="e">
        <f>(Audi!#REF!)</f>
        <v>#REF!</v>
      </c>
      <c r="Y363" s="8" t="e">
        <f>(Audi!#REF!)</f>
        <v>#REF!</v>
      </c>
      <c r="Z363" s="9" t="e">
        <f>(Audi!#REF!)</f>
        <v>#REF!</v>
      </c>
      <c r="AA363" s="8" t="e">
        <f>(Audi!#REF!)</f>
        <v>#REF!</v>
      </c>
      <c r="AB363" s="8" t="e">
        <f>(Audi!#REF!)</f>
        <v>#REF!</v>
      </c>
      <c r="AC363" s="8" t="e">
        <f>(Audi!#REF!)</f>
        <v>#REF!</v>
      </c>
      <c r="AD363" s="8" t="e">
        <f>(Audi!#REF!)</f>
        <v>#REF!</v>
      </c>
    </row>
    <row r="364" spans="1:30" x14ac:dyDescent="0.25">
      <c r="A364" s="7" t="s">
        <v>1973</v>
      </c>
      <c r="B364" s="8" t="e">
        <f>(Audi!#REF!)</f>
        <v>#REF!</v>
      </c>
      <c r="C364" s="9" t="e">
        <f>(Audi!#REF!)</f>
        <v>#REF!</v>
      </c>
      <c r="D364" s="59" t="e">
        <f>(Audi!#REF!)</f>
        <v>#REF!</v>
      </c>
      <c r="E364" s="8" t="e">
        <f>(Audi!#REF!)</f>
        <v>#REF!</v>
      </c>
      <c r="F364" s="8" t="e">
        <f>(Audi!#REF!)</f>
        <v>#REF!</v>
      </c>
      <c r="G364" s="14" t="e">
        <f>(Audi!#REF!)</f>
        <v>#REF!</v>
      </c>
      <c r="H364" s="12" t="e">
        <f>(Audi!#REF!)</f>
        <v>#REF!</v>
      </c>
      <c r="I364" s="12" t="e">
        <f>(Audi!#REF!)</f>
        <v>#REF!</v>
      </c>
      <c r="J364" s="12" t="e">
        <f>(Audi!#REF!)</f>
        <v>#REF!</v>
      </c>
      <c r="K364" s="12" t="e">
        <f>(Audi!#REF!)</f>
        <v>#REF!</v>
      </c>
      <c r="L364" s="12" t="e">
        <f>(Audi!#REF!)</f>
        <v>#REF!</v>
      </c>
      <c r="M364" s="8" t="e">
        <f>(Audi!#REF!)</f>
        <v>#REF!</v>
      </c>
      <c r="N364" s="8" t="e">
        <f>(Audi!#REF!)</f>
        <v>#REF!</v>
      </c>
      <c r="O364" s="9" t="e">
        <f>(Audi!#REF!)</f>
        <v>#REF!</v>
      </c>
      <c r="P364" s="60" t="e">
        <f>(Audi!#REF!)</f>
        <v>#REF!</v>
      </c>
      <c r="Q364" s="8" t="e">
        <f>(Audi!#REF!)</f>
        <v>#REF!</v>
      </c>
      <c r="R364" s="14" t="e">
        <f>(Audi!#REF!)</f>
        <v>#REF!</v>
      </c>
      <c r="S364" s="12" t="e">
        <f>(Audi!#REF!)</f>
        <v>#REF!</v>
      </c>
      <c r="T364" s="12" t="e">
        <f>(Audi!#REF!)</f>
        <v>#REF!</v>
      </c>
      <c r="U364" s="12" t="e">
        <f>(Audi!#REF!)</f>
        <v>#REF!</v>
      </c>
      <c r="V364" s="12" t="e">
        <f>(Audi!#REF!)</f>
        <v>#REF!</v>
      </c>
      <c r="W364" s="12" t="e">
        <f>(Audi!#REF!)</f>
        <v>#REF!</v>
      </c>
      <c r="X364" s="8" t="e">
        <f>(Audi!#REF!)</f>
        <v>#REF!</v>
      </c>
      <c r="Y364" s="8" t="e">
        <f>(Audi!#REF!)</f>
        <v>#REF!</v>
      </c>
      <c r="Z364" s="9" t="e">
        <f>(Audi!#REF!)</f>
        <v>#REF!</v>
      </c>
      <c r="AA364" s="8" t="e">
        <f>(Audi!#REF!)</f>
        <v>#REF!</v>
      </c>
      <c r="AB364" s="8" t="e">
        <f>(Audi!#REF!)</f>
        <v>#REF!</v>
      </c>
      <c r="AC364" s="8" t="e">
        <f>(Audi!#REF!)</f>
        <v>#REF!</v>
      </c>
      <c r="AD364" s="8" t="e">
        <f>(Audi!#REF!)</f>
        <v>#REF!</v>
      </c>
    </row>
    <row r="365" spans="1:30" x14ac:dyDescent="0.25">
      <c r="A365" s="7" t="s">
        <v>1973</v>
      </c>
      <c r="B365" s="8" t="str">
        <f>(Audi!A321)</f>
        <v>RS5</v>
      </c>
      <c r="C365" s="9" t="str">
        <f>(Audi!B321)</f>
        <v>2010-2016</v>
      </c>
      <c r="D365" s="59" t="str">
        <f>(Audi!C321)</f>
        <v>FF10</v>
      </c>
      <c r="E365" s="8" t="str">
        <f>(Audi!D321)</f>
        <v>Tarmac</v>
      </c>
      <c r="F365" s="8" t="str">
        <f>(Audi!E321)</f>
        <v>10M110535013TM</v>
      </c>
      <c r="G365" s="14">
        <f>(Audi!F321)</f>
        <v>-2</v>
      </c>
      <c r="H365" s="12" t="str">
        <f>(Audi!G321)</f>
        <v>21"</v>
      </c>
      <c r="I365" s="12" t="str">
        <f>(Audi!H321)</f>
        <v>10.5"</v>
      </c>
      <c r="J365" s="12" t="str">
        <f>(Audi!I321)</f>
        <v>35</v>
      </c>
      <c r="K365" s="12" t="str">
        <f>(Audi!J321)</f>
        <v>5x112</v>
      </c>
      <c r="L365" s="12">
        <f>(Audi!K321)</f>
        <v>66.56</v>
      </c>
      <c r="M365" s="8" t="str">
        <f>(Audi!L321)</f>
        <v>Medium Offset</v>
      </c>
      <c r="N365" s="8">
        <f>(Audi!M321)</f>
        <v>0</v>
      </c>
      <c r="O365" s="9" t="str">
        <f>(Audi!N321)</f>
        <v>295/25R21</v>
      </c>
      <c r="P365" s="60" t="str">
        <f>(Audi!O321)</f>
        <v>FF10</v>
      </c>
      <c r="Q365" s="8" t="str">
        <f>(Audi!P321)</f>
        <v>10M110535013TM</v>
      </c>
      <c r="R365" s="14">
        <f>(Audi!Q321)</f>
        <v>-2</v>
      </c>
      <c r="S365" s="12" t="str">
        <f>(Audi!R321)</f>
        <v>21"</v>
      </c>
      <c r="T365" s="12" t="str">
        <f>(Audi!S321)</f>
        <v>10.5"</v>
      </c>
      <c r="U365" s="12" t="str">
        <f>(Audi!T321)</f>
        <v>35</v>
      </c>
      <c r="V365" s="12" t="str">
        <f>(Audi!U321)</f>
        <v>5x112</v>
      </c>
      <c r="W365" s="12">
        <f>(Audi!V321)</f>
        <v>66.56</v>
      </c>
      <c r="X365" s="8" t="str">
        <f>(Audi!W321)</f>
        <v>Medium Offset</v>
      </c>
      <c r="Y365" s="8">
        <f>(Audi!X321)</f>
        <v>0</v>
      </c>
      <c r="Z365" s="9" t="str">
        <f>(Audi!Y321)</f>
        <v>295/25R21</v>
      </c>
      <c r="AA365" s="8" t="str">
        <f>(Audi!Z321)</f>
        <v>Excludes Carbon Ceramic, Excludes DRC (tire will rub at full lock on DRC lines)</v>
      </c>
      <c r="AB365" s="8" t="str">
        <f>(Audi!AA321)</f>
        <v>Included</v>
      </c>
      <c r="AC365" s="8" t="str">
        <f>(Audi!AB321)</f>
        <v>LBM1415027C60-ZN</v>
      </c>
      <c r="AD365" s="8">
        <f>(Audi!AC321)</f>
        <v>0</v>
      </c>
    </row>
    <row r="366" spans="1:30" x14ac:dyDescent="0.25">
      <c r="A366" s="7" t="s">
        <v>1973</v>
      </c>
      <c r="B366" s="8" t="str">
        <f>(Audi!A322)</f>
        <v>RS5</v>
      </c>
      <c r="C366" s="9" t="str">
        <f>(Audi!B322)</f>
        <v>2010-2016</v>
      </c>
      <c r="D366" s="59" t="str">
        <f>(Audi!C322)</f>
        <v>FF10</v>
      </c>
      <c r="E366" s="8" t="str">
        <f>(Audi!D322)</f>
        <v>Liquid Metal</v>
      </c>
      <c r="F366" s="8" t="str">
        <f>(Audi!E322)</f>
        <v>10M110535013LM</v>
      </c>
      <c r="G366" s="14">
        <f>(Audi!F322)</f>
        <v>-2</v>
      </c>
      <c r="H366" s="12" t="str">
        <f>(Audi!G322)</f>
        <v>21"</v>
      </c>
      <c r="I366" s="12" t="str">
        <f>(Audi!H322)</f>
        <v>10.5"</v>
      </c>
      <c r="J366" s="12" t="str">
        <f>(Audi!I322)</f>
        <v>35</v>
      </c>
      <c r="K366" s="12" t="str">
        <f>(Audi!J322)</f>
        <v>5x112</v>
      </c>
      <c r="L366" s="12">
        <f>(Audi!K322)</f>
        <v>66.56</v>
      </c>
      <c r="M366" s="8" t="str">
        <f>(Audi!L322)</f>
        <v>Medium Offset</v>
      </c>
      <c r="N366" s="8">
        <f>(Audi!M322)</f>
        <v>0</v>
      </c>
      <c r="O366" s="9" t="str">
        <f>(Audi!N322)</f>
        <v>295/25R21</v>
      </c>
      <c r="P366" s="60" t="str">
        <f>(Audi!O322)</f>
        <v>FF10</v>
      </c>
      <c r="Q366" s="8" t="str">
        <f>(Audi!P322)</f>
        <v>10M110535013LM</v>
      </c>
      <c r="R366" s="14">
        <f>(Audi!Q322)</f>
        <v>-2</v>
      </c>
      <c r="S366" s="12" t="str">
        <f>(Audi!R322)</f>
        <v>21"</v>
      </c>
      <c r="T366" s="12" t="str">
        <f>(Audi!S322)</f>
        <v>10.5"</v>
      </c>
      <c r="U366" s="12" t="str">
        <f>(Audi!T322)</f>
        <v>35</v>
      </c>
      <c r="V366" s="12" t="str">
        <f>(Audi!U322)</f>
        <v>5x112</v>
      </c>
      <c r="W366" s="12">
        <f>(Audi!V322)</f>
        <v>66.56</v>
      </c>
      <c r="X366" s="8" t="str">
        <f>(Audi!W322)</f>
        <v>Medium Offset</v>
      </c>
      <c r="Y366" s="8">
        <f>(Audi!X322)</f>
        <v>0</v>
      </c>
      <c r="Z366" s="9" t="str">
        <f>(Audi!Y322)</f>
        <v>295/25R21</v>
      </c>
      <c r="AA366" s="8" t="str">
        <f>(Audi!Z322)</f>
        <v>Excludes Carbon Ceramic, Excludes DRC (tire will rub at full lock on DRC lines)</v>
      </c>
      <c r="AB366" s="8" t="str">
        <f>(Audi!AA322)</f>
        <v>Included</v>
      </c>
      <c r="AC366" s="8" t="str">
        <f>(Audi!AB322)</f>
        <v>LBM1415027C60-ZN</v>
      </c>
      <c r="AD366" s="8">
        <f>(Audi!AC322)</f>
        <v>0</v>
      </c>
    </row>
    <row r="367" spans="1:30" x14ac:dyDescent="0.25">
      <c r="A367" s="7" t="s">
        <v>1973</v>
      </c>
      <c r="B367" s="8" t="str">
        <f>(Audi!A323)</f>
        <v>RS5</v>
      </c>
      <c r="C367" s="9" t="str">
        <f>(Audi!B323)</f>
        <v>2010-2016</v>
      </c>
      <c r="D367" s="59" t="str">
        <f>(Audi!C323)</f>
        <v>FF11</v>
      </c>
      <c r="E367" s="8" t="str">
        <f>(Audi!D323)</f>
        <v>Tarmac</v>
      </c>
      <c r="F367" s="8" t="str">
        <f>(Audi!E323)</f>
        <v>11M010535013TM</v>
      </c>
      <c r="G367" s="14">
        <f>(Audi!F323)</f>
        <v>23</v>
      </c>
      <c r="H367" s="12" t="str">
        <f>(Audi!G323)</f>
        <v>20"</v>
      </c>
      <c r="I367" s="12" t="str">
        <f>(Audi!H323)</f>
        <v>10.5"</v>
      </c>
      <c r="J367" s="12" t="str">
        <f>(Audi!I323)</f>
        <v>35</v>
      </c>
      <c r="K367" s="12" t="str">
        <f>(Audi!J323)</f>
        <v>5x112</v>
      </c>
      <c r="L367" s="12">
        <f>(Audi!K323)</f>
        <v>66.56</v>
      </c>
      <c r="M367" s="8" t="str">
        <f>(Audi!L323)</f>
        <v>Medium Offset</v>
      </c>
      <c r="N367" s="8">
        <f>(Audi!M323)</f>
        <v>0</v>
      </c>
      <c r="O367" s="9" t="str">
        <f>(Audi!N323)</f>
        <v>285/30R20</v>
      </c>
      <c r="P367" s="60" t="str">
        <f>(Audi!O323)</f>
        <v>FF11</v>
      </c>
      <c r="Q367" s="8" t="str">
        <f>(Audi!P323)</f>
        <v>11M010535013TM</v>
      </c>
      <c r="R367" s="14">
        <f>(Audi!Q323)</f>
        <v>23</v>
      </c>
      <c r="S367" s="12" t="str">
        <f>(Audi!R323)</f>
        <v>20"</v>
      </c>
      <c r="T367" s="12" t="str">
        <f>(Audi!S323)</f>
        <v>10.5"</v>
      </c>
      <c r="U367" s="12" t="str">
        <f>(Audi!T323)</f>
        <v>35</v>
      </c>
      <c r="V367" s="12" t="str">
        <f>(Audi!U323)</f>
        <v>5x112</v>
      </c>
      <c r="W367" s="12">
        <f>(Audi!V323)</f>
        <v>66.56</v>
      </c>
      <c r="X367" s="8" t="str">
        <f>(Audi!W323)</f>
        <v>Medium Offset</v>
      </c>
      <c r="Y367" s="8">
        <f>(Audi!X323)</f>
        <v>0</v>
      </c>
      <c r="Z367" s="9" t="str">
        <f>(Audi!Y323)</f>
        <v>285/30R20</v>
      </c>
      <c r="AA367" s="8" t="str">
        <f>(Audi!Z323)</f>
        <v>Excludes Carbon Ceramic, Excludes DRC (tire will rub at full lock on DRC lines)</v>
      </c>
      <c r="AB367" s="8" t="str">
        <f>(Audi!AA323)</f>
        <v>Included</v>
      </c>
      <c r="AC367" s="8" t="str">
        <f>(Audi!AB323)</f>
        <v>LBM1415027C60-ZN</v>
      </c>
      <c r="AD367" s="8">
        <f>(Audi!AC323)</f>
        <v>0</v>
      </c>
    </row>
    <row r="368" spans="1:30" x14ac:dyDescent="0.25">
      <c r="A368" s="7" t="s">
        <v>1973</v>
      </c>
      <c r="B368" s="8" t="str">
        <f>(Audi!A324)</f>
        <v>RS5</v>
      </c>
      <c r="C368" s="9" t="str">
        <f>(Audi!B324)</f>
        <v>2010-2016</v>
      </c>
      <c r="D368" s="59" t="str">
        <f>(Audi!C324)</f>
        <v>FF11</v>
      </c>
      <c r="E368" s="8" t="str">
        <f>(Audi!D324)</f>
        <v>Liquid Metal</v>
      </c>
      <c r="F368" s="8" t="str">
        <f>(Audi!E324)</f>
        <v>11M010535013LM</v>
      </c>
      <c r="G368" s="14">
        <f>(Audi!F324)</f>
        <v>13</v>
      </c>
      <c r="H368" s="12" t="str">
        <f>(Audi!G324)</f>
        <v>20"</v>
      </c>
      <c r="I368" s="12" t="str">
        <f>(Audi!H324)</f>
        <v>10.5"</v>
      </c>
      <c r="J368" s="12" t="str">
        <f>(Audi!I324)</f>
        <v>35</v>
      </c>
      <c r="K368" s="12" t="str">
        <f>(Audi!J324)</f>
        <v>5x112</v>
      </c>
      <c r="L368" s="12">
        <f>(Audi!K324)</f>
        <v>66.56</v>
      </c>
      <c r="M368" s="8" t="str">
        <f>(Audi!L324)</f>
        <v>Medium Offset</v>
      </c>
      <c r="N368" s="8">
        <f>(Audi!M324)</f>
        <v>0</v>
      </c>
      <c r="O368" s="9" t="str">
        <f>(Audi!N324)</f>
        <v>285/30R20</v>
      </c>
      <c r="P368" s="60" t="str">
        <f>(Audi!O324)</f>
        <v>FF11</v>
      </c>
      <c r="Q368" s="8" t="str">
        <f>(Audi!P324)</f>
        <v>11M010535013LM</v>
      </c>
      <c r="R368" s="14">
        <f>(Audi!Q324)</f>
        <v>13</v>
      </c>
      <c r="S368" s="12" t="str">
        <f>(Audi!R324)</f>
        <v>20"</v>
      </c>
      <c r="T368" s="12" t="str">
        <f>(Audi!S324)</f>
        <v>10.5"</v>
      </c>
      <c r="U368" s="12" t="str">
        <f>(Audi!T324)</f>
        <v>35</v>
      </c>
      <c r="V368" s="12" t="str">
        <f>(Audi!U324)</f>
        <v>5x112</v>
      </c>
      <c r="W368" s="12">
        <f>(Audi!V324)</f>
        <v>66.56</v>
      </c>
      <c r="X368" s="8" t="str">
        <f>(Audi!W324)</f>
        <v>Medium Offset</v>
      </c>
      <c r="Y368" s="8">
        <f>(Audi!X324)</f>
        <v>0</v>
      </c>
      <c r="Z368" s="9" t="str">
        <f>(Audi!Y324)</f>
        <v>285/30R20</v>
      </c>
      <c r="AA368" s="8" t="str">
        <f>(Audi!Z324)</f>
        <v>Excludes Carbon Ceramic, Excludes DRC (tire will rub at full lock on DRC lines)</v>
      </c>
      <c r="AB368" s="8" t="str">
        <f>(Audi!AA324)</f>
        <v>Included</v>
      </c>
      <c r="AC368" s="8" t="str">
        <f>(Audi!AB324)</f>
        <v>LBM1415027C60-ZN</v>
      </c>
      <c r="AD368" s="8">
        <f>(Audi!AC324)</f>
        <v>0</v>
      </c>
    </row>
    <row r="369" spans="1:30" x14ac:dyDescent="0.25">
      <c r="A369" s="7" t="s">
        <v>1973</v>
      </c>
      <c r="B369" s="8" t="str">
        <f>(Audi!A325)</f>
        <v>RS5</v>
      </c>
      <c r="C369" s="9" t="str">
        <f>(Audi!B325)</f>
        <v>2010-2016</v>
      </c>
      <c r="D369" s="59" t="str">
        <f>(Audi!C325)</f>
        <v>FF11</v>
      </c>
      <c r="E369" s="8" t="str">
        <f>(Audi!D325)</f>
        <v>Tarmac</v>
      </c>
      <c r="F369" s="8" t="str">
        <f>(Audi!E325)</f>
        <v>11M009025013TM</v>
      </c>
      <c r="G369" s="14">
        <f>(Audi!F325)</f>
        <v>22</v>
      </c>
      <c r="H369" s="12" t="str">
        <f>(Audi!G325)</f>
        <v>20"</v>
      </c>
      <c r="I369" s="12" t="str">
        <f>(Audi!H325)</f>
        <v>9.0"</v>
      </c>
      <c r="J369" s="12" t="str">
        <f>(Audi!I325)</f>
        <v>25</v>
      </c>
      <c r="K369" s="12" t="str">
        <f>(Audi!J325)</f>
        <v>5x112</v>
      </c>
      <c r="L369" s="12">
        <f>(Audi!K325)</f>
        <v>66.56</v>
      </c>
      <c r="M369" s="8" t="str">
        <f>(Audi!L325)</f>
        <v>Medium Offset</v>
      </c>
      <c r="N369" s="8">
        <f>(Audi!M325)</f>
        <v>0</v>
      </c>
      <c r="O369" s="9" t="str">
        <f>(Audi!N325)</f>
        <v>255/30R20</v>
      </c>
      <c r="P369" s="60" t="str">
        <f>(Audi!O325)</f>
        <v>FF11</v>
      </c>
      <c r="Q369" s="8" t="str">
        <f>(Audi!P325)</f>
        <v>11M009025013TM</v>
      </c>
      <c r="R369" s="14">
        <f>(Audi!Q325)</f>
        <v>22</v>
      </c>
      <c r="S369" s="12" t="str">
        <f>(Audi!R325)</f>
        <v>20"</v>
      </c>
      <c r="T369" s="12" t="str">
        <f>(Audi!S325)</f>
        <v>9.0"</v>
      </c>
      <c r="U369" s="12" t="str">
        <f>(Audi!T325)</f>
        <v>25</v>
      </c>
      <c r="V369" s="12" t="str">
        <f>(Audi!U325)</f>
        <v>5x112</v>
      </c>
      <c r="W369" s="12">
        <f>(Audi!V325)</f>
        <v>66.56</v>
      </c>
      <c r="X369" s="8" t="str">
        <f>(Audi!W325)</f>
        <v>Medium Offset</v>
      </c>
      <c r="Y369" s="8">
        <f>(Audi!X325)</f>
        <v>0</v>
      </c>
      <c r="Z369" s="9" t="str">
        <f>(Audi!Y325)</f>
        <v>255/30R20</v>
      </c>
      <c r="AA369" s="8" t="str">
        <f>(Audi!Z325)</f>
        <v>Excludes Carbon Ceramic,  Requires 3mm spacer up front to clear caliper on steel brakes</v>
      </c>
      <c r="AB369" s="8" t="str">
        <f>(Audi!AA325)</f>
        <v>Included</v>
      </c>
      <c r="AC369" s="8" t="str">
        <f>(Audi!AB325)</f>
        <v>LBM1415027C60-ZN</v>
      </c>
      <c r="AD369" s="8">
        <f>(Audi!AC325)</f>
        <v>0</v>
      </c>
    </row>
    <row r="370" spans="1:30" x14ac:dyDescent="0.25">
      <c r="A370" s="7" t="s">
        <v>1973</v>
      </c>
      <c r="B370" s="8" t="str">
        <f>(Audi!A326)</f>
        <v>RS5</v>
      </c>
      <c r="C370" s="9" t="str">
        <f>(Audi!B326)</f>
        <v>2010-2016</v>
      </c>
      <c r="D370" s="59" t="str">
        <f>(Audi!C326)</f>
        <v>FF11</v>
      </c>
      <c r="E370" s="8" t="str">
        <f>(Audi!D326)</f>
        <v>Liquid Metal</v>
      </c>
      <c r="F370" s="8" t="str">
        <f>(Audi!E326)</f>
        <v>11M009025013LM</v>
      </c>
      <c r="G370" s="14">
        <f>(Audi!F326)</f>
        <v>5</v>
      </c>
      <c r="H370" s="12" t="str">
        <f>(Audi!G326)</f>
        <v>20"</v>
      </c>
      <c r="I370" s="12" t="str">
        <f>(Audi!H326)</f>
        <v>9.0"</v>
      </c>
      <c r="J370" s="12" t="str">
        <f>(Audi!I326)</f>
        <v>25</v>
      </c>
      <c r="K370" s="12" t="str">
        <f>(Audi!J326)</f>
        <v>5x112</v>
      </c>
      <c r="L370" s="12">
        <f>(Audi!K326)</f>
        <v>66.56</v>
      </c>
      <c r="M370" s="8" t="str">
        <f>(Audi!L326)</f>
        <v>Medium Offset</v>
      </c>
      <c r="N370" s="8">
        <f>(Audi!M326)</f>
        <v>0</v>
      </c>
      <c r="O370" s="9" t="str">
        <f>(Audi!N326)</f>
        <v>255/30R20</v>
      </c>
      <c r="P370" s="60" t="str">
        <f>(Audi!O326)</f>
        <v>FF11</v>
      </c>
      <c r="Q370" s="8" t="str">
        <f>(Audi!P326)</f>
        <v>11M009025013LM</v>
      </c>
      <c r="R370" s="14">
        <f>(Audi!Q326)</f>
        <v>5</v>
      </c>
      <c r="S370" s="12" t="str">
        <f>(Audi!R326)</f>
        <v>20"</v>
      </c>
      <c r="T370" s="12" t="str">
        <f>(Audi!S326)</f>
        <v>9.0"</v>
      </c>
      <c r="U370" s="12" t="str">
        <f>(Audi!T326)</f>
        <v>25</v>
      </c>
      <c r="V370" s="12" t="str">
        <f>(Audi!U326)</f>
        <v>5x112</v>
      </c>
      <c r="W370" s="12">
        <f>(Audi!V326)</f>
        <v>66.56</v>
      </c>
      <c r="X370" s="8" t="str">
        <f>(Audi!W326)</f>
        <v>Medium Offset</v>
      </c>
      <c r="Y370" s="8">
        <f>(Audi!X326)</f>
        <v>0</v>
      </c>
      <c r="Z370" s="9" t="str">
        <f>(Audi!Y326)</f>
        <v>255/30R20</v>
      </c>
      <c r="AA370" s="8" t="str">
        <f>(Audi!Z326)</f>
        <v>Excludes Carbon Ceramic,  Requires 3mm spacer up front to clear caliper on steel brakes</v>
      </c>
      <c r="AB370" s="8" t="str">
        <f>(Audi!AA326)</f>
        <v>Included</v>
      </c>
      <c r="AC370" s="8" t="str">
        <f>(Audi!AB326)</f>
        <v>LBM1415027C60-ZN</v>
      </c>
      <c r="AD370" s="8">
        <f>(Audi!AC326)</f>
        <v>0</v>
      </c>
    </row>
    <row r="371" spans="1:30" x14ac:dyDescent="0.25">
      <c r="A371" s="7" t="s">
        <v>1973</v>
      </c>
      <c r="B371" s="8" t="str">
        <f>(Audi!A327)</f>
        <v>RS5</v>
      </c>
      <c r="C371" s="9" t="str">
        <f>(Audi!B327)</f>
        <v>2018-2020</v>
      </c>
      <c r="D371" s="59" t="str">
        <f>(Audi!C327)</f>
        <v>FF11</v>
      </c>
      <c r="E371" s="8" t="str">
        <f>(Audi!D327)</f>
        <v>Tarmac</v>
      </c>
      <c r="F371" s="8" t="str">
        <f>(Audi!E327)</f>
        <v>11M010535013TM</v>
      </c>
      <c r="G371" s="14">
        <f>(Audi!F327)</f>
        <v>23</v>
      </c>
      <c r="H371" s="12" t="str">
        <f>(Audi!G327)</f>
        <v>20"</v>
      </c>
      <c r="I371" s="12" t="str">
        <f>(Audi!H327)</f>
        <v>10.5"</v>
      </c>
      <c r="J371" s="12" t="str">
        <f>(Audi!I327)</f>
        <v>35</v>
      </c>
      <c r="K371" s="12" t="str">
        <f>(Audi!J327)</f>
        <v>5x112</v>
      </c>
      <c r="L371" s="12">
        <f>(Audi!K327)</f>
        <v>66.56</v>
      </c>
      <c r="M371" s="8" t="str">
        <f>(Audi!L327)</f>
        <v>Medium Offset</v>
      </c>
      <c r="N371" s="8">
        <f>(Audi!M327)</f>
        <v>0</v>
      </c>
      <c r="O371" s="9" t="str">
        <f>(Audi!N327)</f>
        <v>285/30R20</v>
      </c>
      <c r="P371" s="60" t="str">
        <f>(Audi!O327)</f>
        <v>FF11</v>
      </c>
      <c r="Q371" s="8" t="str">
        <f>(Audi!P327)</f>
        <v>11M010535013TM</v>
      </c>
      <c r="R371" s="14">
        <f>(Audi!Q327)</f>
        <v>23</v>
      </c>
      <c r="S371" s="12" t="str">
        <f>(Audi!R327)</f>
        <v>20"</v>
      </c>
      <c r="T371" s="12" t="str">
        <f>(Audi!S327)</f>
        <v>10.5"</v>
      </c>
      <c r="U371" s="12" t="str">
        <f>(Audi!T327)</f>
        <v>35</v>
      </c>
      <c r="V371" s="12" t="str">
        <f>(Audi!U327)</f>
        <v>5x112</v>
      </c>
      <c r="W371" s="12">
        <f>(Audi!V327)</f>
        <v>66.56</v>
      </c>
      <c r="X371" s="8" t="str">
        <f>(Audi!W327)</f>
        <v>Medium Offset</v>
      </c>
      <c r="Y371" s="8">
        <f>(Audi!X327)</f>
        <v>0</v>
      </c>
      <c r="Z371" s="9" t="str">
        <f>(Audi!Y327)</f>
        <v>285/30R20</v>
      </c>
      <c r="AA371" s="8" t="str">
        <f>(Audi!Z327)</f>
        <v>Requires 10mm wheel spacers front and rear (not included)</v>
      </c>
      <c r="AB371" s="8" t="str">
        <f>(Audi!AA327)</f>
        <v>Included</v>
      </c>
      <c r="AC371" s="8" t="str">
        <f>(Audi!AB327)</f>
        <v>LBM1415027C60-ZN</v>
      </c>
      <c r="AD371" s="8">
        <f>(Audi!AC327)</f>
        <v>0</v>
      </c>
    </row>
    <row r="372" spans="1:30" x14ac:dyDescent="0.25">
      <c r="A372" s="7" t="s">
        <v>1973</v>
      </c>
      <c r="B372" s="8" t="str">
        <f>(Audi!A328)</f>
        <v>RS5</v>
      </c>
      <c r="C372" s="9" t="str">
        <f>(Audi!B328)</f>
        <v>2018-2020</v>
      </c>
      <c r="D372" s="59" t="str">
        <f>(Audi!C328)</f>
        <v>FF11</v>
      </c>
      <c r="E372" s="8" t="str">
        <f>(Audi!D328)</f>
        <v>Liquid Metal</v>
      </c>
      <c r="F372" s="8" t="str">
        <f>(Audi!E328)</f>
        <v>11M010535013LM</v>
      </c>
      <c r="G372" s="14">
        <f>(Audi!F328)</f>
        <v>13</v>
      </c>
      <c r="H372" s="12" t="str">
        <f>(Audi!G328)</f>
        <v>20"</v>
      </c>
      <c r="I372" s="12" t="str">
        <f>(Audi!H328)</f>
        <v>10.5"</v>
      </c>
      <c r="J372" s="12" t="str">
        <f>(Audi!I328)</f>
        <v>35</v>
      </c>
      <c r="K372" s="12" t="str">
        <f>(Audi!J328)</f>
        <v>5x112</v>
      </c>
      <c r="L372" s="12">
        <f>(Audi!K328)</f>
        <v>66.56</v>
      </c>
      <c r="M372" s="8" t="str">
        <f>(Audi!L328)</f>
        <v>Medium Offset</v>
      </c>
      <c r="N372" s="8">
        <f>(Audi!M328)</f>
        <v>0</v>
      </c>
      <c r="O372" s="9" t="str">
        <f>(Audi!N328)</f>
        <v>285/30R20</v>
      </c>
      <c r="P372" s="60" t="str">
        <f>(Audi!O328)</f>
        <v>FF11</v>
      </c>
      <c r="Q372" s="8" t="str">
        <f>(Audi!P328)</f>
        <v>11M010535013LM</v>
      </c>
      <c r="R372" s="14">
        <f>(Audi!Q328)</f>
        <v>13</v>
      </c>
      <c r="S372" s="12" t="str">
        <f>(Audi!R328)</f>
        <v>20"</v>
      </c>
      <c r="T372" s="12" t="str">
        <f>(Audi!S328)</f>
        <v>10.5"</v>
      </c>
      <c r="U372" s="12" t="str">
        <f>(Audi!T328)</f>
        <v>35</v>
      </c>
      <c r="V372" s="12" t="str">
        <f>(Audi!U328)</f>
        <v>5x112</v>
      </c>
      <c r="W372" s="12">
        <f>(Audi!V328)</f>
        <v>66.56</v>
      </c>
      <c r="X372" s="8" t="str">
        <f>(Audi!W328)</f>
        <v>Medium Offset</v>
      </c>
      <c r="Y372" s="8">
        <f>(Audi!X328)</f>
        <v>0</v>
      </c>
      <c r="Z372" s="9" t="str">
        <f>(Audi!Y328)</f>
        <v>285/30R20</v>
      </c>
      <c r="AA372" s="8" t="str">
        <f>(Audi!Z328)</f>
        <v>Requires 10mm wheel spacers front and rear (not included)</v>
      </c>
      <c r="AB372" s="8" t="str">
        <f>(Audi!AA328)</f>
        <v>Included</v>
      </c>
      <c r="AC372" s="8" t="str">
        <f>(Audi!AB328)</f>
        <v>LBM1415027C60-ZN</v>
      </c>
      <c r="AD372" s="8">
        <f>(Audi!AC328)</f>
        <v>0</v>
      </c>
    </row>
    <row r="373" spans="1:30" x14ac:dyDescent="0.25">
      <c r="A373" s="7" t="s">
        <v>1973</v>
      </c>
      <c r="B373" s="8" t="e">
        <f>(Audi!#REF!)</f>
        <v>#REF!</v>
      </c>
      <c r="C373" s="9" t="e">
        <f>(Audi!#REF!)</f>
        <v>#REF!</v>
      </c>
      <c r="D373" s="59" t="e">
        <f>(Audi!#REF!)</f>
        <v>#REF!</v>
      </c>
      <c r="E373" s="8" t="e">
        <f>(Audi!#REF!)</f>
        <v>#REF!</v>
      </c>
      <c r="F373" s="8" t="e">
        <f>(Audi!#REF!)</f>
        <v>#REF!</v>
      </c>
      <c r="G373" s="14" t="e">
        <f>(Audi!#REF!)</f>
        <v>#REF!</v>
      </c>
      <c r="H373" s="12" t="e">
        <f>(Audi!#REF!)</f>
        <v>#REF!</v>
      </c>
      <c r="I373" s="12" t="e">
        <f>(Audi!#REF!)</f>
        <v>#REF!</v>
      </c>
      <c r="J373" s="12" t="e">
        <f>(Audi!#REF!)</f>
        <v>#REF!</v>
      </c>
      <c r="K373" s="12" t="e">
        <f>(Audi!#REF!)</f>
        <v>#REF!</v>
      </c>
      <c r="L373" s="12" t="e">
        <f>(Audi!#REF!)</f>
        <v>#REF!</v>
      </c>
      <c r="M373" s="8" t="e">
        <f>(Audi!#REF!)</f>
        <v>#REF!</v>
      </c>
      <c r="N373" s="8" t="e">
        <f>(Audi!#REF!)</f>
        <v>#REF!</v>
      </c>
      <c r="O373" s="9" t="e">
        <f>(Audi!#REF!)</f>
        <v>#REF!</v>
      </c>
      <c r="P373" s="60" t="e">
        <f>(Audi!#REF!)</f>
        <v>#REF!</v>
      </c>
      <c r="Q373" s="8" t="e">
        <f>(Audi!#REF!)</f>
        <v>#REF!</v>
      </c>
      <c r="R373" s="14" t="e">
        <f>(Audi!#REF!)</f>
        <v>#REF!</v>
      </c>
      <c r="S373" s="12" t="e">
        <f>(Audi!#REF!)</f>
        <v>#REF!</v>
      </c>
      <c r="T373" s="12" t="e">
        <f>(Audi!#REF!)</f>
        <v>#REF!</v>
      </c>
      <c r="U373" s="12" t="e">
        <f>(Audi!#REF!)</f>
        <v>#REF!</v>
      </c>
      <c r="V373" s="12" t="e">
        <f>(Audi!#REF!)</f>
        <v>#REF!</v>
      </c>
      <c r="W373" s="12" t="e">
        <f>(Audi!#REF!)</f>
        <v>#REF!</v>
      </c>
      <c r="X373" s="8" t="e">
        <f>(Audi!#REF!)</f>
        <v>#REF!</v>
      </c>
      <c r="Y373" s="8" t="e">
        <f>(Audi!#REF!)</f>
        <v>#REF!</v>
      </c>
      <c r="Z373" s="9" t="e">
        <f>(Audi!#REF!)</f>
        <v>#REF!</v>
      </c>
      <c r="AA373" s="8" t="e">
        <f>(Audi!#REF!)</f>
        <v>#REF!</v>
      </c>
      <c r="AB373" s="8" t="e">
        <f>(Audi!#REF!)</f>
        <v>#REF!</v>
      </c>
      <c r="AC373" s="8" t="e">
        <f>(Audi!#REF!)</f>
        <v>#REF!</v>
      </c>
      <c r="AD373" s="8" t="e">
        <f>(Audi!#REF!)</f>
        <v>#REF!</v>
      </c>
    </row>
    <row r="374" spans="1:30" x14ac:dyDescent="0.25">
      <c r="A374" s="7" t="s">
        <v>1973</v>
      </c>
      <c r="B374" s="8" t="str">
        <f>(Audi!A329)</f>
        <v>RS5</v>
      </c>
      <c r="C374" s="9" t="str">
        <f>(Audi!B329)</f>
        <v>2010-2016</v>
      </c>
      <c r="D374" s="59" t="str">
        <f>(Audi!C329)</f>
        <v>FF11</v>
      </c>
      <c r="E374" s="8" t="str">
        <f>(Audi!D329)</f>
        <v>Tarmac</v>
      </c>
      <c r="F374" s="8" t="str">
        <f>(Audi!E329)</f>
        <v>11M110535013TM</v>
      </c>
      <c r="G374" s="14">
        <f>(Audi!F329)</f>
        <v>2</v>
      </c>
      <c r="H374" s="12" t="str">
        <f>(Audi!G329)</f>
        <v>21"</v>
      </c>
      <c r="I374" s="12" t="str">
        <f>(Audi!H329)</f>
        <v>10.5"</v>
      </c>
      <c r="J374" s="12" t="str">
        <f>(Audi!I329)</f>
        <v>35</v>
      </c>
      <c r="K374" s="12" t="str">
        <f>(Audi!J329)</f>
        <v>5x112</v>
      </c>
      <c r="L374" s="12">
        <f>(Audi!K329)</f>
        <v>66.56</v>
      </c>
      <c r="M374" s="8" t="str">
        <f>(Audi!L329)</f>
        <v>Medium Offset</v>
      </c>
      <c r="N374" s="8">
        <f>(Audi!M329)</f>
        <v>0</v>
      </c>
      <c r="O374" s="9" t="str">
        <f>(Audi!N329)</f>
        <v>295/25R21</v>
      </c>
      <c r="P374" s="60" t="str">
        <f>(Audi!O329)</f>
        <v>FF11</v>
      </c>
      <c r="Q374" s="8" t="str">
        <f>(Audi!P329)</f>
        <v>11M110535013TM</v>
      </c>
      <c r="R374" s="14">
        <f>(Audi!Q329)</f>
        <v>2</v>
      </c>
      <c r="S374" s="12" t="str">
        <f>(Audi!R329)</f>
        <v>21"</v>
      </c>
      <c r="T374" s="12" t="str">
        <f>(Audi!S329)</f>
        <v>10.5"</v>
      </c>
      <c r="U374" s="12" t="str">
        <f>(Audi!T329)</f>
        <v>35</v>
      </c>
      <c r="V374" s="12" t="str">
        <f>(Audi!U329)</f>
        <v>5x112</v>
      </c>
      <c r="W374" s="12">
        <f>(Audi!V329)</f>
        <v>66.56</v>
      </c>
      <c r="X374" s="8" t="str">
        <f>(Audi!W329)</f>
        <v>Medium Offset</v>
      </c>
      <c r="Y374" s="8">
        <f>(Audi!X329)</f>
        <v>0</v>
      </c>
      <c r="Z374" s="9" t="str">
        <f>(Audi!Y329)</f>
        <v>295/25R21</v>
      </c>
      <c r="AA374" s="8" t="str">
        <f>(Audi!Z329)</f>
        <v>Excludes Carbon Ceramic, Excludes DRC (tire will rub at full lock on DRC lines)</v>
      </c>
      <c r="AB374" s="8" t="str">
        <f>(Audi!AA329)</f>
        <v>Included</v>
      </c>
      <c r="AC374" s="8" t="str">
        <f>(Audi!AB329)</f>
        <v>LBM1415027C60-ZN</v>
      </c>
      <c r="AD374" s="8">
        <f>(Audi!AC329)</f>
        <v>0</v>
      </c>
    </row>
    <row r="375" spans="1:30" x14ac:dyDescent="0.25">
      <c r="A375" s="7" t="s">
        <v>1973</v>
      </c>
      <c r="B375" s="8" t="str">
        <f>(Audi!A330)</f>
        <v>RS5</v>
      </c>
      <c r="C375" s="9" t="str">
        <f>(Audi!B330)</f>
        <v>2010-2016</v>
      </c>
      <c r="D375" s="59" t="str">
        <f>(Audi!C330)</f>
        <v>FF11</v>
      </c>
      <c r="E375" s="8" t="str">
        <f>(Audi!D330)</f>
        <v>Liquid Metal</v>
      </c>
      <c r="F375" s="8" t="str">
        <f>(Audi!E330)</f>
        <v>11M110535013LM</v>
      </c>
      <c r="G375" s="14">
        <f>(Audi!F330)</f>
        <v>0</v>
      </c>
      <c r="H375" s="12" t="str">
        <f>(Audi!G330)</f>
        <v>21"</v>
      </c>
      <c r="I375" s="12" t="str">
        <f>(Audi!H330)</f>
        <v>10.5"</v>
      </c>
      <c r="J375" s="12" t="str">
        <f>(Audi!I330)</f>
        <v>35</v>
      </c>
      <c r="K375" s="12" t="str">
        <f>(Audi!J330)</f>
        <v>5x112</v>
      </c>
      <c r="L375" s="12">
        <f>(Audi!K330)</f>
        <v>66.56</v>
      </c>
      <c r="M375" s="8" t="str">
        <f>(Audi!L330)</f>
        <v>Medium Offset</v>
      </c>
      <c r="N375" s="8">
        <f>(Audi!M330)</f>
        <v>0</v>
      </c>
      <c r="O375" s="9" t="str">
        <f>(Audi!N330)</f>
        <v>295/25R21</v>
      </c>
      <c r="P375" s="60" t="str">
        <f>(Audi!O330)</f>
        <v>FF11</v>
      </c>
      <c r="Q375" s="8" t="str">
        <f>(Audi!P330)</f>
        <v>11M110535013LM</v>
      </c>
      <c r="R375" s="14">
        <f>(Audi!Q330)</f>
        <v>0</v>
      </c>
      <c r="S375" s="12" t="str">
        <f>(Audi!R330)</f>
        <v>21"</v>
      </c>
      <c r="T375" s="12" t="str">
        <f>(Audi!S330)</f>
        <v>10.5"</v>
      </c>
      <c r="U375" s="12" t="str">
        <f>(Audi!T330)</f>
        <v>35</v>
      </c>
      <c r="V375" s="12" t="str">
        <f>(Audi!U330)</f>
        <v>5x112</v>
      </c>
      <c r="W375" s="12">
        <f>(Audi!V330)</f>
        <v>66.56</v>
      </c>
      <c r="X375" s="8" t="str">
        <f>(Audi!W330)</f>
        <v>Medium Offset</v>
      </c>
      <c r="Y375" s="8">
        <f>(Audi!X330)</f>
        <v>0</v>
      </c>
      <c r="Z375" s="9" t="str">
        <f>(Audi!Y330)</f>
        <v>295/25R21</v>
      </c>
      <c r="AA375" s="8" t="str">
        <f>(Audi!Z330)</f>
        <v>Excludes Carbon Ceramic, Excludes DRC (tire will rub at full lock on DRC lines)</v>
      </c>
      <c r="AB375" s="8" t="str">
        <f>(Audi!AA330)</f>
        <v>Included</v>
      </c>
      <c r="AC375" s="8" t="str">
        <f>(Audi!AB330)</f>
        <v>LBM1415027C60-ZN</v>
      </c>
      <c r="AD375" s="8">
        <f>(Audi!AC330)</f>
        <v>0</v>
      </c>
    </row>
    <row r="376" spans="1:30" x14ac:dyDescent="0.25">
      <c r="A376" s="7" t="s">
        <v>1973</v>
      </c>
      <c r="B376" s="8" t="str">
        <f>(Audi!A331)</f>
        <v>RS5</v>
      </c>
      <c r="C376" s="9" t="str">
        <f>(Audi!B331)</f>
        <v>2010-2016</v>
      </c>
      <c r="D376" s="59" t="str">
        <f>(Audi!C331)</f>
        <v>FF11</v>
      </c>
      <c r="E376" s="8" t="str">
        <f>(Audi!D331)</f>
        <v>Raw</v>
      </c>
      <c r="F376" s="8" t="str">
        <f>(Audi!E331)</f>
        <v>11M110535013RW</v>
      </c>
      <c r="G376" s="14">
        <f>(Audi!F331)</f>
        <v>6</v>
      </c>
      <c r="H376" s="12" t="str">
        <f>(Audi!G331)</f>
        <v>21"</v>
      </c>
      <c r="I376" s="12" t="str">
        <f>(Audi!H331)</f>
        <v>10.5"</v>
      </c>
      <c r="J376" s="12" t="str">
        <f>(Audi!I331)</f>
        <v>35</v>
      </c>
      <c r="K376" s="12" t="str">
        <f>(Audi!J331)</f>
        <v>5x112</v>
      </c>
      <c r="L376" s="12">
        <f>(Audi!K331)</f>
        <v>66.56</v>
      </c>
      <c r="M376" s="8" t="str">
        <f>(Audi!L331)</f>
        <v>Medium Offset</v>
      </c>
      <c r="N376" s="8">
        <f>(Audi!M331)</f>
        <v>0</v>
      </c>
      <c r="O376" s="9" t="str">
        <f>(Audi!N331)</f>
        <v>295/25R21</v>
      </c>
      <c r="P376" s="60" t="str">
        <f>(Audi!O331)</f>
        <v>FF11</v>
      </c>
      <c r="Q376" s="8" t="str">
        <f>(Audi!P331)</f>
        <v>11M110535013RW</v>
      </c>
      <c r="R376" s="14">
        <f>(Audi!Q331)</f>
        <v>6</v>
      </c>
      <c r="S376" s="12" t="str">
        <f>(Audi!R331)</f>
        <v>21"</v>
      </c>
      <c r="T376" s="12" t="str">
        <f>(Audi!S331)</f>
        <v>10.5"</v>
      </c>
      <c r="U376" s="12" t="str">
        <f>(Audi!T331)</f>
        <v>35</v>
      </c>
      <c r="V376" s="12" t="str">
        <f>(Audi!U331)</f>
        <v>5x112</v>
      </c>
      <c r="W376" s="12">
        <f>(Audi!V331)</f>
        <v>66.56</v>
      </c>
      <c r="X376" s="8" t="str">
        <f>(Audi!W331)</f>
        <v>Medium Offset</v>
      </c>
      <c r="Y376" s="8">
        <f>(Audi!X331)</f>
        <v>0</v>
      </c>
      <c r="Z376" s="9" t="str">
        <f>(Audi!Y331)</f>
        <v>295/25R21</v>
      </c>
      <c r="AA376" s="8" t="str">
        <f>(Audi!Z331)</f>
        <v>Excludes Carbon Ceramic, Excludes DRC (tire will rub at full lock on DRC lines)</v>
      </c>
      <c r="AB376" s="8" t="str">
        <f>(Audi!AA331)</f>
        <v>Included</v>
      </c>
      <c r="AC376" s="8" t="str">
        <f>(Audi!AB331)</f>
        <v>LBM1415027C60-ZN</v>
      </c>
      <c r="AD376" s="8">
        <f>(Audi!AC331)</f>
        <v>0</v>
      </c>
    </row>
    <row r="377" spans="1:30" x14ac:dyDescent="0.25">
      <c r="A377" s="7" t="s">
        <v>1973</v>
      </c>
      <c r="B377" s="8" t="str">
        <f>(Audi!A332)</f>
        <v>RS5</v>
      </c>
      <c r="C377" s="9" t="str">
        <f>(Audi!B332)</f>
        <v>2010-2016</v>
      </c>
      <c r="D377" s="59" t="str">
        <f>(Audi!C332)</f>
        <v>FF15</v>
      </c>
      <c r="E377" s="8" t="str">
        <f>(Audi!D332)</f>
        <v>Liquid Silver</v>
      </c>
      <c r="F377" s="8" t="str">
        <f>(Audi!E332)</f>
        <v>15M010535013LS</v>
      </c>
      <c r="G377" s="14">
        <f>(Audi!F332)</f>
        <v>4</v>
      </c>
      <c r="H377" s="12" t="str">
        <f>(Audi!G332)</f>
        <v>20"</v>
      </c>
      <c r="I377" s="12" t="str">
        <f>(Audi!H332)</f>
        <v>10.5"</v>
      </c>
      <c r="J377" s="12" t="str">
        <f>(Audi!I332)</f>
        <v>35</v>
      </c>
      <c r="K377" s="12" t="str">
        <f>(Audi!J332)</f>
        <v>5x112</v>
      </c>
      <c r="L377" s="12">
        <f>(Audi!K332)</f>
        <v>66.56</v>
      </c>
      <c r="M377" s="8" t="str">
        <f>(Audi!L332)</f>
        <v>Medium Offset</v>
      </c>
      <c r="N377" s="8">
        <f>(Audi!M332)</f>
        <v>25.6</v>
      </c>
      <c r="O377" s="9" t="str">
        <f>(Audi!N332)</f>
        <v>285/30R20</v>
      </c>
      <c r="P377" s="60" t="str">
        <f>(Audi!O332)</f>
        <v>FF15</v>
      </c>
      <c r="Q377" s="8" t="str">
        <f>(Audi!P332)</f>
        <v>15M010535013LS</v>
      </c>
      <c r="R377" s="14">
        <f>(Audi!Q332)</f>
        <v>4</v>
      </c>
      <c r="S377" s="12" t="str">
        <f>(Audi!R332)</f>
        <v>20"</v>
      </c>
      <c r="T377" s="12" t="str">
        <f>(Audi!S332)</f>
        <v>10.5"</v>
      </c>
      <c r="U377" s="12" t="str">
        <f>(Audi!T332)</f>
        <v>35</v>
      </c>
      <c r="V377" s="12" t="str">
        <f>(Audi!U332)</f>
        <v>5x112</v>
      </c>
      <c r="W377" s="12">
        <f>(Audi!V332)</f>
        <v>66.56</v>
      </c>
      <c r="X377" s="8" t="str">
        <f>(Audi!W332)</f>
        <v>Medium Offset</v>
      </c>
      <c r="Y377" s="8">
        <f>(Audi!X332)</f>
        <v>25.6</v>
      </c>
      <c r="Z377" s="9" t="str">
        <f>(Audi!Y332)</f>
        <v>285/30R20</v>
      </c>
      <c r="AA377" s="8" t="str">
        <f>(Audi!Z332)</f>
        <v>Excludes Carbon Ceramic, Excludes DRC (tire will rub at full lock on DRC lines)</v>
      </c>
      <c r="AB377" s="8" t="str">
        <f>(Audi!AA332)</f>
        <v>Included</v>
      </c>
      <c r="AC377" s="8" t="str">
        <f>(Audi!AB332)</f>
        <v>LBM1415027C60-ZN</v>
      </c>
      <c r="AD377" s="8">
        <f>(Audi!AC332)</f>
        <v>0</v>
      </c>
    </row>
    <row r="378" spans="1:30" x14ac:dyDescent="0.25">
      <c r="A378" s="7" t="s">
        <v>1973</v>
      </c>
      <c r="B378" s="8" t="str">
        <f>(Audi!A333)</f>
        <v>RS5</v>
      </c>
      <c r="C378" s="9" t="str">
        <f>(Audi!B333)</f>
        <v>2010-2016</v>
      </c>
      <c r="D378" s="59" t="str">
        <f>(Audi!C333)</f>
        <v>FF15</v>
      </c>
      <c r="E378" s="8" t="str">
        <f>(Audi!D333)</f>
        <v>Tarmac</v>
      </c>
      <c r="F378" s="8" t="str">
        <f>(Audi!E333)</f>
        <v>15M010535013TM</v>
      </c>
      <c r="G378" s="14">
        <f>(Audi!F333)</f>
        <v>6</v>
      </c>
      <c r="H378" s="12" t="str">
        <f>(Audi!G333)</f>
        <v>20"</v>
      </c>
      <c r="I378" s="12" t="str">
        <f>(Audi!H333)</f>
        <v>10.5"</v>
      </c>
      <c r="J378" s="12" t="str">
        <f>(Audi!I333)</f>
        <v>35</v>
      </c>
      <c r="K378" s="12" t="str">
        <f>(Audi!J333)</f>
        <v>5x112</v>
      </c>
      <c r="L378" s="12">
        <f>(Audi!K333)</f>
        <v>66.56</v>
      </c>
      <c r="M378" s="8" t="str">
        <f>(Audi!L333)</f>
        <v>Medium Offset</v>
      </c>
      <c r="N378" s="8">
        <f>(Audi!M333)</f>
        <v>25.6</v>
      </c>
      <c r="O378" s="9" t="str">
        <f>(Audi!N333)</f>
        <v>285/30R20</v>
      </c>
      <c r="P378" s="60" t="str">
        <f>(Audi!O333)</f>
        <v>FF15</v>
      </c>
      <c r="Q378" s="8" t="str">
        <f>(Audi!P333)</f>
        <v>15M010535013LS</v>
      </c>
      <c r="R378" s="14">
        <f>(Audi!Q333)</f>
        <v>4</v>
      </c>
      <c r="S378" s="12" t="str">
        <f>(Audi!R333)</f>
        <v>20"</v>
      </c>
      <c r="T378" s="12" t="str">
        <f>(Audi!S333)</f>
        <v>10.5"</v>
      </c>
      <c r="U378" s="12" t="str">
        <f>(Audi!T333)</f>
        <v>35</v>
      </c>
      <c r="V378" s="12" t="str">
        <f>(Audi!U333)</f>
        <v>5x112</v>
      </c>
      <c r="W378" s="12">
        <f>(Audi!V333)</f>
        <v>66.56</v>
      </c>
      <c r="X378" s="8" t="str">
        <f>(Audi!W333)</f>
        <v>Medium Offset</v>
      </c>
      <c r="Y378" s="8">
        <f>(Audi!X333)</f>
        <v>25.6</v>
      </c>
      <c r="Z378" s="9" t="str">
        <f>(Audi!Y333)</f>
        <v>285/30R20</v>
      </c>
      <c r="AA378" s="8" t="str">
        <f>(Audi!Z333)</f>
        <v>Excludes Carbon Ceramic, Excludes DRC (tire will rub at full lock on DRC lines)</v>
      </c>
      <c r="AB378" s="8" t="str">
        <f>(Audi!AA333)</f>
        <v>Included</v>
      </c>
      <c r="AC378" s="8" t="str">
        <f>(Audi!AB333)</f>
        <v>LBM1415027C60-ZN</v>
      </c>
      <c r="AD378" s="8">
        <f>(Audi!AC333)</f>
        <v>0</v>
      </c>
    </row>
    <row r="379" spans="1:30" x14ac:dyDescent="0.25">
      <c r="A379" s="7" t="s">
        <v>1973</v>
      </c>
      <c r="B379" s="8" t="str">
        <f>(Audi!A334)</f>
        <v>RS5</v>
      </c>
      <c r="C379" s="9" t="str">
        <f>(Audi!B334)</f>
        <v>2010-2016</v>
      </c>
      <c r="D379" s="59" t="str">
        <f>(Audi!C334)</f>
        <v>FF15</v>
      </c>
      <c r="E379" s="8" t="str">
        <f>(Audi!D334)</f>
        <v>Tarmac</v>
      </c>
      <c r="F379" s="8" t="str">
        <f>(Audi!E334)</f>
        <v>15M009025013TM</v>
      </c>
      <c r="G379" s="14">
        <f>(Audi!F334)</f>
        <v>24</v>
      </c>
      <c r="H379" s="12" t="str">
        <f>(Audi!G334)</f>
        <v>20"</v>
      </c>
      <c r="I379" s="12" t="str">
        <f>(Audi!H334)</f>
        <v>9.0"</v>
      </c>
      <c r="J379" s="12" t="str">
        <f>(Audi!I334)</f>
        <v>25</v>
      </c>
      <c r="K379" s="12" t="str">
        <f>(Audi!J334)</f>
        <v>5x112</v>
      </c>
      <c r="L379" s="12">
        <f>(Audi!K334)</f>
        <v>66.56</v>
      </c>
      <c r="M379" s="8" t="str">
        <f>(Audi!L334)</f>
        <v>Medium Offset</v>
      </c>
      <c r="N379" s="8">
        <f>(Audi!M334)</f>
        <v>23.4</v>
      </c>
      <c r="O379" s="9" t="str">
        <f>(Audi!N334)</f>
        <v>255/30R20</v>
      </c>
      <c r="P379" s="60" t="str">
        <f>(Audi!O334)</f>
        <v>FF15</v>
      </c>
      <c r="Q379" s="8" t="str">
        <f>(Audi!P334)</f>
        <v>15M009025013TM</v>
      </c>
      <c r="R379" s="14">
        <f>(Audi!Q334)</f>
        <v>24</v>
      </c>
      <c r="S379" s="12" t="str">
        <f>(Audi!R334)</f>
        <v>20"</v>
      </c>
      <c r="T379" s="12" t="str">
        <f>(Audi!S334)</f>
        <v>9.0"</v>
      </c>
      <c r="U379" s="12" t="str">
        <f>(Audi!T334)</f>
        <v>25</v>
      </c>
      <c r="V379" s="12" t="str">
        <f>(Audi!U334)</f>
        <v>5x112</v>
      </c>
      <c r="W379" s="12">
        <f>(Audi!V334)</f>
        <v>66.56</v>
      </c>
      <c r="X379" s="8" t="str">
        <f>(Audi!W334)</f>
        <v>Medium Offset</v>
      </c>
      <c r="Y379" s="8">
        <f>(Audi!X334)</f>
        <v>23.4</v>
      </c>
      <c r="Z379" s="9" t="str">
        <f>(Audi!Y334)</f>
        <v>255/30R20</v>
      </c>
      <c r="AA379" s="8" t="str">
        <f>(Audi!Z334)</f>
        <v>Excludes Carbon Ceramic,  Requires 3mm spacer up front to clear caliper on steel brakes</v>
      </c>
      <c r="AB379" s="8" t="str">
        <f>(Audi!AA334)</f>
        <v>Included</v>
      </c>
      <c r="AC379" s="8" t="str">
        <f>(Audi!AB334)</f>
        <v>LBM1415027C60-ZN</v>
      </c>
      <c r="AD379" s="8">
        <f>(Audi!AC334)</f>
        <v>0</v>
      </c>
    </row>
    <row r="380" spans="1:30" x14ac:dyDescent="0.25">
      <c r="A380" s="7" t="s">
        <v>1973</v>
      </c>
      <c r="B380" s="8" t="str">
        <f>(Audi!A335)</f>
        <v>RS5</v>
      </c>
      <c r="C380" s="9" t="str">
        <f>(Audi!B335)</f>
        <v>2010-2016</v>
      </c>
      <c r="D380" s="59" t="str">
        <f>(Audi!C335)</f>
        <v>FF15</v>
      </c>
      <c r="E380" s="8" t="str">
        <f>(Audi!D335)</f>
        <v>Tarmac</v>
      </c>
      <c r="F380" s="8" t="str">
        <f>(Audi!E335)</f>
        <v>15M009025013TM</v>
      </c>
      <c r="G380" s="14">
        <f>(Audi!F335)</f>
        <v>24</v>
      </c>
      <c r="H380" s="12" t="str">
        <f>(Audi!G335)</f>
        <v>20"</v>
      </c>
      <c r="I380" s="12" t="str">
        <f>(Audi!H335)</f>
        <v>9.0"</v>
      </c>
      <c r="J380" s="12" t="str">
        <f>(Audi!I335)</f>
        <v>25</v>
      </c>
      <c r="K380" s="12" t="str">
        <f>(Audi!J335)</f>
        <v>5x112</v>
      </c>
      <c r="L380" s="12">
        <f>(Audi!K335)</f>
        <v>66.56</v>
      </c>
      <c r="M380" s="8" t="str">
        <f>(Audi!L335)</f>
        <v>Medium Offset</v>
      </c>
      <c r="N380" s="8">
        <f>(Audi!M335)</f>
        <v>23.4</v>
      </c>
      <c r="O380" s="9" t="str">
        <f>(Audi!N335)</f>
        <v>255/30R20</v>
      </c>
      <c r="P380" s="60" t="str">
        <f>(Audi!O335)</f>
        <v>FF15</v>
      </c>
      <c r="Q380" s="8" t="str">
        <f>(Audi!P335)</f>
        <v>15M009025013TM</v>
      </c>
      <c r="R380" s="14">
        <f>(Audi!Q335)</f>
        <v>24</v>
      </c>
      <c r="S380" s="12" t="str">
        <f>(Audi!R335)</f>
        <v>20"</v>
      </c>
      <c r="T380" s="12" t="str">
        <f>(Audi!S335)</f>
        <v>9.0"</v>
      </c>
      <c r="U380" s="12" t="str">
        <f>(Audi!T335)</f>
        <v>25</v>
      </c>
      <c r="V380" s="12" t="str">
        <f>(Audi!U335)</f>
        <v>5x112</v>
      </c>
      <c r="W380" s="12">
        <f>(Audi!V335)</f>
        <v>66.56</v>
      </c>
      <c r="X380" s="8" t="str">
        <f>(Audi!W335)</f>
        <v>Medium Offset</v>
      </c>
      <c r="Y380" s="8">
        <f>(Audi!X335)</f>
        <v>23.4</v>
      </c>
      <c r="Z380" s="9" t="str">
        <f>(Audi!Y335)</f>
        <v>255/30R20</v>
      </c>
      <c r="AA380" s="8" t="str">
        <f>(Audi!Z335)</f>
        <v>Excludes Carbon Ceramic,  Requires 3mm spacer up front to clear caliper on steel brakes</v>
      </c>
      <c r="AB380" s="8" t="str">
        <f>(Audi!AA335)</f>
        <v>Included</v>
      </c>
      <c r="AC380" s="8" t="str">
        <f>(Audi!AB335)</f>
        <v>LBM1415027C60-ZN</v>
      </c>
      <c r="AD380" s="8">
        <f>(Audi!AC335)</f>
        <v>0</v>
      </c>
    </row>
    <row r="381" spans="1:30" x14ac:dyDescent="0.25">
      <c r="A381" s="7" t="s">
        <v>1973</v>
      </c>
      <c r="B381" s="8" t="str">
        <f>(Audi!A336)</f>
        <v>RS5</v>
      </c>
      <c r="C381" s="9" t="str">
        <f>(Audi!B336)</f>
        <v>2018-2020</v>
      </c>
      <c r="D381" s="59" t="str">
        <f>(Audi!C336)</f>
        <v>FF15</v>
      </c>
      <c r="E381" s="8" t="str">
        <f>(Audi!D336)</f>
        <v>Liquid Silver</v>
      </c>
      <c r="F381" s="8" t="str">
        <f>(Audi!E336)</f>
        <v>15M010535013LS</v>
      </c>
      <c r="G381" s="14">
        <f>(Audi!F336)</f>
        <v>4</v>
      </c>
      <c r="H381" s="12" t="str">
        <f>(Audi!G336)</f>
        <v>20"</v>
      </c>
      <c r="I381" s="12" t="str">
        <f>(Audi!H336)</f>
        <v>10.5"</v>
      </c>
      <c r="J381" s="12" t="str">
        <f>(Audi!I336)</f>
        <v>35</v>
      </c>
      <c r="K381" s="12" t="str">
        <f>(Audi!J336)</f>
        <v>5x112</v>
      </c>
      <c r="L381" s="12">
        <f>(Audi!K336)</f>
        <v>66.56</v>
      </c>
      <c r="M381" s="8" t="str">
        <f>(Audi!L336)</f>
        <v>Medium Offset</v>
      </c>
      <c r="N381" s="8">
        <f>(Audi!M336)</f>
        <v>25.6</v>
      </c>
      <c r="O381" s="9" t="str">
        <f>(Audi!N336)</f>
        <v>285/30R20</v>
      </c>
      <c r="P381" s="60" t="str">
        <f>(Audi!O336)</f>
        <v>FF15</v>
      </c>
      <c r="Q381" s="8" t="str">
        <f>(Audi!P336)</f>
        <v>15M010535013LS</v>
      </c>
      <c r="R381" s="14">
        <f>(Audi!Q336)</f>
        <v>4</v>
      </c>
      <c r="S381" s="12" t="str">
        <f>(Audi!R336)</f>
        <v>20"</v>
      </c>
      <c r="T381" s="12" t="str">
        <f>(Audi!S336)</f>
        <v>10.5"</v>
      </c>
      <c r="U381" s="12" t="str">
        <f>(Audi!T336)</f>
        <v>35</v>
      </c>
      <c r="V381" s="12" t="str">
        <f>(Audi!U336)</f>
        <v>5x112</v>
      </c>
      <c r="W381" s="12">
        <f>(Audi!V336)</f>
        <v>66.56</v>
      </c>
      <c r="X381" s="8" t="str">
        <f>(Audi!W336)</f>
        <v>Medium Offset</v>
      </c>
      <c r="Y381" s="8">
        <f>(Audi!X336)</f>
        <v>25.6</v>
      </c>
      <c r="Z381" s="9" t="str">
        <f>(Audi!Y336)</f>
        <v>285/30R20</v>
      </c>
      <c r="AA381" s="8" t="str">
        <f>(Audi!Z336)</f>
        <v>Requires 10mm wheel spacers front and rear (not included)</v>
      </c>
      <c r="AB381" s="8" t="str">
        <f>(Audi!AA336)</f>
        <v>Included</v>
      </c>
      <c r="AC381" s="8" t="str">
        <f>(Audi!AB336)</f>
        <v>LBM1415027C60-ZN</v>
      </c>
      <c r="AD381" s="8">
        <f>(Audi!AC336)</f>
        <v>0</v>
      </c>
    </row>
    <row r="382" spans="1:30" x14ac:dyDescent="0.25">
      <c r="A382" s="7" t="s">
        <v>1973</v>
      </c>
      <c r="B382" s="8" t="str">
        <f>(Audi!A337)</f>
        <v>RS5</v>
      </c>
      <c r="C382" s="9" t="str">
        <f>(Audi!B337)</f>
        <v>2018-2020</v>
      </c>
      <c r="D382" s="59" t="str">
        <f>(Audi!C337)</f>
        <v>FF15</v>
      </c>
      <c r="E382" s="8" t="str">
        <f>(Audi!D337)</f>
        <v>Tarmac</v>
      </c>
      <c r="F382" s="8" t="str">
        <f>(Audi!E337)</f>
        <v>15M010535013TM</v>
      </c>
      <c r="G382" s="14">
        <f>(Audi!F337)</f>
        <v>6</v>
      </c>
      <c r="H382" s="12" t="str">
        <f>(Audi!G337)</f>
        <v>20"</v>
      </c>
      <c r="I382" s="12" t="str">
        <f>(Audi!H337)</f>
        <v>10.5"</v>
      </c>
      <c r="J382" s="12" t="str">
        <f>(Audi!I337)</f>
        <v>35</v>
      </c>
      <c r="K382" s="12" t="str">
        <f>(Audi!J337)</f>
        <v>5x112</v>
      </c>
      <c r="L382" s="12">
        <f>(Audi!K337)</f>
        <v>66.56</v>
      </c>
      <c r="M382" s="8" t="str">
        <f>(Audi!L337)</f>
        <v>Medium Offset</v>
      </c>
      <c r="N382" s="8">
        <f>(Audi!M337)</f>
        <v>25.6</v>
      </c>
      <c r="O382" s="9" t="str">
        <f>(Audi!N337)</f>
        <v>285/30R20</v>
      </c>
      <c r="P382" s="60" t="str">
        <f>(Audi!O337)</f>
        <v>FF15</v>
      </c>
      <c r="Q382" s="8" t="str">
        <f>(Audi!P337)</f>
        <v>15M010535013LS</v>
      </c>
      <c r="R382" s="14">
        <f>(Audi!Q337)</f>
        <v>4</v>
      </c>
      <c r="S382" s="12" t="str">
        <f>(Audi!R337)</f>
        <v>20"</v>
      </c>
      <c r="T382" s="12" t="str">
        <f>(Audi!S337)</f>
        <v>10.5"</v>
      </c>
      <c r="U382" s="12" t="str">
        <f>(Audi!T337)</f>
        <v>35</v>
      </c>
      <c r="V382" s="12" t="str">
        <f>(Audi!U337)</f>
        <v>5x112</v>
      </c>
      <c r="W382" s="12">
        <f>(Audi!V337)</f>
        <v>66.56</v>
      </c>
      <c r="X382" s="8" t="str">
        <f>(Audi!W337)</f>
        <v>Medium Offset</v>
      </c>
      <c r="Y382" s="8">
        <f>(Audi!X337)</f>
        <v>25.6</v>
      </c>
      <c r="Z382" s="9" t="str">
        <f>(Audi!Y337)</f>
        <v>285/30R20</v>
      </c>
      <c r="AA382" s="8" t="str">
        <f>(Audi!Z337)</f>
        <v>Requires 10mm wheel spacers front and rear (not included)</v>
      </c>
      <c r="AB382" s="8" t="str">
        <f>(Audi!AA337)</f>
        <v>Included</v>
      </c>
      <c r="AC382" s="8" t="str">
        <f>(Audi!AB337)</f>
        <v>LBM1415027C60-ZN</v>
      </c>
      <c r="AD382" s="8">
        <f>(Audi!AC337)</f>
        <v>0</v>
      </c>
    </row>
    <row r="383" spans="1:30" x14ac:dyDescent="0.25">
      <c r="A383" s="7" t="s">
        <v>1973</v>
      </c>
      <c r="B383" s="8" t="str">
        <f>(Audi!A338)</f>
        <v>RS6 (C8)</v>
      </c>
      <c r="C383" s="9" t="str">
        <f>(Audi!B338)</f>
        <v>2021-2022</v>
      </c>
      <c r="D383" s="59" t="str">
        <f>(Audi!C338)</f>
        <v>FF10</v>
      </c>
      <c r="E383" s="8" t="str">
        <f>(Audi!D338)</f>
        <v>Liquid Metal</v>
      </c>
      <c r="F383" s="8" t="str">
        <f>(Audi!E338)</f>
        <v>10L210510013LM</v>
      </c>
      <c r="G383" s="14">
        <f>(Audi!F338)</f>
        <v>-3</v>
      </c>
      <c r="H383" s="12" t="str">
        <f>(Audi!G338)</f>
        <v>22"</v>
      </c>
      <c r="I383" s="12" t="str">
        <f>(Audi!H338)</f>
        <v>10.5"</v>
      </c>
      <c r="J383" s="12" t="str">
        <f>(Audi!I338)</f>
        <v>10</v>
      </c>
      <c r="K383" s="12" t="str">
        <f>(Audi!J338)</f>
        <v>5x112</v>
      </c>
      <c r="L383" s="12">
        <f>(Audi!K338)</f>
        <v>66.56</v>
      </c>
      <c r="M383" s="8" t="str">
        <f>(Audi!L338)</f>
        <v>Low Offset</v>
      </c>
      <c r="N383" s="8">
        <f>(Audi!M338)</f>
        <v>0</v>
      </c>
      <c r="O383" s="9" t="str">
        <f>(Audi!N338)</f>
        <v>285/30-22</v>
      </c>
      <c r="P383" s="60" t="str">
        <f>(Audi!O338)</f>
        <v>FF10</v>
      </c>
      <c r="Q383" s="8" t="str">
        <f>(Audi!P338)</f>
        <v>10L210510013LM</v>
      </c>
      <c r="R383" s="14">
        <f>(Audi!Q338)</f>
        <v>-3</v>
      </c>
      <c r="S383" s="12" t="str">
        <f>(Audi!R338)</f>
        <v>22"</v>
      </c>
      <c r="T383" s="12" t="str">
        <f>(Audi!S338)</f>
        <v>10.5"</v>
      </c>
      <c r="U383" s="12" t="str">
        <f>(Audi!T338)</f>
        <v>10</v>
      </c>
      <c r="V383" s="12" t="str">
        <f>(Audi!U338)</f>
        <v>5x112</v>
      </c>
      <c r="W383" s="12">
        <f>(Audi!V338)</f>
        <v>66.56</v>
      </c>
      <c r="X383" s="8" t="str">
        <f>(Audi!W338)</f>
        <v>Low Offset</v>
      </c>
      <c r="Y383" s="8">
        <f>(Audi!X338)</f>
        <v>0</v>
      </c>
      <c r="Z383" s="9" t="str">
        <f>(Audi!Y338)</f>
        <v>285/30-22</v>
      </c>
      <c r="AA383" s="8" t="str">
        <f>(Audi!Z338)</f>
        <v>Requires 3mm spacer to clear rotor-hat recess (sold separately $50/pair; $100/set)</v>
      </c>
      <c r="AB383" s="8">
        <f>(Audi!AA338)</f>
        <v>0</v>
      </c>
      <c r="AC383" s="8">
        <f>(Audi!AB338)</f>
        <v>0</v>
      </c>
      <c r="AD383" s="8">
        <f>(Audi!AC338)</f>
        <v>0</v>
      </c>
    </row>
    <row r="384" spans="1:30" x14ac:dyDescent="0.25">
      <c r="A384" s="7" t="s">
        <v>1973</v>
      </c>
      <c r="B384" s="8" t="str">
        <f>(Audi!A339)</f>
        <v>RS6 (C8)</v>
      </c>
      <c r="C384" s="9" t="str">
        <f>(Audi!B339)</f>
        <v>2021-2022</v>
      </c>
      <c r="D384" s="59" t="str">
        <f>(Audi!C339)</f>
        <v>FF10</v>
      </c>
      <c r="E384" s="8" t="str">
        <f>(Audi!D339)</f>
        <v>Raw</v>
      </c>
      <c r="F384" s="8" t="str">
        <f>(Audi!E339)</f>
        <v>10L210510013RW</v>
      </c>
      <c r="G384" s="14">
        <f>(Audi!F339)</f>
        <v>16</v>
      </c>
      <c r="H384" s="12" t="str">
        <f>(Audi!G339)</f>
        <v>22"</v>
      </c>
      <c r="I384" s="12" t="str">
        <f>(Audi!H339)</f>
        <v>10.5"</v>
      </c>
      <c r="J384" s="12" t="str">
        <f>(Audi!I339)</f>
        <v>10</v>
      </c>
      <c r="K384" s="12" t="str">
        <f>(Audi!J339)</f>
        <v>5x112</v>
      </c>
      <c r="L384" s="12">
        <f>(Audi!K339)</f>
        <v>66.56</v>
      </c>
      <c r="M384" s="8" t="str">
        <f>(Audi!L339)</f>
        <v>Low Offset</v>
      </c>
      <c r="N384" s="8">
        <f>(Audi!M339)</f>
        <v>0</v>
      </c>
      <c r="O384" s="9" t="str">
        <f>(Audi!N339)</f>
        <v>285/30-22</v>
      </c>
      <c r="P384" s="60" t="str">
        <f>(Audi!O339)</f>
        <v>FF10</v>
      </c>
      <c r="Q384" s="8" t="str">
        <f>(Audi!P339)</f>
        <v>10L210510013RW</v>
      </c>
      <c r="R384" s="14">
        <f>(Audi!Q339)</f>
        <v>16</v>
      </c>
      <c r="S384" s="12" t="str">
        <f>(Audi!R339)</f>
        <v>22"</v>
      </c>
      <c r="T384" s="12" t="str">
        <f>(Audi!S339)</f>
        <v>10.5"</v>
      </c>
      <c r="U384" s="12" t="str">
        <f>(Audi!T339)</f>
        <v>10</v>
      </c>
      <c r="V384" s="12" t="str">
        <f>(Audi!U339)</f>
        <v>5x112</v>
      </c>
      <c r="W384" s="12">
        <f>(Audi!V339)</f>
        <v>66.56</v>
      </c>
      <c r="X384" s="8" t="str">
        <f>(Audi!W339)</f>
        <v>Low Offset</v>
      </c>
      <c r="Y384" s="8">
        <f>(Audi!X339)</f>
        <v>0</v>
      </c>
      <c r="Z384" s="9" t="str">
        <f>(Audi!Y339)</f>
        <v>285/30-22</v>
      </c>
      <c r="AA384" s="8" t="str">
        <f>(Audi!Z339)</f>
        <v>Requires 3mm spacer to clear rotor-hat recess (sold separately $50/pair; $100/set)</v>
      </c>
      <c r="AB384" s="8">
        <f>(Audi!AA339)</f>
        <v>0</v>
      </c>
      <c r="AC384" s="8">
        <f>(Audi!AB339)</f>
        <v>0</v>
      </c>
      <c r="AD384" s="8">
        <f>(Audi!AC339)</f>
        <v>0</v>
      </c>
    </row>
    <row r="385" spans="1:30" x14ac:dyDescent="0.25">
      <c r="A385" s="7" t="s">
        <v>1973</v>
      </c>
      <c r="B385" s="8" t="str">
        <f>(Audi!A340)</f>
        <v>RS6 (C8)</v>
      </c>
      <c r="C385" s="9" t="str">
        <f>(Audi!B340)</f>
        <v>2021-2022</v>
      </c>
      <c r="D385" s="59" t="str">
        <f>(Audi!C340)</f>
        <v>FF10</v>
      </c>
      <c r="E385" s="8" t="str">
        <f>(Audi!D340)</f>
        <v>Tarmac</v>
      </c>
      <c r="F385" s="8" t="str">
        <f>(Audi!E340)</f>
        <v>10L210510013TM</v>
      </c>
      <c r="G385" s="14">
        <f>(Audi!F340)</f>
        <v>6</v>
      </c>
      <c r="H385" s="12" t="str">
        <f>(Audi!G340)</f>
        <v>22"</v>
      </c>
      <c r="I385" s="12" t="str">
        <f>(Audi!H340)</f>
        <v>10.5"</v>
      </c>
      <c r="J385" s="12" t="str">
        <f>(Audi!I340)</f>
        <v>10</v>
      </c>
      <c r="K385" s="12" t="str">
        <f>(Audi!J340)</f>
        <v>5x112</v>
      </c>
      <c r="L385" s="12">
        <f>(Audi!K340)</f>
        <v>66.56</v>
      </c>
      <c r="M385" s="8" t="str">
        <f>(Audi!L340)</f>
        <v>Low Offset</v>
      </c>
      <c r="N385" s="8">
        <f>(Audi!M340)</f>
        <v>0</v>
      </c>
      <c r="O385" s="9" t="str">
        <f>(Audi!N340)</f>
        <v>285/30-22</v>
      </c>
      <c r="P385" s="60" t="str">
        <f>(Audi!O340)</f>
        <v>FF10</v>
      </c>
      <c r="Q385" s="8" t="str">
        <f>(Audi!P340)</f>
        <v>10L210510013TM</v>
      </c>
      <c r="R385" s="14">
        <f>(Audi!Q340)</f>
        <v>6</v>
      </c>
      <c r="S385" s="12" t="str">
        <f>(Audi!R340)</f>
        <v>22"</v>
      </c>
      <c r="T385" s="12" t="str">
        <f>(Audi!S340)</f>
        <v>10.5"</v>
      </c>
      <c r="U385" s="12" t="str">
        <f>(Audi!T340)</f>
        <v>10</v>
      </c>
      <c r="V385" s="12" t="str">
        <f>(Audi!U340)</f>
        <v>5x112</v>
      </c>
      <c r="W385" s="12">
        <f>(Audi!V340)</f>
        <v>66.56</v>
      </c>
      <c r="X385" s="8" t="str">
        <f>(Audi!W340)</f>
        <v>Low Offset</v>
      </c>
      <c r="Y385" s="8">
        <f>(Audi!X340)</f>
        <v>0</v>
      </c>
      <c r="Z385" s="9" t="str">
        <f>(Audi!Y340)</f>
        <v>285/30-22</v>
      </c>
      <c r="AA385" s="8" t="str">
        <f>(Audi!Z340)</f>
        <v>Requires 3mm spacer to clear rotor-hat recess (sold separately $50/pair; $100/set)</v>
      </c>
      <c r="AB385" s="8">
        <f>(Audi!AA340)</f>
        <v>0</v>
      </c>
      <c r="AC385" s="8">
        <f>(Audi!AB340)</f>
        <v>0</v>
      </c>
      <c r="AD385" s="8">
        <f>(Audi!AC340)</f>
        <v>0</v>
      </c>
    </row>
    <row r="386" spans="1:30" x14ac:dyDescent="0.25">
      <c r="A386" s="7" t="s">
        <v>1973</v>
      </c>
      <c r="B386" s="8" t="str">
        <f>(Audi!A341)</f>
        <v>RS6 (C8)</v>
      </c>
      <c r="C386" s="9" t="str">
        <f>(Audi!B341)</f>
        <v>2021-2022</v>
      </c>
      <c r="D386" s="59" t="str">
        <f>(Audi!C341)</f>
        <v>FF11</v>
      </c>
      <c r="E386" s="8" t="str">
        <f>(Audi!D341)</f>
        <v>Liquid Metal</v>
      </c>
      <c r="F386" s="8" t="str">
        <f>(Audi!E341)</f>
        <v>11L210510013LM</v>
      </c>
      <c r="G386" s="14">
        <f>(Audi!F341)</f>
        <v>38</v>
      </c>
      <c r="H386" s="12" t="str">
        <f>(Audi!G341)</f>
        <v>22"</v>
      </c>
      <c r="I386" s="12" t="str">
        <f>(Audi!H341)</f>
        <v>10.5"</v>
      </c>
      <c r="J386" s="12" t="str">
        <f>(Audi!I341)</f>
        <v>10</v>
      </c>
      <c r="K386" s="12" t="str">
        <f>(Audi!J341)</f>
        <v>5x112</v>
      </c>
      <c r="L386" s="12">
        <f>(Audi!K341)</f>
        <v>66.56</v>
      </c>
      <c r="M386" s="8" t="str">
        <f>(Audi!L341)</f>
        <v>Low Offset</v>
      </c>
      <c r="N386" s="8">
        <f>(Audi!M341)</f>
        <v>0</v>
      </c>
      <c r="O386" s="9" t="str">
        <f>(Audi!N341)</f>
        <v>285/30-22</v>
      </c>
      <c r="P386" s="60" t="str">
        <f>(Audi!O341)</f>
        <v>FF11</v>
      </c>
      <c r="Q386" s="8" t="str">
        <f>(Audi!P341)</f>
        <v>11L210510013LM</v>
      </c>
      <c r="R386" s="14">
        <f>(Audi!Q341)</f>
        <v>38</v>
      </c>
      <c r="S386" s="12" t="str">
        <f>(Audi!R341)</f>
        <v>22"</v>
      </c>
      <c r="T386" s="12" t="str">
        <f>(Audi!S341)</f>
        <v>10.5"</v>
      </c>
      <c r="U386" s="12" t="str">
        <f>(Audi!T341)</f>
        <v>10</v>
      </c>
      <c r="V386" s="12" t="str">
        <f>(Audi!U341)</f>
        <v>5x112</v>
      </c>
      <c r="W386" s="12">
        <f>(Audi!V341)</f>
        <v>66.56</v>
      </c>
      <c r="X386" s="8" t="str">
        <f>(Audi!W341)</f>
        <v>Low Offset</v>
      </c>
      <c r="Y386" s="8">
        <f>(Audi!X341)</f>
        <v>0</v>
      </c>
      <c r="Z386" s="9" t="str">
        <f>(Audi!Y341)</f>
        <v>285/30-22</v>
      </c>
      <c r="AA386" s="8" t="str">
        <f>(Audi!Z341)</f>
        <v>Requires 3mm spacer to clear rotor-hat recess (sold separately $50/pair; $100/set)</v>
      </c>
      <c r="AB386" s="8">
        <f>(Audi!AA341)</f>
        <v>0</v>
      </c>
      <c r="AC386" s="8">
        <f>(Audi!AB341)</f>
        <v>0</v>
      </c>
      <c r="AD386" s="8">
        <f>(Audi!AC341)</f>
        <v>0</v>
      </c>
    </row>
    <row r="387" spans="1:30" x14ac:dyDescent="0.25">
      <c r="A387" s="7" t="s">
        <v>1973</v>
      </c>
      <c r="B387" s="8" t="str">
        <f>(Audi!A342)</f>
        <v>RS6 (C8)</v>
      </c>
      <c r="C387" s="9" t="str">
        <f>(Audi!B342)</f>
        <v>2021-2022</v>
      </c>
      <c r="D387" s="59" t="str">
        <f>(Audi!C342)</f>
        <v>FF11</v>
      </c>
      <c r="E387" s="8" t="str">
        <f>(Audi!D342)</f>
        <v>Raw</v>
      </c>
      <c r="F387" s="8" t="str">
        <f>(Audi!E342)</f>
        <v>11L210510013RW</v>
      </c>
      <c r="G387" s="14">
        <f>(Audi!F342)</f>
        <v>11</v>
      </c>
      <c r="H387" s="12" t="str">
        <f>(Audi!G342)</f>
        <v>22"</v>
      </c>
      <c r="I387" s="12" t="str">
        <f>(Audi!H342)</f>
        <v>10.5"</v>
      </c>
      <c r="J387" s="12" t="str">
        <f>(Audi!I342)</f>
        <v>10</v>
      </c>
      <c r="K387" s="12" t="str">
        <f>(Audi!J342)</f>
        <v>5x112</v>
      </c>
      <c r="L387" s="12">
        <f>(Audi!K342)</f>
        <v>66.56</v>
      </c>
      <c r="M387" s="8" t="str">
        <f>(Audi!L342)</f>
        <v>Low Offset</v>
      </c>
      <c r="N387" s="8">
        <f>(Audi!M342)</f>
        <v>0</v>
      </c>
      <c r="O387" s="9" t="str">
        <f>(Audi!N342)</f>
        <v>285/30-22</v>
      </c>
      <c r="P387" s="60" t="str">
        <f>(Audi!O342)</f>
        <v>FF11</v>
      </c>
      <c r="Q387" s="8" t="str">
        <f>(Audi!P342)</f>
        <v>11L210510013RW</v>
      </c>
      <c r="R387" s="14">
        <f>(Audi!Q342)</f>
        <v>11</v>
      </c>
      <c r="S387" s="12" t="str">
        <f>(Audi!R342)</f>
        <v>22"</v>
      </c>
      <c r="T387" s="12" t="str">
        <f>(Audi!S342)</f>
        <v>10.5"</v>
      </c>
      <c r="U387" s="12" t="str">
        <f>(Audi!T342)</f>
        <v>10</v>
      </c>
      <c r="V387" s="12" t="str">
        <f>(Audi!U342)</f>
        <v>5x112</v>
      </c>
      <c r="W387" s="12">
        <f>(Audi!V342)</f>
        <v>66.56</v>
      </c>
      <c r="X387" s="8" t="str">
        <f>(Audi!W342)</f>
        <v>Low Offset</v>
      </c>
      <c r="Y387" s="8">
        <f>(Audi!X342)</f>
        <v>0</v>
      </c>
      <c r="Z387" s="9" t="str">
        <f>(Audi!Y342)</f>
        <v>285/30-22</v>
      </c>
      <c r="AA387" s="8" t="str">
        <f>(Audi!Z342)</f>
        <v>Requires 3mm spacer to clear rotor-hat recess (sold separately $50/pair; $100/set)</v>
      </c>
      <c r="AB387" s="8">
        <f>(Audi!AA342)</f>
        <v>0</v>
      </c>
      <c r="AC387" s="8">
        <f>(Audi!AB342)</f>
        <v>0</v>
      </c>
      <c r="AD387" s="8">
        <f>(Audi!AC342)</f>
        <v>0</v>
      </c>
    </row>
    <row r="388" spans="1:30" x14ac:dyDescent="0.25">
      <c r="A388" s="7" t="s">
        <v>1973</v>
      </c>
      <c r="B388" s="8" t="str">
        <f>(Audi!A343)</f>
        <v>RS6 (C8)</v>
      </c>
      <c r="C388" s="9" t="str">
        <f>(Audi!B343)</f>
        <v>2021-2022</v>
      </c>
      <c r="D388" s="59" t="str">
        <f>(Audi!C343)</f>
        <v>FF11</v>
      </c>
      <c r="E388" s="8" t="str">
        <f>(Audi!D343)</f>
        <v>Tarmac</v>
      </c>
      <c r="F388" s="8" t="str">
        <f>(Audi!E343)</f>
        <v>11L210510013TM</v>
      </c>
      <c r="G388" s="14">
        <f>(Audi!F343)</f>
        <v>24</v>
      </c>
      <c r="H388" s="12" t="str">
        <f>(Audi!G343)</f>
        <v>22"</v>
      </c>
      <c r="I388" s="12" t="str">
        <f>(Audi!H343)</f>
        <v>10.5"</v>
      </c>
      <c r="J388" s="12" t="str">
        <f>(Audi!I343)</f>
        <v>10</v>
      </c>
      <c r="K388" s="12" t="str">
        <f>(Audi!J343)</f>
        <v>5x112</v>
      </c>
      <c r="L388" s="12">
        <f>(Audi!K343)</f>
        <v>66.56</v>
      </c>
      <c r="M388" s="8" t="str">
        <f>(Audi!L343)</f>
        <v>Low Offset</v>
      </c>
      <c r="N388" s="8">
        <f>(Audi!M343)</f>
        <v>0</v>
      </c>
      <c r="O388" s="9" t="str">
        <f>(Audi!N343)</f>
        <v>285/30-22</v>
      </c>
      <c r="P388" s="60" t="str">
        <f>(Audi!O343)</f>
        <v>FF11</v>
      </c>
      <c r="Q388" s="8" t="str">
        <f>(Audi!P343)</f>
        <v>11L210510013TM</v>
      </c>
      <c r="R388" s="14">
        <f>(Audi!Q343)</f>
        <v>24</v>
      </c>
      <c r="S388" s="12" t="str">
        <f>(Audi!R343)</f>
        <v>22"</v>
      </c>
      <c r="T388" s="12" t="str">
        <f>(Audi!S343)</f>
        <v>10.5"</v>
      </c>
      <c r="U388" s="12" t="str">
        <f>(Audi!T343)</f>
        <v>10</v>
      </c>
      <c r="V388" s="12" t="str">
        <f>(Audi!U343)</f>
        <v>5x112</v>
      </c>
      <c r="W388" s="12">
        <f>(Audi!V343)</f>
        <v>66.56</v>
      </c>
      <c r="X388" s="8" t="str">
        <f>(Audi!W343)</f>
        <v>Low Offset</v>
      </c>
      <c r="Y388" s="8">
        <f>(Audi!X343)</f>
        <v>0</v>
      </c>
      <c r="Z388" s="9" t="str">
        <f>(Audi!Y343)</f>
        <v>285/30-22</v>
      </c>
      <c r="AA388" s="8" t="str">
        <f>(Audi!Z343)</f>
        <v>Requires 3mm spacer to clear rotor-hat recess (sold separately $50/pair; $100/set)</v>
      </c>
      <c r="AB388" s="8">
        <f>(Audi!AA343)</f>
        <v>0</v>
      </c>
      <c r="AC388" s="8">
        <f>(Audi!AB343)</f>
        <v>0</v>
      </c>
      <c r="AD388" s="8">
        <f>(Audi!AC343)</f>
        <v>0</v>
      </c>
    </row>
    <row r="389" spans="1:30" x14ac:dyDescent="0.25">
      <c r="A389" s="7" t="s">
        <v>1973</v>
      </c>
      <c r="B389" s="8" t="str">
        <f>(Audi!A344)</f>
        <v>RS7</v>
      </c>
      <c r="C389" s="9" t="str">
        <f>(Audi!B344)</f>
        <v>2021-2022</v>
      </c>
      <c r="D389" s="59" t="str">
        <f>(Audi!C344)</f>
        <v>FF10</v>
      </c>
      <c r="E389" s="8" t="str">
        <f>(Audi!D344)</f>
        <v>Liquid Metal</v>
      </c>
      <c r="F389" s="8" t="str">
        <f>(Audi!E344)</f>
        <v>10L210510013LM</v>
      </c>
      <c r="G389" s="14">
        <f>(Audi!F344)</f>
        <v>-3</v>
      </c>
      <c r="H389" s="12" t="str">
        <f>(Audi!G344)</f>
        <v>22"</v>
      </c>
      <c r="I389" s="12" t="str">
        <f>(Audi!H344)</f>
        <v>10.5"</v>
      </c>
      <c r="J389" s="12" t="str">
        <f>(Audi!I344)</f>
        <v>10</v>
      </c>
      <c r="K389" s="12" t="str">
        <f>(Audi!J344)</f>
        <v>5x112</v>
      </c>
      <c r="L389" s="12">
        <f>(Audi!K344)</f>
        <v>66.56</v>
      </c>
      <c r="M389" s="8" t="str">
        <f>(Audi!L344)</f>
        <v>Low Offset</v>
      </c>
      <c r="N389" s="8">
        <f>(Audi!M344)</f>
        <v>0</v>
      </c>
      <c r="O389" s="9" t="str">
        <f>(Audi!N344)</f>
        <v>285/30-22</v>
      </c>
      <c r="P389" s="60" t="str">
        <f>(Audi!O344)</f>
        <v>FF10</v>
      </c>
      <c r="Q389" s="8" t="str">
        <f>(Audi!P344)</f>
        <v>10L210510013LM</v>
      </c>
      <c r="R389" s="14">
        <f>(Audi!Q344)</f>
        <v>-3</v>
      </c>
      <c r="S389" s="12" t="str">
        <f>(Audi!R344)</f>
        <v>22"</v>
      </c>
      <c r="T389" s="12" t="str">
        <f>(Audi!S344)</f>
        <v>10.5"</v>
      </c>
      <c r="U389" s="12" t="str">
        <f>(Audi!T344)</f>
        <v>10</v>
      </c>
      <c r="V389" s="12" t="str">
        <f>(Audi!U344)</f>
        <v>5x112</v>
      </c>
      <c r="W389" s="12">
        <f>(Audi!V344)</f>
        <v>66.56</v>
      </c>
      <c r="X389" s="8" t="str">
        <f>(Audi!W344)</f>
        <v>Low Offset</v>
      </c>
      <c r="Y389" s="8">
        <f>(Audi!X344)</f>
        <v>0</v>
      </c>
      <c r="Z389" s="9" t="str">
        <f>(Audi!Y344)</f>
        <v>285/30-22</v>
      </c>
      <c r="AA389" s="8" t="str">
        <f>(Audi!Z344)</f>
        <v>Requires 3mm spacer to clear rotor-hat recess (sold separately $50/pair; $100/set)</v>
      </c>
      <c r="AB389" s="8">
        <f>(Audi!AA344)</f>
        <v>0</v>
      </c>
      <c r="AC389" s="8">
        <f>(Audi!AB344)</f>
        <v>0</v>
      </c>
      <c r="AD389" s="8">
        <f>(Audi!AC344)</f>
        <v>0</v>
      </c>
    </row>
    <row r="390" spans="1:30" x14ac:dyDescent="0.25">
      <c r="A390" s="7" t="s">
        <v>1973</v>
      </c>
      <c r="B390" s="8" t="str">
        <f>(Audi!A345)</f>
        <v>RS7</v>
      </c>
      <c r="C390" s="9" t="str">
        <f>(Audi!B345)</f>
        <v>2021-2022</v>
      </c>
      <c r="D390" s="59" t="str">
        <f>(Audi!C345)</f>
        <v>FF10</v>
      </c>
      <c r="E390" s="8" t="str">
        <f>(Audi!D345)</f>
        <v>Raw</v>
      </c>
      <c r="F390" s="8" t="str">
        <f>(Audi!E345)</f>
        <v>10L210510013RW</v>
      </c>
      <c r="G390" s="14">
        <f>(Audi!F345)</f>
        <v>16</v>
      </c>
      <c r="H390" s="12" t="str">
        <f>(Audi!G345)</f>
        <v>22"</v>
      </c>
      <c r="I390" s="12" t="str">
        <f>(Audi!H345)</f>
        <v>10.5"</v>
      </c>
      <c r="J390" s="12" t="str">
        <f>(Audi!I345)</f>
        <v>10</v>
      </c>
      <c r="K390" s="12" t="str">
        <f>(Audi!J345)</f>
        <v>5x112</v>
      </c>
      <c r="L390" s="12">
        <f>(Audi!K345)</f>
        <v>66.56</v>
      </c>
      <c r="M390" s="8" t="str">
        <f>(Audi!L345)</f>
        <v>Low Offset</v>
      </c>
      <c r="N390" s="8">
        <f>(Audi!M345)</f>
        <v>0</v>
      </c>
      <c r="O390" s="9" t="str">
        <f>(Audi!N345)</f>
        <v>285/30-22</v>
      </c>
      <c r="P390" s="60" t="str">
        <f>(Audi!O345)</f>
        <v>FF10</v>
      </c>
      <c r="Q390" s="8" t="str">
        <f>(Audi!P345)</f>
        <v>10L210510013RW</v>
      </c>
      <c r="R390" s="14">
        <f>(Audi!Q345)</f>
        <v>16</v>
      </c>
      <c r="S390" s="12" t="str">
        <f>(Audi!R345)</f>
        <v>22"</v>
      </c>
      <c r="T390" s="12" t="str">
        <f>(Audi!S345)</f>
        <v>10.5"</v>
      </c>
      <c r="U390" s="12" t="str">
        <f>(Audi!T345)</f>
        <v>10</v>
      </c>
      <c r="V390" s="12" t="str">
        <f>(Audi!U345)</f>
        <v>5x112</v>
      </c>
      <c r="W390" s="12">
        <f>(Audi!V345)</f>
        <v>66.56</v>
      </c>
      <c r="X390" s="8" t="str">
        <f>(Audi!W345)</f>
        <v>Low Offset</v>
      </c>
      <c r="Y390" s="8">
        <f>(Audi!X345)</f>
        <v>0</v>
      </c>
      <c r="Z390" s="9" t="str">
        <f>(Audi!Y345)</f>
        <v>285/30-22</v>
      </c>
      <c r="AA390" s="8" t="str">
        <f>(Audi!Z345)</f>
        <v>Requires 3mm spacer to clear rotor-hat recess (sold separately $50/pair; $100/set)</v>
      </c>
      <c r="AB390" s="8">
        <f>(Audi!AA345)</f>
        <v>0</v>
      </c>
      <c r="AC390" s="8">
        <f>(Audi!AB345)</f>
        <v>0</v>
      </c>
      <c r="AD390" s="8">
        <f>(Audi!AC345)</f>
        <v>0</v>
      </c>
    </row>
    <row r="391" spans="1:30" x14ac:dyDescent="0.25">
      <c r="A391" s="7" t="s">
        <v>1973</v>
      </c>
      <c r="B391" s="8" t="str">
        <f>(Audi!A353)</f>
        <v>RS7</v>
      </c>
      <c r="C391" s="9" t="str">
        <f>(Audi!B353)</f>
        <v>2013-2018</v>
      </c>
      <c r="D391" s="59" t="str">
        <f>(Audi!C353)</f>
        <v>FF04</v>
      </c>
      <c r="E391" s="8" t="str">
        <f>(Audi!D353)</f>
        <v>Liquid Metal</v>
      </c>
      <c r="F391" s="8" t="str">
        <f>(Audi!E353)</f>
        <v>04M010535013LM</v>
      </c>
      <c r="G391" s="14">
        <f>(Audi!F353)</f>
        <v>1</v>
      </c>
      <c r="H391" s="12" t="str">
        <f>(Audi!G353)</f>
        <v>20"</v>
      </c>
      <c r="I391" s="12" t="str">
        <f>(Audi!H353)</f>
        <v>10.5"</v>
      </c>
      <c r="J391" s="12" t="str">
        <f>(Audi!I353)</f>
        <v>35</v>
      </c>
      <c r="K391" s="12" t="str">
        <f>(Audi!J353)</f>
        <v>5x112</v>
      </c>
      <c r="L391" s="12">
        <f>(Audi!K353)</f>
        <v>66.56</v>
      </c>
      <c r="M391" s="8" t="str">
        <f>(Audi!L353)</f>
        <v>Medium Offset</v>
      </c>
      <c r="N391" s="8">
        <f>(Audi!M353)</f>
        <v>26.2</v>
      </c>
      <c r="O391" s="9" t="str">
        <f>(Audi!N353)</f>
        <v>275/35R20</v>
      </c>
      <c r="P391" s="60" t="str">
        <f>(Audi!O353)</f>
        <v>FF04</v>
      </c>
      <c r="Q391" s="8" t="str">
        <f>(Audi!P353)</f>
        <v>04M010535013LM</v>
      </c>
      <c r="R391" s="14">
        <f>(Audi!Q353)</f>
        <v>1</v>
      </c>
      <c r="S391" s="12" t="str">
        <f>(Audi!R353)</f>
        <v>20"</v>
      </c>
      <c r="T391" s="12" t="str">
        <f>(Audi!S353)</f>
        <v>10.5"</v>
      </c>
      <c r="U391" s="12" t="str">
        <f>(Audi!T353)</f>
        <v>35</v>
      </c>
      <c r="V391" s="12" t="str">
        <f>(Audi!U353)</f>
        <v>5x112</v>
      </c>
      <c r="W391" s="12">
        <f>(Audi!V353)</f>
        <v>66.56</v>
      </c>
      <c r="X391" s="8" t="str">
        <f>(Audi!W353)</f>
        <v>Medium Offset</v>
      </c>
      <c r="Y391" s="8">
        <f>(Audi!X353)</f>
        <v>26.2</v>
      </c>
      <c r="Z391" s="9" t="str">
        <f>(Audi!Y353)</f>
        <v>275/35R20</v>
      </c>
      <c r="AA391" s="8">
        <f>(Audi!Z353)</f>
        <v>0</v>
      </c>
      <c r="AB391" s="8" t="str">
        <f>(Audi!AA353)</f>
        <v>Included</v>
      </c>
      <c r="AC391" s="8" t="str">
        <f>(Audi!AB353)</f>
        <v>LBM1415027C60-ZN</v>
      </c>
      <c r="AD391" s="8">
        <f>(Audi!AC353)</f>
        <v>0</v>
      </c>
    </row>
    <row r="392" spans="1:30" x14ac:dyDescent="0.25">
      <c r="A392" s="7" t="s">
        <v>1973</v>
      </c>
      <c r="B392" s="8" t="str">
        <f>(Audi!A354)</f>
        <v>RS7</v>
      </c>
      <c r="C392" s="9" t="str">
        <f>(Audi!B354)</f>
        <v>2013-2018</v>
      </c>
      <c r="D392" s="59" t="str">
        <f>(Audi!C354)</f>
        <v>FF10</v>
      </c>
      <c r="E392" s="8" t="str">
        <f>(Audi!D354)</f>
        <v>Tarmac</v>
      </c>
      <c r="F392" s="8" t="str">
        <f>(Audi!E354)</f>
        <v>10M010535013TM</v>
      </c>
      <c r="G392" s="14">
        <f>(Audi!F354)</f>
        <v>68</v>
      </c>
      <c r="H392" s="12" t="str">
        <f>(Audi!G354)</f>
        <v>20"</v>
      </c>
      <c r="I392" s="12" t="str">
        <f>(Audi!H354)</f>
        <v>10.5"</v>
      </c>
      <c r="J392" s="12" t="str">
        <f>(Audi!I354)</f>
        <v>35</v>
      </c>
      <c r="K392" s="12" t="str">
        <f>(Audi!J354)</f>
        <v>5x112</v>
      </c>
      <c r="L392" s="12">
        <f>(Audi!K354)</f>
        <v>66.56</v>
      </c>
      <c r="M392" s="8" t="str">
        <f>(Audi!L354)</f>
        <v>Medium Offset</v>
      </c>
      <c r="N392" s="8">
        <f>(Audi!M354)</f>
        <v>0</v>
      </c>
      <c r="O392" s="9" t="str">
        <f>(Audi!N354)</f>
        <v>275/35R20</v>
      </c>
      <c r="P392" s="60" t="str">
        <f>(Audi!O354)</f>
        <v>FF10</v>
      </c>
      <c r="Q392" s="8" t="str">
        <f>(Audi!P354)</f>
        <v>10M010535013TM</v>
      </c>
      <c r="R392" s="14">
        <f>(Audi!Q354)</f>
        <v>68</v>
      </c>
      <c r="S392" s="12" t="str">
        <f>(Audi!R354)</f>
        <v>20"</v>
      </c>
      <c r="T392" s="12" t="str">
        <f>(Audi!S354)</f>
        <v>10.5"</v>
      </c>
      <c r="U392" s="12" t="str">
        <f>(Audi!T354)</f>
        <v>35</v>
      </c>
      <c r="V392" s="12" t="str">
        <f>(Audi!U354)</f>
        <v>5x112</v>
      </c>
      <c r="W392" s="12">
        <f>(Audi!V354)</f>
        <v>66.56</v>
      </c>
      <c r="X392" s="8" t="str">
        <f>(Audi!W354)</f>
        <v>Medium Offset</v>
      </c>
      <c r="Y392" s="8">
        <f>(Audi!X354)</f>
        <v>0</v>
      </c>
      <c r="Z392" s="9" t="str">
        <f>(Audi!Y354)</f>
        <v>275/35R20</v>
      </c>
      <c r="AA392" s="8">
        <f>(Audi!Z354)</f>
        <v>0</v>
      </c>
      <c r="AB392" s="8" t="str">
        <f>(Audi!AA354)</f>
        <v>Included</v>
      </c>
      <c r="AC392" s="8" t="str">
        <f>(Audi!AB354)</f>
        <v>LBM1415027C60-ZN</v>
      </c>
      <c r="AD392" s="8">
        <f>(Audi!AC354)</f>
        <v>0</v>
      </c>
    </row>
    <row r="393" spans="1:30" x14ac:dyDescent="0.25">
      <c r="A393" s="7" t="s">
        <v>1973</v>
      </c>
      <c r="B393" s="8" t="str">
        <f>(Audi!A360)</f>
        <v>RS7</v>
      </c>
      <c r="C393" s="9" t="str">
        <f>(Audi!B360)</f>
        <v>2013-2018</v>
      </c>
      <c r="D393" s="59" t="str">
        <f>(Audi!C360)</f>
        <v>FF11</v>
      </c>
      <c r="E393" s="8" t="str">
        <f>(Audi!D360)</f>
        <v>Tarmac</v>
      </c>
      <c r="F393" s="8" t="str">
        <f>(Audi!E360)</f>
        <v>11M110535013TM</v>
      </c>
      <c r="G393" s="14">
        <f>(Audi!F360)</f>
        <v>2</v>
      </c>
      <c r="H393" s="12" t="str">
        <f>(Audi!G360)</f>
        <v>21"</v>
      </c>
      <c r="I393" s="12" t="str">
        <f>(Audi!H360)</f>
        <v>10.5"</v>
      </c>
      <c r="J393" s="12" t="str">
        <f>(Audi!I360)</f>
        <v>35</v>
      </c>
      <c r="K393" s="12" t="str">
        <f>(Audi!J360)</f>
        <v>5x112</v>
      </c>
      <c r="L393" s="12">
        <f>(Audi!K360)</f>
        <v>66.56</v>
      </c>
      <c r="M393" s="8" t="str">
        <f>(Audi!L360)</f>
        <v>Medium Offset</v>
      </c>
      <c r="N393" s="8">
        <f>(Audi!M360)</f>
        <v>0</v>
      </c>
      <c r="O393" s="9" t="str">
        <f>(Audi!N360)</f>
        <v>275/30R21</v>
      </c>
      <c r="P393" s="60" t="str">
        <f>(Audi!O360)</f>
        <v>FF11</v>
      </c>
      <c r="Q393" s="8" t="str">
        <f>(Audi!P360)</f>
        <v>11M110535013TM</v>
      </c>
      <c r="R393" s="14">
        <f>(Audi!Q360)</f>
        <v>2</v>
      </c>
      <c r="S393" s="12" t="str">
        <f>(Audi!R360)</f>
        <v>21"</v>
      </c>
      <c r="T393" s="12" t="str">
        <f>(Audi!S360)</f>
        <v>10.5"</v>
      </c>
      <c r="U393" s="12" t="str">
        <f>(Audi!T360)</f>
        <v>35</v>
      </c>
      <c r="V393" s="12" t="str">
        <f>(Audi!U360)</f>
        <v>5x112</v>
      </c>
      <c r="W393" s="12">
        <f>(Audi!V360)</f>
        <v>66.56</v>
      </c>
      <c r="X393" s="8" t="str">
        <f>(Audi!W360)</f>
        <v>Medium Offset</v>
      </c>
      <c r="Y393" s="8">
        <f>(Audi!X360)</f>
        <v>0</v>
      </c>
      <c r="Z393" s="9" t="str">
        <f>(Audi!Y360)</f>
        <v>275/30R21</v>
      </c>
      <c r="AA393" s="8">
        <f>(Audi!Z360)</f>
        <v>0</v>
      </c>
      <c r="AB393" s="8" t="str">
        <f>(Audi!AA360)</f>
        <v>Included</v>
      </c>
      <c r="AC393" s="8" t="str">
        <f>(Audi!AB360)</f>
        <v>LBM1415027C60-ZN</v>
      </c>
      <c r="AD393" s="8">
        <f>(Audi!AC360)</f>
        <v>0</v>
      </c>
    </row>
    <row r="394" spans="1:30" x14ac:dyDescent="0.25">
      <c r="A394" s="7" t="s">
        <v>1973</v>
      </c>
      <c r="B394" s="8" t="str">
        <f>(Audi!A361)</f>
        <v>RS7</v>
      </c>
      <c r="C394" s="9" t="str">
        <f>(Audi!B361)</f>
        <v>2013-2018</v>
      </c>
      <c r="D394" s="59" t="str">
        <f>(Audi!C361)</f>
        <v>FF11</v>
      </c>
      <c r="E394" s="8" t="str">
        <f>(Audi!D361)</f>
        <v>Liquid Metal</v>
      </c>
      <c r="F394" s="8" t="str">
        <f>(Audi!E361)</f>
        <v>11M110535013LM</v>
      </c>
      <c r="G394" s="14">
        <f>(Audi!F361)</f>
        <v>0</v>
      </c>
      <c r="H394" s="12" t="str">
        <f>(Audi!G361)</f>
        <v>21"</v>
      </c>
      <c r="I394" s="12" t="str">
        <f>(Audi!H361)</f>
        <v>10.5"</v>
      </c>
      <c r="J394" s="12" t="str">
        <f>(Audi!I361)</f>
        <v>35</v>
      </c>
      <c r="K394" s="12" t="str">
        <f>(Audi!J361)</f>
        <v>5x112</v>
      </c>
      <c r="L394" s="12">
        <f>(Audi!K361)</f>
        <v>66.56</v>
      </c>
      <c r="M394" s="8" t="str">
        <f>(Audi!L361)</f>
        <v>Medium Offset</v>
      </c>
      <c r="N394" s="8">
        <f>(Audi!M361)</f>
        <v>0</v>
      </c>
      <c r="O394" s="9" t="str">
        <f>(Audi!N361)</f>
        <v>275/30R21</v>
      </c>
      <c r="P394" s="60" t="str">
        <f>(Audi!O361)</f>
        <v>FF11</v>
      </c>
      <c r="Q394" s="8" t="str">
        <f>(Audi!P361)</f>
        <v>11M110535013LM</v>
      </c>
      <c r="R394" s="14">
        <f>(Audi!Q361)</f>
        <v>0</v>
      </c>
      <c r="S394" s="12" t="str">
        <f>(Audi!R361)</f>
        <v>21"</v>
      </c>
      <c r="T394" s="12" t="str">
        <f>(Audi!S361)</f>
        <v>10.5"</v>
      </c>
      <c r="U394" s="12" t="str">
        <f>(Audi!T361)</f>
        <v>35</v>
      </c>
      <c r="V394" s="12" t="str">
        <f>(Audi!U361)</f>
        <v>5x112</v>
      </c>
      <c r="W394" s="12">
        <f>(Audi!V361)</f>
        <v>66.56</v>
      </c>
      <c r="X394" s="8" t="str">
        <f>(Audi!W361)</f>
        <v>Medium Offset</v>
      </c>
      <c r="Y394" s="8">
        <f>(Audi!X361)</f>
        <v>0</v>
      </c>
      <c r="Z394" s="9" t="str">
        <f>(Audi!Y361)</f>
        <v>275/30R21</v>
      </c>
      <c r="AA394" s="8">
        <f>(Audi!Z361)</f>
        <v>0</v>
      </c>
      <c r="AB394" s="8" t="str">
        <f>(Audi!AA361)</f>
        <v>Included</v>
      </c>
      <c r="AC394" s="8" t="str">
        <f>(Audi!AB361)</f>
        <v>LBM1415027C60-ZN</v>
      </c>
      <c r="AD394" s="8">
        <f>(Audi!AC361)</f>
        <v>0</v>
      </c>
    </row>
    <row r="395" spans="1:30" x14ac:dyDescent="0.25">
      <c r="A395" s="7" t="s">
        <v>1973</v>
      </c>
      <c r="B395" s="8" t="str">
        <f>(Audi!A362)</f>
        <v>RS7</v>
      </c>
      <c r="C395" s="9" t="str">
        <f>(Audi!B362)</f>
        <v>2013-2018</v>
      </c>
      <c r="D395" s="59" t="str">
        <f>(Audi!C362)</f>
        <v>FF11</v>
      </c>
      <c r="E395" s="8" t="str">
        <f>(Audi!D362)</f>
        <v>Raw</v>
      </c>
      <c r="F395" s="8" t="str">
        <f>(Audi!E362)</f>
        <v>11M110535013RW</v>
      </c>
      <c r="G395" s="14">
        <f>(Audi!F362)</f>
        <v>6</v>
      </c>
      <c r="H395" s="12" t="str">
        <f>(Audi!G362)</f>
        <v>21"</v>
      </c>
      <c r="I395" s="12" t="str">
        <f>(Audi!H362)</f>
        <v>10.5"</v>
      </c>
      <c r="J395" s="12" t="str">
        <f>(Audi!I362)</f>
        <v>35</v>
      </c>
      <c r="K395" s="12" t="str">
        <f>(Audi!J362)</f>
        <v>5x112</v>
      </c>
      <c r="L395" s="12">
        <f>(Audi!K362)</f>
        <v>66.56</v>
      </c>
      <c r="M395" s="8" t="str">
        <f>(Audi!L362)</f>
        <v>Medium Offset</v>
      </c>
      <c r="N395" s="8">
        <f>(Audi!M362)</f>
        <v>0</v>
      </c>
      <c r="O395" s="9" t="str">
        <f>(Audi!N362)</f>
        <v>275/30R21</v>
      </c>
      <c r="P395" s="60" t="str">
        <f>(Audi!O362)</f>
        <v>FF11</v>
      </c>
      <c r="Q395" s="8" t="str">
        <f>(Audi!P362)</f>
        <v>11M110535013RW</v>
      </c>
      <c r="R395" s="14">
        <f>(Audi!Q362)</f>
        <v>6</v>
      </c>
      <c r="S395" s="12" t="str">
        <f>(Audi!R362)</f>
        <v>21"</v>
      </c>
      <c r="T395" s="12" t="str">
        <f>(Audi!S362)</f>
        <v>10.5"</v>
      </c>
      <c r="U395" s="12" t="str">
        <f>(Audi!T362)</f>
        <v>35</v>
      </c>
      <c r="V395" s="12" t="str">
        <f>(Audi!U362)</f>
        <v>5x112</v>
      </c>
      <c r="W395" s="12">
        <f>(Audi!V362)</f>
        <v>66.56</v>
      </c>
      <c r="X395" s="8" t="str">
        <f>(Audi!W362)</f>
        <v>Medium Offset</v>
      </c>
      <c r="Y395" s="8">
        <f>(Audi!X362)</f>
        <v>0</v>
      </c>
      <c r="Z395" s="9" t="str">
        <f>(Audi!Y362)</f>
        <v>275/30R21</v>
      </c>
      <c r="AA395" s="8">
        <f>(Audi!Z362)</f>
        <v>0</v>
      </c>
      <c r="AB395" s="8" t="str">
        <f>(Audi!AA362)</f>
        <v>Included</v>
      </c>
      <c r="AC395" s="8" t="str">
        <f>(Audi!AB362)</f>
        <v>LBM1415027C60-ZN</v>
      </c>
      <c r="AD395" s="8">
        <f>(Audi!AC362)</f>
        <v>0</v>
      </c>
    </row>
    <row r="396" spans="1:30" x14ac:dyDescent="0.25">
      <c r="A396" s="7" t="s">
        <v>1973</v>
      </c>
      <c r="B396" s="8" t="str">
        <f>(Audi!A363)</f>
        <v>RS7</v>
      </c>
      <c r="C396" s="9" t="str">
        <f>(Audi!B363)</f>
        <v>2013-2018</v>
      </c>
      <c r="D396" s="59" t="str">
        <f>(Audi!C363)</f>
        <v>FF15</v>
      </c>
      <c r="E396" s="8" t="str">
        <f>(Audi!D363)</f>
        <v>Liquid Silver</v>
      </c>
      <c r="F396" s="8" t="str">
        <f>(Audi!E363)</f>
        <v>15M010535013LS</v>
      </c>
      <c r="G396" s="14">
        <f>(Audi!F363)</f>
        <v>4</v>
      </c>
      <c r="H396" s="12" t="str">
        <f>(Audi!G363)</f>
        <v>20"</v>
      </c>
      <c r="I396" s="12" t="str">
        <f>(Audi!H363)</f>
        <v>10.5"</v>
      </c>
      <c r="J396" s="12" t="str">
        <f>(Audi!I363)</f>
        <v>35</v>
      </c>
      <c r="K396" s="12" t="str">
        <f>(Audi!J363)</f>
        <v>5x112</v>
      </c>
      <c r="L396" s="12">
        <f>(Audi!K363)</f>
        <v>66.56</v>
      </c>
      <c r="M396" s="8" t="str">
        <f>(Audi!L363)</f>
        <v>Medium Offset</v>
      </c>
      <c r="N396" s="8">
        <f>(Audi!M363)</f>
        <v>25.6</v>
      </c>
      <c r="O396" s="9" t="str">
        <f>(Audi!N363)</f>
        <v>275/35R20</v>
      </c>
      <c r="P396" s="60" t="str">
        <f>(Audi!O363)</f>
        <v>FF15</v>
      </c>
      <c r="Q396" s="8" t="str">
        <f>(Audi!P363)</f>
        <v>15M010535013LS</v>
      </c>
      <c r="R396" s="14">
        <f>(Audi!Q363)</f>
        <v>4</v>
      </c>
      <c r="S396" s="12" t="str">
        <f>(Audi!R363)</f>
        <v>20"</v>
      </c>
      <c r="T396" s="12" t="str">
        <f>(Audi!S363)</f>
        <v>10.5"</v>
      </c>
      <c r="U396" s="12" t="str">
        <f>(Audi!T363)</f>
        <v>35</v>
      </c>
      <c r="V396" s="12" t="str">
        <f>(Audi!U363)</f>
        <v>5x112</v>
      </c>
      <c r="W396" s="12">
        <f>(Audi!V363)</f>
        <v>66.56</v>
      </c>
      <c r="X396" s="8" t="str">
        <f>(Audi!W363)</f>
        <v>Medium Offset</v>
      </c>
      <c r="Y396" s="8">
        <f>(Audi!X363)</f>
        <v>25.6</v>
      </c>
      <c r="Z396" s="9" t="str">
        <f>(Audi!Y363)</f>
        <v>275/35R20</v>
      </c>
      <c r="AA396" s="8">
        <f>(Audi!Z363)</f>
        <v>0</v>
      </c>
      <c r="AB396" s="8" t="str">
        <f>(Audi!AA363)</f>
        <v>Included</v>
      </c>
      <c r="AC396" s="8" t="str">
        <f>(Audi!AB363)</f>
        <v>LBM1415027C60-ZN</v>
      </c>
      <c r="AD396" s="8">
        <f>(Audi!AC363)</f>
        <v>0</v>
      </c>
    </row>
    <row r="397" spans="1:30" x14ac:dyDescent="0.25">
      <c r="A397" s="7" t="s">
        <v>1973</v>
      </c>
      <c r="B397" s="8" t="str">
        <f>(Audi!A371)</f>
        <v>S3</v>
      </c>
      <c r="C397" s="9" t="str">
        <f>(Audi!B371)</f>
        <v>2013-2019</v>
      </c>
      <c r="D397" s="59" t="str">
        <f>(Audi!C371)</f>
        <v>FF04</v>
      </c>
      <c r="E397" s="8" t="str">
        <f>(Audi!D371)</f>
        <v>Tarmac</v>
      </c>
      <c r="F397" s="8" t="str">
        <f>(Audi!E371)</f>
        <v>04H908547013TM</v>
      </c>
      <c r="G397" s="14">
        <f>(Audi!F371)</f>
        <v>17</v>
      </c>
      <c r="H397" s="12" t="str">
        <f>(Audi!G371)</f>
        <v>19"</v>
      </c>
      <c r="I397" s="12" t="str">
        <f>(Audi!H371)</f>
        <v>8.5"</v>
      </c>
      <c r="J397" s="12" t="str">
        <f>(Audi!I371)</f>
        <v>47</v>
      </c>
      <c r="K397" s="12" t="str">
        <f>(Audi!J371)</f>
        <v>5x112</v>
      </c>
      <c r="L397" s="12">
        <f>(Audi!K371)</f>
        <v>66.56</v>
      </c>
      <c r="M397" s="8" t="str">
        <f>(Audi!L371)</f>
        <v>High Offset</v>
      </c>
      <c r="N397" s="8">
        <f>(Audi!M371)</f>
        <v>22.8</v>
      </c>
      <c r="O397" s="9" t="str">
        <f>(Audi!N371)</f>
        <v>255/30R19</v>
      </c>
      <c r="P397" s="60" t="str">
        <f>(Audi!O371)</f>
        <v>FF04</v>
      </c>
      <c r="Q397" s="8" t="str">
        <f>(Audi!P371)</f>
        <v>04H908547013TM</v>
      </c>
      <c r="R397" s="14">
        <f>(Audi!Q371)</f>
        <v>17</v>
      </c>
      <c r="S397" s="12" t="str">
        <f>(Audi!R371)</f>
        <v>19"</v>
      </c>
      <c r="T397" s="12" t="str">
        <f>(Audi!S371)</f>
        <v>8.5"</v>
      </c>
      <c r="U397" s="12" t="str">
        <f>(Audi!T371)</f>
        <v>47</v>
      </c>
      <c r="V397" s="12" t="str">
        <f>(Audi!U371)</f>
        <v>5x112</v>
      </c>
      <c r="W397" s="12">
        <f>(Audi!V371)</f>
        <v>66.56</v>
      </c>
      <c r="X397" s="8" t="str">
        <f>(Audi!W371)</f>
        <v>High Offset</v>
      </c>
      <c r="Y397" s="8">
        <f>(Audi!X371)</f>
        <v>22.8</v>
      </c>
      <c r="Z397" s="9" t="str">
        <f>(Audi!Y371)</f>
        <v>255/30R19</v>
      </c>
      <c r="AA397" s="8">
        <f>(Audi!Z371)</f>
        <v>0</v>
      </c>
      <c r="AB397" s="8" t="str">
        <f>(Audi!AA371)</f>
        <v>Included</v>
      </c>
      <c r="AC397" s="8" t="str">
        <f>(Audi!AB371)</f>
        <v>LBM1415027C60-ZN</v>
      </c>
      <c r="AD397" s="8" t="str">
        <f>(Audi!AC371)</f>
        <v>HR666-571</v>
      </c>
    </row>
    <row r="398" spans="1:30" x14ac:dyDescent="0.25">
      <c r="A398" s="7" t="s">
        <v>1973</v>
      </c>
      <c r="B398" s="8" t="str">
        <f>(Audi!A372)</f>
        <v>S3</v>
      </c>
      <c r="C398" s="9" t="str">
        <f>(Audi!B372)</f>
        <v>2013-2019</v>
      </c>
      <c r="D398" s="59" t="str">
        <f>(Audi!C372)</f>
        <v>FF04</v>
      </c>
      <c r="E398" s="8" t="str">
        <f>(Audi!D372)</f>
        <v>Liquid Metal</v>
      </c>
      <c r="F398" s="8" t="str">
        <f>(Audi!E372)</f>
        <v>04H908547013LM</v>
      </c>
      <c r="G398" s="14">
        <f>(Audi!F372)</f>
        <v>19</v>
      </c>
      <c r="H398" s="12" t="str">
        <f>(Audi!G372)</f>
        <v>19"</v>
      </c>
      <c r="I398" s="12" t="str">
        <f>(Audi!H372)</f>
        <v>8.5"</v>
      </c>
      <c r="J398" s="12" t="str">
        <f>(Audi!I372)</f>
        <v>47</v>
      </c>
      <c r="K398" s="12" t="str">
        <f>(Audi!J372)</f>
        <v>5x112</v>
      </c>
      <c r="L398" s="12">
        <f>(Audi!K372)</f>
        <v>66.56</v>
      </c>
      <c r="M398" s="8" t="str">
        <f>(Audi!L372)</f>
        <v>High Offset</v>
      </c>
      <c r="N398" s="8">
        <f>(Audi!M372)</f>
        <v>22.8</v>
      </c>
      <c r="O398" s="9" t="str">
        <f>(Audi!N372)</f>
        <v>255/30R19</v>
      </c>
      <c r="P398" s="60" t="str">
        <f>(Audi!O372)</f>
        <v>FF04</v>
      </c>
      <c r="Q398" s="8" t="str">
        <f>(Audi!P372)</f>
        <v>04H908547013LM</v>
      </c>
      <c r="R398" s="14">
        <f>(Audi!Q372)</f>
        <v>19</v>
      </c>
      <c r="S398" s="12" t="str">
        <f>(Audi!R372)</f>
        <v>19"</v>
      </c>
      <c r="T398" s="12" t="str">
        <f>(Audi!S372)</f>
        <v>8.5"</v>
      </c>
      <c r="U398" s="12" t="str">
        <f>(Audi!T372)</f>
        <v>47</v>
      </c>
      <c r="V398" s="12" t="str">
        <f>(Audi!U372)</f>
        <v>5x112</v>
      </c>
      <c r="W398" s="12">
        <f>(Audi!V372)</f>
        <v>66.56</v>
      </c>
      <c r="X398" s="8" t="str">
        <f>(Audi!W372)</f>
        <v>High Offset</v>
      </c>
      <c r="Y398" s="8">
        <f>(Audi!X372)</f>
        <v>22.8</v>
      </c>
      <c r="Z398" s="9" t="str">
        <f>(Audi!Y372)</f>
        <v>255/30R19</v>
      </c>
      <c r="AA398" s="8">
        <f>(Audi!Z372)</f>
        <v>0</v>
      </c>
      <c r="AB398" s="8" t="str">
        <f>(Audi!AA372)</f>
        <v>Included</v>
      </c>
      <c r="AC398" s="8" t="str">
        <f>(Audi!AB372)</f>
        <v>LBM1415027C60-ZN</v>
      </c>
      <c r="AD398" s="8" t="str">
        <f>(Audi!AC372)</f>
        <v>HR666-571</v>
      </c>
    </row>
    <row r="399" spans="1:30" x14ac:dyDescent="0.25">
      <c r="A399" s="7" t="s">
        <v>1973</v>
      </c>
      <c r="B399" s="8" t="str">
        <f>(Audi!A373)</f>
        <v>S3</v>
      </c>
      <c r="C399" s="9" t="str">
        <f>(Audi!B373)</f>
        <v>2006-2012</v>
      </c>
      <c r="D399" s="59" t="str">
        <f>(Audi!C373)</f>
        <v>FF10</v>
      </c>
      <c r="E399" s="8" t="str">
        <f>(Audi!D373)</f>
        <v>Tarmac</v>
      </c>
      <c r="F399" s="8" t="str">
        <f>(Audi!E373)</f>
        <v>10H908547013TM</v>
      </c>
      <c r="G399" s="14">
        <f>(Audi!F373)</f>
        <v>-3</v>
      </c>
      <c r="H399" s="12" t="str">
        <f>(Audi!G373)</f>
        <v>19"</v>
      </c>
      <c r="I399" s="12" t="str">
        <f>(Audi!H373)</f>
        <v>8.5"</v>
      </c>
      <c r="J399" s="12" t="str">
        <f>(Audi!I373)</f>
        <v>47</v>
      </c>
      <c r="K399" s="12" t="str">
        <f>(Audi!J373)</f>
        <v>5x112</v>
      </c>
      <c r="L399" s="12">
        <f>(Audi!K373)</f>
        <v>66.56</v>
      </c>
      <c r="M399" s="8" t="str">
        <f>(Audi!L373)</f>
        <v>High Offset</v>
      </c>
      <c r="N399" s="8">
        <f>(Audi!M373)</f>
        <v>0</v>
      </c>
      <c r="O399" s="9" t="str">
        <f>(Audi!N373)</f>
        <v>235/35R19</v>
      </c>
      <c r="P399" s="60" t="str">
        <f>(Audi!O373)</f>
        <v>FF10</v>
      </c>
      <c r="Q399" s="8" t="str">
        <f>(Audi!P373)</f>
        <v>10H908547013TM</v>
      </c>
      <c r="R399" s="14">
        <f>(Audi!Q373)</f>
        <v>-3</v>
      </c>
      <c r="S399" s="12" t="str">
        <f>(Audi!R373)</f>
        <v>19"</v>
      </c>
      <c r="T399" s="12" t="str">
        <f>(Audi!S373)</f>
        <v>8.5"</v>
      </c>
      <c r="U399" s="12" t="str">
        <f>(Audi!T373)</f>
        <v>47</v>
      </c>
      <c r="V399" s="12" t="str">
        <f>(Audi!U373)</f>
        <v>5x112</v>
      </c>
      <c r="W399" s="12">
        <f>(Audi!V373)</f>
        <v>66.56</v>
      </c>
      <c r="X399" s="8" t="str">
        <f>(Audi!W373)</f>
        <v>High Offset</v>
      </c>
      <c r="Y399" s="8">
        <f>(Audi!X373)</f>
        <v>0</v>
      </c>
      <c r="Z399" s="9" t="str">
        <f>(Audi!Y373)</f>
        <v>235/35R19</v>
      </c>
      <c r="AA399" s="8">
        <f>(Audi!Z373)</f>
        <v>0</v>
      </c>
      <c r="AB399" s="8" t="str">
        <f>(Audi!AA373)</f>
        <v>Included</v>
      </c>
      <c r="AC399" s="8" t="str">
        <f>(Audi!AB373)</f>
        <v>LBM1415027C60-ZN</v>
      </c>
      <c r="AD399" s="8" t="str">
        <f>(Audi!AC373)</f>
        <v>HR666-571</v>
      </c>
    </row>
    <row r="400" spans="1:30" x14ac:dyDescent="0.25">
      <c r="A400" s="7" t="s">
        <v>1973</v>
      </c>
      <c r="B400" s="8" t="str">
        <f>(Audi!A374)</f>
        <v>S3</v>
      </c>
      <c r="C400" s="9" t="str">
        <f>(Audi!B374)</f>
        <v>2006-2012</v>
      </c>
      <c r="D400" s="59" t="str">
        <f>(Audi!C374)</f>
        <v>FF10</v>
      </c>
      <c r="E400" s="8" t="str">
        <f>(Audi!D374)</f>
        <v>Liquid Metal</v>
      </c>
      <c r="F400" s="8" t="str">
        <f>(Audi!E374)</f>
        <v>10H908547013LM</v>
      </c>
      <c r="G400" s="14">
        <f>(Audi!F374)</f>
        <v>-8</v>
      </c>
      <c r="H400" s="12" t="str">
        <f>(Audi!G374)</f>
        <v>19"</v>
      </c>
      <c r="I400" s="12" t="str">
        <f>(Audi!H374)</f>
        <v>8.5"</v>
      </c>
      <c r="J400" s="12" t="str">
        <f>(Audi!I374)</f>
        <v>47</v>
      </c>
      <c r="K400" s="12" t="str">
        <f>(Audi!J374)</f>
        <v>5x112</v>
      </c>
      <c r="L400" s="12">
        <f>(Audi!K374)</f>
        <v>66.56</v>
      </c>
      <c r="M400" s="8" t="str">
        <f>(Audi!L374)</f>
        <v>High Offset</v>
      </c>
      <c r="N400" s="8">
        <f>(Audi!M374)</f>
        <v>0</v>
      </c>
      <c r="O400" s="9" t="str">
        <f>(Audi!N374)</f>
        <v>235/35R19</v>
      </c>
      <c r="P400" s="60" t="str">
        <f>(Audi!O374)</f>
        <v>FF10</v>
      </c>
      <c r="Q400" s="8" t="str">
        <f>(Audi!P374)</f>
        <v>10H908547013LM</v>
      </c>
      <c r="R400" s="14">
        <f>(Audi!Q374)</f>
        <v>-8</v>
      </c>
      <c r="S400" s="12" t="str">
        <f>(Audi!R374)</f>
        <v>19"</v>
      </c>
      <c r="T400" s="12" t="str">
        <f>(Audi!S374)</f>
        <v>8.5"</v>
      </c>
      <c r="U400" s="12" t="str">
        <f>(Audi!T374)</f>
        <v>47</v>
      </c>
      <c r="V400" s="12" t="str">
        <f>(Audi!U374)</f>
        <v>5x112</v>
      </c>
      <c r="W400" s="12">
        <f>(Audi!V374)</f>
        <v>66.56</v>
      </c>
      <c r="X400" s="8" t="str">
        <f>(Audi!W374)</f>
        <v>High Offset</v>
      </c>
      <c r="Y400" s="8">
        <f>(Audi!X374)</f>
        <v>0</v>
      </c>
      <c r="Z400" s="9" t="str">
        <f>(Audi!Y374)</f>
        <v>235/35R19</v>
      </c>
      <c r="AA400" s="8">
        <f>(Audi!Z374)</f>
        <v>0</v>
      </c>
      <c r="AB400" s="8" t="str">
        <f>(Audi!AA374)</f>
        <v>Included</v>
      </c>
      <c r="AC400" s="8" t="str">
        <f>(Audi!AB374)</f>
        <v>LBM1415027C60-ZN</v>
      </c>
      <c r="AD400" s="8" t="str">
        <f>(Audi!AC374)</f>
        <v>HR666-571</v>
      </c>
    </row>
    <row r="401" spans="1:30" x14ac:dyDescent="0.25">
      <c r="A401" s="7" t="s">
        <v>1973</v>
      </c>
      <c r="B401" s="8" t="str">
        <f>(Audi!A346)</f>
        <v>RS7</v>
      </c>
      <c r="C401" s="9" t="str">
        <f>(Audi!B346)</f>
        <v>2021-2022</v>
      </c>
      <c r="D401" s="59" t="str">
        <f>(Audi!C346)</f>
        <v>FF10</v>
      </c>
      <c r="E401" s="8" t="str">
        <f>(Audi!D346)</f>
        <v>Tarmac</v>
      </c>
      <c r="F401" s="8" t="str">
        <f>(Audi!E346)</f>
        <v>10L210510013TM</v>
      </c>
      <c r="G401" s="14">
        <f>(Audi!F346)</f>
        <v>6</v>
      </c>
      <c r="H401" s="12" t="str">
        <f>(Audi!G346)</f>
        <v>22"</v>
      </c>
      <c r="I401" s="12" t="str">
        <f>(Audi!H346)</f>
        <v>10.5"</v>
      </c>
      <c r="J401" s="12" t="str">
        <f>(Audi!I346)</f>
        <v>10</v>
      </c>
      <c r="K401" s="12" t="str">
        <f>(Audi!J346)</f>
        <v>5x112</v>
      </c>
      <c r="L401" s="12">
        <f>(Audi!K346)</f>
        <v>66.56</v>
      </c>
      <c r="M401" s="8" t="str">
        <f>(Audi!L346)</f>
        <v>Low Offset</v>
      </c>
      <c r="N401" s="8">
        <f>(Audi!M346)</f>
        <v>0</v>
      </c>
      <c r="O401" s="9" t="str">
        <f>(Audi!N346)</f>
        <v>285/30-22</v>
      </c>
      <c r="P401" s="60" t="str">
        <f>(Audi!O346)</f>
        <v>FF10</v>
      </c>
      <c r="Q401" s="8" t="str">
        <f>(Audi!P346)</f>
        <v>10L210510013TM</v>
      </c>
      <c r="R401" s="14">
        <f>(Audi!Q346)</f>
        <v>6</v>
      </c>
      <c r="S401" s="12" t="str">
        <f>(Audi!R346)</f>
        <v>22"</v>
      </c>
      <c r="T401" s="12" t="str">
        <f>(Audi!S346)</f>
        <v>10.5"</v>
      </c>
      <c r="U401" s="12" t="str">
        <f>(Audi!T346)</f>
        <v>10</v>
      </c>
      <c r="V401" s="12" t="str">
        <f>(Audi!U346)</f>
        <v>5x112</v>
      </c>
      <c r="W401" s="12">
        <f>(Audi!V346)</f>
        <v>66.56</v>
      </c>
      <c r="X401" s="8" t="str">
        <f>(Audi!W346)</f>
        <v>Low Offset</v>
      </c>
      <c r="Y401" s="8">
        <f>(Audi!X346)</f>
        <v>0</v>
      </c>
      <c r="Z401" s="9" t="str">
        <f>(Audi!Y346)</f>
        <v>285/30-22</v>
      </c>
      <c r="AA401" s="8" t="str">
        <f>(Audi!Z346)</f>
        <v>Requires 3mm spacer to clear rotor-hat recess (sold separately $50/pair; $100/set)</v>
      </c>
      <c r="AB401" s="8">
        <f>(Audi!AA346)</f>
        <v>0</v>
      </c>
      <c r="AC401" s="8">
        <f>(Audi!AB346)</f>
        <v>0</v>
      </c>
      <c r="AD401" s="8">
        <f>(Audi!AC346)</f>
        <v>0</v>
      </c>
    </row>
    <row r="402" spans="1:30" x14ac:dyDescent="0.25">
      <c r="A402" s="7" t="s">
        <v>1973</v>
      </c>
      <c r="B402" s="8" t="str">
        <f>(Audi!A347)</f>
        <v>RS7</v>
      </c>
      <c r="C402" s="9" t="str">
        <f>(Audi!B347)</f>
        <v>2021-2022</v>
      </c>
      <c r="D402" s="59" t="str">
        <f>(Audi!C347)</f>
        <v>FF11</v>
      </c>
      <c r="E402" s="8" t="str">
        <f>(Audi!D347)</f>
        <v>Liquid Metal</v>
      </c>
      <c r="F402" s="8" t="str">
        <f>(Audi!E347)</f>
        <v>11L210510013LM</v>
      </c>
      <c r="G402" s="14">
        <f>(Audi!F347)</f>
        <v>38</v>
      </c>
      <c r="H402" s="12" t="str">
        <f>(Audi!G347)</f>
        <v>22"</v>
      </c>
      <c r="I402" s="12" t="str">
        <f>(Audi!H347)</f>
        <v>10.5"</v>
      </c>
      <c r="J402" s="12" t="str">
        <f>(Audi!I347)</f>
        <v>10</v>
      </c>
      <c r="K402" s="12" t="str">
        <f>(Audi!J347)</f>
        <v>5x112</v>
      </c>
      <c r="L402" s="12">
        <f>(Audi!K347)</f>
        <v>66.56</v>
      </c>
      <c r="M402" s="8" t="str">
        <f>(Audi!L347)</f>
        <v>Low Offset</v>
      </c>
      <c r="N402" s="8">
        <f>(Audi!M347)</f>
        <v>0</v>
      </c>
      <c r="O402" s="9" t="str">
        <f>(Audi!N347)</f>
        <v>285/30-22</v>
      </c>
      <c r="P402" s="60" t="str">
        <f>(Audi!O347)</f>
        <v>FF11</v>
      </c>
      <c r="Q402" s="8" t="str">
        <f>(Audi!P347)</f>
        <v>11L210510013LM</v>
      </c>
      <c r="R402" s="14">
        <f>(Audi!Q347)</f>
        <v>38</v>
      </c>
      <c r="S402" s="12" t="str">
        <f>(Audi!R347)</f>
        <v>22"</v>
      </c>
      <c r="T402" s="12" t="str">
        <f>(Audi!S347)</f>
        <v>10.5"</v>
      </c>
      <c r="U402" s="12" t="str">
        <f>(Audi!T347)</f>
        <v>10</v>
      </c>
      <c r="V402" s="12" t="str">
        <f>(Audi!U347)</f>
        <v>5x112</v>
      </c>
      <c r="W402" s="12">
        <f>(Audi!V347)</f>
        <v>66.56</v>
      </c>
      <c r="X402" s="8" t="str">
        <f>(Audi!W347)</f>
        <v>Low Offset</v>
      </c>
      <c r="Y402" s="8">
        <f>(Audi!X347)</f>
        <v>0</v>
      </c>
      <c r="Z402" s="9" t="str">
        <f>(Audi!Y347)</f>
        <v>285/30-22</v>
      </c>
      <c r="AA402" s="8" t="str">
        <f>(Audi!Z347)</f>
        <v>Requires 3mm spacer to clear rotor-hat recess (sold separately $50/pair; $100/set)</v>
      </c>
      <c r="AB402" s="8">
        <f>(Audi!AA347)</f>
        <v>0</v>
      </c>
      <c r="AC402" s="8">
        <f>(Audi!AB347)</f>
        <v>0</v>
      </c>
      <c r="AD402" s="8">
        <f>(Audi!AC347)</f>
        <v>0</v>
      </c>
    </row>
    <row r="403" spans="1:30" x14ac:dyDescent="0.25">
      <c r="A403" s="7" t="s">
        <v>1973</v>
      </c>
      <c r="B403" s="8" t="str">
        <f>(Audi!A348)</f>
        <v>RS7</v>
      </c>
      <c r="C403" s="9" t="str">
        <f>(Audi!B348)</f>
        <v>2021-2022</v>
      </c>
      <c r="D403" s="59" t="str">
        <f>(Audi!C348)</f>
        <v>FF11</v>
      </c>
      <c r="E403" s="8" t="str">
        <f>(Audi!D348)</f>
        <v>Raw</v>
      </c>
      <c r="F403" s="8" t="str">
        <f>(Audi!E348)</f>
        <v>11L210510013RW</v>
      </c>
      <c r="G403" s="14">
        <f>(Audi!F348)</f>
        <v>11</v>
      </c>
      <c r="H403" s="12" t="str">
        <f>(Audi!G348)</f>
        <v>22"</v>
      </c>
      <c r="I403" s="12" t="str">
        <f>(Audi!H348)</f>
        <v>10.5"</v>
      </c>
      <c r="J403" s="12" t="str">
        <f>(Audi!I348)</f>
        <v>10</v>
      </c>
      <c r="K403" s="12" t="str">
        <f>(Audi!J348)</f>
        <v>5x112</v>
      </c>
      <c r="L403" s="12">
        <f>(Audi!K348)</f>
        <v>66.56</v>
      </c>
      <c r="M403" s="8" t="str">
        <f>(Audi!L348)</f>
        <v>Low Offset</v>
      </c>
      <c r="N403" s="8">
        <f>(Audi!M348)</f>
        <v>0</v>
      </c>
      <c r="O403" s="9" t="str">
        <f>(Audi!N348)</f>
        <v>285/30-22</v>
      </c>
      <c r="P403" s="60" t="str">
        <f>(Audi!O348)</f>
        <v>FF11</v>
      </c>
      <c r="Q403" s="8" t="str">
        <f>(Audi!P348)</f>
        <v>11L210510013RW</v>
      </c>
      <c r="R403" s="14">
        <f>(Audi!Q348)</f>
        <v>11</v>
      </c>
      <c r="S403" s="12" t="str">
        <f>(Audi!R348)</f>
        <v>22"</v>
      </c>
      <c r="T403" s="12" t="str">
        <f>(Audi!S348)</f>
        <v>10.5"</v>
      </c>
      <c r="U403" s="12" t="str">
        <f>(Audi!T348)</f>
        <v>10</v>
      </c>
      <c r="V403" s="12" t="str">
        <f>(Audi!U348)</f>
        <v>5x112</v>
      </c>
      <c r="W403" s="12">
        <f>(Audi!V348)</f>
        <v>66.56</v>
      </c>
      <c r="X403" s="8" t="str">
        <f>(Audi!W348)</f>
        <v>Low Offset</v>
      </c>
      <c r="Y403" s="8">
        <f>(Audi!X348)</f>
        <v>0</v>
      </c>
      <c r="Z403" s="9" t="str">
        <f>(Audi!Y348)</f>
        <v>285/30-22</v>
      </c>
      <c r="AA403" s="8" t="str">
        <f>(Audi!Z348)</f>
        <v>Requires 3mm spacer to clear rotor-hat recess (sold separately $50/pair; $100/set)</v>
      </c>
      <c r="AB403" s="8">
        <f>(Audi!AA348)</f>
        <v>0</v>
      </c>
      <c r="AC403" s="8">
        <f>(Audi!AB348)</f>
        <v>0</v>
      </c>
      <c r="AD403" s="8">
        <f>(Audi!AC348)</f>
        <v>0</v>
      </c>
    </row>
    <row r="404" spans="1:30" x14ac:dyDescent="0.25">
      <c r="A404" s="7" t="s">
        <v>1973</v>
      </c>
      <c r="B404" s="8" t="str">
        <f>(Audi!A349)</f>
        <v>RS7</v>
      </c>
      <c r="C404" s="9" t="str">
        <f>(Audi!B349)</f>
        <v>2021-2022</v>
      </c>
      <c r="D404" s="59" t="str">
        <f>(Audi!C349)</f>
        <v>FF11</v>
      </c>
      <c r="E404" s="8" t="str">
        <f>(Audi!D349)</f>
        <v>Tarmac</v>
      </c>
      <c r="F404" s="8" t="str">
        <f>(Audi!E349)</f>
        <v>11L210510013TM</v>
      </c>
      <c r="G404" s="14">
        <f>(Audi!F349)</f>
        <v>24</v>
      </c>
      <c r="H404" s="12" t="str">
        <f>(Audi!G349)</f>
        <v>22"</v>
      </c>
      <c r="I404" s="12" t="str">
        <f>(Audi!H349)</f>
        <v>10.5"</v>
      </c>
      <c r="J404" s="12" t="str">
        <f>(Audi!I349)</f>
        <v>10</v>
      </c>
      <c r="K404" s="12" t="str">
        <f>(Audi!J349)</f>
        <v>5x112</v>
      </c>
      <c r="L404" s="12">
        <f>(Audi!K349)</f>
        <v>66.56</v>
      </c>
      <c r="M404" s="8" t="str">
        <f>(Audi!L349)</f>
        <v>Low Offset</v>
      </c>
      <c r="N404" s="8">
        <f>(Audi!M349)</f>
        <v>0</v>
      </c>
      <c r="O404" s="9" t="str">
        <f>(Audi!N349)</f>
        <v>285/30-22</v>
      </c>
      <c r="P404" s="60" t="str">
        <f>(Audi!O349)</f>
        <v>FF11</v>
      </c>
      <c r="Q404" s="8" t="str">
        <f>(Audi!P349)</f>
        <v>11L210510013TM</v>
      </c>
      <c r="R404" s="14">
        <f>(Audi!Q349)</f>
        <v>24</v>
      </c>
      <c r="S404" s="12" t="str">
        <f>(Audi!R349)</f>
        <v>22"</v>
      </c>
      <c r="T404" s="12" t="str">
        <f>(Audi!S349)</f>
        <v>10.5"</v>
      </c>
      <c r="U404" s="12" t="str">
        <f>(Audi!T349)</f>
        <v>10</v>
      </c>
      <c r="V404" s="12" t="str">
        <f>(Audi!U349)</f>
        <v>5x112</v>
      </c>
      <c r="W404" s="12">
        <f>(Audi!V349)</f>
        <v>66.56</v>
      </c>
      <c r="X404" s="8" t="str">
        <f>(Audi!W349)</f>
        <v>Low Offset</v>
      </c>
      <c r="Y404" s="8">
        <f>(Audi!X349)</f>
        <v>0</v>
      </c>
      <c r="Z404" s="9" t="str">
        <f>(Audi!Y349)</f>
        <v>285/30-22</v>
      </c>
      <c r="AA404" s="8" t="str">
        <f>(Audi!Z349)</f>
        <v>Requires 3mm spacer to clear rotor-hat recess (sold separately $50/pair; $100/set)</v>
      </c>
      <c r="AB404" s="8">
        <f>(Audi!AA349)</f>
        <v>0</v>
      </c>
      <c r="AC404" s="8">
        <f>(Audi!AB349)</f>
        <v>0</v>
      </c>
      <c r="AD404" s="8">
        <f>(Audi!AC349)</f>
        <v>0</v>
      </c>
    </row>
    <row r="405" spans="1:30" x14ac:dyDescent="0.25">
      <c r="A405" s="7" t="s">
        <v>1973</v>
      </c>
      <c r="B405" s="8" t="str">
        <f>(Audi!A350)</f>
        <v>RS7</v>
      </c>
      <c r="C405" s="9" t="str">
        <f>(Audi!B350)</f>
        <v>2013-2018</v>
      </c>
      <c r="D405" s="59" t="str">
        <f>(Audi!C350)</f>
        <v>FF01</v>
      </c>
      <c r="E405" s="8" t="str">
        <f>(Audi!D350)</f>
        <v>Tarmac</v>
      </c>
      <c r="F405" s="8" t="str">
        <f>(Audi!E350)</f>
        <v>01M010535013TM</v>
      </c>
      <c r="G405" s="14">
        <f>(Audi!F350)</f>
        <v>1</v>
      </c>
      <c r="H405" s="12" t="str">
        <f>(Audi!G350)</f>
        <v>20"</v>
      </c>
      <c r="I405" s="12" t="str">
        <f>(Audi!H350)</f>
        <v>10.5"</v>
      </c>
      <c r="J405" s="12" t="str">
        <f>(Audi!I350)</f>
        <v>35</v>
      </c>
      <c r="K405" s="12" t="str">
        <f>(Audi!J350)</f>
        <v>5x112</v>
      </c>
      <c r="L405" s="12">
        <f>(Audi!K350)</f>
        <v>66.56</v>
      </c>
      <c r="M405" s="8" t="str">
        <f>(Audi!L350)</f>
        <v>Medium Offset</v>
      </c>
      <c r="N405" s="8">
        <f>(Audi!M350)</f>
        <v>28</v>
      </c>
      <c r="O405" s="9" t="str">
        <f>(Audi!N350)</f>
        <v>275/35R20</v>
      </c>
      <c r="P405" s="60" t="str">
        <f>(Audi!O350)</f>
        <v>FF01</v>
      </c>
      <c r="Q405" s="8" t="str">
        <f>(Audi!P350)</f>
        <v>01M010535013TM</v>
      </c>
      <c r="R405" s="14">
        <f>(Audi!Q350)</f>
        <v>1</v>
      </c>
      <c r="S405" s="12" t="str">
        <f>(Audi!R350)</f>
        <v>20"</v>
      </c>
      <c r="T405" s="12" t="str">
        <f>(Audi!S350)</f>
        <v>10.5"</v>
      </c>
      <c r="U405" s="12" t="str">
        <f>(Audi!T350)</f>
        <v>35</v>
      </c>
      <c r="V405" s="12" t="str">
        <f>(Audi!U350)</f>
        <v>5x112</v>
      </c>
      <c r="W405" s="12">
        <f>(Audi!V350)</f>
        <v>66.56</v>
      </c>
      <c r="X405" s="8" t="str">
        <f>(Audi!W350)</f>
        <v>Medium Offset</v>
      </c>
      <c r="Y405" s="8">
        <f>(Audi!X350)</f>
        <v>28</v>
      </c>
      <c r="Z405" s="9" t="str">
        <f>(Audi!Y350)</f>
        <v>275/35R20</v>
      </c>
      <c r="AA405" s="8" t="str">
        <f>(Audi!Z350)</f>
        <v/>
      </c>
      <c r="AB405" s="8" t="str">
        <f>(Audi!AA350)</f>
        <v>Included</v>
      </c>
      <c r="AC405" s="8" t="str">
        <f>(Audi!AB350)</f>
        <v>LBM1415027C60-ZN</v>
      </c>
      <c r="AD405" s="8" t="str">
        <f>(Audi!AC350)</f>
        <v>HR666-571</v>
      </c>
    </row>
    <row r="406" spans="1:30" x14ac:dyDescent="0.25">
      <c r="A406" s="7" t="s">
        <v>1973</v>
      </c>
      <c r="B406" s="8" t="str">
        <f>(Audi!A355)</f>
        <v>RS7</v>
      </c>
      <c r="C406" s="9" t="str">
        <f>(Audi!B355)</f>
        <v>2013-2018</v>
      </c>
      <c r="D406" s="59" t="str">
        <f>(Audi!C355)</f>
        <v>FF10</v>
      </c>
      <c r="E406" s="8" t="str">
        <f>(Audi!D355)</f>
        <v>Liquid Metal</v>
      </c>
      <c r="F406" s="8" t="str">
        <f>(Audi!E355)</f>
        <v>10M010535013LM</v>
      </c>
      <c r="G406" s="14">
        <f>(Audi!F355)</f>
        <v>10</v>
      </c>
      <c r="H406" s="12" t="str">
        <f>(Audi!G355)</f>
        <v>20"</v>
      </c>
      <c r="I406" s="12" t="str">
        <f>(Audi!H355)</f>
        <v>10.5"</v>
      </c>
      <c r="J406" s="12" t="str">
        <f>(Audi!I355)</f>
        <v>35</v>
      </c>
      <c r="K406" s="12" t="str">
        <f>(Audi!J355)</f>
        <v>5x112</v>
      </c>
      <c r="L406" s="12">
        <f>(Audi!K355)</f>
        <v>66.56</v>
      </c>
      <c r="M406" s="8" t="str">
        <f>(Audi!L355)</f>
        <v>Medium Offset</v>
      </c>
      <c r="N406" s="8">
        <f>(Audi!M355)</f>
        <v>0</v>
      </c>
      <c r="O406" s="9" t="str">
        <f>(Audi!N355)</f>
        <v>275/35R20</v>
      </c>
      <c r="P406" s="60" t="str">
        <f>(Audi!O355)</f>
        <v>FF10</v>
      </c>
      <c r="Q406" s="8" t="str">
        <f>(Audi!P355)</f>
        <v>10M010535013LM</v>
      </c>
      <c r="R406" s="14">
        <f>(Audi!Q355)</f>
        <v>10</v>
      </c>
      <c r="S406" s="12" t="str">
        <f>(Audi!R355)</f>
        <v>20"</v>
      </c>
      <c r="T406" s="12" t="str">
        <f>(Audi!S355)</f>
        <v>10.5"</v>
      </c>
      <c r="U406" s="12" t="str">
        <f>(Audi!T355)</f>
        <v>35</v>
      </c>
      <c r="V406" s="12" t="str">
        <f>(Audi!U355)</f>
        <v>5x112</v>
      </c>
      <c r="W406" s="12">
        <f>(Audi!V355)</f>
        <v>66.56</v>
      </c>
      <c r="X406" s="8" t="str">
        <f>(Audi!W355)</f>
        <v>Medium Offset</v>
      </c>
      <c r="Y406" s="8">
        <f>(Audi!X355)</f>
        <v>0</v>
      </c>
      <c r="Z406" s="9" t="str">
        <f>(Audi!Y355)</f>
        <v>275/35R20</v>
      </c>
      <c r="AA406" s="8">
        <f>(Audi!Z355)</f>
        <v>0</v>
      </c>
      <c r="AB406" s="8" t="str">
        <f>(Audi!AA355)</f>
        <v>Included</v>
      </c>
      <c r="AC406" s="8" t="str">
        <f>(Audi!AB355)</f>
        <v>LBM1415027C60-ZN</v>
      </c>
      <c r="AD406" s="8">
        <f>(Audi!AC355)</f>
        <v>0</v>
      </c>
    </row>
    <row r="407" spans="1:30" x14ac:dyDescent="0.25">
      <c r="A407" s="7" t="s">
        <v>1973</v>
      </c>
      <c r="B407" s="8" t="str">
        <f>(Audi!A356)</f>
        <v>RS7</v>
      </c>
      <c r="C407" s="9" t="str">
        <f>(Audi!B356)</f>
        <v>2013-2018</v>
      </c>
      <c r="D407" s="59" t="str">
        <f>(Audi!C356)</f>
        <v>FF10</v>
      </c>
      <c r="E407" s="8" t="str">
        <f>(Audi!D356)</f>
        <v>Tarmac</v>
      </c>
      <c r="F407" s="8" t="str">
        <f>(Audi!E356)</f>
        <v>10M110535013TM</v>
      </c>
      <c r="G407" s="14">
        <f>(Audi!F356)</f>
        <v>-2</v>
      </c>
      <c r="H407" s="12" t="str">
        <f>(Audi!G356)</f>
        <v>21"</v>
      </c>
      <c r="I407" s="12" t="str">
        <f>(Audi!H356)</f>
        <v>10.5"</v>
      </c>
      <c r="J407" s="12" t="str">
        <f>(Audi!I356)</f>
        <v>35</v>
      </c>
      <c r="K407" s="12" t="str">
        <f>(Audi!J356)</f>
        <v>5x112</v>
      </c>
      <c r="L407" s="12">
        <f>(Audi!K356)</f>
        <v>66.56</v>
      </c>
      <c r="M407" s="8" t="str">
        <f>(Audi!L356)</f>
        <v>Medium Offset</v>
      </c>
      <c r="N407" s="8">
        <f>(Audi!M356)</f>
        <v>0</v>
      </c>
      <c r="O407" s="9" t="str">
        <f>(Audi!N356)</f>
        <v>275/30R21</v>
      </c>
      <c r="P407" s="60" t="str">
        <f>(Audi!O356)</f>
        <v>FF10</v>
      </c>
      <c r="Q407" s="8" t="str">
        <f>(Audi!P356)</f>
        <v>10M110535013TM</v>
      </c>
      <c r="R407" s="14">
        <f>(Audi!Q356)</f>
        <v>-2</v>
      </c>
      <c r="S407" s="12" t="str">
        <f>(Audi!R356)</f>
        <v>21"</v>
      </c>
      <c r="T407" s="12" t="str">
        <f>(Audi!S356)</f>
        <v>10.5"</v>
      </c>
      <c r="U407" s="12" t="str">
        <f>(Audi!T356)</f>
        <v>35</v>
      </c>
      <c r="V407" s="12" t="str">
        <f>(Audi!U356)</f>
        <v>5x112</v>
      </c>
      <c r="W407" s="12">
        <f>(Audi!V356)</f>
        <v>66.56</v>
      </c>
      <c r="X407" s="8" t="str">
        <f>(Audi!W356)</f>
        <v>Medium Offset</v>
      </c>
      <c r="Y407" s="8">
        <f>(Audi!X356)</f>
        <v>0</v>
      </c>
      <c r="Z407" s="9" t="str">
        <f>(Audi!Y356)</f>
        <v>275/30R21</v>
      </c>
      <c r="AA407" s="8">
        <f>(Audi!Z356)</f>
        <v>0</v>
      </c>
      <c r="AB407" s="8" t="str">
        <f>(Audi!AA356)</f>
        <v>Included</v>
      </c>
      <c r="AC407" s="8" t="str">
        <f>(Audi!AB356)</f>
        <v>LBM1415027C60-ZN</v>
      </c>
      <c r="AD407" s="8">
        <f>(Audi!AC356)</f>
        <v>0</v>
      </c>
    </row>
    <row r="408" spans="1:30" x14ac:dyDescent="0.25">
      <c r="A408" s="7" t="s">
        <v>1973</v>
      </c>
      <c r="B408" s="8" t="str">
        <f>(Audi!A357)</f>
        <v>RS7</v>
      </c>
      <c r="C408" s="9" t="str">
        <f>(Audi!B357)</f>
        <v>2013-2018</v>
      </c>
      <c r="D408" s="59" t="str">
        <f>(Audi!C357)</f>
        <v>FF10</v>
      </c>
      <c r="E408" s="8" t="str">
        <f>(Audi!D357)</f>
        <v>Liquid Metal</v>
      </c>
      <c r="F408" s="8" t="str">
        <f>(Audi!E357)</f>
        <v>10M110535013LM</v>
      </c>
      <c r="G408" s="14">
        <f>(Audi!F357)</f>
        <v>-2</v>
      </c>
      <c r="H408" s="12" t="str">
        <f>(Audi!G357)</f>
        <v>21"</v>
      </c>
      <c r="I408" s="12" t="str">
        <f>(Audi!H357)</f>
        <v>10.5"</v>
      </c>
      <c r="J408" s="12" t="str">
        <f>(Audi!I357)</f>
        <v>35</v>
      </c>
      <c r="K408" s="12" t="str">
        <f>(Audi!J357)</f>
        <v>5x112</v>
      </c>
      <c r="L408" s="12">
        <f>(Audi!K357)</f>
        <v>66.56</v>
      </c>
      <c r="M408" s="8" t="str">
        <f>(Audi!L357)</f>
        <v>Medium Offset</v>
      </c>
      <c r="N408" s="8">
        <f>(Audi!M357)</f>
        <v>0</v>
      </c>
      <c r="O408" s="9" t="str">
        <f>(Audi!N357)</f>
        <v>275/30R21</v>
      </c>
      <c r="P408" s="60" t="str">
        <f>(Audi!O357)</f>
        <v>FF10</v>
      </c>
      <c r="Q408" s="8" t="str">
        <f>(Audi!P357)</f>
        <v>10M110535013LM</v>
      </c>
      <c r="R408" s="14">
        <f>(Audi!Q357)</f>
        <v>-2</v>
      </c>
      <c r="S408" s="12" t="str">
        <f>(Audi!R357)</f>
        <v>21"</v>
      </c>
      <c r="T408" s="12" t="str">
        <f>(Audi!S357)</f>
        <v>10.5"</v>
      </c>
      <c r="U408" s="12" t="str">
        <f>(Audi!T357)</f>
        <v>35</v>
      </c>
      <c r="V408" s="12" t="str">
        <f>(Audi!U357)</f>
        <v>5x112</v>
      </c>
      <c r="W408" s="12">
        <f>(Audi!V357)</f>
        <v>66.56</v>
      </c>
      <c r="X408" s="8" t="str">
        <f>(Audi!W357)</f>
        <v>Medium Offset</v>
      </c>
      <c r="Y408" s="8">
        <f>(Audi!X357)</f>
        <v>0</v>
      </c>
      <c r="Z408" s="9" t="str">
        <f>(Audi!Y357)</f>
        <v>275/30R21</v>
      </c>
      <c r="AA408" s="8">
        <f>(Audi!Z357)</f>
        <v>0</v>
      </c>
      <c r="AB408" s="8" t="str">
        <f>(Audi!AA357)</f>
        <v>Included</v>
      </c>
      <c r="AC408" s="8" t="str">
        <f>(Audi!AB357)</f>
        <v>LBM1415027C60-ZN</v>
      </c>
      <c r="AD408" s="8">
        <f>(Audi!AC357)</f>
        <v>0</v>
      </c>
    </row>
    <row r="409" spans="1:30" x14ac:dyDescent="0.25">
      <c r="A409" s="7" t="s">
        <v>1973</v>
      </c>
      <c r="B409" s="8" t="str">
        <f>(Audi!A358)</f>
        <v>RS7</v>
      </c>
      <c r="C409" s="9" t="str">
        <f>(Audi!B358)</f>
        <v>2013-2018</v>
      </c>
      <c r="D409" s="59" t="str">
        <f>(Audi!C358)</f>
        <v>FF11</v>
      </c>
      <c r="E409" s="8" t="str">
        <f>(Audi!D358)</f>
        <v>Tarmac</v>
      </c>
      <c r="F409" s="8" t="str">
        <f>(Audi!E358)</f>
        <v>11M010535013TM</v>
      </c>
      <c r="G409" s="14">
        <f>(Audi!F358)</f>
        <v>23</v>
      </c>
      <c r="H409" s="12" t="str">
        <f>(Audi!G358)</f>
        <v>20"</v>
      </c>
      <c r="I409" s="12" t="str">
        <f>(Audi!H358)</f>
        <v>10.5"</v>
      </c>
      <c r="J409" s="12" t="str">
        <f>(Audi!I358)</f>
        <v>35</v>
      </c>
      <c r="K409" s="12" t="str">
        <f>(Audi!J358)</f>
        <v>5x112</v>
      </c>
      <c r="L409" s="12">
        <f>(Audi!K358)</f>
        <v>66.56</v>
      </c>
      <c r="M409" s="8" t="str">
        <f>(Audi!L358)</f>
        <v>Medium Offset</v>
      </c>
      <c r="N409" s="8">
        <f>(Audi!M358)</f>
        <v>0</v>
      </c>
      <c r="O409" s="9" t="str">
        <f>(Audi!N358)</f>
        <v>275/35R20</v>
      </c>
      <c r="P409" s="60" t="str">
        <f>(Audi!O358)</f>
        <v>FF11</v>
      </c>
      <c r="Q409" s="8" t="str">
        <f>(Audi!P358)</f>
        <v>11M010535013TM</v>
      </c>
      <c r="R409" s="14">
        <f>(Audi!Q358)</f>
        <v>23</v>
      </c>
      <c r="S409" s="12" t="str">
        <f>(Audi!R358)</f>
        <v>20"</v>
      </c>
      <c r="T409" s="12" t="str">
        <f>(Audi!S358)</f>
        <v>10.5"</v>
      </c>
      <c r="U409" s="12" t="str">
        <f>(Audi!T358)</f>
        <v>35</v>
      </c>
      <c r="V409" s="12" t="str">
        <f>(Audi!U358)</f>
        <v>5x112</v>
      </c>
      <c r="W409" s="12">
        <f>(Audi!V358)</f>
        <v>66.56</v>
      </c>
      <c r="X409" s="8" t="str">
        <f>(Audi!W358)</f>
        <v>Medium Offset</v>
      </c>
      <c r="Y409" s="8">
        <f>(Audi!X358)</f>
        <v>0</v>
      </c>
      <c r="Z409" s="9" t="str">
        <f>(Audi!Y358)</f>
        <v>275/35R20</v>
      </c>
      <c r="AA409" s="8">
        <f>(Audi!Z358)</f>
        <v>0</v>
      </c>
      <c r="AB409" s="8" t="str">
        <f>(Audi!AA358)</f>
        <v>Included</v>
      </c>
      <c r="AC409" s="8" t="str">
        <f>(Audi!AB358)</f>
        <v>LBM1415027C60-ZN</v>
      </c>
      <c r="AD409" s="8">
        <f>(Audi!AC358)</f>
        <v>0</v>
      </c>
    </row>
    <row r="410" spans="1:30" x14ac:dyDescent="0.25">
      <c r="A410" s="7" t="s">
        <v>1973</v>
      </c>
      <c r="B410" s="8" t="str">
        <f>(Audi!A359)</f>
        <v>RS7</v>
      </c>
      <c r="C410" s="9" t="str">
        <f>(Audi!B359)</f>
        <v>2013-2018</v>
      </c>
      <c r="D410" s="59" t="str">
        <f>(Audi!C359)</f>
        <v>FF11</v>
      </c>
      <c r="E410" s="8" t="str">
        <f>(Audi!D359)</f>
        <v>Liquid Metal</v>
      </c>
      <c r="F410" s="8" t="str">
        <f>(Audi!E359)</f>
        <v>11M010535013LM</v>
      </c>
      <c r="G410" s="14">
        <f>(Audi!F359)</f>
        <v>13</v>
      </c>
      <c r="H410" s="12" t="str">
        <f>(Audi!G359)</f>
        <v>20"</v>
      </c>
      <c r="I410" s="12" t="str">
        <f>(Audi!H359)</f>
        <v>10.5"</v>
      </c>
      <c r="J410" s="12" t="str">
        <f>(Audi!I359)</f>
        <v>35</v>
      </c>
      <c r="K410" s="12" t="str">
        <f>(Audi!J359)</f>
        <v>5x112</v>
      </c>
      <c r="L410" s="12">
        <f>(Audi!K359)</f>
        <v>66.56</v>
      </c>
      <c r="M410" s="8" t="str">
        <f>(Audi!L359)</f>
        <v>Medium Offset</v>
      </c>
      <c r="N410" s="8">
        <f>(Audi!M359)</f>
        <v>0</v>
      </c>
      <c r="O410" s="9" t="str">
        <f>(Audi!N359)</f>
        <v>275/35R20</v>
      </c>
      <c r="P410" s="60" t="str">
        <f>(Audi!O359)</f>
        <v>FF11</v>
      </c>
      <c r="Q410" s="8" t="str">
        <f>(Audi!P359)</f>
        <v>11M010535013LM</v>
      </c>
      <c r="R410" s="14">
        <f>(Audi!Q359)</f>
        <v>13</v>
      </c>
      <c r="S410" s="12" t="str">
        <f>(Audi!R359)</f>
        <v>20"</v>
      </c>
      <c r="T410" s="12" t="str">
        <f>(Audi!S359)</f>
        <v>10.5"</v>
      </c>
      <c r="U410" s="12" t="str">
        <f>(Audi!T359)</f>
        <v>35</v>
      </c>
      <c r="V410" s="12" t="str">
        <f>(Audi!U359)</f>
        <v>5x112</v>
      </c>
      <c r="W410" s="12">
        <f>(Audi!V359)</f>
        <v>66.56</v>
      </c>
      <c r="X410" s="8" t="str">
        <f>(Audi!W359)</f>
        <v>Medium Offset</v>
      </c>
      <c r="Y410" s="8">
        <f>(Audi!X359)</f>
        <v>0</v>
      </c>
      <c r="Z410" s="9" t="str">
        <f>(Audi!Y359)</f>
        <v>275/35R20</v>
      </c>
      <c r="AA410" s="8">
        <f>(Audi!Z359)</f>
        <v>0</v>
      </c>
      <c r="AB410" s="8" t="str">
        <f>(Audi!AA359)</f>
        <v>Included</v>
      </c>
      <c r="AC410" s="8" t="str">
        <f>(Audi!AB359)</f>
        <v>LBM1415027C60-ZN</v>
      </c>
      <c r="AD410" s="8">
        <f>(Audi!AC359)</f>
        <v>0</v>
      </c>
    </row>
    <row r="411" spans="1:30" x14ac:dyDescent="0.25">
      <c r="A411" s="7" t="s">
        <v>1973</v>
      </c>
      <c r="B411" s="8" t="e">
        <f>(Audi!#REF!)</f>
        <v>#REF!</v>
      </c>
      <c r="C411" s="9" t="e">
        <f>(Audi!#REF!)</f>
        <v>#REF!</v>
      </c>
      <c r="D411" s="59" t="e">
        <f>(Audi!#REF!)</f>
        <v>#REF!</v>
      </c>
      <c r="E411" s="8" t="e">
        <f>(Audi!#REF!)</f>
        <v>#REF!</v>
      </c>
      <c r="F411" s="8" t="e">
        <f>(Audi!#REF!)</f>
        <v>#REF!</v>
      </c>
      <c r="G411" s="14" t="e">
        <f>(Audi!#REF!)</f>
        <v>#REF!</v>
      </c>
      <c r="H411" s="12" t="e">
        <f>(Audi!#REF!)</f>
        <v>#REF!</v>
      </c>
      <c r="I411" s="12" t="e">
        <f>(Audi!#REF!)</f>
        <v>#REF!</v>
      </c>
      <c r="J411" s="12" t="e">
        <f>(Audi!#REF!)</f>
        <v>#REF!</v>
      </c>
      <c r="K411" s="12" t="e">
        <f>(Audi!#REF!)</f>
        <v>#REF!</v>
      </c>
      <c r="L411" s="12" t="e">
        <f>(Audi!#REF!)</f>
        <v>#REF!</v>
      </c>
      <c r="M411" s="8" t="e">
        <f>(Audi!#REF!)</f>
        <v>#REF!</v>
      </c>
      <c r="N411" s="8" t="e">
        <f>(Audi!#REF!)</f>
        <v>#REF!</v>
      </c>
      <c r="O411" s="9" t="e">
        <f>(Audi!#REF!)</f>
        <v>#REF!</v>
      </c>
      <c r="P411" s="60" t="e">
        <f>(Audi!#REF!)</f>
        <v>#REF!</v>
      </c>
      <c r="Q411" s="8" t="e">
        <f>(Audi!#REF!)</f>
        <v>#REF!</v>
      </c>
      <c r="R411" s="14" t="e">
        <f>(Audi!#REF!)</f>
        <v>#REF!</v>
      </c>
      <c r="S411" s="12" t="e">
        <f>(Audi!#REF!)</f>
        <v>#REF!</v>
      </c>
      <c r="T411" s="12" t="e">
        <f>(Audi!#REF!)</f>
        <v>#REF!</v>
      </c>
      <c r="U411" s="12" t="e">
        <f>(Audi!#REF!)</f>
        <v>#REF!</v>
      </c>
      <c r="V411" s="12" t="e">
        <f>(Audi!#REF!)</f>
        <v>#REF!</v>
      </c>
      <c r="W411" s="12" t="e">
        <f>(Audi!#REF!)</f>
        <v>#REF!</v>
      </c>
      <c r="X411" s="8" t="e">
        <f>(Audi!#REF!)</f>
        <v>#REF!</v>
      </c>
      <c r="Y411" s="8" t="e">
        <f>(Audi!#REF!)</f>
        <v>#REF!</v>
      </c>
      <c r="Z411" s="9" t="e">
        <f>(Audi!#REF!)</f>
        <v>#REF!</v>
      </c>
      <c r="AA411" s="8" t="e">
        <f>(Audi!#REF!)</f>
        <v>#REF!</v>
      </c>
      <c r="AB411" s="8" t="e">
        <f>(Audi!#REF!)</f>
        <v>#REF!</v>
      </c>
      <c r="AC411" s="8" t="e">
        <f>(Audi!#REF!)</f>
        <v>#REF!</v>
      </c>
      <c r="AD411" s="8" t="e">
        <f>(Audi!#REF!)</f>
        <v>#REF!</v>
      </c>
    </row>
    <row r="412" spans="1:30" x14ac:dyDescent="0.25">
      <c r="A412" s="7" t="s">
        <v>1973</v>
      </c>
      <c r="B412" s="8" t="e">
        <f>(Audi!#REF!)</f>
        <v>#REF!</v>
      </c>
      <c r="C412" s="9" t="e">
        <f>(Audi!#REF!)</f>
        <v>#REF!</v>
      </c>
      <c r="D412" s="59" t="e">
        <f>(Audi!#REF!)</f>
        <v>#REF!</v>
      </c>
      <c r="E412" s="8" t="e">
        <f>(Audi!#REF!)</f>
        <v>#REF!</v>
      </c>
      <c r="F412" s="8" t="e">
        <f>(Audi!#REF!)</f>
        <v>#REF!</v>
      </c>
      <c r="G412" s="14" t="e">
        <f>(Audi!#REF!)</f>
        <v>#REF!</v>
      </c>
      <c r="H412" s="12" t="e">
        <f>(Audi!#REF!)</f>
        <v>#REF!</v>
      </c>
      <c r="I412" s="12" t="e">
        <f>(Audi!#REF!)</f>
        <v>#REF!</v>
      </c>
      <c r="J412" s="12" t="e">
        <f>(Audi!#REF!)</f>
        <v>#REF!</v>
      </c>
      <c r="K412" s="12" t="e">
        <f>(Audi!#REF!)</f>
        <v>#REF!</v>
      </c>
      <c r="L412" s="12" t="e">
        <f>(Audi!#REF!)</f>
        <v>#REF!</v>
      </c>
      <c r="M412" s="8" t="e">
        <f>(Audi!#REF!)</f>
        <v>#REF!</v>
      </c>
      <c r="N412" s="8" t="e">
        <f>(Audi!#REF!)</f>
        <v>#REF!</v>
      </c>
      <c r="O412" s="9" t="e">
        <f>(Audi!#REF!)</f>
        <v>#REF!</v>
      </c>
      <c r="P412" s="60" t="e">
        <f>(Audi!#REF!)</f>
        <v>#REF!</v>
      </c>
      <c r="Q412" s="8" t="e">
        <f>(Audi!#REF!)</f>
        <v>#REF!</v>
      </c>
      <c r="R412" s="14" t="e">
        <f>(Audi!#REF!)</f>
        <v>#REF!</v>
      </c>
      <c r="S412" s="12" t="e">
        <f>(Audi!#REF!)</f>
        <v>#REF!</v>
      </c>
      <c r="T412" s="12" t="e">
        <f>(Audi!#REF!)</f>
        <v>#REF!</v>
      </c>
      <c r="U412" s="12" t="e">
        <f>(Audi!#REF!)</f>
        <v>#REF!</v>
      </c>
      <c r="V412" s="12" t="e">
        <f>(Audi!#REF!)</f>
        <v>#REF!</v>
      </c>
      <c r="W412" s="12" t="e">
        <f>(Audi!#REF!)</f>
        <v>#REF!</v>
      </c>
      <c r="X412" s="8" t="e">
        <f>(Audi!#REF!)</f>
        <v>#REF!</v>
      </c>
      <c r="Y412" s="8" t="e">
        <f>(Audi!#REF!)</f>
        <v>#REF!</v>
      </c>
      <c r="Z412" s="9" t="e">
        <f>(Audi!#REF!)</f>
        <v>#REF!</v>
      </c>
      <c r="AA412" s="8" t="e">
        <f>(Audi!#REF!)</f>
        <v>#REF!</v>
      </c>
      <c r="AB412" s="8" t="e">
        <f>(Audi!#REF!)</f>
        <v>#REF!</v>
      </c>
      <c r="AC412" s="8" t="e">
        <f>(Audi!#REF!)</f>
        <v>#REF!</v>
      </c>
      <c r="AD412" s="8" t="e">
        <f>(Audi!#REF!)</f>
        <v>#REF!</v>
      </c>
    </row>
    <row r="413" spans="1:30" x14ac:dyDescent="0.25">
      <c r="A413" s="7" t="s">
        <v>1973</v>
      </c>
      <c r="B413" s="8" t="str">
        <f>(Audi!A364)</f>
        <v>RS7</v>
      </c>
      <c r="C413" s="9" t="str">
        <f>(Audi!B364)</f>
        <v>2013-2018</v>
      </c>
      <c r="D413" s="59" t="str">
        <f>(Audi!C364)</f>
        <v>FF15</v>
      </c>
      <c r="E413" s="8" t="str">
        <f>(Audi!D364)</f>
        <v>Tarmac</v>
      </c>
      <c r="F413" s="8" t="str">
        <f>(Audi!E364)</f>
        <v>15M010535013TM</v>
      </c>
      <c r="G413" s="14">
        <f>(Audi!F364)</f>
        <v>6</v>
      </c>
      <c r="H413" s="12" t="str">
        <f>(Audi!G364)</f>
        <v>20"</v>
      </c>
      <c r="I413" s="12" t="str">
        <f>(Audi!H364)</f>
        <v>10.5"</v>
      </c>
      <c r="J413" s="12" t="str">
        <f>(Audi!I364)</f>
        <v>35</v>
      </c>
      <c r="K413" s="12" t="str">
        <f>(Audi!J364)</f>
        <v>5x112</v>
      </c>
      <c r="L413" s="12">
        <f>(Audi!K364)</f>
        <v>66.56</v>
      </c>
      <c r="M413" s="8" t="str">
        <f>(Audi!L364)</f>
        <v>Medium Offset</v>
      </c>
      <c r="N413" s="8">
        <f>(Audi!M364)</f>
        <v>25.6</v>
      </c>
      <c r="O413" s="9" t="str">
        <f>(Audi!N364)</f>
        <v>275/35R20</v>
      </c>
      <c r="P413" s="60" t="str">
        <f>(Audi!O364)</f>
        <v>FF15</v>
      </c>
      <c r="Q413" s="8" t="str">
        <f>(Audi!P364)</f>
        <v>15M010535013LS</v>
      </c>
      <c r="R413" s="14">
        <f>(Audi!Q364)</f>
        <v>4</v>
      </c>
      <c r="S413" s="12" t="str">
        <f>(Audi!R364)</f>
        <v>20"</v>
      </c>
      <c r="T413" s="12" t="str">
        <f>(Audi!S364)</f>
        <v>10.5"</v>
      </c>
      <c r="U413" s="12" t="str">
        <f>(Audi!T364)</f>
        <v>35</v>
      </c>
      <c r="V413" s="12" t="str">
        <f>(Audi!U364)</f>
        <v>5x112</v>
      </c>
      <c r="W413" s="12">
        <f>(Audi!V364)</f>
        <v>66.56</v>
      </c>
      <c r="X413" s="8" t="str">
        <f>(Audi!W364)</f>
        <v>Medium Offset</v>
      </c>
      <c r="Y413" s="8">
        <f>(Audi!X364)</f>
        <v>25.6</v>
      </c>
      <c r="Z413" s="9" t="str">
        <f>(Audi!Y364)</f>
        <v>275/35R20</v>
      </c>
      <c r="AA413" s="8">
        <f>(Audi!Z364)</f>
        <v>0</v>
      </c>
      <c r="AB413" s="8" t="str">
        <f>(Audi!AA364)</f>
        <v>Included</v>
      </c>
      <c r="AC413" s="8" t="str">
        <f>(Audi!AB364)</f>
        <v>LBM1415027C60-ZN</v>
      </c>
      <c r="AD413" s="8">
        <f>(Audi!AC364)</f>
        <v>0</v>
      </c>
    </row>
    <row r="414" spans="1:30" x14ac:dyDescent="0.25">
      <c r="A414" s="7" t="s">
        <v>1973</v>
      </c>
      <c r="B414" s="8" t="str">
        <f>(Audi!A365)</f>
        <v>S3</v>
      </c>
      <c r="C414" s="9" t="str">
        <f>(Audi!B365)</f>
        <v>2006-2012</v>
      </c>
      <c r="D414" s="59" t="str">
        <f>(Audi!C365)</f>
        <v>FF01</v>
      </c>
      <c r="E414" s="8" t="str">
        <f>(Audi!D365)</f>
        <v>Tarmac</v>
      </c>
      <c r="F414" s="8" t="str">
        <f>(Audi!E365)</f>
        <v>01H908547013TM</v>
      </c>
      <c r="G414" s="14">
        <f>(Audi!F365)</f>
        <v>10</v>
      </c>
      <c r="H414" s="12" t="str">
        <f>(Audi!G365)</f>
        <v>19"</v>
      </c>
      <c r="I414" s="12" t="str">
        <f>(Audi!H365)</f>
        <v>8.5"</v>
      </c>
      <c r="J414" s="12" t="str">
        <f>(Audi!I365)</f>
        <v>47</v>
      </c>
      <c r="K414" s="12" t="str">
        <f>(Audi!J365)</f>
        <v>5x112</v>
      </c>
      <c r="L414" s="12">
        <f>(Audi!K365)</f>
        <v>66.56</v>
      </c>
      <c r="M414" s="8" t="str">
        <f>(Audi!L365)</f>
        <v>High Offset</v>
      </c>
      <c r="N414" s="8">
        <f>(Audi!M365)</f>
        <v>23.2</v>
      </c>
      <c r="O414" s="9" t="str">
        <f>(Audi!N365)</f>
        <v>235/35R19</v>
      </c>
      <c r="P414" s="60" t="str">
        <f>(Audi!O365)</f>
        <v>FF01</v>
      </c>
      <c r="Q414" s="8" t="str">
        <f>(Audi!P365)</f>
        <v>01H908547013TM</v>
      </c>
      <c r="R414" s="14">
        <f>(Audi!Q365)</f>
        <v>10</v>
      </c>
      <c r="S414" s="12" t="str">
        <f>(Audi!R365)</f>
        <v>19"</v>
      </c>
      <c r="T414" s="12" t="str">
        <f>(Audi!S365)</f>
        <v>8.5"</v>
      </c>
      <c r="U414" s="12" t="str">
        <f>(Audi!T365)</f>
        <v>47</v>
      </c>
      <c r="V414" s="12" t="str">
        <f>(Audi!U365)</f>
        <v>5x112</v>
      </c>
      <c r="W414" s="12">
        <f>(Audi!V365)</f>
        <v>66.56</v>
      </c>
      <c r="X414" s="8" t="str">
        <f>(Audi!W365)</f>
        <v>High Offset</v>
      </c>
      <c r="Y414" s="8">
        <f>(Audi!X365)</f>
        <v>23.2</v>
      </c>
      <c r="Z414" s="9" t="str">
        <f>(Audi!Y365)</f>
        <v>235/35R19</v>
      </c>
      <c r="AA414" s="8" t="str">
        <f>(Audi!Z365)</f>
        <v/>
      </c>
      <c r="AB414" s="8" t="str">
        <f>(Audi!AA365)</f>
        <v>Included</v>
      </c>
      <c r="AC414" s="8" t="str">
        <f>(Audi!AB365)</f>
        <v>LBM1415027C60-ZN</v>
      </c>
      <c r="AD414" s="8" t="str">
        <f>(Audi!AC365)</f>
        <v>HR666-571</v>
      </c>
    </row>
    <row r="415" spans="1:30" x14ac:dyDescent="0.25">
      <c r="A415" s="7" t="s">
        <v>1973</v>
      </c>
      <c r="B415" s="8" t="str">
        <f>(Audi!A366)</f>
        <v>S3</v>
      </c>
      <c r="C415" s="9" t="str">
        <f>(Audi!B366)</f>
        <v>2006-2012</v>
      </c>
      <c r="D415" s="59" t="str">
        <f>(Audi!C366)</f>
        <v>FF01</v>
      </c>
      <c r="E415" s="8" t="str">
        <f>(Audi!D366)</f>
        <v>Liquid Silver</v>
      </c>
      <c r="F415" s="8" t="str">
        <f>(Audi!E366)</f>
        <v>01H908547013LS</v>
      </c>
      <c r="G415" s="14">
        <f>(Audi!F366)</f>
        <v>1</v>
      </c>
      <c r="H415" s="12" t="str">
        <f>(Audi!G366)</f>
        <v>19"</v>
      </c>
      <c r="I415" s="12" t="str">
        <f>(Audi!H366)</f>
        <v>8.5"</v>
      </c>
      <c r="J415" s="12" t="str">
        <f>(Audi!I366)</f>
        <v>47</v>
      </c>
      <c r="K415" s="12" t="str">
        <f>(Audi!J366)</f>
        <v>5x112</v>
      </c>
      <c r="L415" s="12">
        <f>(Audi!K366)</f>
        <v>66.56</v>
      </c>
      <c r="M415" s="8" t="str">
        <f>(Audi!L366)</f>
        <v>High Offset</v>
      </c>
      <c r="N415" s="8">
        <f>(Audi!M366)</f>
        <v>23.2</v>
      </c>
      <c r="O415" s="9" t="str">
        <f>(Audi!N366)</f>
        <v>235/35R19</v>
      </c>
      <c r="P415" s="60" t="str">
        <f>(Audi!O366)</f>
        <v>FF01</v>
      </c>
      <c r="Q415" s="8" t="str">
        <f>(Audi!P366)</f>
        <v>01H908547013LS</v>
      </c>
      <c r="R415" s="14">
        <f>(Audi!Q366)</f>
        <v>1</v>
      </c>
      <c r="S415" s="12" t="str">
        <f>(Audi!R366)</f>
        <v>19"</v>
      </c>
      <c r="T415" s="12" t="str">
        <f>(Audi!S366)</f>
        <v>8.5"</v>
      </c>
      <c r="U415" s="12" t="str">
        <f>(Audi!T366)</f>
        <v>47</v>
      </c>
      <c r="V415" s="12" t="str">
        <f>(Audi!U366)</f>
        <v>5x112</v>
      </c>
      <c r="W415" s="12">
        <f>(Audi!V366)</f>
        <v>66.56</v>
      </c>
      <c r="X415" s="8" t="str">
        <f>(Audi!W366)</f>
        <v>High Offset</v>
      </c>
      <c r="Y415" s="8">
        <f>(Audi!X366)</f>
        <v>23.2</v>
      </c>
      <c r="Z415" s="9" t="str">
        <f>(Audi!Y366)</f>
        <v>235/35R19</v>
      </c>
      <c r="AA415" s="8" t="str">
        <f>(Audi!Z366)</f>
        <v/>
      </c>
      <c r="AB415" s="8" t="str">
        <f>(Audi!AA366)</f>
        <v>Included</v>
      </c>
      <c r="AC415" s="8" t="str">
        <f>(Audi!AB366)</f>
        <v>LBM1415027C60-ZN</v>
      </c>
      <c r="AD415" s="8" t="str">
        <f>(Audi!AC366)</f>
        <v>HR666-571</v>
      </c>
    </row>
    <row r="416" spans="1:30" x14ac:dyDescent="0.25">
      <c r="A416" s="7" t="s">
        <v>1973</v>
      </c>
      <c r="B416" s="8" t="str">
        <f>(Audi!A367)</f>
        <v>S3</v>
      </c>
      <c r="C416" s="9" t="str">
        <f>(Audi!B367)</f>
        <v>2013-2019</v>
      </c>
      <c r="D416" s="59" t="str">
        <f>(Audi!C367)</f>
        <v>FF01</v>
      </c>
      <c r="E416" s="8" t="str">
        <f>(Audi!D367)</f>
        <v>Tarmac</v>
      </c>
      <c r="F416" s="8" t="str">
        <f>(Audi!E367)</f>
        <v>01H908547013TM</v>
      </c>
      <c r="G416" s="14">
        <f>(Audi!F367)</f>
        <v>10</v>
      </c>
      <c r="H416" s="12" t="str">
        <f>(Audi!G367)</f>
        <v>19"</v>
      </c>
      <c r="I416" s="12" t="str">
        <f>(Audi!H367)</f>
        <v>8.5"</v>
      </c>
      <c r="J416" s="12" t="str">
        <f>(Audi!I367)</f>
        <v>47</v>
      </c>
      <c r="K416" s="12" t="str">
        <f>(Audi!J367)</f>
        <v>5x112</v>
      </c>
      <c r="L416" s="12">
        <f>(Audi!K367)</f>
        <v>66.56</v>
      </c>
      <c r="M416" s="8" t="str">
        <f>(Audi!L367)</f>
        <v>High Offset</v>
      </c>
      <c r="N416" s="8">
        <f>(Audi!M367)</f>
        <v>23.2</v>
      </c>
      <c r="O416" s="9" t="str">
        <f>(Audi!N367)</f>
        <v>255/30R19</v>
      </c>
      <c r="P416" s="60" t="str">
        <f>(Audi!O367)</f>
        <v>FF01</v>
      </c>
      <c r="Q416" s="8" t="str">
        <f>(Audi!P367)</f>
        <v>01H908547013TM</v>
      </c>
      <c r="R416" s="14">
        <f>(Audi!Q367)</f>
        <v>10</v>
      </c>
      <c r="S416" s="12" t="str">
        <f>(Audi!R367)</f>
        <v>19"</v>
      </c>
      <c r="T416" s="12" t="str">
        <f>(Audi!S367)</f>
        <v>8.5"</v>
      </c>
      <c r="U416" s="12" t="str">
        <f>(Audi!T367)</f>
        <v>47</v>
      </c>
      <c r="V416" s="12" t="str">
        <f>(Audi!U367)</f>
        <v>5x112</v>
      </c>
      <c r="W416" s="12">
        <f>(Audi!V367)</f>
        <v>66.56</v>
      </c>
      <c r="X416" s="8" t="str">
        <f>(Audi!W367)</f>
        <v>High Offset</v>
      </c>
      <c r="Y416" s="8">
        <f>(Audi!X367)</f>
        <v>23.2</v>
      </c>
      <c r="Z416" s="9" t="str">
        <f>(Audi!Y367)</f>
        <v>255/30R19</v>
      </c>
      <c r="AA416" s="8">
        <f>(Audi!Z367)</f>
        <v>0</v>
      </c>
      <c r="AB416" s="8" t="str">
        <f>(Audi!AA367)</f>
        <v>Included</v>
      </c>
      <c r="AC416" s="8" t="str">
        <f>(Audi!AB367)</f>
        <v>LBM1415027C60-ZN</v>
      </c>
      <c r="AD416" s="8" t="str">
        <f>(Audi!AC367)</f>
        <v>HR666-571</v>
      </c>
    </row>
    <row r="417" spans="1:30" x14ac:dyDescent="0.25">
      <c r="A417" s="7" t="s">
        <v>1973</v>
      </c>
      <c r="B417" s="8" t="str">
        <f>(Audi!A368)</f>
        <v>S3</v>
      </c>
      <c r="C417" s="9" t="str">
        <f>(Audi!B368)</f>
        <v>2013-2019</v>
      </c>
      <c r="D417" s="59" t="str">
        <f>(Audi!C368)</f>
        <v>FF01</v>
      </c>
      <c r="E417" s="8" t="str">
        <f>(Audi!D368)</f>
        <v>Liquid Silver</v>
      </c>
      <c r="F417" s="8" t="str">
        <f>(Audi!E368)</f>
        <v>01H908547013LS</v>
      </c>
      <c r="G417" s="14">
        <f>(Audi!F368)</f>
        <v>1</v>
      </c>
      <c r="H417" s="12" t="str">
        <f>(Audi!G368)</f>
        <v>19"</v>
      </c>
      <c r="I417" s="12" t="str">
        <f>(Audi!H368)</f>
        <v>8.5"</v>
      </c>
      <c r="J417" s="12" t="str">
        <f>(Audi!I368)</f>
        <v>47</v>
      </c>
      <c r="K417" s="12" t="str">
        <f>(Audi!J368)</f>
        <v>5x112</v>
      </c>
      <c r="L417" s="12">
        <f>(Audi!K368)</f>
        <v>66.56</v>
      </c>
      <c r="M417" s="8" t="str">
        <f>(Audi!L368)</f>
        <v>High Offset</v>
      </c>
      <c r="N417" s="8">
        <f>(Audi!M368)</f>
        <v>23.2</v>
      </c>
      <c r="O417" s="9" t="str">
        <f>(Audi!N368)</f>
        <v>255/30R19</v>
      </c>
      <c r="P417" s="60" t="str">
        <f>(Audi!O368)</f>
        <v>FF01</v>
      </c>
      <c r="Q417" s="8" t="str">
        <f>(Audi!P368)</f>
        <v>01H908547013LS</v>
      </c>
      <c r="R417" s="14">
        <f>(Audi!Q368)</f>
        <v>1</v>
      </c>
      <c r="S417" s="12" t="str">
        <f>(Audi!R368)</f>
        <v>19"</v>
      </c>
      <c r="T417" s="12" t="str">
        <f>(Audi!S368)</f>
        <v>8.5"</v>
      </c>
      <c r="U417" s="12" t="str">
        <f>(Audi!T368)</f>
        <v>47</v>
      </c>
      <c r="V417" s="12" t="str">
        <f>(Audi!U368)</f>
        <v>5x112</v>
      </c>
      <c r="W417" s="12">
        <f>(Audi!V368)</f>
        <v>66.56</v>
      </c>
      <c r="X417" s="8" t="str">
        <f>(Audi!W368)</f>
        <v>High Offset</v>
      </c>
      <c r="Y417" s="8">
        <f>(Audi!X368)</f>
        <v>23.2</v>
      </c>
      <c r="Z417" s="9" t="str">
        <f>(Audi!Y368)</f>
        <v>255/30R19</v>
      </c>
      <c r="AA417" s="8">
        <f>(Audi!Z368)</f>
        <v>0</v>
      </c>
      <c r="AB417" s="8" t="str">
        <f>(Audi!AA368)</f>
        <v>Included</v>
      </c>
      <c r="AC417" s="8" t="str">
        <f>(Audi!AB368)</f>
        <v>LBM1415027C60-ZN</v>
      </c>
      <c r="AD417" s="8" t="str">
        <f>(Audi!AC368)</f>
        <v>HR666-571</v>
      </c>
    </row>
    <row r="418" spans="1:30" x14ac:dyDescent="0.25">
      <c r="A418" s="7" t="s">
        <v>1973</v>
      </c>
      <c r="B418" s="8" t="str">
        <f>(Audi!A375)</f>
        <v>S3</v>
      </c>
      <c r="C418" s="9" t="str">
        <f>(Audi!B375)</f>
        <v>2013-2019</v>
      </c>
      <c r="D418" s="59" t="str">
        <f>(Audi!C375)</f>
        <v>FF10</v>
      </c>
      <c r="E418" s="8" t="str">
        <f>(Audi!D375)</f>
        <v>Tarmac</v>
      </c>
      <c r="F418" s="8" t="str">
        <f>(Audi!E375)</f>
        <v>10H908547013TM</v>
      </c>
      <c r="G418" s="14">
        <f>(Audi!F375)</f>
        <v>-3</v>
      </c>
      <c r="H418" s="12" t="str">
        <f>(Audi!G375)</f>
        <v>19"</v>
      </c>
      <c r="I418" s="12" t="str">
        <f>(Audi!H375)</f>
        <v>8.5"</v>
      </c>
      <c r="J418" s="12" t="str">
        <f>(Audi!I375)</f>
        <v>47</v>
      </c>
      <c r="K418" s="12" t="str">
        <f>(Audi!J375)</f>
        <v>5x112</v>
      </c>
      <c r="L418" s="12">
        <f>(Audi!K375)</f>
        <v>66.56</v>
      </c>
      <c r="M418" s="8" t="str">
        <f>(Audi!L375)</f>
        <v>High Offset</v>
      </c>
      <c r="N418" s="8">
        <f>(Audi!M375)</f>
        <v>0</v>
      </c>
      <c r="O418" s="9" t="str">
        <f>(Audi!N375)</f>
        <v>255/30R19</v>
      </c>
      <c r="P418" s="60" t="str">
        <f>(Audi!O375)</f>
        <v>FF10</v>
      </c>
      <c r="Q418" s="8" t="str">
        <f>(Audi!P375)</f>
        <v>10H908547013TM</v>
      </c>
      <c r="R418" s="14">
        <f>(Audi!Q375)</f>
        <v>-3</v>
      </c>
      <c r="S418" s="12" t="str">
        <f>(Audi!R375)</f>
        <v>19"</v>
      </c>
      <c r="T418" s="12" t="str">
        <f>(Audi!S375)</f>
        <v>8.5"</v>
      </c>
      <c r="U418" s="12" t="str">
        <f>(Audi!T375)</f>
        <v>47</v>
      </c>
      <c r="V418" s="12" t="str">
        <f>(Audi!U375)</f>
        <v>5x112</v>
      </c>
      <c r="W418" s="12">
        <f>(Audi!V375)</f>
        <v>66.56</v>
      </c>
      <c r="X418" s="8" t="str">
        <f>(Audi!W375)</f>
        <v>High Offset</v>
      </c>
      <c r="Y418" s="8">
        <f>(Audi!X375)</f>
        <v>0</v>
      </c>
      <c r="Z418" s="9" t="str">
        <f>(Audi!Y375)</f>
        <v>255/30R19</v>
      </c>
      <c r="AA418" s="8">
        <f>(Audi!Z375)</f>
        <v>0</v>
      </c>
      <c r="AB418" s="8" t="str">
        <f>(Audi!AA375)</f>
        <v>Included</v>
      </c>
      <c r="AC418" s="8" t="str">
        <f>(Audi!AB375)</f>
        <v>LBM1415027C60-ZN</v>
      </c>
      <c r="AD418" s="8" t="str">
        <f>(Audi!AC375)</f>
        <v>HR666-571</v>
      </c>
    </row>
    <row r="419" spans="1:30" x14ac:dyDescent="0.25">
      <c r="A419" s="7" t="s">
        <v>1973</v>
      </c>
      <c r="B419" s="8" t="str">
        <f>(Audi!A376)</f>
        <v>S3</v>
      </c>
      <c r="C419" s="9" t="str">
        <f>(Audi!B376)</f>
        <v>2013-2019</v>
      </c>
      <c r="D419" s="59" t="str">
        <f>(Audi!C376)</f>
        <v>FF10</v>
      </c>
      <c r="E419" s="8" t="str">
        <f>(Audi!D376)</f>
        <v>Liquid Metal</v>
      </c>
      <c r="F419" s="8" t="str">
        <f>(Audi!E376)</f>
        <v>10H908547013LM</v>
      </c>
      <c r="G419" s="14">
        <f>(Audi!F376)</f>
        <v>-8</v>
      </c>
      <c r="H419" s="12" t="str">
        <f>(Audi!G376)</f>
        <v>19"</v>
      </c>
      <c r="I419" s="12" t="str">
        <f>(Audi!H376)</f>
        <v>8.5"</v>
      </c>
      <c r="J419" s="12" t="str">
        <f>(Audi!I376)</f>
        <v>47</v>
      </c>
      <c r="K419" s="12" t="str">
        <f>(Audi!J376)</f>
        <v>5x112</v>
      </c>
      <c r="L419" s="12">
        <f>(Audi!K376)</f>
        <v>66.56</v>
      </c>
      <c r="M419" s="8" t="str">
        <f>(Audi!L376)</f>
        <v>High Offset</v>
      </c>
      <c r="N419" s="8">
        <f>(Audi!M376)</f>
        <v>0</v>
      </c>
      <c r="O419" s="9" t="str">
        <f>(Audi!N376)</f>
        <v>255/30R19</v>
      </c>
      <c r="P419" s="60" t="str">
        <f>(Audi!O376)</f>
        <v>FF10</v>
      </c>
      <c r="Q419" s="8" t="str">
        <f>(Audi!P376)</f>
        <v>10H908547013LM</v>
      </c>
      <c r="R419" s="14">
        <f>(Audi!Q376)</f>
        <v>-8</v>
      </c>
      <c r="S419" s="12" t="str">
        <f>(Audi!R376)</f>
        <v>19"</v>
      </c>
      <c r="T419" s="12" t="str">
        <f>(Audi!S376)</f>
        <v>8.5"</v>
      </c>
      <c r="U419" s="12" t="str">
        <f>(Audi!T376)</f>
        <v>47</v>
      </c>
      <c r="V419" s="12" t="str">
        <f>(Audi!U376)</f>
        <v>5x112</v>
      </c>
      <c r="W419" s="12">
        <f>(Audi!V376)</f>
        <v>66.56</v>
      </c>
      <c r="X419" s="8" t="str">
        <f>(Audi!W376)</f>
        <v>High Offset</v>
      </c>
      <c r="Y419" s="8">
        <f>(Audi!X376)</f>
        <v>0</v>
      </c>
      <c r="Z419" s="9" t="str">
        <f>(Audi!Y376)</f>
        <v>255/30R19</v>
      </c>
      <c r="AA419" s="8">
        <f>(Audi!Z376)</f>
        <v>0</v>
      </c>
      <c r="AB419" s="8" t="str">
        <f>(Audi!AA376)</f>
        <v>Included</v>
      </c>
      <c r="AC419" s="8" t="str">
        <f>(Audi!AB376)</f>
        <v>LBM1415027C60-ZN</v>
      </c>
      <c r="AD419" s="8" t="str">
        <f>(Audi!AC376)</f>
        <v>HR666-571</v>
      </c>
    </row>
    <row r="420" spans="1:30" x14ac:dyDescent="0.25">
      <c r="A420" s="7" t="s">
        <v>1973</v>
      </c>
      <c r="B420" s="8" t="str">
        <f>(Audi!A377)</f>
        <v>S3</v>
      </c>
      <c r="C420" s="9" t="str">
        <f>(Audi!B377)</f>
        <v>2006-2012</v>
      </c>
      <c r="D420" s="59" t="str">
        <f>(Audi!C377)</f>
        <v>FF11</v>
      </c>
      <c r="E420" s="8" t="str">
        <f>(Audi!D377)</f>
        <v>Tarmac</v>
      </c>
      <c r="F420" s="8" t="str">
        <f>(Audi!E377)</f>
        <v>11H908547013TM</v>
      </c>
      <c r="G420" s="14">
        <f>(Audi!F377)</f>
        <v>4</v>
      </c>
      <c r="H420" s="12" t="str">
        <f>(Audi!G377)</f>
        <v>19"</v>
      </c>
      <c r="I420" s="12" t="str">
        <f>(Audi!H377)</f>
        <v>8.5"</v>
      </c>
      <c r="J420" s="12" t="str">
        <f>(Audi!I377)</f>
        <v>47</v>
      </c>
      <c r="K420" s="12" t="str">
        <f>(Audi!J377)</f>
        <v>5x112</v>
      </c>
      <c r="L420" s="12">
        <f>(Audi!K377)</f>
        <v>66.56</v>
      </c>
      <c r="M420" s="8" t="str">
        <f>(Audi!L377)</f>
        <v>High Offset</v>
      </c>
      <c r="N420" s="8">
        <f>(Audi!M377)</f>
        <v>0</v>
      </c>
      <c r="O420" s="9" t="str">
        <f>(Audi!N377)</f>
        <v>235/35R19</v>
      </c>
      <c r="P420" s="60" t="str">
        <f>(Audi!O377)</f>
        <v>FF11</v>
      </c>
      <c r="Q420" s="8" t="str">
        <f>(Audi!P377)</f>
        <v>11H908547013TM</v>
      </c>
      <c r="R420" s="14">
        <f>(Audi!Q377)</f>
        <v>4</v>
      </c>
      <c r="S420" s="12" t="str">
        <f>(Audi!R377)</f>
        <v>19"</v>
      </c>
      <c r="T420" s="12" t="str">
        <f>(Audi!S377)</f>
        <v>8.5"</v>
      </c>
      <c r="U420" s="12" t="str">
        <f>(Audi!T377)</f>
        <v>47</v>
      </c>
      <c r="V420" s="12" t="str">
        <f>(Audi!U377)</f>
        <v>5x112</v>
      </c>
      <c r="W420" s="12">
        <f>(Audi!V377)</f>
        <v>66.56</v>
      </c>
      <c r="X420" s="8" t="str">
        <f>(Audi!W377)</f>
        <v>High Offset</v>
      </c>
      <c r="Y420" s="8">
        <f>(Audi!X377)</f>
        <v>0</v>
      </c>
      <c r="Z420" s="9" t="str">
        <f>(Audi!Y377)</f>
        <v>235/35R19</v>
      </c>
      <c r="AA420" s="8">
        <f>(Audi!Z377)</f>
        <v>0</v>
      </c>
      <c r="AB420" s="8" t="str">
        <f>(Audi!AA377)</f>
        <v>Included</v>
      </c>
      <c r="AC420" s="8" t="str">
        <f>(Audi!AB377)</f>
        <v>LBM1415027C60-ZN</v>
      </c>
      <c r="AD420" s="8" t="str">
        <f>(Audi!AC377)</f>
        <v>HR666-571</v>
      </c>
    </row>
    <row r="421" spans="1:30" x14ac:dyDescent="0.25">
      <c r="A421" s="7" t="s">
        <v>1973</v>
      </c>
      <c r="B421" s="8" t="str">
        <f>(Audi!A378)</f>
        <v>S3</v>
      </c>
      <c r="C421" s="9" t="str">
        <f>(Audi!B378)</f>
        <v>2006-2012</v>
      </c>
      <c r="D421" s="59" t="str">
        <f>(Audi!C378)</f>
        <v>FF11</v>
      </c>
      <c r="E421" s="8" t="str">
        <f>(Audi!D378)</f>
        <v>Liquid Metal</v>
      </c>
      <c r="F421" s="8" t="str">
        <f>(Audi!E378)</f>
        <v>11H908547013LM</v>
      </c>
      <c r="G421" s="14">
        <f>(Audi!F378)</f>
        <v>3</v>
      </c>
      <c r="H421" s="12" t="str">
        <f>(Audi!G378)</f>
        <v>19"</v>
      </c>
      <c r="I421" s="12" t="str">
        <f>(Audi!H378)</f>
        <v>8.5"</v>
      </c>
      <c r="J421" s="12" t="str">
        <f>(Audi!I378)</f>
        <v>47</v>
      </c>
      <c r="K421" s="12" t="str">
        <f>(Audi!J378)</f>
        <v>5x112</v>
      </c>
      <c r="L421" s="12">
        <f>(Audi!K378)</f>
        <v>66.56</v>
      </c>
      <c r="M421" s="8" t="str">
        <f>(Audi!L378)</f>
        <v>High Offset</v>
      </c>
      <c r="N421" s="8">
        <f>(Audi!M378)</f>
        <v>0</v>
      </c>
      <c r="O421" s="9" t="str">
        <f>(Audi!N378)</f>
        <v>235/35R19</v>
      </c>
      <c r="P421" s="60" t="str">
        <f>(Audi!O378)</f>
        <v>FF11</v>
      </c>
      <c r="Q421" s="8" t="str">
        <f>(Audi!P378)</f>
        <v>11H908547013LM</v>
      </c>
      <c r="R421" s="14">
        <f>(Audi!Q378)</f>
        <v>3</v>
      </c>
      <c r="S421" s="12" t="str">
        <f>(Audi!R378)</f>
        <v>19"</v>
      </c>
      <c r="T421" s="12" t="str">
        <f>(Audi!S378)</f>
        <v>8.5"</v>
      </c>
      <c r="U421" s="12" t="str">
        <f>(Audi!T378)</f>
        <v>47</v>
      </c>
      <c r="V421" s="12" t="str">
        <f>(Audi!U378)</f>
        <v>5x112</v>
      </c>
      <c r="W421" s="12">
        <f>(Audi!V378)</f>
        <v>66.56</v>
      </c>
      <c r="X421" s="8" t="str">
        <f>(Audi!W378)</f>
        <v>High Offset</v>
      </c>
      <c r="Y421" s="8">
        <f>(Audi!X378)</f>
        <v>0</v>
      </c>
      <c r="Z421" s="9" t="str">
        <f>(Audi!Y378)</f>
        <v>235/35R19</v>
      </c>
      <c r="AA421" s="8">
        <f>(Audi!Z378)</f>
        <v>0</v>
      </c>
      <c r="AB421" s="8" t="str">
        <f>(Audi!AA378)</f>
        <v>Included</v>
      </c>
      <c r="AC421" s="8" t="str">
        <f>(Audi!AB378)</f>
        <v>LBM1415027C60-ZN</v>
      </c>
      <c r="AD421" s="8" t="str">
        <f>(Audi!AC378)</f>
        <v>HR666-571</v>
      </c>
    </row>
    <row r="422" spans="1:30" x14ac:dyDescent="0.25">
      <c r="A422" s="7" t="s">
        <v>1973</v>
      </c>
      <c r="B422" s="8" t="str">
        <f>(Audi!A379)</f>
        <v>S3</v>
      </c>
      <c r="C422" s="9" t="str">
        <f>(Audi!B379)</f>
        <v>2013-2019</v>
      </c>
      <c r="D422" s="59" t="str">
        <f>(Audi!C379)</f>
        <v>FF11</v>
      </c>
      <c r="E422" s="8" t="str">
        <f>(Audi!D379)</f>
        <v>Tarmac</v>
      </c>
      <c r="F422" s="8" t="str">
        <f>(Audi!E379)</f>
        <v>11H908547013TM</v>
      </c>
      <c r="G422" s="14">
        <f>(Audi!F379)</f>
        <v>4</v>
      </c>
      <c r="H422" s="12" t="str">
        <f>(Audi!G379)</f>
        <v>19"</v>
      </c>
      <c r="I422" s="12" t="str">
        <f>(Audi!H379)</f>
        <v>8.5"</v>
      </c>
      <c r="J422" s="12" t="str">
        <f>(Audi!I379)</f>
        <v>47</v>
      </c>
      <c r="K422" s="12" t="str">
        <f>(Audi!J379)</f>
        <v>5x112</v>
      </c>
      <c r="L422" s="12">
        <f>(Audi!K379)</f>
        <v>66.56</v>
      </c>
      <c r="M422" s="8" t="str">
        <f>(Audi!L379)</f>
        <v>High Offset</v>
      </c>
      <c r="N422" s="8">
        <f>(Audi!M379)</f>
        <v>0</v>
      </c>
      <c r="O422" s="9" t="str">
        <f>(Audi!N379)</f>
        <v>255/30R19</v>
      </c>
      <c r="P422" s="60" t="str">
        <f>(Audi!O379)</f>
        <v>FF11</v>
      </c>
      <c r="Q422" s="8" t="str">
        <f>(Audi!P379)</f>
        <v>11H908547013TM</v>
      </c>
      <c r="R422" s="14">
        <f>(Audi!Q379)</f>
        <v>4</v>
      </c>
      <c r="S422" s="12" t="str">
        <f>(Audi!R379)</f>
        <v>19"</v>
      </c>
      <c r="T422" s="12" t="str">
        <f>(Audi!S379)</f>
        <v>8.5"</v>
      </c>
      <c r="U422" s="12" t="str">
        <f>(Audi!T379)</f>
        <v>47</v>
      </c>
      <c r="V422" s="12" t="str">
        <f>(Audi!U379)</f>
        <v>5x112</v>
      </c>
      <c r="W422" s="12">
        <f>(Audi!V379)</f>
        <v>66.56</v>
      </c>
      <c r="X422" s="8" t="str">
        <f>(Audi!W379)</f>
        <v>High Offset</v>
      </c>
      <c r="Y422" s="8">
        <f>(Audi!X379)</f>
        <v>0</v>
      </c>
      <c r="Z422" s="9" t="str">
        <f>(Audi!Y379)</f>
        <v>255/30R19</v>
      </c>
      <c r="AA422" s="8">
        <f>(Audi!Z379)</f>
        <v>0</v>
      </c>
      <c r="AB422" s="8" t="str">
        <f>(Audi!AA379)</f>
        <v>Included</v>
      </c>
      <c r="AC422" s="8" t="str">
        <f>(Audi!AB379)</f>
        <v>LBM1415027C60-ZN</v>
      </c>
      <c r="AD422" s="8" t="str">
        <f>(Audi!AC379)</f>
        <v>HR666-571</v>
      </c>
    </row>
    <row r="423" spans="1:30" x14ac:dyDescent="0.25">
      <c r="A423" s="7" t="s">
        <v>1973</v>
      </c>
      <c r="B423" s="8" t="str">
        <f>(Audi!A380)</f>
        <v>S3</v>
      </c>
      <c r="C423" s="9" t="str">
        <f>(Audi!B380)</f>
        <v>2013-2019</v>
      </c>
      <c r="D423" s="59" t="str">
        <f>(Audi!C380)</f>
        <v>FF11</v>
      </c>
      <c r="E423" s="8" t="str">
        <f>(Audi!D380)</f>
        <v>Liquid Metal</v>
      </c>
      <c r="F423" s="8" t="str">
        <f>(Audi!E380)</f>
        <v>11H908547013LM</v>
      </c>
      <c r="G423" s="14">
        <f>(Audi!F380)</f>
        <v>3</v>
      </c>
      <c r="H423" s="12" t="str">
        <f>(Audi!G380)</f>
        <v>19"</v>
      </c>
      <c r="I423" s="12" t="str">
        <f>(Audi!H380)</f>
        <v>8.5"</v>
      </c>
      <c r="J423" s="12" t="str">
        <f>(Audi!I380)</f>
        <v>47</v>
      </c>
      <c r="K423" s="12" t="str">
        <f>(Audi!J380)</f>
        <v>5x112</v>
      </c>
      <c r="L423" s="12">
        <f>(Audi!K380)</f>
        <v>66.56</v>
      </c>
      <c r="M423" s="8" t="str">
        <f>(Audi!L380)</f>
        <v>High Offset</v>
      </c>
      <c r="N423" s="8">
        <f>(Audi!M380)</f>
        <v>0</v>
      </c>
      <c r="O423" s="9" t="str">
        <f>(Audi!N380)</f>
        <v>255/30R19</v>
      </c>
      <c r="P423" s="60" t="str">
        <f>(Audi!O380)</f>
        <v>FF11</v>
      </c>
      <c r="Q423" s="8" t="str">
        <f>(Audi!P380)</f>
        <v>11H908547013LM</v>
      </c>
      <c r="R423" s="14">
        <f>(Audi!Q380)</f>
        <v>3</v>
      </c>
      <c r="S423" s="12" t="str">
        <f>(Audi!R380)</f>
        <v>19"</v>
      </c>
      <c r="T423" s="12" t="str">
        <f>(Audi!S380)</f>
        <v>8.5"</v>
      </c>
      <c r="U423" s="12" t="str">
        <f>(Audi!T380)</f>
        <v>47</v>
      </c>
      <c r="V423" s="12" t="str">
        <f>(Audi!U380)</f>
        <v>5x112</v>
      </c>
      <c r="W423" s="12">
        <f>(Audi!V380)</f>
        <v>66.56</v>
      </c>
      <c r="X423" s="8" t="str">
        <f>(Audi!W380)</f>
        <v>High Offset</v>
      </c>
      <c r="Y423" s="8">
        <f>(Audi!X380)</f>
        <v>0</v>
      </c>
      <c r="Z423" s="9" t="str">
        <f>(Audi!Y380)</f>
        <v>255/30R19</v>
      </c>
      <c r="AA423" s="8">
        <f>(Audi!Z380)</f>
        <v>0</v>
      </c>
      <c r="AB423" s="8" t="str">
        <f>(Audi!AA380)</f>
        <v>Included</v>
      </c>
      <c r="AC423" s="8" t="str">
        <f>(Audi!AB380)</f>
        <v>LBM1415027C60-ZN</v>
      </c>
      <c r="AD423" s="8" t="str">
        <f>(Audi!AC380)</f>
        <v>HR666-571</v>
      </c>
    </row>
    <row r="424" spans="1:30" x14ac:dyDescent="0.25">
      <c r="A424" s="7" t="s">
        <v>1973</v>
      </c>
      <c r="B424" s="8" t="str">
        <f>(Audi!A383)</f>
        <v>S3</v>
      </c>
      <c r="C424" s="9" t="str">
        <f>(Audi!B383)</f>
        <v>2013-2019</v>
      </c>
      <c r="D424" s="59" t="str">
        <f>(Audi!C383)</f>
        <v>FF15</v>
      </c>
      <c r="E424" s="8" t="str">
        <f>(Audi!D383)</f>
        <v>Liquid Silver</v>
      </c>
      <c r="F424" s="8" t="str">
        <f>(Audi!E383)</f>
        <v>15H908547013LS</v>
      </c>
      <c r="G424" s="14">
        <f>(Audi!F383)</f>
        <v>8</v>
      </c>
      <c r="H424" s="12" t="str">
        <f>(Audi!G383)</f>
        <v>19"</v>
      </c>
      <c r="I424" s="12" t="str">
        <f>(Audi!H383)</f>
        <v>8.5"</v>
      </c>
      <c r="J424" s="12" t="str">
        <f>(Audi!I383)</f>
        <v>47</v>
      </c>
      <c r="K424" s="12" t="str">
        <f>(Audi!J383)</f>
        <v>5x112</v>
      </c>
      <c r="L424" s="12">
        <f>(Audi!K383)</f>
        <v>66.56</v>
      </c>
      <c r="M424" s="8" t="str">
        <f>(Audi!L383)</f>
        <v>High Offset</v>
      </c>
      <c r="N424" s="8">
        <f>(Audi!M383)</f>
        <v>22.2</v>
      </c>
      <c r="O424" s="9" t="str">
        <f>(Audi!N383)</f>
        <v>255/30R19</v>
      </c>
      <c r="P424" s="60" t="str">
        <f>(Audi!O383)</f>
        <v>FF15</v>
      </c>
      <c r="Q424" s="8" t="str">
        <f>(Audi!P383)</f>
        <v>15H908547013LS</v>
      </c>
      <c r="R424" s="14">
        <f>(Audi!Q383)</f>
        <v>8</v>
      </c>
      <c r="S424" s="12" t="str">
        <f>(Audi!R383)</f>
        <v>19"</v>
      </c>
      <c r="T424" s="12" t="str">
        <f>(Audi!S383)</f>
        <v>8.5"</v>
      </c>
      <c r="U424" s="12" t="str">
        <f>(Audi!T383)</f>
        <v>47</v>
      </c>
      <c r="V424" s="12" t="str">
        <f>(Audi!U383)</f>
        <v>5x112</v>
      </c>
      <c r="W424" s="12">
        <f>(Audi!V383)</f>
        <v>66.56</v>
      </c>
      <c r="X424" s="8" t="str">
        <f>(Audi!W383)</f>
        <v>High Offset</v>
      </c>
      <c r="Y424" s="8">
        <f>(Audi!X383)</f>
        <v>22.2</v>
      </c>
      <c r="Z424" s="9" t="str">
        <f>(Audi!Y383)</f>
        <v>255/30R19</v>
      </c>
      <c r="AA424" s="8">
        <f>(Audi!Z383)</f>
        <v>0</v>
      </c>
      <c r="AB424" s="8" t="str">
        <f>(Audi!AA383)</f>
        <v>Included</v>
      </c>
      <c r="AC424" s="8" t="str">
        <f>(Audi!AB383)</f>
        <v>LBM1415027C60-ZN</v>
      </c>
      <c r="AD424" s="8" t="str">
        <f>(Audi!AC383)</f>
        <v>HR666-571</v>
      </c>
    </row>
    <row r="425" spans="1:30" x14ac:dyDescent="0.25">
      <c r="A425" s="7" t="s">
        <v>1973</v>
      </c>
      <c r="B425" s="8" t="str">
        <f>(Audi!A384)</f>
        <v>S3</v>
      </c>
      <c r="C425" s="9" t="str">
        <f>(Audi!B384)</f>
        <v>2013-2019</v>
      </c>
      <c r="D425" s="59" t="str">
        <f>(Audi!C384)</f>
        <v>FF15</v>
      </c>
      <c r="E425" s="8" t="str">
        <f>(Audi!D384)</f>
        <v>Tarmac</v>
      </c>
      <c r="F425" s="8" t="str">
        <f>(Audi!E384)</f>
        <v>15H908547013TM</v>
      </c>
      <c r="G425" s="14">
        <f>(Audi!F384)</f>
        <v>32</v>
      </c>
      <c r="H425" s="12" t="str">
        <f>(Audi!G384)</f>
        <v>19"</v>
      </c>
      <c r="I425" s="12" t="str">
        <f>(Audi!H384)</f>
        <v>8.5"</v>
      </c>
      <c r="J425" s="12" t="str">
        <f>(Audi!I384)</f>
        <v>47</v>
      </c>
      <c r="K425" s="12" t="str">
        <f>(Audi!J384)</f>
        <v>5x112</v>
      </c>
      <c r="L425" s="12">
        <f>(Audi!K384)</f>
        <v>66.56</v>
      </c>
      <c r="M425" s="8" t="str">
        <f>(Audi!L384)</f>
        <v>High Offset</v>
      </c>
      <c r="N425" s="8">
        <f>(Audi!M384)</f>
        <v>22.2</v>
      </c>
      <c r="O425" s="9" t="str">
        <f>(Audi!N384)</f>
        <v>255/30R19</v>
      </c>
      <c r="P425" s="60" t="str">
        <f>(Audi!O384)</f>
        <v>FF15</v>
      </c>
      <c r="Q425" s="8" t="str">
        <f>(Audi!P384)</f>
        <v>15H908547013TM</v>
      </c>
      <c r="R425" s="14">
        <f>(Audi!Q384)</f>
        <v>32</v>
      </c>
      <c r="S425" s="12" t="str">
        <f>(Audi!R384)</f>
        <v>19"</v>
      </c>
      <c r="T425" s="12" t="str">
        <f>(Audi!S384)</f>
        <v>8.5"</v>
      </c>
      <c r="U425" s="12" t="str">
        <f>(Audi!T384)</f>
        <v>47</v>
      </c>
      <c r="V425" s="12" t="str">
        <f>(Audi!U384)</f>
        <v>5x112</v>
      </c>
      <c r="W425" s="12">
        <f>(Audi!V384)</f>
        <v>66.56</v>
      </c>
      <c r="X425" s="8" t="str">
        <f>(Audi!W384)</f>
        <v>High Offset</v>
      </c>
      <c r="Y425" s="8">
        <f>(Audi!X384)</f>
        <v>22.2</v>
      </c>
      <c r="Z425" s="9" t="str">
        <f>(Audi!Y384)</f>
        <v>255/30R19</v>
      </c>
      <c r="AA425" s="8">
        <f>(Audi!Z384)</f>
        <v>0</v>
      </c>
      <c r="AB425" s="8" t="str">
        <f>(Audi!AA384)</f>
        <v>Included</v>
      </c>
      <c r="AC425" s="8" t="str">
        <f>(Audi!AB384)</f>
        <v>LBM1415027C60-ZN</v>
      </c>
      <c r="AD425" s="8" t="str">
        <f>(Audi!AC384)</f>
        <v>HR666-571</v>
      </c>
    </row>
    <row r="426" spans="1:30" x14ac:dyDescent="0.25">
      <c r="A426" s="7" t="s">
        <v>1973</v>
      </c>
      <c r="B426" s="8" t="str">
        <f>(Audi!A351)</f>
        <v>RS7</v>
      </c>
      <c r="C426" s="9" t="str">
        <f>(Audi!B351)</f>
        <v>2013-2018</v>
      </c>
      <c r="D426" s="59" t="str">
        <f>(Audi!C351)</f>
        <v>FF01</v>
      </c>
      <c r="E426" s="8" t="str">
        <f>(Audi!D351)</f>
        <v>Liquid Silver</v>
      </c>
      <c r="F426" s="8" t="str">
        <f>(Audi!E351)</f>
        <v>01M010535013LS</v>
      </c>
      <c r="G426" s="14">
        <f>(Audi!F351)</f>
        <v>26</v>
      </c>
      <c r="H426" s="12" t="str">
        <f>(Audi!G351)</f>
        <v>20"</v>
      </c>
      <c r="I426" s="12" t="str">
        <f>(Audi!H351)</f>
        <v>10.5"</v>
      </c>
      <c r="J426" s="12" t="str">
        <f>(Audi!I351)</f>
        <v>35</v>
      </c>
      <c r="K426" s="12" t="str">
        <f>(Audi!J351)</f>
        <v>5x112</v>
      </c>
      <c r="L426" s="12">
        <f>(Audi!K351)</f>
        <v>66.56</v>
      </c>
      <c r="M426" s="8" t="str">
        <f>(Audi!L351)</f>
        <v>Medium Offset</v>
      </c>
      <c r="N426" s="8">
        <f>(Audi!M351)</f>
        <v>28</v>
      </c>
      <c r="O426" s="9" t="str">
        <f>(Audi!N351)</f>
        <v>275/35R20</v>
      </c>
      <c r="P426" s="60" t="str">
        <f>(Audi!O351)</f>
        <v>FF01</v>
      </c>
      <c r="Q426" s="8" t="str">
        <f>(Audi!P351)</f>
        <v>01M010535013LS</v>
      </c>
      <c r="R426" s="14">
        <f>(Audi!Q351)</f>
        <v>26</v>
      </c>
      <c r="S426" s="12" t="str">
        <f>(Audi!R351)</f>
        <v>20"</v>
      </c>
      <c r="T426" s="12" t="str">
        <f>(Audi!S351)</f>
        <v>10.5"</v>
      </c>
      <c r="U426" s="12" t="str">
        <f>(Audi!T351)</f>
        <v>35</v>
      </c>
      <c r="V426" s="12" t="str">
        <f>(Audi!U351)</f>
        <v>5x112</v>
      </c>
      <c r="W426" s="12">
        <f>(Audi!V351)</f>
        <v>66.56</v>
      </c>
      <c r="X426" s="8" t="str">
        <f>(Audi!W351)</f>
        <v>Medium Offset</v>
      </c>
      <c r="Y426" s="8">
        <f>(Audi!X351)</f>
        <v>28</v>
      </c>
      <c r="Z426" s="9" t="str">
        <f>(Audi!Y351)</f>
        <v>275/35R20</v>
      </c>
      <c r="AA426" s="8" t="str">
        <f>(Audi!Z351)</f>
        <v/>
      </c>
      <c r="AB426" s="8" t="str">
        <f>(Audi!AA351)</f>
        <v>Included</v>
      </c>
      <c r="AC426" s="8" t="str">
        <f>(Audi!AB351)</f>
        <v>LBM1415027C60-ZN</v>
      </c>
      <c r="AD426" s="8">
        <f>(Audi!AC351)</f>
        <v>0</v>
      </c>
    </row>
    <row r="427" spans="1:30" x14ac:dyDescent="0.25">
      <c r="A427" s="7" t="s">
        <v>1973</v>
      </c>
      <c r="B427" s="8" t="str">
        <f>(Audi!A352)</f>
        <v>RS7</v>
      </c>
      <c r="C427" s="9" t="str">
        <f>(Audi!B352)</f>
        <v>2013-2018</v>
      </c>
      <c r="D427" s="59" t="str">
        <f>(Audi!C352)</f>
        <v>FF04</v>
      </c>
      <c r="E427" s="8" t="str">
        <f>(Audi!D352)</f>
        <v>Tarmac</v>
      </c>
      <c r="F427" s="8" t="str">
        <f>(Audi!E352)</f>
        <v>04M010535013TM</v>
      </c>
      <c r="G427" s="14">
        <f>(Audi!F352)</f>
        <v>28</v>
      </c>
      <c r="H427" s="12" t="str">
        <f>(Audi!G352)</f>
        <v>20"</v>
      </c>
      <c r="I427" s="12" t="str">
        <f>(Audi!H352)</f>
        <v>10.5"</v>
      </c>
      <c r="J427" s="12" t="str">
        <f>(Audi!I352)</f>
        <v>35</v>
      </c>
      <c r="K427" s="12" t="str">
        <f>(Audi!J352)</f>
        <v>5x112</v>
      </c>
      <c r="L427" s="12">
        <f>(Audi!K352)</f>
        <v>66.56</v>
      </c>
      <c r="M427" s="8" t="str">
        <f>(Audi!L352)</f>
        <v>Medium Offset</v>
      </c>
      <c r="N427" s="8">
        <f>(Audi!M352)</f>
        <v>26.2</v>
      </c>
      <c r="O427" s="9" t="str">
        <f>(Audi!N352)</f>
        <v>275/35R20</v>
      </c>
      <c r="P427" s="60" t="str">
        <f>(Audi!O352)</f>
        <v>FF04</v>
      </c>
      <c r="Q427" s="8" t="str">
        <f>(Audi!P352)</f>
        <v>04M010535013TM</v>
      </c>
      <c r="R427" s="14">
        <f>(Audi!Q352)</f>
        <v>28</v>
      </c>
      <c r="S427" s="12" t="str">
        <f>(Audi!R352)</f>
        <v>20"</v>
      </c>
      <c r="T427" s="12" t="str">
        <f>(Audi!S352)</f>
        <v>10.5"</v>
      </c>
      <c r="U427" s="12" t="str">
        <f>(Audi!T352)</f>
        <v>35</v>
      </c>
      <c r="V427" s="12" t="str">
        <f>(Audi!U352)</f>
        <v>5x112</v>
      </c>
      <c r="W427" s="12">
        <f>(Audi!V352)</f>
        <v>66.56</v>
      </c>
      <c r="X427" s="8" t="str">
        <f>(Audi!W352)</f>
        <v>Medium Offset</v>
      </c>
      <c r="Y427" s="8">
        <f>(Audi!X352)</f>
        <v>26.2</v>
      </c>
      <c r="Z427" s="9" t="str">
        <f>(Audi!Y352)</f>
        <v>275/35R20</v>
      </c>
      <c r="AA427" s="8">
        <f>(Audi!Z352)</f>
        <v>0</v>
      </c>
      <c r="AB427" s="8" t="str">
        <f>(Audi!AA352)</f>
        <v>Included</v>
      </c>
      <c r="AC427" s="8" t="str">
        <f>(Audi!AB352)</f>
        <v>LBM1415027C60-ZN</v>
      </c>
      <c r="AD427" s="8">
        <f>(Audi!AC352)</f>
        <v>0</v>
      </c>
    </row>
    <row r="428" spans="1:30" x14ac:dyDescent="0.25">
      <c r="A428" s="7" t="s">
        <v>1973</v>
      </c>
      <c r="B428" s="8" t="e">
        <f>(Audi!#REF!)</f>
        <v>#REF!</v>
      </c>
      <c r="C428" s="9" t="e">
        <f>(Audi!#REF!)</f>
        <v>#REF!</v>
      </c>
      <c r="D428" s="59" t="e">
        <f>(Audi!#REF!)</f>
        <v>#REF!</v>
      </c>
      <c r="E428" s="8" t="e">
        <f>(Audi!#REF!)</f>
        <v>#REF!</v>
      </c>
      <c r="F428" s="8" t="e">
        <f>(Audi!#REF!)</f>
        <v>#REF!</v>
      </c>
      <c r="G428" s="14" t="e">
        <f>(Audi!#REF!)</f>
        <v>#REF!</v>
      </c>
      <c r="H428" s="12" t="e">
        <f>(Audi!#REF!)</f>
        <v>#REF!</v>
      </c>
      <c r="I428" s="12" t="e">
        <f>(Audi!#REF!)</f>
        <v>#REF!</v>
      </c>
      <c r="J428" s="12" t="e">
        <f>(Audi!#REF!)</f>
        <v>#REF!</v>
      </c>
      <c r="K428" s="12" t="e">
        <f>(Audi!#REF!)</f>
        <v>#REF!</v>
      </c>
      <c r="L428" s="12" t="e">
        <f>(Audi!#REF!)</f>
        <v>#REF!</v>
      </c>
      <c r="M428" s="8" t="e">
        <f>(Audi!#REF!)</f>
        <v>#REF!</v>
      </c>
      <c r="N428" s="8" t="e">
        <f>(Audi!#REF!)</f>
        <v>#REF!</v>
      </c>
      <c r="O428" s="9" t="e">
        <f>(Audi!#REF!)</f>
        <v>#REF!</v>
      </c>
      <c r="P428" s="60" t="e">
        <f>(Audi!#REF!)</f>
        <v>#REF!</v>
      </c>
      <c r="Q428" s="8" t="e">
        <f>(Audi!#REF!)</f>
        <v>#REF!</v>
      </c>
      <c r="R428" s="14" t="e">
        <f>(Audi!#REF!)</f>
        <v>#REF!</v>
      </c>
      <c r="S428" s="12" t="e">
        <f>(Audi!#REF!)</f>
        <v>#REF!</v>
      </c>
      <c r="T428" s="12" t="e">
        <f>(Audi!#REF!)</f>
        <v>#REF!</v>
      </c>
      <c r="U428" s="12" t="e">
        <f>(Audi!#REF!)</f>
        <v>#REF!</v>
      </c>
      <c r="V428" s="12" t="e">
        <f>(Audi!#REF!)</f>
        <v>#REF!</v>
      </c>
      <c r="W428" s="12" t="e">
        <f>(Audi!#REF!)</f>
        <v>#REF!</v>
      </c>
      <c r="X428" s="8" t="e">
        <f>(Audi!#REF!)</f>
        <v>#REF!</v>
      </c>
      <c r="Y428" s="8" t="e">
        <f>(Audi!#REF!)</f>
        <v>#REF!</v>
      </c>
      <c r="Z428" s="9" t="e">
        <f>(Audi!#REF!)</f>
        <v>#REF!</v>
      </c>
      <c r="AA428" s="8" t="e">
        <f>(Audi!#REF!)</f>
        <v>#REF!</v>
      </c>
      <c r="AB428" s="8" t="e">
        <f>(Audi!#REF!)</f>
        <v>#REF!</v>
      </c>
      <c r="AC428" s="8" t="e">
        <f>(Audi!#REF!)</f>
        <v>#REF!</v>
      </c>
      <c r="AD428" s="8" t="e">
        <f>(Audi!#REF!)</f>
        <v>#REF!</v>
      </c>
    </row>
    <row r="429" spans="1:30" x14ac:dyDescent="0.25">
      <c r="A429" s="7" t="s">
        <v>1973</v>
      </c>
      <c r="B429" s="8" t="e">
        <f>(Audi!#REF!)</f>
        <v>#REF!</v>
      </c>
      <c r="C429" s="9" t="e">
        <f>(Audi!#REF!)</f>
        <v>#REF!</v>
      </c>
      <c r="D429" s="59" t="e">
        <f>(Audi!#REF!)</f>
        <v>#REF!</v>
      </c>
      <c r="E429" s="8" t="e">
        <f>(Audi!#REF!)</f>
        <v>#REF!</v>
      </c>
      <c r="F429" s="8" t="e">
        <f>(Audi!#REF!)</f>
        <v>#REF!</v>
      </c>
      <c r="G429" s="14" t="e">
        <f>(Audi!#REF!)</f>
        <v>#REF!</v>
      </c>
      <c r="H429" s="12" t="e">
        <f>(Audi!#REF!)</f>
        <v>#REF!</v>
      </c>
      <c r="I429" s="12" t="e">
        <f>(Audi!#REF!)</f>
        <v>#REF!</v>
      </c>
      <c r="J429" s="12" t="e">
        <f>(Audi!#REF!)</f>
        <v>#REF!</v>
      </c>
      <c r="K429" s="12" t="e">
        <f>(Audi!#REF!)</f>
        <v>#REF!</v>
      </c>
      <c r="L429" s="12" t="e">
        <f>(Audi!#REF!)</f>
        <v>#REF!</v>
      </c>
      <c r="M429" s="8" t="e">
        <f>(Audi!#REF!)</f>
        <v>#REF!</v>
      </c>
      <c r="N429" s="8" t="e">
        <f>(Audi!#REF!)</f>
        <v>#REF!</v>
      </c>
      <c r="O429" s="9" t="e">
        <f>(Audi!#REF!)</f>
        <v>#REF!</v>
      </c>
      <c r="P429" s="60" t="e">
        <f>(Audi!#REF!)</f>
        <v>#REF!</v>
      </c>
      <c r="Q429" s="8" t="e">
        <f>(Audi!#REF!)</f>
        <v>#REF!</v>
      </c>
      <c r="R429" s="14" t="e">
        <f>(Audi!#REF!)</f>
        <v>#REF!</v>
      </c>
      <c r="S429" s="12" t="e">
        <f>(Audi!#REF!)</f>
        <v>#REF!</v>
      </c>
      <c r="T429" s="12" t="e">
        <f>(Audi!#REF!)</f>
        <v>#REF!</v>
      </c>
      <c r="U429" s="12" t="e">
        <f>(Audi!#REF!)</f>
        <v>#REF!</v>
      </c>
      <c r="V429" s="12" t="e">
        <f>(Audi!#REF!)</f>
        <v>#REF!</v>
      </c>
      <c r="W429" s="12" t="e">
        <f>(Audi!#REF!)</f>
        <v>#REF!</v>
      </c>
      <c r="X429" s="8" t="e">
        <f>(Audi!#REF!)</f>
        <v>#REF!</v>
      </c>
      <c r="Y429" s="8" t="e">
        <f>(Audi!#REF!)</f>
        <v>#REF!</v>
      </c>
      <c r="Z429" s="9" t="e">
        <f>(Audi!#REF!)</f>
        <v>#REF!</v>
      </c>
      <c r="AA429" s="8" t="e">
        <f>(Audi!#REF!)</f>
        <v>#REF!</v>
      </c>
      <c r="AB429" s="8" t="e">
        <f>(Audi!#REF!)</f>
        <v>#REF!</v>
      </c>
      <c r="AC429" s="8" t="e">
        <f>(Audi!#REF!)</f>
        <v>#REF!</v>
      </c>
      <c r="AD429" s="8" t="e">
        <f>(Audi!#REF!)</f>
        <v>#REF!</v>
      </c>
    </row>
    <row r="430" spans="1:30" x14ac:dyDescent="0.25">
      <c r="A430" s="7" t="s">
        <v>1973</v>
      </c>
      <c r="B430" s="8" t="str">
        <f>(Audi!A369)</f>
        <v>S3</v>
      </c>
      <c r="C430" s="9" t="str">
        <f>(Audi!B369)</f>
        <v>2006-2012</v>
      </c>
      <c r="D430" s="59" t="str">
        <f>(Audi!C369)</f>
        <v>FF04</v>
      </c>
      <c r="E430" s="8" t="str">
        <f>(Audi!D369)</f>
        <v>Tarmac</v>
      </c>
      <c r="F430" s="8" t="str">
        <f>(Audi!E369)</f>
        <v>04H908547013TM</v>
      </c>
      <c r="G430" s="14">
        <f>(Audi!F369)</f>
        <v>17</v>
      </c>
      <c r="H430" s="12" t="str">
        <f>(Audi!G369)</f>
        <v>19"</v>
      </c>
      <c r="I430" s="12" t="str">
        <f>(Audi!H369)</f>
        <v>8.5"</v>
      </c>
      <c r="J430" s="12" t="str">
        <f>(Audi!I369)</f>
        <v>47</v>
      </c>
      <c r="K430" s="12" t="str">
        <f>(Audi!J369)</f>
        <v>5x112</v>
      </c>
      <c r="L430" s="12">
        <f>(Audi!K369)</f>
        <v>66.56</v>
      </c>
      <c r="M430" s="8" t="str">
        <f>(Audi!L369)</f>
        <v>High Offset</v>
      </c>
      <c r="N430" s="8">
        <f>(Audi!M369)</f>
        <v>22.8</v>
      </c>
      <c r="O430" s="9" t="str">
        <f>(Audi!N369)</f>
        <v>235/35R19</v>
      </c>
      <c r="P430" s="60" t="str">
        <f>(Audi!O369)</f>
        <v>FF04</v>
      </c>
      <c r="Q430" s="8" t="str">
        <f>(Audi!P369)</f>
        <v>04H908547013TM</v>
      </c>
      <c r="R430" s="14">
        <f>(Audi!Q369)</f>
        <v>17</v>
      </c>
      <c r="S430" s="12" t="str">
        <f>(Audi!R369)</f>
        <v>19"</v>
      </c>
      <c r="T430" s="12" t="str">
        <f>(Audi!S369)</f>
        <v>8.5"</v>
      </c>
      <c r="U430" s="12" t="str">
        <f>(Audi!T369)</f>
        <v>47</v>
      </c>
      <c r="V430" s="12" t="str">
        <f>(Audi!U369)</f>
        <v>5x112</v>
      </c>
      <c r="W430" s="12">
        <f>(Audi!V369)</f>
        <v>66.56</v>
      </c>
      <c r="X430" s="8" t="str">
        <f>(Audi!W369)</f>
        <v>High Offset</v>
      </c>
      <c r="Y430" s="8">
        <f>(Audi!X369)</f>
        <v>22.8</v>
      </c>
      <c r="Z430" s="9" t="str">
        <f>(Audi!Y369)</f>
        <v>235/35R19</v>
      </c>
      <c r="AA430" s="8">
        <f>(Audi!Z369)</f>
        <v>0</v>
      </c>
      <c r="AB430" s="8" t="str">
        <f>(Audi!AA369)</f>
        <v>Included</v>
      </c>
      <c r="AC430" s="8" t="str">
        <f>(Audi!AB369)</f>
        <v>LBM1415027C60-ZN</v>
      </c>
      <c r="AD430" s="8" t="str">
        <f>(Audi!AC369)</f>
        <v>HR666-571</v>
      </c>
    </row>
    <row r="431" spans="1:30" x14ac:dyDescent="0.25">
      <c r="A431" s="7" t="s">
        <v>1973</v>
      </c>
      <c r="B431" s="8" t="str">
        <f>(Audi!A370)</f>
        <v>S3</v>
      </c>
      <c r="C431" s="9" t="str">
        <f>(Audi!B370)</f>
        <v>2006-2012</v>
      </c>
      <c r="D431" s="59" t="str">
        <f>(Audi!C370)</f>
        <v>FF04</v>
      </c>
      <c r="E431" s="8" t="str">
        <f>(Audi!D370)</f>
        <v>Liquid Metal</v>
      </c>
      <c r="F431" s="8" t="str">
        <f>(Audi!E370)</f>
        <v>04H908547013LM</v>
      </c>
      <c r="G431" s="14">
        <f>(Audi!F370)</f>
        <v>19</v>
      </c>
      <c r="H431" s="12" t="str">
        <f>(Audi!G370)</f>
        <v>19"</v>
      </c>
      <c r="I431" s="12" t="str">
        <f>(Audi!H370)</f>
        <v>8.5"</v>
      </c>
      <c r="J431" s="12" t="str">
        <f>(Audi!I370)</f>
        <v>47</v>
      </c>
      <c r="K431" s="12" t="str">
        <f>(Audi!J370)</f>
        <v>5x112</v>
      </c>
      <c r="L431" s="12">
        <f>(Audi!K370)</f>
        <v>66.56</v>
      </c>
      <c r="M431" s="8" t="str">
        <f>(Audi!L370)</f>
        <v>High Offset</v>
      </c>
      <c r="N431" s="8">
        <f>(Audi!M370)</f>
        <v>22.8</v>
      </c>
      <c r="O431" s="9" t="str">
        <f>(Audi!N370)</f>
        <v>235/35R19</v>
      </c>
      <c r="P431" s="60" t="str">
        <f>(Audi!O370)</f>
        <v>FF04</v>
      </c>
      <c r="Q431" s="8" t="str">
        <f>(Audi!P370)</f>
        <v>04H908547013LM</v>
      </c>
      <c r="R431" s="14">
        <f>(Audi!Q370)</f>
        <v>19</v>
      </c>
      <c r="S431" s="12" t="str">
        <f>(Audi!R370)</f>
        <v>19"</v>
      </c>
      <c r="T431" s="12" t="str">
        <f>(Audi!S370)</f>
        <v>8.5"</v>
      </c>
      <c r="U431" s="12" t="str">
        <f>(Audi!T370)</f>
        <v>47</v>
      </c>
      <c r="V431" s="12" t="str">
        <f>(Audi!U370)</f>
        <v>5x112</v>
      </c>
      <c r="W431" s="12">
        <f>(Audi!V370)</f>
        <v>66.56</v>
      </c>
      <c r="X431" s="8" t="str">
        <f>(Audi!W370)</f>
        <v>High Offset</v>
      </c>
      <c r="Y431" s="8">
        <f>(Audi!X370)</f>
        <v>22.8</v>
      </c>
      <c r="Z431" s="9" t="str">
        <f>(Audi!Y370)</f>
        <v>235/35R19</v>
      </c>
      <c r="AA431" s="8">
        <f>(Audi!Z370)</f>
        <v>0</v>
      </c>
      <c r="AB431" s="8" t="str">
        <f>(Audi!AA370)</f>
        <v>Included</v>
      </c>
      <c r="AC431" s="8" t="str">
        <f>(Audi!AB370)</f>
        <v>LBM1415027C60-ZN</v>
      </c>
      <c r="AD431" s="8" t="str">
        <f>(Audi!AC370)</f>
        <v>HR666-571</v>
      </c>
    </row>
    <row r="432" spans="1:30" x14ac:dyDescent="0.25">
      <c r="A432" s="7" t="s">
        <v>1973</v>
      </c>
      <c r="B432" s="8" t="str">
        <f>(Audi!A381)</f>
        <v>S3</v>
      </c>
      <c r="C432" s="9" t="str">
        <f>(Audi!B381)</f>
        <v>2006-2012</v>
      </c>
      <c r="D432" s="59" t="str">
        <f>(Audi!C381)</f>
        <v>FF15</v>
      </c>
      <c r="E432" s="8" t="str">
        <f>(Audi!D381)</f>
        <v>Liquid Silver</v>
      </c>
      <c r="F432" s="8" t="str">
        <f>(Audi!E381)</f>
        <v>15H908547013LS</v>
      </c>
      <c r="G432" s="14">
        <f>(Audi!F381)</f>
        <v>8</v>
      </c>
      <c r="H432" s="12" t="str">
        <f>(Audi!G381)</f>
        <v>19"</v>
      </c>
      <c r="I432" s="12" t="str">
        <f>(Audi!H381)</f>
        <v>8.5"</v>
      </c>
      <c r="J432" s="12" t="str">
        <f>(Audi!I381)</f>
        <v>47</v>
      </c>
      <c r="K432" s="12" t="str">
        <f>(Audi!J381)</f>
        <v>5x112</v>
      </c>
      <c r="L432" s="12">
        <f>(Audi!K381)</f>
        <v>66.56</v>
      </c>
      <c r="M432" s="8" t="str">
        <f>(Audi!L381)</f>
        <v>High Offset</v>
      </c>
      <c r="N432" s="8">
        <f>(Audi!M381)</f>
        <v>22.2</v>
      </c>
      <c r="O432" s="9" t="str">
        <f>(Audi!N381)</f>
        <v>235/35R19</v>
      </c>
      <c r="P432" s="60" t="str">
        <f>(Audi!O381)</f>
        <v>FF15</v>
      </c>
      <c r="Q432" s="8" t="str">
        <f>(Audi!P381)</f>
        <v>15H908547013LS</v>
      </c>
      <c r="R432" s="14">
        <f>(Audi!Q381)</f>
        <v>8</v>
      </c>
      <c r="S432" s="12" t="str">
        <f>(Audi!R381)</f>
        <v>19"</v>
      </c>
      <c r="T432" s="12" t="str">
        <f>(Audi!S381)</f>
        <v>8.5"</v>
      </c>
      <c r="U432" s="12" t="str">
        <f>(Audi!T381)</f>
        <v>47</v>
      </c>
      <c r="V432" s="12" t="str">
        <f>(Audi!U381)</f>
        <v>5x112</v>
      </c>
      <c r="W432" s="12">
        <f>(Audi!V381)</f>
        <v>66.56</v>
      </c>
      <c r="X432" s="8" t="str">
        <f>(Audi!W381)</f>
        <v>High Offset</v>
      </c>
      <c r="Y432" s="8">
        <f>(Audi!X381)</f>
        <v>22.2</v>
      </c>
      <c r="Z432" s="9" t="str">
        <f>(Audi!Y381)</f>
        <v>235/35R19</v>
      </c>
      <c r="AA432" s="8">
        <f>(Audi!Z381)</f>
        <v>0</v>
      </c>
      <c r="AB432" s="8" t="str">
        <f>(Audi!AA381)</f>
        <v>Included</v>
      </c>
      <c r="AC432" s="8" t="str">
        <f>(Audi!AB381)</f>
        <v>LBM1415027C60-ZN</v>
      </c>
      <c r="AD432" s="8" t="str">
        <f>(Audi!AC381)</f>
        <v>HR666-571</v>
      </c>
    </row>
    <row r="433" spans="1:30" x14ac:dyDescent="0.25">
      <c r="A433" s="7" t="s">
        <v>1973</v>
      </c>
      <c r="B433" s="8" t="str">
        <f>(Audi!A382)</f>
        <v>S3</v>
      </c>
      <c r="C433" s="9" t="str">
        <f>(Audi!B382)</f>
        <v>2006-2012</v>
      </c>
      <c r="D433" s="59" t="str">
        <f>(Audi!C382)</f>
        <v>FF15</v>
      </c>
      <c r="E433" s="8" t="str">
        <f>(Audi!D382)</f>
        <v>Tarmac</v>
      </c>
      <c r="F433" s="8" t="str">
        <f>(Audi!E382)</f>
        <v>15H908547013TM</v>
      </c>
      <c r="G433" s="14">
        <f>(Audi!F382)</f>
        <v>32</v>
      </c>
      <c r="H433" s="12" t="str">
        <f>(Audi!G382)</f>
        <v>19"</v>
      </c>
      <c r="I433" s="12" t="str">
        <f>(Audi!H382)</f>
        <v>8.5"</v>
      </c>
      <c r="J433" s="12" t="str">
        <f>(Audi!I382)</f>
        <v>47</v>
      </c>
      <c r="K433" s="12" t="str">
        <f>(Audi!J382)</f>
        <v>5x112</v>
      </c>
      <c r="L433" s="12">
        <f>(Audi!K382)</f>
        <v>66.56</v>
      </c>
      <c r="M433" s="8" t="str">
        <f>(Audi!L382)</f>
        <v>High Offset</v>
      </c>
      <c r="N433" s="8">
        <f>(Audi!M382)</f>
        <v>22.2</v>
      </c>
      <c r="O433" s="9" t="str">
        <f>(Audi!N382)</f>
        <v>235/35R19</v>
      </c>
      <c r="P433" s="60" t="str">
        <f>(Audi!O382)</f>
        <v>FF15</v>
      </c>
      <c r="Q433" s="8" t="str">
        <f>(Audi!P382)</f>
        <v>15H908547013TM</v>
      </c>
      <c r="R433" s="14">
        <f>(Audi!Q382)</f>
        <v>32</v>
      </c>
      <c r="S433" s="12" t="str">
        <f>(Audi!R382)</f>
        <v>19"</v>
      </c>
      <c r="T433" s="12" t="str">
        <f>(Audi!S382)</f>
        <v>8.5"</v>
      </c>
      <c r="U433" s="12" t="str">
        <f>(Audi!T382)</f>
        <v>47</v>
      </c>
      <c r="V433" s="12" t="str">
        <f>(Audi!U382)</f>
        <v>5x112</v>
      </c>
      <c r="W433" s="12">
        <f>(Audi!V382)</f>
        <v>66.56</v>
      </c>
      <c r="X433" s="8" t="str">
        <f>(Audi!W382)</f>
        <v>High Offset</v>
      </c>
      <c r="Y433" s="8">
        <f>(Audi!X382)</f>
        <v>22.2</v>
      </c>
      <c r="Z433" s="9" t="str">
        <f>(Audi!Y382)</f>
        <v>235/35R19</v>
      </c>
      <c r="AA433" s="8">
        <f>(Audi!Z382)</f>
        <v>0</v>
      </c>
      <c r="AB433" s="8" t="str">
        <f>(Audi!AA382)</f>
        <v>Included</v>
      </c>
      <c r="AC433" s="8" t="str">
        <f>(Audi!AB382)</f>
        <v>LBM1415027C60-ZN</v>
      </c>
      <c r="AD433" s="8" t="str">
        <f>(Audi!AC382)</f>
        <v>HR666-571</v>
      </c>
    </row>
    <row r="434" spans="1:30" x14ac:dyDescent="0.25">
      <c r="A434" s="7" t="s">
        <v>1973</v>
      </c>
      <c r="B434" s="8" t="str">
        <f>(Audi!A385)</f>
        <v>S4 (B7)</v>
      </c>
      <c r="C434" s="9" t="str">
        <f>(Audi!B385)</f>
        <v>2005-2009</v>
      </c>
      <c r="D434" s="59" t="str">
        <f>(Audi!C385)</f>
        <v>FF01</v>
      </c>
      <c r="E434" s="8" t="str">
        <f>(Audi!D385)</f>
        <v>Tarmac</v>
      </c>
      <c r="F434" s="8" t="str">
        <f>(Audi!E385)</f>
        <v>01H909035013TM</v>
      </c>
      <c r="G434" s="14">
        <f>(Audi!F385)</f>
        <v>30</v>
      </c>
      <c r="H434" s="12" t="str">
        <f>(Audi!G385)</f>
        <v>19"</v>
      </c>
      <c r="I434" s="12" t="str">
        <f>(Audi!H385)</f>
        <v>9.0"</v>
      </c>
      <c r="J434" s="12" t="str">
        <f>(Audi!I385)</f>
        <v>35</v>
      </c>
      <c r="K434" s="12" t="str">
        <f>(Audi!J385)</f>
        <v>5x112</v>
      </c>
      <c r="L434" s="12">
        <f>(Audi!K385)</f>
        <v>66.56</v>
      </c>
      <c r="M434" s="8" t="str">
        <f>(Audi!L385)</f>
        <v>High Offset</v>
      </c>
      <c r="N434" s="8">
        <f>(Audi!M385)</f>
        <v>25.4</v>
      </c>
      <c r="O434" s="9" t="str">
        <f>(Audi!N385)</f>
        <v>235/35R19</v>
      </c>
      <c r="P434" s="60" t="str">
        <f>(Audi!O385)</f>
        <v>FF01</v>
      </c>
      <c r="Q434" s="8" t="str">
        <f>(Audi!P385)</f>
        <v>01H909035013TM</v>
      </c>
      <c r="R434" s="14">
        <f>(Audi!Q385)</f>
        <v>30</v>
      </c>
      <c r="S434" s="12" t="str">
        <f>(Audi!R385)</f>
        <v>19"</v>
      </c>
      <c r="T434" s="12" t="str">
        <f>(Audi!S385)</f>
        <v>9.0"</v>
      </c>
      <c r="U434" s="12" t="str">
        <f>(Audi!T385)</f>
        <v>35</v>
      </c>
      <c r="V434" s="12" t="str">
        <f>(Audi!U385)</f>
        <v>5x112</v>
      </c>
      <c r="W434" s="12">
        <f>(Audi!V385)</f>
        <v>66.56</v>
      </c>
      <c r="X434" s="8" t="str">
        <f>(Audi!W385)</f>
        <v>High Offset</v>
      </c>
      <c r="Y434" s="8">
        <f>(Audi!X385)</f>
        <v>25.4</v>
      </c>
      <c r="Z434" s="9" t="str">
        <f>(Audi!Y385)</f>
        <v>235/35R19</v>
      </c>
      <c r="AA434" s="8" t="str">
        <f>(Audi!Z385)</f>
        <v/>
      </c>
      <c r="AB434" s="8" t="str">
        <f>(Audi!AA385)</f>
        <v>Included</v>
      </c>
      <c r="AC434" s="8" t="str">
        <f>(Audi!AB385)</f>
        <v>LBM1415027C60-ZN</v>
      </c>
      <c r="AD434" s="8" t="str">
        <f>(Audi!AC385)</f>
        <v>HR666-571</v>
      </c>
    </row>
    <row r="435" spans="1:30" x14ac:dyDescent="0.25">
      <c r="A435" s="7" t="s">
        <v>1973</v>
      </c>
      <c r="B435" s="8" t="str">
        <f>(Audi!A386)</f>
        <v>S4 (B7)</v>
      </c>
      <c r="C435" s="9" t="str">
        <f>(Audi!B386)</f>
        <v>2005-2009</v>
      </c>
      <c r="D435" s="59" t="str">
        <f>(Audi!C386)</f>
        <v>FF01</v>
      </c>
      <c r="E435" s="8" t="str">
        <f>(Audi!D386)</f>
        <v>Tarmac</v>
      </c>
      <c r="F435" s="8" t="str">
        <f>(Audi!E386)</f>
        <v>01H009035013TM</v>
      </c>
      <c r="G435" s="14">
        <f>(Audi!F386)</f>
        <v>19</v>
      </c>
      <c r="H435" s="12" t="str">
        <f>(Audi!G386)</f>
        <v>20"</v>
      </c>
      <c r="I435" s="12" t="str">
        <f>(Audi!H386)</f>
        <v>9.0"</v>
      </c>
      <c r="J435" s="12" t="str">
        <f>(Audi!I386)</f>
        <v>35</v>
      </c>
      <c r="K435" s="12" t="str">
        <f>(Audi!J386)</f>
        <v>5x112</v>
      </c>
      <c r="L435" s="12">
        <f>(Audi!K386)</f>
        <v>66.56</v>
      </c>
      <c r="M435" s="8" t="str">
        <f>(Audi!L386)</f>
        <v>High Offset</v>
      </c>
      <c r="N435" s="8">
        <f>(Audi!M386)</f>
        <v>26.8</v>
      </c>
      <c r="O435" s="9" t="str">
        <f>(Audi!N386)</f>
        <v>235/30R20</v>
      </c>
      <c r="P435" s="60" t="str">
        <f>(Audi!O386)</f>
        <v>FF01</v>
      </c>
      <c r="Q435" s="8" t="str">
        <f>(Audi!P386)</f>
        <v>01H009035013TM</v>
      </c>
      <c r="R435" s="14">
        <f>(Audi!Q386)</f>
        <v>19</v>
      </c>
      <c r="S435" s="12" t="str">
        <f>(Audi!R386)</f>
        <v>20"</v>
      </c>
      <c r="T435" s="12" t="str">
        <f>(Audi!S386)</f>
        <v>9.0"</v>
      </c>
      <c r="U435" s="12" t="str">
        <f>(Audi!T386)</f>
        <v>35</v>
      </c>
      <c r="V435" s="12" t="str">
        <f>(Audi!U386)</f>
        <v>5x112</v>
      </c>
      <c r="W435" s="12">
        <f>(Audi!V386)</f>
        <v>66.56</v>
      </c>
      <c r="X435" s="8" t="str">
        <f>(Audi!W386)</f>
        <v>High Offset</v>
      </c>
      <c r="Y435" s="8">
        <f>(Audi!X386)</f>
        <v>26.8</v>
      </c>
      <c r="Z435" s="9" t="str">
        <f>(Audi!Y386)</f>
        <v>235/30R20</v>
      </c>
      <c r="AA435" s="8" t="str">
        <f>(Audi!Z386)</f>
        <v/>
      </c>
      <c r="AB435" s="8" t="str">
        <f>(Audi!AA386)</f>
        <v>Included</v>
      </c>
      <c r="AC435" s="8" t="str">
        <f>(Audi!AB386)</f>
        <v>LBM1415027C60-ZN</v>
      </c>
      <c r="AD435" s="8" t="str">
        <f>(Audi!AC386)</f>
        <v>HR666-571</v>
      </c>
    </row>
    <row r="436" spans="1:30" x14ac:dyDescent="0.25">
      <c r="A436" s="7" t="s">
        <v>1973</v>
      </c>
      <c r="B436" s="8" t="e">
        <f>(Audi!#REF!)</f>
        <v>#REF!</v>
      </c>
      <c r="C436" s="9" t="e">
        <f>(Audi!#REF!)</f>
        <v>#REF!</v>
      </c>
      <c r="D436" s="59" t="e">
        <f>(Audi!#REF!)</f>
        <v>#REF!</v>
      </c>
      <c r="E436" s="8" t="e">
        <f>(Audi!#REF!)</f>
        <v>#REF!</v>
      </c>
      <c r="F436" s="8" t="e">
        <f>(Audi!#REF!)</f>
        <v>#REF!</v>
      </c>
      <c r="G436" s="14" t="e">
        <f>(Audi!#REF!)</f>
        <v>#REF!</v>
      </c>
      <c r="H436" s="12" t="e">
        <f>(Audi!#REF!)</f>
        <v>#REF!</v>
      </c>
      <c r="I436" s="12" t="e">
        <f>(Audi!#REF!)</f>
        <v>#REF!</v>
      </c>
      <c r="J436" s="12" t="e">
        <f>(Audi!#REF!)</f>
        <v>#REF!</v>
      </c>
      <c r="K436" s="12" t="e">
        <f>(Audi!#REF!)</f>
        <v>#REF!</v>
      </c>
      <c r="L436" s="12" t="e">
        <f>(Audi!#REF!)</f>
        <v>#REF!</v>
      </c>
      <c r="M436" s="8" t="e">
        <f>(Audi!#REF!)</f>
        <v>#REF!</v>
      </c>
      <c r="N436" s="8" t="e">
        <f>(Audi!#REF!)</f>
        <v>#REF!</v>
      </c>
      <c r="O436" s="9" t="e">
        <f>(Audi!#REF!)</f>
        <v>#REF!</v>
      </c>
      <c r="P436" s="60" t="e">
        <f>(Audi!#REF!)</f>
        <v>#REF!</v>
      </c>
      <c r="Q436" s="8" t="e">
        <f>(Audi!#REF!)</f>
        <v>#REF!</v>
      </c>
      <c r="R436" s="14" t="e">
        <f>(Audi!#REF!)</f>
        <v>#REF!</v>
      </c>
      <c r="S436" s="12" t="e">
        <f>(Audi!#REF!)</f>
        <v>#REF!</v>
      </c>
      <c r="T436" s="12" t="e">
        <f>(Audi!#REF!)</f>
        <v>#REF!</v>
      </c>
      <c r="U436" s="12" t="e">
        <f>(Audi!#REF!)</f>
        <v>#REF!</v>
      </c>
      <c r="V436" s="12" t="e">
        <f>(Audi!#REF!)</f>
        <v>#REF!</v>
      </c>
      <c r="W436" s="12" t="e">
        <f>(Audi!#REF!)</f>
        <v>#REF!</v>
      </c>
      <c r="X436" s="8" t="e">
        <f>(Audi!#REF!)</f>
        <v>#REF!</v>
      </c>
      <c r="Y436" s="8" t="e">
        <f>(Audi!#REF!)</f>
        <v>#REF!</v>
      </c>
      <c r="Z436" s="9" t="e">
        <f>(Audi!#REF!)</f>
        <v>#REF!</v>
      </c>
      <c r="AA436" s="8" t="e">
        <f>(Audi!#REF!)</f>
        <v>#REF!</v>
      </c>
      <c r="AB436" s="8" t="e">
        <f>(Audi!#REF!)</f>
        <v>#REF!</v>
      </c>
      <c r="AC436" s="8" t="e">
        <f>(Audi!#REF!)</f>
        <v>#REF!</v>
      </c>
      <c r="AD436" s="8" t="e">
        <f>(Audi!#REF!)</f>
        <v>#REF!</v>
      </c>
    </row>
    <row r="437" spans="1:30" x14ac:dyDescent="0.25">
      <c r="A437" s="7" t="s">
        <v>1973</v>
      </c>
      <c r="B437" s="8" t="e">
        <f>(Audi!#REF!)</f>
        <v>#REF!</v>
      </c>
      <c r="C437" s="9" t="e">
        <f>(Audi!#REF!)</f>
        <v>#REF!</v>
      </c>
      <c r="D437" s="59" t="e">
        <f>(Audi!#REF!)</f>
        <v>#REF!</v>
      </c>
      <c r="E437" s="8" t="e">
        <f>(Audi!#REF!)</f>
        <v>#REF!</v>
      </c>
      <c r="F437" s="8" t="e">
        <f>(Audi!#REF!)</f>
        <v>#REF!</v>
      </c>
      <c r="G437" s="14" t="e">
        <f>(Audi!#REF!)</f>
        <v>#REF!</v>
      </c>
      <c r="H437" s="12" t="e">
        <f>(Audi!#REF!)</f>
        <v>#REF!</v>
      </c>
      <c r="I437" s="12" t="e">
        <f>(Audi!#REF!)</f>
        <v>#REF!</v>
      </c>
      <c r="J437" s="12" t="e">
        <f>(Audi!#REF!)</f>
        <v>#REF!</v>
      </c>
      <c r="K437" s="12" t="e">
        <f>(Audi!#REF!)</f>
        <v>#REF!</v>
      </c>
      <c r="L437" s="12" t="e">
        <f>(Audi!#REF!)</f>
        <v>#REF!</v>
      </c>
      <c r="M437" s="8" t="e">
        <f>(Audi!#REF!)</f>
        <v>#REF!</v>
      </c>
      <c r="N437" s="8" t="e">
        <f>(Audi!#REF!)</f>
        <v>#REF!</v>
      </c>
      <c r="O437" s="9" t="e">
        <f>(Audi!#REF!)</f>
        <v>#REF!</v>
      </c>
      <c r="P437" s="60" t="e">
        <f>(Audi!#REF!)</f>
        <v>#REF!</v>
      </c>
      <c r="Q437" s="8" t="e">
        <f>(Audi!#REF!)</f>
        <v>#REF!</v>
      </c>
      <c r="R437" s="14" t="e">
        <f>(Audi!#REF!)</f>
        <v>#REF!</v>
      </c>
      <c r="S437" s="12" t="e">
        <f>(Audi!#REF!)</f>
        <v>#REF!</v>
      </c>
      <c r="T437" s="12" t="e">
        <f>(Audi!#REF!)</f>
        <v>#REF!</v>
      </c>
      <c r="U437" s="12" t="e">
        <f>(Audi!#REF!)</f>
        <v>#REF!</v>
      </c>
      <c r="V437" s="12" t="e">
        <f>(Audi!#REF!)</f>
        <v>#REF!</v>
      </c>
      <c r="W437" s="12" t="e">
        <f>(Audi!#REF!)</f>
        <v>#REF!</v>
      </c>
      <c r="X437" s="8" t="e">
        <f>(Audi!#REF!)</f>
        <v>#REF!</v>
      </c>
      <c r="Y437" s="8" t="e">
        <f>(Audi!#REF!)</f>
        <v>#REF!</v>
      </c>
      <c r="Z437" s="9" t="e">
        <f>(Audi!#REF!)</f>
        <v>#REF!</v>
      </c>
      <c r="AA437" s="8" t="e">
        <f>(Audi!#REF!)</f>
        <v>#REF!</v>
      </c>
      <c r="AB437" s="8" t="e">
        <f>(Audi!#REF!)</f>
        <v>#REF!</v>
      </c>
      <c r="AC437" s="8" t="e">
        <f>(Audi!#REF!)</f>
        <v>#REF!</v>
      </c>
      <c r="AD437" s="8" t="e">
        <f>(Audi!#REF!)</f>
        <v>#REF!</v>
      </c>
    </row>
    <row r="438" spans="1:30" x14ac:dyDescent="0.25">
      <c r="A438" s="7" t="s">
        <v>1973</v>
      </c>
      <c r="B438" s="8" t="e">
        <f>(Audi!#REF!)</f>
        <v>#REF!</v>
      </c>
      <c r="C438" s="9" t="e">
        <f>(Audi!#REF!)</f>
        <v>#REF!</v>
      </c>
      <c r="D438" s="59" t="e">
        <f>(Audi!#REF!)</f>
        <v>#REF!</v>
      </c>
      <c r="E438" s="8" t="e">
        <f>(Audi!#REF!)</f>
        <v>#REF!</v>
      </c>
      <c r="F438" s="8" t="e">
        <f>(Audi!#REF!)</f>
        <v>#REF!</v>
      </c>
      <c r="G438" s="14" t="e">
        <f>(Audi!#REF!)</f>
        <v>#REF!</v>
      </c>
      <c r="H438" s="12" t="e">
        <f>(Audi!#REF!)</f>
        <v>#REF!</v>
      </c>
      <c r="I438" s="12" t="e">
        <f>(Audi!#REF!)</f>
        <v>#REF!</v>
      </c>
      <c r="J438" s="12" t="e">
        <f>(Audi!#REF!)</f>
        <v>#REF!</v>
      </c>
      <c r="K438" s="12" t="e">
        <f>(Audi!#REF!)</f>
        <v>#REF!</v>
      </c>
      <c r="L438" s="12" t="e">
        <f>(Audi!#REF!)</f>
        <v>#REF!</v>
      </c>
      <c r="M438" s="8" t="e">
        <f>(Audi!#REF!)</f>
        <v>#REF!</v>
      </c>
      <c r="N438" s="8" t="e">
        <f>(Audi!#REF!)</f>
        <v>#REF!</v>
      </c>
      <c r="O438" s="9" t="e">
        <f>(Audi!#REF!)</f>
        <v>#REF!</v>
      </c>
      <c r="P438" s="60" t="e">
        <f>(Audi!#REF!)</f>
        <v>#REF!</v>
      </c>
      <c r="Q438" s="8" t="e">
        <f>(Audi!#REF!)</f>
        <v>#REF!</v>
      </c>
      <c r="R438" s="14" t="e">
        <f>(Audi!#REF!)</f>
        <v>#REF!</v>
      </c>
      <c r="S438" s="12" t="e">
        <f>(Audi!#REF!)</f>
        <v>#REF!</v>
      </c>
      <c r="T438" s="12" t="e">
        <f>(Audi!#REF!)</f>
        <v>#REF!</v>
      </c>
      <c r="U438" s="12" t="e">
        <f>(Audi!#REF!)</f>
        <v>#REF!</v>
      </c>
      <c r="V438" s="12" t="e">
        <f>(Audi!#REF!)</f>
        <v>#REF!</v>
      </c>
      <c r="W438" s="12" t="e">
        <f>(Audi!#REF!)</f>
        <v>#REF!</v>
      </c>
      <c r="X438" s="8" t="e">
        <f>(Audi!#REF!)</f>
        <v>#REF!</v>
      </c>
      <c r="Y438" s="8" t="e">
        <f>(Audi!#REF!)</f>
        <v>#REF!</v>
      </c>
      <c r="Z438" s="9" t="e">
        <f>(Audi!#REF!)</f>
        <v>#REF!</v>
      </c>
      <c r="AA438" s="8" t="e">
        <f>(Audi!#REF!)</f>
        <v>#REF!</v>
      </c>
      <c r="AB438" s="8" t="e">
        <f>(Audi!#REF!)</f>
        <v>#REF!</v>
      </c>
      <c r="AC438" s="8" t="e">
        <f>(Audi!#REF!)</f>
        <v>#REF!</v>
      </c>
      <c r="AD438" s="8" t="e">
        <f>(Audi!#REF!)</f>
        <v>#REF!</v>
      </c>
    </row>
    <row r="439" spans="1:30" x14ac:dyDescent="0.25">
      <c r="A439" s="7" t="s">
        <v>1973</v>
      </c>
      <c r="B439" s="8" t="e">
        <f>(Audi!#REF!)</f>
        <v>#REF!</v>
      </c>
      <c r="C439" s="9" t="e">
        <f>(Audi!#REF!)</f>
        <v>#REF!</v>
      </c>
      <c r="D439" s="59" t="e">
        <f>(Audi!#REF!)</f>
        <v>#REF!</v>
      </c>
      <c r="E439" s="8" t="e">
        <f>(Audi!#REF!)</f>
        <v>#REF!</v>
      </c>
      <c r="F439" s="8" t="e">
        <f>(Audi!#REF!)</f>
        <v>#REF!</v>
      </c>
      <c r="G439" s="14" t="e">
        <f>(Audi!#REF!)</f>
        <v>#REF!</v>
      </c>
      <c r="H439" s="12" t="e">
        <f>(Audi!#REF!)</f>
        <v>#REF!</v>
      </c>
      <c r="I439" s="12" t="e">
        <f>(Audi!#REF!)</f>
        <v>#REF!</v>
      </c>
      <c r="J439" s="12" t="e">
        <f>(Audi!#REF!)</f>
        <v>#REF!</v>
      </c>
      <c r="K439" s="12" t="e">
        <f>(Audi!#REF!)</f>
        <v>#REF!</v>
      </c>
      <c r="L439" s="12" t="e">
        <f>(Audi!#REF!)</f>
        <v>#REF!</v>
      </c>
      <c r="M439" s="8" t="e">
        <f>(Audi!#REF!)</f>
        <v>#REF!</v>
      </c>
      <c r="N439" s="8" t="e">
        <f>(Audi!#REF!)</f>
        <v>#REF!</v>
      </c>
      <c r="O439" s="9" t="e">
        <f>(Audi!#REF!)</f>
        <v>#REF!</v>
      </c>
      <c r="P439" s="60" t="e">
        <f>(Audi!#REF!)</f>
        <v>#REF!</v>
      </c>
      <c r="Q439" s="8" t="e">
        <f>(Audi!#REF!)</f>
        <v>#REF!</v>
      </c>
      <c r="R439" s="14" t="e">
        <f>(Audi!#REF!)</f>
        <v>#REF!</v>
      </c>
      <c r="S439" s="12" t="e">
        <f>(Audi!#REF!)</f>
        <v>#REF!</v>
      </c>
      <c r="T439" s="12" t="e">
        <f>(Audi!#REF!)</f>
        <v>#REF!</v>
      </c>
      <c r="U439" s="12" t="e">
        <f>(Audi!#REF!)</f>
        <v>#REF!</v>
      </c>
      <c r="V439" s="12" t="e">
        <f>(Audi!#REF!)</f>
        <v>#REF!</v>
      </c>
      <c r="W439" s="12" t="e">
        <f>(Audi!#REF!)</f>
        <v>#REF!</v>
      </c>
      <c r="X439" s="8" t="e">
        <f>(Audi!#REF!)</f>
        <v>#REF!</v>
      </c>
      <c r="Y439" s="8" t="e">
        <f>(Audi!#REF!)</f>
        <v>#REF!</v>
      </c>
      <c r="Z439" s="9" t="e">
        <f>(Audi!#REF!)</f>
        <v>#REF!</v>
      </c>
      <c r="AA439" s="8" t="e">
        <f>(Audi!#REF!)</f>
        <v>#REF!</v>
      </c>
      <c r="AB439" s="8" t="e">
        <f>(Audi!#REF!)</f>
        <v>#REF!</v>
      </c>
      <c r="AC439" s="8" t="e">
        <f>(Audi!#REF!)</f>
        <v>#REF!</v>
      </c>
      <c r="AD439" s="8" t="e">
        <f>(Audi!#REF!)</f>
        <v>#REF!</v>
      </c>
    </row>
    <row r="440" spans="1:30" x14ac:dyDescent="0.25">
      <c r="A440" s="7" t="s">
        <v>1973</v>
      </c>
      <c r="B440" s="8" t="str">
        <f>(Audi!A387)</f>
        <v>S4 (B7)</v>
      </c>
      <c r="C440" s="9" t="str">
        <f>(Audi!B387)</f>
        <v>2005-2009</v>
      </c>
      <c r="D440" s="59" t="str">
        <f>(Audi!C387)</f>
        <v>FF04</v>
      </c>
      <c r="E440" s="8" t="str">
        <f>(Audi!D387)</f>
        <v>Tarmac</v>
      </c>
      <c r="F440" s="8" t="str">
        <f>(Audi!E387)</f>
        <v>04H909035013TM</v>
      </c>
      <c r="G440" s="14">
        <f>(Audi!F387)</f>
        <v>23</v>
      </c>
      <c r="H440" s="12" t="str">
        <f>(Audi!G387)</f>
        <v>19"</v>
      </c>
      <c r="I440" s="12" t="str">
        <f>(Audi!H387)</f>
        <v>9.0"</v>
      </c>
      <c r="J440" s="12" t="str">
        <f>(Audi!I387)</f>
        <v>35</v>
      </c>
      <c r="K440" s="12" t="str">
        <f>(Audi!J387)</f>
        <v>5x112</v>
      </c>
      <c r="L440" s="12">
        <f>(Audi!K387)</f>
        <v>66.56</v>
      </c>
      <c r="M440" s="8" t="str">
        <f>(Audi!L387)</f>
        <v>High Offset</v>
      </c>
      <c r="N440" s="8">
        <f>(Audi!M387)</f>
        <v>24.6</v>
      </c>
      <c r="O440" s="9" t="str">
        <f>(Audi!N387)</f>
        <v>235/35R19</v>
      </c>
      <c r="P440" s="60" t="str">
        <f>(Audi!O387)</f>
        <v>FF04</v>
      </c>
      <c r="Q440" s="8" t="str">
        <f>(Audi!P387)</f>
        <v>04H909035013TM</v>
      </c>
      <c r="R440" s="14">
        <f>(Audi!Q387)</f>
        <v>23</v>
      </c>
      <c r="S440" s="12" t="str">
        <f>(Audi!R387)</f>
        <v>19"</v>
      </c>
      <c r="T440" s="12" t="str">
        <f>(Audi!S387)</f>
        <v>9.0"</v>
      </c>
      <c r="U440" s="12" t="str">
        <f>(Audi!T387)</f>
        <v>35</v>
      </c>
      <c r="V440" s="12" t="str">
        <f>(Audi!U387)</f>
        <v>5x112</v>
      </c>
      <c r="W440" s="12">
        <f>(Audi!V387)</f>
        <v>66.56</v>
      </c>
      <c r="X440" s="8" t="str">
        <f>(Audi!W387)</f>
        <v>High Offset</v>
      </c>
      <c r="Y440" s="8">
        <f>(Audi!X387)</f>
        <v>24.6</v>
      </c>
      <c r="Z440" s="9" t="str">
        <f>(Audi!Y387)</f>
        <v>235/35R19</v>
      </c>
      <c r="AA440" s="8">
        <f>(Audi!Z387)</f>
        <v>0</v>
      </c>
      <c r="AB440" s="8" t="str">
        <f>(Audi!AA387)</f>
        <v>Included</v>
      </c>
      <c r="AC440" s="8" t="str">
        <f>(Audi!AB387)</f>
        <v>LBM1415027C60-ZN</v>
      </c>
      <c r="AD440" s="8" t="str">
        <f>(Audi!AC387)</f>
        <v>HR666-571</v>
      </c>
    </row>
    <row r="441" spans="1:30" x14ac:dyDescent="0.25">
      <c r="A441" s="7" t="s">
        <v>1973</v>
      </c>
      <c r="B441" s="8" t="str">
        <f>(Audi!A388)</f>
        <v>S4 (B7)</v>
      </c>
      <c r="C441" s="9" t="str">
        <f>(Audi!B388)</f>
        <v>2005-2009</v>
      </c>
      <c r="D441" s="59" t="str">
        <f>(Audi!C388)</f>
        <v>FF04</v>
      </c>
      <c r="E441" s="8" t="str">
        <f>(Audi!D388)</f>
        <v>Liquid Metal</v>
      </c>
      <c r="F441" s="8" t="str">
        <f>(Audi!E388)</f>
        <v>04H909035013LM</v>
      </c>
      <c r="G441" s="14">
        <f>(Audi!F388)</f>
        <v>26</v>
      </c>
      <c r="H441" s="12" t="str">
        <f>(Audi!G388)</f>
        <v>19"</v>
      </c>
      <c r="I441" s="12" t="str">
        <f>(Audi!H388)</f>
        <v>9.0"</v>
      </c>
      <c r="J441" s="12" t="str">
        <f>(Audi!I388)</f>
        <v>35</v>
      </c>
      <c r="K441" s="12" t="str">
        <f>(Audi!J388)</f>
        <v>5x112</v>
      </c>
      <c r="L441" s="12">
        <f>(Audi!K388)</f>
        <v>66.56</v>
      </c>
      <c r="M441" s="8" t="str">
        <f>(Audi!L388)</f>
        <v>High Offset</v>
      </c>
      <c r="N441" s="8">
        <f>(Audi!M388)</f>
        <v>24.6</v>
      </c>
      <c r="O441" s="9" t="str">
        <f>(Audi!N388)</f>
        <v>235/35R19</v>
      </c>
      <c r="P441" s="60" t="str">
        <f>(Audi!O388)</f>
        <v>FF04</v>
      </c>
      <c r="Q441" s="8" t="str">
        <f>(Audi!P388)</f>
        <v>04H909035013LM</v>
      </c>
      <c r="R441" s="14">
        <f>(Audi!Q388)</f>
        <v>26</v>
      </c>
      <c r="S441" s="12" t="str">
        <f>(Audi!R388)</f>
        <v>19"</v>
      </c>
      <c r="T441" s="12" t="str">
        <f>(Audi!S388)</f>
        <v>9.0"</v>
      </c>
      <c r="U441" s="12" t="str">
        <f>(Audi!T388)</f>
        <v>35</v>
      </c>
      <c r="V441" s="12" t="str">
        <f>(Audi!U388)</f>
        <v>5x112</v>
      </c>
      <c r="W441" s="12">
        <f>(Audi!V388)</f>
        <v>66.56</v>
      </c>
      <c r="X441" s="8" t="str">
        <f>(Audi!W388)</f>
        <v>High Offset</v>
      </c>
      <c r="Y441" s="8">
        <f>(Audi!X388)</f>
        <v>24.6</v>
      </c>
      <c r="Z441" s="9" t="str">
        <f>(Audi!Y388)</f>
        <v>235/35R19</v>
      </c>
      <c r="AA441" s="8">
        <f>(Audi!Z388)</f>
        <v>0</v>
      </c>
      <c r="AB441" s="8" t="str">
        <f>(Audi!AA388)</f>
        <v>Included</v>
      </c>
      <c r="AC441" s="8" t="str">
        <f>(Audi!AB388)</f>
        <v>LBM1415027C60-ZN</v>
      </c>
      <c r="AD441" s="8" t="str">
        <f>(Audi!AC388)</f>
        <v>HR666-571</v>
      </c>
    </row>
    <row r="442" spans="1:30" x14ac:dyDescent="0.25">
      <c r="A442" s="7" t="s">
        <v>1973</v>
      </c>
      <c r="B442" s="8" t="str">
        <f>(Audi!A389)</f>
        <v>S4 (B7)</v>
      </c>
      <c r="C442" s="9" t="str">
        <f>(Audi!B389)</f>
        <v>2005-2009</v>
      </c>
      <c r="D442" s="59" t="str">
        <f>(Audi!C389)</f>
        <v>FF10</v>
      </c>
      <c r="E442" s="8" t="str">
        <f>(Audi!D389)</f>
        <v>Tarmac</v>
      </c>
      <c r="F442" s="8" t="str">
        <f>(Audi!E389)</f>
        <v>10H909035013TM</v>
      </c>
      <c r="G442" s="14">
        <f>(Audi!F389)</f>
        <v>4</v>
      </c>
      <c r="H442" s="12" t="str">
        <f>(Audi!G389)</f>
        <v>19"</v>
      </c>
      <c r="I442" s="12" t="str">
        <f>(Audi!H389)</f>
        <v>9.0"</v>
      </c>
      <c r="J442" s="12" t="str">
        <f>(Audi!I389)</f>
        <v>35</v>
      </c>
      <c r="K442" s="12" t="str">
        <f>(Audi!J389)</f>
        <v>5x112</v>
      </c>
      <c r="L442" s="12">
        <f>(Audi!K389)</f>
        <v>66.56</v>
      </c>
      <c r="M442" s="8" t="str">
        <f>(Audi!L389)</f>
        <v>High Offset</v>
      </c>
      <c r="N442" s="8">
        <f>(Audi!M389)</f>
        <v>0</v>
      </c>
      <c r="O442" s="9" t="str">
        <f>(Audi!N389)</f>
        <v>235/35R19</v>
      </c>
      <c r="P442" s="60" t="str">
        <f>(Audi!O389)</f>
        <v>FF10</v>
      </c>
      <c r="Q442" s="8" t="str">
        <f>(Audi!P389)</f>
        <v>10H909035013TM</v>
      </c>
      <c r="R442" s="14">
        <f>(Audi!Q389)</f>
        <v>4</v>
      </c>
      <c r="S442" s="12" t="str">
        <f>(Audi!R389)</f>
        <v>19"</v>
      </c>
      <c r="T442" s="12" t="str">
        <f>(Audi!S389)</f>
        <v>9.0"</v>
      </c>
      <c r="U442" s="12" t="str">
        <f>(Audi!T389)</f>
        <v>35</v>
      </c>
      <c r="V442" s="12" t="str">
        <f>(Audi!U389)</f>
        <v>5x112</v>
      </c>
      <c r="W442" s="12">
        <f>(Audi!V389)</f>
        <v>66.56</v>
      </c>
      <c r="X442" s="8" t="str">
        <f>(Audi!W389)</f>
        <v>High Offset</v>
      </c>
      <c r="Y442" s="8">
        <f>(Audi!X389)</f>
        <v>0</v>
      </c>
      <c r="Z442" s="9" t="str">
        <f>(Audi!Y389)</f>
        <v>235/35R19</v>
      </c>
      <c r="AA442" s="8">
        <f>(Audi!Z389)</f>
        <v>0</v>
      </c>
      <c r="AB442" s="8" t="str">
        <f>(Audi!AA389)</f>
        <v>Included</v>
      </c>
      <c r="AC442" s="8" t="str">
        <f>(Audi!AB389)</f>
        <v>LBM1415027C60-ZN</v>
      </c>
      <c r="AD442" s="8" t="str">
        <f>(Audi!AC389)</f>
        <v>HR666-571</v>
      </c>
    </row>
    <row r="443" spans="1:30" x14ac:dyDescent="0.25">
      <c r="A443" s="7" t="s">
        <v>1973</v>
      </c>
      <c r="B443" s="8" t="str">
        <f>(Audi!A390)</f>
        <v>S4 (B7)</v>
      </c>
      <c r="C443" s="9" t="str">
        <f>(Audi!B390)</f>
        <v>2005-2009</v>
      </c>
      <c r="D443" s="59" t="str">
        <f>(Audi!C390)</f>
        <v>FF10</v>
      </c>
      <c r="E443" s="8" t="str">
        <f>(Audi!D390)</f>
        <v>Liquid Metal</v>
      </c>
      <c r="F443" s="8" t="str">
        <f>(Audi!E390)</f>
        <v>10H909035013LM</v>
      </c>
      <c r="G443" s="14">
        <f>(Audi!F390)</f>
        <v>0</v>
      </c>
      <c r="H443" s="12" t="str">
        <f>(Audi!G390)</f>
        <v>19"</v>
      </c>
      <c r="I443" s="12" t="str">
        <f>(Audi!H390)</f>
        <v>9.0"</v>
      </c>
      <c r="J443" s="12" t="str">
        <f>(Audi!I390)</f>
        <v>35</v>
      </c>
      <c r="K443" s="12" t="str">
        <f>(Audi!J390)</f>
        <v>5x112</v>
      </c>
      <c r="L443" s="12">
        <f>(Audi!K390)</f>
        <v>66.56</v>
      </c>
      <c r="M443" s="8" t="str">
        <f>(Audi!L390)</f>
        <v>High Offset</v>
      </c>
      <c r="N443" s="8">
        <f>(Audi!M390)</f>
        <v>0</v>
      </c>
      <c r="O443" s="9" t="str">
        <f>(Audi!N390)</f>
        <v>235/35R19</v>
      </c>
      <c r="P443" s="60" t="str">
        <f>(Audi!O390)</f>
        <v>FF10</v>
      </c>
      <c r="Q443" s="8" t="str">
        <f>(Audi!P390)</f>
        <v>10H909035013LM</v>
      </c>
      <c r="R443" s="14">
        <f>(Audi!Q390)</f>
        <v>0</v>
      </c>
      <c r="S443" s="12" t="str">
        <f>(Audi!R390)</f>
        <v>19"</v>
      </c>
      <c r="T443" s="12" t="str">
        <f>(Audi!S390)</f>
        <v>9.0"</v>
      </c>
      <c r="U443" s="12" t="str">
        <f>(Audi!T390)</f>
        <v>35</v>
      </c>
      <c r="V443" s="12" t="str">
        <f>(Audi!U390)</f>
        <v>5x112</v>
      </c>
      <c r="W443" s="12">
        <f>(Audi!V390)</f>
        <v>66.56</v>
      </c>
      <c r="X443" s="8" t="str">
        <f>(Audi!W390)</f>
        <v>High Offset</v>
      </c>
      <c r="Y443" s="8">
        <f>(Audi!X390)</f>
        <v>0</v>
      </c>
      <c r="Z443" s="9" t="str">
        <f>(Audi!Y390)</f>
        <v>235/35R19</v>
      </c>
      <c r="AA443" s="8">
        <f>(Audi!Z390)</f>
        <v>0</v>
      </c>
      <c r="AB443" s="8" t="str">
        <f>(Audi!AA390)</f>
        <v>Included</v>
      </c>
      <c r="AC443" s="8" t="str">
        <f>(Audi!AB390)</f>
        <v>LBM1415027C60-ZN</v>
      </c>
      <c r="AD443" s="8" t="str">
        <f>(Audi!AC390)</f>
        <v>HR666-571</v>
      </c>
    </row>
    <row r="444" spans="1:30" x14ac:dyDescent="0.25">
      <c r="A444" s="7" t="s">
        <v>1973</v>
      </c>
      <c r="B444" s="8" t="str">
        <f>(Audi!A391)</f>
        <v>S4 (B7)</v>
      </c>
      <c r="C444" s="9" t="str">
        <f>(Audi!B391)</f>
        <v>2005-2009</v>
      </c>
      <c r="D444" s="59" t="str">
        <f>(Audi!C391)</f>
        <v>FF10</v>
      </c>
      <c r="E444" s="8" t="str">
        <f>(Audi!D391)</f>
        <v>Tarmac</v>
      </c>
      <c r="F444" s="8" t="str">
        <f>(Audi!E391)</f>
        <v>10H009035013TM</v>
      </c>
      <c r="G444" s="14">
        <f>(Audi!F391)</f>
        <v>11</v>
      </c>
      <c r="H444" s="12" t="str">
        <f>(Audi!G391)</f>
        <v>20"</v>
      </c>
      <c r="I444" s="12" t="str">
        <f>(Audi!H391)</f>
        <v>9.0"</v>
      </c>
      <c r="J444" s="12" t="str">
        <f>(Audi!I391)</f>
        <v>35</v>
      </c>
      <c r="K444" s="12" t="str">
        <f>(Audi!J391)</f>
        <v>5x112</v>
      </c>
      <c r="L444" s="12">
        <f>(Audi!K391)</f>
        <v>66.56</v>
      </c>
      <c r="M444" s="8" t="str">
        <f>(Audi!L391)</f>
        <v>High Offset</v>
      </c>
      <c r="N444" s="8">
        <f>(Audi!M391)</f>
        <v>0</v>
      </c>
      <c r="O444" s="9" t="str">
        <f>(Audi!N391)</f>
        <v>235/35R19</v>
      </c>
      <c r="P444" s="60" t="str">
        <f>(Audi!O391)</f>
        <v>FF10</v>
      </c>
      <c r="Q444" s="8" t="str">
        <f>(Audi!P391)</f>
        <v>10H009035013TM</v>
      </c>
      <c r="R444" s="14">
        <f>(Audi!Q391)</f>
        <v>11</v>
      </c>
      <c r="S444" s="12" t="str">
        <f>(Audi!R391)</f>
        <v>20"</v>
      </c>
      <c r="T444" s="12" t="str">
        <f>(Audi!S391)</f>
        <v>9.0"</v>
      </c>
      <c r="U444" s="12" t="str">
        <f>(Audi!T391)</f>
        <v>35</v>
      </c>
      <c r="V444" s="12" t="str">
        <f>(Audi!U391)</f>
        <v>5x112</v>
      </c>
      <c r="W444" s="12">
        <f>(Audi!V391)</f>
        <v>66.56</v>
      </c>
      <c r="X444" s="8" t="str">
        <f>(Audi!W391)</f>
        <v>High Offset</v>
      </c>
      <c r="Y444" s="8">
        <f>(Audi!X391)</f>
        <v>0</v>
      </c>
      <c r="Z444" s="9" t="str">
        <f>(Audi!Y391)</f>
        <v>235/35R19</v>
      </c>
      <c r="AA444" s="8">
        <f>(Audi!Z391)</f>
        <v>0</v>
      </c>
      <c r="AB444" s="8" t="str">
        <f>(Audi!AA391)</f>
        <v>Included</v>
      </c>
      <c r="AC444" s="8" t="str">
        <f>(Audi!AB391)</f>
        <v>LBM1415027C60-ZN</v>
      </c>
      <c r="AD444" s="8" t="str">
        <f>(Audi!AC391)</f>
        <v>HR666-571</v>
      </c>
    </row>
    <row r="445" spans="1:30" x14ac:dyDescent="0.25">
      <c r="A445" s="7" t="s">
        <v>1973</v>
      </c>
      <c r="B445" s="8" t="str">
        <f>(Audi!A392)</f>
        <v>S4 (B7)</v>
      </c>
      <c r="C445" s="9" t="str">
        <f>(Audi!B392)</f>
        <v>2005-2009</v>
      </c>
      <c r="D445" s="59" t="str">
        <f>(Audi!C392)</f>
        <v>FF10</v>
      </c>
      <c r="E445" s="8" t="str">
        <f>(Audi!D392)</f>
        <v>Liquid Metal</v>
      </c>
      <c r="F445" s="8" t="str">
        <f>(Audi!E392)</f>
        <v>10H009035013LM</v>
      </c>
      <c r="G445" s="14">
        <f>(Audi!F392)</f>
        <v>11</v>
      </c>
      <c r="H445" s="12" t="str">
        <f>(Audi!G392)</f>
        <v>20"</v>
      </c>
      <c r="I445" s="12" t="str">
        <f>(Audi!H392)</f>
        <v>9.0"</v>
      </c>
      <c r="J445" s="12" t="str">
        <f>(Audi!I392)</f>
        <v>35</v>
      </c>
      <c r="K445" s="12" t="str">
        <f>(Audi!J392)</f>
        <v>5x112</v>
      </c>
      <c r="L445" s="12">
        <f>(Audi!K392)</f>
        <v>66.56</v>
      </c>
      <c r="M445" s="8" t="str">
        <f>(Audi!L392)</f>
        <v>High Offset</v>
      </c>
      <c r="N445" s="8">
        <f>(Audi!M392)</f>
        <v>0</v>
      </c>
      <c r="O445" s="9" t="str">
        <f>(Audi!N392)</f>
        <v>235/35R19</v>
      </c>
      <c r="P445" s="60" t="str">
        <f>(Audi!O392)</f>
        <v>FF10</v>
      </c>
      <c r="Q445" s="8" t="str">
        <f>(Audi!P392)</f>
        <v>10H009035013LM</v>
      </c>
      <c r="R445" s="14">
        <f>(Audi!Q392)</f>
        <v>11</v>
      </c>
      <c r="S445" s="12" t="str">
        <f>(Audi!R392)</f>
        <v>20"</v>
      </c>
      <c r="T445" s="12" t="str">
        <f>(Audi!S392)</f>
        <v>9.0"</v>
      </c>
      <c r="U445" s="12" t="str">
        <f>(Audi!T392)</f>
        <v>35</v>
      </c>
      <c r="V445" s="12" t="str">
        <f>(Audi!U392)</f>
        <v>5x112</v>
      </c>
      <c r="W445" s="12">
        <f>(Audi!V392)</f>
        <v>66.56</v>
      </c>
      <c r="X445" s="8" t="str">
        <f>(Audi!W392)</f>
        <v>High Offset</v>
      </c>
      <c r="Y445" s="8">
        <f>(Audi!X392)</f>
        <v>0</v>
      </c>
      <c r="Z445" s="9" t="str">
        <f>(Audi!Y392)</f>
        <v>235/35R19</v>
      </c>
      <c r="AA445" s="8">
        <f>(Audi!Z392)</f>
        <v>0</v>
      </c>
      <c r="AB445" s="8" t="str">
        <f>(Audi!AA392)</f>
        <v>Included</v>
      </c>
      <c r="AC445" s="8" t="str">
        <f>(Audi!AB392)</f>
        <v>LBM1415027C60-ZN</v>
      </c>
      <c r="AD445" s="8" t="str">
        <f>(Audi!AC392)</f>
        <v>HR666-571</v>
      </c>
    </row>
    <row r="446" spans="1:30" x14ac:dyDescent="0.25">
      <c r="A446" s="7" t="s">
        <v>1973</v>
      </c>
      <c r="B446" s="8" t="str">
        <f>(Audi!A393)</f>
        <v>S4 (B7)</v>
      </c>
      <c r="C446" s="9" t="str">
        <f>(Audi!B393)</f>
        <v>2005-2009</v>
      </c>
      <c r="D446" s="59" t="str">
        <f>(Audi!C393)</f>
        <v>FF11</v>
      </c>
      <c r="E446" s="8" t="str">
        <f>(Audi!D393)</f>
        <v>Tarmac</v>
      </c>
      <c r="F446" s="8" t="str">
        <f>(Audi!E393)</f>
        <v>11H909035013TM</v>
      </c>
      <c r="G446" s="14">
        <f>(Audi!F393)</f>
        <v>16</v>
      </c>
      <c r="H446" s="12" t="str">
        <f>(Audi!G393)</f>
        <v>19"</v>
      </c>
      <c r="I446" s="12" t="str">
        <f>(Audi!H393)</f>
        <v>9.0"</v>
      </c>
      <c r="J446" s="12" t="str">
        <f>(Audi!I393)</f>
        <v>35</v>
      </c>
      <c r="K446" s="12" t="str">
        <f>(Audi!J393)</f>
        <v>5x112</v>
      </c>
      <c r="L446" s="12">
        <f>(Audi!K393)</f>
        <v>66.56</v>
      </c>
      <c r="M446" s="8" t="str">
        <f>(Audi!L393)</f>
        <v>High Offset</v>
      </c>
      <c r="N446" s="8">
        <f>(Audi!M393)</f>
        <v>0</v>
      </c>
      <c r="O446" s="9" t="str">
        <f>(Audi!N393)</f>
        <v>235/35R19</v>
      </c>
      <c r="P446" s="60" t="str">
        <f>(Audi!O393)</f>
        <v>FF11</v>
      </c>
      <c r="Q446" s="8" t="str">
        <f>(Audi!P393)</f>
        <v>11H909035013TM</v>
      </c>
      <c r="R446" s="14">
        <f>(Audi!Q393)</f>
        <v>16</v>
      </c>
      <c r="S446" s="12" t="str">
        <f>(Audi!R393)</f>
        <v>19"</v>
      </c>
      <c r="T446" s="12" t="str">
        <f>(Audi!S393)</f>
        <v>9.0"</v>
      </c>
      <c r="U446" s="12" t="str">
        <f>(Audi!T393)</f>
        <v>35</v>
      </c>
      <c r="V446" s="12" t="str">
        <f>(Audi!U393)</f>
        <v>5x112</v>
      </c>
      <c r="W446" s="12">
        <f>(Audi!V393)</f>
        <v>66.56</v>
      </c>
      <c r="X446" s="8" t="str">
        <f>(Audi!W393)</f>
        <v>High Offset</v>
      </c>
      <c r="Y446" s="8">
        <f>(Audi!X393)</f>
        <v>0</v>
      </c>
      <c r="Z446" s="9" t="str">
        <f>(Audi!Y393)</f>
        <v>235/35R19</v>
      </c>
      <c r="AA446" s="8">
        <f>(Audi!Z393)</f>
        <v>0</v>
      </c>
      <c r="AB446" s="8" t="str">
        <f>(Audi!AA393)</f>
        <v>Included</v>
      </c>
      <c r="AC446" s="8" t="str">
        <f>(Audi!AB393)</f>
        <v>LBM1415027C60-ZN</v>
      </c>
      <c r="AD446" s="8" t="str">
        <f>(Audi!AC393)</f>
        <v>HR666-571</v>
      </c>
    </row>
    <row r="447" spans="1:30" x14ac:dyDescent="0.25">
      <c r="A447" s="7" t="s">
        <v>1973</v>
      </c>
      <c r="B447" s="8" t="str">
        <f>(Audi!A394)</f>
        <v>S4 (B7)</v>
      </c>
      <c r="C447" s="9" t="str">
        <f>(Audi!B394)</f>
        <v>2005-2009</v>
      </c>
      <c r="D447" s="59" t="str">
        <f>(Audi!C394)</f>
        <v>FF11</v>
      </c>
      <c r="E447" s="8" t="str">
        <f>(Audi!D394)</f>
        <v>Liquid Metal</v>
      </c>
      <c r="F447" s="8" t="str">
        <f>(Audi!E394)</f>
        <v>11H909035013LM</v>
      </c>
      <c r="G447" s="14">
        <f>(Audi!F394)</f>
        <v>4</v>
      </c>
      <c r="H447" s="12" t="str">
        <f>(Audi!G394)</f>
        <v>19"</v>
      </c>
      <c r="I447" s="12" t="str">
        <f>(Audi!H394)</f>
        <v>9.0"</v>
      </c>
      <c r="J447" s="12" t="str">
        <f>(Audi!I394)</f>
        <v>35</v>
      </c>
      <c r="K447" s="12" t="str">
        <f>(Audi!J394)</f>
        <v>5x112</v>
      </c>
      <c r="L447" s="12">
        <f>(Audi!K394)</f>
        <v>66.56</v>
      </c>
      <c r="M447" s="8" t="str">
        <f>(Audi!L394)</f>
        <v>High Offset</v>
      </c>
      <c r="N447" s="8">
        <f>(Audi!M394)</f>
        <v>0</v>
      </c>
      <c r="O447" s="9" t="str">
        <f>(Audi!N394)</f>
        <v>235/35R19</v>
      </c>
      <c r="P447" s="60" t="str">
        <f>(Audi!O394)</f>
        <v>FF11</v>
      </c>
      <c r="Q447" s="8" t="str">
        <f>(Audi!P394)</f>
        <v>11H909035013LM</v>
      </c>
      <c r="R447" s="14">
        <f>(Audi!Q394)</f>
        <v>4</v>
      </c>
      <c r="S447" s="12" t="str">
        <f>(Audi!R394)</f>
        <v>19"</v>
      </c>
      <c r="T447" s="12" t="str">
        <f>(Audi!S394)</f>
        <v>9.0"</v>
      </c>
      <c r="U447" s="12" t="str">
        <f>(Audi!T394)</f>
        <v>35</v>
      </c>
      <c r="V447" s="12" t="str">
        <f>(Audi!U394)</f>
        <v>5x112</v>
      </c>
      <c r="W447" s="12">
        <f>(Audi!V394)</f>
        <v>66.56</v>
      </c>
      <c r="X447" s="8" t="str">
        <f>(Audi!W394)</f>
        <v>High Offset</v>
      </c>
      <c r="Y447" s="8">
        <f>(Audi!X394)</f>
        <v>0</v>
      </c>
      <c r="Z447" s="9" t="str">
        <f>(Audi!Y394)</f>
        <v>235/35R19</v>
      </c>
      <c r="AA447" s="8">
        <f>(Audi!Z394)</f>
        <v>0</v>
      </c>
      <c r="AB447" s="8" t="str">
        <f>(Audi!AA394)</f>
        <v>Included</v>
      </c>
      <c r="AC447" s="8" t="str">
        <f>(Audi!AB394)</f>
        <v>LBM1415027C60-ZN</v>
      </c>
      <c r="AD447" s="8" t="str">
        <f>(Audi!AC394)</f>
        <v>HR666-571</v>
      </c>
    </row>
    <row r="448" spans="1:30" x14ac:dyDescent="0.25">
      <c r="A448" s="7" t="s">
        <v>1973</v>
      </c>
      <c r="B448" s="8" t="str">
        <f>(Audi!A395)</f>
        <v>S4 (B7)</v>
      </c>
      <c r="C448" s="9" t="str">
        <f>(Audi!B395)</f>
        <v>2005-2009</v>
      </c>
      <c r="D448" s="59" t="str">
        <f>(Audi!C395)</f>
        <v>FF11</v>
      </c>
      <c r="E448" s="8" t="str">
        <f>(Audi!D395)</f>
        <v>Tarmac</v>
      </c>
      <c r="F448" s="8" t="str">
        <f>(Audi!E395)</f>
        <v>11H009035013TM</v>
      </c>
      <c r="G448" s="14">
        <f>(Audi!F395)</f>
        <v>0</v>
      </c>
      <c r="H448" s="12" t="str">
        <f>(Audi!G395)</f>
        <v>20"</v>
      </c>
      <c r="I448" s="12" t="str">
        <f>(Audi!H395)</f>
        <v>9.0"</v>
      </c>
      <c r="J448" s="12" t="str">
        <f>(Audi!I395)</f>
        <v>35</v>
      </c>
      <c r="K448" s="12" t="str">
        <f>(Audi!J395)</f>
        <v>5x112</v>
      </c>
      <c r="L448" s="12">
        <f>(Audi!K395)</f>
        <v>66.56</v>
      </c>
      <c r="M448" s="8" t="str">
        <f>(Audi!L395)</f>
        <v>High Offset</v>
      </c>
      <c r="N448" s="8">
        <f>(Audi!M395)</f>
        <v>0</v>
      </c>
      <c r="O448" s="9" t="str">
        <f>(Audi!N395)</f>
        <v>235/35R19</v>
      </c>
      <c r="P448" s="60" t="str">
        <f>(Audi!O395)</f>
        <v>FF11</v>
      </c>
      <c r="Q448" s="8" t="str">
        <f>(Audi!P395)</f>
        <v>11H009035013TM</v>
      </c>
      <c r="R448" s="14">
        <f>(Audi!Q395)</f>
        <v>0</v>
      </c>
      <c r="S448" s="12" t="str">
        <f>(Audi!R395)</f>
        <v>20"</v>
      </c>
      <c r="T448" s="12" t="str">
        <f>(Audi!S395)</f>
        <v>9.0"</v>
      </c>
      <c r="U448" s="12" t="str">
        <f>(Audi!T395)</f>
        <v>35</v>
      </c>
      <c r="V448" s="12" t="str">
        <f>(Audi!U395)</f>
        <v>5x112</v>
      </c>
      <c r="W448" s="12">
        <f>(Audi!V395)</f>
        <v>66.56</v>
      </c>
      <c r="X448" s="8" t="str">
        <f>(Audi!W395)</f>
        <v>High Offset</v>
      </c>
      <c r="Y448" s="8">
        <f>(Audi!X395)</f>
        <v>0</v>
      </c>
      <c r="Z448" s="9" t="str">
        <f>(Audi!Y395)</f>
        <v>235/35R19</v>
      </c>
      <c r="AA448" s="8">
        <f>(Audi!Z395)</f>
        <v>0</v>
      </c>
      <c r="AB448" s="8" t="str">
        <f>(Audi!AA395)</f>
        <v>Included</v>
      </c>
      <c r="AC448" s="8" t="str">
        <f>(Audi!AB395)</f>
        <v>LBM1415027C60-ZN</v>
      </c>
      <c r="AD448" s="8" t="str">
        <f>(Audi!AC395)</f>
        <v>HR666-571</v>
      </c>
    </row>
    <row r="449" spans="1:30" x14ac:dyDescent="0.25">
      <c r="A449" s="7" t="s">
        <v>1973</v>
      </c>
      <c r="B449" s="8" t="str">
        <f>(Audi!A396)</f>
        <v>S4 (B7)</v>
      </c>
      <c r="C449" s="9" t="str">
        <f>(Audi!B396)</f>
        <v>2005-2009</v>
      </c>
      <c r="D449" s="59" t="str">
        <f>(Audi!C396)</f>
        <v>FF11</v>
      </c>
      <c r="E449" s="8" t="str">
        <f>(Audi!D396)</f>
        <v>Liquid Metal</v>
      </c>
      <c r="F449" s="8" t="str">
        <f>(Audi!E396)</f>
        <v>11H009035013LM</v>
      </c>
      <c r="G449" s="14">
        <f>(Audi!F396)</f>
        <v>27</v>
      </c>
      <c r="H449" s="12" t="str">
        <f>(Audi!G396)</f>
        <v>20"</v>
      </c>
      <c r="I449" s="12" t="str">
        <f>(Audi!H396)</f>
        <v>9.0"</v>
      </c>
      <c r="J449" s="12" t="str">
        <f>(Audi!I396)</f>
        <v>35</v>
      </c>
      <c r="K449" s="12" t="str">
        <f>(Audi!J396)</f>
        <v>5x112</v>
      </c>
      <c r="L449" s="12">
        <f>(Audi!K396)</f>
        <v>66.56</v>
      </c>
      <c r="M449" s="8" t="str">
        <f>(Audi!L396)</f>
        <v>High Offset</v>
      </c>
      <c r="N449" s="8">
        <f>(Audi!M396)</f>
        <v>0</v>
      </c>
      <c r="O449" s="9" t="str">
        <f>(Audi!N396)</f>
        <v>235/35R19</v>
      </c>
      <c r="P449" s="60" t="str">
        <f>(Audi!O396)</f>
        <v>FF11</v>
      </c>
      <c r="Q449" s="8" t="str">
        <f>(Audi!P396)</f>
        <v>11H009035013LM</v>
      </c>
      <c r="R449" s="14">
        <f>(Audi!Q396)</f>
        <v>27</v>
      </c>
      <c r="S449" s="12" t="str">
        <f>(Audi!R396)</f>
        <v>20"</v>
      </c>
      <c r="T449" s="12" t="str">
        <f>(Audi!S396)</f>
        <v>9.0"</v>
      </c>
      <c r="U449" s="12" t="str">
        <f>(Audi!T396)</f>
        <v>35</v>
      </c>
      <c r="V449" s="12" t="str">
        <f>(Audi!U396)</f>
        <v>5x112</v>
      </c>
      <c r="W449" s="12">
        <f>(Audi!V396)</f>
        <v>66.56</v>
      </c>
      <c r="X449" s="8" t="str">
        <f>(Audi!W396)</f>
        <v>High Offset</v>
      </c>
      <c r="Y449" s="8">
        <f>(Audi!X396)</f>
        <v>0</v>
      </c>
      <c r="Z449" s="9" t="str">
        <f>(Audi!Y396)</f>
        <v>235/35R19</v>
      </c>
      <c r="AA449" s="8">
        <f>(Audi!Z396)</f>
        <v>0</v>
      </c>
      <c r="AB449" s="8" t="str">
        <f>(Audi!AA396)</f>
        <v>Included</v>
      </c>
      <c r="AC449" s="8" t="str">
        <f>(Audi!AB396)</f>
        <v>LBM1415027C60-ZN</v>
      </c>
      <c r="AD449" s="8" t="str">
        <f>(Audi!AC396)</f>
        <v>HR666-571</v>
      </c>
    </row>
    <row r="450" spans="1:30" x14ac:dyDescent="0.25">
      <c r="A450" s="7" t="s">
        <v>1973</v>
      </c>
      <c r="B450" s="8" t="str">
        <f>(Audi!A397)</f>
        <v>S4 (B8)</v>
      </c>
      <c r="C450" s="9" t="str">
        <f>(Audi!B397)</f>
        <v>2009-2016</v>
      </c>
      <c r="D450" s="59" t="str">
        <f>(Audi!C397)</f>
        <v>FF01</v>
      </c>
      <c r="E450" s="8" t="str">
        <f>(Audi!D397)</f>
        <v>Tarmac</v>
      </c>
      <c r="F450" s="8" t="str">
        <f>(Audi!E397)</f>
        <v>01H909035013TM</v>
      </c>
      <c r="G450" s="14">
        <f>(Audi!F397)</f>
        <v>30</v>
      </c>
      <c r="H450" s="12" t="str">
        <f>(Audi!G397)</f>
        <v>19"</v>
      </c>
      <c r="I450" s="12" t="str">
        <f>(Audi!H397)</f>
        <v>9.0"</v>
      </c>
      <c r="J450" s="12" t="str">
        <f>(Audi!I397)</f>
        <v>35</v>
      </c>
      <c r="K450" s="12" t="str">
        <f>(Audi!J397)</f>
        <v>5x112</v>
      </c>
      <c r="L450" s="12">
        <f>(Audi!K397)</f>
        <v>66.56</v>
      </c>
      <c r="M450" s="8" t="str">
        <f>(Audi!L397)</f>
        <v>High Offset</v>
      </c>
      <c r="N450" s="8">
        <f>(Audi!M397)</f>
        <v>25.4</v>
      </c>
      <c r="O450" s="9" t="str">
        <f>(Audi!N397)</f>
        <v>255/35R19</v>
      </c>
      <c r="P450" s="60" t="str">
        <f>(Audi!O397)</f>
        <v>FF01</v>
      </c>
      <c r="Q450" s="8" t="str">
        <f>(Audi!P397)</f>
        <v>01H909035013TM</v>
      </c>
      <c r="R450" s="14">
        <f>(Audi!Q397)</f>
        <v>30</v>
      </c>
      <c r="S450" s="12" t="str">
        <f>(Audi!R397)</f>
        <v>19"</v>
      </c>
      <c r="T450" s="12" t="str">
        <f>(Audi!S397)</f>
        <v>9.0"</v>
      </c>
      <c r="U450" s="12" t="str">
        <f>(Audi!T397)</f>
        <v>35</v>
      </c>
      <c r="V450" s="12" t="str">
        <f>(Audi!U397)</f>
        <v>5x112</v>
      </c>
      <c r="W450" s="12">
        <f>(Audi!V397)</f>
        <v>66.56</v>
      </c>
      <c r="X450" s="8" t="str">
        <f>(Audi!W397)</f>
        <v>High Offset</v>
      </c>
      <c r="Y450" s="8">
        <f>(Audi!X397)</f>
        <v>25.4</v>
      </c>
      <c r="Z450" s="9" t="str">
        <f>(Audi!Y397)</f>
        <v>255/35R19</v>
      </c>
      <c r="AA450" s="8" t="str">
        <f>(Audi!Z397)</f>
        <v/>
      </c>
      <c r="AB450" s="8" t="str">
        <f>(Audi!AA397)</f>
        <v>Included</v>
      </c>
      <c r="AC450" s="8" t="str">
        <f>(Audi!AB397)</f>
        <v>LBM1415027C60-ZN</v>
      </c>
      <c r="AD450" s="8">
        <f>(Audi!AC397)</f>
        <v>0</v>
      </c>
    </row>
    <row r="451" spans="1:30" x14ac:dyDescent="0.25">
      <c r="A451" s="7" t="s">
        <v>1973</v>
      </c>
      <c r="B451" s="8" t="str">
        <f>(Audi!A398)</f>
        <v>S4 (B8)</v>
      </c>
      <c r="C451" s="9" t="str">
        <f>(Audi!B398)</f>
        <v>2009-2016</v>
      </c>
      <c r="D451" s="59" t="str">
        <f>(Audi!C398)</f>
        <v>FF01</v>
      </c>
      <c r="E451" s="8" t="str">
        <f>(Audi!D398)</f>
        <v>Tarmac</v>
      </c>
      <c r="F451" s="8" t="str">
        <f>(Audi!E398)</f>
        <v>01H909035013TM</v>
      </c>
      <c r="G451" s="14">
        <f>(Audi!F398)</f>
        <v>30</v>
      </c>
      <c r="H451" s="12" t="str">
        <f>(Audi!G398)</f>
        <v>19"</v>
      </c>
      <c r="I451" s="12" t="str">
        <f>(Audi!H398)</f>
        <v>9.0"</v>
      </c>
      <c r="J451" s="12" t="str">
        <f>(Audi!I398)</f>
        <v>35</v>
      </c>
      <c r="K451" s="12" t="str">
        <f>(Audi!J398)</f>
        <v>5x112</v>
      </c>
      <c r="L451" s="12">
        <f>(Audi!K398)</f>
        <v>66.56</v>
      </c>
      <c r="M451" s="8" t="str">
        <f>(Audi!L398)</f>
        <v>High Offset</v>
      </c>
      <c r="N451" s="8">
        <f>(Audi!M398)</f>
        <v>25.4</v>
      </c>
      <c r="O451" s="9" t="str">
        <f>(Audi!N398)</f>
        <v>255/35R19</v>
      </c>
      <c r="P451" s="60" t="str">
        <f>(Audi!O398)</f>
        <v>FF01</v>
      </c>
      <c r="Q451" s="8" t="str">
        <f>(Audi!P398)</f>
        <v>01H909035013TM</v>
      </c>
      <c r="R451" s="14">
        <f>(Audi!Q398)</f>
        <v>30</v>
      </c>
      <c r="S451" s="12" t="str">
        <f>(Audi!R398)</f>
        <v>19"</v>
      </c>
      <c r="T451" s="12" t="str">
        <f>(Audi!S398)</f>
        <v>9.0"</v>
      </c>
      <c r="U451" s="12" t="str">
        <f>(Audi!T398)</f>
        <v>35</v>
      </c>
      <c r="V451" s="12" t="str">
        <f>(Audi!U398)</f>
        <v>5x112</v>
      </c>
      <c r="W451" s="12">
        <f>(Audi!V398)</f>
        <v>66.56</v>
      </c>
      <c r="X451" s="8" t="str">
        <f>(Audi!W398)</f>
        <v>High Offset</v>
      </c>
      <c r="Y451" s="8">
        <f>(Audi!X398)</f>
        <v>25.4</v>
      </c>
      <c r="Z451" s="9" t="str">
        <f>(Audi!Y398)</f>
        <v>255/35R19</v>
      </c>
      <c r="AA451" s="8" t="str">
        <f>(Audi!Z398)</f>
        <v/>
      </c>
      <c r="AB451" s="8" t="str">
        <f>(Audi!AA398)</f>
        <v>Included</v>
      </c>
      <c r="AC451" s="8" t="str">
        <f>(Audi!AB398)</f>
        <v>LBM1415027C60-ZN</v>
      </c>
      <c r="AD451" s="8">
        <f>(Audi!AC398)</f>
        <v>0</v>
      </c>
    </row>
    <row r="452" spans="1:30" x14ac:dyDescent="0.25">
      <c r="A452" s="7" t="s">
        <v>1973</v>
      </c>
      <c r="B452" s="8" t="str">
        <f>(Audi!A399)</f>
        <v>S4 (B8)</v>
      </c>
      <c r="C452" s="9" t="str">
        <f>(Audi!B399)</f>
        <v>2009-2016</v>
      </c>
      <c r="D452" s="59" t="str">
        <f>(Audi!C399)</f>
        <v>FF01</v>
      </c>
      <c r="E452" s="8" t="str">
        <f>(Audi!D399)</f>
        <v>Tarmac</v>
      </c>
      <c r="F452" s="8" t="str">
        <f>(Audi!E399)</f>
        <v>01H909545013TM</v>
      </c>
      <c r="G452" s="14">
        <f>(Audi!F399)</f>
        <v>7</v>
      </c>
      <c r="H452" s="12" t="str">
        <f>(Audi!G399)</f>
        <v>19"</v>
      </c>
      <c r="I452" s="12" t="str">
        <f>(Audi!H399)</f>
        <v>9.5"</v>
      </c>
      <c r="J452" s="12" t="str">
        <f>(Audi!I399)</f>
        <v>45</v>
      </c>
      <c r="K452" s="12" t="str">
        <f>(Audi!J399)</f>
        <v>5x112</v>
      </c>
      <c r="L452" s="12">
        <f>(Audi!K399)</f>
        <v>66.56</v>
      </c>
      <c r="M452" s="8" t="str">
        <f>(Audi!L399)</f>
        <v>High Offset</v>
      </c>
      <c r="N452" s="8">
        <f>(Audi!M399)</f>
        <v>25.6</v>
      </c>
      <c r="O452" s="9" t="str">
        <f>(Audi!N399)</f>
        <v>265/35R19</v>
      </c>
      <c r="P452" s="60" t="str">
        <f>(Audi!O399)</f>
        <v>FF01</v>
      </c>
      <c r="Q452" s="8" t="str">
        <f>(Audi!P399)</f>
        <v>01H909545013TM</v>
      </c>
      <c r="R452" s="14">
        <f>(Audi!Q399)</f>
        <v>7</v>
      </c>
      <c r="S452" s="12" t="str">
        <f>(Audi!R399)</f>
        <v>19"</v>
      </c>
      <c r="T452" s="12" t="str">
        <f>(Audi!S399)</f>
        <v>9.5"</v>
      </c>
      <c r="U452" s="12" t="str">
        <f>(Audi!T399)</f>
        <v>45</v>
      </c>
      <c r="V452" s="12" t="str">
        <f>(Audi!U399)</f>
        <v>5x112</v>
      </c>
      <c r="W452" s="12">
        <f>(Audi!V399)</f>
        <v>66.56</v>
      </c>
      <c r="X452" s="8" t="str">
        <f>(Audi!W399)</f>
        <v>High Offset</v>
      </c>
      <c r="Y452" s="8">
        <f>(Audi!X399)</f>
        <v>25.6</v>
      </c>
      <c r="Z452" s="9" t="str">
        <f>(Audi!Y399)</f>
        <v>265/35R19</v>
      </c>
      <c r="AA452" s="8" t="str">
        <f>(Audi!Z399)</f>
        <v/>
      </c>
      <c r="AB452" s="8" t="str">
        <f>(Audi!AA399)</f>
        <v>Included</v>
      </c>
      <c r="AC452" s="8" t="str">
        <f>(Audi!AB399)</f>
        <v>LBM1415027C60-ZN</v>
      </c>
      <c r="AD452" s="8">
        <f>(Audi!AC399)</f>
        <v>0</v>
      </c>
    </row>
    <row r="453" spans="1:30" x14ac:dyDescent="0.25">
      <c r="A453" s="7" t="s">
        <v>1973</v>
      </c>
      <c r="B453" s="8" t="str">
        <f>(Audi!A400)</f>
        <v>S4 (B8)</v>
      </c>
      <c r="C453" s="9" t="str">
        <f>(Audi!B400)</f>
        <v>2009-2016</v>
      </c>
      <c r="D453" s="59" t="str">
        <f>(Audi!C400)</f>
        <v>FF01</v>
      </c>
      <c r="E453" s="8" t="str">
        <f>(Audi!D400)</f>
        <v>Liquid Silver</v>
      </c>
      <c r="F453" s="8" t="str">
        <f>(Audi!E400)</f>
        <v>01H909545013LS</v>
      </c>
      <c r="G453" s="14">
        <f>(Audi!F400)</f>
        <v>17</v>
      </c>
      <c r="H453" s="12" t="str">
        <f>(Audi!G400)</f>
        <v>19"</v>
      </c>
      <c r="I453" s="12" t="str">
        <f>(Audi!H400)</f>
        <v>9.5"</v>
      </c>
      <c r="J453" s="12" t="str">
        <f>(Audi!I400)</f>
        <v>45</v>
      </c>
      <c r="K453" s="12" t="str">
        <f>(Audi!J400)</f>
        <v>5x112</v>
      </c>
      <c r="L453" s="12">
        <f>(Audi!K400)</f>
        <v>66.56</v>
      </c>
      <c r="M453" s="8" t="str">
        <f>(Audi!L400)</f>
        <v>High Offset</v>
      </c>
      <c r="N453" s="8">
        <f>(Audi!M400)</f>
        <v>25.6</v>
      </c>
      <c r="O453" s="9" t="str">
        <f>(Audi!N400)</f>
        <v>265/35R19</v>
      </c>
      <c r="P453" s="60" t="str">
        <f>(Audi!O400)</f>
        <v>FF01</v>
      </c>
      <c r="Q453" s="8" t="str">
        <f>(Audi!P400)</f>
        <v>01H909545013LS</v>
      </c>
      <c r="R453" s="14">
        <f>(Audi!Q400)</f>
        <v>17</v>
      </c>
      <c r="S453" s="12" t="str">
        <f>(Audi!R400)</f>
        <v>19"</v>
      </c>
      <c r="T453" s="12" t="str">
        <f>(Audi!S400)</f>
        <v>9.5"</v>
      </c>
      <c r="U453" s="12" t="str">
        <f>(Audi!T400)</f>
        <v>45</v>
      </c>
      <c r="V453" s="12" t="str">
        <f>(Audi!U400)</f>
        <v>5x112</v>
      </c>
      <c r="W453" s="12">
        <f>(Audi!V400)</f>
        <v>66.56</v>
      </c>
      <c r="X453" s="8" t="str">
        <f>(Audi!W400)</f>
        <v>High Offset</v>
      </c>
      <c r="Y453" s="8">
        <f>(Audi!X400)</f>
        <v>25.6</v>
      </c>
      <c r="Z453" s="9" t="str">
        <f>(Audi!Y400)</f>
        <v>265/35R19</v>
      </c>
      <c r="AA453" s="8" t="str">
        <f>(Audi!Z400)</f>
        <v/>
      </c>
      <c r="AB453" s="8" t="str">
        <f>(Audi!AA400)</f>
        <v>Included</v>
      </c>
      <c r="AC453" s="8" t="str">
        <f>(Audi!AB400)</f>
        <v>LBM1415027C60-ZN</v>
      </c>
      <c r="AD453" s="8">
        <f>(Audi!AC400)</f>
        <v>0</v>
      </c>
    </row>
    <row r="454" spans="1:30" x14ac:dyDescent="0.25">
      <c r="A454" s="7" t="s">
        <v>1973</v>
      </c>
      <c r="B454" s="8" t="str">
        <f>(Audi!A401)</f>
        <v>S4 (B8)</v>
      </c>
      <c r="C454" s="9" t="str">
        <f>(Audi!B401)</f>
        <v>2009-2016</v>
      </c>
      <c r="D454" s="59" t="str">
        <f>(Audi!C401)</f>
        <v>FF01</v>
      </c>
      <c r="E454" s="8" t="str">
        <f>(Audi!D401)</f>
        <v>Tarmac</v>
      </c>
      <c r="F454" s="8" t="str">
        <f>(Audi!E401)</f>
        <v>01H009035013TM</v>
      </c>
      <c r="G454" s="14">
        <f>(Audi!F401)</f>
        <v>19</v>
      </c>
      <c r="H454" s="12" t="str">
        <f>(Audi!G401)</f>
        <v>20"</v>
      </c>
      <c r="I454" s="12" t="str">
        <f>(Audi!H401)</f>
        <v>9.0"</v>
      </c>
      <c r="J454" s="12" t="str">
        <f>(Audi!I401)</f>
        <v>35</v>
      </c>
      <c r="K454" s="12" t="str">
        <f>(Audi!J401)</f>
        <v>5x112</v>
      </c>
      <c r="L454" s="12">
        <f>(Audi!K401)</f>
        <v>66.56</v>
      </c>
      <c r="M454" s="8" t="str">
        <f>(Audi!L401)</f>
        <v>High Offset</v>
      </c>
      <c r="N454" s="8">
        <f>(Audi!M401)</f>
        <v>26.8</v>
      </c>
      <c r="O454" s="9" t="str">
        <f>(Audi!N401)</f>
        <v>255/30R20</v>
      </c>
      <c r="P454" s="60" t="str">
        <f>(Audi!O401)</f>
        <v>FF01</v>
      </c>
      <c r="Q454" s="8" t="str">
        <f>(Audi!P401)</f>
        <v>01H009035013TM</v>
      </c>
      <c r="R454" s="14">
        <f>(Audi!Q401)</f>
        <v>19</v>
      </c>
      <c r="S454" s="12" t="str">
        <f>(Audi!R401)</f>
        <v>20"</v>
      </c>
      <c r="T454" s="12" t="str">
        <f>(Audi!S401)</f>
        <v>9.0"</v>
      </c>
      <c r="U454" s="12" t="str">
        <f>(Audi!T401)</f>
        <v>35</v>
      </c>
      <c r="V454" s="12" t="str">
        <f>(Audi!U401)</f>
        <v>5x112</v>
      </c>
      <c r="W454" s="12">
        <f>(Audi!V401)</f>
        <v>66.56</v>
      </c>
      <c r="X454" s="8" t="str">
        <f>(Audi!W401)</f>
        <v>High Offset</v>
      </c>
      <c r="Y454" s="8">
        <f>(Audi!X401)</f>
        <v>26.8</v>
      </c>
      <c r="Z454" s="9" t="str">
        <f>(Audi!Y401)</f>
        <v>255/30R20</v>
      </c>
      <c r="AA454" s="8" t="str">
        <f>(Audi!Z401)</f>
        <v/>
      </c>
      <c r="AB454" s="8" t="str">
        <f>(Audi!AA401)</f>
        <v>Included</v>
      </c>
      <c r="AC454" s="8" t="str">
        <f>(Audi!AB401)</f>
        <v>LBM1415027C60-ZN</v>
      </c>
      <c r="AD454" s="8">
        <f>(Audi!AC401)</f>
        <v>0</v>
      </c>
    </row>
    <row r="455" spans="1:30" x14ac:dyDescent="0.25">
      <c r="A455" s="7" t="s">
        <v>1973</v>
      </c>
      <c r="B455" s="8" t="str">
        <f>(Audi!A402)</f>
        <v>S4 (B8)</v>
      </c>
      <c r="C455" s="9" t="str">
        <f>(Audi!B402)</f>
        <v>2009-2016</v>
      </c>
      <c r="D455" s="59" t="str">
        <f>(Audi!C402)</f>
        <v>FF04</v>
      </c>
      <c r="E455" s="8" t="str">
        <f>(Audi!D402)</f>
        <v>Tarmac</v>
      </c>
      <c r="F455" s="8" t="str">
        <f>(Audi!E402)</f>
        <v>04H909035013TM</v>
      </c>
      <c r="G455" s="14">
        <f>(Audi!F402)</f>
        <v>23</v>
      </c>
      <c r="H455" s="12" t="str">
        <f>(Audi!G402)</f>
        <v>19"</v>
      </c>
      <c r="I455" s="12" t="str">
        <f>(Audi!H402)</f>
        <v>9.0"</v>
      </c>
      <c r="J455" s="12" t="str">
        <f>(Audi!I402)</f>
        <v>35</v>
      </c>
      <c r="K455" s="12" t="str">
        <f>(Audi!J402)</f>
        <v>5x112</v>
      </c>
      <c r="L455" s="12">
        <f>(Audi!K402)</f>
        <v>66.56</v>
      </c>
      <c r="M455" s="8" t="str">
        <f>(Audi!L402)</f>
        <v>High Offset</v>
      </c>
      <c r="N455" s="8">
        <f>(Audi!M402)</f>
        <v>24.6</v>
      </c>
      <c r="O455" s="9" t="str">
        <f>(Audi!N402)</f>
        <v>255/35R19</v>
      </c>
      <c r="P455" s="60" t="str">
        <f>(Audi!O402)</f>
        <v>FF04</v>
      </c>
      <c r="Q455" s="8" t="str">
        <f>(Audi!P402)</f>
        <v>04H909035013TM</v>
      </c>
      <c r="R455" s="14">
        <f>(Audi!Q402)</f>
        <v>23</v>
      </c>
      <c r="S455" s="12" t="str">
        <f>(Audi!R402)</f>
        <v>19"</v>
      </c>
      <c r="T455" s="12" t="str">
        <f>(Audi!S402)</f>
        <v>9.0"</v>
      </c>
      <c r="U455" s="12" t="str">
        <f>(Audi!T402)</f>
        <v>35</v>
      </c>
      <c r="V455" s="12" t="str">
        <f>(Audi!U402)</f>
        <v>5x112</v>
      </c>
      <c r="W455" s="12">
        <f>(Audi!V402)</f>
        <v>66.56</v>
      </c>
      <c r="X455" s="8" t="str">
        <f>(Audi!W402)</f>
        <v>High Offset</v>
      </c>
      <c r="Y455" s="8">
        <f>(Audi!X402)</f>
        <v>24.6</v>
      </c>
      <c r="Z455" s="9" t="str">
        <f>(Audi!Y402)</f>
        <v>255/35R19</v>
      </c>
      <c r="AA455" s="8">
        <f>(Audi!Z402)</f>
        <v>0</v>
      </c>
      <c r="AB455" s="8" t="str">
        <f>(Audi!AA402)</f>
        <v>Included</v>
      </c>
      <c r="AC455" s="8" t="str">
        <f>(Audi!AB402)</f>
        <v>LBM1415027C60-ZN</v>
      </c>
      <c r="AD455" s="8">
        <f>(Audi!AC402)</f>
        <v>0</v>
      </c>
    </row>
    <row r="456" spans="1:30" x14ac:dyDescent="0.25">
      <c r="A456" s="7" t="s">
        <v>1973</v>
      </c>
      <c r="B456" s="8" t="str">
        <f>(Audi!A403)</f>
        <v>S4 (B8)</v>
      </c>
      <c r="C456" s="9" t="str">
        <f>(Audi!B403)</f>
        <v>2009-2016</v>
      </c>
      <c r="D456" s="59" t="str">
        <f>(Audi!C403)</f>
        <v>FF04</v>
      </c>
      <c r="E456" s="8" t="str">
        <f>(Audi!D403)</f>
        <v>Liquid Metal</v>
      </c>
      <c r="F456" s="8" t="str">
        <f>(Audi!E403)</f>
        <v>04H909035013LM</v>
      </c>
      <c r="G456" s="14">
        <f>(Audi!F403)</f>
        <v>26</v>
      </c>
      <c r="H456" s="12" t="str">
        <f>(Audi!G403)</f>
        <v>19"</v>
      </c>
      <c r="I456" s="12" t="str">
        <f>(Audi!H403)</f>
        <v>9.0"</v>
      </c>
      <c r="J456" s="12" t="str">
        <f>(Audi!I403)</f>
        <v>35</v>
      </c>
      <c r="K456" s="12" t="str">
        <f>(Audi!J403)</f>
        <v>5x112</v>
      </c>
      <c r="L456" s="12">
        <f>(Audi!K403)</f>
        <v>66.56</v>
      </c>
      <c r="M456" s="8" t="str">
        <f>(Audi!L403)</f>
        <v>High Offset</v>
      </c>
      <c r="N456" s="8">
        <f>(Audi!M403)</f>
        <v>24.6</v>
      </c>
      <c r="O456" s="9" t="str">
        <f>(Audi!N403)</f>
        <v>255/35R19</v>
      </c>
      <c r="P456" s="60" t="str">
        <f>(Audi!O403)</f>
        <v>FF04</v>
      </c>
      <c r="Q456" s="8" t="str">
        <f>(Audi!P403)</f>
        <v>04H909035013LM</v>
      </c>
      <c r="R456" s="14">
        <f>(Audi!Q403)</f>
        <v>26</v>
      </c>
      <c r="S456" s="12" t="str">
        <f>(Audi!R403)</f>
        <v>19"</v>
      </c>
      <c r="T456" s="12" t="str">
        <f>(Audi!S403)</f>
        <v>9.0"</v>
      </c>
      <c r="U456" s="12" t="str">
        <f>(Audi!T403)</f>
        <v>35</v>
      </c>
      <c r="V456" s="12" t="str">
        <f>(Audi!U403)</f>
        <v>5x112</v>
      </c>
      <c r="W456" s="12">
        <f>(Audi!V403)</f>
        <v>66.56</v>
      </c>
      <c r="X456" s="8" t="str">
        <f>(Audi!W403)</f>
        <v>High Offset</v>
      </c>
      <c r="Y456" s="8">
        <f>(Audi!X403)</f>
        <v>24.6</v>
      </c>
      <c r="Z456" s="9" t="str">
        <f>(Audi!Y403)</f>
        <v>255/35R19</v>
      </c>
      <c r="AA456" s="8">
        <f>(Audi!Z403)</f>
        <v>0</v>
      </c>
      <c r="AB456" s="8" t="str">
        <f>(Audi!AA403)</f>
        <v>Included</v>
      </c>
      <c r="AC456" s="8" t="str">
        <f>(Audi!AB403)</f>
        <v>LBM1415027C60-ZN</v>
      </c>
      <c r="AD456" s="8">
        <f>(Audi!AC403)</f>
        <v>0</v>
      </c>
    </row>
    <row r="457" spans="1:30" x14ac:dyDescent="0.25">
      <c r="A457" s="7" t="s">
        <v>1973</v>
      </c>
      <c r="B457" s="8" t="str">
        <f>(Audi!A404)</f>
        <v>S4 (B8)</v>
      </c>
      <c r="C457" s="9" t="str">
        <f>(Audi!B404)</f>
        <v>2009-2016</v>
      </c>
      <c r="D457" s="59" t="str">
        <f>(Audi!C404)</f>
        <v>FF04</v>
      </c>
      <c r="E457" s="8" t="str">
        <f>(Audi!D404)</f>
        <v>Tarmac</v>
      </c>
      <c r="F457" s="8" t="str">
        <f>(Audi!E404)</f>
        <v>04H909545013TM</v>
      </c>
      <c r="G457" s="14">
        <f>(Audi!F404)</f>
        <v>27</v>
      </c>
      <c r="H457" s="12" t="str">
        <f>(Audi!G404)</f>
        <v>19"</v>
      </c>
      <c r="I457" s="12" t="str">
        <f>(Audi!H404)</f>
        <v>9.5"</v>
      </c>
      <c r="J457" s="12" t="str">
        <f>(Audi!I404)</f>
        <v>45</v>
      </c>
      <c r="K457" s="12" t="str">
        <f>(Audi!J404)</f>
        <v>5x112</v>
      </c>
      <c r="L457" s="12">
        <f>(Audi!K404)</f>
        <v>66.56</v>
      </c>
      <c r="M457" s="8" t="str">
        <f>(Audi!L404)</f>
        <v>High Offset</v>
      </c>
      <c r="N457" s="8">
        <f>(Audi!M404)</f>
        <v>24.6</v>
      </c>
      <c r="O457" s="9" t="str">
        <f>(Audi!N404)</f>
        <v>265/35R19</v>
      </c>
      <c r="P457" s="60" t="str">
        <f>(Audi!O404)</f>
        <v>FF04</v>
      </c>
      <c r="Q457" s="8" t="str">
        <f>(Audi!P404)</f>
        <v>04H909545013TM</v>
      </c>
      <c r="R457" s="14">
        <f>(Audi!Q404)</f>
        <v>27</v>
      </c>
      <c r="S457" s="12" t="str">
        <f>(Audi!R404)</f>
        <v>19"</v>
      </c>
      <c r="T457" s="12" t="str">
        <f>(Audi!S404)</f>
        <v>9.5"</v>
      </c>
      <c r="U457" s="12" t="str">
        <f>(Audi!T404)</f>
        <v>45</v>
      </c>
      <c r="V457" s="12" t="str">
        <f>(Audi!U404)</f>
        <v>5x112</v>
      </c>
      <c r="W457" s="12">
        <f>(Audi!V404)</f>
        <v>66.56</v>
      </c>
      <c r="X457" s="8" t="str">
        <f>(Audi!W404)</f>
        <v>High Offset</v>
      </c>
      <c r="Y457" s="8">
        <f>(Audi!X404)</f>
        <v>24.6</v>
      </c>
      <c r="Z457" s="9" t="str">
        <f>(Audi!Y404)</f>
        <v>265/35R19</v>
      </c>
      <c r="AA457" s="8">
        <f>(Audi!Z404)</f>
        <v>0</v>
      </c>
      <c r="AB457" s="8" t="str">
        <f>(Audi!AA404)</f>
        <v>Included</v>
      </c>
      <c r="AC457" s="8" t="str">
        <f>(Audi!AB404)</f>
        <v>LBM1415027C60-ZN</v>
      </c>
      <c r="AD457" s="8">
        <f>(Audi!AC404)</f>
        <v>0</v>
      </c>
    </row>
    <row r="458" spans="1:30" x14ac:dyDescent="0.25">
      <c r="A458" s="7" t="s">
        <v>1973</v>
      </c>
      <c r="B458" s="8" t="str">
        <f>(Audi!A405)</f>
        <v>S4 (B8)</v>
      </c>
      <c r="C458" s="9" t="str">
        <f>(Audi!B405)</f>
        <v>2009-2016</v>
      </c>
      <c r="D458" s="59" t="str">
        <f>(Audi!C405)</f>
        <v>FF04</v>
      </c>
      <c r="E458" s="8" t="str">
        <f>(Audi!D405)</f>
        <v>Liquid Metal</v>
      </c>
      <c r="F458" s="8" t="str">
        <f>(Audi!E405)</f>
        <v>04H909545013LM</v>
      </c>
      <c r="G458" s="14">
        <f>(Audi!F405)</f>
        <v>15</v>
      </c>
      <c r="H458" s="12" t="str">
        <f>(Audi!G405)</f>
        <v>19"</v>
      </c>
      <c r="I458" s="12" t="str">
        <f>(Audi!H405)</f>
        <v>9.5"</v>
      </c>
      <c r="J458" s="12" t="str">
        <f>(Audi!I405)</f>
        <v>45</v>
      </c>
      <c r="K458" s="12" t="str">
        <f>(Audi!J405)</f>
        <v>5x112</v>
      </c>
      <c r="L458" s="12">
        <f>(Audi!K405)</f>
        <v>66.56</v>
      </c>
      <c r="M458" s="8" t="str">
        <f>(Audi!L405)</f>
        <v>High Offset</v>
      </c>
      <c r="N458" s="8">
        <f>(Audi!M405)</f>
        <v>24.6</v>
      </c>
      <c r="O458" s="9" t="str">
        <f>(Audi!N405)</f>
        <v>265/35R19</v>
      </c>
      <c r="P458" s="60" t="str">
        <f>(Audi!O405)</f>
        <v>FF04</v>
      </c>
      <c r="Q458" s="8" t="str">
        <f>(Audi!P405)</f>
        <v>04H909545013LM</v>
      </c>
      <c r="R458" s="14">
        <f>(Audi!Q405)</f>
        <v>15</v>
      </c>
      <c r="S458" s="12" t="str">
        <f>(Audi!R405)</f>
        <v>19"</v>
      </c>
      <c r="T458" s="12" t="str">
        <f>(Audi!S405)</f>
        <v>9.5"</v>
      </c>
      <c r="U458" s="12" t="str">
        <f>(Audi!T405)</f>
        <v>45</v>
      </c>
      <c r="V458" s="12" t="str">
        <f>(Audi!U405)</f>
        <v>5x112</v>
      </c>
      <c r="W458" s="12">
        <f>(Audi!V405)</f>
        <v>66.56</v>
      </c>
      <c r="X458" s="8" t="str">
        <f>(Audi!W405)</f>
        <v>High Offset</v>
      </c>
      <c r="Y458" s="8">
        <f>(Audi!X405)</f>
        <v>24.6</v>
      </c>
      <c r="Z458" s="9" t="str">
        <f>(Audi!Y405)</f>
        <v>265/35R19</v>
      </c>
      <c r="AA458" s="8">
        <f>(Audi!Z405)</f>
        <v>0</v>
      </c>
      <c r="AB458" s="8" t="str">
        <f>(Audi!AA405)</f>
        <v>Included</v>
      </c>
      <c r="AC458" s="8" t="str">
        <f>(Audi!AB405)</f>
        <v>LBM1415027C60-ZN</v>
      </c>
      <c r="AD458" s="8">
        <f>(Audi!AC405)</f>
        <v>0</v>
      </c>
    </row>
    <row r="459" spans="1:30" x14ac:dyDescent="0.25">
      <c r="A459" s="7" t="s">
        <v>1973</v>
      </c>
      <c r="B459" s="8" t="str">
        <f>(Audi!A406)</f>
        <v>S4 (B8)</v>
      </c>
      <c r="C459" s="9" t="str">
        <f>(Audi!B406)</f>
        <v>2009-2016</v>
      </c>
      <c r="D459" s="59" t="str">
        <f>(Audi!C406)</f>
        <v>FF04</v>
      </c>
      <c r="E459" s="8" t="str">
        <f>(Audi!D406)</f>
        <v>Tarmac</v>
      </c>
      <c r="F459" s="8" t="str">
        <f>(Audi!E406)</f>
        <v>04H009035013TM</v>
      </c>
      <c r="G459" s="14">
        <f>(Audi!F406)</f>
        <v>2</v>
      </c>
      <c r="H459" s="12" t="str">
        <f>(Audi!G406)</f>
        <v>20"</v>
      </c>
      <c r="I459" s="12" t="str">
        <f>(Audi!H406)</f>
        <v>9.0"</v>
      </c>
      <c r="J459" s="12" t="str">
        <f>(Audi!I406)</f>
        <v>35</v>
      </c>
      <c r="K459" s="12" t="str">
        <f>(Audi!J406)</f>
        <v>5x112</v>
      </c>
      <c r="L459" s="12">
        <f>(Audi!K406)</f>
        <v>66.56</v>
      </c>
      <c r="M459" s="8" t="str">
        <f>(Audi!L406)</f>
        <v>High Offset</v>
      </c>
      <c r="N459" s="8">
        <f>(Audi!M406)</f>
        <v>25.6</v>
      </c>
      <c r="O459" s="9" t="str">
        <f>(Audi!N406)</f>
        <v>255/30R20</v>
      </c>
      <c r="P459" s="60" t="str">
        <f>(Audi!O406)</f>
        <v>FF04</v>
      </c>
      <c r="Q459" s="8" t="str">
        <f>(Audi!P406)</f>
        <v>04H009035013TM</v>
      </c>
      <c r="R459" s="14">
        <f>(Audi!Q406)</f>
        <v>2</v>
      </c>
      <c r="S459" s="12" t="str">
        <f>(Audi!R406)</f>
        <v>20"</v>
      </c>
      <c r="T459" s="12" t="str">
        <f>(Audi!S406)</f>
        <v>9.0"</v>
      </c>
      <c r="U459" s="12" t="str">
        <f>(Audi!T406)</f>
        <v>35</v>
      </c>
      <c r="V459" s="12" t="str">
        <f>(Audi!U406)</f>
        <v>5x112</v>
      </c>
      <c r="W459" s="12">
        <f>(Audi!V406)</f>
        <v>66.56</v>
      </c>
      <c r="X459" s="8" t="str">
        <f>(Audi!W406)</f>
        <v>High Offset</v>
      </c>
      <c r="Y459" s="8">
        <f>(Audi!X406)</f>
        <v>25.6</v>
      </c>
      <c r="Z459" s="9" t="str">
        <f>(Audi!Y406)</f>
        <v>255/30R20</v>
      </c>
      <c r="AA459" s="8">
        <f>(Audi!Z406)</f>
        <v>0</v>
      </c>
      <c r="AB459" s="8" t="str">
        <f>(Audi!AA406)</f>
        <v>Included</v>
      </c>
      <c r="AC459" s="8" t="str">
        <f>(Audi!AB406)</f>
        <v>LBM1415027C60-ZN</v>
      </c>
      <c r="AD459" s="8">
        <f>(Audi!AC406)</f>
        <v>0</v>
      </c>
    </row>
    <row r="460" spans="1:30" x14ac:dyDescent="0.25">
      <c r="A460" s="7" t="s">
        <v>1973</v>
      </c>
      <c r="B460" s="8" t="str">
        <f>(Audi!A407)</f>
        <v>S4 (B8)</v>
      </c>
      <c r="C460" s="9" t="str">
        <f>(Audi!B407)</f>
        <v>2009-2016</v>
      </c>
      <c r="D460" s="59" t="str">
        <f>(Audi!C407)</f>
        <v>FF04</v>
      </c>
      <c r="E460" s="8" t="str">
        <f>(Audi!D407)</f>
        <v>Liquid Metal</v>
      </c>
      <c r="F460" s="8" t="str">
        <f>(Audi!E407)</f>
        <v>04H009035013LM</v>
      </c>
      <c r="G460" s="14">
        <f>(Audi!F407)</f>
        <v>1</v>
      </c>
      <c r="H460" s="12" t="str">
        <f>(Audi!G407)</f>
        <v>20"</v>
      </c>
      <c r="I460" s="12" t="str">
        <f>(Audi!H407)</f>
        <v>9.0"</v>
      </c>
      <c r="J460" s="12" t="str">
        <f>(Audi!I407)</f>
        <v>35</v>
      </c>
      <c r="K460" s="12" t="str">
        <f>(Audi!J407)</f>
        <v>5x112</v>
      </c>
      <c r="L460" s="12">
        <f>(Audi!K407)</f>
        <v>66.56</v>
      </c>
      <c r="M460" s="8" t="str">
        <f>(Audi!L407)</f>
        <v>High Offset</v>
      </c>
      <c r="N460" s="8">
        <f>(Audi!M407)</f>
        <v>25.6</v>
      </c>
      <c r="O460" s="9" t="str">
        <f>(Audi!N407)</f>
        <v>255/30R20</v>
      </c>
      <c r="P460" s="60" t="str">
        <f>(Audi!O407)</f>
        <v>FF04</v>
      </c>
      <c r="Q460" s="8" t="str">
        <f>(Audi!P407)</f>
        <v>04H009035013LM</v>
      </c>
      <c r="R460" s="14">
        <f>(Audi!Q407)</f>
        <v>1</v>
      </c>
      <c r="S460" s="12" t="str">
        <f>(Audi!R407)</f>
        <v>20"</v>
      </c>
      <c r="T460" s="12" t="str">
        <f>(Audi!S407)</f>
        <v>9.0"</v>
      </c>
      <c r="U460" s="12" t="str">
        <f>(Audi!T407)</f>
        <v>35</v>
      </c>
      <c r="V460" s="12" t="str">
        <f>(Audi!U407)</f>
        <v>5x112</v>
      </c>
      <c r="W460" s="12">
        <f>(Audi!V407)</f>
        <v>66.56</v>
      </c>
      <c r="X460" s="8" t="str">
        <f>(Audi!W407)</f>
        <v>High Offset</v>
      </c>
      <c r="Y460" s="8">
        <f>(Audi!X407)</f>
        <v>25.6</v>
      </c>
      <c r="Z460" s="9" t="str">
        <f>(Audi!Y407)</f>
        <v>255/30R20</v>
      </c>
      <c r="AA460" s="8">
        <f>(Audi!Z407)</f>
        <v>0</v>
      </c>
      <c r="AB460" s="8" t="str">
        <f>(Audi!AA407)</f>
        <v>Included</v>
      </c>
      <c r="AC460" s="8" t="str">
        <f>(Audi!AB407)</f>
        <v>LBM1415027C60-ZN</v>
      </c>
      <c r="AD460" s="8">
        <f>(Audi!AC407)</f>
        <v>0</v>
      </c>
    </row>
    <row r="461" spans="1:30" x14ac:dyDescent="0.25">
      <c r="A461" s="7" t="s">
        <v>1973</v>
      </c>
      <c r="B461" s="8" t="str">
        <f>(Audi!A408)</f>
        <v>S4 (B8)</v>
      </c>
      <c r="C461" s="9" t="str">
        <f>(Audi!B408)</f>
        <v>2009-2016</v>
      </c>
      <c r="D461" s="59" t="str">
        <f>(Audi!C408)</f>
        <v>FF10</v>
      </c>
      <c r="E461" s="8" t="str">
        <f>(Audi!D408)</f>
        <v>Tarmac</v>
      </c>
      <c r="F461" s="8" t="str">
        <f>(Audi!E408)</f>
        <v>10H909035013TM</v>
      </c>
      <c r="G461" s="14">
        <f>(Audi!F408)</f>
        <v>4</v>
      </c>
      <c r="H461" s="12" t="str">
        <f>(Audi!G408)</f>
        <v>19"</v>
      </c>
      <c r="I461" s="12" t="str">
        <f>(Audi!H408)</f>
        <v>9.0"</v>
      </c>
      <c r="J461" s="12" t="str">
        <f>(Audi!I408)</f>
        <v>35</v>
      </c>
      <c r="K461" s="12" t="str">
        <f>(Audi!J408)</f>
        <v>5x112</v>
      </c>
      <c r="L461" s="12">
        <f>(Audi!K408)</f>
        <v>66.56</v>
      </c>
      <c r="M461" s="8" t="str">
        <f>(Audi!L408)</f>
        <v>High Offset</v>
      </c>
      <c r="N461" s="8">
        <f>(Audi!M408)</f>
        <v>0</v>
      </c>
      <c r="O461" s="9" t="str">
        <f>(Audi!N408)</f>
        <v>255/35R19</v>
      </c>
      <c r="P461" s="60" t="str">
        <f>(Audi!O408)</f>
        <v>FF10</v>
      </c>
      <c r="Q461" s="8" t="str">
        <f>(Audi!P408)</f>
        <v>10H909035013TM</v>
      </c>
      <c r="R461" s="14">
        <f>(Audi!Q408)</f>
        <v>4</v>
      </c>
      <c r="S461" s="12" t="str">
        <f>(Audi!R408)</f>
        <v>19"</v>
      </c>
      <c r="T461" s="12" t="str">
        <f>(Audi!S408)</f>
        <v>9.0"</v>
      </c>
      <c r="U461" s="12" t="str">
        <f>(Audi!T408)</f>
        <v>35</v>
      </c>
      <c r="V461" s="12" t="str">
        <f>(Audi!U408)</f>
        <v>5x112</v>
      </c>
      <c r="W461" s="12">
        <f>(Audi!V408)</f>
        <v>66.56</v>
      </c>
      <c r="X461" s="8" t="str">
        <f>(Audi!W408)</f>
        <v>High Offset</v>
      </c>
      <c r="Y461" s="8">
        <f>(Audi!X408)</f>
        <v>0</v>
      </c>
      <c r="Z461" s="9" t="str">
        <f>(Audi!Y408)</f>
        <v>255/35R19</v>
      </c>
      <c r="AA461" s="8">
        <f>(Audi!Z408)</f>
        <v>0</v>
      </c>
      <c r="AB461" s="8" t="str">
        <f>(Audi!AA408)</f>
        <v>Included</v>
      </c>
      <c r="AC461" s="8" t="str">
        <f>(Audi!AB408)</f>
        <v>LBM1415027C60-ZN</v>
      </c>
      <c r="AD461" s="8">
        <f>(Audi!AC408)</f>
        <v>0</v>
      </c>
    </row>
    <row r="462" spans="1:30" x14ac:dyDescent="0.25">
      <c r="A462" s="7" t="s">
        <v>1973</v>
      </c>
      <c r="B462" s="8" t="str">
        <f>(Audi!A409)</f>
        <v>S4 (B8)</v>
      </c>
      <c r="C462" s="9" t="str">
        <f>(Audi!B409)</f>
        <v>2009-2016</v>
      </c>
      <c r="D462" s="59" t="str">
        <f>(Audi!C409)</f>
        <v>FF10</v>
      </c>
      <c r="E462" s="8" t="str">
        <f>(Audi!D409)</f>
        <v>Liquid Metal</v>
      </c>
      <c r="F462" s="8" t="str">
        <f>(Audi!E409)</f>
        <v>10H909035013LM</v>
      </c>
      <c r="G462" s="14">
        <f>(Audi!F409)</f>
        <v>0</v>
      </c>
      <c r="H462" s="12" t="str">
        <f>(Audi!G409)</f>
        <v>19"</v>
      </c>
      <c r="I462" s="12" t="str">
        <f>(Audi!H409)</f>
        <v>9.0"</v>
      </c>
      <c r="J462" s="12" t="str">
        <f>(Audi!I409)</f>
        <v>35</v>
      </c>
      <c r="K462" s="12" t="str">
        <f>(Audi!J409)</f>
        <v>5x112</v>
      </c>
      <c r="L462" s="12">
        <f>(Audi!K409)</f>
        <v>66.56</v>
      </c>
      <c r="M462" s="8" t="str">
        <f>(Audi!L409)</f>
        <v>High Offset</v>
      </c>
      <c r="N462" s="8">
        <f>(Audi!M409)</f>
        <v>0</v>
      </c>
      <c r="O462" s="9" t="str">
        <f>(Audi!N409)</f>
        <v>255/35R19</v>
      </c>
      <c r="P462" s="60" t="str">
        <f>(Audi!O409)</f>
        <v>FF10</v>
      </c>
      <c r="Q462" s="8" t="str">
        <f>(Audi!P409)</f>
        <v>10H909035013LM</v>
      </c>
      <c r="R462" s="14">
        <f>(Audi!Q409)</f>
        <v>0</v>
      </c>
      <c r="S462" s="12" t="str">
        <f>(Audi!R409)</f>
        <v>19"</v>
      </c>
      <c r="T462" s="12" t="str">
        <f>(Audi!S409)</f>
        <v>9.0"</v>
      </c>
      <c r="U462" s="12" t="str">
        <f>(Audi!T409)</f>
        <v>35</v>
      </c>
      <c r="V462" s="12" t="str">
        <f>(Audi!U409)</f>
        <v>5x112</v>
      </c>
      <c r="W462" s="12">
        <f>(Audi!V409)</f>
        <v>66.56</v>
      </c>
      <c r="X462" s="8" t="str">
        <f>(Audi!W409)</f>
        <v>High Offset</v>
      </c>
      <c r="Y462" s="8">
        <f>(Audi!X409)</f>
        <v>0</v>
      </c>
      <c r="Z462" s="9" t="str">
        <f>(Audi!Y409)</f>
        <v>255/35R19</v>
      </c>
      <c r="AA462" s="8">
        <f>(Audi!Z409)</f>
        <v>0</v>
      </c>
      <c r="AB462" s="8" t="str">
        <f>(Audi!AA409)</f>
        <v>Included</v>
      </c>
      <c r="AC462" s="8" t="str">
        <f>(Audi!AB409)</f>
        <v>LBM1415027C60-ZN</v>
      </c>
      <c r="AD462" s="8">
        <f>(Audi!AC409)</f>
        <v>0</v>
      </c>
    </row>
    <row r="463" spans="1:30" x14ac:dyDescent="0.25">
      <c r="A463" s="7" t="s">
        <v>1973</v>
      </c>
      <c r="B463" s="8" t="str">
        <f>(Audi!A410)</f>
        <v>S4 (B8)</v>
      </c>
      <c r="C463" s="9" t="str">
        <f>(Audi!B410)</f>
        <v>2009-2016</v>
      </c>
      <c r="D463" s="59" t="str">
        <f>(Audi!C410)</f>
        <v>FF10</v>
      </c>
      <c r="E463" s="8" t="str">
        <f>(Audi!D410)</f>
        <v>Tarmac</v>
      </c>
      <c r="F463" s="8" t="str">
        <f>(Audi!E410)</f>
        <v>10H909545013TM</v>
      </c>
      <c r="G463" s="14">
        <f>(Audi!F410)</f>
        <v>1</v>
      </c>
      <c r="H463" s="12" t="str">
        <f>(Audi!G410)</f>
        <v>19"</v>
      </c>
      <c r="I463" s="12" t="str">
        <f>(Audi!H410)</f>
        <v>9.5"</v>
      </c>
      <c r="J463" s="12" t="str">
        <f>(Audi!I410)</f>
        <v>45</v>
      </c>
      <c r="K463" s="12" t="str">
        <f>(Audi!J410)</f>
        <v>5x112</v>
      </c>
      <c r="L463" s="12">
        <f>(Audi!K410)</f>
        <v>66.56</v>
      </c>
      <c r="M463" s="8" t="str">
        <f>(Audi!L410)</f>
        <v>High Offset</v>
      </c>
      <c r="N463" s="8">
        <f>(Audi!M410)</f>
        <v>0</v>
      </c>
      <c r="O463" s="9" t="str">
        <f>(Audi!N410)</f>
        <v>265/35R19</v>
      </c>
      <c r="P463" s="60" t="str">
        <f>(Audi!O410)</f>
        <v>FF10</v>
      </c>
      <c r="Q463" s="8" t="str">
        <f>(Audi!P410)</f>
        <v>10H909545013TM</v>
      </c>
      <c r="R463" s="14">
        <f>(Audi!Q410)</f>
        <v>1</v>
      </c>
      <c r="S463" s="12" t="str">
        <f>(Audi!R410)</f>
        <v>19"</v>
      </c>
      <c r="T463" s="12" t="str">
        <f>(Audi!S410)</f>
        <v>9.5"</v>
      </c>
      <c r="U463" s="12" t="str">
        <f>(Audi!T410)</f>
        <v>45</v>
      </c>
      <c r="V463" s="12" t="str">
        <f>(Audi!U410)</f>
        <v>5x112</v>
      </c>
      <c r="W463" s="12">
        <f>(Audi!V410)</f>
        <v>66.56</v>
      </c>
      <c r="X463" s="8" t="str">
        <f>(Audi!W410)</f>
        <v>High Offset</v>
      </c>
      <c r="Y463" s="8">
        <f>(Audi!X410)</f>
        <v>0</v>
      </c>
      <c r="Z463" s="9" t="str">
        <f>(Audi!Y410)</f>
        <v>265/35R19</v>
      </c>
      <c r="AA463" s="8">
        <f>(Audi!Z410)</f>
        <v>0</v>
      </c>
      <c r="AB463" s="8" t="str">
        <f>(Audi!AA410)</f>
        <v>Included</v>
      </c>
      <c r="AC463" s="8" t="str">
        <f>(Audi!AB410)</f>
        <v>LBM1415027C60-ZN</v>
      </c>
      <c r="AD463" s="8">
        <f>(Audi!AC410)</f>
        <v>0</v>
      </c>
    </row>
    <row r="464" spans="1:30" x14ac:dyDescent="0.25">
      <c r="A464" s="7" t="s">
        <v>1973</v>
      </c>
      <c r="B464" s="8" t="str">
        <f>(Audi!A411)</f>
        <v>S4 (B8)</v>
      </c>
      <c r="C464" s="9" t="str">
        <f>(Audi!B411)</f>
        <v>2009-2016</v>
      </c>
      <c r="D464" s="59" t="str">
        <f>(Audi!C411)</f>
        <v>FF10</v>
      </c>
      <c r="E464" s="8" t="str">
        <f>(Audi!D411)</f>
        <v>Liquid Metal</v>
      </c>
      <c r="F464" s="8" t="str">
        <f>(Audi!E411)</f>
        <v>10H909545013LM</v>
      </c>
      <c r="G464" s="14">
        <f>(Audi!F411)</f>
        <v>22</v>
      </c>
      <c r="H464" s="12" t="str">
        <f>(Audi!G411)</f>
        <v>19"</v>
      </c>
      <c r="I464" s="12" t="str">
        <f>(Audi!H411)</f>
        <v>9.5"</v>
      </c>
      <c r="J464" s="12" t="str">
        <f>(Audi!I411)</f>
        <v>45</v>
      </c>
      <c r="K464" s="12" t="str">
        <f>(Audi!J411)</f>
        <v>5x112</v>
      </c>
      <c r="L464" s="12">
        <f>(Audi!K411)</f>
        <v>66.56</v>
      </c>
      <c r="M464" s="8" t="str">
        <f>(Audi!L411)</f>
        <v>High Offset</v>
      </c>
      <c r="N464" s="8">
        <f>(Audi!M411)</f>
        <v>0</v>
      </c>
      <c r="O464" s="9" t="str">
        <f>(Audi!N411)</f>
        <v>265/35R19</v>
      </c>
      <c r="P464" s="60" t="str">
        <f>(Audi!O411)</f>
        <v>FF10</v>
      </c>
      <c r="Q464" s="8" t="str">
        <f>(Audi!P411)</f>
        <v>10H909545013LM</v>
      </c>
      <c r="R464" s="14">
        <f>(Audi!Q411)</f>
        <v>22</v>
      </c>
      <c r="S464" s="12" t="str">
        <f>(Audi!R411)</f>
        <v>19"</v>
      </c>
      <c r="T464" s="12" t="str">
        <f>(Audi!S411)</f>
        <v>9.5"</v>
      </c>
      <c r="U464" s="12" t="str">
        <f>(Audi!T411)</f>
        <v>45</v>
      </c>
      <c r="V464" s="12" t="str">
        <f>(Audi!U411)</f>
        <v>5x112</v>
      </c>
      <c r="W464" s="12">
        <f>(Audi!V411)</f>
        <v>66.56</v>
      </c>
      <c r="X464" s="8" t="str">
        <f>(Audi!W411)</f>
        <v>High Offset</v>
      </c>
      <c r="Y464" s="8">
        <f>(Audi!X411)</f>
        <v>0</v>
      </c>
      <c r="Z464" s="9" t="str">
        <f>(Audi!Y411)</f>
        <v>265/35R19</v>
      </c>
      <c r="AA464" s="8">
        <f>(Audi!Z411)</f>
        <v>0</v>
      </c>
      <c r="AB464" s="8" t="str">
        <f>(Audi!AA411)</f>
        <v>Included</v>
      </c>
      <c r="AC464" s="8" t="str">
        <f>(Audi!AB411)</f>
        <v>LBM1415027C60-ZN</v>
      </c>
      <c r="AD464" s="8">
        <f>(Audi!AC411)</f>
        <v>0</v>
      </c>
    </row>
    <row r="465" spans="1:30" x14ac:dyDescent="0.25">
      <c r="A465" s="7" t="s">
        <v>1973</v>
      </c>
      <c r="B465" s="8" t="str">
        <f>(Audi!A412)</f>
        <v>S4 (B8)</v>
      </c>
      <c r="C465" s="9" t="str">
        <f>(Audi!B412)</f>
        <v>2009-2016</v>
      </c>
      <c r="D465" s="59" t="str">
        <f>(Audi!C412)</f>
        <v>FF10</v>
      </c>
      <c r="E465" s="8" t="str">
        <f>(Audi!D412)</f>
        <v>Tarmac</v>
      </c>
      <c r="F465" s="8" t="str">
        <f>(Audi!E412)</f>
        <v>10H009035013TM</v>
      </c>
      <c r="G465" s="14">
        <f>(Audi!F412)</f>
        <v>11</v>
      </c>
      <c r="H465" s="12" t="str">
        <f>(Audi!G412)</f>
        <v>20"</v>
      </c>
      <c r="I465" s="12" t="str">
        <f>(Audi!H412)</f>
        <v>9.0"</v>
      </c>
      <c r="J465" s="12" t="str">
        <f>(Audi!I412)</f>
        <v>35</v>
      </c>
      <c r="K465" s="12" t="str">
        <f>(Audi!J412)</f>
        <v>5x112</v>
      </c>
      <c r="L465" s="12">
        <f>(Audi!K412)</f>
        <v>66.56</v>
      </c>
      <c r="M465" s="8" t="str">
        <f>(Audi!L412)</f>
        <v>High Offset</v>
      </c>
      <c r="N465" s="8">
        <f>(Audi!M412)</f>
        <v>0</v>
      </c>
      <c r="O465" s="9" t="str">
        <f>(Audi!N412)</f>
        <v>255/30R20</v>
      </c>
      <c r="P465" s="60" t="str">
        <f>(Audi!O412)</f>
        <v>FF10</v>
      </c>
      <c r="Q465" s="8" t="str">
        <f>(Audi!P412)</f>
        <v>10H009035013TM</v>
      </c>
      <c r="R465" s="14">
        <f>(Audi!Q412)</f>
        <v>11</v>
      </c>
      <c r="S465" s="12" t="str">
        <f>(Audi!R412)</f>
        <v>20"</v>
      </c>
      <c r="T465" s="12" t="str">
        <f>(Audi!S412)</f>
        <v>9.0"</v>
      </c>
      <c r="U465" s="12" t="str">
        <f>(Audi!T412)</f>
        <v>35</v>
      </c>
      <c r="V465" s="12" t="str">
        <f>(Audi!U412)</f>
        <v>5x112</v>
      </c>
      <c r="W465" s="12">
        <f>(Audi!V412)</f>
        <v>66.56</v>
      </c>
      <c r="X465" s="8" t="str">
        <f>(Audi!W412)</f>
        <v>High Offset</v>
      </c>
      <c r="Y465" s="8">
        <f>(Audi!X412)</f>
        <v>0</v>
      </c>
      <c r="Z465" s="9" t="str">
        <f>(Audi!Y412)</f>
        <v>255/30R20</v>
      </c>
      <c r="AA465" s="8">
        <f>(Audi!Z412)</f>
        <v>0</v>
      </c>
      <c r="AB465" s="8" t="str">
        <f>(Audi!AA412)</f>
        <v>Included</v>
      </c>
      <c r="AC465" s="8" t="str">
        <f>(Audi!AB412)</f>
        <v>LBM1415027C60-ZN</v>
      </c>
      <c r="AD465" s="8">
        <f>(Audi!AC412)</f>
        <v>0</v>
      </c>
    </row>
    <row r="466" spans="1:30" x14ac:dyDescent="0.25">
      <c r="A466" s="7" t="s">
        <v>1973</v>
      </c>
      <c r="B466" s="8" t="str">
        <f>(Audi!A413)</f>
        <v>S4 (B8)</v>
      </c>
      <c r="C466" s="9" t="str">
        <f>(Audi!B413)</f>
        <v>2009-2016</v>
      </c>
      <c r="D466" s="59" t="str">
        <f>(Audi!C413)</f>
        <v>FF10</v>
      </c>
      <c r="E466" s="8" t="str">
        <f>(Audi!D413)</f>
        <v>Liquid Metal</v>
      </c>
      <c r="F466" s="8" t="str">
        <f>(Audi!E413)</f>
        <v>10H009035013LM</v>
      </c>
      <c r="G466" s="14">
        <f>(Audi!F413)</f>
        <v>11</v>
      </c>
      <c r="H466" s="12" t="str">
        <f>(Audi!G413)</f>
        <v>20"</v>
      </c>
      <c r="I466" s="12" t="str">
        <f>(Audi!H413)</f>
        <v>9.0"</v>
      </c>
      <c r="J466" s="12" t="str">
        <f>(Audi!I413)</f>
        <v>35</v>
      </c>
      <c r="K466" s="12" t="str">
        <f>(Audi!J413)</f>
        <v>5x112</v>
      </c>
      <c r="L466" s="12">
        <f>(Audi!K413)</f>
        <v>66.56</v>
      </c>
      <c r="M466" s="8" t="str">
        <f>(Audi!L413)</f>
        <v>High Offset</v>
      </c>
      <c r="N466" s="8">
        <f>(Audi!M413)</f>
        <v>0</v>
      </c>
      <c r="O466" s="9" t="str">
        <f>(Audi!N413)</f>
        <v>255/30R20</v>
      </c>
      <c r="P466" s="60" t="str">
        <f>(Audi!O413)</f>
        <v>FF10</v>
      </c>
      <c r="Q466" s="8" t="str">
        <f>(Audi!P413)</f>
        <v>10H009035013LM</v>
      </c>
      <c r="R466" s="14">
        <f>(Audi!Q413)</f>
        <v>11</v>
      </c>
      <c r="S466" s="12" t="str">
        <f>(Audi!R413)</f>
        <v>20"</v>
      </c>
      <c r="T466" s="12" t="str">
        <f>(Audi!S413)</f>
        <v>9.0"</v>
      </c>
      <c r="U466" s="12" t="str">
        <f>(Audi!T413)</f>
        <v>35</v>
      </c>
      <c r="V466" s="12" t="str">
        <f>(Audi!U413)</f>
        <v>5x112</v>
      </c>
      <c r="W466" s="12">
        <f>(Audi!V413)</f>
        <v>66.56</v>
      </c>
      <c r="X466" s="8" t="str">
        <f>(Audi!W413)</f>
        <v>High Offset</v>
      </c>
      <c r="Y466" s="8">
        <f>(Audi!X413)</f>
        <v>0</v>
      </c>
      <c r="Z466" s="9" t="str">
        <f>(Audi!Y413)</f>
        <v>255/30R20</v>
      </c>
      <c r="AA466" s="8">
        <f>(Audi!Z413)</f>
        <v>0</v>
      </c>
      <c r="AB466" s="8" t="str">
        <f>(Audi!AA413)</f>
        <v>Included</v>
      </c>
      <c r="AC466" s="8" t="str">
        <f>(Audi!AB413)</f>
        <v>LBM1415027C60-ZN</v>
      </c>
      <c r="AD466" s="8">
        <f>(Audi!AC413)</f>
        <v>0</v>
      </c>
    </row>
    <row r="467" spans="1:30" x14ac:dyDescent="0.25">
      <c r="A467" s="7" t="s">
        <v>1973</v>
      </c>
      <c r="B467" s="8" t="str">
        <f>(Audi!A414)</f>
        <v>S4 (B8)</v>
      </c>
      <c r="C467" s="9" t="str">
        <f>(Audi!B414)</f>
        <v>2009-2016</v>
      </c>
      <c r="D467" s="59" t="str">
        <f>(Audi!C414)</f>
        <v>FF11</v>
      </c>
      <c r="E467" s="8" t="str">
        <f>(Audi!D414)</f>
        <v>Tarmac</v>
      </c>
      <c r="F467" s="8" t="str">
        <f>(Audi!E414)</f>
        <v>11H909035013TM</v>
      </c>
      <c r="G467" s="14">
        <f>(Audi!F414)</f>
        <v>16</v>
      </c>
      <c r="H467" s="12" t="str">
        <f>(Audi!G414)</f>
        <v>19"</v>
      </c>
      <c r="I467" s="12" t="str">
        <f>(Audi!H414)</f>
        <v>9.0"</v>
      </c>
      <c r="J467" s="12" t="str">
        <f>(Audi!I414)</f>
        <v>35</v>
      </c>
      <c r="K467" s="12" t="str">
        <f>(Audi!J414)</f>
        <v>5x112</v>
      </c>
      <c r="L467" s="12">
        <f>(Audi!K414)</f>
        <v>66.56</v>
      </c>
      <c r="M467" s="8" t="str">
        <f>(Audi!L414)</f>
        <v>High Offset</v>
      </c>
      <c r="N467" s="8">
        <f>(Audi!M414)</f>
        <v>0</v>
      </c>
      <c r="O467" s="9" t="str">
        <f>(Audi!N414)</f>
        <v>255/35R19</v>
      </c>
      <c r="P467" s="60" t="str">
        <f>(Audi!O414)</f>
        <v>FF11</v>
      </c>
      <c r="Q467" s="8" t="str">
        <f>(Audi!P414)</f>
        <v>11H909035013TM</v>
      </c>
      <c r="R467" s="14">
        <f>(Audi!Q414)</f>
        <v>16</v>
      </c>
      <c r="S467" s="12" t="str">
        <f>(Audi!R414)</f>
        <v>19"</v>
      </c>
      <c r="T467" s="12" t="str">
        <f>(Audi!S414)</f>
        <v>9.0"</v>
      </c>
      <c r="U467" s="12" t="str">
        <f>(Audi!T414)</f>
        <v>35</v>
      </c>
      <c r="V467" s="12" t="str">
        <f>(Audi!U414)</f>
        <v>5x112</v>
      </c>
      <c r="W467" s="12">
        <f>(Audi!V414)</f>
        <v>66.56</v>
      </c>
      <c r="X467" s="8" t="str">
        <f>(Audi!W414)</f>
        <v>High Offset</v>
      </c>
      <c r="Y467" s="8">
        <f>(Audi!X414)</f>
        <v>0</v>
      </c>
      <c r="Z467" s="9" t="str">
        <f>(Audi!Y414)</f>
        <v>255/35R19</v>
      </c>
      <c r="AA467" s="8">
        <f>(Audi!Z414)</f>
        <v>0</v>
      </c>
      <c r="AB467" s="8" t="str">
        <f>(Audi!AA414)</f>
        <v>Included</v>
      </c>
      <c r="AC467" s="8" t="str">
        <f>(Audi!AB414)</f>
        <v>LBM1415027C60-ZN</v>
      </c>
      <c r="AD467" s="8">
        <f>(Audi!AC414)</f>
        <v>0</v>
      </c>
    </row>
    <row r="468" spans="1:30" x14ac:dyDescent="0.25">
      <c r="A468" s="7" t="s">
        <v>1973</v>
      </c>
      <c r="B468" s="8" t="str">
        <f>(Audi!A415)</f>
        <v>S4 (B8)</v>
      </c>
      <c r="C468" s="9" t="str">
        <f>(Audi!B415)</f>
        <v>2009-2016</v>
      </c>
      <c r="D468" s="59" t="str">
        <f>(Audi!C415)</f>
        <v>FF11</v>
      </c>
      <c r="E468" s="8" t="str">
        <f>(Audi!D415)</f>
        <v>Liquid Metal</v>
      </c>
      <c r="F468" s="8" t="str">
        <f>(Audi!E415)</f>
        <v>11H909035013LM</v>
      </c>
      <c r="G468" s="14">
        <f>(Audi!F415)</f>
        <v>4</v>
      </c>
      <c r="H468" s="12" t="str">
        <f>(Audi!G415)</f>
        <v>19"</v>
      </c>
      <c r="I468" s="12" t="str">
        <f>(Audi!H415)</f>
        <v>9.0"</v>
      </c>
      <c r="J468" s="12" t="str">
        <f>(Audi!I415)</f>
        <v>35</v>
      </c>
      <c r="K468" s="12" t="str">
        <f>(Audi!J415)</f>
        <v>5x112</v>
      </c>
      <c r="L468" s="12">
        <f>(Audi!K415)</f>
        <v>66.56</v>
      </c>
      <c r="M468" s="8" t="str">
        <f>(Audi!L415)</f>
        <v>High Offset</v>
      </c>
      <c r="N468" s="8">
        <f>(Audi!M415)</f>
        <v>0</v>
      </c>
      <c r="O468" s="9" t="str">
        <f>(Audi!N415)</f>
        <v>255/35R19</v>
      </c>
      <c r="P468" s="60" t="str">
        <f>(Audi!O415)</f>
        <v>FF11</v>
      </c>
      <c r="Q468" s="8" t="str">
        <f>(Audi!P415)</f>
        <v>11H909035013LM</v>
      </c>
      <c r="R468" s="14">
        <f>(Audi!Q415)</f>
        <v>4</v>
      </c>
      <c r="S468" s="12" t="str">
        <f>(Audi!R415)</f>
        <v>19"</v>
      </c>
      <c r="T468" s="12" t="str">
        <f>(Audi!S415)</f>
        <v>9.0"</v>
      </c>
      <c r="U468" s="12" t="str">
        <f>(Audi!T415)</f>
        <v>35</v>
      </c>
      <c r="V468" s="12" t="str">
        <f>(Audi!U415)</f>
        <v>5x112</v>
      </c>
      <c r="W468" s="12">
        <f>(Audi!V415)</f>
        <v>66.56</v>
      </c>
      <c r="X468" s="8" t="str">
        <f>(Audi!W415)</f>
        <v>High Offset</v>
      </c>
      <c r="Y468" s="8">
        <f>(Audi!X415)</f>
        <v>0</v>
      </c>
      <c r="Z468" s="9" t="str">
        <f>(Audi!Y415)</f>
        <v>255/35R19</v>
      </c>
      <c r="AA468" s="8">
        <f>(Audi!Z415)</f>
        <v>0</v>
      </c>
      <c r="AB468" s="8" t="str">
        <f>(Audi!AA415)</f>
        <v>Included</v>
      </c>
      <c r="AC468" s="8" t="str">
        <f>(Audi!AB415)</f>
        <v>LBM1415027C60-ZN</v>
      </c>
      <c r="AD468" s="8">
        <f>(Audi!AC415)</f>
        <v>0</v>
      </c>
    </row>
    <row r="469" spans="1:30" x14ac:dyDescent="0.25">
      <c r="A469" s="7" t="s">
        <v>1973</v>
      </c>
      <c r="B469" s="8" t="str">
        <f>(Audi!A416)</f>
        <v>S4 (B8)</v>
      </c>
      <c r="C469" s="9" t="str">
        <f>(Audi!B416)</f>
        <v>2009-2016</v>
      </c>
      <c r="D469" s="59" t="str">
        <f>(Audi!C416)</f>
        <v>FF11</v>
      </c>
      <c r="E469" s="8" t="str">
        <f>(Audi!D416)</f>
        <v>Tarmac</v>
      </c>
      <c r="F469" s="8" t="str">
        <f>(Audi!E416)</f>
        <v>11H909545013TM</v>
      </c>
      <c r="G469" s="14">
        <f>(Audi!F416)</f>
        <v>3</v>
      </c>
      <c r="H469" s="12" t="str">
        <f>(Audi!G416)</f>
        <v>19"</v>
      </c>
      <c r="I469" s="12" t="str">
        <f>(Audi!H416)</f>
        <v>9.5"</v>
      </c>
      <c r="J469" s="12" t="str">
        <f>(Audi!I416)</f>
        <v>45</v>
      </c>
      <c r="K469" s="12" t="str">
        <f>(Audi!J416)</f>
        <v>5x112</v>
      </c>
      <c r="L469" s="12">
        <f>(Audi!K416)</f>
        <v>66.56</v>
      </c>
      <c r="M469" s="8" t="str">
        <f>(Audi!L416)</f>
        <v>High Offset</v>
      </c>
      <c r="N469" s="8">
        <f>(Audi!M416)</f>
        <v>0</v>
      </c>
      <c r="O469" s="9" t="str">
        <f>(Audi!N416)</f>
        <v>265/35R19</v>
      </c>
      <c r="P469" s="60" t="str">
        <f>(Audi!O416)</f>
        <v>FF11</v>
      </c>
      <c r="Q469" s="8" t="str">
        <f>(Audi!P416)</f>
        <v>11H909545013TM</v>
      </c>
      <c r="R469" s="14">
        <f>(Audi!Q416)</f>
        <v>3</v>
      </c>
      <c r="S469" s="12" t="str">
        <f>(Audi!R416)</f>
        <v>19"</v>
      </c>
      <c r="T469" s="12" t="str">
        <f>(Audi!S416)</f>
        <v>9.5"</v>
      </c>
      <c r="U469" s="12" t="str">
        <f>(Audi!T416)</f>
        <v>45</v>
      </c>
      <c r="V469" s="12" t="str">
        <f>(Audi!U416)</f>
        <v>5x112</v>
      </c>
      <c r="W469" s="12">
        <f>(Audi!V416)</f>
        <v>66.56</v>
      </c>
      <c r="X469" s="8" t="str">
        <f>(Audi!W416)</f>
        <v>High Offset</v>
      </c>
      <c r="Y469" s="8">
        <f>(Audi!X416)</f>
        <v>0</v>
      </c>
      <c r="Z469" s="9" t="str">
        <f>(Audi!Y416)</f>
        <v>265/35R19</v>
      </c>
      <c r="AA469" s="8">
        <f>(Audi!Z416)</f>
        <v>0</v>
      </c>
      <c r="AB469" s="8" t="str">
        <f>(Audi!AA416)</f>
        <v>Included</v>
      </c>
      <c r="AC469" s="8" t="str">
        <f>(Audi!AB416)</f>
        <v>LBM1415027C60-ZN</v>
      </c>
      <c r="AD469" s="8">
        <f>(Audi!AC416)</f>
        <v>0</v>
      </c>
    </row>
    <row r="470" spans="1:30" x14ac:dyDescent="0.25">
      <c r="A470" s="7" t="s">
        <v>1973</v>
      </c>
      <c r="B470" s="8" t="str">
        <f>(Audi!A417)</f>
        <v>S4 (B8)</v>
      </c>
      <c r="C470" s="9" t="str">
        <f>(Audi!B417)</f>
        <v>2009-2016</v>
      </c>
      <c r="D470" s="59" t="str">
        <f>(Audi!C417)</f>
        <v>FF11</v>
      </c>
      <c r="E470" s="8" t="str">
        <f>(Audi!D417)</f>
        <v>Liquid Metal</v>
      </c>
      <c r="F470" s="8" t="str">
        <f>(Audi!E417)</f>
        <v>11H909545013LM</v>
      </c>
      <c r="G470" s="14">
        <f>(Audi!F417)</f>
        <v>3</v>
      </c>
      <c r="H470" s="12" t="str">
        <f>(Audi!G417)</f>
        <v>19"</v>
      </c>
      <c r="I470" s="12" t="str">
        <f>(Audi!H417)</f>
        <v>9.5"</v>
      </c>
      <c r="J470" s="12" t="str">
        <f>(Audi!I417)</f>
        <v>45</v>
      </c>
      <c r="K470" s="12" t="str">
        <f>(Audi!J417)</f>
        <v>5x112</v>
      </c>
      <c r="L470" s="12">
        <f>(Audi!K417)</f>
        <v>66.56</v>
      </c>
      <c r="M470" s="8" t="str">
        <f>(Audi!L417)</f>
        <v>High Offset</v>
      </c>
      <c r="N470" s="8">
        <f>(Audi!M417)</f>
        <v>0</v>
      </c>
      <c r="O470" s="9" t="str">
        <f>(Audi!N417)</f>
        <v>265/35R19</v>
      </c>
      <c r="P470" s="60" t="str">
        <f>(Audi!O417)</f>
        <v>FF11</v>
      </c>
      <c r="Q470" s="8" t="str">
        <f>(Audi!P417)</f>
        <v>11H909545013LM</v>
      </c>
      <c r="R470" s="14">
        <f>(Audi!Q417)</f>
        <v>3</v>
      </c>
      <c r="S470" s="12" t="str">
        <f>(Audi!R417)</f>
        <v>19"</v>
      </c>
      <c r="T470" s="12" t="str">
        <f>(Audi!S417)</f>
        <v>9.5"</v>
      </c>
      <c r="U470" s="12" t="str">
        <f>(Audi!T417)</f>
        <v>45</v>
      </c>
      <c r="V470" s="12" t="str">
        <f>(Audi!U417)</f>
        <v>5x112</v>
      </c>
      <c r="W470" s="12">
        <f>(Audi!V417)</f>
        <v>66.56</v>
      </c>
      <c r="X470" s="8" t="str">
        <f>(Audi!W417)</f>
        <v>High Offset</v>
      </c>
      <c r="Y470" s="8">
        <f>(Audi!X417)</f>
        <v>0</v>
      </c>
      <c r="Z470" s="9" t="str">
        <f>(Audi!Y417)</f>
        <v>265/35R19</v>
      </c>
      <c r="AA470" s="8">
        <f>(Audi!Z417)</f>
        <v>0</v>
      </c>
      <c r="AB470" s="8" t="str">
        <f>(Audi!AA417)</f>
        <v>Included</v>
      </c>
      <c r="AC470" s="8" t="str">
        <f>(Audi!AB417)</f>
        <v>LBM1415027C60-ZN</v>
      </c>
      <c r="AD470" s="8">
        <f>(Audi!AC417)</f>
        <v>0</v>
      </c>
    </row>
    <row r="471" spans="1:30" x14ac:dyDescent="0.25">
      <c r="A471" s="7" t="s">
        <v>1973</v>
      </c>
      <c r="B471" s="8" t="str">
        <f>(Audi!A418)</f>
        <v>S4 (B8)</v>
      </c>
      <c r="C471" s="9" t="str">
        <f>(Audi!B418)</f>
        <v>2009-2016</v>
      </c>
      <c r="D471" s="59" t="str">
        <f>(Audi!C418)</f>
        <v>FF11</v>
      </c>
      <c r="E471" s="8" t="str">
        <f>(Audi!D418)</f>
        <v>Tarmac</v>
      </c>
      <c r="F471" s="8" t="str">
        <f>(Audi!E418)</f>
        <v>11H009035013TM</v>
      </c>
      <c r="G471" s="14">
        <f>(Audi!F418)</f>
        <v>0</v>
      </c>
      <c r="H471" s="12" t="str">
        <f>(Audi!G418)</f>
        <v>20"</v>
      </c>
      <c r="I471" s="12" t="str">
        <f>(Audi!H418)</f>
        <v>9.0"</v>
      </c>
      <c r="J471" s="12" t="str">
        <f>(Audi!I418)</f>
        <v>35</v>
      </c>
      <c r="K471" s="12" t="str">
        <f>(Audi!J418)</f>
        <v>5x112</v>
      </c>
      <c r="L471" s="12">
        <f>(Audi!K418)</f>
        <v>66.56</v>
      </c>
      <c r="M471" s="8" t="str">
        <f>(Audi!L418)</f>
        <v>High Offset</v>
      </c>
      <c r="N471" s="8">
        <f>(Audi!M418)</f>
        <v>0</v>
      </c>
      <c r="O471" s="9" t="str">
        <f>(Audi!N418)</f>
        <v>255/30R20</v>
      </c>
      <c r="P471" s="60" t="str">
        <f>(Audi!O418)</f>
        <v>FF11</v>
      </c>
      <c r="Q471" s="8" t="str">
        <f>(Audi!P418)</f>
        <v>11H009035013TM</v>
      </c>
      <c r="R471" s="14">
        <f>(Audi!Q418)</f>
        <v>0</v>
      </c>
      <c r="S471" s="12" t="str">
        <f>(Audi!R418)</f>
        <v>20"</v>
      </c>
      <c r="T471" s="12" t="str">
        <f>(Audi!S418)</f>
        <v>9.0"</v>
      </c>
      <c r="U471" s="12" t="str">
        <f>(Audi!T418)</f>
        <v>35</v>
      </c>
      <c r="V471" s="12" t="str">
        <f>(Audi!U418)</f>
        <v>5x112</v>
      </c>
      <c r="W471" s="12">
        <f>(Audi!V418)</f>
        <v>66.56</v>
      </c>
      <c r="X471" s="8" t="str">
        <f>(Audi!W418)</f>
        <v>High Offset</v>
      </c>
      <c r="Y471" s="8">
        <f>(Audi!X418)</f>
        <v>0</v>
      </c>
      <c r="Z471" s="9" t="str">
        <f>(Audi!Y418)</f>
        <v>255/30R20</v>
      </c>
      <c r="AA471" s="8">
        <f>(Audi!Z418)</f>
        <v>0</v>
      </c>
      <c r="AB471" s="8" t="str">
        <f>(Audi!AA418)</f>
        <v>Included</v>
      </c>
      <c r="AC471" s="8" t="str">
        <f>(Audi!AB418)</f>
        <v>LBM1415027C60-ZN</v>
      </c>
      <c r="AD471" s="8">
        <f>(Audi!AC418)</f>
        <v>0</v>
      </c>
    </row>
    <row r="472" spans="1:30" x14ac:dyDescent="0.25">
      <c r="A472" s="7" t="s">
        <v>1973</v>
      </c>
      <c r="B472" s="8" t="str">
        <f>(Audi!A419)</f>
        <v>S4 (B8)</v>
      </c>
      <c r="C472" s="9" t="str">
        <f>(Audi!B419)</f>
        <v>2009-2016</v>
      </c>
      <c r="D472" s="59" t="str">
        <f>(Audi!C419)</f>
        <v>FF11</v>
      </c>
      <c r="E472" s="8" t="str">
        <f>(Audi!D419)</f>
        <v>Liquid Metal</v>
      </c>
      <c r="F472" s="8" t="str">
        <f>(Audi!E419)</f>
        <v>11H009035013LM</v>
      </c>
      <c r="G472" s="14">
        <f>(Audi!F419)</f>
        <v>27</v>
      </c>
      <c r="H472" s="12" t="str">
        <f>(Audi!G419)</f>
        <v>20"</v>
      </c>
      <c r="I472" s="12" t="str">
        <f>(Audi!H419)</f>
        <v>9.0"</v>
      </c>
      <c r="J472" s="12" t="str">
        <f>(Audi!I419)</f>
        <v>35</v>
      </c>
      <c r="K472" s="12" t="str">
        <f>(Audi!J419)</f>
        <v>5x112</v>
      </c>
      <c r="L472" s="12">
        <f>(Audi!K419)</f>
        <v>66.56</v>
      </c>
      <c r="M472" s="8" t="str">
        <f>(Audi!L419)</f>
        <v>High Offset</v>
      </c>
      <c r="N472" s="8">
        <f>(Audi!M419)</f>
        <v>0</v>
      </c>
      <c r="O472" s="9" t="str">
        <f>(Audi!N419)</f>
        <v>255/30R20</v>
      </c>
      <c r="P472" s="60" t="str">
        <f>(Audi!O419)</f>
        <v>FF11</v>
      </c>
      <c r="Q472" s="8" t="str">
        <f>(Audi!P419)</f>
        <v>11H009035013LM</v>
      </c>
      <c r="R472" s="14">
        <f>(Audi!Q419)</f>
        <v>27</v>
      </c>
      <c r="S472" s="12" t="str">
        <f>(Audi!R419)</f>
        <v>20"</v>
      </c>
      <c r="T472" s="12" t="str">
        <f>(Audi!S419)</f>
        <v>9.0"</v>
      </c>
      <c r="U472" s="12" t="str">
        <f>(Audi!T419)</f>
        <v>35</v>
      </c>
      <c r="V472" s="12" t="str">
        <f>(Audi!U419)</f>
        <v>5x112</v>
      </c>
      <c r="W472" s="12">
        <f>(Audi!V419)</f>
        <v>66.56</v>
      </c>
      <c r="X472" s="8" t="str">
        <f>(Audi!W419)</f>
        <v>High Offset</v>
      </c>
      <c r="Y472" s="8">
        <f>(Audi!X419)</f>
        <v>0</v>
      </c>
      <c r="Z472" s="9" t="str">
        <f>(Audi!Y419)</f>
        <v>255/30R20</v>
      </c>
      <c r="AA472" s="8">
        <f>(Audi!Z419)</f>
        <v>0</v>
      </c>
      <c r="AB472" s="8" t="str">
        <f>(Audi!AA419)</f>
        <v>Included</v>
      </c>
      <c r="AC472" s="8" t="str">
        <f>(Audi!AB419)</f>
        <v>LBM1415027C60-ZN</v>
      </c>
      <c r="AD472" s="8">
        <f>(Audi!AC419)</f>
        <v>0</v>
      </c>
    </row>
    <row r="473" spans="1:30" x14ac:dyDescent="0.25">
      <c r="A473" s="7" t="s">
        <v>1973</v>
      </c>
      <c r="B473" s="8" t="str">
        <f>(Audi!A420)</f>
        <v>S4 (B8)</v>
      </c>
      <c r="C473" s="9" t="str">
        <f>(Audi!B420)</f>
        <v>2009-2016</v>
      </c>
      <c r="D473" s="59" t="str">
        <f>(Audi!C420)</f>
        <v>FF15</v>
      </c>
      <c r="E473" s="8" t="str">
        <f>(Audi!D420)</f>
        <v>Tarmac</v>
      </c>
      <c r="F473" s="8" t="str">
        <f>(Audi!E420)</f>
        <v>15H909545013TM</v>
      </c>
      <c r="G473" s="14">
        <f>(Audi!F420)</f>
        <v>0</v>
      </c>
      <c r="H473" s="12" t="str">
        <f>(Audi!G420)</f>
        <v>19"</v>
      </c>
      <c r="I473" s="12" t="str">
        <f>(Audi!H420)</f>
        <v>9.5"</v>
      </c>
      <c r="J473" s="12" t="str">
        <f>(Audi!I420)</f>
        <v>45</v>
      </c>
      <c r="K473" s="12" t="str">
        <f>(Audi!J420)</f>
        <v>5x112</v>
      </c>
      <c r="L473" s="12">
        <f>(Audi!K420)</f>
        <v>66.56</v>
      </c>
      <c r="M473" s="8" t="str">
        <f>(Audi!L420)</f>
        <v>High Offset</v>
      </c>
      <c r="N473" s="8">
        <f>(Audi!M420)</f>
        <v>24</v>
      </c>
      <c r="O473" s="9" t="str">
        <f>(Audi!N420)</f>
        <v>265/35R19</v>
      </c>
      <c r="P473" s="60" t="str">
        <f>(Audi!O420)</f>
        <v>FF15</v>
      </c>
      <c r="Q473" s="8" t="str">
        <f>(Audi!P420)</f>
        <v>15H909545013TM</v>
      </c>
      <c r="R473" s="14">
        <f>(Audi!Q420)</f>
        <v>0</v>
      </c>
      <c r="S473" s="12" t="str">
        <f>(Audi!R420)</f>
        <v>19"</v>
      </c>
      <c r="T473" s="12" t="str">
        <f>(Audi!S420)</f>
        <v>9.5"</v>
      </c>
      <c r="U473" s="12" t="str">
        <f>(Audi!T420)</f>
        <v>45</v>
      </c>
      <c r="V473" s="12" t="str">
        <f>(Audi!U420)</f>
        <v>5x112</v>
      </c>
      <c r="W473" s="12">
        <f>(Audi!V420)</f>
        <v>66.56</v>
      </c>
      <c r="X473" s="8" t="str">
        <f>(Audi!W420)</f>
        <v>High Offset</v>
      </c>
      <c r="Y473" s="8">
        <f>(Audi!X420)</f>
        <v>24</v>
      </c>
      <c r="Z473" s="9" t="str">
        <f>(Audi!Y420)</f>
        <v>265/35R19</v>
      </c>
      <c r="AA473" s="8">
        <f>(Audi!Z420)</f>
        <v>0</v>
      </c>
      <c r="AB473" s="8" t="str">
        <f>(Audi!AA420)</f>
        <v>Included</v>
      </c>
      <c r="AC473" s="8" t="str">
        <f>(Audi!AB420)</f>
        <v>LBM1415027C60-ZN</v>
      </c>
      <c r="AD473" s="8">
        <f>(Audi!AC420)</f>
        <v>0</v>
      </c>
    </row>
    <row r="474" spans="1:30" x14ac:dyDescent="0.25">
      <c r="A474" s="7" t="s">
        <v>1973</v>
      </c>
      <c r="B474" s="8" t="str">
        <f>(Audi!A421)</f>
        <v>S4 (B8)</v>
      </c>
      <c r="C474" s="9" t="str">
        <f>(Audi!B421)</f>
        <v>2009-2016</v>
      </c>
      <c r="D474" s="59" t="str">
        <f>(Audi!C421)</f>
        <v>FF15</v>
      </c>
      <c r="E474" s="8" t="str">
        <f>(Audi!D421)</f>
        <v>Tarmac</v>
      </c>
      <c r="F474" s="8" t="str">
        <f>(Audi!E421)</f>
        <v>15H909545013TM</v>
      </c>
      <c r="G474" s="14">
        <f>(Audi!F421)</f>
        <v>0</v>
      </c>
      <c r="H474" s="12" t="str">
        <f>(Audi!G421)</f>
        <v>19"</v>
      </c>
      <c r="I474" s="12" t="str">
        <f>(Audi!H421)</f>
        <v>9.5"</v>
      </c>
      <c r="J474" s="12" t="str">
        <f>(Audi!I421)</f>
        <v>45</v>
      </c>
      <c r="K474" s="12" t="str">
        <f>(Audi!J421)</f>
        <v>5x112</v>
      </c>
      <c r="L474" s="12">
        <f>(Audi!K421)</f>
        <v>66.56</v>
      </c>
      <c r="M474" s="8" t="str">
        <f>(Audi!L421)</f>
        <v>High Offset</v>
      </c>
      <c r="N474" s="8">
        <f>(Audi!M421)</f>
        <v>24</v>
      </c>
      <c r="O474" s="9" t="str">
        <f>(Audi!N421)</f>
        <v>265/35R19</v>
      </c>
      <c r="P474" s="60" t="str">
        <f>(Audi!O421)</f>
        <v>FF15</v>
      </c>
      <c r="Q474" s="8" t="str">
        <f>(Audi!P421)</f>
        <v>15H909545013TM</v>
      </c>
      <c r="R474" s="14">
        <f>(Audi!Q421)</f>
        <v>0</v>
      </c>
      <c r="S474" s="12" t="str">
        <f>(Audi!R421)</f>
        <v>19"</v>
      </c>
      <c r="T474" s="12" t="str">
        <f>(Audi!S421)</f>
        <v>9.5"</v>
      </c>
      <c r="U474" s="12" t="str">
        <f>(Audi!T421)</f>
        <v>45</v>
      </c>
      <c r="V474" s="12" t="str">
        <f>(Audi!U421)</f>
        <v>5x112</v>
      </c>
      <c r="W474" s="12">
        <f>(Audi!V421)</f>
        <v>66.56</v>
      </c>
      <c r="X474" s="8" t="str">
        <f>(Audi!W421)</f>
        <v>High Offset</v>
      </c>
      <c r="Y474" s="8">
        <f>(Audi!X421)</f>
        <v>24</v>
      </c>
      <c r="Z474" s="9" t="str">
        <f>(Audi!Y421)</f>
        <v>265/35R19</v>
      </c>
      <c r="AA474" s="8">
        <f>(Audi!Z421)</f>
        <v>0</v>
      </c>
      <c r="AB474" s="8" t="str">
        <f>(Audi!AA421)</f>
        <v>Included</v>
      </c>
      <c r="AC474" s="8" t="str">
        <f>(Audi!AB421)</f>
        <v>LBM1415027C60-ZN</v>
      </c>
      <c r="AD474" s="8">
        <f>(Audi!AC421)</f>
        <v>0</v>
      </c>
    </row>
    <row r="475" spans="1:30" x14ac:dyDescent="0.25">
      <c r="A475" s="7" t="s">
        <v>1973</v>
      </c>
      <c r="B475" s="8" t="str">
        <f>(Audi!A422)</f>
        <v>S4 (B9)</v>
      </c>
      <c r="C475" s="9" t="str">
        <f>(Audi!B422)</f>
        <v>2017-2019</v>
      </c>
      <c r="D475" s="59" t="str">
        <f>(Audi!C422)</f>
        <v>FF01</v>
      </c>
      <c r="E475" s="8" t="str">
        <f>(Audi!D422)</f>
        <v>Tarmac</v>
      </c>
      <c r="F475" s="8" t="str">
        <f>(Audi!E422)</f>
        <v>01M009025013TM</v>
      </c>
      <c r="G475" s="14">
        <f>(Audi!F422)</f>
        <v>0</v>
      </c>
      <c r="H475" s="12" t="str">
        <f>(Audi!G422)</f>
        <v>20"</v>
      </c>
      <c r="I475" s="12" t="str">
        <f>(Audi!H422)</f>
        <v>9.0"</v>
      </c>
      <c r="J475" s="12" t="str">
        <f>(Audi!I422)</f>
        <v>25</v>
      </c>
      <c r="K475" s="12" t="str">
        <f>(Audi!J422)</f>
        <v>5x112</v>
      </c>
      <c r="L475" s="12">
        <f>(Audi!K422)</f>
        <v>66.56</v>
      </c>
      <c r="M475" s="8" t="str">
        <f>(Audi!L422)</f>
        <v>Medium Offset</v>
      </c>
      <c r="N475" s="8">
        <f>(Audi!M422)</f>
        <v>25.8</v>
      </c>
      <c r="O475" s="9" t="str">
        <f>(Audi!N422)</f>
        <v>245/30R20</v>
      </c>
      <c r="P475" s="60" t="str">
        <f>(Audi!O422)</f>
        <v>FF01</v>
      </c>
      <c r="Q475" s="8" t="str">
        <f>(Audi!P422)</f>
        <v>01M009025013TM</v>
      </c>
      <c r="R475" s="14">
        <f>(Audi!Q422)</f>
        <v>0</v>
      </c>
      <c r="S475" s="12" t="str">
        <f>(Audi!R422)</f>
        <v>20"</v>
      </c>
      <c r="T475" s="12" t="str">
        <f>(Audi!S422)</f>
        <v>9.0"</v>
      </c>
      <c r="U475" s="12" t="str">
        <f>(Audi!T422)</f>
        <v>25</v>
      </c>
      <c r="V475" s="12" t="str">
        <f>(Audi!U422)</f>
        <v>5x112</v>
      </c>
      <c r="W475" s="12">
        <f>(Audi!V422)</f>
        <v>66.56</v>
      </c>
      <c r="X475" s="8" t="str">
        <f>(Audi!W422)</f>
        <v>Medium Offset</v>
      </c>
      <c r="Y475" s="8">
        <f>(Audi!X422)</f>
        <v>25.8</v>
      </c>
      <c r="Z475" s="9" t="str">
        <f>(Audi!Y422)</f>
        <v>245/30R20</v>
      </c>
      <c r="AA475" s="8" t="str">
        <f>(Audi!Z422)</f>
        <v>F2 Fitment up front when not lowered (slight poke but no rubbing)</v>
      </c>
      <c r="AB475" s="8" t="str">
        <f>(Audi!AA422)</f>
        <v>Included</v>
      </c>
      <c r="AC475" s="8" t="str">
        <f>(Audi!AB422)</f>
        <v>LBM1415027C60-ZN</v>
      </c>
      <c r="AD475" s="8">
        <f>(Audi!AC422)</f>
        <v>0</v>
      </c>
    </row>
    <row r="476" spans="1:30" x14ac:dyDescent="0.25">
      <c r="A476" s="7" t="s">
        <v>1973</v>
      </c>
      <c r="B476" s="8" t="str">
        <f>(Audi!A423)</f>
        <v>S4 (B9)</v>
      </c>
      <c r="C476" s="9" t="str">
        <f>(Audi!B423)</f>
        <v>2017-2019</v>
      </c>
      <c r="D476" s="59" t="str">
        <f>(Audi!C423)</f>
        <v>FF01</v>
      </c>
      <c r="E476" s="8" t="str">
        <f>(Audi!D423)</f>
        <v>Liquid Silver</v>
      </c>
      <c r="F476" s="8" t="str">
        <f>(Audi!E423)</f>
        <v>01M009025013LS</v>
      </c>
      <c r="G476" s="14">
        <f>(Audi!F423)</f>
        <v>34</v>
      </c>
      <c r="H476" s="12" t="str">
        <f>(Audi!G423)</f>
        <v>20"</v>
      </c>
      <c r="I476" s="12" t="str">
        <f>(Audi!H423)</f>
        <v>9.0"</v>
      </c>
      <c r="J476" s="12" t="str">
        <f>(Audi!I423)</f>
        <v>25</v>
      </c>
      <c r="K476" s="12" t="str">
        <f>(Audi!J423)</f>
        <v>5x112</v>
      </c>
      <c r="L476" s="12">
        <f>(Audi!K423)</f>
        <v>66.56</v>
      </c>
      <c r="M476" s="8" t="str">
        <f>(Audi!L423)</f>
        <v>Medium Offset</v>
      </c>
      <c r="N476" s="8">
        <f>(Audi!M423)</f>
        <v>25.8</v>
      </c>
      <c r="O476" s="9" t="str">
        <f>(Audi!N423)</f>
        <v>245/30R20</v>
      </c>
      <c r="P476" s="60" t="str">
        <f>(Audi!O423)</f>
        <v>FF01</v>
      </c>
      <c r="Q476" s="8" t="str">
        <f>(Audi!P423)</f>
        <v>01M009025013LS</v>
      </c>
      <c r="R476" s="14">
        <f>(Audi!Q423)</f>
        <v>34</v>
      </c>
      <c r="S476" s="12" t="str">
        <f>(Audi!R423)</f>
        <v>20"</v>
      </c>
      <c r="T476" s="12" t="str">
        <f>(Audi!S423)</f>
        <v>9.0"</v>
      </c>
      <c r="U476" s="12" t="str">
        <f>(Audi!T423)</f>
        <v>25</v>
      </c>
      <c r="V476" s="12" t="str">
        <f>(Audi!U423)</f>
        <v>5x112</v>
      </c>
      <c r="W476" s="12">
        <f>(Audi!V423)</f>
        <v>66.56</v>
      </c>
      <c r="X476" s="8" t="str">
        <f>(Audi!W423)</f>
        <v>Medium Offset</v>
      </c>
      <c r="Y476" s="8">
        <f>(Audi!X423)</f>
        <v>25.8</v>
      </c>
      <c r="Z476" s="9" t="str">
        <f>(Audi!Y423)</f>
        <v>245/30R20</v>
      </c>
      <c r="AA476" s="8" t="str">
        <f>(Audi!Z423)</f>
        <v>F2 Fitment up front when not lowered (slight poke but no rubbing)</v>
      </c>
      <c r="AB476" s="8" t="str">
        <f>(Audi!AA423)</f>
        <v>Included</v>
      </c>
      <c r="AC476" s="8" t="str">
        <f>(Audi!AB423)</f>
        <v>LBM1415027C60-ZN</v>
      </c>
      <c r="AD476" s="8">
        <f>(Audi!AC423)</f>
        <v>0</v>
      </c>
    </row>
    <row r="477" spans="1:30" x14ac:dyDescent="0.25">
      <c r="A477" s="7" t="s">
        <v>1973</v>
      </c>
      <c r="B477" s="8" t="str">
        <f>(Audi!A424)</f>
        <v>S4 (B9)</v>
      </c>
      <c r="C477" s="9" t="str">
        <f>(Audi!B424)</f>
        <v>2017-2019</v>
      </c>
      <c r="D477" s="59" t="str">
        <f>(Audi!C424)</f>
        <v>FF04</v>
      </c>
      <c r="E477" s="8" t="str">
        <f>(Audi!D424)</f>
        <v>Tarmac</v>
      </c>
      <c r="F477" s="8" t="str">
        <f>(Audi!E424)</f>
        <v>04M009025013TM</v>
      </c>
      <c r="G477" s="14">
        <f>(Audi!F424)</f>
        <v>7</v>
      </c>
      <c r="H477" s="12" t="str">
        <f>(Audi!G424)</f>
        <v>20"</v>
      </c>
      <c r="I477" s="12" t="str">
        <f>(Audi!H424)</f>
        <v>9.0"</v>
      </c>
      <c r="J477" s="12" t="str">
        <f>(Audi!I424)</f>
        <v>25</v>
      </c>
      <c r="K477" s="12" t="str">
        <f>(Audi!J424)</f>
        <v>5x112</v>
      </c>
      <c r="L477" s="12">
        <f>(Audi!K424)</f>
        <v>66.56</v>
      </c>
      <c r="M477" s="8" t="str">
        <f>(Audi!L424)</f>
        <v>Medium Offset</v>
      </c>
      <c r="N477" s="8">
        <f>(Audi!M424)</f>
        <v>24.8</v>
      </c>
      <c r="O477" s="9" t="str">
        <f>(Audi!N424)</f>
        <v>245/30R20</v>
      </c>
      <c r="P477" s="60" t="str">
        <f>(Audi!O424)</f>
        <v>FF04</v>
      </c>
      <c r="Q477" s="8" t="str">
        <f>(Audi!P424)</f>
        <v>04M009025013TM</v>
      </c>
      <c r="R477" s="14">
        <f>(Audi!Q424)</f>
        <v>7</v>
      </c>
      <c r="S477" s="12" t="str">
        <f>(Audi!R424)</f>
        <v>20"</v>
      </c>
      <c r="T477" s="12" t="str">
        <f>(Audi!S424)</f>
        <v>9.0"</v>
      </c>
      <c r="U477" s="12" t="str">
        <f>(Audi!T424)</f>
        <v>25</v>
      </c>
      <c r="V477" s="12" t="str">
        <f>(Audi!U424)</f>
        <v>5x112</v>
      </c>
      <c r="W477" s="12">
        <f>(Audi!V424)</f>
        <v>66.56</v>
      </c>
      <c r="X477" s="8" t="str">
        <f>(Audi!W424)</f>
        <v>Medium Offset</v>
      </c>
      <c r="Y477" s="8">
        <f>(Audi!X424)</f>
        <v>24.8</v>
      </c>
      <c r="Z477" s="9" t="str">
        <f>(Audi!Y424)</f>
        <v>245/30R20</v>
      </c>
      <c r="AA477" s="8" t="str">
        <f>(Audi!Z424)</f>
        <v>F2 Fitment up front when not lowered (slight poke but no rubbing)</v>
      </c>
      <c r="AB477" s="8" t="str">
        <f>(Audi!AA424)</f>
        <v>Included</v>
      </c>
      <c r="AC477" s="8" t="str">
        <f>(Audi!AB424)</f>
        <v>LBM1415027C60-ZN</v>
      </c>
      <c r="AD477" s="8">
        <f>(Audi!AC424)</f>
        <v>0</v>
      </c>
    </row>
    <row r="478" spans="1:30" x14ac:dyDescent="0.25">
      <c r="A478" s="7" t="s">
        <v>1973</v>
      </c>
      <c r="B478" s="8" t="str">
        <f>(Audi!A425)</f>
        <v>S4 (B9)</v>
      </c>
      <c r="C478" s="9" t="str">
        <f>(Audi!B425)</f>
        <v>2017-2019</v>
      </c>
      <c r="D478" s="59" t="str">
        <f>(Audi!C425)</f>
        <v>FF04</v>
      </c>
      <c r="E478" s="8" t="str">
        <f>(Audi!D425)</f>
        <v>Liquid Metal</v>
      </c>
      <c r="F478" s="8" t="str">
        <f>(Audi!E425)</f>
        <v>04M009025013LM</v>
      </c>
      <c r="G478" s="14">
        <f>(Audi!F425)</f>
        <v>9</v>
      </c>
      <c r="H478" s="12" t="str">
        <f>(Audi!G425)</f>
        <v>20"</v>
      </c>
      <c r="I478" s="12" t="str">
        <f>(Audi!H425)</f>
        <v>9.0"</v>
      </c>
      <c r="J478" s="12" t="str">
        <f>(Audi!I425)</f>
        <v>25</v>
      </c>
      <c r="K478" s="12" t="str">
        <f>(Audi!J425)</f>
        <v>5x112</v>
      </c>
      <c r="L478" s="12">
        <f>(Audi!K425)</f>
        <v>66.56</v>
      </c>
      <c r="M478" s="8" t="str">
        <f>(Audi!L425)</f>
        <v>Medium Offset</v>
      </c>
      <c r="N478" s="8">
        <f>(Audi!M425)</f>
        <v>24.8</v>
      </c>
      <c r="O478" s="9" t="str">
        <f>(Audi!N425)</f>
        <v>245/30R20</v>
      </c>
      <c r="P478" s="60" t="str">
        <f>(Audi!O425)</f>
        <v>FF04</v>
      </c>
      <c r="Q478" s="8" t="str">
        <f>(Audi!P425)</f>
        <v>04M009025013LM</v>
      </c>
      <c r="R478" s="14">
        <f>(Audi!Q425)</f>
        <v>9</v>
      </c>
      <c r="S478" s="12" t="str">
        <f>(Audi!R425)</f>
        <v>20"</v>
      </c>
      <c r="T478" s="12" t="str">
        <f>(Audi!S425)</f>
        <v>9.0"</v>
      </c>
      <c r="U478" s="12" t="str">
        <f>(Audi!T425)</f>
        <v>25</v>
      </c>
      <c r="V478" s="12" t="str">
        <f>(Audi!U425)</f>
        <v>5x112</v>
      </c>
      <c r="W478" s="12">
        <f>(Audi!V425)</f>
        <v>66.56</v>
      </c>
      <c r="X478" s="8" t="str">
        <f>(Audi!W425)</f>
        <v>Medium Offset</v>
      </c>
      <c r="Y478" s="8">
        <f>(Audi!X425)</f>
        <v>24.8</v>
      </c>
      <c r="Z478" s="9" t="str">
        <f>(Audi!Y425)</f>
        <v>245/30R20</v>
      </c>
      <c r="AA478" s="8" t="str">
        <f>(Audi!Z425)</f>
        <v>F2 Fitment up front when not lowered (slight poke but no rubbing)</v>
      </c>
      <c r="AB478" s="8" t="str">
        <f>(Audi!AA425)</f>
        <v>Included</v>
      </c>
      <c r="AC478" s="8" t="str">
        <f>(Audi!AB425)</f>
        <v>LBM1415027C60-ZN</v>
      </c>
      <c r="AD478" s="8">
        <f>(Audi!AC425)</f>
        <v>0</v>
      </c>
    </row>
    <row r="479" spans="1:30" x14ac:dyDescent="0.25">
      <c r="A479" s="7" t="s">
        <v>1973</v>
      </c>
      <c r="B479" s="8" t="str">
        <f>(Audi!A426)</f>
        <v>S4 (B9)</v>
      </c>
      <c r="C479" s="9" t="str">
        <f>(Audi!B426)</f>
        <v>2017-2019</v>
      </c>
      <c r="D479" s="59" t="str">
        <f>(Audi!C426)</f>
        <v>FF10</v>
      </c>
      <c r="E479" s="8" t="str">
        <f>(Audi!D426)</f>
        <v>Tarmac</v>
      </c>
      <c r="F479" s="8" t="str">
        <f>(Audi!E426)</f>
        <v>10M009025013TM</v>
      </c>
      <c r="G479" s="14">
        <f>(Audi!F426)</f>
        <v>24</v>
      </c>
      <c r="H479" s="12" t="str">
        <f>(Audi!G426)</f>
        <v>20"</v>
      </c>
      <c r="I479" s="12" t="str">
        <f>(Audi!H426)</f>
        <v>9.0"</v>
      </c>
      <c r="J479" s="12" t="str">
        <f>(Audi!I426)</f>
        <v>25</v>
      </c>
      <c r="K479" s="12" t="str">
        <f>(Audi!J426)</f>
        <v>5x112</v>
      </c>
      <c r="L479" s="12">
        <f>(Audi!K426)</f>
        <v>66.56</v>
      </c>
      <c r="M479" s="8" t="str">
        <f>(Audi!L426)</f>
        <v>Medium Offset</v>
      </c>
      <c r="N479" s="8">
        <f>(Audi!M426)</f>
        <v>0</v>
      </c>
      <c r="O479" s="9" t="str">
        <f>(Audi!N426)</f>
        <v>245/30R20</v>
      </c>
      <c r="P479" s="60" t="str">
        <f>(Audi!O426)</f>
        <v>FF10</v>
      </c>
      <c r="Q479" s="8" t="str">
        <f>(Audi!P426)</f>
        <v>10M009025013TM</v>
      </c>
      <c r="R479" s="14">
        <f>(Audi!Q426)</f>
        <v>24</v>
      </c>
      <c r="S479" s="12" t="str">
        <f>(Audi!R426)</f>
        <v>20"</v>
      </c>
      <c r="T479" s="12" t="str">
        <f>(Audi!S426)</f>
        <v>9.0"</v>
      </c>
      <c r="U479" s="12" t="str">
        <f>(Audi!T426)</f>
        <v>25</v>
      </c>
      <c r="V479" s="12" t="str">
        <f>(Audi!U426)</f>
        <v>5x112</v>
      </c>
      <c r="W479" s="12">
        <f>(Audi!V426)</f>
        <v>66.56</v>
      </c>
      <c r="X479" s="8" t="str">
        <f>(Audi!W426)</f>
        <v>Medium Offset</v>
      </c>
      <c r="Y479" s="8">
        <f>(Audi!X426)</f>
        <v>0</v>
      </c>
      <c r="Z479" s="9" t="str">
        <f>(Audi!Y426)</f>
        <v>245/30R20</v>
      </c>
      <c r="AA479" s="8" t="str">
        <f>(Audi!Z426)</f>
        <v>F2 Fitment up front when not lowered (slight poke but no rubbing)</v>
      </c>
      <c r="AB479" s="8" t="str">
        <f>(Audi!AA426)</f>
        <v>Included</v>
      </c>
      <c r="AC479" s="8" t="str">
        <f>(Audi!AB426)</f>
        <v>LBM1415027C60-ZN</v>
      </c>
      <c r="AD479" s="8">
        <f>(Audi!AC426)</f>
        <v>0</v>
      </c>
    </row>
    <row r="480" spans="1:30" x14ac:dyDescent="0.25">
      <c r="A480" s="7" t="s">
        <v>1973</v>
      </c>
      <c r="B480" s="8" t="str">
        <f>(Audi!A427)</f>
        <v>S4 (B9)</v>
      </c>
      <c r="C480" s="9" t="str">
        <f>(Audi!B427)</f>
        <v>2017-2019</v>
      </c>
      <c r="D480" s="59" t="str">
        <f>(Audi!C427)</f>
        <v>FF10</v>
      </c>
      <c r="E480" s="8" t="str">
        <f>(Audi!D427)</f>
        <v>Liquid Metal</v>
      </c>
      <c r="F480" s="8" t="str">
        <f>(Audi!E427)</f>
        <v>10M009025013LM</v>
      </c>
      <c r="G480" s="14">
        <f>(Audi!F427)</f>
        <v>8</v>
      </c>
      <c r="H480" s="12" t="str">
        <f>(Audi!G427)</f>
        <v>20"</v>
      </c>
      <c r="I480" s="12" t="str">
        <f>(Audi!H427)</f>
        <v>9.0"</v>
      </c>
      <c r="J480" s="12" t="str">
        <f>(Audi!I427)</f>
        <v>25</v>
      </c>
      <c r="K480" s="12" t="str">
        <f>(Audi!J427)</f>
        <v>5x112</v>
      </c>
      <c r="L480" s="12">
        <f>(Audi!K427)</f>
        <v>66.56</v>
      </c>
      <c r="M480" s="8" t="str">
        <f>(Audi!L427)</f>
        <v>Medium Offset</v>
      </c>
      <c r="N480" s="8">
        <f>(Audi!M427)</f>
        <v>0</v>
      </c>
      <c r="O480" s="9" t="str">
        <f>(Audi!N427)</f>
        <v>245/30R20</v>
      </c>
      <c r="P480" s="60" t="str">
        <f>(Audi!O427)</f>
        <v>FF10</v>
      </c>
      <c r="Q480" s="8" t="str">
        <f>(Audi!P427)</f>
        <v>10M009025013LM</v>
      </c>
      <c r="R480" s="14">
        <f>(Audi!Q427)</f>
        <v>8</v>
      </c>
      <c r="S480" s="12" t="str">
        <f>(Audi!R427)</f>
        <v>20"</v>
      </c>
      <c r="T480" s="12" t="str">
        <f>(Audi!S427)</f>
        <v>9.0"</v>
      </c>
      <c r="U480" s="12" t="str">
        <f>(Audi!T427)</f>
        <v>25</v>
      </c>
      <c r="V480" s="12" t="str">
        <f>(Audi!U427)</f>
        <v>5x112</v>
      </c>
      <c r="W480" s="12">
        <f>(Audi!V427)</f>
        <v>66.56</v>
      </c>
      <c r="X480" s="8" t="str">
        <f>(Audi!W427)</f>
        <v>Medium Offset</v>
      </c>
      <c r="Y480" s="8">
        <f>(Audi!X427)</f>
        <v>0</v>
      </c>
      <c r="Z480" s="9" t="str">
        <f>(Audi!Y427)</f>
        <v>245/30R20</v>
      </c>
      <c r="AA480" s="8" t="str">
        <f>(Audi!Z427)</f>
        <v>F2 Fitment up front when not lowered (slight poke but no rubbing)</v>
      </c>
      <c r="AB480" s="8" t="str">
        <f>(Audi!AA427)</f>
        <v>Included</v>
      </c>
      <c r="AC480" s="8" t="str">
        <f>(Audi!AB427)</f>
        <v>LBM1415027C60-ZN</v>
      </c>
      <c r="AD480" s="8">
        <f>(Audi!AC427)</f>
        <v>0</v>
      </c>
    </row>
    <row r="481" spans="1:30" x14ac:dyDescent="0.25">
      <c r="A481" s="7" t="s">
        <v>1973</v>
      </c>
      <c r="B481" s="8" t="str">
        <f>(Audi!A428)</f>
        <v>S4 (B9)</v>
      </c>
      <c r="C481" s="9" t="str">
        <f>(Audi!B428)</f>
        <v>2017-2019</v>
      </c>
      <c r="D481" s="59" t="str">
        <f>(Audi!C428)</f>
        <v>FF11</v>
      </c>
      <c r="E481" s="8" t="str">
        <f>(Audi!D428)</f>
        <v>Tarmac</v>
      </c>
      <c r="F481" s="8" t="str">
        <f>(Audi!E428)</f>
        <v>11M009025013TM</v>
      </c>
      <c r="G481" s="14">
        <f>(Audi!F428)</f>
        <v>22</v>
      </c>
      <c r="H481" s="12" t="str">
        <f>(Audi!G428)</f>
        <v>20"</v>
      </c>
      <c r="I481" s="12" t="str">
        <f>(Audi!H428)</f>
        <v>9.0"</v>
      </c>
      <c r="J481" s="12" t="str">
        <f>(Audi!I428)</f>
        <v>25</v>
      </c>
      <c r="K481" s="12" t="str">
        <f>(Audi!J428)</f>
        <v>5x112</v>
      </c>
      <c r="L481" s="12">
        <f>(Audi!K428)</f>
        <v>66.56</v>
      </c>
      <c r="M481" s="8" t="str">
        <f>(Audi!L428)</f>
        <v>Medium Offset</v>
      </c>
      <c r="N481" s="8">
        <f>(Audi!M428)</f>
        <v>0</v>
      </c>
      <c r="O481" s="9" t="str">
        <f>(Audi!N428)</f>
        <v>245/30R20</v>
      </c>
      <c r="P481" s="60" t="str">
        <f>(Audi!O428)</f>
        <v>FF11</v>
      </c>
      <c r="Q481" s="8" t="str">
        <f>(Audi!P428)</f>
        <v>11M009025013TM</v>
      </c>
      <c r="R481" s="14">
        <f>(Audi!Q428)</f>
        <v>22</v>
      </c>
      <c r="S481" s="12" t="str">
        <f>(Audi!R428)</f>
        <v>20"</v>
      </c>
      <c r="T481" s="12" t="str">
        <f>(Audi!S428)</f>
        <v>9.0"</v>
      </c>
      <c r="U481" s="12" t="str">
        <f>(Audi!T428)</f>
        <v>25</v>
      </c>
      <c r="V481" s="12" t="str">
        <f>(Audi!U428)</f>
        <v>5x112</v>
      </c>
      <c r="W481" s="12">
        <f>(Audi!V428)</f>
        <v>66.56</v>
      </c>
      <c r="X481" s="8" t="str">
        <f>(Audi!W428)</f>
        <v>Medium Offset</v>
      </c>
      <c r="Y481" s="8">
        <f>(Audi!X428)</f>
        <v>0</v>
      </c>
      <c r="Z481" s="9" t="str">
        <f>(Audi!Y428)</f>
        <v>245/30R20</v>
      </c>
      <c r="AA481" s="8" t="str">
        <f>(Audi!Z428)</f>
        <v>F2 Fitment up front when not lowered (slight poke but no rubbing)</v>
      </c>
      <c r="AB481" s="8" t="str">
        <f>(Audi!AA428)</f>
        <v>Included</v>
      </c>
      <c r="AC481" s="8" t="str">
        <f>(Audi!AB428)</f>
        <v>LBM1415027C60-ZN</v>
      </c>
      <c r="AD481" s="8">
        <f>(Audi!AC428)</f>
        <v>0</v>
      </c>
    </row>
    <row r="482" spans="1:30" x14ac:dyDescent="0.25">
      <c r="A482" s="7" t="s">
        <v>1973</v>
      </c>
      <c r="B482" s="8" t="str">
        <f>(Audi!A429)</f>
        <v>S4 (B9)</v>
      </c>
      <c r="C482" s="9" t="str">
        <f>(Audi!B429)</f>
        <v>2017-2019</v>
      </c>
      <c r="D482" s="59" t="str">
        <f>(Audi!C429)</f>
        <v>FF11</v>
      </c>
      <c r="E482" s="8" t="str">
        <f>(Audi!D429)</f>
        <v>Liquid Metal</v>
      </c>
      <c r="F482" s="8" t="str">
        <f>(Audi!E429)</f>
        <v>11M009025013LM</v>
      </c>
      <c r="G482" s="14">
        <f>(Audi!F429)</f>
        <v>5</v>
      </c>
      <c r="H482" s="12" t="str">
        <f>(Audi!G429)</f>
        <v>20"</v>
      </c>
      <c r="I482" s="12" t="str">
        <f>(Audi!H429)</f>
        <v>9.0"</v>
      </c>
      <c r="J482" s="12" t="str">
        <f>(Audi!I429)</f>
        <v>25</v>
      </c>
      <c r="K482" s="12" t="str">
        <f>(Audi!J429)</f>
        <v>5x112</v>
      </c>
      <c r="L482" s="12">
        <f>(Audi!K429)</f>
        <v>66.56</v>
      </c>
      <c r="M482" s="8" t="str">
        <f>(Audi!L429)</f>
        <v>Medium Offset</v>
      </c>
      <c r="N482" s="8">
        <f>(Audi!M429)</f>
        <v>0</v>
      </c>
      <c r="O482" s="9" t="str">
        <f>(Audi!N429)</f>
        <v>245/30R20</v>
      </c>
      <c r="P482" s="60" t="str">
        <f>(Audi!O429)</f>
        <v>FF11</v>
      </c>
      <c r="Q482" s="8" t="str">
        <f>(Audi!P429)</f>
        <v>11M009025013LM</v>
      </c>
      <c r="R482" s="14">
        <f>(Audi!Q429)</f>
        <v>5</v>
      </c>
      <c r="S482" s="12" t="str">
        <f>(Audi!R429)</f>
        <v>20"</v>
      </c>
      <c r="T482" s="12" t="str">
        <f>(Audi!S429)</f>
        <v>9.0"</v>
      </c>
      <c r="U482" s="12" t="str">
        <f>(Audi!T429)</f>
        <v>25</v>
      </c>
      <c r="V482" s="12" t="str">
        <f>(Audi!U429)</f>
        <v>5x112</v>
      </c>
      <c r="W482" s="12">
        <f>(Audi!V429)</f>
        <v>66.56</v>
      </c>
      <c r="X482" s="8" t="str">
        <f>(Audi!W429)</f>
        <v>Medium Offset</v>
      </c>
      <c r="Y482" s="8">
        <f>(Audi!X429)</f>
        <v>0</v>
      </c>
      <c r="Z482" s="9" t="str">
        <f>(Audi!Y429)</f>
        <v>245/30R20</v>
      </c>
      <c r="AA482" s="8" t="str">
        <f>(Audi!Z429)</f>
        <v>F2 Fitment up front when not lowered (slight poke but no rubbing)</v>
      </c>
      <c r="AB482" s="8" t="str">
        <f>(Audi!AA429)</f>
        <v>Included</v>
      </c>
      <c r="AC482" s="8" t="str">
        <f>(Audi!AB429)</f>
        <v>LBM1415027C60-ZN</v>
      </c>
      <c r="AD482" s="8">
        <f>(Audi!AC429)</f>
        <v>0</v>
      </c>
    </row>
    <row r="483" spans="1:30" x14ac:dyDescent="0.25">
      <c r="A483" s="7" t="s">
        <v>1973</v>
      </c>
      <c r="B483" s="8" t="str">
        <f>(Audi!A430)</f>
        <v>S4 (B9)</v>
      </c>
      <c r="C483" s="9" t="str">
        <f>(Audi!B430)</f>
        <v>2017-2019</v>
      </c>
      <c r="D483" s="59" t="str">
        <f>(Audi!C430)</f>
        <v>FF15</v>
      </c>
      <c r="E483" s="8" t="str">
        <f>(Audi!D430)</f>
        <v>Tarmac</v>
      </c>
      <c r="F483" s="8" t="str">
        <f>(Audi!E430)</f>
        <v>15M009025013TM</v>
      </c>
      <c r="G483" s="14">
        <f>(Audi!F430)</f>
        <v>24</v>
      </c>
      <c r="H483" s="12" t="str">
        <f>(Audi!G430)</f>
        <v>20"</v>
      </c>
      <c r="I483" s="12" t="str">
        <f>(Audi!H430)</f>
        <v>9.0"</v>
      </c>
      <c r="J483" s="12" t="str">
        <f>(Audi!I430)</f>
        <v>25</v>
      </c>
      <c r="K483" s="12" t="str">
        <f>(Audi!J430)</f>
        <v>5x112</v>
      </c>
      <c r="L483" s="12">
        <f>(Audi!K430)</f>
        <v>66.56</v>
      </c>
      <c r="M483" s="8" t="str">
        <f>(Audi!L430)</f>
        <v>Medium Offset</v>
      </c>
      <c r="N483" s="8">
        <f>(Audi!M430)</f>
        <v>23.4</v>
      </c>
      <c r="O483" s="9" t="str">
        <f>(Audi!N430)</f>
        <v>245/30R20</v>
      </c>
      <c r="P483" s="60" t="str">
        <f>(Audi!O430)</f>
        <v>FF15</v>
      </c>
      <c r="Q483" s="8" t="str">
        <f>(Audi!P430)</f>
        <v>15M009025013TM</v>
      </c>
      <c r="R483" s="14">
        <f>(Audi!Q430)</f>
        <v>24</v>
      </c>
      <c r="S483" s="12" t="str">
        <f>(Audi!R430)</f>
        <v>20"</v>
      </c>
      <c r="T483" s="12" t="str">
        <f>(Audi!S430)</f>
        <v>9.0"</v>
      </c>
      <c r="U483" s="12" t="str">
        <f>(Audi!T430)</f>
        <v>25</v>
      </c>
      <c r="V483" s="12" t="str">
        <f>(Audi!U430)</f>
        <v>5x112</v>
      </c>
      <c r="W483" s="12">
        <f>(Audi!V430)</f>
        <v>66.56</v>
      </c>
      <c r="X483" s="8" t="str">
        <f>(Audi!W430)</f>
        <v>Medium Offset</v>
      </c>
      <c r="Y483" s="8">
        <f>(Audi!X430)</f>
        <v>23.4</v>
      </c>
      <c r="Z483" s="9" t="str">
        <f>(Audi!Y430)</f>
        <v>245/30R20</v>
      </c>
      <c r="AA483" s="8" t="str">
        <f>(Audi!Z430)</f>
        <v>F2 Fitment up front when not lowered (slight poke but no rubbing)</v>
      </c>
      <c r="AB483" s="8" t="str">
        <f>(Audi!AA430)</f>
        <v>Included</v>
      </c>
      <c r="AC483" s="8" t="str">
        <f>(Audi!AB430)</f>
        <v>LBM1415027C60-ZN</v>
      </c>
      <c r="AD483" s="8">
        <f>(Audi!AC430)</f>
        <v>0</v>
      </c>
    </row>
    <row r="484" spans="1:30" x14ac:dyDescent="0.25">
      <c r="A484" s="7" t="s">
        <v>1973</v>
      </c>
      <c r="B484" s="8" t="str">
        <f>(Audi!A431)</f>
        <v>S4 (B9)</v>
      </c>
      <c r="C484" s="9" t="str">
        <f>(Audi!B431)</f>
        <v>2017-2019</v>
      </c>
      <c r="D484" s="59" t="str">
        <f>(Audi!C431)</f>
        <v>FF15</v>
      </c>
      <c r="E484" s="8" t="str">
        <f>(Audi!D431)</f>
        <v>Tarmac</v>
      </c>
      <c r="F484" s="8" t="str">
        <f>(Audi!E431)</f>
        <v>15M009025013TM</v>
      </c>
      <c r="G484" s="14">
        <f>(Audi!F431)</f>
        <v>24</v>
      </c>
      <c r="H484" s="12" t="str">
        <f>(Audi!G431)</f>
        <v>20"</v>
      </c>
      <c r="I484" s="12" t="str">
        <f>(Audi!H431)</f>
        <v>9.0"</v>
      </c>
      <c r="J484" s="12" t="str">
        <f>(Audi!I431)</f>
        <v>25</v>
      </c>
      <c r="K484" s="12" t="str">
        <f>(Audi!J431)</f>
        <v>5x112</v>
      </c>
      <c r="L484" s="12">
        <f>(Audi!K431)</f>
        <v>66.56</v>
      </c>
      <c r="M484" s="8" t="str">
        <f>(Audi!L431)</f>
        <v>Medium Offset</v>
      </c>
      <c r="N484" s="8">
        <f>(Audi!M431)</f>
        <v>23.4</v>
      </c>
      <c r="O484" s="9" t="str">
        <f>(Audi!N431)</f>
        <v>245/30R20</v>
      </c>
      <c r="P484" s="60" t="str">
        <f>(Audi!O431)</f>
        <v>FF15</v>
      </c>
      <c r="Q484" s="8" t="str">
        <f>(Audi!P431)</f>
        <v>15M009025013TM</v>
      </c>
      <c r="R484" s="14">
        <f>(Audi!Q431)</f>
        <v>24</v>
      </c>
      <c r="S484" s="12" t="str">
        <f>(Audi!R431)</f>
        <v>20"</v>
      </c>
      <c r="T484" s="12" t="str">
        <f>(Audi!S431)</f>
        <v>9.0"</v>
      </c>
      <c r="U484" s="12" t="str">
        <f>(Audi!T431)</f>
        <v>25</v>
      </c>
      <c r="V484" s="12" t="str">
        <f>(Audi!U431)</f>
        <v>5x112</v>
      </c>
      <c r="W484" s="12">
        <f>(Audi!V431)</f>
        <v>66.56</v>
      </c>
      <c r="X484" s="8" t="str">
        <f>(Audi!W431)</f>
        <v>Medium Offset</v>
      </c>
      <c r="Y484" s="8">
        <f>(Audi!X431)</f>
        <v>23.4</v>
      </c>
      <c r="Z484" s="9" t="str">
        <f>(Audi!Y431)</f>
        <v>245/30R20</v>
      </c>
      <c r="AA484" s="8" t="str">
        <f>(Audi!Z431)</f>
        <v>F2 Fitment up front when not lowered (slight poke but no rubbing)</v>
      </c>
      <c r="AB484" s="8" t="str">
        <f>(Audi!AA431)</f>
        <v>Included</v>
      </c>
      <c r="AC484" s="8" t="str">
        <f>(Audi!AB431)</f>
        <v>LBM1415027C60-ZN</v>
      </c>
      <c r="AD484" s="8">
        <f>(Audi!AC431)</f>
        <v>0</v>
      </c>
    </row>
    <row r="485" spans="1:30" x14ac:dyDescent="0.25">
      <c r="A485" s="7" t="s">
        <v>1973</v>
      </c>
      <c r="B485" s="8" t="str">
        <f>(Audi!A432)</f>
        <v>S5</v>
      </c>
      <c r="C485" s="9" t="str">
        <f>(Audi!B432)</f>
        <v>2007-2016</v>
      </c>
      <c r="D485" s="59" t="str">
        <f>(Audi!C432)</f>
        <v>FF01</v>
      </c>
      <c r="E485" s="8" t="str">
        <f>(Audi!D432)</f>
        <v>Tarmac</v>
      </c>
      <c r="F485" s="8" t="str">
        <f>(Audi!E432)</f>
        <v>01M010535013TM</v>
      </c>
      <c r="G485" s="14">
        <f>(Audi!F432)</f>
        <v>1</v>
      </c>
      <c r="H485" s="12" t="str">
        <f>(Audi!G432)</f>
        <v>20"</v>
      </c>
      <c r="I485" s="12" t="str">
        <f>(Audi!H432)</f>
        <v>10.5"</v>
      </c>
      <c r="J485" s="12" t="str">
        <f>(Audi!I432)</f>
        <v>35</v>
      </c>
      <c r="K485" s="12" t="str">
        <f>(Audi!J432)</f>
        <v>5x112</v>
      </c>
      <c r="L485" s="12">
        <f>(Audi!K432)</f>
        <v>66.56</v>
      </c>
      <c r="M485" s="8" t="str">
        <f>(Audi!L432)</f>
        <v>Medium Offset</v>
      </c>
      <c r="N485" s="8">
        <f>(Audi!M432)</f>
        <v>28</v>
      </c>
      <c r="O485" s="9" t="str">
        <f>(Audi!N432)</f>
        <v>285/30R20</v>
      </c>
      <c r="P485" s="60" t="str">
        <f>(Audi!O432)</f>
        <v>FF01</v>
      </c>
      <c r="Q485" s="8" t="str">
        <f>(Audi!P432)</f>
        <v>01M010535013TM</v>
      </c>
      <c r="R485" s="14">
        <f>(Audi!Q432)</f>
        <v>1</v>
      </c>
      <c r="S485" s="12" t="str">
        <f>(Audi!R432)</f>
        <v>20"</v>
      </c>
      <c r="T485" s="12" t="str">
        <f>(Audi!S432)</f>
        <v>10.5"</v>
      </c>
      <c r="U485" s="12" t="str">
        <f>(Audi!T432)</f>
        <v>35</v>
      </c>
      <c r="V485" s="12" t="str">
        <f>(Audi!U432)</f>
        <v>5x112</v>
      </c>
      <c r="W485" s="12">
        <f>(Audi!V432)</f>
        <v>66.56</v>
      </c>
      <c r="X485" s="8" t="str">
        <f>(Audi!W432)</f>
        <v>Medium Offset</v>
      </c>
      <c r="Y485" s="8">
        <f>(Audi!X432)</f>
        <v>28</v>
      </c>
      <c r="Z485" s="9" t="str">
        <f>(Audi!Y432)</f>
        <v>285/30R20</v>
      </c>
      <c r="AA485" s="8" t="str">
        <f>(Audi!Z432)</f>
        <v>Excludes Carbon Ceramic, Excludes DRC (tire will rub at full lock on DRC lines)</v>
      </c>
      <c r="AB485" s="8" t="str">
        <f>(Audi!AA432)</f>
        <v>Included</v>
      </c>
      <c r="AC485" s="8" t="str">
        <f>(Audi!AB432)</f>
        <v>LBM1415027C60-ZN</v>
      </c>
      <c r="AD485" s="8">
        <f>(Audi!AC432)</f>
        <v>0</v>
      </c>
    </row>
    <row r="486" spans="1:30" x14ac:dyDescent="0.25">
      <c r="A486" s="7" t="s">
        <v>1973</v>
      </c>
      <c r="B486" s="8" t="str">
        <f>(Audi!A433)</f>
        <v>S5</v>
      </c>
      <c r="C486" s="9" t="str">
        <f>(Audi!B433)</f>
        <v>2007-2016</v>
      </c>
      <c r="D486" s="59" t="str">
        <f>(Audi!C433)</f>
        <v>FF01</v>
      </c>
      <c r="E486" s="8" t="str">
        <f>(Audi!D433)</f>
        <v>Liquid Silver</v>
      </c>
      <c r="F486" s="8" t="str">
        <f>(Audi!E433)</f>
        <v>01M010535013LS</v>
      </c>
      <c r="G486" s="14">
        <f>(Audi!F433)</f>
        <v>26</v>
      </c>
      <c r="H486" s="12" t="str">
        <f>(Audi!G433)</f>
        <v>20"</v>
      </c>
      <c r="I486" s="12" t="str">
        <f>(Audi!H433)</f>
        <v>10.5"</v>
      </c>
      <c r="J486" s="12" t="str">
        <f>(Audi!I433)</f>
        <v>35</v>
      </c>
      <c r="K486" s="12" t="str">
        <f>(Audi!J433)</f>
        <v>5x112</v>
      </c>
      <c r="L486" s="12">
        <f>(Audi!K433)</f>
        <v>66.56</v>
      </c>
      <c r="M486" s="8" t="str">
        <f>(Audi!L433)</f>
        <v>Medium Offset</v>
      </c>
      <c r="N486" s="8">
        <f>(Audi!M433)</f>
        <v>28</v>
      </c>
      <c r="O486" s="9" t="str">
        <f>(Audi!N433)</f>
        <v>285/30R20</v>
      </c>
      <c r="P486" s="60" t="str">
        <f>(Audi!O433)</f>
        <v>FF01</v>
      </c>
      <c r="Q486" s="8" t="str">
        <f>(Audi!P433)</f>
        <v>01M010535013LS</v>
      </c>
      <c r="R486" s="14">
        <f>(Audi!Q433)</f>
        <v>26</v>
      </c>
      <c r="S486" s="12" t="str">
        <f>(Audi!R433)</f>
        <v>20"</v>
      </c>
      <c r="T486" s="12" t="str">
        <f>(Audi!S433)</f>
        <v>10.5"</v>
      </c>
      <c r="U486" s="12" t="str">
        <f>(Audi!T433)</f>
        <v>35</v>
      </c>
      <c r="V486" s="12" t="str">
        <f>(Audi!U433)</f>
        <v>5x112</v>
      </c>
      <c r="W486" s="12">
        <f>(Audi!V433)</f>
        <v>66.56</v>
      </c>
      <c r="X486" s="8" t="str">
        <f>(Audi!W433)</f>
        <v>Medium Offset</v>
      </c>
      <c r="Y486" s="8">
        <f>(Audi!X433)</f>
        <v>28</v>
      </c>
      <c r="Z486" s="9" t="str">
        <f>(Audi!Y433)</f>
        <v>285/30R20</v>
      </c>
      <c r="AA486" s="8" t="str">
        <f>(Audi!Z433)</f>
        <v>Excludes Carbon Ceramic, Excludes DRC (tire will rub at full lock on DRC lines)</v>
      </c>
      <c r="AB486" s="8" t="str">
        <f>(Audi!AA433)</f>
        <v>Included</v>
      </c>
      <c r="AC486" s="8" t="str">
        <f>(Audi!AB433)</f>
        <v>LBM1415027C60-ZN</v>
      </c>
      <c r="AD486" s="8">
        <f>(Audi!AC433)</f>
        <v>0</v>
      </c>
    </row>
    <row r="487" spans="1:30" x14ac:dyDescent="0.25">
      <c r="A487" s="7" t="s">
        <v>1973</v>
      </c>
      <c r="B487" s="8" t="str">
        <f>(Audi!A434)</f>
        <v>S5</v>
      </c>
      <c r="C487" s="9" t="str">
        <f>(Audi!B434)</f>
        <v>2007-2016</v>
      </c>
      <c r="D487" s="59" t="str">
        <f>(Audi!C434)</f>
        <v>FF01</v>
      </c>
      <c r="E487" s="8" t="str">
        <f>(Audi!D434)</f>
        <v>Tarmac</v>
      </c>
      <c r="F487" s="8" t="str">
        <f>(Audi!E434)</f>
        <v>01M009025013TM</v>
      </c>
      <c r="G487" s="14">
        <f>(Audi!F434)</f>
        <v>0</v>
      </c>
      <c r="H487" s="12" t="str">
        <f>(Audi!G434)</f>
        <v>20"</v>
      </c>
      <c r="I487" s="12" t="str">
        <f>(Audi!H434)</f>
        <v>9.0"</v>
      </c>
      <c r="J487" s="12" t="str">
        <f>(Audi!I434)</f>
        <v>25</v>
      </c>
      <c r="K487" s="12" t="str">
        <f>(Audi!J434)</f>
        <v>5x112</v>
      </c>
      <c r="L487" s="12">
        <f>(Audi!K434)</f>
        <v>66.56</v>
      </c>
      <c r="M487" s="8" t="str">
        <f>(Audi!L434)</f>
        <v>Medium Offset</v>
      </c>
      <c r="N487" s="8">
        <f>(Audi!M434)</f>
        <v>25.8</v>
      </c>
      <c r="O487" s="9" t="str">
        <f>(Audi!N434)</f>
        <v>255/30R20</v>
      </c>
      <c r="P487" s="60" t="str">
        <f>(Audi!O434)</f>
        <v>FF01</v>
      </c>
      <c r="Q487" s="8" t="str">
        <f>(Audi!P434)</f>
        <v>01M009025013TM</v>
      </c>
      <c r="R487" s="14">
        <f>(Audi!Q434)</f>
        <v>0</v>
      </c>
      <c r="S487" s="12" t="str">
        <f>(Audi!R434)</f>
        <v>20"</v>
      </c>
      <c r="T487" s="12" t="str">
        <f>(Audi!S434)</f>
        <v>9.0"</v>
      </c>
      <c r="U487" s="12" t="str">
        <f>(Audi!T434)</f>
        <v>25</v>
      </c>
      <c r="V487" s="12" t="str">
        <f>(Audi!U434)</f>
        <v>5x112</v>
      </c>
      <c r="W487" s="12">
        <f>(Audi!V434)</f>
        <v>66.56</v>
      </c>
      <c r="X487" s="8" t="str">
        <f>(Audi!W434)</f>
        <v>Medium Offset</v>
      </c>
      <c r="Y487" s="8">
        <f>(Audi!X434)</f>
        <v>25.8</v>
      </c>
      <c r="Z487" s="9" t="str">
        <f>(Audi!Y434)</f>
        <v>255/30R20</v>
      </c>
      <c r="AA487" s="8" t="str">
        <f>(Audi!Z434)</f>
        <v>Excludes Carbon Ceramic, Excludes DRC (tire will rub at full lock)</v>
      </c>
      <c r="AB487" s="8" t="str">
        <f>(Audi!AA434)</f>
        <v>Included</v>
      </c>
      <c r="AC487" s="8" t="str">
        <f>(Audi!AB434)</f>
        <v>LBM1415027C60-ZN</v>
      </c>
      <c r="AD487" s="8">
        <f>(Audi!AC434)</f>
        <v>0</v>
      </c>
    </row>
    <row r="488" spans="1:30" x14ac:dyDescent="0.25">
      <c r="A488" s="7" t="s">
        <v>1973</v>
      </c>
      <c r="B488" s="8" t="str">
        <f>(Audi!A435)</f>
        <v>S5</v>
      </c>
      <c r="C488" s="9" t="str">
        <f>(Audi!B435)</f>
        <v>2007-2016</v>
      </c>
      <c r="D488" s="59" t="str">
        <f>(Audi!C435)</f>
        <v>FF01</v>
      </c>
      <c r="E488" s="8" t="str">
        <f>(Audi!D435)</f>
        <v>Liquid Silver</v>
      </c>
      <c r="F488" s="8" t="str">
        <f>(Audi!E435)</f>
        <v>01M009025013LS</v>
      </c>
      <c r="G488" s="14">
        <f>(Audi!F435)</f>
        <v>34</v>
      </c>
      <c r="H488" s="12" t="str">
        <f>(Audi!G435)</f>
        <v>20"</v>
      </c>
      <c r="I488" s="12" t="str">
        <f>(Audi!H435)</f>
        <v>9.0"</v>
      </c>
      <c r="J488" s="12" t="str">
        <f>(Audi!I435)</f>
        <v>25</v>
      </c>
      <c r="K488" s="12" t="str">
        <f>(Audi!J435)</f>
        <v>5x112</v>
      </c>
      <c r="L488" s="12">
        <f>(Audi!K435)</f>
        <v>66.56</v>
      </c>
      <c r="M488" s="8" t="str">
        <f>(Audi!L435)</f>
        <v>Medium Offset</v>
      </c>
      <c r="N488" s="8">
        <f>(Audi!M435)</f>
        <v>25.8</v>
      </c>
      <c r="O488" s="9" t="str">
        <f>(Audi!N435)</f>
        <v>255/30R20</v>
      </c>
      <c r="P488" s="60" t="str">
        <f>(Audi!O435)</f>
        <v>FF01</v>
      </c>
      <c r="Q488" s="8" t="str">
        <f>(Audi!P435)</f>
        <v>01M009025013LS</v>
      </c>
      <c r="R488" s="14">
        <f>(Audi!Q435)</f>
        <v>34</v>
      </c>
      <c r="S488" s="12" t="str">
        <f>(Audi!R435)</f>
        <v>20"</v>
      </c>
      <c r="T488" s="12" t="str">
        <f>(Audi!S435)</f>
        <v>9.0"</v>
      </c>
      <c r="U488" s="12" t="str">
        <f>(Audi!T435)</f>
        <v>25</v>
      </c>
      <c r="V488" s="12" t="str">
        <f>(Audi!U435)</f>
        <v>5x112</v>
      </c>
      <c r="W488" s="12">
        <f>(Audi!V435)</f>
        <v>66.56</v>
      </c>
      <c r="X488" s="8" t="str">
        <f>(Audi!W435)</f>
        <v>Medium Offset</v>
      </c>
      <c r="Y488" s="8">
        <f>(Audi!X435)</f>
        <v>25.8</v>
      </c>
      <c r="Z488" s="9" t="str">
        <f>(Audi!Y435)</f>
        <v>255/30R20</v>
      </c>
      <c r="AA488" s="8" t="str">
        <f>(Audi!Z435)</f>
        <v>Excludes Carbon Ceramic, Excludes DRC (tire will rub at full lock)</v>
      </c>
      <c r="AB488" s="8" t="str">
        <f>(Audi!AA435)</f>
        <v>Included</v>
      </c>
      <c r="AC488" s="8" t="str">
        <f>(Audi!AB435)</f>
        <v>LBM1415027C60-ZN</v>
      </c>
      <c r="AD488" s="8">
        <f>(Audi!AC435)</f>
        <v>0</v>
      </c>
    </row>
    <row r="489" spans="1:30" x14ac:dyDescent="0.25">
      <c r="A489" s="7" t="s">
        <v>1973</v>
      </c>
      <c r="B489" s="8" t="str">
        <f>(Audi!A436)</f>
        <v>S5</v>
      </c>
      <c r="C489" s="9" t="str">
        <f>(Audi!B436)</f>
        <v>2017-2019</v>
      </c>
      <c r="D489" s="59" t="str">
        <f>(Audi!C436)</f>
        <v>FF01</v>
      </c>
      <c r="E489" s="8" t="str">
        <f>(Audi!D436)</f>
        <v>Tarmac</v>
      </c>
      <c r="F489" s="8" t="str">
        <f>(Audi!E436)</f>
        <v>01M010535013TM</v>
      </c>
      <c r="G489" s="14">
        <f>(Audi!F436)</f>
        <v>1</v>
      </c>
      <c r="H489" s="12" t="str">
        <f>(Audi!G436)</f>
        <v>20"</v>
      </c>
      <c r="I489" s="12" t="str">
        <f>(Audi!H436)</f>
        <v>10.5"</v>
      </c>
      <c r="J489" s="12" t="str">
        <f>(Audi!I436)</f>
        <v>35</v>
      </c>
      <c r="K489" s="12" t="str">
        <f>(Audi!J436)</f>
        <v>5x112</v>
      </c>
      <c r="L489" s="12">
        <f>(Audi!K436)</f>
        <v>66.56</v>
      </c>
      <c r="M489" s="8" t="str">
        <f>(Audi!L436)</f>
        <v>Medium Offset</v>
      </c>
      <c r="N489" s="8">
        <f>(Audi!M436)</f>
        <v>28</v>
      </c>
      <c r="O489" s="9" t="str">
        <f>(Audi!N436)</f>
        <v>275/30R20</v>
      </c>
      <c r="P489" s="60" t="str">
        <f>(Audi!O436)</f>
        <v>FF01</v>
      </c>
      <c r="Q489" s="8" t="str">
        <f>(Audi!P436)</f>
        <v>01M010535013TM</v>
      </c>
      <c r="R489" s="14">
        <f>(Audi!Q436)</f>
        <v>1</v>
      </c>
      <c r="S489" s="12" t="str">
        <f>(Audi!R436)</f>
        <v>20"</v>
      </c>
      <c r="T489" s="12" t="str">
        <f>(Audi!S436)</f>
        <v>10.5"</v>
      </c>
      <c r="U489" s="12" t="str">
        <f>(Audi!T436)</f>
        <v>35</v>
      </c>
      <c r="V489" s="12" t="str">
        <f>(Audi!U436)</f>
        <v>5x112</v>
      </c>
      <c r="W489" s="12">
        <f>(Audi!V436)</f>
        <v>66.56</v>
      </c>
      <c r="X489" s="8" t="str">
        <f>(Audi!W436)</f>
        <v>Medium Offset</v>
      </c>
      <c r="Y489" s="8">
        <f>(Audi!X436)</f>
        <v>28</v>
      </c>
      <c r="Z489" s="9" t="str">
        <f>(Audi!Y436)</f>
        <v>275/30R20</v>
      </c>
      <c r="AA489" s="8">
        <f>(Audi!Z436)</f>
        <v>0</v>
      </c>
      <c r="AB489" s="8" t="str">
        <f>(Audi!AA436)</f>
        <v>Included</v>
      </c>
      <c r="AC489" s="8" t="str">
        <f>(Audi!AB436)</f>
        <v>LBM1415027C60-ZN</v>
      </c>
      <c r="AD489" s="8">
        <f>(Audi!AC436)</f>
        <v>0</v>
      </c>
    </row>
    <row r="490" spans="1:30" x14ac:dyDescent="0.25">
      <c r="A490" s="7" t="s">
        <v>1973</v>
      </c>
      <c r="B490" s="8" t="str">
        <f>(Audi!A437)</f>
        <v>S5</v>
      </c>
      <c r="C490" s="9" t="str">
        <f>(Audi!B437)</f>
        <v>2017-2019</v>
      </c>
      <c r="D490" s="59" t="str">
        <f>(Audi!C437)</f>
        <v>FF01</v>
      </c>
      <c r="E490" s="8" t="str">
        <f>(Audi!D437)</f>
        <v>Liquid Silver</v>
      </c>
      <c r="F490" s="8" t="str">
        <f>(Audi!E437)</f>
        <v>01M010535013LS</v>
      </c>
      <c r="G490" s="14">
        <f>(Audi!F437)</f>
        <v>26</v>
      </c>
      <c r="H490" s="12" t="str">
        <f>(Audi!G437)</f>
        <v>20"</v>
      </c>
      <c r="I490" s="12" t="str">
        <f>(Audi!H437)</f>
        <v>10.5"</v>
      </c>
      <c r="J490" s="12" t="str">
        <f>(Audi!I437)</f>
        <v>35</v>
      </c>
      <c r="K490" s="12" t="str">
        <f>(Audi!J437)</f>
        <v>5x112</v>
      </c>
      <c r="L490" s="12">
        <f>(Audi!K437)</f>
        <v>66.56</v>
      </c>
      <c r="M490" s="8" t="str">
        <f>(Audi!L437)</f>
        <v>Medium Offset</v>
      </c>
      <c r="N490" s="8">
        <f>(Audi!M437)</f>
        <v>28</v>
      </c>
      <c r="O490" s="9" t="str">
        <f>(Audi!N437)</f>
        <v>275/30R20</v>
      </c>
      <c r="P490" s="60" t="str">
        <f>(Audi!O437)</f>
        <v>FF01</v>
      </c>
      <c r="Q490" s="8" t="str">
        <f>(Audi!P437)</f>
        <v>01M010535013LS</v>
      </c>
      <c r="R490" s="14">
        <f>(Audi!Q437)</f>
        <v>26</v>
      </c>
      <c r="S490" s="12" t="str">
        <f>(Audi!R437)</f>
        <v>20"</v>
      </c>
      <c r="T490" s="12" t="str">
        <f>(Audi!S437)</f>
        <v>10.5"</v>
      </c>
      <c r="U490" s="12" t="str">
        <f>(Audi!T437)</f>
        <v>35</v>
      </c>
      <c r="V490" s="12" t="str">
        <f>(Audi!U437)</f>
        <v>5x112</v>
      </c>
      <c r="W490" s="12">
        <f>(Audi!V437)</f>
        <v>66.56</v>
      </c>
      <c r="X490" s="8" t="str">
        <f>(Audi!W437)</f>
        <v>Medium Offset</v>
      </c>
      <c r="Y490" s="8">
        <f>(Audi!X437)</f>
        <v>28</v>
      </c>
      <c r="Z490" s="9" t="str">
        <f>(Audi!Y437)</f>
        <v>275/30R20</v>
      </c>
      <c r="AA490" s="8">
        <f>(Audi!Z437)</f>
        <v>0</v>
      </c>
      <c r="AB490" s="8" t="str">
        <f>(Audi!AA437)</f>
        <v>Included</v>
      </c>
      <c r="AC490" s="8" t="str">
        <f>(Audi!AB437)</f>
        <v>LBM1415027C60-ZN</v>
      </c>
      <c r="AD490" s="8">
        <f>(Audi!AC437)</f>
        <v>0</v>
      </c>
    </row>
    <row r="491" spans="1:30" x14ac:dyDescent="0.25">
      <c r="A491" s="7" t="s">
        <v>1973</v>
      </c>
      <c r="B491" s="8" t="str">
        <f>(Audi!A438)</f>
        <v>S5</v>
      </c>
      <c r="C491" s="9" t="str">
        <f>(Audi!B438)</f>
        <v>2007-2016</v>
      </c>
      <c r="D491" s="59" t="str">
        <f>(Audi!C438)</f>
        <v>FF04</v>
      </c>
      <c r="E491" s="8" t="str">
        <f>(Audi!D438)</f>
        <v>Tarmac</v>
      </c>
      <c r="F491" s="8" t="str">
        <f>(Audi!E438)</f>
        <v>04M010535013TM</v>
      </c>
      <c r="G491" s="14">
        <f>(Audi!F438)</f>
        <v>28</v>
      </c>
      <c r="H491" s="12" t="str">
        <f>(Audi!G438)</f>
        <v>20"</v>
      </c>
      <c r="I491" s="12" t="str">
        <f>(Audi!H438)</f>
        <v>10.5"</v>
      </c>
      <c r="J491" s="12" t="str">
        <f>(Audi!I438)</f>
        <v>35</v>
      </c>
      <c r="K491" s="12" t="str">
        <f>(Audi!J438)</f>
        <v>5x112</v>
      </c>
      <c r="L491" s="12">
        <f>(Audi!K438)</f>
        <v>66.56</v>
      </c>
      <c r="M491" s="8" t="str">
        <f>(Audi!L438)</f>
        <v>Medium Offset</v>
      </c>
      <c r="N491" s="8">
        <f>(Audi!M438)</f>
        <v>26.2</v>
      </c>
      <c r="O491" s="9" t="str">
        <f>(Audi!N438)</f>
        <v>285/30R20</v>
      </c>
      <c r="P491" s="60" t="str">
        <f>(Audi!O438)</f>
        <v>FF04</v>
      </c>
      <c r="Q491" s="8" t="str">
        <f>(Audi!P438)</f>
        <v>04M010535013TM</v>
      </c>
      <c r="R491" s="14">
        <f>(Audi!Q438)</f>
        <v>28</v>
      </c>
      <c r="S491" s="12" t="str">
        <f>(Audi!R438)</f>
        <v>20"</v>
      </c>
      <c r="T491" s="12" t="str">
        <f>(Audi!S438)</f>
        <v>10.5"</v>
      </c>
      <c r="U491" s="12" t="str">
        <f>(Audi!T438)</f>
        <v>35</v>
      </c>
      <c r="V491" s="12" t="str">
        <f>(Audi!U438)</f>
        <v>5x112</v>
      </c>
      <c r="W491" s="12">
        <f>(Audi!V438)</f>
        <v>66.56</v>
      </c>
      <c r="X491" s="8" t="str">
        <f>(Audi!W438)</f>
        <v>Medium Offset</v>
      </c>
      <c r="Y491" s="8">
        <f>(Audi!X438)</f>
        <v>26.2</v>
      </c>
      <c r="Z491" s="9" t="str">
        <f>(Audi!Y438)</f>
        <v>285/30R20</v>
      </c>
      <c r="AA491" s="8" t="str">
        <f>(Audi!Z438)</f>
        <v>Excludes Carbon Ceramic, Excludes DRC (tire will rub at full lock on DRC lines)</v>
      </c>
      <c r="AB491" s="8" t="str">
        <f>(Audi!AA438)</f>
        <v>Included</v>
      </c>
      <c r="AC491" s="8" t="str">
        <f>(Audi!AB438)</f>
        <v>LBM1415027C60-ZN</v>
      </c>
      <c r="AD491" s="8">
        <f>(Audi!AC438)</f>
        <v>0</v>
      </c>
    </row>
    <row r="492" spans="1:30" x14ac:dyDescent="0.25">
      <c r="A492" s="7" t="s">
        <v>1973</v>
      </c>
      <c r="B492" s="8" t="str">
        <f>(Audi!A439)</f>
        <v>S5</v>
      </c>
      <c r="C492" s="9" t="str">
        <f>(Audi!B439)</f>
        <v>2007-2016</v>
      </c>
      <c r="D492" s="59" t="str">
        <f>(Audi!C439)</f>
        <v>FF04</v>
      </c>
      <c r="E492" s="8" t="str">
        <f>(Audi!D439)</f>
        <v>Liquid Metal</v>
      </c>
      <c r="F492" s="8" t="str">
        <f>(Audi!E439)</f>
        <v>04M010535013LM</v>
      </c>
      <c r="G492" s="14">
        <f>(Audi!F439)</f>
        <v>1</v>
      </c>
      <c r="H492" s="12" t="str">
        <f>(Audi!G439)</f>
        <v>20"</v>
      </c>
      <c r="I492" s="12" t="str">
        <f>(Audi!H439)</f>
        <v>10.5"</v>
      </c>
      <c r="J492" s="12" t="str">
        <f>(Audi!I439)</f>
        <v>35</v>
      </c>
      <c r="K492" s="12" t="str">
        <f>(Audi!J439)</f>
        <v>5x112</v>
      </c>
      <c r="L492" s="12">
        <f>(Audi!K439)</f>
        <v>66.56</v>
      </c>
      <c r="M492" s="8" t="str">
        <f>(Audi!L439)</f>
        <v>Medium Offset</v>
      </c>
      <c r="N492" s="8">
        <f>(Audi!M439)</f>
        <v>26.2</v>
      </c>
      <c r="O492" s="9" t="str">
        <f>(Audi!N439)</f>
        <v>285/30R20</v>
      </c>
      <c r="P492" s="60" t="str">
        <f>(Audi!O439)</f>
        <v>FF04</v>
      </c>
      <c r="Q492" s="8" t="str">
        <f>(Audi!P439)</f>
        <v>04M010535013LM</v>
      </c>
      <c r="R492" s="14">
        <f>(Audi!Q439)</f>
        <v>1</v>
      </c>
      <c r="S492" s="12" t="str">
        <f>(Audi!R439)</f>
        <v>20"</v>
      </c>
      <c r="T492" s="12" t="str">
        <f>(Audi!S439)</f>
        <v>10.5"</v>
      </c>
      <c r="U492" s="12" t="str">
        <f>(Audi!T439)</f>
        <v>35</v>
      </c>
      <c r="V492" s="12" t="str">
        <f>(Audi!U439)</f>
        <v>5x112</v>
      </c>
      <c r="W492" s="12">
        <f>(Audi!V439)</f>
        <v>66.56</v>
      </c>
      <c r="X492" s="8" t="str">
        <f>(Audi!W439)</f>
        <v>Medium Offset</v>
      </c>
      <c r="Y492" s="8">
        <f>(Audi!X439)</f>
        <v>26.2</v>
      </c>
      <c r="Z492" s="9" t="str">
        <f>(Audi!Y439)</f>
        <v>285/30R20</v>
      </c>
      <c r="AA492" s="8" t="str">
        <f>(Audi!Z439)</f>
        <v>Excludes Carbon Ceramic, Excludes DRC (tire will rub at full lock on DRC lines)</v>
      </c>
      <c r="AB492" s="8" t="str">
        <f>(Audi!AA439)</f>
        <v>Included</v>
      </c>
      <c r="AC492" s="8" t="str">
        <f>(Audi!AB439)</f>
        <v>LBM1415027C60-ZN</v>
      </c>
      <c r="AD492" s="8">
        <f>(Audi!AC439)</f>
        <v>0</v>
      </c>
    </row>
    <row r="493" spans="1:30" x14ac:dyDescent="0.25">
      <c r="A493" s="7" t="s">
        <v>1973</v>
      </c>
      <c r="B493" s="8" t="str">
        <f>(Audi!A440)</f>
        <v>S5</v>
      </c>
      <c r="C493" s="9" t="str">
        <f>(Audi!B440)</f>
        <v>2007-2016</v>
      </c>
      <c r="D493" s="59" t="str">
        <f>(Audi!C440)</f>
        <v>FF04</v>
      </c>
      <c r="E493" s="8" t="str">
        <f>(Audi!D440)</f>
        <v>Tarmac</v>
      </c>
      <c r="F493" s="8" t="str">
        <f>(Audi!E440)</f>
        <v>04M009025013TM</v>
      </c>
      <c r="G493" s="14">
        <f>(Audi!F440)</f>
        <v>7</v>
      </c>
      <c r="H493" s="12" t="str">
        <f>(Audi!G440)</f>
        <v>20"</v>
      </c>
      <c r="I493" s="12" t="str">
        <f>(Audi!H440)</f>
        <v>9.0"</v>
      </c>
      <c r="J493" s="12" t="str">
        <f>(Audi!I440)</f>
        <v>25</v>
      </c>
      <c r="K493" s="12" t="str">
        <f>(Audi!J440)</f>
        <v>5x112</v>
      </c>
      <c r="L493" s="12">
        <f>(Audi!K440)</f>
        <v>66.56</v>
      </c>
      <c r="M493" s="8" t="str">
        <f>(Audi!L440)</f>
        <v>Medium Offset</v>
      </c>
      <c r="N493" s="8">
        <f>(Audi!M440)</f>
        <v>24.8</v>
      </c>
      <c r="O493" s="9" t="str">
        <f>(Audi!N440)</f>
        <v>255/30R20</v>
      </c>
      <c r="P493" s="60" t="str">
        <f>(Audi!O440)</f>
        <v>FF04</v>
      </c>
      <c r="Q493" s="8" t="str">
        <f>(Audi!P440)</f>
        <v>04M009025013TM</v>
      </c>
      <c r="R493" s="14">
        <f>(Audi!Q440)</f>
        <v>7</v>
      </c>
      <c r="S493" s="12" t="str">
        <f>(Audi!R440)</f>
        <v>20"</v>
      </c>
      <c r="T493" s="12" t="str">
        <f>(Audi!S440)</f>
        <v>9.0"</v>
      </c>
      <c r="U493" s="12" t="str">
        <f>(Audi!T440)</f>
        <v>25</v>
      </c>
      <c r="V493" s="12" t="str">
        <f>(Audi!U440)</f>
        <v>5x112</v>
      </c>
      <c r="W493" s="12">
        <f>(Audi!V440)</f>
        <v>66.56</v>
      </c>
      <c r="X493" s="8" t="str">
        <f>(Audi!W440)</f>
        <v>Medium Offset</v>
      </c>
      <c r="Y493" s="8">
        <f>(Audi!X440)</f>
        <v>24.8</v>
      </c>
      <c r="Z493" s="9" t="str">
        <f>(Audi!Y440)</f>
        <v>255/30R20</v>
      </c>
      <c r="AA493" s="8" t="str">
        <f>(Audi!Z440)</f>
        <v>Excludes Carbon Ceramic, Excludes DRC (tire will rub at full lock)</v>
      </c>
      <c r="AB493" s="8" t="str">
        <f>(Audi!AA440)</f>
        <v>Included</v>
      </c>
      <c r="AC493" s="8" t="str">
        <f>(Audi!AB440)</f>
        <v>LBM1415027C60-ZN</v>
      </c>
      <c r="AD493" s="8">
        <f>(Audi!AC440)</f>
        <v>0</v>
      </c>
    </row>
    <row r="494" spans="1:30" x14ac:dyDescent="0.25">
      <c r="A494" s="7" t="s">
        <v>1973</v>
      </c>
      <c r="B494" s="8" t="str">
        <f>(Audi!A441)</f>
        <v>S5</v>
      </c>
      <c r="C494" s="9" t="str">
        <f>(Audi!B441)</f>
        <v>2007-2016</v>
      </c>
      <c r="D494" s="59" t="str">
        <f>(Audi!C441)</f>
        <v>FF04</v>
      </c>
      <c r="E494" s="8" t="str">
        <f>(Audi!D441)</f>
        <v>Liquid Metal</v>
      </c>
      <c r="F494" s="8" t="str">
        <f>(Audi!E441)</f>
        <v>04M009025013LM</v>
      </c>
      <c r="G494" s="14">
        <f>(Audi!F441)</f>
        <v>9</v>
      </c>
      <c r="H494" s="12" t="str">
        <f>(Audi!G441)</f>
        <v>20"</v>
      </c>
      <c r="I494" s="12" t="str">
        <f>(Audi!H441)</f>
        <v>9.0"</v>
      </c>
      <c r="J494" s="12" t="str">
        <f>(Audi!I441)</f>
        <v>25</v>
      </c>
      <c r="K494" s="12" t="str">
        <f>(Audi!J441)</f>
        <v>5x112</v>
      </c>
      <c r="L494" s="12">
        <f>(Audi!K441)</f>
        <v>66.56</v>
      </c>
      <c r="M494" s="8" t="str">
        <f>(Audi!L441)</f>
        <v>Medium Offset</v>
      </c>
      <c r="N494" s="8">
        <f>(Audi!M441)</f>
        <v>24.8</v>
      </c>
      <c r="O494" s="9" t="str">
        <f>(Audi!N441)</f>
        <v>255/30R20</v>
      </c>
      <c r="P494" s="60" t="str">
        <f>(Audi!O441)</f>
        <v>FF04</v>
      </c>
      <c r="Q494" s="8" t="str">
        <f>(Audi!P441)</f>
        <v>04M009025013LM</v>
      </c>
      <c r="R494" s="14">
        <f>(Audi!Q441)</f>
        <v>9</v>
      </c>
      <c r="S494" s="12" t="str">
        <f>(Audi!R441)</f>
        <v>20"</v>
      </c>
      <c r="T494" s="12" t="str">
        <f>(Audi!S441)</f>
        <v>9.0"</v>
      </c>
      <c r="U494" s="12" t="str">
        <f>(Audi!T441)</f>
        <v>25</v>
      </c>
      <c r="V494" s="12" t="str">
        <f>(Audi!U441)</f>
        <v>5x112</v>
      </c>
      <c r="W494" s="12">
        <f>(Audi!V441)</f>
        <v>66.56</v>
      </c>
      <c r="X494" s="8" t="str">
        <f>(Audi!W441)</f>
        <v>Medium Offset</v>
      </c>
      <c r="Y494" s="8">
        <f>(Audi!X441)</f>
        <v>24.8</v>
      </c>
      <c r="Z494" s="9" t="str">
        <f>(Audi!Y441)</f>
        <v>255/30R20</v>
      </c>
      <c r="AA494" s="8" t="str">
        <f>(Audi!Z441)</f>
        <v>Excludes Carbon Ceramic, Excludes DRC (tire will rub at full lock)</v>
      </c>
      <c r="AB494" s="8" t="str">
        <f>(Audi!AA441)</f>
        <v>Included</v>
      </c>
      <c r="AC494" s="8" t="str">
        <f>(Audi!AB441)</f>
        <v>LBM1415027C60-ZN</v>
      </c>
      <c r="AD494" s="8">
        <f>(Audi!AC441)</f>
        <v>0</v>
      </c>
    </row>
    <row r="495" spans="1:30" x14ac:dyDescent="0.25">
      <c r="A495" s="7" t="s">
        <v>1973</v>
      </c>
      <c r="B495" s="8" t="str">
        <f>(Audi!A442)</f>
        <v>S5</v>
      </c>
      <c r="C495" s="9" t="str">
        <f>(Audi!B442)</f>
        <v>2017-2019</v>
      </c>
      <c r="D495" s="59" t="str">
        <f>(Audi!C442)</f>
        <v>FF04</v>
      </c>
      <c r="E495" s="8" t="str">
        <f>(Audi!D442)</f>
        <v>Tarmac</v>
      </c>
      <c r="F495" s="8" t="str">
        <f>(Audi!E442)</f>
        <v>04M010535013TM</v>
      </c>
      <c r="G495" s="14">
        <f>(Audi!F442)</f>
        <v>28</v>
      </c>
      <c r="H495" s="12" t="str">
        <f>(Audi!G442)</f>
        <v>20"</v>
      </c>
      <c r="I495" s="12" t="str">
        <f>(Audi!H442)</f>
        <v>10.5"</v>
      </c>
      <c r="J495" s="12" t="str">
        <f>(Audi!I442)</f>
        <v>35</v>
      </c>
      <c r="K495" s="12" t="str">
        <f>(Audi!J442)</f>
        <v>5x112</v>
      </c>
      <c r="L495" s="12">
        <f>(Audi!K442)</f>
        <v>66.56</v>
      </c>
      <c r="M495" s="8" t="str">
        <f>(Audi!L442)</f>
        <v>Medium Offset</v>
      </c>
      <c r="N495" s="8">
        <f>(Audi!M442)</f>
        <v>26.2</v>
      </c>
      <c r="O495" s="9" t="str">
        <f>(Audi!N442)</f>
        <v>275/30R20</v>
      </c>
      <c r="P495" s="60" t="str">
        <f>(Audi!O442)</f>
        <v>FF04</v>
      </c>
      <c r="Q495" s="8" t="str">
        <f>(Audi!P442)</f>
        <v>04M010535013TM</v>
      </c>
      <c r="R495" s="14">
        <f>(Audi!Q442)</f>
        <v>28</v>
      </c>
      <c r="S495" s="12" t="str">
        <f>(Audi!R442)</f>
        <v>20"</v>
      </c>
      <c r="T495" s="12" t="str">
        <f>(Audi!S442)</f>
        <v>10.5"</v>
      </c>
      <c r="U495" s="12" t="str">
        <f>(Audi!T442)</f>
        <v>35</v>
      </c>
      <c r="V495" s="12" t="str">
        <f>(Audi!U442)</f>
        <v>5x112</v>
      </c>
      <c r="W495" s="12">
        <f>(Audi!V442)</f>
        <v>66.56</v>
      </c>
      <c r="X495" s="8" t="str">
        <f>(Audi!W442)</f>
        <v>Medium Offset</v>
      </c>
      <c r="Y495" s="8">
        <f>(Audi!X442)</f>
        <v>26.2</v>
      </c>
      <c r="Z495" s="9" t="str">
        <f>(Audi!Y442)</f>
        <v>275/30R20</v>
      </c>
      <c r="AA495" s="8">
        <f>(Audi!Z442)</f>
        <v>0</v>
      </c>
      <c r="AB495" s="8" t="str">
        <f>(Audi!AA442)</f>
        <v>Included</v>
      </c>
      <c r="AC495" s="8" t="str">
        <f>(Audi!AB442)</f>
        <v>LBM1415027C60-ZN</v>
      </c>
      <c r="AD495" s="8">
        <f>(Audi!AC442)</f>
        <v>0</v>
      </c>
    </row>
    <row r="496" spans="1:30" x14ac:dyDescent="0.25">
      <c r="A496" s="7" t="s">
        <v>1973</v>
      </c>
      <c r="B496" s="8" t="str">
        <f>(Audi!A443)</f>
        <v>S5</v>
      </c>
      <c r="C496" s="9" t="str">
        <f>(Audi!B443)</f>
        <v>2017-2019</v>
      </c>
      <c r="D496" s="59" t="str">
        <f>(Audi!C443)</f>
        <v>FF04</v>
      </c>
      <c r="E496" s="8" t="str">
        <f>(Audi!D443)</f>
        <v>Liquid Metal</v>
      </c>
      <c r="F496" s="8" t="str">
        <f>(Audi!E443)</f>
        <v>04M010535013LM</v>
      </c>
      <c r="G496" s="14">
        <f>(Audi!F443)</f>
        <v>1</v>
      </c>
      <c r="H496" s="12" t="str">
        <f>(Audi!G443)</f>
        <v>20"</v>
      </c>
      <c r="I496" s="12" t="str">
        <f>(Audi!H443)</f>
        <v>10.5"</v>
      </c>
      <c r="J496" s="12" t="str">
        <f>(Audi!I443)</f>
        <v>35</v>
      </c>
      <c r="K496" s="12" t="str">
        <f>(Audi!J443)</f>
        <v>5x112</v>
      </c>
      <c r="L496" s="12">
        <f>(Audi!K443)</f>
        <v>66.56</v>
      </c>
      <c r="M496" s="8" t="str">
        <f>(Audi!L443)</f>
        <v>Medium Offset</v>
      </c>
      <c r="N496" s="8">
        <f>(Audi!M443)</f>
        <v>26.2</v>
      </c>
      <c r="O496" s="9" t="str">
        <f>(Audi!N443)</f>
        <v>275/30R20</v>
      </c>
      <c r="P496" s="60" t="str">
        <f>(Audi!O443)</f>
        <v>FF04</v>
      </c>
      <c r="Q496" s="8" t="str">
        <f>(Audi!P443)</f>
        <v>04M010535013LM</v>
      </c>
      <c r="R496" s="14">
        <f>(Audi!Q443)</f>
        <v>1</v>
      </c>
      <c r="S496" s="12" t="str">
        <f>(Audi!R443)</f>
        <v>20"</v>
      </c>
      <c r="T496" s="12" t="str">
        <f>(Audi!S443)</f>
        <v>10.5"</v>
      </c>
      <c r="U496" s="12" t="str">
        <f>(Audi!T443)</f>
        <v>35</v>
      </c>
      <c r="V496" s="12" t="str">
        <f>(Audi!U443)</f>
        <v>5x112</v>
      </c>
      <c r="W496" s="12">
        <f>(Audi!V443)</f>
        <v>66.56</v>
      </c>
      <c r="X496" s="8" t="str">
        <f>(Audi!W443)</f>
        <v>Medium Offset</v>
      </c>
      <c r="Y496" s="8">
        <f>(Audi!X443)</f>
        <v>26.2</v>
      </c>
      <c r="Z496" s="9" t="str">
        <f>(Audi!Y443)</f>
        <v>275/30R20</v>
      </c>
      <c r="AA496" s="8">
        <f>(Audi!Z443)</f>
        <v>0</v>
      </c>
      <c r="AB496" s="8" t="str">
        <f>(Audi!AA443)</f>
        <v>Included</v>
      </c>
      <c r="AC496" s="8" t="str">
        <f>(Audi!AB443)</f>
        <v>LBM1415027C60-ZN</v>
      </c>
      <c r="AD496" s="8">
        <f>(Audi!AC443)</f>
        <v>0</v>
      </c>
    </row>
    <row r="497" spans="1:30" x14ac:dyDescent="0.25">
      <c r="A497" s="7" t="s">
        <v>1973</v>
      </c>
      <c r="B497" s="8" t="str">
        <f>(Audi!A444)</f>
        <v>S5</v>
      </c>
      <c r="C497" s="9" t="str">
        <f>(Audi!B444)</f>
        <v>2017-2019</v>
      </c>
      <c r="D497" s="59" t="str">
        <f>(Audi!C444)</f>
        <v>FF04</v>
      </c>
      <c r="E497" s="8" t="str">
        <f>(Audi!D444)</f>
        <v>Liquid Metal</v>
      </c>
      <c r="F497" s="8" t="str">
        <f>(Audi!E444)</f>
        <v>04M009025013LM</v>
      </c>
      <c r="G497" s="14">
        <f>(Audi!F444)</f>
        <v>9</v>
      </c>
      <c r="H497" s="12" t="str">
        <f>(Audi!G444)</f>
        <v>20"</v>
      </c>
      <c r="I497" s="12" t="str">
        <f>(Audi!H444)</f>
        <v>9.0"</v>
      </c>
      <c r="J497" s="12" t="str">
        <f>(Audi!I444)</f>
        <v>25</v>
      </c>
      <c r="K497" s="12" t="str">
        <f>(Audi!J444)</f>
        <v>5x112</v>
      </c>
      <c r="L497" s="12">
        <f>(Audi!K444)</f>
        <v>66.56</v>
      </c>
      <c r="M497" s="8" t="str">
        <f>(Audi!L444)</f>
        <v>Medium Offset</v>
      </c>
      <c r="N497" s="8">
        <f>(Audi!M444)</f>
        <v>26.2</v>
      </c>
      <c r="O497" s="9" t="str">
        <f>(Audi!N444)</f>
        <v>275/30R20</v>
      </c>
      <c r="P497" s="60" t="str">
        <f>(Audi!O444)</f>
        <v>FF04</v>
      </c>
      <c r="Q497" s="8" t="str">
        <f>(Audi!P444)</f>
        <v>04M009025013LM</v>
      </c>
      <c r="R497" s="14">
        <f>(Audi!Q444)</f>
        <v>9</v>
      </c>
      <c r="S497" s="12" t="str">
        <f>(Audi!R444)</f>
        <v>20"</v>
      </c>
      <c r="T497" s="12" t="str">
        <f>(Audi!S444)</f>
        <v>9.0"</v>
      </c>
      <c r="U497" s="12" t="str">
        <f>(Audi!T444)</f>
        <v>25</v>
      </c>
      <c r="V497" s="12" t="str">
        <f>(Audi!U444)</f>
        <v>5x112</v>
      </c>
      <c r="W497" s="12">
        <f>(Audi!V444)</f>
        <v>66.56</v>
      </c>
      <c r="X497" s="8" t="str">
        <f>(Audi!W444)</f>
        <v>Medium Offset</v>
      </c>
      <c r="Y497" s="8">
        <f>(Audi!X444)</f>
        <v>26.2</v>
      </c>
      <c r="Z497" s="9" t="str">
        <f>(Audi!Y444)</f>
        <v>275/30R20</v>
      </c>
      <c r="AA497" s="8">
        <f>(Audi!Z444)</f>
        <v>0</v>
      </c>
      <c r="AB497" s="8" t="str">
        <f>(Audi!AA444)</f>
        <v>Included</v>
      </c>
      <c r="AC497" s="8" t="str">
        <f>(Audi!AB444)</f>
        <v>LBM1415027C60-ZN</v>
      </c>
      <c r="AD497" s="8">
        <f>(Audi!AC444)</f>
        <v>0</v>
      </c>
    </row>
    <row r="498" spans="1:30" x14ac:dyDescent="0.25">
      <c r="A498" s="7" t="s">
        <v>1973</v>
      </c>
      <c r="B498" s="8" t="str">
        <f>(Audi!A445)</f>
        <v>S5</v>
      </c>
      <c r="C498" s="9" t="str">
        <f>(Audi!B445)</f>
        <v>2017-2019</v>
      </c>
      <c r="D498" s="59" t="str">
        <f>(Audi!C445)</f>
        <v>FF04</v>
      </c>
      <c r="E498" s="8" t="str">
        <f>(Audi!D445)</f>
        <v>Tarmac</v>
      </c>
      <c r="F498" s="8" t="str">
        <f>(Audi!E445)</f>
        <v>04M009025013TM</v>
      </c>
      <c r="G498" s="14">
        <f>(Audi!F445)</f>
        <v>7</v>
      </c>
      <c r="H498" s="12" t="str">
        <f>(Audi!G445)</f>
        <v>20"</v>
      </c>
      <c r="I498" s="12" t="str">
        <f>(Audi!H445)</f>
        <v>9.0"</v>
      </c>
      <c r="J498" s="12" t="str">
        <f>(Audi!I445)</f>
        <v>25</v>
      </c>
      <c r="K498" s="12" t="str">
        <f>(Audi!J445)</f>
        <v>5x112</v>
      </c>
      <c r="L498" s="12">
        <f>(Audi!K445)</f>
        <v>66.56</v>
      </c>
      <c r="M498" s="8" t="str">
        <f>(Audi!L445)</f>
        <v>Medium Offset</v>
      </c>
      <c r="N498" s="8">
        <f>(Audi!M445)</f>
        <v>26.2</v>
      </c>
      <c r="O498" s="9" t="str">
        <f>(Audi!N445)</f>
        <v>275/30R20</v>
      </c>
      <c r="P498" s="60" t="str">
        <f>(Audi!O445)</f>
        <v>FF04</v>
      </c>
      <c r="Q498" s="8" t="str">
        <f>(Audi!P445)</f>
        <v>04M009025013TM</v>
      </c>
      <c r="R498" s="14">
        <f>(Audi!Q445)</f>
        <v>7</v>
      </c>
      <c r="S498" s="12" t="str">
        <f>(Audi!R445)</f>
        <v>20"</v>
      </c>
      <c r="T498" s="12" t="str">
        <f>(Audi!S445)</f>
        <v>9.0"</v>
      </c>
      <c r="U498" s="12" t="str">
        <f>(Audi!T445)</f>
        <v>25</v>
      </c>
      <c r="V498" s="12" t="str">
        <f>(Audi!U445)</f>
        <v>5x112</v>
      </c>
      <c r="W498" s="12">
        <f>(Audi!V445)</f>
        <v>66.56</v>
      </c>
      <c r="X498" s="8" t="str">
        <f>(Audi!W445)</f>
        <v>Medium Offset</v>
      </c>
      <c r="Y498" s="8">
        <f>(Audi!X445)</f>
        <v>26.2</v>
      </c>
      <c r="Z498" s="9" t="str">
        <f>(Audi!Y445)</f>
        <v>275/30R20</v>
      </c>
      <c r="AA498" s="8">
        <f>(Audi!Z445)</f>
        <v>0</v>
      </c>
      <c r="AB498" s="8" t="str">
        <f>(Audi!AA445)</f>
        <v>Included</v>
      </c>
      <c r="AC498" s="8" t="str">
        <f>(Audi!AB445)</f>
        <v>LBM1415027C60-ZN</v>
      </c>
      <c r="AD498" s="8">
        <f>(Audi!AC445)</f>
        <v>0</v>
      </c>
    </row>
    <row r="499" spans="1:30" x14ac:dyDescent="0.25">
      <c r="A499" s="7" t="s">
        <v>1973</v>
      </c>
      <c r="B499" s="8" t="str">
        <f>(Audi!A446)</f>
        <v>S5</v>
      </c>
      <c r="C499" s="9" t="str">
        <f>(Audi!B446)</f>
        <v>2007-2016</v>
      </c>
      <c r="D499" s="59" t="str">
        <f>(Audi!C446)</f>
        <v>FF10</v>
      </c>
      <c r="E499" s="8" t="str">
        <f>(Audi!D446)</f>
        <v>Tarmac</v>
      </c>
      <c r="F499" s="8" t="str">
        <f>(Audi!E446)</f>
        <v>10M010535013TM</v>
      </c>
      <c r="G499" s="14">
        <f>(Audi!F446)</f>
        <v>68</v>
      </c>
      <c r="H499" s="12" t="str">
        <f>(Audi!G446)</f>
        <v>20"</v>
      </c>
      <c r="I499" s="12" t="str">
        <f>(Audi!H446)</f>
        <v>10.5"</v>
      </c>
      <c r="J499" s="12" t="str">
        <f>(Audi!I446)</f>
        <v>35</v>
      </c>
      <c r="K499" s="12" t="str">
        <f>(Audi!J446)</f>
        <v>5x112</v>
      </c>
      <c r="L499" s="12">
        <f>(Audi!K446)</f>
        <v>66.56</v>
      </c>
      <c r="M499" s="8" t="str">
        <f>(Audi!L446)</f>
        <v>Medium Offset</v>
      </c>
      <c r="N499" s="8">
        <f>(Audi!M446)</f>
        <v>0</v>
      </c>
      <c r="O499" s="9" t="str">
        <f>(Audi!N446)</f>
        <v>285/30R20</v>
      </c>
      <c r="P499" s="60" t="str">
        <f>(Audi!O446)</f>
        <v>FF10</v>
      </c>
      <c r="Q499" s="8" t="str">
        <f>(Audi!P446)</f>
        <v>10M010535013TM</v>
      </c>
      <c r="R499" s="14">
        <f>(Audi!Q446)</f>
        <v>68</v>
      </c>
      <c r="S499" s="12" t="str">
        <f>(Audi!R446)</f>
        <v>20"</v>
      </c>
      <c r="T499" s="12" t="str">
        <f>(Audi!S446)</f>
        <v>10.5"</v>
      </c>
      <c r="U499" s="12" t="str">
        <f>(Audi!T446)</f>
        <v>35</v>
      </c>
      <c r="V499" s="12" t="str">
        <f>(Audi!U446)</f>
        <v>5x112</v>
      </c>
      <c r="W499" s="12">
        <f>(Audi!V446)</f>
        <v>66.56</v>
      </c>
      <c r="X499" s="8" t="str">
        <f>(Audi!W446)</f>
        <v>Medium Offset</v>
      </c>
      <c r="Y499" s="8">
        <f>(Audi!X446)</f>
        <v>0</v>
      </c>
      <c r="Z499" s="9" t="str">
        <f>(Audi!Y446)</f>
        <v>285/30R20</v>
      </c>
      <c r="AA499" s="8" t="str">
        <f>(Audi!Z446)</f>
        <v>Excludes Carbon Ceramic, Excludes DRC (tire will rub at full lock on DRC lines)</v>
      </c>
      <c r="AB499" s="8" t="str">
        <f>(Audi!AA446)</f>
        <v>Included</v>
      </c>
      <c r="AC499" s="8" t="str">
        <f>(Audi!AB446)</f>
        <v>LBM1415027C60-ZN</v>
      </c>
      <c r="AD499" s="8">
        <f>(Audi!AC446)</f>
        <v>0</v>
      </c>
    </row>
    <row r="500" spans="1:30" x14ac:dyDescent="0.25">
      <c r="A500" s="7" t="s">
        <v>1973</v>
      </c>
      <c r="B500" s="8" t="str">
        <f>(Audi!A447)</f>
        <v>S5</v>
      </c>
      <c r="C500" s="9" t="str">
        <f>(Audi!B447)</f>
        <v>2007-2016</v>
      </c>
      <c r="D500" s="59" t="str">
        <f>(Audi!C447)</f>
        <v>FF10</v>
      </c>
      <c r="E500" s="8" t="str">
        <f>(Audi!D447)</f>
        <v>Liquid Metal</v>
      </c>
      <c r="F500" s="8" t="str">
        <f>(Audi!E447)</f>
        <v>10M010535013LM</v>
      </c>
      <c r="G500" s="14">
        <f>(Audi!F447)</f>
        <v>10</v>
      </c>
      <c r="H500" s="12" t="str">
        <f>(Audi!G447)</f>
        <v>20"</v>
      </c>
      <c r="I500" s="12" t="str">
        <f>(Audi!H447)</f>
        <v>10.5"</v>
      </c>
      <c r="J500" s="12" t="str">
        <f>(Audi!I447)</f>
        <v>35</v>
      </c>
      <c r="K500" s="12" t="str">
        <f>(Audi!J447)</f>
        <v>5x112</v>
      </c>
      <c r="L500" s="12">
        <f>(Audi!K447)</f>
        <v>66.56</v>
      </c>
      <c r="M500" s="8" t="str">
        <f>(Audi!L447)</f>
        <v>Medium Offset</v>
      </c>
      <c r="N500" s="8">
        <f>(Audi!M447)</f>
        <v>0</v>
      </c>
      <c r="O500" s="9" t="str">
        <f>(Audi!N447)</f>
        <v>285/30R20</v>
      </c>
      <c r="P500" s="60" t="str">
        <f>(Audi!O447)</f>
        <v>FF10</v>
      </c>
      <c r="Q500" s="8" t="str">
        <f>(Audi!P447)</f>
        <v>10M010535013LM</v>
      </c>
      <c r="R500" s="14">
        <f>(Audi!Q447)</f>
        <v>10</v>
      </c>
      <c r="S500" s="12" t="str">
        <f>(Audi!R447)</f>
        <v>20"</v>
      </c>
      <c r="T500" s="12" t="str">
        <f>(Audi!S447)</f>
        <v>10.5"</v>
      </c>
      <c r="U500" s="12" t="str">
        <f>(Audi!T447)</f>
        <v>35</v>
      </c>
      <c r="V500" s="12" t="str">
        <f>(Audi!U447)</f>
        <v>5x112</v>
      </c>
      <c r="W500" s="12">
        <f>(Audi!V447)</f>
        <v>66.56</v>
      </c>
      <c r="X500" s="8" t="str">
        <f>(Audi!W447)</f>
        <v>Medium Offset</v>
      </c>
      <c r="Y500" s="8">
        <f>(Audi!X447)</f>
        <v>0</v>
      </c>
      <c r="Z500" s="9" t="str">
        <f>(Audi!Y447)</f>
        <v>285/30R20</v>
      </c>
      <c r="AA500" s="8" t="str">
        <f>(Audi!Z447)</f>
        <v>Excludes Carbon Ceramic, Excludes DRC (tire will rub at full lock on DRC lines)</v>
      </c>
      <c r="AB500" s="8" t="str">
        <f>(Audi!AA447)</f>
        <v>Included</v>
      </c>
      <c r="AC500" s="8" t="str">
        <f>(Audi!AB447)</f>
        <v>LBM1415027C60-ZN</v>
      </c>
      <c r="AD500" s="8">
        <f>(Audi!AC447)</f>
        <v>0</v>
      </c>
    </row>
    <row r="501" spans="1:30" x14ac:dyDescent="0.25">
      <c r="A501" s="7" t="s">
        <v>1973</v>
      </c>
      <c r="B501" s="8" t="str">
        <f>(Audi!A448)</f>
        <v>S5</v>
      </c>
      <c r="C501" s="9" t="str">
        <f>(Audi!B448)</f>
        <v>2007-2016</v>
      </c>
      <c r="D501" s="59" t="str">
        <f>(Audi!C448)</f>
        <v>FF10</v>
      </c>
      <c r="E501" s="8" t="str">
        <f>(Audi!D448)</f>
        <v>Tarmac</v>
      </c>
      <c r="F501" s="8" t="str">
        <f>(Audi!E448)</f>
        <v>10M009025013TM</v>
      </c>
      <c r="G501" s="14">
        <f>(Audi!F448)</f>
        <v>24</v>
      </c>
      <c r="H501" s="12" t="str">
        <f>(Audi!G448)</f>
        <v>20"</v>
      </c>
      <c r="I501" s="12" t="str">
        <f>(Audi!H448)</f>
        <v>9.0"</v>
      </c>
      <c r="J501" s="12" t="str">
        <f>(Audi!I448)</f>
        <v>25</v>
      </c>
      <c r="K501" s="12" t="str">
        <f>(Audi!J448)</f>
        <v>5x112</v>
      </c>
      <c r="L501" s="12">
        <f>(Audi!K448)</f>
        <v>66.56</v>
      </c>
      <c r="M501" s="8" t="str">
        <f>(Audi!L448)</f>
        <v>Medium Offset</v>
      </c>
      <c r="N501" s="8">
        <f>(Audi!M448)</f>
        <v>0</v>
      </c>
      <c r="O501" s="9" t="str">
        <f>(Audi!N448)</f>
        <v>255/30R20</v>
      </c>
      <c r="P501" s="60" t="str">
        <f>(Audi!O448)</f>
        <v>FF10</v>
      </c>
      <c r="Q501" s="8" t="str">
        <f>(Audi!P448)</f>
        <v>10M009025013TM</v>
      </c>
      <c r="R501" s="14">
        <f>(Audi!Q448)</f>
        <v>24</v>
      </c>
      <c r="S501" s="12" t="str">
        <f>(Audi!R448)</f>
        <v>20"</v>
      </c>
      <c r="T501" s="12" t="str">
        <f>(Audi!S448)</f>
        <v>9.0"</v>
      </c>
      <c r="U501" s="12" t="str">
        <f>(Audi!T448)</f>
        <v>25</v>
      </c>
      <c r="V501" s="12" t="str">
        <f>(Audi!U448)</f>
        <v>5x112</v>
      </c>
      <c r="W501" s="12">
        <f>(Audi!V448)</f>
        <v>66.56</v>
      </c>
      <c r="X501" s="8" t="str">
        <f>(Audi!W448)</f>
        <v>Medium Offset</v>
      </c>
      <c r="Y501" s="8">
        <f>(Audi!X448)</f>
        <v>0</v>
      </c>
      <c r="Z501" s="9" t="str">
        <f>(Audi!Y448)</f>
        <v>255/30R20</v>
      </c>
      <c r="AA501" s="8" t="str">
        <f>(Audi!Z448)</f>
        <v>Excludes Carbon Ceramic, Excludes DRC (tire will rub at full lock)</v>
      </c>
      <c r="AB501" s="8" t="str">
        <f>(Audi!AA448)</f>
        <v>Included</v>
      </c>
      <c r="AC501" s="8" t="str">
        <f>(Audi!AB448)</f>
        <v>LBM1415027C60-ZN</v>
      </c>
      <c r="AD501" s="8">
        <f>(Audi!AC448)</f>
        <v>0</v>
      </c>
    </row>
    <row r="502" spans="1:30" x14ac:dyDescent="0.25">
      <c r="A502" s="7" t="s">
        <v>1973</v>
      </c>
      <c r="B502" s="8" t="str">
        <f>(Audi!A449)</f>
        <v>S5</v>
      </c>
      <c r="C502" s="9" t="str">
        <f>(Audi!B449)</f>
        <v>2007-2016</v>
      </c>
      <c r="D502" s="59" t="str">
        <f>(Audi!C449)</f>
        <v>FF10</v>
      </c>
      <c r="E502" s="8" t="str">
        <f>(Audi!D449)</f>
        <v>Liquid Metal</v>
      </c>
      <c r="F502" s="8" t="str">
        <f>(Audi!E449)</f>
        <v>10M009025013LM</v>
      </c>
      <c r="G502" s="14">
        <f>(Audi!F449)</f>
        <v>8</v>
      </c>
      <c r="H502" s="12" t="str">
        <f>(Audi!G449)</f>
        <v>20"</v>
      </c>
      <c r="I502" s="12" t="str">
        <f>(Audi!H449)</f>
        <v>9.0"</v>
      </c>
      <c r="J502" s="12" t="str">
        <f>(Audi!I449)</f>
        <v>25</v>
      </c>
      <c r="K502" s="12" t="str">
        <f>(Audi!J449)</f>
        <v>5x112</v>
      </c>
      <c r="L502" s="12">
        <f>(Audi!K449)</f>
        <v>66.56</v>
      </c>
      <c r="M502" s="8" t="str">
        <f>(Audi!L449)</f>
        <v>Medium Offset</v>
      </c>
      <c r="N502" s="8">
        <f>(Audi!M449)</f>
        <v>0</v>
      </c>
      <c r="O502" s="9" t="str">
        <f>(Audi!N449)</f>
        <v>255/30R20</v>
      </c>
      <c r="P502" s="60" t="str">
        <f>(Audi!O449)</f>
        <v>FF10</v>
      </c>
      <c r="Q502" s="8" t="str">
        <f>(Audi!P449)</f>
        <v>10M009025013LM</v>
      </c>
      <c r="R502" s="14">
        <f>(Audi!Q449)</f>
        <v>8</v>
      </c>
      <c r="S502" s="12" t="str">
        <f>(Audi!R449)</f>
        <v>20"</v>
      </c>
      <c r="T502" s="12" t="str">
        <f>(Audi!S449)</f>
        <v>9.0"</v>
      </c>
      <c r="U502" s="12" t="str">
        <f>(Audi!T449)</f>
        <v>25</v>
      </c>
      <c r="V502" s="12" t="str">
        <f>(Audi!U449)</f>
        <v>5x112</v>
      </c>
      <c r="W502" s="12">
        <f>(Audi!V449)</f>
        <v>66.56</v>
      </c>
      <c r="X502" s="8" t="str">
        <f>(Audi!W449)</f>
        <v>Medium Offset</v>
      </c>
      <c r="Y502" s="8">
        <f>(Audi!X449)</f>
        <v>0</v>
      </c>
      <c r="Z502" s="9" t="str">
        <f>(Audi!Y449)</f>
        <v>255/30R20</v>
      </c>
      <c r="AA502" s="8" t="str">
        <f>(Audi!Z449)</f>
        <v>Excludes Carbon Ceramic, Excludes DRC (tire will rub at full lock)</v>
      </c>
      <c r="AB502" s="8" t="str">
        <f>(Audi!AA449)</f>
        <v>Included</v>
      </c>
      <c r="AC502" s="8" t="str">
        <f>(Audi!AB449)</f>
        <v>LBM1415027C60-ZN</v>
      </c>
      <c r="AD502" s="8">
        <f>(Audi!AC449)</f>
        <v>0</v>
      </c>
    </row>
    <row r="503" spans="1:30" x14ac:dyDescent="0.25">
      <c r="A503" s="7" t="s">
        <v>1973</v>
      </c>
      <c r="B503" s="8" t="str">
        <f>(Audi!A450)</f>
        <v>S5</v>
      </c>
      <c r="C503" s="9" t="str">
        <f>(Audi!B450)</f>
        <v>2017-2019</v>
      </c>
      <c r="D503" s="59" t="str">
        <f>(Audi!C450)</f>
        <v>FF10</v>
      </c>
      <c r="E503" s="8" t="str">
        <f>(Audi!D450)</f>
        <v>Tarmac</v>
      </c>
      <c r="F503" s="8" t="str">
        <f>(Audi!E450)</f>
        <v>10M010535013TM</v>
      </c>
      <c r="G503" s="14">
        <f>(Audi!F450)</f>
        <v>68</v>
      </c>
      <c r="H503" s="12" t="str">
        <f>(Audi!G450)</f>
        <v>20"</v>
      </c>
      <c r="I503" s="12" t="str">
        <f>(Audi!H450)</f>
        <v>10.5"</v>
      </c>
      <c r="J503" s="12" t="str">
        <f>(Audi!I450)</f>
        <v>35</v>
      </c>
      <c r="K503" s="12" t="str">
        <f>(Audi!J450)</f>
        <v>5x112</v>
      </c>
      <c r="L503" s="12">
        <f>(Audi!K450)</f>
        <v>66.56</v>
      </c>
      <c r="M503" s="8" t="str">
        <f>(Audi!L450)</f>
        <v>Medium Offset</v>
      </c>
      <c r="N503" s="8">
        <f>(Audi!M450)</f>
        <v>0</v>
      </c>
      <c r="O503" s="9" t="str">
        <f>(Audi!N450)</f>
        <v>275/30R20</v>
      </c>
      <c r="P503" s="60" t="str">
        <f>(Audi!O450)</f>
        <v>FF10</v>
      </c>
      <c r="Q503" s="8" t="str">
        <f>(Audi!P450)</f>
        <v>10M010535013TM</v>
      </c>
      <c r="R503" s="14">
        <f>(Audi!Q450)</f>
        <v>68</v>
      </c>
      <c r="S503" s="12" t="str">
        <f>(Audi!R450)</f>
        <v>20"</v>
      </c>
      <c r="T503" s="12" t="str">
        <f>(Audi!S450)</f>
        <v>10.5"</v>
      </c>
      <c r="U503" s="12" t="str">
        <f>(Audi!T450)</f>
        <v>35</v>
      </c>
      <c r="V503" s="12" t="str">
        <f>(Audi!U450)</f>
        <v>5x112</v>
      </c>
      <c r="W503" s="12">
        <f>(Audi!V450)</f>
        <v>66.56</v>
      </c>
      <c r="X503" s="8" t="str">
        <f>(Audi!W450)</f>
        <v>Medium Offset</v>
      </c>
      <c r="Y503" s="8">
        <f>(Audi!X450)</f>
        <v>0</v>
      </c>
      <c r="Z503" s="9" t="str">
        <f>(Audi!Y450)</f>
        <v>275/30R20</v>
      </c>
      <c r="AA503" s="8">
        <f>(Audi!Z450)</f>
        <v>0</v>
      </c>
      <c r="AB503" s="8" t="str">
        <f>(Audi!AA450)</f>
        <v>Included</v>
      </c>
      <c r="AC503" s="8" t="str">
        <f>(Audi!AB450)</f>
        <v>LBM1415027C60-ZN</v>
      </c>
      <c r="AD503" s="8">
        <f>(Audi!AC450)</f>
        <v>0</v>
      </c>
    </row>
    <row r="504" spans="1:30" x14ac:dyDescent="0.25">
      <c r="A504" s="7" t="s">
        <v>1973</v>
      </c>
      <c r="B504" s="8" t="str">
        <f>(Audi!A451)</f>
        <v>S5</v>
      </c>
      <c r="C504" s="9" t="str">
        <f>(Audi!B451)</f>
        <v>2017-2019</v>
      </c>
      <c r="D504" s="59" t="str">
        <f>(Audi!C451)</f>
        <v>FF10</v>
      </c>
      <c r="E504" s="8" t="str">
        <f>(Audi!D451)</f>
        <v>Liquid Metal</v>
      </c>
      <c r="F504" s="8" t="str">
        <f>(Audi!E451)</f>
        <v>10M010535013LM</v>
      </c>
      <c r="G504" s="14">
        <f>(Audi!F451)</f>
        <v>10</v>
      </c>
      <c r="H504" s="12" t="str">
        <f>(Audi!G451)</f>
        <v>20"</v>
      </c>
      <c r="I504" s="12" t="str">
        <f>(Audi!H451)</f>
        <v>10.5"</v>
      </c>
      <c r="J504" s="12" t="str">
        <f>(Audi!I451)</f>
        <v>35</v>
      </c>
      <c r="K504" s="12" t="str">
        <f>(Audi!J451)</f>
        <v>5x112</v>
      </c>
      <c r="L504" s="12">
        <f>(Audi!K451)</f>
        <v>66.56</v>
      </c>
      <c r="M504" s="8" t="str">
        <f>(Audi!L451)</f>
        <v>Medium Offset</v>
      </c>
      <c r="N504" s="8">
        <f>(Audi!M451)</f>
        <v>0</v>
      </c>
      <c r="O504" s="9" t="str">
        <f>(Audi!N451)</f>
        <v>275/30R20</v>
      </c>
      <c r="P504" s="60" t="str">
        <f>(Audi!O451)</f>
        <v>FF10</v>
      </c>
      <c r="Q504" s="8" t="str">
        <f>(Audi!P451)</f>
        <v>10M010535013LM</v>
      </c>
      <c r="R504" s="14">
        <f>(Audi!Q451)</f>
        <v>10</v>
      </c>
      <c r="S504" s="12" t="str">
        <f>(Audi!R451)</f>
        <v>20"</v>
      </c>
      <c r="T504" s="12" t="str">
        <f>(Audi!S451)</f>
        <v>10.5"</v>
      </c>
      <c r="U504" s="12" t="str">
        <f>(Audi!T451)</f>
        <v>35</v>
      </c>
      <c r="V504" s="12" t="str">
        <f>(Audi!U451)</f>
        <v>5x112</v>
      </c>
      <c r="W504" s="12">
        <f>(Audi!V451)</f>
        <v>66.56</v>
      </c>
      <c r="X504" s="8" t="str">
        <f>(Audi!W451)</f>
        <v>Medium Offset</v>
      </c>
      <c r="Y504" s="8">
        <f>(Audi!X451)</f>
        <v>0</v>
      </c>
      <c r="Z504" s="9" t="str">
        <f>(Audi!Y451)</f>
        <v>275/30R20</v>
      </c>
      <c r="AA504" s="8">
        <f>(Audi!Z451)</f>
        <v>0</v>
      </c>
      <c r="AB504" s="8" t="str">
        <f>(Audi!AA451)</f>
        <v>Included</v>
      </c>
      <c r="AC504" s="8" t="str">
        <f>(Audi!AB451)</f>
        <v>LBM1415027C60-ZN</v>
      </c>
      <c r="AD504" s="8">
        <f>(Audi!AC451)</f>
        <v>0</v>
      </c>
    </row>
    <row r="505" spans="1:30" x14ac:dyDescent="0.25">
      <c r="A505" s="7" t="s">
        <v>1973</v>
      </c>
      <c r="B505" s="8" t="e">
        <f>(Audi!#REF!)</f>
        <v>#REF!</v>
      </c>
      <c r="C505" s="9" t="e">
        <f>(Audi!#REF!)</f>
        <v>#REF!</v>
      </c>
      <c r="D505" s="59" t="e">
        <f>(Audi!#REF!)</f>
        <v>#REF!</v>
      </c>
      <c r="E505" s="8" t="e">
        <f>(Audi!#REF!)</f>
        <v>#REF!</v>
      </c>
      <c r="F505" s="8" t="e">
        <f>(Audi!#REF!)</f>
        <v>#REF!</v>
      </c>
      <c r="G505" s="14" t="e">
        <f>(Audi!#REF!)</f>
        <v>#REF!</v>
      </c>
      <c r="H505" s="12" t="e">
        <f>(Audi!#REF!)</f>
        <v>#REF!</v>
      </c>
      <c r="I505" s="12" t="e">
        <f>(Audi!#REF!)</f>
        <v>#REF!</v>
      </c>
      <c r="J505" s="12" t="e">
        <f>(Audi!#REF!)</f>
        <v>#REF!</v>
      </c>
      <c r="K505" s="12" t="e">
        <f>(Audi!#REF!)</f>
        <v>#REF!</v>
      </c>
      <c r="L505" s="12" t="e">
        <f>(Audi!#REF!)</f>
        <v>#REF!</v>
      </c>
      <c r="M505" s="8" t="e">
        <f>(Audi!#REF!)</f>
        <v>#REF!</v>
      </c>
      <c r="N505" s="8" t="e">
        <f>(Audi!#REF!)</f>
        <v>#REF!</v>
      </c>
      <c r="O505" s="9" t="e">
        <f>(Audi!#REF!)</f>
        <v>#REF!</v>
      </c>
      <c r="P505" s="60" t="e">
        <f>(Audi!#REF!)</f>
        <v>#REF!</v>
      </c>
      <c r="Q505" s="8" t="e">
        <f>(Audi!#REF!)</f>
        <v>#REF!</v>
      </c>
      <c r="R505" s="14" t="e">
        <f>(Audi!#REF!)</f>
        <v>#REF!</v>
      </c>
      <c r="S505" s="12" t="e">
        <f>(Audi!#REF!)</f>
        <v>#REF!</v>
      </c>
      <c r="T505" s="12" t="e">
        <f>(Audi!#REF!)</f>
        <v>#REF!</v>
      </c>
      <c r="U505" s="12" t="e">
        <f>(Audi!#REF!)</f>
        <v>#REF!</v>
      </c>
      <c r="V505" s="12" t="e">
        <f>(Audi!#REF!)</f>
        <v>#REF!</v>
      </c>
      <c r="W505" s="12" t="e">
        <f>(Audi!#REF!)</f>
        <v>#REF!</v>
      </c>
      <c r="X505" s="8" t="e">
        <f>(Audi!#REF!)</f>
        <v>#REF!</v>
      </c>
      <c r="Y505" s="8" t="e">
        <f>(Audi!#REF!)</f>
        <v>#REF!</v>
      </c>
      <c r="Z505" s="9" t="e">
        <f>(Audi!#REF!)</f>
        <v>#REF!</v>
      </c>
      <c r="AA505" s="8" t="e">
        <f>(Audi!#REF!)</f>
        <v>#REF!</v>
      </c>
      <c r="AB505" s="8" t="e">
        <f>(Audi!#REF!)</f>
        <v>#REF!</v>
      </c>
      <c r="AC505" s="8" t="e">
        <f>(Audi!#REF!)</f>
        <v>#REF!</v>
      </c>
      <c r="AD505" s="8" t="e">
        <f>(Audi!#REF!)</f>
        <v>#REF!</v>
      </c>
    </row>
    <row r="506" spans="1:30" x14ac:dyDescent="0.25">
      <c r="A506" s="7" t="s">
        <v>1973</v>
      </c>
      <c r="B506" s="8" t="e">
        <f>(Audi!#REF!)</f>
        <v>#REF!</v>
      </c>
      <c r="C506" s="9" t="e">
        <f>(Audi!#REF!)</f>
        <v>#REF!</v>
      </c>
      <c r="D506" s="59" t="e">
        <f>(Audi!#REF!)</f>
        <v>#REF!</v>
      </c>
      <c r="E506" s="8" t="e">
        <f>(Audi!#REF!)</f>
        <v>#REF!</v>
      </c>
      <c r="F506" s="8" t="e">
        <f>(Audi!#REF!)</f>
        <v>#REF!</v>
      </c>
      <c r="G506" s="14" t="e">
        <f>(Audi!#REF!)</f>
        <v>#REF!</v>
      </c>
      <c r="H506" s="12" t="e">
        <f>(Audi!#REF!)</f>
        <v>#REF!</v>
      </c>
      <c r="I506" s="12" t="e">
        <f>(Audi!#REF!)</f>
        <v>#REF!</v>
      </c>
      <c r="J506" s="12" t="e">
        <f>(Audi!#REF!)</f>
        <v>#REF!</v>
      </c>
      <c r="K506" s="12" t="e">
        <f>(Audi!#REF!)</f>
        <v>#REF!</v>
      </c>
      <c r="L506" s="12" t="e">
        <f>(Audi!#REF!)</f>
        <v>#REF!</v>
      </c>
      <c r="M506" s="8" t="e">
        <f>(Audi!#REF!)</f>
        <v>#REF!</v>
      </c>
      <c r="N506" s="8" t="e">
        <f>(Audi!#REF!)</f>
        <v>#REF!</v>
      </c>
      <c r="O506" s="9" t="e">
        <f>(Audi!#REF!)</f>
        <v>#REF!</v>
      </c>
      <c r="P506" s="60" t="e">
        <f>(Audi!#REF!)</f>
        <v>#REF!</v>
      </c>
      <c r="Q506" s="8" t="e">
        <f>(Audi!#REF!)</f>
        <v>#REF!</v>
      </c>
      <c r="R506" s="14" t="e">
        <f>(Audi!#REF!)</f>
        <v>#REF!</v>
      </c>
      <c r="S506" s="12" t="e">
        <f>(Audi!#REF!)</f>
        <v>#REF!</v>
      </c>
      <c r="T506" s="12" t="e">
        <f>(Audi!#REF!)</f>
        <v>#REF!</v>
      </c>
      <c r="U506" s="12" t="e">
        <f>(Audi!#REF!)</f>
        <v>#REF!</v>
      </c>
      <c r="V506" s="12" t="e">
        <f>(Audi!#REF!)</f>
        <v>#REF!</v>
      </c>
      <c r="W506" s="12" t="e">
        <f>(Audi!#REF!)</f>
        <v>#REF!</v>
      </c>
      <c r="X506" s="8" t="e">
        <f>(Audi!#REF!)</f>
        <v>#REF!</v>
      </c>
      <c r="Y506" s="8" t="e">
        <f>(Audi!#REF!)</f>
        <v>#REF!</v>
      </c>
      <c r="Z506" s="9" t="e">
        <f>(Audi!#REF!)</f>
        <v>#REF!</v>
      </c>
      <c r="AA506" s="8" t="e">
        <f>(Audi!#REF!)</f>
        <v>#REF!</v>
      </c>
      <c r="AB506" s="8" t="e">
        <f>(Audi!#REF!)</f>
        <v>#REF!</v>
      </c>
      <c r="AC506" s="8" t="e">
        <f>(Audi!#REF!)</f>
        <v>#REF!</v>
      </c>
      <c r="AD506" s="8" t="e">
        <f>(Audi!#REF!)</f>
        <v>#REF!</v>
      </c>
    </row>
    <row r="507" spans="1:30" x14ac:dyDescent="0.25">
      <c r="A507" s="7" t="s">
        <v>1973</v>
      </c>
      <c r="B507" s="8" t="e">
        <f>(Audi!#REF!)</f>
        <v>#REF!</v>
      </c>
      <c r="C507" s="9" t="e">
        <f>(Audi!#REF!)</f>
        <v>#REF!</v>
      </c>
      <c r="D507" s="59" t="e">
        <f>(Audi!#REF!)</f>
        <v>#REF!</v>
      </c>
      <c r="E507" s="8" t="e">
        <f>(Audi!#REF!)</f>
        <v>#REF!</v>
      </c>
      <c r="F507" s="8" t="e">
        <f>(Audi!#REF!)</f>
        <v>#REF!</v>
      </c>
      <c r="G507" s="14" t="e">
        <f>(Audi!#REF!)</f>
        <v>#REF!</v>
      </c>
      <c r="H507" s="12" t="e">
        <f>(Audi!#REF!)</f>
        <v>#REF!</v>
      </c>
      <c r="I507" s="12" t="e">
        <f>(Audi!#REF!)</f>
        <v>#REF!</v>
      </c>
      <c r="J507" s="12" t="e">
        <f>(Audi!#REF!)</f>
        <v>#REF!</v>
      </c>
      <c r="K507" s="12" t="e">
        <f>(Audi!#REF!)</f>
        <v>#REF!</v>
      </c>
      <c r="L507" s="12" t="e">
        <f>(Audi!#REF!)</f>
        <v>#REF!</v>
      </c>
      <c r="M507" s="8" t="e">
        <f>(Audi!#REF!)</f>
        <v>#REF!</v>
      </c>
      <c r="N507" s="8" t="e">
        <f>(Audi!#REF!)</f>
        <v>#REF!</v>
      </c>
      <c r="O507" s="9" t="e">
        <f>(Audi!#REF!)</f>
        <v>#REF!</v>
      </c>
      <c r="P507" s="60" t="e">
        <f>(Audi!#REF!)</f>
        <v>#REF!</v>
      </c>
      <c r="Q507" s="8" t="e">
        <f>(Audi!#REF!)</f>
        <v>#REF!</v>
      </c>
      <c r="R507" s="14" t="e">
        <f>(Audi!#REF!)</f>
        <v>#REF!</v>
      </c>
      <c r="S507" s="12" t="e">
        <f>(Audi!#REF!)</f>
        <v>#REF!</v>
      </c>
      <c r="T507" s="12" t="e">
        <f>(Audi!#REF!)</f>
        <v>#REF!</v>
      </c>
      <c r="U507" s="12" t="e">
        <f>(Audi!#REF!)</f>
        <v>#REF!</v>
      </c>
      <c r="V507" s="12" t="e">
        <f>(Audi!#REF!)</f>
        <v>#REF!</v>
      </c>
      <c r="W507" s="12" t="e">
        <f>(Audi!#REF!)</f>
        <v>#REF!</v>
      </c>
      <c r="X507" s="8" t="e">
        <f>(Audi!#REF!)</f>
        <v>#REF!</v>
      </c>
      <c r="Y507" s="8" t="e">
        <f>(Audi!#REF!)</f>
        <v>#REF!</v>
      </c>
      <c r="Z507" s="9" t="e">
        <f>(Audi!#REF!)</f>
        <v>#REF!</v>
      </c>
      <c r="AA507" s="8" t="e">
        <f>(Audi!#REF!)</f>
        <v>#REF!</v>
      </c>
      <c r="AB507" s="8" t="e">
        <f>(Audi!#REF!)</f>
        <v>#REF!</v>
      </c>
      <c r="AC507" s="8" t="e">
        <f>(Audi!#REF!)</f>
        <v>#REF!</v>
      </c>
      <c r="AD507" s="8" t="e">
        <f>(Audi!#REF!)</f>
        <v>#REF!</v>
      </c>
    </row>
    <row r="508" spans="1:30" x14ac:dyDescent="0.25">
      <c r="A508" s="7" t="s">
        <v>1973</v>
      </c>
      <c r="B508" s="8" t="str">
        <f>(Audi!A452)</f>
        <v>S5</v>
      </c>
      <c r="C508" s="9" t="str">
        <f>(Audi!B452)</f>
        <v>2017-2019</v>
      </c>
      <c r="D508" s="59" t="str">
        <f>(Audi!C452)</f>
        <v>FF10</v>
      </c>
      <c r="E508" s="8" t="str">
        <f>(Audi!D452)</f>
        <v>Tarmac</v>
      </c>
      <c r="F508" s="8" t="str">
        <f>(Audi!E452)</f>
        <v>10M009025013TM</v>
      </c>
      <c r="G508" s="14">
        <f>(Audi!F452)</f>
        <v>24</v>
      </c>
      <c r="H508" s="12" t="str">
        <f>(Audi!G452)</f>
        <v>20"</v>
      </c>
      <c r="I508" s="12" t="str">
        <f>(Audi!H452)</f>
        <v>9.0"</v>
      </c>
      <c r="J508" s="12" t="str">
        <f>(Audi!I452)</f>
        <v>25</v>
      </c>
      <c r="K508" s="12" t="str">
        <f>(Audi!J452)</f>
        <v>5x112</v>
      </c>
      <c r="L508" s="12">
        <f>(Audi!K452)</f>
        <v>66.56</v>
      </c>
      <c r="M508" s="8" t="str">
        <f>(Audi!L452)</f>
        <v>Medium Offset</v>
      </c>
      <c r="N508" s="8">
        <f>(Audi!M452)</f>
        <v>0</v>
      </c>
      <c r="O508" s="9">
        <f>(Audi!N452)</f>
        <v>0</v>
      </c>
      <c r="P508" s="60" t="str">
        <f>(Audi!O452)</f>
        <v>FF10</v>
      </c>
      <c r="Q508" s="8" t="str">
        <f>(Audi!P452)</f>
        <v>10M009025013TM</v>
      </c>
      <c r="R508" s="14">
        <f>(Audi!Q452)</f>
        <v>24</v>
      </c>
      <c r="S508" s="12" t="str">
        <f>(Audi!R452)</f>
        <v>20"</v>
      </c>
      <c r="T508" s="12" t="str">
        <f>(Audi!S452)</f>
        <v>9.0"</v>
      </c>
      <c r="U508" s="12" t="str">
        <f>(Audi!T452)</f>
        <v>25</v>
      </c>
      <c r="V508" s="12" t="str">
        <f>(Audi!U452)</f>
        <v>5x112</v>
      </c>
      <c r="W508" s="12">
        <f>(Audi!V452)</f>
        <v>66.56</v>
      </c>
      <c r="X508" s="8" t="str">
        <f>(Audi!W452)</f>
        <v>Medium Offset</v>
      </c>
      <c r="Y508" s="8">
        <f>(Audi!X452)</f>
        <v>0</v>
      </c>
      <c r="Z508" s="9">
        <f>(Audi!Y452)</f>
        <v>0</v>
      </c>
      <c r="AA508" s="8">
        <f>(Audi!Z452)</f>
        <v>0</v>
      </c>
      <c r="AB508" s="8" t="str">
        <f>(Audi!AA452)</f>
        <v>Included</v>
      </c>
      <c r="AC508" s="8" t="str">
        <f>(Audi!AB452)</f>
        <v>LBM1415027C60-ZN</v>
      </c>
      <c r="AD508" s="8">
        <f>(Audi!AC452)</f>
        <v>0</v>
      </c>
    </row>
    <row r="509" spans="1:30" x14ac:dyDescent="0.25">
      <c r="A509" s="7" t="s">
        <v>1973</v>
      </c>
      <c r="B509" s="8" t="str">
        <f>(Audi!A453)</f>
        <v>S5</v>
      </c>
      <c r="C509" s="9" t="str">
        <f>(Audi!B453)</f>
        <v>2017-2019</v>
      </c>
      <c r="D509" s="59" t="str">
        <f>(Audi!C453)</f>
        <v>FF10</v>
      </c>
      <c r="E509" s="8" t="str">
        <f>(Audi!D453)</f>
        <v>Liquid Metal</v>
      </c>
      <c r="F509" s="8" t="str">
        <f>(Audi!E453)</f>
        <v>10M009025013LM</v>
      </c>
      <c r="G509" s="14">
        <f>(Audi!F453)</f>
        <v>8</v>
      </c>
      <c r="H509" s="12" t="str">
        <f>(Audi!G453)</f>
        <v>20"</v>
      </c>
      <c r="I509" s="12" t="str">
        <f>(Audi!H453)</f>
        <v>9.0"</v>
      </c>
      <c r="J509" s="12" t="str">
        <f>(Audi!I453)</f>
        <v>25</v>
      </c>
      <c r="K509" s="12" t="str">
        <f>(Audi!J453)</f>
        <v>5x112</v>
      </c>
      <c r="L509" s="12">
        <f>(Audi!K453)</f>
        <v>66.56</v>
      </c>
      <c r="M509" s="8" t="str">
        <f>(Audi!L453)</f>
        <v>Medium Offset</v>
      </c>
      <c r="N509" s="8">
        <f>(Audi!M453)</f>
        <v>0</v>
      </c>
      <c r="O509" s="9">
        <f>(Audi!N453)</f>
        <v>0</v>
      </c>
      <c r="P509" s="60" t="str">
        <f>(Audi!O453)</f>
        <v>FF10</v>
      </c>
      <c r="Q509" s="8" t="str">
        <f>(Audi!P453)</f>
        <v>10M009025013LM</v>
      </c>
      <c r="R509" s="14">
        <f>(Audi!Q453)</f>
        <v>8</v>
      </c>
      <c r="S509" s="12" t="str">
        <f>(Audi!R453)</f>
        <v>20"</v>
      </c>
      <c r="T509" s="12" t="str">
        <f>(Audi!S453)</f>
        <v>9.0"</v>
      </c>
      <c r="U509" s="12" t="str">
        <f>(Audi!T453)</f>
        <v>25</v>
      </c>
      <c r="V509" s="12" t="str">
        <f>(Audi!U453)</f>
        <v>5x112</v>
      </c>
      <c r="W509" s="12">
        <f>(Audi!V453)</f>
        <v>66.56</v>
      </c>
      <c r="X509" s="8" t="str">
        <f>(Audi!W453)</f>
        <v>Medium Offset</v>
      </c>
      <c r="Y509" s="8">
        <f>(Audi!X453)</f>
        <v>0</v>
      </c>
      <c r="Z509" s="9">
        <f>(Audi!Y453)</f>
        <v>0</v>
      </c>
      <c r="AA509" s="8">
        <f>(Audi!Z453)</f>
        <v>0</v>
      </c>
      <c r="AB509" s="8" t="str">
        <f>(Audi!AA453)</f>
        <v>Included</v>
      </c>
      <c r="AC509" s="8" t="str">
        <f>(Audi!AB453)</f>
        <v>LBM1415027C60-ZN</v>
      </c>
      <c r="AD509" s="8">
        <f>(Audi!AC453)</f>
        <v>0</v>
      </c>
    </row>
    <row r="510" spans="1:30" x14ac:dyDescent="0.25">
      <c r="A510" s="7" t="s">
        <v>1973</v>
      </c>
      <c r="B510" s="8" t="str">
        <f>(Audi!A454)</f>
        <v>S5</v>
      </c>
      <c r="C510" s="9" t="str">
        <f>(Audi!B454)</f>
        <v>2017-2019</v>
      </c>
      <c r="D510" s="59" t="str">
        <f>(Audi!C454)</f>
        <v>FF10</v>
      </c>
      <c r="E510" s="8" t="str">
        <f>(Audi!D454)</f>
        <v>Tarmac</v>
      </c>
      <c r="F510" s="8" t="str">
        <f>(Audi!E454)</f>
        <v>10M109530013TM</v>
      </c>
      <c r="G510" s="14">
        <f>(Audi!F454)</f>
        <v>0</v>
      </c>
      <c r="H510" s="12" t="str">
        <f>(Audi!G454)</f>
        <v>21"</v>
      </c>
      <c r="I510" s="12" t="str">
        <f>(Audi!H454)</f>
        <v>9.5"</v>
      </c>
      <c r="J510" s="12" t="str">
        <f>(Audi!I454)</f>
        <v>30</v>
      </c>
      <c r="K510" s="12" t="str">
        <f>(Audi!J454)</f>
        <v>5x112</v>
      </c>
      <c r="L510" s="12">
        <f>(Audi!K454)</f>
        <v>66.56</v>
      </c>
      <c r="M510" s="8" t="str">
        <f>(Audi!L454)</f>
        <v>Medium Offset</v>
      </c>
      <c r="N510" s="8">
        <f>(Audi!M454)</f>
        <v>0</v>
      </c>
      <c r="O510" s="9" t="str">
        <f>(Audi!N454)</f>
        <v>265/30R21</v>
      </c>
      <c r="P510" s="60" t="str">
        <f>(Audi!O454)</f>
        <v>FF10</v>
      </c>
      <c r="Q510" s="8" t="str">
        <f>(Audi!P454)</f>
        <v>10M109530013TM</v>
      </c>
      <c r="R510" s="14">
        <f>(Audi!Q454)</f>
        <v>0</v>
      </c>
      <c r="S510" s="12" t="str">
        <f>(Audi!R454)</f>
        <v>21"</v>
      </c>
      <c r="T510" s="12" t="str">
        <f>(Audi!S454)</f>
        <v>9.5"</v>
      </c>
      <c r="U510" s="12" t="str">
        <f>(Audi!T454)</f>
        <v>30</v>
      </c>
      <c r="V510" s="12" t="str">
        <f>(Audi!U454)</f>
        <v>5x112</v>
      </c>
      <c r="W510" s="12">
        <f>(Audi!V454)</f>
        <v>66.56</v>
      </c>
      <c r="X510" s="8" t="str">
        <f>(Audi!W454)</f>
        <v>Medium Offset</v>
      </c>
      <c r="Y510" s="8">
        <f>(Audi!X454)</f>
        <v>0</v>
      </c>
      <c r="Z510" s="9" t="str">
        <f>(Audi!Y454)</f>
        <v>265/30R21</v>
      </c>
      <c r="AA510" s="8">
        <f>(Audi!Z454)</f>
        <v>0</v>
      </c>
      <c r="AB510" s="8" t="str">
        <f>(Audi!AA454)</f>
        <v>Included</v>
      </c>
      <c r="AC510" s="8" t="str">
        <f>(Audi!AB454)</f>
        <v>LBM1415027C60-ZN</v>
      </c>
      <c r="AD510" s="8">
        <f>(Audi!AC454)</f>
        <v>0</v>
      </c>
    </row>
    <row r="511" spans="1:30" x14ac:dyDescent="0.25">
      <c r="A511" s="7" t="s">
        <v>1973</v>
      </c>
      <c r="B511" s="8" t="str">
        <f>(Audi!A455)</f>
        <v>S5</v>
      </c>
      <c r="C511" s="9" t="str">
        <f>(Audi!B455)</f>
        <v>2017-2019</v>
      </c>
      <c r="D511" s="59" t="str">
        <f>(Audi!C455)</f>
        <v>FF10</v>
      </c>
      <c r="E511" s="8" t="str">
        <f>(Audi!D455)</f>
        <v>Liquid Metal</v>
      </c>
      <c r="F511" s="8" t="str">
        <f>(Audi!E455)</f>
        <v>10M109530013LM</v>
      </c>
      <c r="G511" s="14">
        <f>(Audi!F455)</f>
        <v>-6</v>
      </c>
      <c r="H511" s="12" t="str">
        <f>(Audi!G455)</f>
        <v>21"</v>
      </c>
      <c r="I511" s="12" t="str">
        <f>(Audi!H455)</f>
        <v>9.5"</v>
      </c>
      <c r="J511" s="12" t="str">
        <f>(Audi!I455)</f>
        <v>30</v>
      </c>
      <c r="K511" s="12" t="str">
        <f>(Audi!J455)</f>
        <v>5x112</v>
      </c>
      <c r="L511" s="12">
        <f>(Audi!K455)</f>
        <v>66.56</v>
      </c>
      <c r="M511" s="8" t="str">
        <f>(Audi!L455)</f>
        <v>Medium Offset</v>
      </c>
      <c r="N511" s="8">
        <f>(Audi!M455)</f>
        <v>0</v>
      </c>
      <c r="O511" s="9" t="str">
        <f>(Audi!N455)</f>
        <v>265/30R21</v>
      </c>
      <c r="P511" s="60" t="str">
        <f>(Audi!O455)</f>
        <v>FF10</v>
      </c>
      <c r="Q511" s="8" t="str">
        <f>(Audi!P455)</f>
        <v>10M109530013LM</v>
      </c>
      <c r="R511" s="14">
        <f>(Audi!Q455)</f>
        <v>-6</v>
      </c>
      <c r="S511" s="12" t="str">
        <f>(Audi!R455)</f>
        <v>21"</v>
      </c>
      <c r="T511" s="12" t="str">
        <f>(Audi!S455)</f>
        <v>9.5"</v>
      </c>
      <c r="U511" s="12" t="str">
        <f>(Audi!T455)</f>
        <v>30</v>
      </c>
      <c r="V511" s="12" t="str">
        <f>(Audi!U455)</f>
        <v>5x112</v>
      </c>
      <c r="W511" s="12">
        <f>(Audi!V455)</f>
        <v>66.56</v>
      </c>
      <c r="X511" s="8" t="str">
        <f>(Audi!W455)</f>
        <v>Medium Offset</v>
      </c>
      <c r="Y511" s="8">
        <f>(Audi!X455)</f>
        <v>0</v>
      </c>
      <c r="Z511" s="9" t="str">
        <f>(Audi!Y455)</f>
        <v>265/30R21</v>
      </c>
      <c r="AA511" s="8">
        <f>(Audi!Z455)</f>
        <v>0</v>
      </c>
      <c r="AB511" s="8" t="str">
        <f>(Audi!AA455)</f>
        <v>Included</v>
      </c>
      <c r="AC511" s="8" t="str">
        <f>(Audi!AB455)</f>
        <v>LBM1415027C60-ZN</v>
      </c>
      <c r="AD511" s="8">
        <f>(Audi!AC455)</f>
        <v>0</v>
      </c>
    </row>
    <row r="512" spans="1:30" x14ac:dyDescent="0.25">
      <c r="A512" s="7" t="s">
        <v>1973</v>
      </c>
      <c r="B512" s="8" t="str">
        <f>(Audi!A456)</f>
        <v>S5</v>
      </c>
      <c r="C512" s="9" t="str">
        <f>(Audi!B456)</f>
        <v>2007-2016</v>
      </c>
      <c r="D512" s="59" t="str">
        <f>(Audi!C456)</f>
        <v>FF11</v>
      </c>
      <c r="E512" s="8" t="str">
        <f>(Audi!D456)</f>
        <v>Tarmac</v>
      </c>
      <c r="F512" s="8" t="str">
        <f>(Audi!E456)</f>
        <v>11M010535013TM</v>
      </c>
      <c r="G512" s="14">
        <f>(Audi!F456)</f>
        <v>23</v>
      </c>
      <c r="H512" s="12" t="str">
        <f>(Audi!G456)</f>
        <v>20"</v>
      </c>
      <c r="I512" s="12" t="str">
        <f>(Audi!H456)</f>
        <v>10.5"</v>
      </c>
      <c r="J512" s="12" t="str">
        <f>(Audi!I456)</f>
        <v>35</v>
      </c>
      <c r="K512" s="12" t="str">
        <f>(Audi!J456)</f>
        <v>5x112</v>
      </c>
      <c r="L512" s="12">
        <f>(Audi!K456)</f>
        <v>66.56</v>
      </c>
      <c r="M512" s="8" t="str">
        <f>(Audi!L456)</f>
        <v>Medium Offset</v>
      </c>
      <c r="N512" s="8">
        <f>(Audi!M456)</f>
        <v>0</v>
      </c>
      <c r="O512" s="9" t="str">
        <f>(Audi!N456)</f>
        <v>285/30R20</v>
      </c>
      <c r="P512" s="60" t="str">
        <f>(Audi!O456)</f>
        <v>FF11</v>
      </c>
      <c r="Q512" s="8" t="str">
        <f>(Audi!P456)</f>
        <v>11M010535013TM</v>
      </c>
      <c r="R512" s="14">
        <f>(Audi!Q456)</f>
        <v>23</v>
      </c>
      <c r="S512" s="12" t="str">
        <f>(Audi!R456)</f>
        <v>20"</v>
      </c>
      <c r="T512" s="12" t="str">
        <f>(Audi!S456)</f>
        <v>10.5"</v>
      </c>
      <c r="U512" s="12" t="str">
        <f>(Audi!T456)</f>
        <v>35</v>
      </c>
      <c r="V512" s="12" t="str">
        <f>(Audi!U456)</f>
        <v>5x112</v>
      </c>
      <c r="W512" s="12">
        <f>(Audi!V456)</f>
        <v>66.56</v>
      </c>
      <c r="X512" s="8" t="str">
        <f>(Audi!W456)</f>
        <v>Medium Offset</v>
      </c>
      <c r="Y512" s="8">
        <f>(Audi!X456)</f>
        <v>0</v>
      </c>
      <c r="Z512" s="9" t="str">
        <f>(Audi!Y456)</f>
        <v>285/30R20</v>
      </c>
      <c r="AA512" s="8" t="str">
        <f>(Audi!Z456)</f>
        <v>Excludes Carbon Ceramic, Excludes DRC (tire will rub at full lock on DRC lines)</v>
      </c>
      <c r="AB512" s="8" t="str">
        <f>(Audi!AA456)</f>
        <v>Included</v>
      </c>
      <c r="AC512" s="8" t="str">
        <f>(Audi!AB456)</f>
        <v>LBM1415027C60-ZN</v>
      </c>
      <c r="AD512" s="8">
        <f>(Audi!AC456)</f>
        <v>0</v>
      </c>
    </row>
    <row r="513" spans="1:30" x14ac:dyDescent="0.25">
      <c r="A513" s="7" t="s">
        <v>1973</v>
      </c>
      <c r="B513" s="8" t="str">
        <f>(Audi!A457)</f>
        <v>S5</v>
      </c>
      <c r="C513" s="9" t="str">
        <f>(Audi!B457)</f>
        <v>2007-2016</v>
      </c>
      <c r="D513" s="59" t="str">
        <f>(Audi!C457)</f>
        <v>FF11</v>
      </c>
      <c r="E513" s="8" t="str">
        <f>(Audi!D457)</f>
        <v>Liquid Metal</v>
      </c>
      <c r="F513" s="8" t="str">
        <f>(Audi!E457)</f>
        <v>11M010535013LM</v>
      </c>
      <c r="G513" s="14">
        <f>(Audi!F457)</f>
        <v>13</v>
      </c>
      <c r="H513" s="12" t="str">
        <f>(Audi!G457)</f>
        <v>20"</v>
      </c>
      <c r="I513" s="12" t="str">
        <f>(Audi!H457)</f>
        <v>10.5"</v>
      </c>
      <c r="J513" s="12" t="str">
        <f>(Audi!I457)</f>
        <v>35</v>
      </c>
      <c r="K513" s="12" t="str">
        <f>(Audi!J457)</f>
        <v>5x112</v>
      </c>
      <c r="L513" s="12">
        <f>(Audi!K457)</f>
        <v>66.56</v>
      </c>
      <c r="M513" s="8" t="str">
        <f>(Audi!L457)</f>
        <v>Medium Offset</v>
      </c>
      <c r="N513" s="8">
        <f>(Audi!M457)</f>
        <v>0</v>
      </c>
      <c r="O513" s="9" t="str">
        <f>(Audi!N457)</f>
        <v>285/30R20</v>
      </c>
      <c r="P513" s="60" t="str">
        <f>(Audi!O457)</f>
        <v>FF11</v>
      </c>
      <c r="Q513" s="8" t="str">
        <f>(Audi!P457)</f>
        <v>11M010535013LM</v>
      </c>
      <c r="R513" s="14">
        <f>(Audi!Q457)</f>
        <v>13</v>
      </c>
      <c r="S513" s="12" t="str">
        <f>(Audi!R457)</f>
        <v>20"</v>
      </c>
      <c r="T513" s="12" t="str">
        <f>(Audi!S457)</f>
        <v>10.5"</v>
      </c>
      <c r="U513" s="12" t="str">
        <f>(Audi!T457)</f>
        <v>35</v>
      </c>
      <c r="V513" s="12" t="str">
        <f>(Audi!U457)</f>
        <v>5x112</v>
      </c>
      <c r="W513" s="12">
        <f>(Audi!V457)</f>
        <v>66.56</v>
      </c>
      <c r="X513" s="8" t="str">
        <f>(Audi!W457)</f>
        <v>Medium Offset</v>
      </c>
      <c r="Y513" s="8">
        <f>(Audi!X457)</f>
        <v>0</v>
      </c>
      <c r="Z513" s="9" t="str">
        <f>(Audi!Y457)</f>
        <v>285/30R20</v>
      </c>
      <c r="AA513" s="8" t="str">
        <f>(Audi!Z457)</f>
        <v>Excludes Carbon Ceramic, Excludes DRC (tire will rub at full lock on DRC lines)</v>
      </c>
      <c r="AB513" s="8" t="str">
        <f>(Audi!AA457)</f>
        <v>Included</v>
      </c>
      <c r="AC513" s="8" t="str">
        <f>(Audi!AB457)</f>
        <v>LBM1415027C60-ZN</v>
      </c>
      <c r="AD513" s="8">
        <f>(Audi!AC457)</f>
        <v>0</v>
      </c>
    </row>
    <row r="514" spans="1:30" x14ac:dyDescent="0.25">
      <c r="A514" s="7" t="s">
        <v>1973</v>
      </c>
      <c r="B514" s="8" t="str">
        <f>(Audi!A458)</f>
        <v>S5</v>
      </c>
      <c r="C514" s="9" t="str">
        <f>(Audi!B458)</f>
        <v>2007-2016</v>
      </c>
      <c r="D514" s="59" t="str">
        <f>(Audi!C458)</f>
        <v>FF11</v>
      </c>
      <c r="E514" s="8" t="str">
        <f>(Audi!D458)</f>
        <v>Tarmac</v>
      </c>
      <c r="F514" s="8" t="str">
        <f>(Audi!E458)</f>
        <v>11M009025013TM</v>
      </c>
      <c r="G514" s="14">
        <f>(Audi!F458)</f>
        <v>22</v>
      </c>
      <c r="H514" s="12" t="str">
        <f>(Audi!G458)</f>
        <v>20"</v>
      </c>
      <c r="I514" s="12" t="str">
        <f>(Audi!H458)</f>
        <v>9.0"</v>
      </c>
      <c r="J514" s="12" t="str">
        <f>(Audi!I458)</f>
        <v>25</v>
      </c>
      <c r="K514" s="12" t="str">
        <f>(Audi!J458)</f>
        <v>5x112</v>
      </c>
      <c r="L514" s="12">
        <f>(Audi!K458)</f>
        <v>66.56</v>
      </c>
      <c r="M514" s="8" t="str">
        <f>(Audi!L458)</f>
        <v>Medium Offset</v>
      </c>
      <c r="N514" s="8">
        <f>(Audi!M458)</f>
        <v>0</v>
      </c>
      <c r="O514" s="9" t="str">
        <f>(Audi!N458)</f>
        <v>255/30R20</v>
      </c>
      <c r="P514" s="60" t="str">
        <f>(Audi!O458)</f>
        <v>FF11</v>
      </c>
      <c r="Q514" s="8" t="str">
        <f>(Audi!P458)</f>
        <v>11M009025013TM</v>
      </c>
      <c r="R514" s="14">
        <f>(Audi!Q458)</f>
        <v>22</v>
      </c>
      <c r="S514" s="12" t="str">
        <f>(Audi!R458)</f>
        <v>20"</v>
      </c>
      <c r="T514" s="12" t="str">
        <f>(Audi!S458)</f>
        <v>9.0"</v>
      </c>
      <c r="U514" s="12" t="str">
        <f>(Audi!T458)</f>
        <v>25</v>
      </c>
      <c r="V514" s="12" t="str">
        <f>(Audi!U458)</f>
        <v>5x112</v>
      </c>
      <c r="W514" s="12">
        <f>(Audi!V458)</f>
        <v>66.56</v>
      </c>
      <c r="X514" s="8" t="str">
        <f>(Audi!W458)</f>
        <v>Medium Offset</v>
      </c>
      <c r="Y514" s="8">
        <f>(Audi!X458)</f>
        <v>0</v>
      </c>
      <c r="Z514" s="9" t="str">
        <f>(Audi!Y458)</f>
        <v>255/30R20</v>
      </c>
      <c r="AA514" s="8" t="str">
        <f>(Audi!Z458)</f>
        <v>Excludes Carbon Ceramic, Excludes DRC (tire will rub at full lock)</v>
      </c>
      <c r="AB514" s="8" t="str">
        <f>(Audi!AA458)</f>
        <v>Included</v>
      </c>
      <c r="AC514" s="8" t="str">
        <f>(Audi!AB458)</f>
        <v>LBM1415027C60-ZN</v>
      </c>
      <c r="AD514" s="8">
        <f>(Audi!AC458)</f>
        <v>0</v>
      </c>
    </row>
    <row r="515" spans="1:30" x14ac:dyDescent="0.25">
      <c r="A515" s="7" t="s">
        <v>1973</v>
      </c>
      <c r="B515" s="8" t="str">
        <f>(Audi!A459)</f>
        <v>S5</v>
      </c>
      <c r="C515" s="9" t="str">
        <f>(Audi!B459)</f>
        <v>2007-2016</v>
      </c>
      <c r="D515" s="59" t="str">
        <f>(Audi!C459)</f>
        <v>FF11</v>
      </c>
      <c r="E515" s="8" t="str">
        <f>(Audi!D459)</f>
        <v>Liquid Metal</v>
      </c>
      <c r="F515" s="8" t="str">
        <f>(Audi!E459)</f>
        <v>11M009025013LM</v>
      </c>
      <c r="G515" s="14">
        <f>(Audi!F459)</f>
        <v>5</v>
      </c>
      <c r="H515" s="12" t="str">
        <f>(Audi!G459)</f>
        <v>20"</v>
      </c>
      <c r="I515" s="12" t="str">
        <f>(Audi!H459)</f>
        <v>9.0"</v>
      </c>
      <c r="J515" s="12" t="str">
        <f>(Audi!I459)</f>
        <v>25</v>
      </c>
      <c r="K515" s="12" t="str">
        <f>(Audi!J459)</f>
        <v>5x112</v>
      </c>
      <c r="L515" s="12">
        <f>(Audi!K459)</f>
        <v>66.56</v>
      </c>
      <c r="M515" s="8" t="str">
        <f>(Audi!L459)</f>
        <v>Medium Offset</v>
      </c>
      <c r="N515" s="8">
        <f>(Audi!M459)</f>
        <v>0</v>
      </c>
      <c r="O515" s="9" t="str">
        <f>(Audi!N459)</f>
        <v>255/30R20</v>
      </c>
      <c r="P515" s="60" t="str">
        <f>(Audi!O459)</f>
        <v>FF11</v>
      </c>
      <c r="Q515" s="8" t="str">
        <f>(Audi!P459)</f>
        <v>11M009025013LM</v>
      </c>
      <c r="R515" s="14">
        <f>(Audi!Q459)</f>
        <v>5</v>
      </c>
      <c r="S515" s="12" t="str">
        <f>(Audi!R459)</f>
        <v>20"</v>
      </c>
      <c r="T515" s="12" t="str">
        <f>(Audi!S459)</f>
        <v>9.0"</v>
      </c>
      <c r="U515" s="12" t="str">
        <f>(Audi!T459)</f>
        <v>25</v>
      </c>
      <c r="V515" s="12" t="str">
        <f>(Audi!U459)</f>
        <v>5x112</v>
      </c>
      <c r="W515" s="12">
        <f>(Audi!V459)</f>
        <v>66.56</v>
      </c>
      <c r="X515" s="8" t="str">
        <f>(Audi!W459)</f>
        <v>Medium Offset</v>
      </c>
      <c r="Y515" s="8">
        <f>(Audi!X459)</f>
        <v>0</v>
      </c>
      <c r="Z515" s="9" t="str">
        <f>(Audi!Y459)</f>
        <v>255/30R20</v>
      </c>
      <c r="AA515" s="8" t="str">
        <f>(Audi!Z459)</f>
        <v>Excludes Carbon Ceramic, Excludes DRC (tire will rub at full lock)</v>
      </c>
      <c r="AB515" s="8" t="str">
        <f>(Audi!AA459)</f>
        <v>Included</v>
      </c>
      <c r="AC515" s="8" t="str">
        <f>(Audi!AB459)</f>
        <v>LBM1415027C60-ZN</v>
      </c>
      <c r="AD515" s="8">
        <f>(Audi!AC459)</f>
        <v>0</v>
      </c>
    </row>
    <row r="516" spans="1:30" x14ac:dyDescent="0.25">
      <c r="A516" s="7" t="s">
        <v>1973</v>
      </c>
      <c r="B516" s="8" t="str">
        <f>(Audi!A460)</f>
        <v>S5</v>
      </c>
      <c r="C516" s="9" t="str">
        <f>(Audi!B460)</f>
        <v>2017-2019</v>
      </c>
      <c r="D516" s="59" t="str">
        <f>(Audi!C460)</f>
        <v>FF11</v>
      </c>
      <c r="E516" s="8" t="str">
        <f>(Audi!D460)</f>
        <v>Tarmac</v>
      </c>
      <c r="F516" s="8" t="str">
        <f>(Audi!E460)</f>
        <v>11M010535013TM</v>
      </c>
      <c r="G516" s="14">
        <f>(Audi!F460)</f>
        <v>23</v>
      </c>
      <c r="H516" s="12" t="str">
        <f>(Audi!G460)</f>
        <v>20"</v>
      </c>
      <c r="I516" s="12" t="str">
        <f>(Audi!H460)</f>
        <v>10.5"</v>
      </c>
      <c r="J516" s="12" t="str">
        <f>(Audi!I460)</f>
        <v>35</v>
      </c>
      <c r="K516" s="12" t="str">
        <f>(Audi!J460)</f>
        <v>5x112</v>
      </c>
      <c r="L516" s="12">
        <f>(Audi!K460)</f>
        <v>66.56</v>
      </c>
      <c r="M516" s="8" t="str">
        <f>(Audi!L460)</f>
        <v>Medium Offset</v>
      </c>
      <c r="N516" s="8">
        <f>(Audi!M460)</f>
        <v>0</v>
      </c>
      <c r="O516" s="9" t="str">
        <f>(Audi!N460)</f>
        <v>275/30R20</v>
      </c>
      <c r="P516" s="60" t="str">
        <f>(Audi!O460)</f>
        <v>FF11</v>
      </c>
      <c r="Q516" s="8" t="str">
        <f>(Audi!P460)</f>
        <v>11M010535013TM</v>
      </c>
      <c r="R516" s="14">
        <f>(Audi!Q460)</f>
        <v>23</v>
      </c>
      <c r="S516" s="12" t="str">
        <f>(Audi!R460)</f>
        <v>20"</v>
      </c>
      <c r="T516" s="12" t="str">
        <f>(Audi!S460)</f>
        <v>10.5"</v>
      </c>
      <c r="U516" s="12" t="str">
        <f>(Audi!T460)</f>
        <v>35</v>
      </c>
      <c r="V516" s="12" t="str">
        <f>(Audi!U460)</f>
        <v>5x112</v>
      </c>
      <c r="W516" s="12">
        <f>(Audi!V460)</f>
        <v>66.56</v>
      </c>
      <c r="X516" s="8" t="str">
        <f>(Audi!W460)</f>
        <v>Medium Offset</v>
      </c>
      <c r="Y516" s="8">
        <f>(Audi!X460)</f>
        <v>0</v>
      </c>
      <c r="Z516" s="9" t="str">
        <f>(Audi!Y460)</f>
        <v>275/30R20</v>
      </c>
      <c r="AA516" s="8">
        <f>(Audi!Z460)</f>
        <v>0</v>
      </c>
      <c r="AB516" s="8" t="str">
        <f>(Audi!AA460)</f>
        <v>Included</v>
      </c>
      <c r="AC516" s="8" t="str">
        <f>(Audi!AB460)</f>
        <v>LBM1415027C60-ZN</v>
      </c>
      <c r="AD516" s="8">
        <f>(Audi!AC460)</f>
        <v>0</v>
      </c>
    </row>
    <row r="517" spans="1:30" x14ac:dyDescent="0.25">
      <c r="A517" s="7" t="s">
        <v>1973</v>
      </c>
      <c r="B517" s="8" t="str">
        <f>(Audi!A461)</f>
        <v>S5</v>
      </c>
      <c r="C517" s="9" t="str">
        <f>(Audi!B461)</f>
        <v>2017-2019</v>
      </c>
      <c r="D517" s="59" t="str">
        <f>(Audi!C461)</f>
        <v>FF11</v>
      </c>
      <c r="E517" s="8" t="str">
        <f>(Audi!D461)</f>
        <v>Liquid Metal</v>
      </c>
      <c r="F517" s="8" t="str">
        <f>(Audi!E461)</f>
        <v>11M010535013LM</v>
      </c>
      <c r="G517" s="14">
        <f>(Audi!F461)</f>
        <v>13</v>
      </c>
      <c r="H517" s="12" t="str">
        <f>(Audi!G461)</f>
        <v>20"</v>
      </c>
      <c r="I517" s="12" t="str">
        <f>(Audi!H461)</f>
        <v>10.5"</v>
      </c>
      <c r="J517" s="12" t="str">
        <f>(Audi!I461)</f>
        <v>35</v>
      </c>
      <c r="K517" s="12" t="str">
        <f>(Audi!J461)</f>
        <v>5x112</v>
      </c>
      <c r="L517" s="12">
        <f>(Audi!K461)</f>
        <v>66.56</v>
      </c>
      <c r="M517" s="8" t="str">
        <f>(Audi!L461)</f>
        <v>Medium Offset</v>
      </c>
      <c r="N517" s="8">
        <f>(Audi!M461)</f>
        <v>0</v>
      </c>
      <c r="O517" s="9" t="str">
        <f>(Audi!N461)</f>
        <v>275/30R20</v>
      </c>
      <c r="P517" s="60" t="str">
        <f>(Audi!O461)</f>
        <v>FF11</v>
      </c>
      <c r="Q517" s="8" t="str">
        <f>(Audi!P461)</f>
        <v>11M010535013LM</v>
      </c>
      <c r="R517" s="14">
        <f>(Audi!Q461)</f>
        <v>13</v>
      </c>
      <c r="S517" s="12" t="str">
        <f>(Audi!R461)</f>
        <v>20"</v>
      </c>
      <c r="T517" s="12" t="str">
        <f>(Audi!S461)</f>
        <v>10.5"</v>
      </c>
      <c r="U517" s="12" t="str">
        <f>(Audi!T461)</f>
        <v>35</v>
      </c>
      <c r="V517" s="12" t="str">
        <f>(Audi!U461)</f>
        <v>5x112</v>
      </c>
      <c r="W517" s="12">
        <f>(Audi!V461)</f>
        <v>66.56</v>
      </c>
      <c r="X517" s="8" t="str">
        <f>(Audi!W461)</f>
        <v>Medium Offset</v>
      </c>
      <c r="Y517" s="8">
        <f>(Audi!X461)</f>
        <v>0</v>
      </c>
      <c r="Z517" s="9" t="str">
        <f>(Audi!Y461)</f>
        <v>275/30R20</v>
      </c>
      <c r="AA517" s="8">
        <f>(Audi!Z461)</f>
        <v>0</v>
      </c>
      <c r="AB517" s="8" t="str">
        <f>(Audi!AA461)</f>
        <v>Included</v>
      </c>
      <c r="AC517" s="8" t="str">
        <f>(Audi!AB461)</f>
        <v>LBM1415027C60-ZN</v>
      </c>
      <c r="AD517" s="8">
        <f>(Audi!AC461)</f>
        <v>0</v>
      </c>
    </row>
    <row r="518" spans="1:30" x14ac:dyDescent="0.25">
      <c r="A518" s="7" t="s">
        <v>1973</v>
      </c>
      <c r="B518" s="8" t="e">
        <f>(Audi!#REF!)</f>
        <v>#REF!</v>
      </c>
      <c r="C518" s="9" t="e">
        <f>(Audi!#REF!)</f>
        <v>#REF!</v>
      </c>
      <c r="D518" s="59" t="e">
        <f>(Audi!#REF!)</f>
        <v>#REF!</v>
      </c>
      <c r="E518" s="8" t="e">
        <f>(Audi!#REF!)</f>
        <v>#REF!</v>
      </c>
      <c r="F518" s="8" t="e">
        <f>(Audi!#REF!)</f>
        <v>#REF!</v>
      </c>
      <c r="G518" s="14" t="e">
        <f>(Audi!#REF!)</f>
        <v>#REF!</v>
      </c>
      <c r="H518" s="12" t="e">
        <f>(Audi!#REF!)</f>
        <v>#REF!</v>
      </c>
      <c r="I518" s="12" t="e">
        <f>(Audi!#REF!)</f>
        <v>#REF!</v>
      </c>
      <c r="J518" s="12" t="e">
        <f>(Audi!#REF!)</f>
        <v>#REF!</v>
      </c>
      <c r="K518" s="12" t="e">
        <f>(Audi!#REF!)</f>
        <v>#REF!</v>
      </c>
      <c r="L518" s="12" t="e">
        <f>(Audi!#REF!)</f>
        <v>#REF!</v>
      </c>
      <c r="M518" s="8" t="e">
        <f>(Audi!#REF!)</f>
        <v>#REF!</v>
      </c>
      <c r="N518" s="8" t="e">
        <f>(Audi!#REF!)</f>
        <v>#REF!</v>
      </c>
      <c r="O518" s="9" t="e">
        <f>(Audi!#REF!)</f>
        <v>#REF!</v>
      </c>
      <c r="P518" s="60" t="e">
        <f>(Audi!#REF!)</f>
        <v>#REF!</v>
      </c>
      <c r="Q518" s="8" t="e">
        <f>(Audi!#REF!)</f>
        <v>#REF!</v>
      </c>
      <c r="R518" s="14" t="e">
        <f>(Audi!#REF!)</f>
        <v>#REF!</v>
      </c>
      <c r="S518" s="12" t="e">
        <f>(Audi!#REF!)</f>
        <v>#REF!</v>
      </c>
      <c r="T518" s="12" t="e">
        <f>(Audi!#REF!)</f>
        <v>#REF!</v>
      </c>
      <c r="U518" s="12" t="e">
        <f>(Audi!#REF!)</f>
        <v>#REF!</v>
      </c>
      <c r="V518" s="12" t="e">
        <f>(Audi!#REF!)</f>
        <v>#REF!</v>
      </c>
      <c r="W518" s="12" t="e">
        <f>(Audi!#REF!)</f>
        <v>#REF!</v>
      </c>
      <c r="X518" s="8" t="e">
        <f>(Audi!#REF!)</f>
        <v>#REF!</v>
      </c>
      <c r="Y518" s="8" t="e">
        <f>(Audi!#REF!)</f>
        <v>#REF!</v>
      </c>
      <c r="Z518" s="9" t="e">
        <f>(Audi!#REF!)</f>
        <v>#REF!</v>
      </c>
      <c r="AA518" s="8" t="e">
        <f>(Audi!#REF!)</f>
        <v>#REF!</v>
      </c>
      <c r="AB518" s="8" t="e">
        <f>(Audi!#REF!)</f>
        <v>#REF!</v>
      </c>
      <c r="AC518" s="8" t="e">
        <f>(Audi!#REF!)</f>
        <v>#REF!</v>
      </c>
      <c r="AD518" s="8" t="e">
        <f>(Audi!#REF!)</f>
        <v>#REF!</v>
      </c>
    </row>
    <row r="519" spans="1:30" x14ac:dyDescent="0.25">
      <c r="A519" s="7" t="s">
        <v>1973</v>
      </c>
      <c r="B519" s="8" t="str">
        <f>(Audi!A462)</f>
        <v>S5</v>
      </c>
      <c r="C519" s="9" t="str">
        <f>(Audi!B462)</f>
        <v>2017-2019</v>
      </c>
      <c r="D519" s="59" t="str">
        <f>(Audi!C462)</f>
        <v>FF11</v>
      </c>
      <c r="E519" s="8" t="str">
        <f>(Audi!D462)</f>
        <v>Tarmac</v>
      </c>
      <c r="F519" s="8" t="str">
        <f>(Audi!E462)</f>
        <v>11M009025013TM</v>
      </c>
      <c r="G519" s="14">
        <f>(Audi!F462)</f>
        <v>22</v>
      </c>
      <c r="H519" s="12" t="str">
        <f>(Audi!G462)</f>
        <v>20"</v>
      </c>
      <c r="I519" s="12" t="str">
        <f>(Audi!H462)</f>
        <v>9.0"</v>
      </c>
      <c r="J519" s="12" t="str">
        <f>(Audi!I462)</f>
        <v>25</v>
      </c>
      <c r="K519" s="12" t="str">
        <f>(Audi!J462)</f>
        <v>5x112</v>
      </c>
      <c r="L519" s="12">
        <f>(Audi!K462)</f>
        <v>66.56</v>
      </c>
      <c r="M519" s="8" t="str">
        <f>(Audi!L462)</f>
        <v>Medium Offset</v>
      </c>
      <c r="N519" s="8">
        <f>(Audi!M462)</f>
        <v>0</v>
      </c>
      <c r="O519" s="9">
        <f>(Audi!N462)</f>
        <v>0</v>
      </c>
      <c r="P519" s="60" t="str">
        <f>(Audi!O462)</f>
        <v>FF11</v>
      </c>
      <c r="Q519" s="8" t="str">
        <f>(Audi!P462)</f>
        <v>11M009025013TM</v>
      </c>
      <c r="R519" s="14">
        <f>(Audi!Q462)</f>
        <v>22</v>
      </c>
      <c r="S519" s="12" t="str">
        <f>(Audi!R462)</f>
        <v>20"</v>
      </c>
      <c r="T519" s="12" t="str">
        <f>(Audi!S462)</f>
        <v>9.0"</v>
      </c>
      <c r="U519" s="12" t="str">
        <f>(Audi!T462)</f>
        <v>25</v>
      </c>
      <c r="V519" s="12" t="str">
        <f>(Audi!U462)</f>
        <v>5x112</v>
      </c>
      <c r="W519" s="12">
        <f>(Audi!V462)</f>
        <v>66.56</v>
      </c>
      <c r="X519" s="8" t="str">
        <f>(Audi!W462)</f>
        <v>Medium Offset</v>
      </c>
      <c r="Y519" s="8">
        <f>(Audi!X462)</f>
        <v>0</v>
      </c>
      <c r="Z519" s="9">
        <f>(Audi!Y462)</f>
        <v>0</v>
      </c>
      <c r="AA519" s="8">
        <f>(Audi!Z462)</f>
        <v>0</v>
      </c>
      <c r="AB519" s="8" t="str">
        <f>(Audi!AA462)</f>
        <v>Included</v>
      </c>
      <c r="AC519" s="8" t="str">
        <f>(Audi!AB462)</f>
        <v>LBM1415027C60-ZN</v>
      </c>
      <c r="AD519" s="8">
        <f>(Audi!AC462)</f>
        <v>0</v>
      </c>
    </row>
    <row r="520" spans="1:30" x14ac:dyDescent="0.25">
      <c r="A520" s="7" t="s">
        <v>1973</v>
      </c>
      <c r="B520" s="8" t="str">
        <f>(Audi!A463)</f>
        <v>S5</v>
      </c>
      <c r="C520" s="9" t="str">
        <f>(Audi!B463)</f>
        <v>2017-2019</v>
      </c>
      <c r="D520" s="59" t="str">
        <f>(Audi!C463)</f>
        <v>FF11</v>
      </c>
      <c r="E520" s="8" t="str">
        <f>(Audi!D463)</f>
        <v>Liquid Metal</v>
      </c>
      <c r="F520" s="8" t="str">
        <f>(Audi!E463)</f>
        <v>11M009025013LM</v>
      </c>
      <c r="G520" s="14">
        <f>(Audi!F463)</f>
        <v>5</v>
      </c>
      <c r="H520" s="12" t="str">
        <f>(Audi!G463)</f>
        <v>20"</v>
      </c>
      <c r="I520" s="12" t="str">
        <f>(Audi!H463)</f>
        <v>9.0"</v>
      </c>
      <c r="J520" s="12" t="str">
        <f>(Audi!I463)</f>
        <v>25</v>
      </c>
      <c r="K520" s="12" t="str">
        <f>(Audi!J463)</f>
        <v>5x112</v>
      </c>
      <c r="L520" s="12">
        <f>(Audi!K463)</f>
        <v>66.56</v>
      </c>
      <c r="M520" s="8" t="str">
        <f>(Audi!L463)</f>
        <v>Medium Offset</v>
      </c>
      <c r="N520" s="8">
        <f>(Audi!M463)</f>
        <v>0</v>
      </c>
      <c r="O520" s="9">
        <f>(Audi!N463)</f>
        <v>0</v>
      </c>
      <c r="P520" s="60" t="str">
        <f>(Audi!O463)</f>
        <v>FF11</v>
      </c>
      <c r="Q520" s="8" t="str">
        <f>(Audi!P463)</f>
        <v>11M009025013LM</v>
      </c>
      <c r="R520" s="14">
        <f>(Audi!Q463)</f>
        <v>5</v>
      </c>
      <c r="S520" s="12" t="str">
        <f>(Audi!R463)</f>
        <v>20"</v>
      </c>
      <c r="T520" s="12" t="str">
        <f>(Audi!S463)</f>
        <v>9.0"</v>
      </c>
      <c r="U520" s="12" t="str">
        <f>(Audi!T463)</f>
        <v>25</v>
      </c>
      <c r="V520" s="12" t="str">
        <f>(Audi!U463)</f>
        <v>5x112</v>
      </c>
      <c r="W520" s="12">
        <f>(Audi!V463)</f>
        <v>66.56</v>
      </c>
      <c r="X520" s="8" t="str">
        <f>(Audi!W463)</f>
        <v>Medium Offset</v>
      </c>
      <c r="Y520" s="8">
        <f>(Audi!X463)</f>
        <v>0</v>
      </c>
      <c r="Z520" s="9">
        <f>(Audi!Y463)</f>
        <v>0</v>
      </c>
      <c r="AA520" s="8">
        <f>(Audi!Z463)</f>
        <v>0</v>
      </c>
      <c r="AB520" s="8" t="str">
        <f>(Audi!AA463)</f>
        <v>Included</v>
      </c>
      <c r="AC520" s="8" t="str">
        <f>(Audi!AB463)</f>
        <v>LBM1415027C60-ZN</v>
      </c>
      <c r="AD520" s="8">
        <f>(Audi!AC463)</f>
        <v>0</v>
      </c>
    </row>
    <row r="521" spans="1:30" x14ac:dyDescent="0.25">
      <c r="A521" s="7" t="s">
        <v>1973</v>
      </c>
      <c r="B521" s="8" t="str">
        <f>(Audi!A464)</f>
        <v>S5</v>
      </c>
      <c r="C521" s="9" t="str">
        <f>(Audi!B464)</f>
        <v>2017-2019</v>
      </c>
      <c r="D521" s="59" t="str">
        <f>(Audi!C464)</f>
        <v>FF11</v>
      </c>
      <c r="E521" s="8" t="str">
        <f>(Audi!D464)</f>
        <v>Tarmac</v>
      </c>
      <c r="F521" s="8" t="str">
        <f>(Audi!E464)</f>
        <v>11M109530013TM</v>
      </c>
      <c r="G521" s="14">
        <f>(Audi!F464)</f>
        <v>1</v>
      </c>
      <c r="H521" s="12" t="str">
        <f>(Audi!G464)</f>
        <v>21"</v>
      </c>
      <c r="I521" s="12" t="str">
        <f>(Audi!H464)</f>
        <v>9.5"</v>
      </c>
      <c r="J521" s="12" t="str">
        <f>(Audi!I464)</f>
        <v>30</v>
      </c>
      <c r="K521" s="12" t="str">
        <f>(Audi!J464)</f>
        <v>5x112</v>
      </c>
      <c r="L521" s="12">
        <f>(Audi!K464)</f>
        <v>66.56</v>
      </c>
      <c r="M521" s="8" t="str">
        <f>(Audi!L464)</f>
        <v>Medium Offset</v>
      </c>
      <c r="N521" s="8">
        <f>(Audi!M464)</f>
        <v>0</v>
      </c>
      <c r="O521" s="9" t="str">
        <f>(Audi!N464)</f>
        <v>265/30R21</v>
      </c>
      <c r="P521" s="60" t="str">
        <f>(Audi!O464)</f>
        <v>FF11</v>
      </c>
      <c r="Q521" s="8" t="str">
        <f>(Audi!P464)</f>
        <v>11M109530013TM</v>
      </c>
      <c r="R521" s="14">
        <f>(Audi!Q464)</f>
        <v>1</v>
      </c>
      <c r="S521" s="12" t="str">
        <f>(Audi!R464)</f>
        <v>21"</v>
      </c>
      <c r="T521" s="12" t="str">
        <f>(Audi!S464)</f>
        <v>9.5"</v>
      </c>
      <c r="U521" s="12" t="str">
        <f>(Audi!T464)</f>
        <v>30</v>
      </c>
      <c r="V521" s="12" t="str">
        <f>(Audi!U464)</f>
        <v>5x112</v>
      </c>
      <c r="W521" s="12">
        <f>(Audi!V464)</f>
        <v>66.56</v>
      </c>
      <c r="X521" s="8" t="str">
        <f>(Audi!W464)</f>
        <v>Medium Offset</v>
      </c>
      <c r="Y521" s="8">
        <f>(Audi!X464)</f>
        <v>0</v>
      </c>
      <c r="Z521" s="9" t="str">
        <f>(Audi!Y464)</f>
        <v>265/30R21</v>
      </c>
      <c r="AA521" s="8">
        <f>(Audi!Z464)</f>
        <v>0</v>
      </c>
      <c r="AB521" s="8" t="str">
        <f>(Audi!AA464)</f>
        <v>Included</v>
      </c>
      <c r="AC521" s="8" t="str">
        <f>(Audi!AB464)</f>
        <v>LBM1415027C60-ZN</v>
      </c>
      <c r="AD521" s="8">
        <f>(Audi!AC464)</f>
        <v>0</v>
      </c>
    </row>
    <row r="522" spans="1:30" x14ac:dyDescent="0.25">
      <c r="A522" s="7" t="s">
        <v>1973</v>
      </c>
      <c r="B522" s="8" t="str">
        <f>(Audi!A465)</f>
        <v>S5</v>
      </c>
      <c r="C522" s="9" t="str">
        <f>(Audi!B465)</f>
        <v>2017-2019</v>
      </c>
      <c r="D522" s="59" t="str">
        <f>(Audi!C465)</f>
        <v>FF11</v>
      </c>
      <c r="E522" s="8" t="str">
        <f>(Audi!D465)</f>
        <v>Liquid Metal</v>
      </c>
      <c r="F522" s="8" t="str">
        <f>(Audi!E465)</f>
        <v>11M109530013LM</v>
      </c>
      <c r="G522" s="14">
        <f>(Audi!F465)</f>
        <v>-2</v>
      </c>
      <c r="H522" s="12" t="str">
        <f>(Audi!G465)</f>
        <v>21"</v>
      </c>
      <c r="I522" s="12" t="str">
        <f>(Audi!H465)</f>
        <v>9.5"</v>
      </c>
      <c r="J522" s="12" t="str">
        <f>(Audi!I465)</f>
        <v>30</v>
      </c>
      <c r="K522" s="12" t="str">
        <f>(Audi!J465)</f>
        <v>5x112</v>
      </c>
      <c r="L522" s="12">
        <f>(Audi!K465)</f>
        <v>66.56</v>
      </c>
      <c r="M522" s="8" t="str">
        <f>(Audi!L465)</f>
        <v>Medium Offset</v>
      </c>
      <c r="N522" s="8">
        <f>(Audi!M465)</f>
        <v>0</v>
      </c>
      <c r="O522" s="9" t="str">
        <f>(Audi!N465)</f>
        <v>265/30R21</v>
      </c>
      <c r="P522" s="60" t="str">
        <f>(Audi!O465)</f>
        <v>FF11</v>
      </c>
      <c r="Q522" s="8" t="str">
        <f>(Audi!P465)</f>
        <v>11M109530013LM</v>
      </c>
      <c r="R522" s="14">
        <f>(Audi!Q465)</f>
        <v>-2</v>
      </c>
      <c r="S522" s="12" t="str">
        <f>(Audi!R465)</f>
        <v>21"</v>
      </c>
      <c r="T522" s="12" t="str">
        <f>(Audi!S465)</f>
        <v>9.5"</v>
      </c>
      <c r="U522" s="12" t="str">
        <f>(Audi!T465)</f>
        <v>30</v>
      </c>
      <c r="V522" s="12" t="str">
        <f>(Audi!U465)</f>
        <v>5x112</v>
      </c>
      <c r="W522" s="12">
        <f>(Audi!V465)</f>
        <v>66.56</v>
      </c>
      <c r="X522" s="8" t="str">
        <f>(Audi!W465)</f>
        <v>Medium Offset</v>
      </c>
      <c r="Y522" s="8">
        <f>(Audi!X465)</f>
        <v>0</v>
      </c>
      <c r="Z522" s="9" t="str">
        <f>(Audi!Y465)</f>
        <v>265/30R21</v>
      </c>
      <c r="AA522" s="8">
        <f>(Audi!Z465)</f>
        <v>0</v>
      </c>
      <c r="AB522" s="8" t="str">
        <f>(Audi!AA465)</f>
        <v>Included</v>
      </c>
      <c r="AC522" s="8" t="str">
        <f>(Audi!AB465)</f>
        <v>LBM1415027C60-ZN</v>
      </c>
      <c r="AD522" s="8">
        <f>(Audi!AC465)</f>
        <v>0</v>
      </c>
    </row>
    <row r="523" spans="1:30" x14ac:dyDescent="0.25">
      <c r="A523" s="7" t="s">
        <v>1973</v>
      </c>
      <c r="B523" s="8" t="str">
        <f>(Audi!A466)</f>
        <v>S5</v>
      </c>
      <c r="C523" s="9" t="str">
        <f>(Audi!B466)</f>
        <v>2017-2019</v>
      </c>
      <c r="D523" s="59" t="str">
        <f>(Audi!C466)</f>
        <v>FF11</v>
      </c>
      <c r="E523" s="8" t="str">
        <f>(Audi!D466)</f>
        <v>Raw</v>
      </c>
      <c r="F523" s="8" t="str">
        <f>(Audi!E466)</f>
        <v>11M109530013RW</v>
      </c>
      <c r="G523" s="14">
        <f>(Audi!F466)</f>
        <v>19</v>
      </c>
      <c r="H523" s="12" t="str">
        <f>(Audi!G466)</f>
        <v>21"</v>
      </c>
      <c r="I523" s="12" t="str">
        <f>(Audi!H466)</f>
        <v>9.5"</v>
      </c>
      <c r="J523" s="12" t="str">
        <f>(Audi!I466)</f>
        <v>30</v>
      </c>
      <c r="K523" s="12" t="str">
        <f>(Audi!J466)</f>
        <v>5x112</v>
      </c>
      <c r="L523" s="12">
        <f>(Audi!K466)</f>
        <v>66.56</v>
      </c>
      <c r="M523" s="8" t="str">
        <f>(Audi!L466)</f>
        <v>Medium Offset</v>
      </c>
      <c r="N523" s="8">
        <f>(Audi!M466)</f>
        <v>0</v>
      </c>
      <c r="O523" s="9" t="str">
        <f>(Audi!N466)</f>
        <v>265/30R21</v>
      </c>
      <c r="P523" s="60" t="str">
        <f>(Audi!O466)</f>
        <v>FF11</v>
      </c>
      <c r="Q523" s="8" t="str">
        <f>(Audi!P466)</f>
        <v>11M109530013RW</v>
      </c>
      <c r="R523" s="14">
        <f>(Audi!Q466)</f>
        <v>19</v>
      </c>
      <c r="S523" s="12" t="str">
        <f>(Audi!R466)</f>
        <v>21"</v>
      </c>
      <c r="T523" s="12" t="str">
        <f>(Audi!S466)</f>
        <v>9.5"</v>
      </c>
      <c r="U523" s="12" t="str">
        <f>(Audi!T466)</f>
        <v>30</v>
      </c>
      <c r="V523" s="12" t="str">
        <f>(Audi!U466)</f>
        <v>5x112</v>
      </c>
      <c r="W523" s="12">
        <f>(Audi!V466)</f>
        <v>66.56</v>
      </c>
      <c r="X523" s="8" t="str">
        <f>(Audi!W466)</f>
        <v>Medium Offset</v>
      </c>
      <c r="Y523" s="8">
        <f>(Audi!X466)</f>
        <v>0</v>
      </c>
      <c r="Z523" s="9" t="str">
        <f>(Audi!Y466)</f>
        <v>265/30R21</v>
      </c>
      <c r="AA523" s="8">
        <f>(Audi!Z466)</f>
        <v>0</v>
      </c>
      <c r="AB523" s="8" t="str">
        <f>(Audi!AA466)</f>
        <v>Included</v>
      </c>
      <c r="AC523" s="8" t="str">
        <f>(Audi!AB466)</f>
        <v>LBM1415027C60-ZN</v>
      </c>
      <c r="AD523" s="8">
        <f>(Audi!AC466)</f>
        <v>0</v>
      </c>
    </row>
    <row r="524" spans="1:30" x14ac:dyDescent="0.25">
      <c r="A524" s="7" t="s">
        <v>1973</v>
      </c>
      <c r="B524" s="8" t="str">
        <f>(Audi!A467)</f>
        <v>S5</v>
      </c>
      <c r="C524" s="9" t="str">
        <f>(Audi!B467)</f>
        <v>2007-2016</v>
      </c>
      <c r="D524" s="59" t="str">
        <f>(Audi!C467)</f>
        <v>FF15</v>
      </c>
      <c r="E524" s="8" t="str">
        <f>(Audi!D467)</f>
        <v>Liquid Silver</v>
      </c>
      <c r="F524" s="8" t="str">
        <f>(Audi!E467)</f>
        <v>15M010535013LS</v>
      </c>
      <c r="G524" s="14">
        <f>(Audi!F467)</f>
        <v>4</v>
      </c>
      <c r="H524" s="12" t="str">
        <f>(Audi!G467)</f>
        <v>20"</v>
      </c>
      <c r="I524" s="12" t="str">
        <f>(Audi!H467)</f>
        <v>10.5"</v>
      </c>
      <c r="J524" s="12" t="str">
        <f>(Audi!I467)</f>
        <v>35</v>
      </c>
      <c r="K524" s="12" t="str">
        <f>(Audi!J467)</f>
        <v>5x112</v>
      </c>
      <c r="L524" s="12">
        <f>(Audi!K467)</f>
        <v>66.56</v>
      </c>
      <c r="M524" s="8" t="str">
        <f>(Audi!L467)</f>
        <v>Medium Offset</v>
      </c>
      <c r="N524" s="8">
        <f>(Audi!M467)</f>
        <v>25.6</v>
      </c>
      <c r="O524" s="9" t="str">
        <f>(Audi!N467)</f>
        <v>285/30R20</v>
      </c>
      <c r="P524" s="60" t="str">
        <f>(Audi!O467)</f>
        <v>FF15</v>
      </c>
      <c r="Q524" s="8" t="str">
        <f>(Audi!P467)</f>
        <v>15M010535013LS</v>
      </c>
      <c r="R524" s="14">
        <f>(Audi!Q467)</f>
        <v>4</v>
      </c>
      <c r="S524" s="12" t="str">
        <f>(Audi!R467)</f>
        <v>20"</v>
      </c>
      <c r="T524" s="12" t="str">
        <f>(Audi!S467)</f>
        <v>10.5"</v>
      </c>
      <c r="U524" s="12" t="str">
        <f>(Audi!T467)</f>
        <v>35</v>
      </c>
      <c r="V524" s="12" t="str">
        <f>(Audi!U467)</f>
        <v>5x112</v>
      </c>
      <c r="W524" s="12">
        <f>(Audi!V467)</f>
        <v>66.56</v>
      </c>
      <c r="X524" s="8" t="str">
        <f>(Audi!W467)</f>
        <v>Medium Offset</v>
      </c>
      <c r="Y524" s="8">
        <f>(Audi!X467)</f>
        <v>25.6</v>
      </c>
      <c r="Z524" s="9" t="str">
        <f>(Audi!Y467)</f>
        <v>285/30R20</v>
      </c>
      <c r="AA524" s="8" t="str">
        <f>(Audi!Z467)</f>
        <v>Excludes Carbon Ceramic, Excludes DRC (tire will rub at full lock on DRC lines)</v>
      </c>
      <c r="AB524" s="8" t="str">
        <f>(Audi!AA467)</f>
        <v>Included</v>
      </c>
      <c r="AC524" s="8" t="str">
        <f>(Audi!AB467)</f>
        <v>LBM1415027C60-ZN</v>
      </c>
      <c r="AD524" s="8">
        <f>(Audi!AC467)</f>
        <v>0</v>
      </c>
    </row>
    <row r="525" spans="1:30" x14ac:dyDescent="0.25">
      <c r="A525" s="7" t="s">
        <v>1973</v>
      </c>
      <c r="B525" s="8" t="str">
        <f>(Audi!A468)</f>
        <v>S5</v>
      </c>
      <c r="C525" s="9" t="str">
        <f>(Audi!B468)</f>
        <v>2007-2016</v>
      </c>
      <c r="D525" s="59" t="str">
        <f>(Audi!C468)</f>
        <v>FF15</v>
      </c>
      <c r="E525" s="8" t="str">
        <f>(Audi!D468)</f>
        <v>Tarmac</v>
      </c>
      <c r="F525" s="8" t="str">
        <f>(Audi!E468)</f>
        <v>15M010535013TM</v>
      </c>
      <c r="G525" s="14">
        <f>(Audi!F468)</f>
        <v>6</v>
      </c>
      <c r="H525" s="12" t="str">
        <f>(Audi!G468)</f>
        <v>20"</v>
      </c>
      <c r="I525" s="12" t="str">
        <f>(Audi!H468)</f>
        <v>10.5"</v>
      </c>
      <c r="J525" s="12" t="str">
        <f>(Audi!I468)</f>
        <v>35</v>
      </c>
      <c r="K525" s="12" t="str">
        <f>(Audi!J468)</f>
        <v>5x112</v>
      </c>
      <c r="L525" s="12">
        <f>(Audi!K468)</f>
        <v>66.56</v>
      </c>
      <c r="M525" s="8" t="str">
        <f>(Audi!L468)</f>
        <v>Medium Offset</v>
      </c>
      <c r="N525" s="8">
        <f>(Audi!M468)</f>
        <v>25.6</v>
      </c>
      <c r="O525" s="9" t="str">
        <f>(Audi!N468)</f>
        <v>285/30R20</v>
      </c>
      <c r="P525" s="60" t="str">
        <f>(Audi!O468)</f>
        <v>FF15</v>
      </c>
      <c r="Q525" s="8" t="str">
        <f>(Audi!P468)</f>
        <v>15M010535013LS</v>
      </c>
      <c r="R525" s="14">
        <f>(Audi!Q468)</f>
        <v>4</v>
      </c>
      <c r="S525" s="12" t="str">
        <f>(Audi!R468)</f>
        <v>20"</v>
      </c>
      <c r="T525" s="12" t="str">
        <f>(Audi!S468)</f>
        <v>10.5"</v>
      </c>
      <c r="U525" s="12" t="str">
        <f>(Audi!T468)</f>
        <v>35</v>
      </c>
      <c r="V525" s="12" t="str">
        <f>(Audi!U468)</f>
        <v>5x112</v>
      </c>
      <c r="W525" s="12">
        <f>(Audi!V468)</f>
        <v>66.56</v>
      </c>
      <c r="X525" s="8" t="str">
        <f>(Audi!W468)</f>
        <v>Medium Offset</v>
      </c>
      <c r="Y525" s="8">
        <f>(Audi!X468)</f>
        <v>25.6</v>
      </c>
      <c r="Z525" s="9" t="str">
        <f>(Audi!Y468)</f>
        <v>285/30R20</v>
      </c>
      <c r="AA525" s="8" t="str">
        <f>(Audi!Z468)</f>
        <v>Excludes Carbon Ceramic, Excludes DRC (tire will rub at full lock on DRC lines)</v>
      </c>
      <c r="AB525" s="8" t="str">
        <f>(Audi!AA468)</f>
        <v>Included</v>
      </c>
      <c r="AC525" s="8" t="str">
        <f>(Audi!AB468)</f>
        <v>LBM1415027C60-ZN</v>
      </c>
      <c r="AD525" s="8">
        <f>(Audi!AC468)</f>
        <v>0</v>
      </c>
    </row>
    <row r="526" spans="1:30" x14ac:dyDescent="0.25">
      <c r="A526" s="7" t="s">
        <v>1973</v>
      </c>
      <c r="B526" s="8" t="str">
        <f>(Audi!A469)</f>
        <v>S5</v>
      </c>
      <c r="C526" s="9" t="str">
        <f>(Audi!B469)</f>
        <v>2007-2016</v>
      </c>
      <c r="D526" s="59" t="str">
        <f>(Audi!C469)</f>
        <v>FF15</v>
      </c>
      <c r="E526" s="8" t="str">
        <f>(Audi!D469)</f>
        <v>Tarmac</v>
      </c>
      <c r="F526" s="8" t="str">
        <f>(Audi!E469)</f>
        <v>15M009025013TM</v>
      </c>
      <c r="G526" s="14">
        <f>(Audi!F469)</f>
        <v>24</v>
      </c>
      <c r="H526" s="12" t="str">
        <f>(Audi!G469)</f>
        <v>20"</v>
      </c>
      <c r="I526" s="12" t="str">
        <f>(Audi!H469)</f>
        <v>9.0"</v>
      </c>
      <c r="J526" s="12" t="str">
        <f>(Audi!I469)</f>
        <v>25</v>
      </c>
      <c r="K526" s="12" t="str">
        <f>(Audi!J469)</f>
        <v>5x112</v>
      </c>
      <c r="L526" s="12">
        <f>(Audi!K469)</f>
        <v>66.56</v>
      </c>
      <c r="M526" s="8" t="str">
        <f>(Audi!L469)</f>
        <v>Medium Offset</v>
      </c>
      <c r="N526" s="8">
        <f>(Audi!M469)</f>
        <v>23.4</v>
      </c>
      <c r="O526" s="9" t="str">
        <f>(Audi!N469)</f>
        <v>255/30R20</v>
      </c>
      <c r="P526" s="60" t="str">
        <f>(Audi!O469)</f>
        <v>FF15</v>
      </c>
      <c r="Q526" s="8" t="str">
        <f>(Audi!P469)</f>
        <v>15M009025013TM</v>
      </c>
      <c r="R526" s="14">
        <f>(Audi!Q469)</f>
        <v>24</v>
      </c>
      <c r="S526" s="12" t="str">
        <f>(Audi!R469)</f>
        <v>20"</v>
      </c>
      <c r="T526" s="12" t="str">
        <f>(Audi!S469)</f>
        <v>9.0"</v>
      </c>
      <c r="U526" s="12" t="str">
        <f>(Audi!T469)</f>
        <v>25</v>
      </c>
      <c r="V526" s="12" t="str">
        <f>(Audi!U469)</f>
        <v>5x112</v>
      </c>
      <c r="W526" s="12">
        <f>(Audi!V469)</f>
        <v>66.56</v>
      </c>
      <c r="X526" s="8" t="str">
        <f>(Audi!W469)</f>
        <v>Medium Offset</v>
      </c>
      <c r="Y526" s="8">
        <f>(Audi!X469)</f>
        <v>23.4</v>
      </c>
      <c r="Z526" s="9" t="str">
        <f>(Audi!Y469)</f>
        <v>255/30R20</v>
      </c>
      <c r="AA526" s="8" t="str">
        <f>(Audi!Z469)</f>
        <v>Excludes Carbon Ceramic, Excludes DRC (tire will rub at full lock)</v>
      </c>
      <c r="AB526" s="8" t="str">
        <f>(Audi!AA469)</f>
        <v>Included</v>
      </c>
      <c r="AC526" s="8" t="str">
        <f>(Audi!AB469)</f>
        <v>LBM1415027C60-ZN</v>
      </c>
      <c r="AD526" s="8">
        <f>(Audi!AC469)</f>
        <v>0</v>
      </c>
    </row>
    <row r="527" spans="1:30" x14ac:dyDescent="0.25">
      <c r="A527" s="7" t="s">
        <v>1973</v>
      </c>
      <c r="B527" s="8" t="str">
        <f>(Audi!A470)</f>
        <v>S5</v>
      </c>
      <c r="C527" s="9" t="str">
        <f>(Audi!B470)</f>
        <v>2007-2016</v>
      </c>
      <c r="D527" s="59" t="str">
        <f>(Audi!C470)</f>
        <v>FF15</v>
      </c>
      <c r="E527" s="8" t="str">
        <f>(Audi!D470)</f>
        <v>Tarmac</v>
      </c>
      <c r="F527" s="8" t="str">
        <f>(Audi!E470)</f>
        <v>15M009025013TM</v>
      </c>
      <c r="G527" s="14">
        <f>(Audi!F470)</f>
        <v>24</v>
      </c>
      <c r="H527" s="12" t="str">
        <f>(Audi!G470)</f>
        <v>20"</v>
      </c>
      <c r="I527" s="12" t="str">
        <f>(Audi!H470)</f>
        <v>9.0"</v>
      </c>
      <c r="J527" s="12" t="str">
        <f>(Audi!I470)</f>
        <v>25</v>
      </c>
      <c r="K527" s="12" t="str">
        <f>(Audi!J470)</f>
        <v>5x112</v>
      </c>
      <c r="L527" s="12">
        <f>(Audi!K470)</f>
        <v>66.56</v>
      </c>
      <c r="M527" s="8" t="str">
        <f>(Audi!L470)</f>
        <v>Medium Offset</v>
      </c>
      <c r="N527" s="8">
        <f>(Audi!M470)</f>
        <v>23.4</v>
      </c>
      <c r="O527" s="9" t="str">
        <f>(Audi!N470)</f>
        <v>255/30R20</v>
      </c>
      <c r="P527" s="60" t="str">
        <f>(Audi!O470)</f>
        <v>FF15</v>
      </c>
      <c r="Q527" s="8" t="str">
        <f>(Audi!P470)</f>
        <v>15M009025013TM</v>
      </c>
      <c r="R527" s="14">
        <f>(Audi!Q470)</f>
        <v>24</v>
      </c>
      <c r="S527" s="12" t="str">
        <f>(Audi!R470)</f>
        <v>20"</v>
      </c>
      <c r="T527" s="12" t="str">
        <f>(Audi!S470)</f>
        <v>9.0"</v>
      </c>
      <c r="U527" s="12" t="str">
        <f>(Audi!T470)</f>
        <v>25</v>
      </c>
      <c r="V527" s="12" t="str">
        <f>(Audi!U470)</f>
        <v>5x112</v>
      </c>
      <c r="W527" s="12">
        <f>(Audi!V470)</f>
        <v>66.56</v>
      </c>
      <c r="X527" s="8" t="str">
        <f>(Audi!W470)</f>
        <v>Medium Offset</v>
      </c>
      <c r="Y527" s="8">
        <f>(Audi!X470)</f>
        <v>23.4</v>
      </c>
      <c r="Z527" s="9" t="str">
        <f>(Audi!Y470)</f>
        <v>255/30R20</v>
      </c>
      <c r="AA527" s="8" t="str">
        <f>(Audi!Z470)</f>
        <v>Excludes Carbon Ceramic, Excludes DRC (tire will rub at full lock)</v>
      </c>
      <c r="AB527" s="8" t="str">
        <f>(Audi!AA470)</f>
        <v>Included</v>
      </c>
      <c r="AC527" s="8" t="str">
        <f>(Audi!AB470)</f>
        <v>LBM1415027C60-ZN</v>
      </c>
      <c r="AD527" s="8">
        <f>(Audi!AC470)</f>
        <v>0</v>
      </c>
    </row>
    <row r="528" spans="1:30" x14ac:dyDescent="0.25">
      <c r="A528" s="7" t="s">
        <v>1973</v>
      </c>
      <c r="B528" s="8" t="str">
        <f>(Audi!A471)</f>
        <v>S5</v>
      </c>
      <c r="C528" s="9" t="str">
        <f>(Audi!B471)</f>
        <v>2017-2019</v>
      </c>
      <c r="D528" s="59" t="str">
        <f>(Audi!C471)</f>
        <v>FF15</v>
      </c>
      <c r="E528" s="8" t="str">
        <f>(Audi!D471)</f>
        <v>Liquid Silver</v>
      </c>
      <c r="F528" s="8" t="str">
        <f>(Audi!E471)</f>
        <v>15M010535013LS</v>
      </c>
      <c r="G528" s="14">
        <f>(Audi!F471)</f>
        <v>4</v>
      </c>
      <c r="H528" s="12" t="str">
        <f>(Audi!G471)</f>
        <v>20"</v>
      </c>
      <c r="I528" s="12" t="str">
        <f>(Audi!H471)</f>
        <v>10.5"</v>
      </c>
      <c r="J528" s="12" t="str">
        <f>(Audi!I471)</f>
        <v>35</v>
      </c>
      <c r="K528" s="12" t="str">
        <f>(Audi!J471)</f>
        <v>5x112</v>
      </c>
      <c r="L528" s="12">
        <f>(Audi!K471)</f>
        <v>66.56</v>
      </c>
      <c r="M528" s="8" t="str">
        <f>(Audi!L471)</f>
        <v>Medium Offset</v>
      </c>
      <c r="N528" s="8">
        <f>(Audi!M471)</f>
        <v>25.6</v>
      </c>
      <c r="O528" s="9" t="str">
        <f>(Audi!N471)</f>
        <v>275/30R20</v>
      </c>
      <c r="P528" s="60" t="str">
        <f>(Audi!O471)</f>
        <v>FF15</v>
      </c>
      <c r="Q528" s="8" t="str">
        <f>(Audi!P471)</f>
        <v>15M010535013LS</v>
      </c>
      <c r="R528" s="14">
        <f>(Audi!Q471)</f>
        <v>4</v>
      </c>
      <c r="S528" s="12" t="str">
        <f>(Audi!R471)</f>
        <v>20"</v>
      </c>
      <c r="T528" s="12" t="str">
        <f>(Audi!S471)</f>
        <v>10.5"</v>
      </c>
      <c r="U528" s="12" t="str">
        <f>(Audi!T471)</f>
        <v>35</v>
      </c>
      <c r="V528" s="12" t="str">
        <f>(Audi!U471)</f>
        <v>5x112</v>
      </c>
      <c r="W528" s="12">
        <f>(Audi!V471)</f>
        <v>66.56</v>
      </c>
      <c r="X528" s="8" t="str">
        <f>(Audi!W471)</f>
        <v>Medium Offset</v>
      </c>
      <c r="Y528" s="8">
        <f>(Audi!X471)</f>
        <v>25.6</v>
      </c>
      <c r="Z528" s="9" t="str">
        <f>(Audi!Y471)</f>
        <v>275/30R20</v>
      </c>
      <c r="AA528" s="8">
        <f>(Audi!Z471)</f>
        <v>0</v>
      </c>
      <c r="AB528" s="8" t="str">
        <f>(Audi!AA471)</f>
        <v>Included</v>
      </c>
      <c r="AC528" s="8" t="str">
        <f>(Audi!AB471)</f>
        <v>LBM1415027C60-ZN</v>
      </c>
      <c r="AD528" s="8">
        <f>(Audi!AC471)</f>
        <v>0</v>
      </c>
    </row>
    <row r="529" spans="1:30" x14ac:dyDescent="0.25">
      <c r="A529" s="7" t="s">
        <v>1973</v>
      </c>
      <c r="B529" s="8" t="str">
        <f>(Audi!A472)</f>
        <v>S5</v>
      </c>
      <c r="C529" s="9" t="str">
        <f>(Audi!B472)</f>
        <v>2017-2019</v>
      </c>
      <c r="D529" s="59" t="str">
        <f>(Audi!C472)</f>
        <v>FF15</v>
      </c>
      <c r="E529" s="8" t="str">
        <f>(Audi!D472)</f>
        <v>Tarmac</v>
      </c>
      <c r="F529" s="8" t="str">
        <f>(Audi!E472)</f>
        <v>15M010535013TM</v>
      </c>
      <c r="G529" s="14">
        <f>(Audi!F472)</f>
        <v>6</v>
      </c>
      <c r="H529" s="12" t="str">
        <f>(Audi!G472)</f>
        <v>20"</v>
      </c>
      <c r="I529" s="12" t="str">
        <f>(Audi!H472)</f>
        <v>10.5"</v>
      </c>
      <c r="J529" s="12" t="str">
        <f>(Audi!I472)</f>
        <v>35</v>
      </c>
      <c r="K529" s="12" t="str">
        <f>(Audi!J472)</f>
        <v>5x112</v>
      </c>
      <c r="L529" s="12">
        <f>(Audi!K472)</f>
        <v>66.56</v>
      </c>
      <c r="M529" s="8" t="str">
        <f>(Audi!L472)</f>
        <v>Medium Offset</v>
      </c>
      <c r="N529" s="8">
        <f>(Audi!M472)</f>
        <v>25.6</v>
      </c>
      <c r="O529" s="9" t="str">
        <f>(Audi!N472)</f>
        <v>275/30R20</v>
      </c>
      <c r="P529" s="60" t="str">
        <f>(Audi!O472)</f>
        <v>FF15</v>
      </c>
      <c r="Q529" s="8" t="str">
        <f>(Audi!P472)</f>
        <v>15M010535013LS</v>
      </c>
      <c r="R529" s="14">
        <f>(Audi!Q472)</f>
        <v>4</v>
      </c>
      <c r="S529" s="12" t="str">
        <f>(Audi!R472)</f>
        <v>20"</v>
      </c>
      <c r="T529" s="12" t="str">
        <f>(Audi!S472)</f>
        <v>10.5"</v>
      </c>
      <c r="U529" s="12" t="str">
        <f>(Audi!T472)</f>
        <v>35</v>
      </c>
      <c r="V529" s="12" t="str">
        <f>(Audi!U472)</f>
        <v>5x112</v>
      </c>
      <c r="W529" s="12">
        <f>(Audi!V472)</f>
        <v>66.56</v>
      </c>
      <c r="X529" s="8" t="str">
        <f>(Audi!W472)</f>
        <v>Medium Offset</v>
      </c>
      <c r="Y529" s="8">
        <f>(Audi!X472)</f>
        <v>25.6</v>
      </c>
      <c r="Z529" s="9" t="str">
        <f>(Audi!Y472)</f>
        <v>275/30R20</v>
      </c>
      <c r="AA529" s="8">
        <f>(Audi!Z472)</f>
        <v>0</v>
      </c>
      <c r="AB529" s="8" t="str">
        <f>(Audi!AA472)</f>
        <v>Included</v>
      </c>
      <c r="AC529" s="8" t="str">
        <f>(Audi!AB472)</f>
        <v>LBM1415027C60-ZN</v>
      </c>
      <c r="AD529" s="8">
        <f>(Audi!AC472)</f>
        <v>0</v>
      </c>
    </row>
    <row r="530" spans="1:30" x14ac:dyDescent="0.25">
      <c r="A530" s="7" t="s">
        <v>1973</v>
      </c>
      <c r="B530" s="8" t="str">
        <f>(Audi!A473)</f>
        <v>S6</v>
      </c>
      <c r="C530" s="9" t="str">
        <f>(Audi!B473)</f>
        <v>2006-2011</v>
      </c>
      <c r="D530" s="59" t="str">
        <f>(Audi!C473)</f>
        <v>FF01</v>
      </c>
      <c r="E530" s="8" t="str">
        <f>(Audi!D473)</f>
        <v>Tarmac</v>
      </c>
      <c r="F530" s="8" t="str">
        <f>(Audi!E473)</f>
        <v>01H909545013TM</v>
      </c>
      <c r="G530" s="14">
        <f>(Audi!F473)</f>
        <v>7</v>
      </c>
      <c r="H530" s="12" t="str">
        <f>(Audi!G473)</f>
        <v>19"</v>
      </c>
      <c r="I530" s="12" t="str">
        <f>(Audi!H473)</f>
        <v>9.5"</v>
      </c>
      <c r="J530" s="12" t="str">
        <f>(Audi!I473)</f>
        <v>45</v>
      </c>
      <c r="K530" s="12" t="str">
        <f>(Audi!J473)</f>
        <v>5x112</v>
      </c>
      <c r="L530" s="12">
        <f>(Audi!K473)</f>
        <v>66.56</v>
      </c>
      <c r="M530" s="8" t="str">
        <f>(Audi!L473)</f>
        <v>High Offset</v>
      </c>
      <c r="N530" s="8">
        <f>(Audi!M473)</f>
        <v>25.6</v>
      </c>
      <c r="O530" s="9" t="str">
        <f>(Audi!N473)</f>
        <v>265/35R19</v>
      </c>
      <c r="P530" s="60" t="str">
        <f>(Audi!O473)</f>
        <v>FF01</v>
      </c>
      <c r="Q530" s="8" t="str">
        <f>(Audi!P473)</f>
        <v>01H909545013TM</v>
      </c>
      <c r="R530" s="14">
        <f>(Audi!Q473)</f>
        <v>7</v>
      </c>
      <c r="S530" s="12" t="str">
        <f>(Audi!R473)</f>
        <v>19"</v>
      </c>
      <c r="T530" s="12" t="str">
        <f>(Audi!S473)</f>
        <v>9.5"</v>
      </c>
      <c r="U530" s="12" t="str">
        <f>(Audi!T473)</f>
        <v>45</v>
      </c>
      <c r="V530" s="12" t="str">
        <f>(Audi!U473)</f>
        <v>5x112</v>
      </c>
      <c r="W530" s="12">
        <f>(Audi!V473)</f>
        <v>66.56</v>
      </c>
      <c r="X530" s="8" t="str">
        <f>(Audi!W473)</f>
        <v>High Offset</v>
      </c>
      <c r="Y530" s="8">
        <f>(Audi!X473)</f>
        <v>25.6</v>
      </c>
      <c r="Z530" s="9" t="str">
        <f>(Audi!Y473)</f>
        <v>265/35R19</v>
      </c>
      <c r="AA530" s="8" t="str">
        <f>(Audi!Z473)</f>
        <v/>
      </c>
      <c r="AB530" s="8" t="str">
        <f>(Audi!AA473)</f>
        <v>Included</v>
      </c>
      <c r="AC530" s="8" t="str">
        <f>(Audi!AB473)</f>
        <v>LBM1415027C60-ZN</v>
      </c>
      <c r="AD530" s="8" t="str">
        <f>(Audi!AC473)</f>
        <v>HR666-571</v>
      </c>
    </row>
    <row r="531" spans="1:30" x14ac:dyDescent="0.25">
      <c r="A531" s="7" t="s">
        <v>1973</v>
      </c>
      <c r="B531" s="8" t="str">
        <f>(Audi!A474)</f>
        <v>S6</v>
      </c>
      <c r="C531" s="9" t="str">
        <f>(Audi!B474)</f>
        <v>2006-2011</v>
      </c>
      <c r="D531" s="59" t="str">
        <f>(Audi!C474)</f>
        <v>FF01</v>
      </c>
      <c r="E531" s="8" t="str">
        <f>(Audi!D474)</f>
        <v>Liquid Silver</v>
      </c>
      <c r="F531" s="8" t="str">
        <f>(Audi!E474)</f>
        <v>01H909545013LS</v>
      </c>
      <c r="G531" s="14">
        <f>(Audi!F474)</f>
        <v>17</v>
      </c>
      <c r="H531" s="12" t="str">
        <f>(Audi!G474)</f>
        <v>19"</v>
      </c>
      <c r="I531" s="12" t="str">
        <f>(Audi!H474)</f>
        <v>9.5"</v>
      </c>
      <c r="J531" s="12" t="str">
        <f>(Audi!I474)</f>
        <v>45</v>
      </c>
      <c r="K531" s="12" t="str">
        <f>(Audi!J474)</f>
        <v>5x112</v>
      </c>
      <c r="L531" s="12">
        <f>(Audi!K474)</f>
        <v>66.56</v>
      </c>
      <c r="M531" s="8" t="str">
        <f>(Audi!L474)</f>
        <v>High Offset</v>
      </c>
      <c r="N531" s="8">
        <f>(Audi!M474)</f>
        <v>25.6</v>
      </c>
      <c r="O531" s="9" t="str">
        <f>(Audi!N474)</f>
        <v>265/35R19</v>
      </c>
      <c r="P531" s="60" t="str">
        <f>(Audi!O474)</f>
        <v>FF01</v>
      </c>
      <c r="Q531" s="8" t="str">
        <f>(Audi!P474)</f>
        <v>01H909545013LS</v>
      </c>
      <c r="R531" s="14">
        <f>(Audi!Q474)</f>
        <v>17</v>
      </c>
      <c r="S531" s="12" t="str">
        <f>(Audi!R474)</f>
        <v>19"</v>
      </c>
      <c r="T531" s="12" t="str">
        <f>(Audi!S474)</f>
        <v>9.5"</v>
      </c>
      <c r="U531" s="12" t="str">
        <f>(Audi!T474)</f>
        <v>45</v>
      </c>
      <c r="V531" s="12" t="str">
        <f>(Audi!U474)</f>
        <v>5x112</v>
      </c>
      <c r="W531" s="12">
        <f>(Audi!V474)</f>
        <v>66.56</v>
      </c>
      <c r="X531" s="8" t="str">
        <f>(Audi!W474)</f>
        <v>High Offset</v>
      </c>
      <c r="Y531" s="8">
        <f>(Audi!X474)</f>
        <v>25.6</v>
      </c>
      <c r="Z531" s="9" t="str">
        <f>(Audi!Y474)</f>
        <v>265/35R19</v>
      </c>
      <c r="AA531" s="8" t="str">
        <f>(Audi!Z474)</f>
        <v/>
      </c>
      <c r="AB531" s="8" t="str">
        <f>(Audi!AA474)</f>
        <v>Included</v>
      </c>
      <c r="AC531" s="8" t="str">
        <f>(Audi!AB474)</f>
        <v>LBM1415027C60-ZN</v>
      </c>
      <c r="AD531" s="8" t="str">
        <f>(Audi!AC474)</f>
        <v>HR666-571</v>
      </c>
    </row>
    <row r="532" spans="1:30" x14ac:dyDescent="0.25">
      <c r="A532" s="7" t="s">
        <v>1973</v>
      </c>
      <c r="B532" s="8" t="str">
        <f>(Audi!A475)</f>
        <v>S6</v>
      </c>
      <c r="C532" s="9" t="str">
        <f>(Audi!B475)</f>
        <v>2012-2019</v>
      </c>
      <c r="D532" s="59" t="str">
        <f>(Audi!C475)</f>
        <v>FF01</v>
      </c>
      <c r="E532" s="8" t="str">
        <f>(Audi!D475)</f>
        <v>Tarmac</v>
      </c>
      <c r="F532" s="8" t="str">
        <f>(Audi!E475)</f>
        <v>01H909035013TM</v>
      </c>
      <c r="G532" s="14">
        <f>(Audi!F475)</f>
        <v>30</v>
      </c>
      <c r="H532" s="12" t="str">
        <f>(Audi!G475)</f>
        <v>19"</v>
      </c>
      <c r="I532" s="12" t="str">
        <f>(Audi!H475)</f>
        <v>9.0"</v>
      </c>
      <c r="J532" s="12" t="str">
        <f>(Audi!I475)</f>
        <v>35</v>
      </c>
      <c r="K532" s="12" t="str">
        <f>(Audi!J475)</f>
        <v>5x112</v>
      </c>
      <c r="L532" s="12">
        <f>(Audi!K475)</f>
        <v>66.56</v>
      </c>
      <c r="M532" s="8" t="str">
        <f>(Audi!L475)</f>
        <v>High Offset</v>
      </c>
      <c r="N532" s="8">
        <f>(Audi!M475)</f>
        <v>25.4</v>
      </c>
      <c r="O532" s="9" t="str">
        <f>(Audi!N475)</f>
        <v>255/40R19</v>
      </c>
      <c r="P532" s="60" t="str">
        <f>(Audi!O475)</f>
        <v>FF01</v>
      </c>
      <c r="Q532" s="8" t="str">
        <f>(Audi!P475)</f>
        <v>01H909035013TM</v>
      </c>
      <c r="R532" s="14">
        <f>(Audi!Q475)</f>
        <v>30</v>
      </c>
      <c r="S532" s="12" t="str">
        <f>(Audi!R475)</f>
        <v>19"</v>
      </c>
      <c r="T532" s="12" t="str">
        <f>(Audi!S475)</f>
        <v>9.0"</v>
      </c>
      <c r="U532" s="12" t="str">
        <f>(Audi!T475)</f>
        <v>35</v>
      </c>
      <c r="V532" s="12" t="str">
        <f>(Audi!U475)</f>
        <v>5x112</v>
      </c>
      <c r="W532" s="12">
        <f>(Audi!V475)</f>
        <v>66.56</v>
      </c>
      <c r="X532" s="8" t="str">
        <f>(Audi!W475)</f>
        <v>High Offset</v>
      </c>
      <c r="Y532" s="8">
        <f>(Audi!X475)</f>
        <v>25.4</v>
      </c>
      <c r="Z532" s="9" t="str">
        <f>(Audi!Y475)</f>
        <v>255/40R19</v>
      </c>
      <c r="AA532" s="8" t="str">
        <f>(Audi!Z475)</f>
        <v/>
      </c>
      <c r="AB532" s="8" t="str">
        <f>(Audi!AA475)</f>
        <v>Included</v>
      </c>
      <c r="AC532" s="8" t="str">
        <f>(Audi!AB475)</f>
        <v>LBM1415027C60-ZN</v>
      </c>
      <c r="AD532" s="8">
        <f>(Audi!AC475)</f>
        <v>0</v>
      </c>
    </row>
    <row r="533" spans="1:30" x14ac:dyDescent="0.25">
      <c r="A533" s="7" t="s">
        <v>1973</v>
      </c>
      <c r="B533" s="8" t="str">
        <f>(Audi!A476)</f>
        <v>S6</v>
      </c>
      <c r="C533" s="9" t="str">
        <f>(Audi!B476)</f>
        <v>2012-2019</v>
      </c>
      <c r="D533" s="59" t="str">
        <f>(Audi!C476)</f>
        <v>FF01</v>
      </c>
      <c r="E533" s="8" t="str">
        <f>(Audi!D476)</f>
        <v>Tarmac</v>
      </c>
      <c r="F533" s="8" t="str">
        <f>(Audi!E476)</f>
        <v>01H909545013TM</v>
      </c>
      <c r="G533" s="14">
        <f>(Audi!F476)</f>
        <v>7</v>
      </c>
      <c r="H533" s="12" t="str">
        <f>(Audi!G476)</f>
        <v>19"</v>
      </c>
      <c r="I533" s="12" t="str">
        <f>(Audi!H476)</f>
        <v>9.5"</v>
      </c>
      <c r="J533" s="12" t="str">
        <f>(Audi!I476)</f>
        <v>45</v>
      </c>
      <c r="K533" s="12" t="str">
        <f>(Audi!J476)</f>
        <v>5x112</v>
      </c>
      <c r="L533" s="12">
        <f>(Audi!K476)</f>
        <v>66.56</v>
      </c>
      <c r="M533" s="8" t="str">
        <f>(Audi!L476)</f>
        <v>High Offset</v>
      </c>
      <c r="N533" s="8">
        <f>(Audi!M476)</f>
        <v>25.6</v>
      </c>
      <c r="O533" s="9" t="str">
        <f>(Audi!N476)</f>
        <v>265/40R19</v>
      </c>
      <c r="P533" s="60" t="str">
        <f>(Audi!O476)</f>
        <v>FF01</v>
      </c>
      <c r="Q533" s="8" t="str">
        <f>(Audi!P476)</f>
        <v>01H909545013TM</v>
      </c>
      <c r="R533" s="14">
        <f>(Audi!Q476)</f>
        <v>7</v>
      </c>
      <c r="S533" s="12" t="str">
        <f>(Audi!R476)</f>
        <v>19"</v>
      </c>
      <c r="T533" s="12" t="str">
        <f>(Audi!S476)</f>
        <v>9.5"</v>
      </c>
      <c r="U533" s="12" t="str">
        <f>(Audi!T476)</f>
        <v>45</v>
      </c>
      <c r="V533" s="12" t="str">
        <f>(Audi!U476)</f>
        <v>5x112</v>
      </c>
      <c r="W533" s="12">
        <f>(Audi!V476)</f>
        <v>66.56</v>
      </c>
      <c r="X533" s="8" t="str">
        <f>(Audi!W476)</f>
        <v>High Offset</v>
      </c>
      <c r="Y533" s="8">
        <f>(Audi!X476)</f>
        <v>25.6</v>
      </c>
      <c r="Z533" s="9" t="str">
        <f>(Audi!Y476)</f>
        <v>265/40R19</v>
      </c>
      <c r="AA533" s="8" t="str">
        <f>(Audi!Z476)</f>
        <v/>
      </c>
      <c r="AB533" s="8" t="str">
        <f>(Audi!AA476)</f>
        <v>Included</v>
      </c>
      <c r="AC533" s="8" t="str">
        <f>(Audi!AB476)</f>
        <v>LBM1415027C60-ZN</v>
      </c>
      <c r="AD533" s="8">
        <f>(Audi!AC476)</f>
        <v>0</v>
      </c>
    </row>
    <row r="534" spans="1:30" x14ac:dyDescent="0.25">
      <c r="A534" s="7" t="s">
        <v>1973</v>
      </c>
      <c r="B534" s="8" t="str">
        <f>(Audi!A477)</f>
        <v>S6</v>
      </c>
      <c r="C534" s="9" t="str">
        <f>(Audi!B477)</f>
        <v>2012-2019</v>
      </c>
      <c r="D534" s="59" t="str">
        <f>(Audi!C477)</f>
        <v>FF01</v>
      </c>
      <c r="E534" s="8" t="str">
        <f>(Audi!D477)</f>
        <v>Liquid Silver</v>
      </c>
      <c r="F534" s="8" t="str">
        <f>(Audi!E477)</f>
        <v>01H909545013LS</v>
      </c>
      <c r="G534" s="14">
        <f>(Audi!F477)</f>
        <v>17</v>
      </c>
      <c r="H534" s="12" t="str">
        <f>(Audi!G477)</f>
        <v>19"</v>
      </c>
      <c r="I534" s="12" t="str">
        <f>(Audi!H477)</f>
        <v>9.5"</v>
      </c>
      <c r="J534" s="12" t="str">
        <f>(Audi!I477)</f>
        <v>45</v>
      </c>
      <c r="K534" s="12" t="str">
        <f>(Audi!J477)</f>
        <v>5x112</v>
      </c>
      <c r="L534" s="12">
        <f>(Audi!K477)</f>
        <v>66.56</v>
      </c>
      <c r="M534" s="8" t="str">
        <f>(Audi!L477)</f>
        <v>High Offset</v>
      </c>
      <c r="N534" s="8">
        <f>(Audi!M477)</f>
        <v>25.6</v>
      </c>
      <c r="O534" s="9" t="str">
        <f>(Audi!N477)</f>
        <v>265/40R19</v>
      </c>
      <c r="P534" s="60" t="str">
        <f>(Audi!O477)</f>
        <v>FF01</v>
      </c>
      <c r="Q534" s="8" t="str">
        <f>(Audi!P477)</f>
        <v>01H909545013LS</v>
      </c>
      <c r="R534" s="14">
        <f>(Audi!Q477)</f>
        <v>17</v>
      </c>
      <c r="S534" s="12" t="str">
        <f>(Audi!R477)</f>
        <v>19"</v>
      </c>
      <c r="T534" s="12" t="str">
        <f>(Audi!S477)</f>
        <v>9.5"</v>
      </c>
      <c r="U534" s="12" t="str">
        <f>(Audi!T477)</f>
        <v>45</v>
      </c>
      <c r="V534" s="12" t="str">
        <f>(Audi!U477)</f>
        <v>5x112</v>
      </c>
      <c r="W534" s="12">
        <f>(Audi!V477)</f>
        <v>66.56</v>
      </c>
      <c r="X534" s="8" t="str">
        <f>(Audi!W477)</f>
        <v>High Offset</v>
      </c>
      <c r="Y534" s="8">
        <f>(Audi!X477)</f>
        <v>25.6</v>
      </c>
      <c r="Z534" s="9" t="str">
        <f>(Audi!Y477)</f>
        <v>265/40R19</v>
      </c>
      <c r="AA534" s="8" t="str">
        <f>(Audi!Z477)</f>
        <v/>
      </c>
      <c r="AB534" s="8" t="str">
        <f>(Audi!AA477)</f>
        <v>Included</v>
      </c>
      <c r="AC534" s="8" t="str">
        <f>(Audi!AB477)</f>
        <v>LBM1415027C60-ZN</v>
      </c>
      <c r="AD534" s="8">
        <f>(Audi!AC477)</f>
        <v>0</v>
      </c>
    </row>
    <row r="535" spans="1:30" x14ac:dyDescent="0.25">
      <c r="A535" s="7" t="s">
        <v>1973</v>
      </c>
      <c r="B535" s="8" t="str">
        <f>(Audi!A478)</f>
        <v>S6</v>
      </c>
      <c r="C535" s="9" t="str">
        <f>(Audi!B478)</f>
        <v>2012-2019</v>
      </c>
      <c r="D535" s="59" t="str">
        <f>(Audi!C478)</f>
        <v>FF01</v>
      </c>
      <c r="E535" s="8" t="str">
        <f>(Audi!D478)</f>
        <v>Tarmac</v>
      </c>
      <c r="F535" s="8" t="str">
        <f>(Audi!E478)</f>
        <v>01H009035013TM</v>
      </c>
      <c r="G535" s="14">
        <f>(Audi!F478)</f>
        <v>19</v>
      </c>
      <c r="H535" s="12" t="str">
        <f>(Audi!G478)</f>
        <v>20"</v>
      </c>
      <c r="I535" s="12" t="str">
        <f>(Audi!H478)</f>
        <v>9.0"</v>
      </c>
      <c r="J535" s="12" t="str">
        <f>(Audi!I478)</f>
        <v>35</v>
      </c>
      <c r="K535" s="12" t="str">
        <f>(Audi!J478)</f>
        <v>5x112</v>
      </c>
      <c r="L535" s="12">
        <f>(Audi!K478)</f>
        <v>66.56</v>
      </c>
      <c r="M535" s="8" t="str">
        <f>(Audi!L478)</f>
        <v>High Offset</v>
      </c>
      <c r="N535" s="8">
        <f>(Audi!M478)</f>
        <v>26.8</v>
      </c>
      <c r="O535" s="9" t="str">
        <f>(Audi!N478)</f>
        <v>255/35R20</v>
      </c>
      <c r="P535" s="60" t="str">
        <f>(Audi!O478)</f>
        <v>FF01</v>
      </c>
      <c r="Q535" s="8" t="str">
        <f>(Audi!P478)</f>
        <v>01H009035013TM</v>
      </c>
      <c r="R535" s="14">
        <f>(Audi!Q478)</f>
        <v>19</v>
      </c>
      <c r="S535" s="12" t="str">
        <f>(Audi!R478)</f>
        <v>20"</v>
      </c>
      <c r="T535" s="12" t="str">
        <f>(Audi!S478)</f>
        <v>9.0"</v>
      </c>
      <c r="U535" s="12" t="str">
        <f>(Audi!T478)</f>
        <v>35</v>
      </c>
      <c r="V535" s="12" t="str">
        <f>(Audi!U478)</f>
        <v>5x112</v>
      </c>
      <c r="W535" s="12">
        <f>(Audi!V478)</f>
        <v>66.56</v>
      </c>
      <c r="X535" s="8" t="str">
        <f>(Audi!W478)</f>
        <v>High Offset</v>
      </c>
      <c r="Y535" s="8">
        <f>(Audi!X478)</f>
        <v>26.8</v>
      </c>
      <c r="Z535" s="9" t="str">
        <f>(Audi!Y478)</f>
        <v>255/35R20</v>
      </c>
      <c r="AA535" s="8" t="str">
        <f>(Audi!Z478)</f>
        <v/>
      </c>
      <c r="AB535" s="8" t="str">
        <f>(Audi!AA478)</f>
        <v>Included</v>
      </c>
      <c r="AC535" s="8" t="str">
        <f>(Audi!AB478)</f>
        <v>LBM1415027C60-ZN</v>
      </c>
      <c r="AD535" s="8">
        <f>(Audi!AC478)</f>
        <v>0</v>
      </c>
    </row>
    <row r="536" spans="1:30" x14ac:dyDescent="0.25">
      <c r="A536" s="7" t="s">
        <v>1973</v>
      </c>
      <c r="B536" s="8" t="str">
        <f>(Audi!A479)</f>
        <v>S6</v>
      </c>
      <c r="C536" s="9" t="str">
        <f>(Audi!B479)</f>
        <v>2006-2011</v>
      </c>
      <c r="D536" s="59" t="str">
        <f>(Audi!C479)</f>
        <v>FF04</v>
      </c>
      <c r="E536" s="8" t="str">
        <f>(Audi!D479)</f>
        <v>Tarmac</v>
      </c>
      <c r="F536" s="8" t="str">
        <f>(Audi!E479)</f>
        <v>04H909545013TM</v>
      </c>
      <c r="G536" s="14">
        <f>(Audi!F479)</f>
        <v>27</v>
      </c>
      <c r="H536" s="12" t="str">
        <f>(Audi!G479)</f>
        <v>19"</v>
      </c>
      <c r="I536" s="12" t="str">
        <f>(Audi!H479)</f>
        <v>9.5"</v>
      </c>
      <c r="J536" s="12" t="str">
        <f>(Audi!I479)</f>
        <v>45</v>
      </c>
      <c r="K536" s="12" t="str">
        <f>(Audi!J479)</f>
        <v>5x112</v>
      </c>
      <c r="L536" s="12">
        <f>(Audi!K479)</f>
        <v>66.56</v>
      </c>
      <c r="M536" s="8" t="str">
        <f>(Audi!L479)</f>
        <v>High Offset</v>
      </c>
      <c r="N536" s="8">
        <f>(Audi!M479)</f>
        <v>24.6</v>
      </c>
      <c r="O536" s="9" t="str">
        <f>(Audi!N479)</f>
        <v>265/35R19</v>
      </c>
      <c r="P536" s="60" t="str">
        <f>(Audi!O479)</f>
        <v>FF04</v>
      </c>
      <c r="Q536" s="8" t="str">
        <f>(Audi!P479)</f>
        <v>04H909545013TM</v>
      </c>
      <c r="R536" s="14">
        <f>(Audi!Q479)</f>
        <v>27</v>
      </c>
      <c r="S536" s="12" t="str">
        <f>(Audi!R479)</f>
        <v>19"</v>
      </c>
      <c r="T536" s="12" t="str">
        <f>(Audi!S479)</f>
        <v>9.5"</v>
      </c>
      <c r="U536" s="12" t="str">
        <f>(Audi!T479)</f>
        <v>45</v>
      </c>
      <c r="V536" s="12" t="str">
        <f>(Audi!U479)</f>
        <v>5x112</v>
      </c>
      <c r="W536" s="12">
        <f>(Audi!V479)</f>
        <v>66.56</v>
      </c>
      <c r="X536" s="8" t="str">
        <f>(Audi!W479)</f>
        <v>High Offset</v>
      </c>
      <c r="Y536" s="8">
        <f>(Audi!X479)</f>
        <v>24.6</v>
      </c>
      <c r="Z536" s="9" t="str">
        <f>(Audi!Y479)</f>
        <v>265/35R19</v>
      </c>
      <c r="AA536" s="8">
        <f>(Audi!Z479)</f>
        <v>0</v>
      </c>
      <c r="AB536" s="8" t="str">
        <f>(Audi!AA479)</f>
        <v>Included</v>
      </c>
      <c r="AC536" s="8" t="str">
        <f>(Audi!AB479)</f>
        <v>LBM1415027C60-ZN</v>
      </c>
      <c r="AD536" s="8" t="str">
        <f>(Audi!AC479)</f>
        <v>HR666-571</v>
      </c>
    </row>
    <row r="537" spans="1:30" x14ac:dyDescent="0.25">
      <c r="A537" s="7" t="s">
        <v>1973</v>
      </c>
      <c r="B537" s="8" t="str">
        <f>(Audi!A480)</f>
        <v>S6</v>
      </c>
      <c r="C537" s="9" t="str">
        <f>(Audi!B480)</f>
        <v>2006-2011</v>
      </c>
      <c r="D537" s="59" t="str">
        <f>(Audi!C480)</f>
        <v>FF04</v>
      </c>
      <c r="E537" s="8" t="str">
        <f>(Audi!D480)</f>
        <v>Liquid Metal</v>
      </c>
      <c r="F537" s="8" t="str">
        <f>(Audi!E480)</f>
        <v>04H909545013LM</v>
      </c>
      <c r="G537" s="14">
        <f>(Audi!F480)</f>
        <v>15</v>
      </c>
      <c r="H537" s="12" t="str">
        <f>(Audi!G480)</f>
        <v>19"</v>
      </c>
      <c r="I537" s="12" t="str">
        <f>(Audi!H480)</f>
        <v>9.5"</v>
      </c>
      <c r="J537" s="12" t="str">
        <f>(Audi!I480)</f>
        <v>45</v>
      </c>
      <c r="K537" s="12" t="str">
        <f>(Audi!J480)</f>
        <v>5x112</v>
      </c>
      <c r="L537" s="12">
        <f>(Audi!K480)</f>
        <v>66.56</v>
      </c>
      <c r="M537" s="8" t="str">
        <f>(Audi!L480)</f>
        <v>High Offset</v>
      </c>
      <c r="N537" s="8">
        <f>(Audi!M480)</f>
        <v>24.6</v>
      </c>
      <c r="O537" s="9" t="str">
        <f>(Audi!N480)</f>
        <v>265/35R19</v>
      </c>
      <c r="P537" s="60" t="str">
        <f>(Audi!O480)</f>
        <v>FF04</v>
      </c>
      <c r="Q537" s="8" t="str">
        <f>(Audi!P480)</f>
        <v>04H909545013LM</v>
      </c>
      <c r="R537" s="14">
        <f>(Audi!Q480)</f>
        <v>15</v>
      </c>
      <c r="S537" s="12" t="str">
        <f>(Audi!R480)</f>
        <v>19"</v>
      </c>
      <c r="T537" s="12" t="str">
        <f>(Audi!S480)</f>
        <v>9.5"</v>
      </c>
      <c r="U537" s="12" t="str">
        <f>(Audi!T480)</f>
        <v>45</v>
      </c>
      <c r="V537" s="12" t="str">
        <f>(Audi!U480)</f>
        <v>5x112</v>
      </c>
      <c r="W537" s="12">
        <f>(Audi!V480)</f>
        <v>66.56</v>
      </c>
      <c r="X537" s="8" t="str">
        <f>(Audi!W480)</f>
        <v>High Offset</v>
      </c>
      <c r="Y537" s="8">
        <f>(Audi!X480)</f>
        <v>24.6</v>
      </c>
      <c r="Z537" s="9" t="str">
        <f>(Audi!Y480)</f>
        <v>265/35R19</v>
      </c>
      <c r="AA537" s="8">
        <f>(Audi!Z480)</f>
        <v>0</v>
      </c>
      <c r="AB537" s="8" t="str">
        <f>(Audi!AA480)</f>
        <v>Included</v>
      </c>
      <c r="AC537" s="8" t="str">
        <f>(Audi!AB480)</f>
        <v>LBM1415027C60-ZN</v>
      </c>
      <c r="AD537" s="8" t="str">
        <f>(Audi!AC480)</f>
        <v>HR666-571</v>
      </c>
    </row>
    <row r="538" spans="1:30" x14ac:dyDescent="0.25">
      <c r="A538" s="7" t="s">
        <v>1973</v>
      </c>
      <c r="B538" s="8" t="str">
        <f>(Audi!A481)</f>
        <v>S6</v>
      </c>
      <c r="C538" s="9" t="str">
        <f>(Audi!B481)</f>
        <v>2012-2019</v>
      </c>
      <c r="D538" s="59" t="str">
        <f>(Audi!C481)</f>
        <v>FF04</v>
      </c>
      <c r="E538" s="8" t="str">
        <f>(Audi!D481)</f>
        <v>Tarmac</v>
      </c>
      <c r="F538" s="8" t="str">
        <f>(Audi!E481)</f>
        <v>04H909035013TM</v>
      </c>
      <c r="G538" s="14">
        <f>(Audi!F481)</f>
        <v>23</v>
      </c>
      <c r="H538" s="12" t="str">
        <f>(Audi!G481)</f>
        <v>19"</v>
      </c>
      <c r="I538" s="12" t="str">
        <f>(Audi!H481)</f>
        <v>9.0"</v>
      </c>
      <c r="J538" s="12" t="str">
        <f>(Audi!I481)</f>
        <v>35</v>
      </c>
      <c r="K538" s="12" t="str">
        <f>(Audi!J481)</f>
        <v>5x112</v>
      </c>
      <c r="L538" s="12">
        <f>(Audi!K481)</f>
        <v>66.56</v>
      </c>
      <c r="M538" s="8" t="str">
        <f>(Audi!L481)</f>
        <v>High Offset</v>
      </c>
      <c r="N538" s="8">
        <f>(Audi!M481)</f>
        <v>24.6</v>
      </c>
      <c r="O538" s="9" t="str">
        <f>(Audi!N481)</f>
        <v>255/40R19</v>
      </c>
      <c r="P538" s="60" t="str">
        <f>(Audi!O481)</f>
        <v>FF04</v>
      </c>
      <c r="Q538" s="8" t="str">
        <f>(Audi!P481)</f>
        <v>04H909035013TM</v>
      </c>
      <c r="R538" s="14">
        <f>(Audi!Q481)</f>
        <v>23</v>
      </c>
      <c r="S538" s="12" t="str">
        <f>(Audi!R481)</f>
        <v>19"</v>
      </c>
      <c r="T538" s="12" t="str">
        <f>(Audi!S481)</f>
        <v>9.0"</v>
      </c>
      <c r="U538" s="12" t="str">
        <f>(Audi!T481)</f>
        <v>35</v>
      </c>
      <c r="V538" s="12" t="str">
        <f>(Audi!U481)</f>
        <v>5x112</v>
      </c>
      <c r="W538" s="12">
        <f>(Audi!V481)</f>
        <v>66.56</v>
      </c>
      <c r="X538" s="8" t="str">
        <f>(Audi!W481)</f>
        <v>High Offset</v>
      </c>
      <c r="Y538" s="8">
        <f>(Audi!X481)</f>
        <v>24.6</v>
      </c>
      <c r="Z538" s="9" t="str">
        <f>(Audi!Y481)</f>
        <v>255/40R19</v>
      </c>
      <c r="AA538" s="8">
        <f>(Audi!Z481)</f>
        <v>0</v>
      </c>
      <c r="AB538" s="8" t="str">
        <f>(Audi!AA481)</f>
        <v>Included</v>
      </c>
      <c r="AC538" s="8" t="str">
        <f>(Audi!AB481)</f>
        <v>LBM1415027C60-ZN</v>
      </c>
      <c r="AD538" s="8">
        <f>(Audi!AC481)</f>
        <v>0</v>
      </c>
    </row>
    <row r="539" spans="1:30" x14ac:dyDescent="0.25">
      <c r="A539" s="7" t="s">
        <v>1973</v>
      </c>
      <c r="B539" s="8" t="str">
        <f>(Audi!A482)</f>
        <v>S6</v>
      </c>
      <c r="C539" s="9" t="str">
        <f>(Audi!B482)</f>
        <v>2012-2019</v>
      </c>
      <c r="D539" s="59" t="str">
        <f>(Audi!C482)</f>
        <v>FF04</v>
      </c>
      <c r="E539" s="8" t="str">
        <f>(Audi!D482)</f>
        <v>Liquid Metal</v>
      </c>
      <c r="F539" s="8" t="str">
        <f>(Audi!E482)</f>
        <v>04H909035013LM</v>
      </c>
      <c r="G539" s="14">
        <f>(Audi!F482)</f>
        <v>26</v>
      </c>
      <c r="H539" s="12" t="str">
        <f>(Audi!G482)</f>
        <v>19"</v>
      </c>
      <c r="I539" s="12" t="str">
        <f>(Audi!H482)</f>
        <v>9.0"</v>
      </c>
      <c r="J539" s="12" t="str">
        <f>(Audi!I482)</f>
        <v>35</v>
      </c>
      <c r="K539" s="12" t="str">
        <f>(Audi!J482)</f>
        <v>5x112</v>
      </c>
      <c r="L539" s="12">
        <f>(Audi!K482)</f>
        <v>66.56</v>
      </c>
      <c r="M539" s="8" t="str">
        <f>(Audi!L482)</f>
        <v>High Offset</v>
      </c>
      <c r="N539" s="8">
        <f>(Audi!M482)</f>
        <v>24.6</v>
      </c>
      <c r="O539" s="9" t="str">
        <f>(Audi!N482)</f>
        <v>255/40R19</v>
      </c>
      <c r="P539" s="60" t="str">
        <f>(Audi!O482)</f>
        <v>FF04</v>
      </c>
      <c r="Q539" s="8" t="str">
        <f>(Audi!P482)</f>
        <v>04H909035013LM</v>
      </c>
      <c r="R539" s="14">
        <f>(Audi!Q482)</f>
        <v>26</v>
      </c>
      <c r="S539" s="12" t="str">
        <f>(Audi!R482)</f>
        <v>19"</v>
      </c>
      <c r="T539" s="12" t="str">
        <f>(Audi!S482)</f>
        <v>9.0"</v>
      </c>
      <c r="U539" s="12" t="str">
        <f>(Audi!T482)</f>
        <v>35</v>
      </c>
      <c r="V539" s="12" t="str">
        <f>(Audi!U482)</f>
        <v>5x112</v>
      </c>
      <c r="W539" s="12">
        <f>(Audi!V482)</f>
        <v>66.56</v>
      </c>
      <c r="X539" s="8" t="str">
        <f>(Audi!W482)</f>
        <v>High Offset</v>
      </c>
      <c r="Y539" s="8">
        <f>(Audi!X482)</f>
        <v>24.6</v>
      </c>
      <c r="Z539" s="9" t="str">
        <f>(Audi!Y482)</f>
        <v>255/40R19</v>
      </c>
      <c r="AA539" s="8">
        <f>(Audi!Z482)</f>
        <v>0</v>
      </c>
      <c r="AB539" s="8" t="str">
        <f>(Audi!AA482)</f>
        <v>Included</v>
      </c>
      <c r="AC539" s="8" t="str">
        <f>(Audi!AB482)</f>
        <v>LBM1415027C60-ZN</v>
      </c>
      <c r="AD539" s="8">
        <f>(Audi!AC482)</f>
        <v>0</v>
      </c>
    </row>
    <row r="540" spans="1:30" x14ac:dyDescent="0.25">
      <c r="A540" s="7" t="s">
        <v>1973</v>
      </c>
      <c r="B540" s="8" t="str">
        <f>(Audi!A483)</f>
        <v>S6</v>
      </c>
      <c r="C540" s="9" t="str">
        <f>(Audi!B483)</f>
        <v>2012-2019</v>
      </c>
      <c r="D540" s="59" t="str">
        <f>(Audi!C483)</f>
        <v>FF04</v>
      </c>
      <c r="E540" s="8" t="str">
        <f>(Audi!D483)</f>
        <v>Tarmac</v>
      </c>
      <c r="F540" s="8" t="str">
        <f>(Audi!E483)</f>
        <v>04H909545013TM</v>
      </c>
      <c r="G540" s="14">
        <f>(Audi!F483)</f>
        <v>27</v>
      </c>
      <c r="H540" s="12" t="str">
        <f>(Audi!G483)</f>
        <v>19"</v>
      </c>
      <c r="I540" s="12" t="str">
        <f>(Audi!H483)</f>
        <v>9.5"</v>
      </c>
      <c r="J540" s="12" t="str">
        <f>(Audi!I483)</f>
        <v>45</v>
      </c>
      <c r="K540" s="12" t="str">
        <f>(Audi!J483)</f>
        <v>5x112</v>
      </c>
      <c r="L540" s="12">
        <f>(Audi!K483)</f>
        <v>66.56</v>
      </c>
      <c r="M540" s="8" t="str">
        <f>(Audi!L483)</f>
        <v>High Offset</v>
      </c>
      <c r="N540" s="8">
        <f>(Audi!M483)</f>
        <v>24.6</v>
      </c>
      <c r="O540" s="9" t="str">
        <f>(Audi!N483)</f>
        <v>265/40R19</v>
      </c>
      <c r="P540" s="60" t="str">
        <f>(Audi!O483)</f>
        <v>FF04</v>
      </c>
      <c r="Q540" s="8" t="str">
        <f>(Audi!P483)</f>
        <v>04H909545013TM</v>
      </c>
      <c r="R540" s="14">
        <f>(Audi!Q483)</f>
        <v>27</v>
      </c>
      <c r="S540" s="12" t="str">
        <f>(Audi!R483)</f>
        <v>19"</v>
      </c>
      <c r="T540" s="12" t="str">
        <f>(Audi!S483)</f>
        <v>9.5"</v>
      </c>
      <c r="U540" s="12" t="str">
        <f>(Audi!T483)</f>
        <v>45</v>
      </c>
      <c r="V540" s="12" t="str">
        <f>(Audi!U483)</f>
        <v>5x112</v>
      </c>
      <c r="W540" s="12">
        <f>(Audi!V483)</f>
        <v>66.56</v>
      </c>
      <c r="X540" s="8" t="str">
        <f>(Audi!W483)</f>
        <v>High Offset</v>
      </c>
      <c r="Y540" s="8">
        <f>(Audi!X483)</f>
        <v>24.6</v>
      </c>
      <c r="Z540" s="9" t="str">
        <f>(Audi!Y483)</f>
        <v>265/40R19</v>
      </c>
      <c r="AA540" s="8">
        <f>(Audi!Z483)</f>
        <v>0</v>
      </c>
      <c r="AB540" s="8" t="str">
        <f>(Audi!AA483)</f>
        <v>Included</v>
      </c>
      <c r="AC540" s="8" t="str">
        <f>(Audi!AB483)</f>
        <v>LBM1415027C60-ZN</v>
      </c>
      <c r="AD540" s="8">
        <f>(Audi!AC483)</f>
        <v>0</v>
      </c>
    </row>
    <row r="541" spans="1:30" x14ac:dyDescent="0.25">
      <c r="A541" s="7" t="s">
        <v>1973</v>
      </c>
      <c r="B541" s="8" t="str">
        <f>(Audi!A484)</f>
        <v>S6</v>
      </c>
      <c r="C541" s="9" t="str">
        <f>(Audi!B484)</f>
        <v>2012-2019</v>
      </c>
      <c r="D541" s="59" t="str">
        <f>(Audi!C484)</f>
        <v>FF04</v>
      </c>
      <c r="E541" s="8" t="str">
        <f>(Audi!D484)</f>
        <v>Liquid Metal</v>
      </c>
      <c r="F541" s="8" t="str">
        <f>(Audi!E484)</f>
        <v>04H909545013LM</v>
      </c>
      <c r="G541" s="14">
        <f>(Audi!F484)</f>
        <v>15</v>
      </c>
      <c r="H541" s="12" t="str">
        <f>(Audi!G484)</f>
        <v>19"</v>
      </c>
      <c r="I541" s="12" t="str">
        <f>(Audi!H484)</f>
        <v>9.5"</v>
      </c>
      <c r="J541" s="12" t="str">
        <f>(Audi!I484)</f>
        <v>45</v>
      </c>
      <c r="K541" s="12" t="str">
        <f>(Audi!J484)</f>
        <v>5x112</v>
      </c>
      <c r="L541" s="12">
        <f>(Audi!K484)</f>
        <v>66.56</v>
      </c>
      <c r="M541" s="8" t="str">
        <f>(Audi!L484)</f>
        <v>High Offset</v>
      </c>
      <c r="N541" s="8">
        <f>(Audi!M484)</f>
        <v>24.6</v>
      </c>
      <c r="O541" s="9" t="str">
        <f>(Audi!N484)</f>
        <v>265/40R19</v>
      </c>
      <c r="P541" s="60" t="str">
        <f>(Audi!O484)</f>
        <v>FF04</v>
      </c>
      <c r="Q541" s="8" t="str">
        <f>(Audi!P484)</f>
        <v>04H909545013LM</v>
      </c>
      <c r="R541" s="14">
        <f>(Audi!Q484)</f>
        <v>15</v>
      </c>
      <c r="S541" s="12" t="str">
        <f>(Audi!R484)</f>
        <v>19"</v>
      </c>
      <c r="T541" s="12" t="str">
        <f>(Audi!S484)</f>
        <v>9.5"</v>
      </c>
      <c r="U541" s="12" t="str">
        <f>(Audi!T484)</f>
        <v>45</v>
      </c>
      <c r="V541" s="12" t="str">
        <f>(Audi!U484)</f>
        <v>5x112</v>
      </c>
      <c r="W541" s="12">
        <f>(Audi!V484)</f>
        <v>66.56</v>
      </c>
      <c r="X541" s="8" t="str">
        <f>(Audi!W484)</f>
        <v>High Offset</v>
      </c>
      <c r="Y541" s="8">
        <f>(Audi!X484)</f>
        <v>24.6</v>
      </c>
      <c r="Z541" s="9" t="str">
        <f>(Audi!Y484)</f>
        <v>265/40R19</v>
      </c>
      <c r="AA541" s="8">
        <f>(Audi!Z484)</f>
        <v>0</v>
      </c>
      <c r="AB541" s="8" t="str">
        <f>(Audi!AA484)</f>
        <v>Included</v>
      </c>
      <c r="AC541" s="8" t="str">
        <f>(Audi!AB484)</f>
        <v>LBM1415027C60-ZN</v>
      </c>
      <c r="AD541" s="8">
        <f>(Audi!AC484)</f>
        <v>0</v>
      </c>
    </row>
    <row r="542" spans="1:30" x14ac:dyDescent="0.25">
      <c r="A542" s="7" t="s">
        <v>1973</v>
      </c>
      <c r="B542" s="8" t="str">
        <f>(Audi!A485)</f>
        <v>S6</v>
      </c>
      <c r="C542" s="9" t="str">
        <f>(Audi!B485)</f>
        <v>2012-2019</v>
      </c>
      <c r="D542" s="59" t="str">
        <f>(Audi!C485)</f>
        <v>FF04</v>
      </c>
      <c r="E542" s="8" t="str">
        <f>(Audi!D485)</f>
        <v>Tarmac</v>
      </c>
      <c r="F542" s="8" t="str">
        <f>(Audi!E485)</f>
        <v>04H009035013TM</v>
      </c>
      <c r="G542" s="14">
        <f>(Audi!F485)</f>
        <v>2</v>
      </c>
      <c r="H542" s="12" t="str">
        <f>(Audi!G485)</f>
        <v>20"</v>
      </c>
      <c r="I542" s="12" t="str">
        <f>(Audi!H485)</f>
        <v>9.0"</v>
      </c>
      <c r="J542" s="12" t="str">
        <f>(Audi!I485)</f>
        <v>35</v>
      </c>
      <c r="K542" s="12" t="str">
        <f>(Audi!J485)</f>
        <v>5x112</v>
      </c>
      <c r="L542" s="12">
        <f>(Audi!K485)</f>
        <v>66.56</v>
      </c>
      <c r="M542" s="8" t="str">
        <f>(Audi!L485)</f>
        <v>High Offset</v>
      </c>
      <c r="N542" s="8">
        <f>(Audi!M485)</f>
        <v>25.6</v>
      </c>
      <c r="O542" s="9" t="str">
        <f>(Audi!N485)</f>
        <v>255/35R20</v>
      </c>
      <c r="P542" s="60" t="str">
        <f>(Audi!O485)</f>
        <v>FF04</v>
      </c>
      <c r="Q542" s="8" t="str">
        <f>(Audi!P485)</f>
        <v>04H009035013TM</v>
      </c>
      <c r="R542" s="14">
        <f>(Audi!Q485)</f>
        <v>2</v>
      </c>
      <c r="S542" s="12" t="str">
        <f>(Audi!R485)</f>
        <v>20"</v>
      </c>
      <c r="T542" s="12" t="str">
        <f>(Audi!S485)</f>
        <v>9.0"</v>
      </c>
      <c r="U542" s="12" t="str">
        <f>(Audi!T485)</f>
        <v>35</v>
      </c>
      <c r="V542" s="12" t="str">
        <f>(Audi!U485)</f>
        <v>5x112</v>
      </c>
      <c r="W542" s="12">
        <f>(Audi!V485)</f>
        <v>66.56</v>
      </c>
      <c r="X542" s="8" t="str">
        <f>(Audi!W485)</f>
        <v>High Offset</v>
      </c>
      <c r="Y542" s="8">
        <f>(Audi!X485)</f>
        <v>25.6</v>
      </c>
      <c r="Z542" s="9" t="str">
        <f>(Audi!Y485)</f>
        <v>255/35R20</v>
      </c>
      <c r="AA542" s="8">
        <f>(Audi!Z485)</f>
        <v>0</v>
      </c>
      <c r="AB542" s="8" t="str">
        <f>(Audi!AA485)</f>
        <v>Included</v>
      </c>
      <c r="AC542" s="8" t="str">
        <f>(Audi!AB485)</f>
        <v>LBM1415027C60-ZN</v>
      </c>
      <c r="AD542" s="8">
        <f>(Audi!AC485)</f>
        <v>0</v>
      </c>
    </row>
    <row r="543" spans="1:30" x14ac:dyDescent="0.25">
      <c r="A543" s="7" t="s">
        <v>1973</v>
      </c>
      <c r="B543" s="8" t="str">
        <f>(Audi!A486)</f>
        <v>S6</v>
      </c>
      <c r="C543" s="9" t="str">
        <f>(Audi!B486)</f>
        <v>2012-2019</v>
      </c>
      <c r="D543" s="59" t="str">
        <f>(Audi!C486)</f>
        <v>FF04</v>
      </c>
      <c r="E543" s="8" t="str">
        <f>(Audi!D486)</f>
        <v>Liquid Metal</v>
      </c>
      <c r="F543" s="8" t="str">
        <f>(Audi!E486)</f>
        <v>04H009035013LM</v>
      </c>
      <c r="G543" s="14">
        <f>(Audi!F486)</f>
        <v>1</v>
      </c>
      <c r="H543" s="12" t="str">
        <f>(Audi!G486)</f>
        <v>20"</v>
      </c>
      <c r="I543" s="12" t="str">
        <f>(Audi!H486)</f>
        <v>9.0"</v>
      </c>
      <c r="J543" s="12" t="str">
        <f>(Audi!I486)</f>
        <v>35</v>
      </c>
      <c r="K543" s="12" t="str">
        <f>(Audi!J486)</f>
        <v>5x112</v>
      </c>
      <c r="L543" s="12">
        <f>(Audi!K486)</f>
        <v>66.56</v>
      </c>
      <c r="M543" s="8" t="str">
        <f>(Audi!L486)</f>
        <v>High Offset</v>
      </c>
      <c r="N543" s="8">
        <f>(Audi!M486)</f>
        <v>25.6</v>
      </c>
      <c r="O543" s="9" t="str">
        <f>(Audi!N486)</f>
        <v>255/35R20</v>
      </c>
      <c r="P543" s="60" t="str">
        <f>(Audi!O486)</f>
        <v>FF04</v>
      </c>
      <c r="Q543" s="8" t="str">
        <f>(Audi!P486)</f>
        <v>04H009035013LM</v>
      </c>
      <c r="R543" s="14">
        <f>(Audi!Q486)</f>
        <v>1</v>
      </c>
      <c r="S543" s="12" t="str">
        <f>(Audi!R486)</f>
        <v>20"</v>
      </c>
      <c r="T543" s="12" t="str">
        <f>(Audi!S486)</f>
        <v>9.0"</v>
      </c>
      <c r="U543" s="12" t="str">
        <f>(Audi!T486)</f>
        <v>35</v>
      </c>
      <c r="V543" s="12" t="str">
        <f>(Audi!U486)</f>
        <v>5x112</v>
      </c>
      <c r="W543" s="12">
        <f>(Audi!V486)</f>
        <v>66.56</v>
      </c>
      <c r="X543" s="8" t="str">
        <f>(Audi!W486)</f>
        <v>High Offset</v>
      </c>
      <c r="Y543" s="8">
        <f>(Audi!X486)</f>
        <v>25.6</v>
      </c>
      <c r="Z543" s="9" t="str">
        <f>(Audi!Y486)</f>
        <v>255/35R20</v>
      </c>
      <c r="AA543" s="8">
        <f>(Audi!Z486)</f>
        <v>0</v>
      </c>
      <c r="AB543" s="8" t="str">
        <f>(Audi!AA486)</f>
        <v>Included</v>
      </c>
      <c r="AC543" s="8" t="str">
        <f>(Audi!AB486)</f>
        <v>LBM1415027C60-ZN</v>
      </c>
      <c r="AD543" s="8">
        <f>(Audi!AC486)</f>
        <v>0</v>
      </c>
    </row>
    <row r="544" spans="1:30" x14ac:dyDescent="0.25">
      <c r="A544" s="7" t="s">
        <v>1973</v>
      </c>
      <c r="B544" s="8" t="str">
        <f>(Audi!A487)</f>
        <v>S6</v>
      </c>
      <c r="C544" s="9" t="str">
        <f>(Audi!B487)</f>
        <v>2006-2011</v>
      </c>
      <c r="D544" s="59" t="str">
        <f>(Audi!C487)</f>
        <v>FF10</v>
      </c>
      <c r="E544" s="8" t="str">
        <f>(Audi!D487)</f>
        <v>Tarmac</v>
      </c>
      <c r="F544" s="8" t="str">
        <f>(Audi!E487)</f>
        <v>10H909545013TM</v>
      </c>
      <c r="G544" s="14">
        <f>(Audi!F487)</f>
        <v>1</v>
      </c>
      <c r="H544" s="12" t="str">
        <f>(Audi!G487)</f>
        <v>19"</v>
      </c>
      <c r="I544" s="12" t="str">
        <f>(Audi!H487)</f>
        <v>9.5"</v>
      </c>
      <c r="J544" s="12" t="str">
        <f>(Audi!I487)</f>
        <v>45</v>
      </c>
      <c r="K544" s="12" t="str">
        <f>(Audi!J487)</f>
        <v>5x112</v>
      </c>
      <c r="L544" s="12">
        <f>(Audi!K487)</f>
        <v>66.56</v>
      </c>
      <c r="M544" s="8" t="str">
        <f>(Audi!L487)</f>
        <v>High Offset</v>
      </c>
      <c r="N544" s="8">
        <f>(Audi!M487)</f>
        <v>0</v>
      </c>
      <c r="O544" s="9" t="str">
        <f>(Audi!N487)</f>
        <v>265/35R19</v>
      </c>
      <c r="P544" s="60" t="str">
        <f>(Audi!O487)</f>
        <v>FF10</v>
      </c>
      <c r="Q544" s="8" t="str">
        <f>(Audi!P487)</f>
        <v>10H909545013TM</v>
      </c>
      <c r="R544" s="14">
        <f>(Audi!Q487)</f>
        <v>1</v>
      </c>
      <c r="S544" s="12" t="str">
        <f>(Audi!R487)</f>
        <v>19"</v>
      </c>
      <c r="T544" s="12" t="str">
        <f>(Audi!S487)</f>
        <v>9.5"</v>
      </c>
      <c r="U544" s="12" t="str">
        <f>(Audi!T487)</f>
        <v>45</v>
      </c>
      <c r="V544" s="12" t="str">
        <f>(Audi!U487)</f>
        <v>5x112</v>
      </c>
      <c r="W544" s="12">
        <f>(Audi!V487)</f>
        <v>66.56</v>
      </c>
      <c r="X544" s="8" t="str">
        <f>(Audi!W487)</f>
        <v>High Offset</v>
      </c>
      <c r="Y544" s="8">
        <f>(Audi!X487)</f>
        <v>0</v>
      </c>
      <c r="Z544" s="9" t="str">
        <f>(Audi!Y487)</f>
        <v>265/35R19</v>
      </c>
      <c r="AA544" s="8">
        <f>(Audi!Z487)</f>
        <v>0</v>
      </c>
      <c r="AB544" s="8" t="str">
        <f>(Audi!AA487)</f>
        <v>Included</v>
      </c>
      <c r="AC544" s="8" t="str">
        <f>(Audi!AB487)</f>
        <v>LBM1415027C60-ZN</v>
      </c>
      <c r="AD544" s="8" t="str">
        <f>(Audi!AC487)</f>
        <v>HR666-571</v>
      </c>
    </row>
    <row r="545" spans="1:30" x14ac:dyDescent="0.25">
      <c r="A545" s="7" t="s">
        <v>1973</v>
      </c>
      <c r="B545" s="8" t="str">
        <f>(Audi!A488)</f>
        <v>S6</v>
      </c>
      <c r="C545" s="9" t="str">
        <f>(Audi!B488)</f>
        <v>2006-2011</v>
      </c>
      <c r="D545" s="59" t="str">
        <f>(Audi!C488)</f>
        <v>FF10</v>
      </c>
      <c r="E545" s="8" t="str">
        <f>(Audi!D488)</f>
        <v>Liquid Metal</v>
      </c>
      <c r="F545" s="8" t="str">
        <f>(Audi!E488)</f>
        <v>10H909545013LM</v>
      </c>
      <c r="G545" s="14">
        <f>(Audi!F488)</f>
        <v>22</v>
      </c>
      <c r="H545" s="12" t="str">
        <f>(Audi!G488)</f>
        <v>19"</v>
      </c>
      <c r="I545" s="12" t="str">
        <f>(Audi!H488)</f>
        <v>9.5"</v>
      </c>
      <c r="J545" s="12" t="str">
        <f>(Audi!I488)</f>
        <v>45</v>
      </c>
      <c r="K545" s="12" t="str">
        <f>(Audi!J488)</f>
        <v>5x112</v>
      </c>
      <c r="L545" s="12">
        <f>(Audi!K488)</f>
        <v>66.56</v>
      </c>
      <c r="M545" s="8" t="str">
        <f>(Audi!L488)</f>
        <v>High Offset</v>
      </c>
      <c r="N545" s="8">
        <f>(Audi!M488)</f>
        <v>0</v>
      </c>
      <c r="O545" s="9" t="str">
        <f>(Audi!N488)</f>
        <v>265/35R19</v>
      </c>
      <c r="P545" s="60" t="str">
        <f>(Audi!O488)</f>
        <v>FF10</v>
      </c>
      <c r="Q545" s="8" t="str">
        <f>(Audi!P488)</f>
        <v>10H909545013LM</v>
      </c>
      <c r="R545" s="14">
        <f>(Audi!Q488)</f>
        <v>22</v>
      </c>
      <c r="S545" s="12" t="str">
        <f>(Audi!R488)</f>
        <v>19"</v>
      </c>
      <c r="T545" s="12" t="str">
        <f>(Audi!S488)</f>
        <v>9.5"</v>
      </c>
      <c r="U545" s="12" t="str">
        <f>(Audi!T488)</f>
        <v>45</v>
      </c>
      <c r="V545" s="12" t="str">
        <f>(Audi!U488)</f>
        <v>5x112</v>
      </c>
      <c r="W545" s="12">
        <f>(Audi!V488)</f>
        <v>66.56</v>
      </c>
      <c r="X545" s="8" t="str">
        <f>(Audi!W488)</f>
        <v>High Offset</v>
      </c>
      <c r="Y545" s="8">
        <f>(Audi!X488)</f>
        <v>0</v>
      </c>
      <c r="Z545" s="9" t="str">
        <f>(Audi!Y488)</f>
        <v>265/35R19</v>
      </c>
      <c r="AA545" s="8">
        <f>(Audi!Z488)</f>
        <v>0</v>
      </c>
      <c r="AB545" s="8" t="str">
        <f>(Audi!AA488)</f>
        <v>Included</v>
      </c>
      <c r="AC545" s="8" t="str">
        <f>(Audi!AB488)</f>
        <v>LBM1415027C60-ZN</v>
      </c>
      <c r="AD545" s="8" t="str">
        <f>(Audi!AC488)</f>
        <v>HR666-571</v>
      </c>
    </row>
    <row r="546" spans="1:30" x14ac:dyDescent="0.25">
      <c r="A546" s="7" t="s">
        <v>1973</v>
      </c>
      <c r="B546" s="8" t="str">
        <f>(Audi!A489)</f>
        <v>S6</v>
      </c>
      <c r="C546" s="9" t="str">
        <f>(Audi!B489)</f>
        <v>2012-2019</v>
      </c>
      <c r="D546" s="59" t="str">
        <f>(Audi!C489)</f>
        <v>FF10</v>
      </c>
      <c r="E546" s="8" t="str">
        <f>(Audi!D489)</f>
        <v>Tarmac</v>
      </c>
      <c r="F546" s="8" t="str">
        <f>(Audi!E489)</f>
        <v>10H909035013TM</v>
      </c>
      <c r="G546" s="14">
        <f>(Audi!F489)</f>
        <v>4</v>
      </c>
      <c r="H546" s="12" t="str">
        <f>(Audi!G489)</f>
        <v>19"</v>
      </c>
      <c r="I546" s="12" t="str">
        <f>(Audi!H489)</f>
        <v>9.0"</v>
      </c>
      <c r="J546" s="12" t="str">
        <f>(Audi!I489)</f>
        <v>35</v>
      </c>
      <c r="K546" s="12" t="str">
        <f>(Audi!J489)</f>
        <v>5x112</v>
      </c>
      <c r="L546" s="12">
        <f>(Audi!K489)</f>
        <v>66.56</v>
      </c>
      <c r="M546" s="8" t="str">
        <f>(Audi!L489)</f>
        <v>High Offset</v>
      </c>
      <c r="N546" s="8">
        <f>(Audi!M489)</f>
        <v>0</v>
      </c>
      <c r="O546" s="9" t="str">
        <f>(Audi!N489)</f>
        <v>255/40R19</v>
      </c>
      <c r="P546" s="60" t="str">
        <f>(Audi!O489)</f>
        <v>FF10</v>
      </c>
      <c r="Q546" s="8" t="str">
        <f>(Audi!P489)</f>
        <v>10H909035013TM</v>
      </c>
      <c r="R546" s="14">
        <f>(Audi!Q489)</f>
        <v>4</v>
      </c>
      <c r="S546" s="12" t="str">
        <f>(Audi!R489)</f>
        <v>19"</v>
      </c>
      <c r="T546" s="12" t="str">
        <f>(Audi!S489)</f>
        <v>9.0"</v>
      </c>
      <c r="U546" s="12" t="str">
        <f>(Audi!T489)</f>
        <v>35</v>
      </c>
      <c r="V546" s="12" t="str">
        <f>(Audi!U489)</f>
        <v>5x112</v>
      </c>
      <c r="W546" s="12">
        <f>(Audi!V489)</f>
        <v>66.56</v>
      </c>
      <c r="X546" s="8" t="str">
        <f>(Audi!W489)</f>
        <v>High Offset</v>
      </c>
      <c r="Y546" s="8">
        <f>(Audi!X489)</f>
        <v>0</v>
      </c>
      <c r="Z546" s="9" t="str">
        <f>(Audi!Y489)</f>
        <v>255/40R19</v>
      </c>
      <c r="AA546" s="8">
        <f>(Audi!Z489)</f>
        <v>0</v>
      </c>
      <c r="AB546" s="8" t="str">
        <f>(Audi!AA489)</f>
        <v>Included</v>
      </c>
      <c r="AC546" s="8" t="str">
        <f>(Audi!AB489)</f>
        <v>LBM1415027C60-ZN</v>
      </c>
      <c r="AD546" s="8">
        <f>(Audi!AC489)</f>
        <v>0</v>
      </c>
    </row>
    <row r="547" spans="1:30" x14ac:dyDescent="0.25">
      <c r="A547" s="7" t="s">
        <v>1973</v>
      </c>
      <c r="B547" s="8" t="str">
        <f>(Audi!A490)</f>
        <v>S6</v>
      </c>
      <c r="C547" s="9" t="str">
        <f>(Audi!B490)</f>
        <v>2012-2019</v>
      </c>
      <c r="D547" s="59" t="str">
        <f>(Audi!C490)</f>
        <v>FF10</v>
      </c>
      <c r="E547" s="8" t="str">
        <f>(Audi!D490)</f>
        <v>Liquid Metal</v>
      </c>
      <c r="F547" s="8" t="str">
        <f>(Audi!E490)</f>
        <v>10H909035013LM</v>
      </c>
      <c r="G547" s="14">
        <f>(Audi!F490)</f>
        <v>0</v>
      </c>
      <c r="H547" s="12" t="str">
        <f>(Audi!G490)</f>
        <v>19"</v>
      </c>
      <c r="I547" s="12" t="str">
        <f>(Audi!H490)</f>
        <v>9.0"</v>
      </c>
      <c r="J547" s="12" t="str">
        <f>(Audi!I490)</f>
        <v>35</v>
      </c>
      <c r="K547" s="12" t="str">
        <f>(Audi!J490)</f>
        <v>5x112</v>
      </c>
      <c r="L547" s="12">
        <f>(Audi!K490)</f>
        <v>66.56</v>
      </c>
      <c r="M547" s="8" t="str">
        <f>(Audi!L490)</f>
        <v>High Offset</v>
      </c>
      <c r="N547" s="8">
        <f>(Audi!M490)</f>
        <v>0</v>
      </c>
      <c r="O547" s="9" t="str">
        <f>(Audi!N490)</f>
        <v>255/40R19</v>
      </c>
      <c r="P547" s="60" t="str">
        <f>(Audi!O490)</f>
        <v>FF10</v>
      </c>
      <c r="Q547" s="8" t="str">
        <f>(Audi!P490)</f>
        <v>10H909035013LM</v>
      </c>
      <c r="R547" s="14">
        <f>(Audi!Q490)</f>
        <v>0</v>
      </c>
      <c r="S547" s="12" t="str">
        <f>(Audi!R490)</f>
        <v>19"</v>
      </c>
      <c r="T547" s="12" t="str">
        <f>(Audi!S490)</f>
        <v>9.0"</v>
      </c>
      <c r="U547" s="12" t="str">
        <f>(Audi!T490)</f>
        <v>35</v>
      </c>
      <c r="V547" s="12" t="str">
        <f>(Audi!U490)</f>
        <v>5x112</v>
      </c>
      <c r="W547" s="12">
        <f>(Audi!V490)</f>
        <v>66.56</v>
      </c>
      <c r="X547" s="8" t="str">
        <f>(Audi!W490)</f>
        <v>High Offset</v>
      </c>
      <c r="Y547" s="8">
        <f>(Audi!X490)</f>
        <v>0</v>
      </c>
      <c r="Z547" s="9" t="str">
        <f>(Audi!Y490)</f>
        <v>255/40R19</v>
      </c>
      <c r="AA547" s="8">
        <f>(Audi!Z490)</f>
        <v>0</v>
      </c>
      <c r="AB547" s="8" t="str">
        <f>(Audi!AA490)</f>
        <v>Included</v>
      </c>
      <c r="AC547" s="8" t="str">
        <f>(Audi!AB490)</f>
        <v>LBM1415027C60-ZN</v>
      </c>
      <c r="AD547" s="8">
        <f>(Audi!AC490)</f>
        <v>0</v>
      </c>
    </row>
    <row r="548" spans="1:30" x14ac:dyDescent="0.25">
      <c r="A548" s="7" t="s">
        <v>1973</v>
      </c>
      <c r="B548" s="8" t="str">
        <f>(Audi!A491)</f>
        <v>S6</v>
      </c>
      <c r="C548" s="9" t="str">
        <f>(Audi!B491)</f>
        <v>2012-2019</v>
      </c>
      <c r="D548" s="59" t="str">
        <f>(Audi!C491)</f>
        <v>FF10</v>
      </c>
      <c r="E548" s="8" t="str">
        <f>(Audi!D491)</f>
        <v>Tarmac</v>
      </c>
      <c r="F548" s="8" t="str">
        <f>(Audi!E491)</f>
        <v>10H909545013TM</v>
      </c>
      <c r="G548" s="14">
        <f>(Audi!F491)</f>
        <v>1</v>
      </c>
      <c r="H548" s="12" t="str">
        <f>(Audi!G491)</f>
        <v>19"</v>
      </c>
      <c r="I548" s="12" t="str">
        <f>(Audi!H491)</f>
        <v>9.5"</v>
      </c>
      <c r="J548" s="12" t="str">
        <f>(Audi!I491)</f>
        <v>45</v>
      </c>
      <c r="K548" s="12" t="str">
        <f>(Audi!J491)</f>
        <v>5x112</v>
      </c>
      <c r="L548" s="12">
        <f>(Audi!K491)</f>
        <v>66.56</v>
      </c>
      <c r="M548" s="8" t="str">
        <f>(Audi!L491)</f>
        <v>High Offset</v>
      </c>
      <c r="N548" s="8">
        <f>(Audi!M491)</f>
        <v>0</v>
      </c>
      <c r="O548" s="9" t="str">
        <f>(Audi!N491)</f>
        <v>265/40R19</v>
      </c>
      <c r="P548" s="60" t="str">
        <f>(Audi!O491)</f>
        <v>FF10</v>
      </c>
      <c r="Q548" s="8" t="str">
        <f>(Audi!P491)</f>
        <v>10H909545013TM</v>
      </c>
      <c r="R548" s="14">
        <f>(Audi!Q491)</f>
        <v>1</v>
      </c>
      <c r="S548" s="12" t="str">
        <f>(Audi!R491)</f>
        <v>19"</v>
      </c>
      <c r="T548" s="12" t="str">
        <f>(Audi!S491)</f>
        <v>9.5"</v>
      </c>
      <c r="U548" s="12" t="str">
        <f>(Audi!T491)</f>
        <v>45</v>
      </c>
      <c r="V548" s="12" t="str">
        <f>(Audi!U491)</f>
        <v>5x112</v>
      </c>
      <c r="W548" s="12">
        <f>(Audi!V491)</f>
        <v>66.56</v>
      </c>
      <c r="X548" s="8" t="str">
        <f>(Audi!W491)</f>
        <v>High Offset</v>
      </c>
      <c r="Y548" s="8">
        <f>(Audi!X491)</f>
        <v>0</v>
      </c>
      <c r="Z548" s="9" t="str">
        <f>(Audi!Y491)</f>
        <v>265/40R19</v>
      </c>
      <c r="AA548" s="8">
        <f>(Audi!Z491)</f>
        <v>0</v>
      </c>
      <c r="AB548" s="8" t="str">
        <f>(Audi!AA491)</f>
        <v>Included</v>
      </c>
      <c r="AC548" s="8" t="str">
        <f>(Audi!AB491)</f>
        <v>LBM1415027C60-ZN</v>
      </c>
      <c r="AD548" s="8">
        <f>(Audi!AC491)</f>
        <v>0</v>
      </c>
    </row>
    <row r="549" spans="1:30" x14ac:dyDescent="0.25">
      <c r="A549" s="7" t="s">
        <v>1973</v>
      </c>
      <c r="B549" s="8" t="str">
        <f>(Audi!A492)</f>
        <v>S6</v>
      </c>
      <c r="C549" s="9" t="str">
        <f>(Audi!B492)</f>
        <v>2012-2019</v>
      </c>
      <c r="D549" s="59" t="str">
        <f>(Audi!C492)</f>
        <v>FF10</v>
      </c>
      <c r="E549" s="8" t="str">
        <f>(Audi!D492)</f>
        <v>Liquid Metal</v>
      </c>
      <c r="F549" s="8" t="str">
        <f>(Audi!E492)</f>
        <v>10H909545013LM</v>
      </c>
      <c r="G549" s="14">
        <f>(Audi!F492)</f>
        <v>22</v>
      </c>
      <c r="H549" s="12" t="str">
        <f>(Audi!G492)</f>
        <v>19"</v>
      </c>
      <c r="I549" s="12" t="str">
        <f>(Audi!H492)</f>
        <v>9.5"</v>
      </c>
      <c r="J549" s="12" t="str">
        <f>(Audi!I492)</f>
        <v>45</v>
      </c>
      <c r="K549" s="12" t="str">
        <f>(Audi!J492)</f>
        <v>5x112</v>
      </c>
      <c r="L549" s="12">
        <f>(Audi!K492)</f>
        <v>66.56</v>
      </c>
      <c r="M549" s="8" t="str">
        <f>(Audi!L492)</f>
        <v>High Offset</v>
      </c>
      <c r="N549" s="8">
        <f>(Audi!M492)</f>
        <v>0</v>
      </c>
      <c r="O549" s="9" t="str">
        <f>(Audi!N492)</f>
        <v>265/40R19</v>
      </c>
      <c r="P549" s="60" t="str">
        <f>(Audi!O492)</f>
        <v>FF10</v>
      </c>
      <c r="Q549" s="8" t="str">
        <f>(Audi!P492)</f>
        <v>10H909545013LM</v>
      </c>
      <c r="R549" s="14">
        <f>(Audi!Q492)</f>
        <v>22</v>
      </c>
      <c r="S549" s="12" t="str">
        <f>(Audi!R492)</f>
        <v>19"</v>
      </c>
      <c r="T549" s="12" t="str">
        <f>(Audi!S492)</f>
        <v>9.5"</v>
      </c>
      <c r="U549" s="12" t="str">
        <f>(Audi!T492)</f>
        <v>45</v>
      </c>
      <c r="V549" s="12" t="str">
        <f>(Audi!U492)</f>
        <v>5x112</v>
      </c>
      <c r="W549" s="12">
        <f>(Audi!V492)</f>
        <v>66.56</v>
      </c>
      <c r="X549" s="8" t="str">
        <f>(Audi!W492)</f>
        <v>High Offset</v>
      </c>
      <c r="Y549" s="8">
        <f>(Audi!X492)</f>
        <v>0</v>
      </c>
      <c r="Z549" s="9" t="str">
        <f>(Audi!Y492)</f>
        <v>265/40R19</v>
      </c>
      <c r="AA549" s="8">
        <f>(Audi!Z492)</f>
        <v>0</v>
      </c>
      <c r="AB549" s="8" t="str">
        <f>(Audi!AA492)</f>
        <v>Included</v>
      </c>
      <c r="AC549" s="8" t="str">
        <f>(Audi!AB492)</f>
        <v>LBM1415027C60-ZN</v>
      </c>
      <c r="AD549" s="8">
        <f>(Audi!AC492)</f>
        <v>0</v>
      </c>
    </row>
    <row r="550" spans="1:30" x14ac:dyDescent="0.25">
      <c r="A550" s="7" t="s">
        <v>1973</v>
      </c>
      <c r="B550" s="8" t="e">
        <f>(Audi!#REF!)</f>
        <v>#REF!</v>
      </c>
      <c r="C550" s="9" t="e">
        <f>(Audi!#REF!)</f>
        <v>#REF!</v>
      </c>
      <c r="D550" s="59" t="e">
        <f>(Audi!#REF!)</f>
        <v>#REF!</v>
      </c>
      <c r="E550" s="8" t="e">
        <f>(Audi!#REF!)</f>
        <v>#REF!</v>
      </c>
      <c r="F550" s="8" t="e">
        <f>(Audi!#REF!)</f>
        <v>#REF!</v>
      </c>
      <c r="G550" s="14" t="e">
        <f>(Audi!#REF!)</f>
        <v>#REF!</v>
      </c>
      <c r="H550" s="12" t="e">
        <f>(Audi!#REF!)</f>
        <v>#REF!</v>
      </c>
      <c r="I550" s="12" t="e">
        <f>(Audi!#REF!)</f>
        <v>#REF!</v>
      </c>
      <c r="J550" s="12" t="e">
        <f>(Audi!#REF!)</f>
        <v>#REF!</v>
      </c>
      <c r="K550" s="12" t="e">
        <f>(Audi!#REF!)</f>
        <v>#REF!</v>
      </c>
      <c r="L550" s="12" t="e">
        <f>(Audi!#REF!)</f>
        <v>#REF!</v>
      </c>
      <c r="M550" s="8" t="e">
        <f>(Audi!#REF!)</f>
        <v>#REF!</v>
      </c>
      <c r="N550" s="8" t="e">
        <f>(Audi!#REF!)</f>
        <v>#REF!</v>
      </c>
      <c r="O550" s="9" t="e">
        <f>(Audi!#REF!)</f>
        <v>#REF!</v>
      </c>
      <c r="P550" s="60" t="e">
        <f>(Audi!#REF!)</f>
        <v>#REF!</v>
      </c>
      <c r="Q550" s="8" t="e">
        <f>(Audi!#REF!)</f>
        <v>#REF!</v>
      </c>
      <c r="R550" s="14" t="e">
        <f>(Audi!#REF!)</f>
        <v>#REF!</v>
      </c>
      <c r="S550" s="12" t="e">
        <f>(Audi!#REF!)</f>
        <v>#REF!</v>
      </c>
      <c r="T550" s="12" t="e">
        <f>(Audi!#REF!)</f>
        <v>#REF!</v>
      </c>
      <c r="U550" s="12" t="e">
        <f>(Audi!#REF!)</f>
        <v>#REF!</v>
      </c>
      <c r="V550" s="12" t="e">
        <f>(Audi!#REF!)</f>
        <v>#REF!</v>
      </c>
      <c r="W550" s="12" t="e">
        <f>(Audi!#REF!)</f>
        <v>#REF!</v>
      </c>
      <c r="X550" s="8" t="e">
        <f>(Audi!#REF!)</f>
        <v>#REF!</v>
      </c>
      <c r="Y550" s="8" t="e">
        <f>(Audi!#REF!)</f>
        <v>#REF!</v>
      </c>
      <c r="Z550" s="9" t="e">
        <f>(Audi!#REF!)</f>
        <v>#REF!</v>
      </c>
      <c r="AA550" s="8" t="e">
        <f>(Audi!#REF!)</f>
        <v>#REF!</v>
      </c>
      <c r="AB550" s="8" t="e">
        <f>(Audi!#REF!)</f>
        <v>#REF!</v>
      </c>
      <c r="AC550" s="8" t="e">
        <f>(Audi!#REF!)</f>
        <v>#REF!</v>
      </c>
      <c r="AD550" s="8" t="e">
        <f>(Audi!#REF!)</f>
        <v>#REF!</v>
      </c>
    </row>
    <row r="551" spans="1:30" x14ac:dyDescent="0.25">
      <c r="A551" s="7" t="s">
        <v>1973</v>
      </c>
      <c r="B551" s="8" t="e">
        <f>(Audi!#REF!)</f>
        <v>#REF!</v>
      </c>
      <c r="C551" s="9" t="e">
        <f>(Audi!#REF!)</f>
        <v>#REF!</v>
      </c>
      <c r="D551" s="59" t="e">
        <f>(Audi!#REF!)</f>
        <v>#REF!</v>
      </c>
      <c r="E551" s="8" t="e">
        <f>(Audi!#REF!)</f>
        <v>#REF!</v>
      </c>
      <c r="F551" s="8" t="e">
        <f>(Audi!#REF!)</f>
        <v>#REF!</v>
      </c>
      <c r="G551" s="14" t="e">
        <f>(Audi!#REF!)</f>
        <v>#REF!</v>
      </c>
      <c r="H551" s="12" t="e">
        <f>(Audi!#REF!)</f>
        <v>#REF!</v>
      </c>
      <c r="I551" s="12" t="e">
        <f>(Audi!#REF!)</f>
        <v>#REF!</v>
      </c>
      <c r="J551" s="12" t="e">
        <f>(Audi!#REF!)</f>
        <v>#REF!</v>
      </c>
      <c r="K551" s="12" t="e">
        <f>(Audi!#REF!)</f>
        <v>#REF!</v>
      </c>
      <c r="L551" s="12" t="e">
        <f>(Audi!#REF!)</f>
        <v>#REF!</v>
      </c>
      <c r="M551" s="8" t="e">
        <f>(Audi!#REF!)</f>
        <v>#REF!</v>
      </c>
      <c r="N551" s="8" t="e">
        <f>(Audi!#REF!)</f>
        <v>#REF!</v>
      </c>
      <c r="O551" s="9" t="e">
        <f>(Audi!#REF!)</f>
        <v>#REF!</v>
      </c>
      <c r="P551" s="60" t="e">
        <f>(Audi!#REF!)</f>
        <v>#REF!</v>
      </c>
      <c r="Q551" s="8" t="e">
        <f>(Audi!#REF!)</f>
        <v>#REF!</v>
      </c>
      <c r="R551" s="14" t="e">
        <f>(Audi!#REF!)</f>
        <v>#REF!</v>
      </c>
      <c r="S551" s="12" t="e">
        <f>(Audi!#REF!)</f>
        <v>#REF!</v>
      </c>
      <c r="T551" s="12" t="e">
        <f>(Audi!#REF!)</f>
        <v>#REF!</v>
      </c>
      <c r="U551" s="12" t="e">
        <f>(Audi!#REF!)</f>
        <v>#REF!</v>
      </c>
      <c r="V551" s="12" t="e">
        <f>(Audi!#REF!)</f>
        <v>#REF!</v>
      </c>
      <c r="W551" s="12" t="e">
        <f>(Audi!#REF!)</f>
        <v>#REF!</v>
      </c>
      <c r="X551" s="8" t="e">
        <f>(Audi!#REF!)</f>
        <v>#REF!</v>
      </c>
      <c r="Y551" s="8" t="e">
        <f>(Audi!#REF!)</f>
        <v>#REF!</v>
      </c>
      <c r="Z551" s="9" t="e">
        <f>(Audi!#REF!)</f>
        <v>#REF!</v>
      </c>
      <c r="AA551" s="8" t="e">
        <f>(Audi!#REF!)</f>
        <v>#REF!</v>
      </c>
      <c r="AB551" s="8" t="e">
        <f>(Audi!#REF!)</f>
        <v>#REF!</v>
      </c>
      <c r="AC551" s="8" t="e">
        <f>(Audi!#REF!)</f>
        <v>#REF!</v>
      </c>
      <c r="AD551" s="8" t="e">
        <f>(Audi!#REF!)</f>
        <v>#REF!</v>
      </c>
    </row>
    <row r="552" spans="1:30" x14ac:dyDescent="0.25">
      <c r="A552" s="7" t="s">
        <v>1973</v>
      </c>
      <c r="B552" s="8" t="e">
        <f>(Audi!#REF!)</f>
        <v>#REF!</v>
      </c>
      <c r="C552" s="9" t="e">
        <f>(Audi!#REF!)</f>
        <v>#REF!</v>
      </c>
      <c r="D552" s="59" t="e">
        <f>(Audi!#REF!)</f>
        <v>#REF!</v>
      </c>
      <c r="E552" s="8" t="e">
        <f>(Audi!#REF!)</f>
        <v>#REF!</v>
      </c>
      <c r="F552" s="8" t="e">
        <f>(Audi!#REF!)</f>
        <v>#REF!</v>
      </c>
      <c r="G552" s="14" t="e">
        <f>(Audi!#REF!)</f>
        <v>#REF!</v>
      </c>
      <c r="H552" s="12" t="e">
        <f>(Audi!#REF!)</f>
        <v>#REF!</v>
      </c>
      <c r="I552" s="12" t="e">
        <f>(Audi!#REF!)</f>
        <v>#REF!</v>
      </c>
      <c r="J552" s="12" t="e">
        <f>(Audi!#REF!)</f>
        <v>#REF!</v>
      </c>
      <c r="K552" s="12" t="e">
        <f>(Audi!#REF!)</f>
        <v>#REF!</v>
      </c>
      <c r="L552" s="12" t="e">
        <f>(Audi!#REF!)</f>
        <v>#REF!</v>
      </c>
      <c r="M552" s="8" t="e">
        <f>(Audi!#REF!)</f>
        <v>#REF!</v>
      </c>
      <c r="N552" s="8" t="e">
        <f>(Audi!#REF!)</f>
        <v>#REF!</v>
      </c>
      <c r="O552" s="9" t="e">
        <f>(Audi!#REF!)</f>
        <v>#REF!</v>
      </c>
      <c r="P552" s="60" t="e">
        <f>(Audi!#REF!)</f>
        <v>#REF!</v>
      </c>
      <c r="Q552" s="8" t="e">
        <f>(Audi!#REF!)</f>
        <v>#REF!</v>
      </c>
      <c r="R552" s="14" t="e">
        <f>(Audi!#REF!)</f>
        <v>#REF!</v>
      </c>
      <c r="S552" s="12" t="e">
        <f>(Audi!#REF!)</f>
        <v>#REF!</v>
      </c>
      <c r="T552" s="12" t="e">
        <f>(Audi!#REF!)</f>
        <v>#REF!</v>
      </c>
      <c r="U552" s="12" t="e">
        <f>(Audi!#REF!)</f>
        <v>#REF!</v>
      </c>
      <c r="V552" s="12" t="e">
        <f>(Audi!#REF!)</f>
        <v>#REF!</v>
      </c>
      <c r="W552" s="12" t="e">
        <f>(Audi!#REF!)</f>
        <v>#REF!</v>
      </c>
      <c r="X552" s="8" t="e">
        <f>(Audi!#REF!)</f>
        <v>#REF!</v>
      </c>
      <c r="Y552" s="8" t="e">
        <f>(Audi!#REF!)</f>
        <v>#REF!</v>
      </c>
      <c r="Z552" s="9" t="e">
        <f>(Audi!#REF!)</f>
        <v>#REF!</v>
      </c>
      <c r="AA552" s="8" t="e">
        <f>(Audi!#REF!)</f>
        <v>#REF!</v>
      </c>
      <c r="AB552" s="8" t="e">
        <f>(Audi!#REF!)</f>
        <v>#REF!</v>
      </c>
      <c r="AC552" s="8" t="e">
        <f>(Audi!#REF!)</f>
        <v>#REF!</v>
      </c>
      <c r="AD552" s="8" t="e">
        <f>(Audi!#REF!)</f>
        <v>#REF!</v>
      </c>
    </row>
    <row r="553" spans="1:30" x14ac:dyDescent="0.25">
      <c r="A553" s="7" t="s">
        <v>1973</v>
      </c>
      <c r="B553" s="8" t="str">
        <f>(Audi!A493)</f>
        <v>S6</v>
      </c>
      <c r="C553" s="9" t="str">
        <f>(Audi!B493)</f>
        <v>2012-2019</v>
      </c>
      <c r="D553" s="59" t="str">
        <f>(Audi!C493)</f>
        <v>FF10</v>
      </c>
      <c r="E553" s="8" t="str">
        <f>(Audi!D493)</f>
        <v>Tarmac</v>
      </c>
      <c r="F553" s="8" t="str">
        <f>(Audi!E493)</f>
        <v>10H009035013TM</v>
      </c>
      <c r="G553" s="14">
        <f>(Audi!F493)</f>
        <v>11</v>
      </c>
      <c r="H553" s="12" t="str">
        <f>(Audi!G493)</f>
        <v>20"</v>
      </c>
      <c r="I553" s="12" t="str">
        <f>(Audi!H493)</f>
        <v>9.0"</v>
      </c>
      <c r="J553" s="12" t="str">
        <f>(Audi!I493)</f>
        <v>35</v>
      </c>
      <c r="K553" s="12" t="str">
        <f>(Audi!J493)</f>
        <v>5x112</v>
      </c>
      <c r="L553" s="12">
        <f>(Audi!K493)</f>
        <v>66.56</v>
      </c>
      <c r="M553" s="8" t="str">
        <f>(Audi!L493)</f>
        <v>High Offset</v>
      </c>
      <c r="N553" s="8">
        <f>(Audi!M493)</f>
        <v>0</v>
      </c>
      <c r="O553" s="9" t="str">
        <f>(Audi!N493)</f>
        <v>255/35R20</v>
      </c>
      <c r="P553" s="60" t="str">
        <f>(Audi!O493)</f>
        <v>FF10</v>
      </c>
      <c r="Q553" s="8" t="str">
        <f>(Audi!P493)</f>
        <v>10H009035013TM</v>
      </c>
      <c r="R553" s="14">
        <f>(Audi!Q493)</f>
        <v>11</v>
      </c>
      <c r="S553" s="12" t="str">
        <f>(Audi!R493)</f>
        <v>20"</v>
      </c>
      <c r="T553" s="12" t="str">
        <f>(Audi!S493)</f>
        <v>9.0"</v>
      </c>
      <c r="U553" s="12" t="str">
        <f>(Audi!T493)</f>
        <v>35</v>
      </c>
      <c r="V553" s="12" t="str">
        <f>(Audi!U493)</f>
        <v>5x112</v>
      </c>
      <c r="W553" s="12">
        <f>(Audi!V493)</f>
        <v>66.56</v>
      </c>
      <c r="X553" s="8" t="str">
        <f>(Audi!W493)</f>
        <v>High Offset</v>
      </c>
      <c r="Y553" s="8">
        <f>(Audi!X493)</f>
        <v>0</v>
      </c>
      <c r="Z553" s="9" t="str">
        <f>(Audi!Y493)</f>
        <v>255/35R20</v>
      </c>
      <c r="AA553" s="8">
        <f>(Audi!Z493)</f>
        <v>0</v>
      </c>
      <c r="AB553" s="8" t="str">
        <f>(Audi!AA493)</f>
        <v>Included</v>
      </c>
      <c r="AC553" s="8" t="str">
        <f>(Audi!AB493)</f>
        <v>LBM1415027C60-ZN</v>
      </c>
      <c r="AD553" s="8">
        <f>(Audi!AC493)</f>
        <v>0</v>
      </c>
    </row>
    <row r="554" spans="1:30" x14ac:dyDescent="0.25">
      <c r="A554" s="7" t="s">
        <v>1973</v>
      </c>
      <c r="B554" s="8" t="str">
        <f>(Audi!A494)</f>
        <v>S6</v>
      </c>
      <c r="C554" s="9" t="str">
        <f>(Audi!B494)</f>
        <v>2012-2019</v>
      </c>
      <c r="D554" s="59" t="str">
        <f>(Audi!C494)</f>
        <v>FF10</v>
      </c>
      <c r="E554" s="8" t="str">
        <f>(Audi!D494)</f>
        <v>Tarmac</v>
      </c>
      <c r="F554" s="8" t="str">
        <f>(Audi!E494)</f>
        <v>10M109530013TM</v>
      </c>
      <c r="G554" s="14">
        <f>(Audi!F494)</f>
        <v>0</v>
      </c>
      <c r="H554" s="12" t="str">
        <f>(Audi!G494)</f>
        <v>21"</v>
      </c>
      <c r="I554" s="12" t="str">
        <f>(Audi!H494)</f>
        <v>9.5"</v>
      </c>
      <c r="J554" s="12" t="str">
        <f>(Audi!I494)</f>
        <v>30</v>
      </c>
      <c r="K554" s="12" t="str">
        <f>(Audi!J494)</f>
        <v>5x112</v>
      </c>
      <c r="L554" s="12">
        <f>(Audi!K494)</f>
        <v>66.56</v>
      </c>
      <c r="M554" s="8" t="str">
        <f>(Audi!L494)</f>
        <v>Medium Offset</v>
      </c>
      <c r="N554" s="8">
        <f>(Audi!M494)</f>
        <v>0</v>
      </c>
      <c r="O554" s="9" t="str">
        <f>(Audi!N494)</f>
        <v>255/30R21</v>
      </c>
      <c r="P554" s="60" t="str">
        <f>(Audi!O494)</f>
        <v>FF10</v>
      </c>
      <c r="Q554" s="8" t="str">
        <f>(Audi!P494)</f>
        <v>10M109530013TM</v>
      </c>
      <c r="R554" s="14">
        <f>(Audi!Q494)</f>
        <v>0</v>
      </c>
      <c r="S554" s="12" t="str">
        <f>(Audi!R494)</f>
        <v>21"</v>
      </c>
      <c r="T554" s="12" t="str">
        <f>(Audi!S494)</f>
        <v>9.5"</v>
      </c>
      <c r="U554" s="12" t="str">
        <f>(Audi!T494)</f>
        <v>30</v>
      </c>
      <c r="V554" s="12" t="str">
        <f>(Audi!U494)</f>
        <v>5x112</v>
      </c>
      <c r="W554" s="12">
        <f>(Audi!V494)</f>
        <v>66.56</v>
      </c>
      <c r="X554" s="8" t="str">
        <f>(Audi!W494)</f>
        <v>Medium Offset</v>
      </c>
      <c r="Y554" s="8">
        <f>(Audi!X494)</f>
        <v>0</v>
      </c>
      <c r="Z554" s="9" t="str">
        <f>(Audi!Y494)</f>
        <v>255/30R21</v>
      </c>
      <c r="AA554" s="8">
        <f>(Audi!Z494)</f>
        <v>0</v>
      </c>
      <c r="AB554" s="8" t="str">
        <f>(Audi!AA494)</f>
        <v>Included</v>
      </c>
      <c r="AC554" s="8" t="str">
        <f>(Audi!AB494)</f>
        <v>LBM1415027C60-ZN</v>
      </c>
      <c r="AD554" s="8">
        <f>(Audi!AC494)</f>
        <v>0</v>
      </c>
    </row>
    <row r="555" spans="1:30" x14ac:dyDescent="0.25">
      <c r="A555" s="7" t="s">
        <v>1973</v>
      </c>
      <c r="B555" s="8" t="str">
        <f>(Audi!A495)</f>
        <v>S6</v>
      </c>
      <c r="C555" s="9" t="str">
        <f>(Audi!B495)</f>
        <v>2012-2019</v>
      </c>
      <c r="D555" s="59" t="str">
        <f>(Audi!C495)</f>
        <v>FF10</v>
      </c>
      <c r="E555" s="8" t="str">
        <f>(Audi!D495)</f>
        <v>Liquid Metal</v>
      </c>
      <c r="F555" s="8" t="str">
        <f>(Audi!E495)</f>
        <v>10M109530013LM</v>
      </c>
      <c r="G555" s="14">
        <f>(Audi!F495)</f>
        <v>-6</v>
      </c>
      <c r="H555" s="12" t="str">
        <f>(Audi!G495)</f>
        <v>21"</v>
      </c>
      <c r="I555" s="12" t="str">
        <f>(Audi!H495)</f>
        <v>9.5"</v>
      </c>
      <c r="J555" s="12" t="str">
        <f>(Audi!I495)</f>
        <v>30</v>
      </c>
      <c r="K555" s="12" t="str">
        <f>(Audi!J495)</f>
        <v>5x112</v>
      </c>
      <c r="L555" s="12">
        <f>(Audi!K495)</f>
        <v>66.56</v>
      </c>
      <c r="M555" s="8" t="str">
        <f>(Audi!L495)</f>
        <v>Medium Offset</v>
      </c>
      <c r="N555" s="8">
        <f>(Audi!M495)</f>
        <v>0</v>
      </c>
      <c r="O555" s="9" t="str">
        <f>(Audi!N495)</f>
        <v>255/30R21</v>
      </c>
      <c r="P555" s="60" t="str">
        <f>(Audi!O495)</f>
        <v>FF10</v>
      </c>
      <c r="Q555" s="8" t="str">
        <f>(Audi!P495)</f>
        <v>10M109530013LM</v>
      </c>
      <c r="R555" s="14">
        <f>(Audi!Q495)</f>
        <v>-6</v>
      </c>
      <c r="S555" s="12" t="str">
        <f>(Audi!R495)</f>
        <v>21"</v>
      </c>
      <c r="T555" s="12" t="str">
        <f>(Audi!S495)</f>
        <v>9.5"</v>
      </c>
      <c r="U555" s="12" t="str">
        <f>(Audi!T495)</f>
        <v>30</v>
      </c>
      <c r="V555" s="12" t="str">
        <f>(Audi!U495)</f>
        <v>5x112</v>
      </c>
      <c r="W555" s="12">
        <f>(Audi!V495)</f>
        <v>66.56</v>
      </c>
      <c r="X555" s="8" t="str">
        <f>(Audi!W495)</f>
        <v>Medium Offset</v>
      </c>
      <c r="Y555" s="8">
        <f>(Audi!X495)</f>
        <v>0</v>
      </c>
      <c r="Z555" s="9" t="str">
        <f>(Audi!Y495)</f>
        <v>255/30R21</v>
      </c>
      <c r="AA555" s="8">
        <f>(Audi!Z495)</f>
        <v>0</v>
      </c>
      <c r="AB555" s="8" t="str">
        <f>(Audi!AA495)</f>
        <v>Included</v>
      </c>
      <c r="AC555" s="8" t="str">
        <f>(Audi!AB495)</f>
        <v>LBM1415027C60-ZN</v>
      </c>
      <c r="AD555" s="8">
        <f>(Audi!AC495)</f>
        <v>0</v>
      </c>
    </row>
    <row r="556" spans="1:30" x14ac:dyDescent="0.25">
      <c r="A556" s="7" t="s">
        <v>1973</v>
      </c>
      <c r="B556" s="8" t="str">
        <f>(Audi!A496)</f>
        <v>S6</v>
      </c>
      <c r="C556" s="9" t="str">
        <f>(Audi!B496)</f>
        <v>2006-2011</v>
      </c>
      <c r="D556" s="59" t="str">
        <f>(Audi!C496)</f>
        <v>FF11</v>
      </c>
      <c r="E556" s="8" t="str">
        <f>(Audi!D496)</f>
        <v>Tarmac</v>
      </c>
      <c r="F556" s="8" t="str">
        <f>(Audi!E496)</f>
        <v>11H909545013TM</v>
      </c>
      <c r="G556" s="14">
        <f>(Audi!F496)</f>
        <v>3</v>
      </c>
      <c r="H556" s="12" t="str">
        <f>(Audi!G496)</f>
        <v>19"</v>
      </c>
      <c r="I556" s="12" t="str">
        <f>(Audi!H496)</f>
        <v>9.5"</v>
      </c>
      <c r="J556" s="12" t="str">
        <f>(Audi!I496)</f>
        <v>45</v>
      </c>
      <c r="K556" s="12" t="str">
        <f>(Audi!J496)</f>
        <v>5x112</v>
      </c>
      <c r="L556" s="12">
        <f>(Audi!K496)</f>
        <v>66.56</v>
      </c>
      <c r="M556" s="8" t="str">
        <f>(Audi!L496)</f>
        <v>High Offset</v>
      </c>
      <c r="N556" s="8">
        <f>(Audi!M496)</f>
        <v>0</v>
      </c>
      <c r="O556" s="9" t="str">
        <f>(Audi!N496)</f>
        <v>265/35R19</v>
      </c>
      <c r="P556" s="60" t="str">
        <f>(Audi!O496)</f>
        <v>FF11</v>
      </c>
      <c r="Q556" s="8" t="str">
        <f>(Audi!P496)</f>
        <v>11H909545013TM</v>
      </c>
      <c r="R556" s="14">
        <f>(Audi!Q496)</f>
        <v>3</v>
      </c>
      <c r="S556" s="12" t="str">
        <f>(Audi!R496)</f>
        <v>19"</v>
      </c>
      <c r="T556" s="12" t="str">
        <f>(Audi!S496)</f>
        <v>9.5"</v>
      </c>
      <c r="U556" s="12" t="str">
        <f>(Audi!T496)</f>
        <v>45</v>
      </c>
      <c r="V556" s="12" t="str">
        <f>(Audi!U496)</f>
        <v>5x112</v>
      </c>
      <c r="W556" s="12">
        <f>(Audi!V496)</f>
        <v>66.56</v>
      </c>
      <c r="X556" s="8" t="str">
        <f>(Audi!W496)</f>
        <v>High Offset</v>
      </c>
      <c r="Y556" s="8">
        <f>(Audi!X496)</f>
        <v>0</v>
      </c>
      <c r="Z556" s="9" t="str">
        <f>(Audi!Y496)</f>
        <v>265/35R19</v>
      </c>
      <c r="AA556" s="8">
        <f>(Audi!Z496)</f>
        <v>0</v>
      </c>
      <c r="AB556" s="8" t="str">
        <f>(Audi!AA496)</f>
        <v>Included</v>
      </c>
      <c r="AC556" s="8" t="str">
        <f>(Audi!AB496)</f>
        <v>LBM1415027C60-ZN</v>
      </c>
      <c r="AD556" s="8" t="str">
        <f>(Audi!AC496)</f>
        <v>HR666-571</v>
      </c>
    </row>
    <row r="557" spans="1:30" x14ac:dyDescent="0.25">
      <c r="A557" s="7" t="s">
        <v>1973</v>
      </c>
      <c r="B557" s="8" t="str">
        <f>(Audi!A497)</f>
        <v>S6</v>
      </c>
      <c r="C557" s="9" t="str">
        <f>(Audi!B497)</f>
        <v>2006-2011</v>
      </c>
      <c r="D557" s="59" t="str">
        <f>(Audi!C497)</f>
        <v>FF11</v>
      </c>
      <c r="E557" s="8" t="str">
        <f>(Audi!D497)</f>
        <v>Liquid Metal</v>
      </c>
      <c r="F557" s="8" t="str">
        <f>(Audi!E497)</f>
        <v>11H909545013LM</v>
      </c>
      <c r="G557" s="14">
        <f>(Audi!F497)</f>
        <v>3</v>
      </c>
      <c r="H557" s="12" t="str">
        <f>(Audi!G497)</f>
        <v>19"</v>
      </c>
      <c r="I557" s="12" t="str">
        <f>(Audi!H497)</f>
        <v>9.5"</v>
      </c>
      <c r="J557" s="12" t="str">
        <f>(Audi!I497)</f>
        <v>45</v>
      </c>
      <c r="K557" s="12" t="str">
        <f>(Audi!J497)</f>
        <v>5x112</v>
      </c>
      <c r="L557" s="12">
        <f>(Audi!K497)</f>
        <v>66.56</v>
      </c>
      <c r="M557" s="8" t="str">
        <f>(Audi!L497)</f>
        <v>High Offset</v>
      </c>
      <c r="N557" s="8">
        <f>(Audi!M497)</f>
        <v>0</v>
      </c>
      <c r="O557" s="9" t="str">
        <f>(Audi!N497)</f>
        <v>265/35R19</v>
      </c>
      <c r="P557" s="60" t="str">
        <f>(Audi!O497)</f>
        <v>FF11</v>
      </c>
      <c r="Q557" s="8" t="str">
        <f>(Audi!P497)</f>
        <v>11H909545013LM</v>
      </c>
      <c r="R557" s="14">
        <f>(Audi!Q497)</f>
        <v>3</v>
      </c>
      <c r="S557" s="12" t="str">
        <f>(Audi!R497)</f>
        <v>19"</v>
      </c>
      <c r="T557" s="12" t="str">
        <f>(Audi!S497)</f>
        <v>9.5"</v>
      </c>
      <c r="U557" s="12" t="str">
        <f>(Audi!T497)</f>
        <v>45</v>
      </c>
      <c r="V557" s="12" t="str">
        <f>(Audi!U497)</f>
        <v>5x112</v>
      </c>
      <c r="W557" s="12">
        <f>(Audi!V497)</f>
        <v>66.56</v>
      </c>
      <c r="X557" s="8" t="str">
        <f>(Audi!W497)</f>
        <v>High Offset</v>
      </c>
      <c r="Y557" s="8">
        <f>(Audi!X497)</f>
        <v>0</v>
      </c>
      <c r="Z557" s="9" t="str">
        <f>(Audi!Y497)</f>
        <v>265/35R19</v>
      </c>
      <c r="AA557" s="8">
        <f>(Audi!Z497)</f>
        <v>0</v>
      </c>
      <c r="AB557" s="8" t="str">
        <f>(Audi!AA497)</f>
        <v>Included</v>
      </c>
      <c r="AC557" s="8" t="str">
        <f>(Audi!AB497)</f>
        <v>LBM1415027C60-ZN</v>
      </c>
      <c r="AD557" s="8" t="str">
        <f>(Audi!AC497)</f>
        <v>HR666-571</v>
      </c>
    </row>
    <row r="558" spans="1:30" x14ac:dyDescent="0.25">
      <c r="A558" s="7" t="s">
        <v>1973</v>
      </c>
      <c r="B558" s="8" t="str">
        <f>(Audi!A498)</f>
        <v>S6</v>
      </c>
      <c r="C558" s="9" t="str">
        <f>(Audi!B498)</f>
        <v>2012-2019</v>
      </c>
      <c r="D558" s="59" t="str">
        <f>(Audi!C498)</f>
        <v>FF11</v>
      </c>
      <c r="E558" s="8" t="str">
        <f>(Audi!D498)</f>
        <v>Tarmac</v>
      </c>
      <c r="F558" s="8" t="str">
        <f>(Audi!E498)</f>
        <v>11H909035013TM</v>
      </c>
      <c r="G558" s="14">
        <f>(Audi!F498)</f>
        <v>16</v>
      </c>
      <c r="H558" s="12" t="str">
        <f>(Audi!G498)</f>
        <v>19"</v>
      </c>
      <c r="I558" s="12" t="str">
        <f>(Audi!H498)</f>
        <v>9.0"</v>
      </c>
      <c r="J558" s="12" t="str">
        <f>(Audi!I498)</f>
        <v>35</v>
      </c>
      <c r="K558" s="12" t="str">
        <f>(Audi!J498)</f>
        <v>5x112</v>
      </c>
      <c r="L558" s="12">
        <f>(Audi!K498)</f>
        <v>66.56</v>
      </c>
      <c r="M558" s="8" t="str">
        <f>(Audi!L498)</f>
        <v>High Offset</v>
      </c>
      <c r="N558" s="8">
        <f>(Audi!M498)</f>
        <v>0</v>
      </c>
      <c r="O558" s="9" t="str">
        <f>(Audi!N498)</f>
        <v>255/40R19</v>
      </c>
      <c r="P558" s="60" t="str">
        <f>(Audi!O498)</f>
        <v>FF11</v>
      </c>
      <c r="Q558" s="8" t="str">
        <f>(Audi!P498)</f>
        <v>11H909035013TM</v>
      </c>
      <c r="R558" s="14">
        <f>(Audi!Q498)</f>
        <v>16</v>
      </c>
      <c r="S558" s="12" t="str">
        <f>(Audi!R498)</f>
        <v>19"</v>
      </c>
      <c r="T558" s="12" t="str">
        <f>(Audi!S498)</f>
        <v>9.0"</v>
      </c>
      <c r="U558" s="12" t="str">
        <f>(Audi!T498)</f>
        <v>35</v>
      </c>
      <c r="V558" s="12" t="str">
        <f>(Audi!U498)</f>
        <v>5x112</v>
      </c>
      <c r="W558" s="12">
        <f>(Audi!V498)</f>
        <v>66.56</v>
      </c>
      <c r="X558" s="8" t="str">
        <f>(Audi!W498)</f>
        <v>High Offset</v>
      </c>
      <c r="Y558" s="8">
        <f>(Audi!X498)</f>
        <v>0</v>
      </c>
      <c r="Z558" s="9" t="str">
        <f>(Audi!Y498)</f>
        <v>255/40R19</v>
      </c>
      <c r="AA558" s="8">
        <f>(Audi!Z498)</f>
        <v>0</v>
      </c>
      <c r="AB558" s="8" t="str">
        <f>(Audi!AA498)</f>
        <v>Included</v>
      </c>
      <c r="AC558" s="8" t="str">
        <f>(Audi!AB498)</f>
        <v>LBM1415027C60-ZN</v>
      </c>
      <c r="AD558" s="8">
        <f>(Audi!AC498)</f>
        <v>0</v>
      </c>
    </row>
    <row r="559" spans="1:30" x14ac:dyDescent="0.25">
      <c r="A559" s="7" t="s">
        <v>1973</v>
      </c>
      <c r="B559" s="8" t="str">
        <f>(Audi!A499)</f>
        <v>S6</v>
      </c>
      <c r="C559" s="9" t="str">
        <f>(Audi!B499)</f>
        <v>2012-2019</v>
      </c>
      <c r="D559" s="59" t="str">
        <f>(Audi!C499)</f>
        <v>FF11</v>
      </c>
      <c r="E559" s="8" t="str">
        <f>(Audi!D499)</f>
        <v>Liquid Metal</v>
      </c>
      <c r="F559" s="8" t="str">
        <f>(Audi!E499)</f>
        <v>11H909035013LM</v>
      </c>
      <c r="G559" s="14">
        <f>(Audi!F499)</f>
        <v>4</v>
      </c>
      <c r="H559" s="12" t="str">
        <f>(Audi!G499)</f>
        <v>19"</v>
      </c>
      <c r="I559" s="12" t="str">
        <f>(Audi!H499)</f>
        <v>9.0"</v>
      </c>
      <c r="J559" s="12" t="str">
        <f>(Audi!I499)</f>
        <v>35</v>
      </c>
      <c r="K559" s="12" t="str">
        <f>(Audi!J499)</f>
        <v>5x112</v>
      </c>
      <c r="L559" s="12">
        <f>(Audi!K499)</f>
        <v>66.56</v>
      </c>
      <c r="M559" s="8" t="str">
        <f>(Audi!L499)</f>
        <v>High Offset</v>
      </c>
      <c r="N559" s="8">
        <f>(Audi!M499)</f>
        <v>0</v>
      </c>
      <c r="O559" s="9" t="str">
        <f>(Audi!N499)</f>
        <v>255/40R19</v>
      </c>
      <c r="P559" s="60" t="str">
        <f>(Audi!O499)</f>
        <v>FF11</v>
      </c>
      <c r="Q559" s="8" t="str">
        <f>(Audi!P499)</f>
        <v>11H909035013LM</v>
      </c>
      <c r="R559" s="14">
        <f>(Audi!Q499)</f>
        <v>4</v>
      </c>
      <c r="S559" s="12" t="str">
        <f>(Audi!R499)</f>
        <v>19"</v>
      </c>
      <c r="T559" s="12" t="str">
        <f>(Audi!S499)</f>
        <v>9.0"</v>
      </c>
      <c r="U559" s="12" t="str">
        <f>(Audi!T499)</f>
        <v>35</v>
      </c>
      <c r="V559" s="12" t="str">
        <f>(Audi!U499)</f>
        <v>5x112</v>
      </c>
      <c r="W559" s="12">
        <f>(Audi!V499)</f>
        <v>66.56</v>
      </c>
      <c r="X559" s="8" t="str">
        <f>(Audi!W499)</f>
        <v>High Offset</v>
      </c>
      <c r="Y559" s="8">
        <f>(Audi!X499)</f>
        <v>0</v>
      </c>
      <c r="Z559" s="9" t="str">
        <f>(Audi!Y499)</f>
        <v>255/40R19</v>
      </c>
      <c r="AA559" s="8">
        <f>(Audi!Z499)</f>
        <v>0</v>
      </c>
      <c r="AB559" s="8" t="str">
        <f>(Audi!AA499)</f>
        <v>Included</v>
      </c>
      <c r="AC559" s="8" t="str">
        <f>(Audi!AB499)</f>
        <v>LBM1415027C60-ZN</v>
      </c>
      <c r="AD559" s="8">
        <f>(Audi!AC499)</f>
        <v>0</v>
      </c>
    </row>
    <row r="560" spans="1:30" x14ac:dyDescent="0.25">
      <c r="A560" s="7" t="s">
        <v>1973</v>
      </c>
      <c r="B560" s="8" t="str">
        <f>(Audi!A500)</f>
        <v>S6</v>
      </c>
      <c r="C560" s="9" t="str">
        <f>(Audi!B500)</f>
        <v>2012-2019</v>
      </c>
      <c r="D560" s="59" t="str">
        <f>(Audi!C500)</f>
        <v>FF11</v>
      </c>
      <c r="E560" s="8" t="str">
        <f>(Audi!D500)</f>
        <v>Tarmac</v>
      </c>
      <c r="F560" s="8" t="str">
        <f>(Audi!E500)</f>
        <v>11H909545013TM</v>
      </c>
      <c r="G560" s="14">
        <f>(Audi!F500)</f>
        <v>3</v>
      </c>
      <c r="H560" s="12" t="str">
        <f>(Audi!G500)</f>
        <v>19"</v>
      </c>
      <c r="I560" s="12" t="str">
        <f>(Audi!H500)</f>
        <v>9.5"</v>
      </c>
      <c r="J560" s="12" t="str">
        <f>(Audi!I500)</f>
        <v>45</v>
      </c>
      <c r="K560" s="12" t="str">
        <f>(Audi!J500)</f>
        <v>5x112</v>
      </c>
      <c r="L560" s="12">
        <f>(Audi!K500)</f>
        <v>66.56</v>
      </c>
      <c r="M560" s="8" t="str">
        <f>(Audi!L500)</f>
        <v>High Offset</v>
      </c>
      <c r="N560" s="8">
        <f>(Audi!M500)</f>
        <v>0</v>
      </c>
      <c r="O560" s="9" t="str">
        <f>(Audi!N500)</f>
        <v>265/40R19</v>
      </c>
      <c r="P560" s="60" t="str">
        <f>(Audi!O500)</f>
        <v>FF11</v>
      </c>
      <c r="Q560" s="8" t="str">
        <f>(Audi!P500)</f>
        <v>11H909545013TM</v>
      </c>
      <c r="R560" s="14">
        <f>(Audi!Q500)</f>
        <v>3</v>
      </c>
      <c r="S560" s="12" t="str">
        <f>(Audi!R500)</f>
        <v>19"</v>
      </c>
      <c r="T560" s="12" t="str">
        <f>(Audi!S500)</f>
        <v>9.5"</v>
      </c>
      <c r="U560" s="12" t="str">
        <f>(Audi!T500)</f>
        <v>45</v>
      </c>
      <c r="V560" s="12" t="str">
        <f>(Audi!U500)</f>
        <v>5x112</v>
      </c>
      <c r="W560" s="12">
        <f>(Audi!V500)</f>
        <v>66.56</v>
      </c>
      <c r="X560" s="8" t="str">
        <f>(Audi!W500)</f>
        <v>High Offset</v>
      </c>
      <c r="Y560" s="8">
        <f>(Audi!X500)</f>
        <v>0</v>
      </c>
      <c r="Z560" s="9" t="str">
        <f>(Audi!Y500)</f>
        <v>265/40R19</v>
      </c>
      <c r="AA560" s="8">
        <f>(Audi!Z500)</f>
        <v>0</v>
      </c>
      <c r="AB560" s="8" t="str">
        <f>(Audi!AA500)</f>
        <v>Included</v>
      </c>
      <c r="AC560" s="8" t="str">
        <f>(Audi!AB500)</f>
        <v>LBM1415027C60-ZN</v>
      </c>
      <c r="AD560" s="8">
        <f>(Audi!AC500)</f>
        <v>0</v>
      </c>
    </row>
    <row r="561" spans="1:30" x14ac:dyDescent="0.25">
      <c r="A561" s="7" t="s">
        <v>1973</v>
      </c>
      <c r="B561" s="8" t="str">
        <f>(Audi!A501)</f>
        <v>S6</v>
      </c>
      <c r="C561" s="9" t="str">
        <f>(Audi!B501)</f>
        <v>2012-2019</v>
      </c>
      <c r="D561" s="59" t="str">
        <f>(Audi!C501)</f>
        <v>FF11</v>
      </c>
      <c r="E561" s="8" t="str">
        <f>(Audi!D501)</f>
        <v>Liquid Metal</v>
      </c>
      <c r="F561" s="8" t="str">
        <f>(Audi!E501)</f>
        <v>11H909545013LM</v>
      </c>
      <c r="G561" s="14">
        <f>(Audi!F501)</f>
        <v>3</v>
      </c>
      <c r="H561" s="12" t="str">
        <f>(Audi!G501)</f>
        <v>19"</v>
      </c>
      <c r="I561" s="12" t="str">
        <f>(Audi!H501)</f>
        <v>9.5"</v>
      </c>
      <c r="J561" s="12" t="str">
        <f>(Audi!I501)</f>
        <v>45</v>
      </c>
      <c r="K561" s="12" t="str">
        <f>(Audi!J501)</f>
        <v>5x112</v>
      </c>
      <c r="L561" s="12">
        <f>(Audi!K501)</f>
        <v>66.56</v>
      </c>
      <c r="M561" s="8" t="str">
        <f>(Audi!L501)</f>
        <v>High Offset</v>
      </c>
      <c r="N561" s="8">
        <f>(Audi!M501)</f>
        <v>0</v>
      </c>
      <c r="O561" s="9" t="str">
        <f>(Audi!N501)</f>
        <v>265/40R19</v>
      </c>
      <c r="P561" s="60" t="str">
        <f>(Audi!O501)</f>
        <v>FF11</v>
      </c>
      <c r="Q561" s="8" t="str">
        <f>(Audi!P501)</f>
        <v>11H909545013LM</v>
      </c>
      <c r="R561" s="14">
        <f>(Audi!Q501)</f>
        <v>3</v>
      </c>
      <c r="S561" s="12" t="str">
        <f>(Audi!R501)</f>
        <v>19"</v>
      </c>
      <c r="T561" s="12" t="str">
        <f>(Audi!S501)</f>
        <v>9.5"</v>
      </c>
      <c r="U561" s="12" t="str">
        <f>(Audi!T501)</f>
        <v>45</v>
      </c>
      <c r="V561" s="12" t="str">
        <f>(Audi!U501)</f>
        <v>5x112</v>
      </c>
      <c r="W561" s="12">
        <f>(Audi!V501)</f>
        <v>66.56</v>
      </c>
      <c r="X561" s="8" t="str">
        <f>(Audi!W501)</f>
        <v>High Offset</v>
      </c>
      <c r="Y561" s="8">
        <f>(Audi!X501)</f>
        <v>0</v>
      </c>
      <c r="Z561" s="9" t="str">
        <f>(Audi!Y501)</f>
        <v>265/40R19</v>
      </c>
      <c r="AA561" s="8">
        <f>(Audi!Z501)</f>
        <v>0</v>
      </c>
      <c r="AB561" s="8" t="str">
        <f>(Audi!AA501)</f>
        <v>Included</v>
      </c>
      <c r="AC561" s="8" t="str">
        <f>(Audi!AB501)</f>
        <v>LBM1415027C60-ZN</v>
      </c>
      <c r="AD561" s="8">
        <f>(Audi!AC501)</f>
        <v>0</v>
      </c>
    </row>
    <row r="562" spans="1:30" x14ac:dyDescent="0.25">
      <c r="A562" s="7" t="s">
        <v>1973</v>
      </c>
      <c r="B562" s="8" t="e">
        <f>(Audi!#REF!)</f>
        <v>#REF!</v>
      </c>
      <c r="C562" s="9" t="e">
        <f>(Audi!#REF!)</f>
        <v>#REF!</v>
      </c>
      <c r="D562" s="59" t="e">
        <f>(Audi!#REF!)</f>
        <v>#REF!</v>
      </c>
      <c r="E562" s="8" t="e">
        <f>(Audi!#REF!)</f>
        <v>#REF!</v>
      </c>
      <c r="F562" s="8" t="e">
        <f>(Audi!#REF!)</f>
        <v>#REF!</v>
      </c>
      <c r="G562" s="14" t="e">
        <f>(Audi!#REF!)</f>
        <v>#REF!</v>
      </c>
      <c r="H562" s="12" t="e">
        <f>(Audi!#REF!)</f>
        <v>#REF!</v>
      </c>
      <c r="I562" s="12" t="e">
        <f>(Audi!#REF!)</f>
        <v>#REF!</v>
      </c>
      <c r="J562" s="12" t="e">
        <f>(Audi!#REF!)</f>
        <v>#REF!</v>
      </c>
      <c r="K562" s="12" t="e">
        <f>(Audi!#REF!)</f>
        <v>#REF!</v>
      </c>
      <c r="L562" s="12" t="e">
        <f>(Audi!#REF!)</f>
        <v>#REF!</v>
      </c>
      <c r="M562" s="8" t="e">
        <f>(Audi!#REF!)</f>
        <v>#REF!</v>
      </c>
      <c r="N562" s="8" t="e">
        <f>(Audi!#REF!)</f>
        <v>#REF!</v>
      </c>
      <c r="O562" s="9" t="e">
        <f>(Audi!#REF!)</f>
        <v>#REF!</v>
      </c>
      <c r="P562" s="60" t="e">
        <f>(Audi!#REF!)</f>
        <v>#REF!</v>
      </c>
      <c r="Q562" s="8" t="e">
        <f>(Audi!#REF!)</f>
        <v>#REF!</v>
      </c>
      <c r="R562" s="14" t="e">
        <f>(Audi!#REF!)</f>
        <v>#REF!</v>
      </c>
      <c r="S562" s="12" t="e">
        <f>(Audi!#REF!)</f>
        <v>#REF!</v>
      </c>
      <c r="T562" s="12" t="e">
        <f>(Audi!#REF!)</f>
        <v>#REF!</v>
      </c>
      <c r="U562" s="12" t="e">
        <f>(Audi!#REF!)</f>
        <v>#REF!</v>
      </c>
      <c r="V562" s="12" t="e">
        <f>(Audi!#REF!)</f>
        <v>#REF!</v>
      </c>
      <c r="W562" s="12" t="e">
        <f>(Audi!#REF!)</f>
        <v>#REF!</v>
      </c>
      <c r="X562" s="8" t="e">
        <f>(Audi!#REF!)</f>
        <v>#REF!</v>
      </c>
      <c r="Y562" s="8" t="e">
        <f>(Audi!#REF!)</f>
        <v>#REF!</v>
      </c>
      <c r="Z562" s="9" t="e">
        <f>(Audi!#REF!)</f>
        <v>#REF!</v>
      </c>
      <c r="AA562" s="8" t="e">
        <f>(Audi!#REF!)</f>
        <v>#REF!</v>
      </c>
      <c r="AB562" s="8" t="e">
        <f>(Audi!#REF!)</f>
        <v>#REF!</v>
      </c>
      <c r="AC562" s="8" t="e">
        <f>(Audi!#REF!)</f>
        <v>#REF!</v>
      </c>
      <c r="AD562" s="8" t="e">
        <f>(Audi!#REF!)</f>
        <v>#REF!</v>
      </c>
    </row>
    <row r="563" spans="1:30" x14ac:dyDescent="0.25">
      <c r="A563" s="7" t="s">
        <v>1973</v>
      </c>
      <c r="B563" s="8" t="str">
        <f>(Audi!A502)</f>
        <v>S6</v>
      </c>
      <c r="C563" s="9" t="str">
        <f>(Audi!B502)</f>
        <v>2012-2019</v>
      </c>
      <c r="D563" s="59" t="str">
        <f>(Audi!C502)</f>
        <v>FF11</v>
      </c>
      <c r="E563" s="8" t="str">
        <f>(Audi!D502)</f>
        <v>Tarmac</v>
      </c>
      <c r="F563" s="8" t="str">
        <f>(Audi!E502)</f>
        <v>11H009035013TM</v>
      </c>
      <c r="G563" s="14">
        <f>(Audi!F502)</f>
        <v>0</v>
      </c>
      <c r="H563" s="12" t="str">
        <f>(Audi!G502)</f>
        <v>20"</v>
      </c>
      <c r="I563" s="12" t="str">
        <f>(Audi!H502)</f>
        <v>9.0"</v>
      </c>
      <c r="J563" s="12" t="str">
        <f>(Audi!I502)</f>
        <v>35</v>
      </c>
      <c r="K563" s="12" t="str">
        <f>(Audi!J502)</f>
        <v>5x112</v>
      </c>
      <c r="L563" s="12">
        <f>(Audi!K502)</f>
        <v>66.56</v>
      </c>
      <c r="M563" s="8" t="str">
        <f>(Audi!L502)</f>
        <v>High Offset</v>
      </c>
      <c r="N563" s="8">
        <f>(Audi!M502)</f>
        <v>0</v>
      </c>
      <c r="O563" s="9" t="str">
        <f>(Audi!N502)</f>
        <v>255/35R20</v>
      </c>
      <c r="P563" s="60" t="str">
        <f>(Audi!O502)</f>
        <v>FF11</v>
      </c>
      <c r="Q563" s="8" t="str">
        <f>(Audi!P502)</f>
        <v>11H009035013TM</v>
      </c>
      <c r="R563" s="14">
        <f>(Audi!Q502)</f>
        <v>0</v>
      </c>
      <c r="S563" s="12" t="str">
        <f>(Audi!R502)</f>
        <v>20"</v>
      </c>
      <c r="T563" s="12" t="str">
        <f>(Audi!S502)</f>
        <v>9.0"</v>
      </c>
      <c r="U563" s="12" t="str">
        <f>(Audi!T502)</f>
        <v>35</v>
      </c>
      <c r="V563" s="12" t="str">
        <f>(Audi!U502)</f>
        <v>5x112</v>
      </c>
      <c r="W563" s="12">
        <f>(Audi!V502)</f>
        <v>66.56</v>
      </c>
      <c r="X563" s="8" t="str">
        <f>(Audi!W502)</f>
        <v>High Offset</v>
      </c>
      <c r="Y563" s="8">
        <f>(Audi!X502)</f>
        <v>0</v>
      </c>
      <c r="Z563" s="9" t="str">
        <f>(Audi!Y502)</f>
        <v>255/35R20</v>
      </c>
      <c r="AA563" s="8">
        <f>(Audi!Z502)</f>
        <v>0</v>
      </c>
      <c r="AB563" s="8" t="str">
        <f>(Audi!AA502)</f>
        <v>Included</v>
      </c>
      <c r="AC563" s="8" t="str">
        <f>(Audi!AB502)</f>
        <v>LBM1415027C60-ZN</v>
      </c>
      <c r="AD563" s="8">
        <f>(Audi!AC502)</f>
        <v>0</v>
      </c>
    </row>
    <row r="564" spans="1:30" x14ac:dyDescent="0.25">
      <c r="A564" s="7" t="s">
        <v>1973</v>
      </c>
      <c r="B564" s="8" t="str">
        <f>(Audi!A503)</f>
        <v>S6</v>
      </c>
      <c r="C564" s="9" t="str">
        <f>(Audi!B503)</f>
        <v>2012-2019</v>
      </c>
      <c r="D564" s="59" t="str">
        <f>(Audi!C503)</f>
        <v>FF11</v>
      </c>
      <c r="E564" s="8" t="str">
        <f>(Audi!D503)</f>
        <v>Tarmac</v>
      </c>
      <c r="F564" s="8" t="str">
        <f>(Audi!E503)</f>
        <v>11M109530013TM</v>
      </c>
      <c r="G564" s="14">
        <f>(Audi!F503)</f>
        <v>1</v>
      </c>
      <c r="H564" s="12" t="str">
        <f>(Audi!G503)</f>
        <v>21"</v>
      </c>
      <c r="I564" s="12" t="str">
        <f>(Audi!H503)</f>
        <v>9.5"</v>
      </c>
      <c r="J564" s="12" t="str">
        <f>(Audi!I503)</f>
        <v>30</v>
      </c>
      <c r="K564" s="12" t="str">
        <f>(Audi!J503)</f>
        <v>5x112</v>
      </c>
      <c r="L564" s="12">
        <f>(Audi!K503)</f>
        <v>66.56</v>
      </c>
      <c r="M564" s="8" t="str">
        <f>(Audi!L503)</f>
        <v>Medium Offset</v>
      </c>
      <c r="N564" s="8">
        <f>(Audi!M503)</f>
        <v>0</v>
      </c>
      <c r="O564" s="9" t="str">
        <f>(Audi!N503)</f>
        <v>255/30R21</v>
      </c>
      <c r="P564" s="60" t="str">
        <f>(Audi!O503)</f>
        <v>FF11</v>
      </c>
      <c r="Q564" s="8" t="str">
        <f>(Audi!P503)</f>
        <v>11M109530013TM</v>
      </c>
      <c r="R564" s="14">
        <f>(Audi!Q503)</f>
        <v>1</v>
      </c>
      <c r="S564" s="12" t="str">
        <f>(Audi!R503)</f>
        <v>21"</v>
      </c>
      <c r="T564" s="12" t="str">
        <f>(Audi!S503)</f>
        <v>9.5"</v>
      </c>
      <c r="U564" s="12" t="str">
        <f>(Audi!T503)</f>
        <v>30</v>
      </c>
      <c r="V564" s="12" t="str">
        <f>(Audi!U503)</f>
        <v>5x112</v>
      </c>
      <c r="W564" s="12">
        <f>(Audi!V503)</f>
        <v>66.56</v>
      </c>
      <c r="X564" s="8" t="str">
        <f>(Audi!W503)</f>
        <v>Medium Offset</v>
      </c>
      <c r="Y564" s="8">
        <f>(Audi!X503)</f>
        <v>0</v>
      </c>
      <c r="Z564" s="9" t="str">
        <f>(Audi!Y503)</f>
        <v>255/30R21</v>
      </c>
      <c r="AA564" s="8">
        <f>(Audi!Z503)</f>
        <v>0</v>
      </c>
      <c r="AB564" s="8" t="str">
        <f>(Audi!AA503)</f>
        <v>Included</v>
      </c>
      <c r="AC564" s="8" t="str">
        <f>(Audi!AB503)</f>
        <v>LBM1415027C60-ZN</v>
      </c>
      <c r="AD564" s="8">
        <f>(Audi!AC503)</f>
        <v>0</v>
      </c>
    </row>
    <row r="565" spans="1:30" x14ac:dyDescent="0.25">
      <c r="A565" s="7" t="s">
        <v>1973</v>
      </c>
      <c r="B565" s="8" t="str">
        <f>(Audi!A504)</f>
        <v>S6</v>
      </c>
      <c r="C565" s="9" t="str">
        <f>(Audi!B504)</f>
        <v>2012-2019</v>
      </c>
      <c r="D565" s="59" t="str">
        <f>(Audi!C504)</f>
        <v>FF11</v>
      </c>
      <c r="E565" s="8" t="str">
        <f>(Audi!D504)</f>
        <v>Liquid Metal</v>
      </c>
      <c r="F565" s="8" t="str">
        <f>(Audi!E504)</f>
        <v>11M109530013LM</v>
      </c>
      <c r="G565" s="14">
        <f>(Audi!F504)</f>
        <v>-2</v>
      </c>
      <c r="H565" s="12" t="str">
        <f>(Audi!G504)</f>
        <v>21"</v>
      </c>
      <c r="I565" s="12" t="str">
        <f>(Audi!H504)</f>
        <v>9.5"</v>
      </c>
      <c r="J565" s="12" t="str">
        <f>(Audi!I504)</f>
        <v>30</v>
      </c>
      <c r="K565" s="12" t="str">
        <f>(Audi!J504)</f>
        <v>5x112</v>
      </c>
      <c r="L565" s="12">
        <f>(Audi!K504)</f>
        <v>66.56</v>
      </c>
      <c r="M565" s="8" t="str">
        <f>(Audi!L504)</f>
        <v>Medium Offset</v>
      </c>
      <c r="N565" s="8">
        <f>(Audi!M504)</f>
        <v>0</v>
      </c>
      <c r="O565" s="9" t="str">
        <f>(Audi!N504)</f>
        <v>255/30R21</v>
      </c>
      <c r="P565" s="60" t="str">
        <f>(Audi!O504)</f>
        <v>FF11</v>
      </c>
      <c r="Q565" s="8" t="str">
        <f>(Audi!P504)</f>
        <v>11M109530013LM</v>
      </c>
      <c r="R565" s="14">
        <f>(Audi!Q504)</f>
        <v>-2</v>
      </c>
      <c r="S565" s="12" t="str">
        <f>(Audi!R504)</f>
        <v>21"</v>
      </c>
      <c r="T565" s="12" t="str">
        <f>(Audi!S504)</f>
        <v>9.5"</v>
      </c>
      <c r="U565" s="12" t="str">
        <f>(Audi!T504)</f>
        <v>30</v>
      </c>
      <c r="V565" s="12" t="str">
        <f>(Audi!U504)</f>
        <v>5x112</v>
      </c>
      <c r="W565" s="12">
        <f>(Audi!V504)</f>
        <v>66.56</v>
      </c>
      <c r="X565" s="8" t="str">
        <f>(Audi!W504)</f>
        <v>Medium Offset</v>
      </c>
      <c r="Y565" s="8">
        <f>(Audi!X504)</f>
        <v>0</v>
      </c>
      <c r="Z565" s="9" t="str">
        <f>(Audi!Y504)</f>
        <v>255/30R21</v>
      </c>
      <c r="AA565" s="8">
        <f>(Audi!Z504)</f>
        <v>0</v>
      </c>
      <c r="AB565" s="8" t="str">
        <f>(Audi!AA504)</f>
        <v>Included</v>
      </c>
      <c r="AC565" s="8" t="str">
        <f>(Audi!AB504)</f>
        <v>LBM1415027C60-ZN</v>
      </c>
      <c r="AD565" s="8">
        <f>(Audi!AC504)</f>
        <v>0</v>
      </c>
    </row>
    <row r="566" spans="1:30" x14ac:dyDescent="0.25">
      <c r="A566" s="7" t="s">
        <v>1973</v>
      </c>
      <c r="B566" s="8" t="str">
        <f>(Audi!A505)</f>
        <v>S6</v>
      </c>
      <c r="C566" s="9" t="str">
        <f>(Audi!B505)</f>
        <v>2012-2019</v>
      </c>
      <c r="D566" s="59" t="str">
        <f>(Audi!C505)</f>
        <v>FF11</v>
      </c>
      <c r="E566" s="8" t="str">
        <f>(Audi!D505)</f>
        <v>Raw</v>
      </c>
      <c r="F566" s="8" t="str">
        <f>(Audi!E505)</f>
        <v>11M109530013RW</v>
      </c>
      <c r="G566" s="14">
        <f>(Audi!F505)</f>
        <v>19</v>
      </c>
      <c r="H566" s="12" t="str">
        <f>(Audi!G505)</f>
        <v>21"</v>
      </c>
      <c r="I566" s="12" t="str">
        <f>(Audi!H505)</f>
        <v>9.5"</v>
      </c>
      <c r="J566" s="12" t="str">
        <f>(Audi!I505)</f>
        <v>30</v>
      </c>
      <c r="K566" s="12" t="str">
        <f>(Audi!J505)</f>
        <v>5x112</v>
      </c>
      <c r="L566" s="12">
        <f>(Audi!K505)</f>
        <v>66.56</v>
      </c>
      <c r="M566" s="8" t="str">
        <f>(Audi!L505)</f>
        <v>Medium Offset</v>
      </c>
      <c r="N566" s="8">
        <f>(Audi!M505)</f>
        <v>0</v>
      </c>
      <c r="O566" s="9" t="str">
        <f>(Audi!N505)</f>
        <v>255/30R21</v>
      </c>
      <c r="P566" s="60" t="str">
        <f>(Audi!O505)</f>
        <v>FF11</v>
      </c>
      <c r="Q566" s="8" t="str">
        <f>(Audi!P505)</f>
        <v>11M109530013RW</v>
      </c>
      <c r="R566" s="14">
        <f>(Audi!Q505)</f>
        <v>19</v>
      </c>
      <c r="S566" s="12" t="str">
        <f>(Audi!R505)</f>
        <v>21"</v>
      </c>
      <c r="T566" s="12" t="str">
        <f>(Audi!S505)</f>
        <v>9.5"</v>
      </c>
      <c r="U566" s="12" t="str">
        <f>(Audi!T505)</f>
        <v>30</v>
      </c>
      <c r="V566" s="12" t="str">
        <f>(Audi!U505)</f>
        <v>5x112</v>
      </c>
      <c r="W566" s="12">
        <f>(Audi!V505)</f>
        <v>66.56</v>
      </c>
      <c r="X566" s="8" t="str">
        <f>(Audi!W505)</f>
        <v>Medium Offset</v>
      </c>
      <c r="Y566" s="8">
        <f>(Audi!X505)</f>
        <v>0</v>
      </c>
      <c r="Z566" s="9" t="str">
        <f>(Audi!Y505)</f>
        <v>255/30R21</v>
      </c>
      <c r="AA566" s="8">
        <f>(Audi!Z505)</f>
        <v>0</v>
      </c>
      <c r="AB566" s="8" t="str">
        <f>(Audi!AA505)</f>
        <v>Included</v>
      </c>
      <c r="AC566" s="8" t="str">
        <f>(Audi!AB505)</f>
        <v>LBM1415027C60-ZN</v>
      </c>
      <c r="AD566" s="8">
        <f>(Audi!AC505)</f>
        <v>0</v>
      </c>
    </row>
    <row r="567" spans="1:30" x14ac:dyDescent="0.25">
      <c r="A567" s="7" t="s">
        <v>1973</v>
      </c>
      <c r="B567" s="8" t="str">
        <f>(Audi!A506)</f>
        <v>S6</v>
      </c>
      <c r="C567" s="9" t="str">
        <f>(Audi!B506)</f>
        <v>2006-2011</v>
      </c>
      <c r="D567" s="59" t="str">
        <f>(Audi!C506)</f>
        <v>FF15</v>
      </c>
      <c r="E567" s="8" t="str">
        <f>(Audi!D506)</f>
        <v>Tarmac</v>
      </c>
      <c r="F567" s="8" t="str">
        <f>(Audi!E506)</f>
        <v>15H909545013TM</v>
      </c>
      <c r="G567" s="14">
        <f>(Audi!F506)</f>
        <v>0</v>
      </c>
      <c r="H567" s="12" t="str">
        <f>(Audi!G506)</f>
        <v>19"</v>
      </c>
      <c r="I567" s="12" t="str">
        <f>(Audi!H506)</f>
        <v>9.5"</v>
      </c>
      <c r="J567" s="12" t="str">
        <f>(Audi!I506)</f>
        <v>45</v>
      </c>
      <c r="K567" s="12" t="str">
        <f>(Audi!J506)</f>
        <v>5x112</v>
      </c>
      <c r="L567" s="12">
        <f>(Audi!K506)</f>
        <v>66.56</v>
      </c>
      <c r="M567" s="8" t="str">
        <f>(Audi!L506)</f>
        <v>High Offset</v>
      </c>
      <c r="N567" s="8">
        <f>(Audi!M506)</f>
        <v>24</v>
      </c>
      <c r="O567" s="9" t="str">
        <f>(Audi!N506)</f>
        <v>265/35R19</v>
      </c>
      <c r="P567" s="60" t="str">
        <f>(Audi!O506)</f>
        <v>FF15</v>
      </c>
      <c r="Q567" s="8" t="str">
        <f>(Audi!P506)</f>
        <v>15H909545013TM</v>
      </c>
      <c r="R567" s="14">
        <f>(Audi!Q506)</f>
        <v>0</v>
      </c>
      <c r="S567" s="12" t="str">
        <f>(Audi!R506)</f>
        <v>19"</v>
      </c>
      <c r="T567" s="12" t="str">
        <f>(Audi!S506)</f>
        <v>9.5"</v>
      </c>
      <c r="U567" s="12" t="str">
        <f>(Audi!T506)</f>
        <v>45</v>
      </c>
      <c r="V567" s="12" t="str">
        <f>(Audi!U506)</f>
        <v>5x112</v>
      </c>
      <c r="W567" s="12">
        <f>(Audi!V506)</f>
        <v>66.56</v>
      </c>
      <c r="X567" s="8" t="str">
        <f>(Audi!W506)</f>
        <v>High Offset</v>
      </c>
      <c r="Y567" s="8">
        <f>(Audi!X506)</f>
        <v>24</v>
      </c>
      <c r="Z567" s="9" t="str">
        <f>(Audi!Y506)</f>
        <v>265/35R19</v>
      </c>
      <c r="AA567" s="8">
        <f>(Audi!Z506)</f>
        <v>0</v>
      </c>
      <c r="AB567" s="8" t="str">
        <f>(Audi!AA506)</f>
        <v>Included</v>
      </c>
      <c r="AC567" s="8" t="str">
        <f>(Audi!AB506)</f>
        <v>LBM1415027C60-ZN</v>
      </c>
      <c r="AD567" s="8" t="str">
        <f>(Audi!AC506)</f>
        <v>HR666-571</v>
      </c>
    </row>
    <row r="568" spans="1:30" x14ac:dyDescent="0.25">
      <c r="A568" s="7" t="s">
        <v>1973</v>
      </c>
      <c r="B568" s="8" t="str">
        <f>(Audi!A507)</f>
        <v>S6</v>
      </c>
      <c r="C568" s="9" t="str">
        <f>(Audi!B507)</f>
        <v>2012-2019</v>
      </c>
      <c r="D568" s="59" t="str">
        <f>(Audi!C507)</f>
        <v>FF15</v>
      </c>
      <c r="E568" s="8" t="str">
        <f>(Audi!D507)</f>
        <v>Tarmac</v>
      </c>
      <c r="F568" s="8" t="str">
        <f>(Audi!E507)</f>
        <v>15H909545013TM</v>
      </c>
      <c r="G568" s="14">
        <f>(Audi!F507)</f>
        <v>0</v>
      </c>
      <c r="H568" s="12" t="str">
        <f>(Audi!G507)</f>
        <v>19"</v>
      </c>
      <c r="I568" s="12" t="str">
        <f>(Audi!H507)</f>
        <v>9.5"</v>
      </c>
      <c r="J568" s="12" t="str">
        <f>(Audi!I507)</f>
        <v>45</v>
      </c>
      <c r="K568" s="12" t="str">
        <f>(Audi!J507)</f>
        <v>5x112</v>
      </c>
      <c r="L568" s="12">
        <f>(Audi!K507)</f>
        <v>66.56</v>
      </c>
      <c r="M568" s="8" t="str">
        <f>(Audi!L507)</f>
        <v>High Offset</v>
      </c>
      <c r="N568" s="8">
        <f>(Audi!M507)</f>
        <v>24</v>
      </c>
      <c r="O568" s="9" t="str">
        <f>(Audi!N507)</f>
        <v>265/40R19</v>
      </c>
      <c r="P568" s="60" t="str">
        <f>(Audi!O507)</f>
        <v>FF15</v>
      </c>
      <c r="Q568" s="8" t="str">
        <f>(Audi!P507)</f>
        <v>15H909545013TM</v>
      </c>
      <c r="R568" s="14">
        <f>(Audi!Q507)</f>
        <v>0</v>
      </c>
      <c r="S568" s="12" t="str">
        <f>(Audi!R507)</f>
        <v>19"</v>
      </c>
      <c r="T568" s="12" t="str">
        <f>(Audi!S507)</f>
        <v>9.5"</v>
      </c>
      <c r="U568" s="12" t="str">
        <f>(Audi!T507)</f>
        <v>45</v>
      </c>
      <c r="V568" s="12" t="str">
        <f>(Audi!U507)</f>
        <v>5x112</v>
      </c>
      <c r="W568" s="12">
        <f>(Audi!V507)</f>
        <v>66.56</v>
      </c>
      <c r="X568" s="8" t="str">
        <f>(Audi!W507)</f>
        <v>High Offset</v>
      </c>
      <c r="Y568" s="8">
        <f>(Audi!X507)</f>
        <v>24</v>
      </c>
      <c r="Z568" s="9" t="str">
        <f>(Audi!Y507)</f>
        <v>265/40R19</v>
      </c>
      <c r="AA568" s="8">
        <f>(Audi!Z507)</f>
        <v>0</v>
      </c>
      <c r="AB568" s="8" t="str">
        <f>(Audi!AA507)</f>
        <v>Included</v>
      </c>
      <c r="AC568" s="8" t="str">
        <f>(Audi!AB507)</f>
        <v>LBM1415027C60-ZN</v>
      </c>
      <c r="AD568" s="8">
        <f>(Audi!AC507)</f>
        <v>0</v>
      </c>
    </row>
    <row r="569" spans="1:30" x14ac:dyDescent="0.25">
      <c r="A569" s="7" t="s">
        <v>1973</v>
      </c>
      <c r="B569" s="8" t="str">
        <f>(Audi!A508)</f>
        <v>S7</v>
      </c>
      <c r="C569" s="9" t="str">
        <f>(Audi!B508)</f>
        <v>2011-2018</v>
      </c>
      <c r="D569" s="59" t="str">
        <f>(Audi!C508)</f>
        <v>FF01</v>
      </c>
      <c r="E569" s="8" t="str">
        <f>(Audi!D508)</f>
        <v>Tarmac</v>
      </c>
      <c r="F569" s="8" t="str">
        <f>(Audi!E508)</f>
        <v>01M010535013TM</v>
      </c>
      <c r="G569" s="14">
        <f>(Audi!F508)</f>
        <v>1</v>
      </c>
      <c r="H569" s="12" t="str">
        <f>(Audi!G508)</f>
        <v>20"</v>
      </c>
      <c r="I569" s="12" t="str">
        <f>(Audi!H508)</f>
        <v>10.5"</v>
      </c>
      <c r="J569" s="12" t="str">
        <f>(Audi!I508)</f>
        <v>35</v>
      </c>
      <c r="K569" s="12" t="str">
        <f>(Audi!J508)</f>
        <v>5x112</v>
      </c>
      <c r="L569" s="12">
        <f>(Audi!K508)</f>
        <v>66.56</v>
      </c>
      <c r="M569" s="8" t="str">
        <f>(Audi!L508)</f>
        <v>Medium Offset</v>
      </c>
      <c r="N569" s="8">
        <f>(Audi!M508)</f>
        <v>28</v>
      </c>
      <c r="O569" s="9" t="str">
        <f>(Audi!N508)</f>
        <v>275/35R20</v>
      </c>
      <c r="P569" s="60" t="str">
        <f>(Audi!O508)</f>
        <v>FF01</v>
      </c>
      <c r="Q569" s="8" t="str">
        <f>(Audi!P508)</f>
        <v>01M010535013TM</v>
      </c>
      <c r="R569" s="14">
        <f>(Audi!Q508)</f>
        <v>1</v>
      </c>
      <c r="S569" s="12" t="str">
        <f>(Audi!R508)</f>
        <v>20"</v>
      </c>
      <c r="T569" s="12" t="str">
        <f>(Audi!S508)</f>
        <v>10.5"</v>
      </c>
      <c r="U569" s="12" t="str">
        <f>(Audi!T508)</f>
        <v>35</v>
      </c>
      <c r="V569" s="12" t="str">
        <f>(Audi!U508)</f>
        <v>5x112</v>
      </c>
      <c r="W569" s="12">
        <f>(Audi!V508)</f>
        <v>66.56</v>
      </c>
      <c r="X569" s="8" t="str">
        <f>(Audi!W508)</f>
        <v>Medium Offset</v>
      </c>
      <c r="Y569" s="8">
        <f>(Audi!X508)</f>
        <v>28</v>
      </c>
      <c r="Z569" s="9" t="str">
        <f>(Audi!Y508)</f>
        <v>275/35R20</v>
      </c>
      <c r="AA569" s="8" t="str">
        <f>(Audi!Z508)</f>
        <v/>
      </c>
      <c r="AB569" s="8" t="str">
        <f>(Audi!AA508)</f>
        <v>Included</v>
      </c>
      <c r="AC569" s="8" t="str">
        <f>(Audi!AB508)</f>
        <v>LBM1415027C60-ZN</v>
      </c>
      <c r="AD569" s="8" t="str">
        <f>(Audi!AC508)</f>
        <v>HR666-571</v>
      </c>
    </row>
    <row r="570" spans="1:30" x14ac:dyDescent="0.25">
      <c r="A570" s="7" t="s">
        <v>1973</v>
      </c>
      <c r="B570" s="8" t="str">
        <f>(Audi!A509)</f>
        <v>S7</v>
      </c>
      <c r="C570" s="9" t="str">
        <f>(Audi!B509)</f>
        <v>2011-2018</v>
      </c>
      <c r="D570" s="59" t="str">
        <f>(Audi!C509)</f>
        <v>FF01</v>
      </c>
      <c r="E570" s="8" t="str">
        <f>(Audi!D509)</f>
        <v>Liquid Silver</v>
      </c>
      <c r="F570" s="8" t="str">
        <f>(Audi!E509)</f>
        <v>01M010535013LS</v>
      </c>
      <c r="G570" s="14">
        <f>(Audi!F509)</f>
        <v>26</v>
      </c>
      <c r="H570" s="12" t="str">
        <f>(Audi!G509)</f>
        <v>20"</v>
      </c>
      <c r="I570" s="12" t="str">
        <f>(Audi!H509)</f>
        <v>10.5"</v>
      </c>
      <c r="J570" s="12" t="str">
        <f>(Audi!I509)</f>
        <v>35</v>
      </c>
      <c r="K570" s="12" t="str">
        <f>(Audi!J509)</f>
        <v>5x112</v>
      </c>
      <c r="L570" s="12">
        <f>(Audi!K509)</f>
        <v>66.56</v>
      </c>
      <c r="M570" s="8" t="str">
        <f>(Audi!L509)</f>
        <v>Medium Offset</v>
      </c>
      <c r="N570" s="8">
        <f>(Audi!M509)</f>
        <v>28</v>
      </c>
      <c r="O570" s="9" t="str">
        <f>(Audi!N509)</f>
        <v>275/35R20</v>
      </c>
      <c r="P570" s="60" t="str">
        <f>(Audi!O509)</f>
        <v>FF01</v>
      </c>
      <c r="Q570" s="8" t="str">
        <f>(Audi!P509)</f>
        <v>01M010535013LS</v>
      </c>
      <c r="R570" s="14">
        <f>(Audi!Q509)</f>
        <v>26</v>
      </c>
      <c r="S570" s="12" t="str">
        <f>(Audi!R509)</f>
        <v>20"</v>
      </c>
      <c r="T570" s="12" t="str">
        <f>(Audi!S509)</f>
        <v>10.5"</v>
      </c>
      <c r="U570" s="12" t="str">
        <f>(Audi!T509)</f>
        <v>35</v>
      </c>
      <c r="V570" s="12" t="str">
        <f>(Audi!U509)</f>
        <v>5x112</v>
      </c>
      <c r="W570" s="12">
        <f>(Audi!V509)</f>
        <v>66.56</v>
      </c>
      <c r="X570" s="8" t="str">
        <f>(Audi!W509)</f>
        <v>Medium Offset</v>
      </c>
      <c r="Y570" s="8">
        <f>(Audi!X509)</f>
        <v>28</v>
      </c>
      <c r="Z570" s="9" t="str">
        <f>(Audi!Y509)</f>
        <v>275/35R20</v>
      </c>
      <c r="AA570" s="8" t="str">
        <f>(Audi!Z509)</f>
        <v/>
      </c>
      <c r="AB570" s="8" t="str">
        <f>(Audi!AA509)</f>
        <v>Included</v>
      </c>
      <c r="AC570" s="8" t="str">
        <f>(Audi!AB509)</f>
        <v>LBM1415027C60-ZN</v>
      </c>
      <c r="AD570" s="8">
        <f>(Audi!AC509)</f>
        <v>0</v>
      </c>
    </row>
    <row r="571" spans="1:30" x14ac:dyDescent="0.25">
      <c r="A571" s="7" t="s">
        <v>1973</v>
      </c>
      <c r="B571" s="8" t="str">
        <f>(Audi!A510)</f>
        <v>S7</v>
      </c>
      <c r="C571" s="9" t="str">
        <f>(Audi!B510)</f>
        <v>2011-2018</v>
      </c>
      <c r="D571" s="59" t="str">
        <f>(Audi!C510)</f>
        <v>FF01</v>
      </c>
      <c r="E571" s="8" t="str">
        <f>(Audi!D510)</f>
        <v>Tarmac</v>
      </c>
      <c r="F571" s="8" t="str">
        <f>(Audi!E510)</f>
        <v>01M009025013TM</v>
      </c>
      <c r="G571" s="14">
        <f>(Audi!F510)</f>
        <v>0</v>
      </c>
      <c r="H571" s="12" t="str">
        <f>(Audi!G510)</f>
        <v>20"</v>
      </c>
      <c r="I571" s="12" t="str">
        <f>(Audi!H510)</f>
        <v>9.0"</v>
      </c>
      <c r="J571" s="12" t="str">
        <f>(Audi!I510)</f>
        <v>25</v>
      </c>
      <c r="K571" s="12" t="str">
        <f>(Audi!J510)</f>
        <v>5x112</v>
      </c>
      <c r="L571" s="12">
        <f>(Audi!K510)</f>
        <v>66.56</v>
      </c>
      <c r="M571" s="8" t="str">
        <f>(Audi!L510)</f>
        <v>Medium Offset</v>
      </c>
      <c r="N571" s="8">
        <f>(Audi!M510)</f>
        <v>25.8</v>
      </c>
      <c r="O571" s="9" t="str">
        <f>(Audi!N510)</f>
        <v>265/35R20</v>
      </c>
      <c r="P571" s="60" t="str">
        <f>(Audi!O510)</f>
        <v>FF01</v>
      </c>
      <c r="Q571" s="8" t="str">
        <f>(Audi!P510)</f>
        <v>01M009025013TM</v>
      </c>
      <c r="R571" s="14">
        <f>(Audi!Q510)</f>
        <v>0</v>
      </c>
      <c r="S571" s="12" t="str">
        <f>(Audi!R510)</f>
        <v>20"</v>
      </c>
      <c r="T571" s="12" t="str">
        <f>(Audi!S510)</f>
        <v>9.0"</v>
      </c>
      <c r="U571" s="12" t="str">
        <f>(Audi!T510)</f>
        <v>25</v>
      </c>
      <c r="V571" s="12" t="str">
        <f>(Audi!U510)</f>
        <v>5x112</v>
      </c>
      <c r="W571" s="12">
        <f>(Audi!V510)</f>
        <v>66.56</v>
      </c>
      <c r="X571" s="8" t="str">
        <f>(Audi!W510)</f>
        <v>Medium Offset</v>
      </c>
      <c r="Y571" s="8">
        <f>(Audi!X510)</f>
        <v>25.8</v>
      </c>
      <c r="Z571" s="9" t="str">
        <f>(Audi!Y510)</f>
        <v>265/35R20</v>
      </c>
      <c r="AA571" s="8" t="str">
        <f>(Audi!Z510)</f>
        <v/>
      </c>
      <c r="AB571" s="8" t="str">
        <f>(Audi!AA510)</f>
        <v>Included</v>
      </c>
      <c r="AC571" s="8" t="str">
        <f>(Audi!AB510)</f>
        <v>LBM1415027C60-ZN</v>
      </c>
      <c r="AD571" s="8">
        <f>(Audi!AC510)</f>
        <v>0</v>
      </c>
    </row>
    <row r="572" spans="1:30" x14ac:dyDescent="0.25">
      <c r="A572" s="7" t="s">
        <v>1973</v>
      </c>
      <c r="B572" s="8" t="str">
        <f>(Audi!A511)</f>
        <v>S7</v>
      </c>
      <c r="C572" s="9" t="str">
        <f>(Audi!B511)</f>
        <v>2011-2018</v>
      </c>
      <c r="D572" s="59" t="str">
        <f>(Audi!C511)</f>
        <v>FF01</v>
      </c>
      <c r="E572" s="8" t="str">
        <f>(Audi!D511)</f>
        <v>Liquid Silver</v>
      </c>
      <c r="F572" s="8" t="str">
        <f>(Audi!E511)</f>
        <v>01M009025013LS</v>
      </c>
      <c r="G572" s="14">
        <f>(Audi!F511)</f>
        <v>34</v>
      </c>
      <c r="H572" s="12" t="str">
        <f>(Audi!G511)</f>
        <v>20"</v>
      </c>
      <c r="I572" s="12" t="str">
        <f>(Audi!H511)</f>
        <v>9.0"</v>
      </c>
      <c r="J572" s="12" t="str">
        <f>(Audi!I511)</f>
        <v>25</v>
      </c>
      <c r="K572" s="12" t="str">
        <f>(Audi!J511)</f>
        <v>5x112</v>
      </c>
      <c r="L572" s="12">
        <f>(Audi!K511)</f>
        <v>66.56</v>
      </c>
      <c r="M572" s="8" t="str">
        <f>(Audi!L511)</f>
        <v>Medium Offset</v>
      </c>
      <c r="N572" s="8">
        <f>(Audi!M511)</f>
        <v>25.8</v>
      </c>
      <c r="O572" s="9" t="str">
        <f>(Audi!N511)</f>
        <v>265/35R20</v>
      </c>
      <c r="P572" s="60" t="str">
        <f>(Audi!O511)</f>
        <v>FF01</v>
      </c>
      <c r="Q572" s="8" t="str">
        <f>(Audi!P511)</f>
        <v>01M009025013LS</v>
      </c>
      <c r="R572" s="14">
        <f>(Audi!Q511)</f>
        <v>34</v>
      </c>
      <c r="S572" s="12" t="str">
        <f>(Audi!R511)</f>
        <v>20"</v>
      </c>
      <c r="T572" s="12" t="str">
        <f>(Audi!S511)</f>
        <v>9.0"</v>
      </c>
      <c r="U572" s="12" t="str">
        <f>(Audi!T511)</f>
        <v>25</v>
      </c>
      <c r="V572" s="12" t="str">
        <f>(Audi!U511)</f>
        <v>5x112</v>
      </c>
      <c r="W572" s="12">
        <f>(Audi!V511)</f>
        <v>66.56</v>
      </c>
      <c r="X572" s="8" t="str">
        <f>(Audi!W511)</f>
        <v>Medium Offset</v>
      </c>
      <c r="Y572" s="8">
        <f>(Audi!X511)</f>
        <v>25.8</v>
      </c>
      <c r="Z572" s="9" t="str">
        <f>(Audi!Y511)</f>
        <v>265/35R20</v>
      </c>
      <c r="AA572" s="8" t="str">
        <f>(Audi!Z511)</f>
        <v/>
      </c>
      <c r="AB572" s="8" t="str">
        <f>(Audi!AA511)</f>
        <v>Included</v>
      </c>
      <c r="AC572" s="8" t="str">
        <f>(Audi!AB511)</f>
        <v>LBM1415027C60-ZN</v>
      </c>
      <c r="AD572" s="8">
        <f>(Audi!AC511)</f>
        <v>0</v>
      </c>
    </row>
    <row r="573" spans="1:30" x14ac:dyDescent="0.25">
      <c r="A573" s="7" t="s">
        <v>1973</v>
      </c>
      <c r="B573" s="8" t="str">
        <f>(Audi!A512)</f>
        <v>S7</v>
      </c>
      <c r="C573" s="9" t="str">
        <f>(Audi!B512)</f>
        <v>2011-2018</v>
      </c>
      <c r="D573" s="59" t="str">
        <f>(Audi!C512)</f>
        <v>FF04</v>
      </c>
      <c r="E573" s="8" t="str">
        <f>(Audi!D512)</f>
        <v>Tarmac</v>
      </c>
      <c r="F573" s="8" t="str">
        <f>(Audi!E512)</f>
        <v>04M010535013TM</v>
      </c>
      <c r="G573" s="14">
        <f>(Audi!F512)</f>
        <v>28</v>
      </c>
      <c r="H573" s="12" t="str">
        <f>(Audi!G512)</f>
        <v>20"</v>
      </c>
      <c r="I573" s="12" t="str">
        <f>(Audi!H512)</f>
        <v>10.5"</v>
      </c>
      <c r="J573" s="12" t="str">
        <f>(Audi!I512)</f>
        <v>35</v>
      </c>
      <c r="K573" s="12" t="str">
        <f>(Audi!J512)</f>
        <v>5x112</v>
      </c>
      <c r="L573" s="12">
        <f>(Audi!K512)</f>
        <v>66.56</v>
      </c>
      <c r="M573" s="8" t="str">
        <f>(Audi!L512)</f>
        <v>Medium Offset</v>
      </c>
      <c r="N573" s="8">
        <f>(Audi!M512)</f>
        <v>26.2</v>
      </c>
      <c r="O573" s="9" t="str">
        <f>(Audi!N512)</f>
        <v>275/35R20</v>
      </c>
      <c r="P573" s="60" t="str">
        <f>(Audi!O512)</f>
        <v>FF04</v>
      </c>
      <c r="Q573" s="8" t="str">
        <f>(Audi!P512)</f>
        <v>04M010535013TM</v>
      </c>
      <c r="R573" s="14">
        <f>(Audi!Q512)</f>
        <v>28</v>
      </c>
      <c r="S573" s="12" t="str">
        <f>(Audi!R512)</f>
        <v>20"</v>
      </c>
      <c r="T573" s="12" t="str">
        <f>(Audi!S512)</f>
        <v>10.5"</v>
      </c>
      <c r="U573" s="12" t="str">
        <f>(Audi!T512)</f>
        <v>35</v>
      </c>
      <c r="V573" s="12" t="str">
        <f>(Audi!U512)</f>
        <v>5x112</v>
      </c>
      <c r="W573" s="12">
        <f>(Audi!V512)</f>
        <v>66.56</v>
      </c>
      <c r="X573" s="8" t="str">
        <f>(Audi!W512)</f>
        <v>Medium Offset</v>
      </c>
      <c r="Y573" s="8">
        <f>(Audi!X512)</f>
        <v>26.2</v>
      </c>
      <c r="Z573" s="9" t="str">
        <f>(Audi!Y512)</f>
        <v>275/35R20</v>
      </c>
      <c r="AA573" s="8">
        <f>(Audi!Z512)</f>
        <v>0</v>
      </c>
      <c r="AB573" s="8" t="str">
        <f>(Audi!AA512)</f>
        <v>Included</v>
      </c>
      <c r="AC573" s="8" t="str">
        <f>(Audi!AB512)</f>
        <v>LBM1415027C60-ZN</v>
      </c>
      <c r="AD573" s="8">
        <f>(Audi!AC512)</f>
        <v>0</v>
      </c>
    </row>
    <row r="574" spans="1:30" x14ac:dyDescent="0.25">
      <c r="A574" s="7" t="s">
        <v>1973</v>
      </c>
      <c r="B574" s="8" t="e">
        <f>(Audi!#REF!)</f>
        <v>#REF!</v>
      </c>
      <c r="C574" s="9" t="e">
        <f>(Audi!#REF!)</f>
        <v>#REF!</v>
      </c>
      <c r="D574" s="59" t="e">
        <f>(Audi!#REF!)</f>
        <v>#REF!</v>
      </c>
      <c r="E574" s="8" t="e">
        <f>(Audi!#REF!)</f>
        <v>#REF!</v>
      </c>
      <c r="F574" s="8" t="e">
        <f>(Audi!#REF!)</f>
        <v>#REF!</v>
      </c>
      <c r="G574" s="14" t="e">
        <f>(Audi!#REF!)</f>
        <v>#REF!</v>
      </c>
      <c r="H574" s="12" t="e">
        <f>(Audi!#REF!)</f>
        <v>#REF!</v>
      </c>
      <c r="I574" s="12" t="e">
        <f>(Audi!#REF!)</f>
        <v>#REF!</v>
      </c>
      <c r="J574" s="12" t="e">
        <f>(Audi!#REF!)</f>
        <v>#REF!</v>
      </c>
      <c r="K574" s="12" t="e">
        <f>(Audi!#REF!)</f>
        <v>#REF!</v>
      </c>
      <c r="L574" s="12" t="e">
        <f>(Audi!#REF!)</f>
        <v>#REF!</v>
      </c>
      <c r="M574" s="8" t="e">
        <f>(Audi!#REF!)</f>
        <v>#REF!</v>
      </c>
      <c r="N574" s="8" t="e">
        <f>(Audi!#REF!)</f>
        <v>#REF!</v>
      </c>
      <c r="O574" s="9" t="e">
        <f>(Audi!#REF!)</f>
        <v>#REF!</v>
      </c>
      <c r="P574" s="60" t="e">
        <f>(Audi!#REF!)</f>
        <v>#REF!</v>
      </c>
      <c r="Q574" s="8" t="e">
        <f>(Audi!#REF!)</f>
        <v>#REF!</v>
      </c>
      <c r="R574" s="14" t="e">
        <f>(Audi!#REF!)</f>
        <v>#REF!</v>
      </c>
      <c r="S574" s="12" t="e">
        <f>(Audi!#REF!)</f>
        <v>#REF!</v>
      </c>
      <c r="T574" s="12" t="e">
        <f>(Audi!#REF!)</f>
        <v>#REF!</v>
      </c>
      <c r="U574" s="12" t="e">
        <f>(Audi!#REF!)</f>
        <v>#REF!</v>
      </c>
      <c r="V574" s="12" t="e">
        <f>(Audi!#REF!)</f>
        <v>#REF!</v>
      </c>
      <c r="W574" s="12" t="e">
        <f>(Audi!#REF!)</f>
        <v>#REF!</v>
      </c>
      <c r="X574" s="8" t="e">
        <f>(Audi!#REF!)</f>
        <v>#REF!</v>
      </c>
      <c r="Y574" s="8" t="e">
        <f>(Audi!#REF!)</f>
        <v>#REF!</v>
      </c>
      <c r="Z574" s="9" t="e">
        <f>(Audi!#REF!)</f>
        <v>#REF!</v>
      </c>
      <c r="AA574" s="8" t="e">
        <f>(Audi!#REF!)</f>
        <v>#REF!</v>
      </c>
      <c r="AB574" s="8" t="e">
        <f>(Audi!#REF!)</f>
        <v>#REF!</v>
      </c>
      <c r="AC574" s="8" t="e">
        <f>(Audi!#REF!)</f>
        <v>#REF!</v>
      </c>
      <c r="AD574" s="8" t="e">
        <f>(Audi!#REF!)</f>
        <v>#REF!</v>
      </c>
    </row>
    <row r="575" spans="1:30" x14ac:dyDescent="0.25">
      <c r="A575" s="7" t="s">
        <v>1973</v>
      </c>
      <c r="B575" s="8" t="e">
        <f>(Audi!#REF!)</f>
        <v>#REF!</v>
      </c>
      <c r="C575" s="9" t="e">
        <f>(Audi!#REF!)</f>
        <v>#REF!</v>
      </c>
      <c r="D575" s="59" t="e">
        <f>(Audi!#REF!)</f>
        <v>#REF!</v>
      </c>
      <c r="E575" s="8" t="e">
        <f>(Audi!#REF!)</f>
        <v>#REF!</v>
      </c>
      <c r="F575" s="8" t="e">
        <f>(Audi!#REF!)</f>
        <v>#REF!</v>
      </c>
      <c r="G575" s="14" t="e">
        <f>(Audi!#REF!)</f>
        <v>#REF!</v>
      </c>
      <c r="H575" s="12" t="e">
        <f>(Audi!#REF!)</f>
        <v>#REF!</v>
      </c>
      <c r="I575" s="12" t="e">
        <f>(Audi!#REF!)</f>
        <v>#REF!</v>
      </c>
      <c r="J575" s="12" t="e">
        <f>(Audi!#REF!)</f>
        <v>#REF!</v>
      </c>
      <c r="K575" s="12" t="e">
        <f>(Audi!#REF!)</f>
        <v>#REF!</v>
      </c>
      <c r="L575" s="12" t="e">
        <f>(Audi!#REF!)</f>
        <v>#REF!</v>
      </c>
      <c r="M575" s="8" t="e">
        <f>(Audi!#REF!)</f>
        <v>#REF!</v>
      </c>
      <c r="N575" s="8" t="e">
        <f>(Audi!#REF!)</f>
        <v>#REF!</v>
      </c>
      <c r="O575" s="9" t="e">
        <f>(Audi!#REF!)</f>
        <v>#REF!</v>
      </c>
      <c r="P575" s="60" t="e">
        <f>(Audi!#REF!)</f>
        <v>#REF!</v>
      </c>
      <c r="Q575" s="8" t="e">
        <f>(Audi!#REF!)</f>
        <v>#REF!</v>
      </c>
      <c r="R575" s="14" t="e">
        <f>(Audi!#REF!)</f>
        <v>#REF!</v>
      </c>
      <c r="S575" s="12" t="e">
        <f>(Audi!#REF!)</f>
        <v>#REF!</v>
      </c>
      <c r="T575" s="12" t="e">
        <f>(Audi!#REF!)</f>
        <v>#REF!</v>
      </c>
      <c r="U575" s="12" t="e">
        <f>(Audi!#REF!)</f>
        <v>#REF!</v>
      </c>
      <c r="V575" s="12" t="e">
        <f>(Audi!#REF!)</f>
        <v>#REF!</v>
      </c>
      <c r="W575" s="12" t="e">
        <f>(Audi!#REF!)</f>
        <v>#REF!</v>
      </c>
      <c r="X575" s="8" t="e">
        <f>(Audi!#REF!)</f>
        <v>#REF!</v>
      </c>
      <c r="Y575" s="8" t="e">
        <f>(Audi!#REF!)</f>
        <v>#REF!</v>
      </c>
      <c r="Z575" s="9" t="e">
        <f>(Audi!#REF!)</f>
        <v>#REF!</v>
      </c>
      <c r="AA575" s="8" t="e">
        <f>(Audi!#REF!)</f>
        <v>#REF!</v>
      </c>
      <c r="AB575" s="8" t="e">
        <f>(Audi!#REF!)</f>
        <v>#REF!</v>
      </c>
      <c r="AC575" s="8" t="e">
        <f>(Audi!#REF!)</f>
        <v>#REF!</v>
      </c>
      <c r="AD575" s="8" t="e">
        <f>(Audi!#REF!)</f>
        <v>#REF!</v>
      </c>
    </row>
    <row r="576" spans="1:30" x14ac:dyDescent="0.25">
      <c r="A576" s="7" t="s">
        <v>1973</v>
      </c>
      <c r="B576" s="8" t="str">
        <f>(Audi!A513)</f>
        <v>S7</v>
      </c>
      <c r="C576" s="9" t="str">
        <f>(Audi!B513)</f>
        <v>2011-2018</v>
      </c>
      <c r="D576" s="59" t="str">
        <f>(Audi!C513)</f>
        <v>FF04</v>
      </c>
      <c r="E576" s="8" t="str">
        <f>(Audi!D513)</f>
        <v>Liquid Metal</v>
      </c>
      <c r="F576" s="8" t="str">
        <f>(Audi!E513)</f>
        <v>04M010535013LM</v>
      </c>
      <c r="G576" s="14">
        <f>(Audi!F513)</f>
        <v>1</v>
      </c>
      <c r="H576" s="12" t="str">
        <f>(Audi!G513)</f>
        <v>20"</v>
      </c>
      <c r="I576" s="12" t="str">
        <f>(Audi!H513)</f>
        <v>10.5"</v>
      </c>
      <c r="J576" s="12" t="str">
        <f>(Audi!I513)</f>
        <v>35</v>
      </c>
      <c r="K576" s="12" t="str">
        <f>(Audi!J513)</f>
        <v>5x112</v>
      </c>
      <c r="L576" s="12">
        <f>(Audi!K513)</f>
        <v>66.56</v>
      </c>
      <c r="M576" s="8" t="str">
        <f>(Audi!L513)</f>
        <v>Medium Offset</v>
      </c>
      <c r="N576" s="8">
        <f>(Audi!M513)</f>
        <v>26.2</v>
      </c>
      <c r="O576" s="9" t="str">
        <f>(Audi!N513)</f>
        <v>275/35R20</v>
      </c>
      <c r="P576" s="60" t="str">
        <f>(Audi!O513)</f>
        <v>FF04</v>
      </c>
      <c r="Q576" s="8" t="str">
        <f>(Audi!P513)</f>
        <v>04M010535013LM</v>
      </c>
      <c r="R576" s="14">
        <f>(Audi!Q513)</f>
        <v>1</v>
      </c>
      <c r="S576" s="12" t="str">
        <f>(Audi!R513)</f>
        <v>20"</v>
      </c>
      <c r="T576" s="12" t="str">
        <f>(Audi!S513)</f>
        <v>10.5"</v>
      </c>
      <c r="U576" s="12" t="str">
        <f>(Audi!T513)</f>
        <v>35</v>
      </c>
      <c r="V576" s="12" t="str">
        <f>(Audi!U513)</f>
        <v>5x112</v>
      </c>
      <c r="W576" s="12">
        <f>(Audi!V513)</f>
        <v>66.56</v>
      </c>
      <c r="X576" s="8" t="str">
        <f>(Audi!W513)</f>
        <v>Medium Offset</v>
      </c>
      <c r="Y576" s="8">
        <f>(Audi!X513)</f>
        <v>26.2</v>
      </c>
      <c r="Z576" s="9" t="str">
        <f>(Audi!Y513)</f>
        <v>275/35R20</v>
      </c>
      <c r="AA576" s="8">
        <f>(Audi!Z513)</f>
        <v>0</v>
      </c>
      <c r="AB576" s="8" t="str">
        <f>(Audi!AA513)</f>
        <v>Included</v>
      </c>
      <c r="AC576" s="8" t="str">
        <f>(Audi!AB513)</f>
        <v>LBM1415027C60-ZN</v>
      </c>
      <c r="AD576" s="8">
        <f>(Audi!AC513)</f>
        <v>0</v>
      </c>
    </row>
    <row r="577" spans="1:30" x14ac:dyDescent="0.25">
      <c r="A577" s="7" t="s">
        <v>1973</v>
      </c>
      <c r="B577" s="8" t="str">
        <f>(Audi!A514)</f>
        <v>S7</v>
      </c>
      <c r="C577" s="9" t="str">
        <f>(Audi!B514)</f>
        <v>2011-2018</v>
      </c>
      <c r="D577" s="59" t="str">
        <f>(Audi!C514)</f>
        <v>FF04</v>
      </c>
      <c r="E577" s="8" t="str">
        <f>(Audi!D514)</f>
        <v>Tarmac</v>
      </c>
      <c r="F577" s="8" t="str">
        <f>(Audi!E514)</f>
        <v>04M009025013TM</v>
      </c>
      <c r="G577" s="14">
        <f>(Audi!F514)</f>
        <v>7</v>
      </c>
      <c r="H577" s="12" t="str">
        <f>(Audi!G514)</f>
        <v>20"</v>
      </c>
      <c r="I577" s="12" t="str">
        <f>(Audi!H514)</f>
        <v>9.0"</v>
      </c>
      <c r="J577" s="12" t="str">
        <f>(Audi!I514)</f>
        <v>25</v>
      </c>
      <c r="K577" s="12" t="str">
        <f>(Audi!J514)</f>
        <v>5x112</v>
      </c>
      <c r="L577" s="12">
        <f>(Audi!K514)</f>
        <v>66.56</v>
      </c>
      <c r="M577" s="8" t="str">
        <f>(Audi!L514)</f>
        <v>Medium Offset</v>
      </c>
      <c r="N577" s="8">
        <f>(Audi!M514)</f>
        <v>24.8</v>
      </c>
      <c r="O577" s="9" t="str">
        <f>(Audi!N514)</f>
        <v>265/35R20</v>
      </c>
      <c r="P577" s="60" t="str">
        <f>(Audi!O514)</f>
        <v>FF04</v>
      </c>
      <c r="Q577" s="8" t="str">
        <f>(Audi!P514)</f>
        <v>04M009025013TM</v>
      </c>
      <c r="R577" s="14">
        <f>(Audi!Q514)</f>
        <v>7</v>
      </c>
      <c r="S577" s="12" t="str">
        <f>(Audi!R514)</f>
        <v>20"</v>
      </c>
      <c r="T577" s="12" t="str">
        <f>(Audi!S514)</f>
        <v>9.0"</v>
      </c>
      <c r="U577" s="12" t="str">
        <f>(Audi!T514)</f>
        <v>25</v>
      </c>
      <c r="V577" s="12" t="str">
        <f>(Audi!U514)</f>
        <v>5x112</v>
      </c>
      <c r="W577" s="12">
        <f>(Audi!V514)</f>
        <v>66.56</v>
      </c>
      <c r="X577" s="8" t="str">
        <f>(Audi!W514)</f>
        <v>Medium Offset</v>
      </c>
      <c r="Y577" s="8">
        <f>(Audi!X514)</f>
        <v>24.8</v>
      </c>
      <c r="Z577" s="9" t="str">
        <f>(Audi!Y514)</f>
        <v>265/35R20</v>
      </c>
      <c r="AA577" s="8">
        <f>(Audi!Z514)</f>
        <v>0</v>
      </c>
      <c r="AB577" s="8" t="str">
        <f>(Audi!AA514)</f>
        <v>Included</v>
      </c>
      <c r="AC577" s="8" t="str">
        <f>(Audi!AB514)</f>
        <v>LBM1415027C60-ZN</v>
      </c>
      <c r="AD577" s="8">
        <f>(Audi!AC514)</f>
        <v>0</v>
      </c>
    </row>
    <row r="578" spans="1:30" x14ac:dyDescent="0.25">
      <c r="A578" s="7" t="s">
        <v>1973</v>
      </c>
      <c r="B578" s="8" t="str">
        <f>(Audi!A515)</f>
        <v>S7</v>
      </c>
      <c r="C578" s="9" t="str">
        <f>(Audi!B515)</f>
        <v>2011-2018</v>
      </c>
      <c r="D578" s="59" t="str">
        <f>(Audi!C515)</f>
        <v>FF04</v>
      </c>
      <c r="E578" s="8" t="str">
        <f>(Audi!D515)</f>
        <v>Liquid Metal</v>
      </c>
      <c r="F578" s="8" t="str">
        <f>(Audi!E515)</f>
        <v>04M009025013LM</v>
      </c>
      <c r="G578" s="14">
        <f>(Audi!F515)</f>
        <v>9</v>
      </c>
      <c r="H578" s="12" t="str">
        <f>(Audi!G515)</f>
        <v>20"</v>
      </c>
      <c r="I578" s="12" t="str">
        <f>(Audi!H515)</f>
        <v>9.0"</v>
      </c>
      <c r="J578" s="12" t="str">
        <f>(Audi!I515)</f>
        <v>25</v>
      </c>
      <c r="K578" s="12" t="str">
        <f>(Audi!J515)</f>
        <v>5x112</v>
      </c>
      <c r="L578" s="12">
        <f>(Audi!K515)</f>
        <v>66.56</v>
      </c>
      <c r="M578" s="8" t="str">
        <f>(Audi!L515)</f>
        <v>Medium Offset</v>
      </c>
      <c r="N578" s="8">
        <f>(Audi!M515)</f>
        <v>24.8</v>
      </c>
      <c r="O578" s="9" t="str">
        <f>(Audi!N515)</f>
        <v>265/35R20</v>
      </c>
      <c r="P578" s="60" t="str">
        <f>(Audi!O515)</f>
        <v>FF04</v>
      </c>
      <c r="Q578" s="8" t="str">
        <f>(Audi!P515)</f>
        <v>04M009025013LM</v>
      </c>
      <c r="R578" s="14">
        <f>(Audi!Q515)</f>
        <v>9</v>
      </c>
      <c r="S578" s="12" t="str">
        <f>(Audi!R515)</f>
        <v>20"</v>
      </c>
      <c r="T578" s="12" t="str">
        <f>(Audi!S515)</f>
        <v>9.0"</v>
      </c>
      <c r="U578" s="12" t="str">
        <f>(Audi!T515)</f>
        <v>25</v>
      </c>
      <c r="V578" s="12" t="str">
        <f>(Audi!U515)</f>
        <v>5x112</v>
      </c>
      <c r="W578" s="12">
        <f>(Audi!V515)</f>
        <v>66.56</v>
      </c>
      <c r="X578" s="8" t="str">
        <f>(Audi!W515)</f>
        <v>Medium Offset</v>
      </c>
      <c r="Y578" s="8">
        <f>(Audi!X515)</f>
        <v>24.8</v>
      </c>
      <c r="Z578" s="9" t="str">
        <f>(Audi!Y515)</f>
        <v>265/35R20</v>
      </c>
      <c r="AA578" s="8">
        <f>(Audi!Z515)</f>
        <v>0</v>
      </c>
      <c r="AB578" s="8" t="str">
        <f>(Audi!AA515)</f>
        <v>Included</v>
      </c>
      <c r="AC578" s="8" t="str">
        <f>(Audi!AB515)</f>
        <v>LBM1415027C60-ZN</v>
      </c>
      <c r="AD578" s="8">
        <f>(Audi!AC515)</f>
        <v>0</v>
      </c>
    </row>
    <row r="579" spans="1:30" x14ac:dyDescent="0.25">
      <c r="A579" s="7" t="s">
        <v>1973</v>
      </c>
      <c r="B579" s="8" t="str">
        <f>(Audi!A516)</f>
        <v>S7</v>
      </c>
      <c r="C579" s="9" t="str">
        <f>(Audi!B516)</f>
        <v>2011-2018</v>
      </c>
      <c r="D579" s="59" t="str">
        <f>(Audi!C516)</f>
        <v>FF10</v>
      </c>
      <c r="E579" s="8" t="str">
        <f>(Audi!D516)</f>
        <v>Tarmac</v>
      </c>
      <c r="F579" s="8" t="str">
        <f>(Audi!E516)</f>
        <v>10M010535013TM</v>
      </c>
      <c r="G579" s="14">
        <f>(Audi!F516)</f>
        <v>68</v>
      </c>
      <c r="H579" s="12" t="str">
        <f>(Audi!G516)</f>
        <v>20"</v>
      </c>
      <c r="I579" s="12" t="str">
        <f>(Audi!H516)</f>
        <v>10.5"</v>
      </c>
      <c r="J579" s="12" t="str">
        <f>(Audi!I516)</f>
        <v>35</v>
      </c>
      <c r="K579" s="12" t="str">
        <f>(Audi!J516)</f>
        <v>5x112</v>
      </c>
      <c r="L579" s="12">
        <f>(Audi!K516)</f>
        <v>66.56</v>
      </c>
      <c r="M579" s="8" t="str">
        <f>(Audi!L516)</f>
        <v>Medium Offset</v>
      </c>
      <c r="N579" s="8">
        <f>(Audi!M516)</f>
        <v>0</v>
      </c>
      <c r="O579" s="9" t="str">
        <f>(Audi!N516)</f>
        <v>275/35R20</v>
      </c>
      <c r="P579" s="60" t="str">
        <f>(Audi!O516)</f>
        <v>FF10</v>
      </c>
      <c r="Q579" s="8" t="str">
        <f>(Audi!P516)</f>
        <v>10M010535013TM</v>
      </c>
      <c r="R579" s="14">
        <f>(Audi!Q516)</f>
        <v>68</v>
      </c>
      <c r="S579" s="12" t="str">
        <f>(Audi!R516)</f>
        <v>20"</v>
      </c>
      <c r="T579" s="12" t="str">
        <f>(Audi!S516)</f>
        <v>10.5"</v>
      </c>
      <c r="U579" s="12" t="str">
        <f>(Audi!T516)</f>
        <v>35</v>
      </c>
      <c r="V579" s="12" t="str">
        <f>(Audi!U516)</f>
        <v>5x112</v>
      </c>
      <c r="W579" s="12">
        <f>(Audi!V516)</f>
        <v>66.56</v>
      </c>
      <c r="X579" s="8" t="str">
        <f>(Audi!W516)</f>
        <v>Medium Offset</v>
      </c>
      <c r="Y579" s="8">
        <f>(Audi!X516)</f>
        <v>0</v>
      </c>
      <c r="Z579" s="9" t="str">
        <f>(Audi!Y516)</f>
        <v>275/35R20</v>
      </c>
      <c r="AA579" s="8">
        <f>(Audi!Z516)</f>
        <v>0</v>
      </c>
      <c r="AB579" s="8" t="str">
        <f>(Audi!AA516)</f>
        <v>Included</v>
      </c>
      <c r="AC579" s="8" t="str">
        <f>(Audi!AB516)</f>
        <v>LBM1415027C60-ZN</v>
      </c>
      <c r="AD579" s="8">
        <f>(Audi!AC516)</f>
        <v>0</v>
      </c>
    </row>
    <row r="580" spans="1:30" x14ac:dyDescent="0.25">
      <c r="A580" s="7" t="s">
        <v>1973</v>
      </c>
      <c r="B580" s="8" t="str">
        <f>(Audi!A517)</f>
        <v>S7</v>
      </c>
      <c r="C580" s="9" t="str">
        <f>(Audi!B517)</f>
        <v>2011-2018</v>
      </c>
      <c r="D580" s="59" t="str">
        <f>(Audi!C517)</f>
        <v>FF10</v>
      </c>
      <c r="E580" s="8" t="str">
        <f>(Audi!D517)</f>
        <v>Liquid Metal</v>
      </c>
      <c r="F580" s="8" t="str">
        <f>(Audi!E517)</f>
        <v>10M010535013LM</v>
      </c>
      <c r="G580" s="14">
        <f>(Audi!F517)</f>
        <v>10</v>
      </c>
      <c r="H580" s="12" t="str">
        <f>(Audi!G517)</f>
        <v>20"</v>
      </c>
      <c r="I580" s="12" t="str">
        <f>(Audi!H517)</f>
        <v>10.5"</v>
      </c>
      <c r="J580" s="12" t="str">
        <f>(Audi!I517)</f>
        <v>35</v>
      </c>
      <c r="K580" s="12" t="str">
        <f>(Audi!J517)</f>
        <v>5x112</v>
      </c>
      <c r="L580" s="12">
        <f>(Audi!K517)</f>
        <v>66.56</v>
      </c>
      <c r="M580" s="8" t="str">
        <f>(Audi!L517)</f>
        <v>Medium Offset</v>
      </c>
      <c r="N580" s="8">
        <f>(Audi!M517)</f>
        <v>0</v>
      </c>
      <c r="O580" s="9" t="str">
        <f>(Audi!N517)</f>
        <v>275/35R20</v>
      </c>
      <c r="P580" s="60" t="str">
        <f>(Audi!O517)</f>
        <v>FF10</v>
      </c>
      <c r="Q580" s="8" t="str">
        <f>(Audi!P517)</f>
        <v>10M010535013LM</v>
      </c>
      <c r="R580" s="14">
        <f>(Audi!Q517)</f>
        <v>10</v>
      </c>
      <c r="S580" s="12" t="str">
        <f>(Audi!R517)</f>
        <v>20"</v>
      </c>
      <c r="T580" s="12" t="str">
        <f>(Audi!S517)</f>
        <v>10.5"</v>
      </c>
      <c r="U580" s="12" t="str">
        <f>(Audi!T517)</f>
        <v>35</v>
      </c>
      <c r="V580" s="12" t="str">
        <f>(Audi!U517)</f>
        <v>5x112</v>
      </c>
      <c r="W580" s="12">
        <f>(Audi!V517)</f>
        <v>66.56</v>
      </c>
      <c r="X580" s="8" t="str">
        <f>(Audi!W517)</f>
        <v>Medium Offset</v>
      </c>
      <c r="Y580" s="8">
        <f>(Audi!X517)</f>
        <v>0</v>
      </c>
      <c r="Z580" s="9" t="str">
        <f>(Audi!Y517)</f>
        <v>275/35R20</v>
      </c>
      <c r="AA580" s="8">
        <f>(Audi!Z517)</f>
        <v>0</v>
      </c>
      <c r="AB580" s="8" t="str">
        <f>(Audi!AA517)</f>
        <v>Included</v>
      </c>
      <c r="AC580" s="8" t="str">
        <f>(Audi!AB517)</f>
        <v>LBM1415027C60-ZN</v>
      </c>
      <c r="AD580" s="8">
        <f>(Audi!AC517)</f>
        <v>0</v>
      </c>
    </row>
    <row r="581" spans="1:30" x14ac:dyDescent="0.25">
      <c r="A581" s="7" t="s">
        <v>1973</v>
      </c>
      <c r="B581" s="8" t="str">
        <f>(Audi!A518)</f>
        <v>S7</v>
      </c>
      <c r="C581" s="9" t="str">
        <f>(Audi!B518)</f>
        <v>2011-2018</v>
      </c>
      <c r="D581" s="59" t="str">
        <f>(Audi!C518)</f>
        <v>FF10</v>
      </c>
      <c r="E581" s="8" t="str">
        <f>(Audi!D518)</f>
        <v>Tarmac</v>
      </c>
      <c r="F581" s="8" t="str">
        <f>(Audi!E518)</f>
        <v>10M009025013TM</v>
      </c>
      <c r="G581" s="14">
        <f>(Audi!F518)</f>
        <v>24</v>
      </c>
      <c r="H581" s="12" t="str">
        <f>(Audi!G518)</f>
        <v>20"</v>
      </c>
      <c r="I581" s="12" t="str">
        <f>(Audi!H518)</f>
        <v>9.0"</v>
      </c>
      <c r="J581" s="12" t="str">
        <f>(Audi!I518)</f>
        <v>25</v>
      </c>
      <c r="K581" s="12" t="str">
        <f>(Audi!J518)</f>
        <v>5x112</v>
      </c>
      <c r="L581" s="12">
        <f>(Audi!K518)</f>
        <v>66.56</v>
      </c>
      <c r="M581" s="8" t="str">
        <f>(Audi!L518)</f>
        <v>Medium Offset</v>
      </c>
      <c r="N581" s="8">
        <f>(Audi!M518)</f>
        <v>0</v>
      </c>
      <c r="O581" s="9" t="str">
        <f>(Audi!N518)</f>
        <v>265/35R20</v>
      </c>
      <c r="P581" s="60" t="str">
        <f>(Audi!O518)</f>
        <v>FF10</v>
      </c>
      <c r="Q581" s="8" t="str">
        <f>(Audi!P518)</f>
        <v>10M009025013TM</v>
      </c>
      <c r="R581" s="14">
        <f>(Audi!Q518)</f>
        <v>24</v>
      </c>
      <c r="S581" s="12" t="str">
        <f>(Audi!R518)</f>
        <v>20"</v>
      </c>
      <c r="T581" s="12" t="str">
        <f>(Audi!S518)</f>
        <v>9.0"</v>
      </c>
      <c r="U581" s="12" t="str">
        <f>(Audi!T518)</f>
        <v>25</v>
      </c>
      <c r="V581" s="12" t="str">
        <f>(Audi!U518)</f>
        <v>5x112</v>
      </c>
      <c r="W581" s="12">
        <f>(Audi!V518)</f>
        <v>66.56</v>
      </c>
      <c r="X581" s="8" t="str">
        <f>(Audi!W518)</f>
        <v>Medium Offset</v>
      </c>
      <c r="Y581" s="8">
        <f>(Audi!X518)</f>
        <v>0</v>
      </c>
      <c r="Z581" s="9" t="str">
        <f>(Audi!Y518)</f>
        <v>265/35R20</v>
      </c>
      <c r="AA581" s="8">
        <f>(Audi!Z518)</f>
        <v>0</v>
      </c>
      <c r="AB581" s="8" t="str">
        <f>(Audi!AA518)</f>
        <v>Included</v>
      </c>
      <c r="AC581" s="8" t="str">
        <f>(Audi!AB518)</f>
        <v>LBM1415027C60-ZN</v>
      </c>
      <c r="AD581" s="8">
        <f>(Audi!AC518)</f>
        <v>0</v>
      </c>
    </row>
    <row r="582" spans="1:30" x14ac:dyDescent="0.25">
      <c r="A582" s="7" t="s">
        <v>1973</v>
      </c>
      <c r="B582" s="8" t="str">
        <f>(Audi!A519)</f>
        <v>S7</v>
      </c>
      <c r="C582" s="9" t="str">
        <f>(Audi!B519)</f>
        <v>2011-2018</v>
      </c>
      <c r="D582" s="59" t="str">
        <f>(Audi!C519)</f>
        <v>FF10</v>
      </c>
      <c r="E582" s="8" t="str">
        <f>(Audi!D519)</f>
        <v>Liquid Metal</v>
      </c>
      <c r="F582" s="8" t="str">
        <f>(Audi!E519)</f>
        <v>10M009025013LM</v>
      </c>
      <c r="G582" s="14">
        <f>(Audi!F519)</f>
        <v>8</v>
      </c>
      <c r="H582" s="12" t="str">
        <f>(Audi!G519)</f>
        <v>20"</v>
      </c>
      <c r="I582" s="12" t="str">
        <f>(Audi!H519)</f>
        <v>9.0"</v>
      </c>
      <c r="J582" s="12" t="str">
        <f>(Audi!I519)</f>
        <v>25</v>
      </c>
      <c r="K582" s="12" t="str">
        <f>(Audi!J519)</f>
        <v>5x112</v>
      </c>
      <c r="L582" s="12">
        <f>(Audi!K519)</f>
        <v>66.56</v>
      </c>
      <c r="M582" s="8" t="str">
        <f>(Audi!L519)</f>
        <v>Medium Offset</v>
      </c>
      <c r="N582" s="8">
        <f>(Audi!M519)</f>
        <v>0</v>
      </c>
      <c r="O582" s="9" t="str">
        <f>(Audi!N519)</f>
        <v>265/35R20</v>
      </c>
      <c r="P582" s="60" t="str">
        <f>(Audi!O519)</f>
        <v>FF10</v>
      </c>
      <c r="Q582" s="8" t="str">
        <f>(Audi!P519)</f>
        <v>10M009025013LM</v>
      </c>
      <c r="R582" s="14">
        <f>(Audi!Q519)</f>
        <v>8</v>
      </c>
      <c r="S582" s="12" t="str">
        <f>(Audi!R519)</f>
        <v>20"</v>
      </c>
      <c r="T582" s="12" t="str">
        <f>(Audi!S519)</f>
        <v>9.0"</v>
      </c>
      <c r="U582" s="12" t="str">
        <f>(Audi!T519)</f>
        <v>25</v>
      </c>
      <c r="V582" s="12" t="str">
        <f>(Audi!U519)</f>
        <v>5x112</v>
      </c>
      <c r="W582" s="12">
        <f>(Audi!V519)</f>
        <v>66.56</v>
      </c>
      <c r="X582" s="8" t="str">
        <f>(Audi!W519)</f>
        <v>Medium Offset</v>
      </c>
      <c r="Y582" s="8">
        <f>(Audi!X519)</f>
        <v>0</v>
      </c>
      <c r="Z582" s="9" t="str">
        <f>(Audi!Y519)</f>
        <v>265/35R20</v>
      </c>
      <c r="AA582" s="8">
        <f>(Audi!Z519)</f>
        <v>0</v>
      </c>
      <c r="AB582" s="8" t="str">
        <f>(Audi!AA519)</f>
        <v>Included</v>
      </c>
      <c r="AC582" s="8" t="str">
        <f>(Audi!AB519)</f>
        <v>LBM1415027C60-ZN</v>
      </c>
      <c r="AD582" s="8">
        <f>(Audi!AC519)</f>
        <v>0</v>
      </c>
    </row>
    <row r="583" spans="1:30" x14ac:dyDescent="0.25">
      <c r="A583" s="7" t="s">
        <v>1973</v>
      </c>
      <c r="B583" s="8" t="str">
        <f>(Audi!A520)</f>
        <v>S7</v>
      </c>
      <c r="C583" s="9" t="str">
        <f>(Audi!B520)</f>
        <v>2011-2018</v>
      </c>
      <c r="D583" s="59" t="str">
        <f>(Audi!C520)</f>
        <v>FF10</v>
      </c>
      <c r="E583" s="8" t="str">
        <f>(Audi!D520)</f>
        <v>Tarmac</v>
      </c>
      <c r="F583" s="8" t="str">
        <f>(Audi!E520)</f>
        <v>10M110535013TM</v>
      </c>
      <c r="G583" s="14">
        <f>(Audi!F520)</f>
        <v>-2</v>
      </c>
      <c r="H583" s="12" t="str">
        <f>(Audi!G520)</f>
        <v>21"</v>
      </c>
      <c r="I583" s="12" t="str">
        <f>(Audi!H520)</f>
        <v>10.5"</v>
      </c>
      <c r="J583" s="12" t="str">
        <f>(Audi!I520)</f>
        <v>35</v>
      </c>
      <c r="K583" s="12" t="str">
        <f>(Audi!J520)</f>
        <v>5x112</v>
      </c>
      <c r="L583" s="12">
        <f>(Audi!K520)</f>
        <v>66.56</v>
      </c>
      <c r="M583" s="8" t="str">
        <f>(Audi!L520)</f>
        <v>Medium Offset</v>
      </c>
      <c r="N583" s="8">
        <f>(Audi!M520)</f>
        <v>0</v>
      </c>
      <c r="O583" s="9" t="str">
        <f>(Audi!N520)</f>
        <v>275/30R21</v>
      </c>
      <c r="P583" s="60" t="str">
        <f>(Audi!O520)</f>
        <v>FF10</v>
      </c>
      <c r="Q583" s="8" t="str">
        <f>(Audi!P520)</f>
        <v>10M110535013TM</v>
      </c>
      <c r="R583" s="14">
        <f>(Audi!Q520)</f>
        <v>-2</v>
      </c>
      <c r="S583" s="12" t="str">
        <f>(Audi!R520)</f>
        <v>21"</v>
      </c>
      <c r="T583" s="12" t="str">
        <f>(Audi!S520)</f>
        <v>10.5"</v>
      </c>
      <c r="U583" s="12" t="str">
        <f>(Audi!T520)</f>
        <v>35</v>
      </c>
      <c r="V583" s="12" t="str">
        <f>(Audi!U520)</f>
        <v>5x112</v>
      </c>
      <c r="W583" s="12">
        <f>(Audi!V520)</f>
        <v>66.56</v>
      </c>
      <c r="X583" s="8" t="str">
        <f>(Audi!W520)</f>
        <v>Medium Offset</v>
      </c>
      <c r="Y583" s="8">
        <f>(Audi!X520)</f>
        <v>0</v>
      </c>
      <c r="Z583" s="9" t="str">
        <f>(Audi!Y520)</f>
        <v>275/30R21</v>
      </c>
      <c r="AA583" s="8">
        <f>(Audi!Z520)</f>
        <v>0</v>
      </c>
      <c r="AB583" s="8" t="str">
        <f>(Audi!AA520)</f>
        <v>Included</v>
      </c>
      <c r="AC583" s="8" t="str">
        <f>(Audi!AB520)</f>
        <v>LBM1415027C60-ZN</v>
      </c>
      <c r="AD583" s="8">
        <f>(Audi!AC520)</f>
        <v>0</v>
      </c>
    </row>
    <row r="584" spans="1:30" x14ac:dyDescent="0.25">
      <c r="A584" s="7" t="s">
        <v>1973</v>
      </c>
      <c r="B584" s="8" t="str">
        <f>(Audi!A521)</f>
        <v>S7</v>
      </c>
      <c r="C584" s="9" t="str">
        <f>(Audi!B521)</f>
        <v>2011-2018</v>
      </c>
      <c r="D584" s="59" t="str">
        <f>(Audi!C521)</f>
        <v>FF10</v>
      </c>
      <c r="E584" s="8" t="str">
        <f>(Audi!D521)</f>
        <v>Liquid Metal</v>
      </c>
      <c r="F584" s="8" t="str">
        <f>(Audi!E521)</f>
        <v>10M110535013LM</v>
      </c>
      <c r="G584" s="14">
        <f>(Audi!F521)</f>
        <v>-2</v>
      </c>
      <c r="H584" s="12" t="str">
        <f>(Audi!G521)</f>
        <v>21"</v>
      </c>
      <c r="I584" s="12" t="str">
        <f>(Audi!H521)</f>
        <v>10.5"</v>
      </c>
      <c r="J584" s="12" t="str">
        <f>(Audi!I521)</f>
        <v>35</v>
      </c>
      <c r="K584" s="12" t="str">
        <f>(Audi!J521)</f>
        <v>5x112</v>
      </c>
      <c r="L584" s="12">
        <f>(Audi!K521)</f>
        <v>66.56</v>
      </c>
      <c r="M584" s="8" t="str">
        <f>(Audi!L521)</f>
        <v>Medium Offset</v>
      </c>
      <c r="N584" s="8">
        <f>(Audi!M521)</f>
        <v>0</v>
      </c>
      <c r="O584" s="9" t="str">
        <f>(Audi!N521)</f>
        <v>275/30R21</v>
      </c>
      <c r="P584" s="60" t="str">
        <f>(Audi!O521)</f>
        <v>FF10</v>
      </c>
      <c r="Q584" s="8" t="str">
        <f>(Audi!P521)</f>
        <v>10M110535013LM</v>
      </c>
      <c r="R584" s="14">
        <f>(Audi!Q521)</f>
        <v>-2</v>
      </c>
      <c r="S584" s="12" t="str">
        <f>(Audi!R521)</f>
        <v>21"</v>
      </c>
      <c r="T584" s="12" t="str">
        <f>(Audi!S521)</f>
        <v>10.5"</v>
      </c>
      <c r="U584" s="12" t="str">
        <f>(Audi!T521)</f>
        <v>35</v>
      </c>
      <c r="V584" s="12" t="str">
        <f>(Audi!U521)</f>
        <v>5x112</v>
      </c>
      <c r="W584" s="12">
        <f>(Audi!V521)</f>
        <v>66.56</v>
      </c>
      <c r="X584" s="8" t="str">
        <f>(Audi!W521)</f>
        <v>Medium Offset</v>
      </c>
      <c r="Y584" s="8">
        <f>(Audi!X521)</f>
        <v>0</v>
      </c>
      <c r="Z584" s="9" t="str">
        <f>(Audi!Y521)</f>
        <v>275/30R21</v>
      </c>
      <c r="AA584" s="8">
        <f>(Audi!Z521)</f>
        <v>0</v>
      </c>
      <c r="AB584" s="8" t="str">
        <f>(Audi!AA521)</f>
        <v>Included</v>
      </c>
      <c r="AC584" s="8" t="str">
        <f>(Audi!AB521)</f>
        <v>LBM1415027C60-ZN</v>
      </c>
      <c r="AD584" s="8">
        <f>(Audi!AC521)</f>
        <v>0</v>
      </c>
    </row>
    <row r="585" spans="1:30" x14ac:dyDescent="0.25">
      <c r="A585" s="7" t="s">
        <v>1973</v>
      </c>
      <c r="B585" s="8" t="e">
        <f>(Audi!#REF!)</f>
        <v>#REF!</v>
      </c>
      <c r="C585" s="9" t="e">
        <f>(Audi!#REF!)</f>
        <v>#REF!</v>
      </c>
      <c r="D585" s="59" t="e">
        <f>(Audi!#REF!)</f>
        <v>#REF!</v>
      </c>
      <c r="E585" s="8" t="e">
        <f>(Audi!#REF!)</f>
        <v>#REF!</v>
      </c>
      <c r="F585" s="8" t="e">
        <f>(Audi!#REF!)</f>
        <v>#REF!</v>
      </c>
      <c r="G585" s="14" t="e">
        <f>(Audi!#REF!)</f>
        <v>#REF!</v>
      </c>
      <c r="H585" s="12" t="e">
        <f>(Audi!#REF!)</f>
        <v>#REF!</v>
      </c>
      <c r="I585" s="12" t="e">
        <f>(Audi!#REF!)</f>
        <v>#REF!</v>
      </c>
      <c r="J585" s="12" t="e">
        <f>(Audi!#REF!)</f>
        <v>#REF!</v>
      </c>
      <c r="K585" s="12" t="e">
        <f>(Audi!#REF!)</f>
        <v>#REF!</v>
      </c>
      <c r="L585" s="12" t="e">
        <f>(Audi!#REF!)</f>
        <v>#REF!</v>
      </c>
      <c r="M585" s="8" t="e">
        <f>(Audi!#REF!)</f>
        <v>#REF!</v>
      </c>
      <c r="N585" s="8" t="e">
        <f>(Audi!#REF!)</f>
        <v>#REF!</v>
      </c>
      <c r="O585" s="9" t="e">
        <f>(Audi!#REF!)</f>
        <v>#REF!</v>
      </c>
      <c r="P585" s="60" t="e">
        <f>(Audi!#REF!)</f>
        <v>#REF!</v>
      </c>
      <c r="Q585" s="8" t="e">
        <f>(Audi!#REF!)</f>
        <v>#REF!</v>
      </c>
      <c r="R585" s="14" t="e">
        <f>(Audi!#REF!)</f>
        <v>#REF!</v>
      </c>
      <c r="S585" s="12" t="e">
        <f>(Audi!#REF!)</f>
        <v>#REF!</v>
      </c>
      <c r="T585" s="12" t="e">
        <f>(Audi!#REF!)</f>
        <v>#REF!</v>
      </c>
      <c r="U585" s="12" t="e">
        <f>(Audi!#REF!)</f>
        <v>#REF!</v>
      </c>
      <c r="V585" s="12" t="e">
        <f>(Audi!#REF!)</f>
        <v>#REF!</v>
      </c>
      <c r="W585" s="12" t="e">
        <f>(Audi!#REF!)</f>
        <v>#REF!</v>
      </c>
      <c r="X585" s="8" t="e">
        <f>(Audi!#REF!)</f>
        <v>#REF!</v>
      </c>
      <c r="Y585" s="8" t="e">
        <f>(Audi!#REF!)</f>
        <v>#REF!</v>
      </c>
      <c r="Z585" s="9" t="e">
        <f>(Audi!#REF!)</f>
        <v>#REF!</v>
      </c>
      <c r="AA585" s="8" t="e">
        <f>(Audi!#REF!)</f>
        <v>#REF!</v>
      </c>
      <c r="AB585" s="8" t="e">
        <f>(Audi!#REF!)</f>
        <v>#REF!</v>
      </c>
      <c r="AC585" s="8" t="e">
        <f>(Audi!#REF!)</f>
        <v>#REF!</v>
      </c>
      <c r="AD585" s="8" t="e">
        <f>(Audi!#REF!)</f>
        <v>#REF!</v>
      </c>
    </row>
    <row r="586" spans="1:30" x14ac:dyDescent="0.25">
      <c r="A586" s="7" t="s">
        <v>1973</v>
      </c>
      <c r="B586" s="8" t="e">
        <f>(Audi!#REF!)</f>
        <v>#REF!</v>
      </c>
      <c r="C586" s="9" t="e">
        <f>(Audi!#REF!)</f>
        <v>#REF!</v>
      </c>
      <c r="D586" s="59" t="e">
        <f>(Audi!#REF!)</f>
        <v>#REF!</v>
      </c>
      <c r="E586" s="8" t="e">
        <f>(Audi!#REF!)</f>
        <v>#REF!</v>
      </c>
      <c r="F586" s="8" t="e">
        <f>(Audi!#REF!)</f>
        <v>#REF!</v>
      </c>
      <c r="G586" s="14" t="e">
        <f>(Audi!#REF!)</f>
        <v>#REF!</v>
      </c>
      <c r="H586" s="12" t="e">
        <f>(Audi!#REF!)</f>
        <v>#REF!</v>
      </c>
      <c r="I586" s="12" t="e">
        <f>(Audi!#REF!)</f>
        <v>#REF!</v>
      </c>
      <c r="J586" s="12" t="e">
        <f>(Audi!#REF!)</f>
        <v>#REF!</v>
      </c>
      <c r="K586" s="12" t="e">
        <f>(Audi!#REF!)</f>
        <v>#REF!</v>
      </c>
      <c r="L586" s="12" t="e">
        <f>(Audi!#REF!)</f>
        <v>#REF!</v>
      </c>
      <c r="M586" s="8" t="e">
        <f>(Audi!#REF!)</f>
        <v>#REF!</v>
      </c>
      <c r="N586" s="8" t="e">
        <f>(Audi!#REF!)</f>
        <v>#REF!</v>
      </c>
      <c r="O586" s="9" t="e">
        <f>(Audi!#REF!)</f>
        <v>#REF!</v>
      </c>
      <c r="P586" s="60" t="e">
        <f>(Audi!#REF!)</f>
        <v>#REF!</v>
      </c>
      <c r="Q586" s="8" t="e">
        <f>(Audi!#REF!)</f>
        <v>#REF!</v>
      </c>
      <c r="R586" s="14" t="e">
        <f>(Audi!#REF!)</f>
        <v>#REF!</v>
      </c>
      <c r="S586" s="12" t="e">
        <f>(Audi!#REF!)</f>
        <v>#REF!</v>
      </c>
      <c r="T586" s="12" t="e">
        <f>(Audi!#REF!)</f>
        <v>#REF!</v>
      </c>
      <c r="U586" s="12" t="e">
        <f>(Audi!#REF!)</f>
        <v>#REF!</v>
      </c>
      <c r="V586" s="12" t="e">
        <f>(Audi!#REF!)</f>
        <v>#REF!</v>
      </c>
      <c r="W586" s="12" t="e">
        <f>(Audi!#REF!)</f>
        <v>#REF!</v>
      </c>
      <c r="X586" s="8" t="e">
        <f>(Audi!#REF!)</f>
        <v>#REF!</v>
      </c>
      <c r="Y586" s="8" t="e">
        <f>(Audi!#REF!)</f>
        <v>#REF!</v>
      </c>
      <c r="Z586" s="9" t="e">
        <f>(Audi!#REF!)</f>
        <v>#REF!</v>
      </c>
      <c r="AA586" s="8" t="e">
        <f>(Audi!#REF!)</f>
        <v>#REF!</v>
      </c>
      <c r="AB586" s="8" t="e">
        <f>(Audi!#REF!)</f>
        <v>#REF!</v>
      </c>
      <c r="AC586" s="8" t="e">
        <f>(Audi!#REF!)</f>
        <v>#REF!</v>
      </c>
      <c r="AD586" s="8" t="e">
        <f>(Audi!#REF!)</f>
        <v>#REF!</v>
      </c>
    </row>
    <row r="587" spans="1:30" x14ac:dyDescent="0.25">
      <c r="A587" s="7" t="s">
        <v>1973</v>
      </c>
      <c r="B587" s="8" t="e">
        <f>(Audi!#REF!)</f>
        <v>#REF!</v>
      </c>
      <c r="C587" s="9" t="e">
        <f>(Audi!#REF!)</f>
        <v>#REF!</v>
      </c>
      <c r="D587" s="59" t="e">
        <f>(Audi!#REF!)</f>
        <v>#REF!</v>
      </c>
      <c r="E587" s="8" t="e">
        <f>(Audi!#REF!)</f>
        <v>#REF!</v>
      </c>
      <c r="F587" s="8" t="e">
        <f>(Audi!#REF!)</f>
        <v>#REF!</v>
      </c>
      <c r="G587" s="14" t="e">
        <f>(Audi!#REF!)</f>
        <v>#REF!</v>
      </c>
      <c r="H587" s="12" t="e">
        <f>(Audi!#REF!)</f>
        <v>#REF!</v>
      </c>
      <c r="I587" s="12" t="e">
        <f>(Audi!#REF!)</f>
        <v>#REF!</v>
      </c>
      <c r="J587" s="12" t="e">
        <f>(Audi!#REF!)</f>
        <v>#REF!</v>
      </c>
      <c r="K587" s="12" t="e">
        <f>(Audi!#REF!)</f>
        <v>#REF!</v>
      </c>
      <c r="L587" s="12" t="e">
        <f>(Audi!#REF!)</f>
        <v>#REF!</v>
      </c>
      <c r="M587" s="8" t="e">
        <f>(Audi!#REF!)</f>
        <v>#REF!</v>
      </c>
      <c r="N587" s="8" t="e">
        <f>(Audi!#REF!)</f>
        <v>#REF!</v>
      </c>
      <c r="O587" s="9" t="e">
        <f>(Audi!#REF!)</f>
        <v>#REF!</v>
      </c>
      <c r="P587" s="60" t="e">
        <f>(Audi!#REF!)</f>
        <v>#REF!</v>
      </c>
      <c r="Q587" s="8" t="e">
        <f>(Audi!#REF!)</f>
        <v>#REF!</v>
      </c>
      <c r="R587" s="14" t="e">
        <f>(Audi!#REF!)</f>
        <v>#REF!</v>
      </c>
      <c r="S587" s="12" t="e">
        <f>(Audi!#REF!)</f>
        <v>#REF!</v>
      </c>
      <c r="T587" s="12" t="e">
        <f>(Audi!#REF!)</f>
        <v>#REF!</v>
      </c>
      <c r="U587" s="12" t="e">
        <f>(Audi!#REF!)</f>
        <v>#REF!</v>
      </c>
      <c r="V587" s="12" t="e">
        <f>(Audi!#REF!)</f>
        <v>#REF!</v>
      </c>
      <c r="W587" s="12" t="e">
        <f>(Audi!#REF!)</f>
        <v>#REF!</v>
      </c>
      <c r="X587" s="8" t="e">
        <f>(Audi!#REF!)</f>
        <v>#REF!</v>
      </c>
      <c r="Y587" s="8" t="e">
        <f>(Audi!#REF!)</f>
        <v>#REF!</v>
      </c>
      <c r="Z587" s="9" t="e">
        <f>(Audi!#REF!)</f>
        <v>#REF!</v>
      </c>
      <c r="AA587" s="8" t="e">
        <f>(Audi!#REF!)</f>
        <v>#REF!</v>
      </c>
      <c r="AB587" s="8" t="e">
        <f>(Audi!#REF!)</f>
        <v>#REF!</v>
      </c>
      <c r="AC587" s="8" t="e">
        <f>(Audi!#REF!)</f>
        <v>#REF!</v>
      </c>
      <c r="AD587" s="8" t="e">
        <f>(Audi!#REF!)</f>
        <v>#REF!</v>
      </c>
    </row>
    <row r="588" spans="1:30" x14ac:dyDescent="0.25">
      <c r="A588" s="7" t="s">
        <v>1973</v>
      </c>
      <c r="B588" s="8" t="e">
        <f>(Audi!#REF!)</f>
        <v>#REF!</v>
      </c>
      <c r="C588" s="9" t="e">
        <f>(Audi!#REF!)</f>
        <v>#REF!</v>
      </c>
      <c r="D588" s="59" t="e">
        <f>(Audi!#REF!)</f>
        <v>#REF!</v>
      </c>
      <c r="E588" s="8" t="e">
        <f>(Audi!#REF!)</f>
        <v>#REF!</v>
      </c>
      <c r="F588" s="8" t="e">
        <f>(Audi!#REF!)</f>
        <v>#REF!</v>
      </c>
      <c r="G588" s="14" t="e">
        <f>(Audi!#REF!)</f>
        <v>#REF!</v>
      </c>
      <c r="H588" s="12" t="e">
        <f>(Audi!#REF!)</f>
        <v>#REF!</v>
      </c>
      <c r="I588" s="12" t="e">
        <f>(Audi!#REF!)</f>
        <v>#REF!</v>
      </c>
      <c r="J588" s="12" t="e">
        <f>(Audi!#REF!)</f>
        <v>#REF!</v>
      </c>
      <c r="K588" s="12" t="e">
        <f>(Audi!#REF!)</f>
        <v>#REF!</v>
      </c>
      <c r="L588" s="12" t="e">
        <f>(Audi!#REF!)</f>
        <v>#REF!</v>
      </c>
      <c r="M588" s="8" t="e">
        <f>(Audi!#REF!)</f>
        <v>#REF!</v>
      </c>
      <c r="N588" s="8" t="e">
        <f>(Audi!#REF!)</f>
        <v>#REF!</v>
      </c>
      <c r="O588" s="9" t="e">
        <f>(Audi!#REF!)</f>
        <v>#REF!</v>
      </c>
      <c r="P588" s="60" t="e">
        <f>(Audi!#REF!)</f>
        <v>#REF!</v>
      </c>
      <c r="Q588" s="8" t="e">
        <f>(Audi!#REF!)</f>
        <v>#REF!</v>
      </c>
      <c r="R588" s="14" t="e">
        <f>(Audi!#REF!)</f>
        <v>#REF!</v>
      </c>
      <c r="S588" s="12" t="e">
        <f>(Audi!#REF!)</f>
        <v>#REF!</v>
      </c>
      <c r="T588" s="12" t="e">
        <f>(Audi!#REF!)</f>
        <v>#REF!</v>
      </c>
      <c r="U588" s="12" t="e">
        <f>(Audi!#REF!)</f>
        <v>#REF!</v>
      </c>
      <c r="V588" s="12" t="e">
        <f>(Audi!#REF!)</f>
        <v>#REF!</v>
      </c>
      <c r="W588" s="12" t="e">
        <f>(Audi!#REF!)</f>
        <v>#REF!</v>
      </c>
      <c r="X588" s="8" t="e">
        <f>(Audi!#REF!)</f>
        <v>#REF!</v>
      </c>
      <c r="Y588" s="8" t="e">
        <f>(Audi!#REF!)</f>
        <v>#REF!</v>
      </c>
      <c r="Z588" s="9" t="e">
        <f>(Audi!#REF!)</f>
        <v>#REF!</v>
      </c>
      <c r="AA588" s="8" t="e">
        <f>(Audi!#REF!)</f>
        <v>#REF!</v>
      </c>
      <c r="AB588" s="8" t="e">
        <f>(Audi!#REF!)</f>
        <v>#REF!</v>
      </c>
      <c r="AC588" s="8" t="e">
        <f>(Audi!#REF!)</f>
        <v>#REF!</v>
      </c>
      <c r="AD588" s="8" t="e">
        <f>(Audi!#REF!)</f>
        <v>#REF!</v>
      </c>
    </row>
    <row r="589" spans="1:30" x14ac:dyDescent="0.25">
      <c r="A589" s="7" t="s">
        <v>1973</v>
      </c>
      <c r="B589" s="8" t="e">
        <f>(Audi!#REF!)</f>
        <v>#REF!</v>
      </c>
      <c r="C589" s="9" t="e">
        <f>(Audi!#REF!)</f>
        <v>#REF!</v>
      </c>
      <c r="D589" s="59" t="e">
        <f>(Audi!#REF!)</f>
        <v>#REF!</v>
      </c>
      <c r="E589" s="8" t="e">
        <f>(Audi!#REF!)</f>
        <v>#REF!</v>
      </c>
      <c r="F589" s="8" t="e">
        <f>(Audi!#REF!)</f>
        <v>#REF!</v>
      </c>
      <c r="G589" s="14" t="e">
        <f>(Audi!#REF!)</f>
        <v>#REF!</v>
      </c>
      <c r="H589" s="12" t="e">
        <f>(Audi!#REF!)</f>
        <v>#REF!</v>
      </c>
      <c r="I589" s="12" t="e">
        <f>(Audi!#REF!)</f>
        <v>#REF!</v>
      </c>
      <c r="J589" s="12" t="e">
        <f>(Audi!#REF!)</f>
        <v>#REF!</v>
      </c>
      <c r="K589" s="12" t="e">
        <f>(Audi!#REF!)</f>
        <v>#REF!</v>
      </c>
      <c r="L589" s="12" t="e">
        <f>(Audi!#REF!)</f>
        <v>#REF!</v>
      </c>
      <c r="M589" s="8" t="e">
        <f>(Audi!#REF!)</f>
        <v>#REF!</v>
      </c>
      <c r="N589" s="8" t="e">
        <f>(Audi!#REF!)</f>
        <v>#REF!</v>
      </c>
      <c r="O589" s="9" t="e">
        <f>(Audi!#REF!)</f>
        <v>#REF!</v>
      </c>
      <c r="P589" s="60" t="e">
        <f>(Audi!#REF!)</f>
        <v>#REF!</v>
      </c>
      <c r="Q589" s="8" t="e">
        <f>(Audi!#REF!)</f>
        <v>#REF!</v>
      </c>
      <c r="R589" s="14" t="e">
        <f>(Audi!#REF!)</f>
        <v>#REF!</v>
      </c>
      <c r="S589" s="12" t="e">
        <f>(Audi!#REF!)</f>
        <v>#REF!</v>
      </c>
      <c r="T589" s="12" t="e">
        <f>(Audi!#REF!)</f>
        <v>#REF!</v>
      </c>
      <c r="U589" s="12" t="e">
        <f>(Audi!#REF!)</f>
        <v>#REF!</v>
      </c>
      <c r="V589" s="12" t="e">
        <f>(Audi!#REF!)</f>
        <v>#REF!</v>
      </c>
      <c r="W589" s="12" t="e">
        <f>(Audi!#REF!)</f>
        <v>#REF!</v>
      </c>
      <c r="X589" s="8" t="e">
        <f>(Audi!#REF!)</f>
        <v>#REF!</v>
      </c>
      <c r="Y589" s="8" t="e">
        <f>(Audi!#REF!)</f>
        <v>#REF!</v>
      </c>
      <c r="Z589" s="9" t="e">
        <f>(Audi!#REF!)</f>
        <v>#REF!</v>
      </c>
      <c r="AA589" s="8" t="e">
        <f>(Audi!#REF!)</f>
        <v>#REF!</v>
      </c>
      <c r="AB589" s="8" t="e">
        <f>(Audi!#REF!)</f>
        <v>#REF!</v>
      </c>
      <c r="AC589" s="8" t="e">
        <f>(Audi!#REF!)</f>
        <v>#REF!</v>
      </c>
      <c r="AD589" s="8" t="e">
        <f>(Audi!#REF!)</f>
        <v>#REF!</v>
      </c>
    </row>
    <row r="590" spans="1:30" x14ac:dyDescent="0.25">
      <c r="A590" s="7" t="s">
        <v>1973</v>
      </c>
      <c r="B590" s="8" t="e">
        <f>(Audi!#REF!)</f>
        <v>#REF!</v>
      </c>
      <c r="C590" s="9" t="e">
        <f>(Audi!#REF!)</f>
        <v>#REF!</v>
      </c>
      <c r="D590" s="59" t="e">
        <f>(Audi!#REF!)</f>
        <v>#REF!</v>
      </c>
      <c r="E590" s="8" t="e">
        <f>(Audi!#REF!)</f>
        <v>#REF!</v>
      </c>
      <c r="F590" s="8" t="e">
        <f>(Audi!#REF!)</f>
        <v>#REF!</v>
      </c>
      <c r="G590" s="14" t="e">
        <f>(Audi!#REF!)</f>
        <v>#REF!</v>
      </c>
      <c r="H590" s="12" t="e">
        <f>(Audi!#REF!)</f>
        <v>#REF!</v>
      </c>
      <c r="I590" s="12" t="e">
        <f>(Audi!#REF!)</f>
        <v>#REF!</v>
      </c>
      <c r="J590" s="12" t="e">
        <f>(Audi!#REF!)</f>
        <v>#REF!</v>
      </c>
      <c r="K590" s="12" t="e">
        <f>(Audi!#REF!)</f>
        <v>#REF!</v>
      </c>
      <c r="L590" s="12" t="e">
        <f>(Audi!#REF!)</f>
        <v>#REF!</v>
      </c>
      <c r="M590" s="8" t="e">
        <f>(Audi!#REF!)</f>
        <v>#REF!</v>
      </c>
      <c r="N590" s="8" t="e">
        <f>(Audi!#REF!)</f>
        <v>#REF!</v>
      </c>
      <c r="O590" s="9" t="e">
        <f>(Audi!#REF!)</f>
        <v>#REF!</v>
      </c>
      <c r="P590" s="60" t="e">
        <f>(Audi!#REF!)</f>
        <v>#REF!</v>
      </c>
      <c r="Q590" s="8" t="e">
        <f>(Audi!#REF!)</f>
        <v>#REF!</v>
      </c>
      <c r="R590" s="14" t="e">
        <f>(Audi!#REF!)</f>
        <v>#REF!</v>
      </c>
      <c r="S590" s="12" t="e">
        <f>(Audi!#REF!)</f>
        <v>#REF!</v>
      </c>
      <c r="T590" s="12" t="e">
        <f>(Audi!#REF!)</f>
        <v>#REF!</v>
      </c>
      <c r="U590" s="12" t="e">
        <f>(Audi!#REF!)</f>
        <v>#REF!</v>
      </c>
      <c r="V590" s="12" t="e">
        <f>(Audi!#REF!)</f>
        <v>#REF!</v>
      </c>
      <c r="W590" s="12" t="e">
        <f>(Audi!#REF!)</f>
        <v>#REF!</v>
      </c>
      <c r="X590" s="8" t="e">
        <f>(Audi!#REF!)</f>
        <v>#REF!</v>
      </c>
      <c r="Y590" s="8" t="e">
        <f>(Audi!#REF!)</f>
        <v>#REF!</v>
      </c>
      <c r="Z590" s="9" t="e">
        <f>(Audi!#REF!)</f>
        <v>#REF!</v>
      </c>
      <c r="AA590" s="8" t="e">
        <f>(Audi!#REF!)</f>
        <v>#REF!</v>
      </c>
      <c r="AB590" s="8" t="e">
        <f>(Audi!#REF!)</f>
        <v>#REF!</v>
      </c>
      <c r="AC590" s="8" t="e">
        <f>(Audi!#REF!)</f>
        <v>#REF!</v>
      </c>
      <c r="AD590" s="8" t="e">
        <f>(Audi!#REF!)</f>
        <v>#REF!</v>
      </c>
    </row>
    <row r="591" spans="1:30" x14ac:dyDescent="0.25">
      <c r="A591" s="7" t="s">
        <v>1973</v>
      </c>
      <c r="B591" s="8" t="str">
        <f>(Audi!A522)</f>
        <v>S7</v>
      </c>
      <c r="C591" s="9" t="str">
        <f>(Audi!B522)</f>
        <v>2011-2018</v>
      </c>
      <c r="D591" s="59" t="str">
        <f>(Audi!C522)</f>
        <v>FF10</v>
      </c>
      <c r="E591" s="8" t="str">
        <f>(Audi!D522)</f>
        <v>Tarmac</v>
      </c>
      <c r="F591" s="8" t="str">
        <f>(Audi!E522)</f>
        <v>10M109530013TM</v>
      </c>
      <c r="G591" s="14">
        <f>(Audi!F522)</f>
        <v>0</v>
      </c>
      <c r="H591" s="12" t="str">
        <f>(Audi!G522)</f>
        <v>21"</v>
      </c>
      <c r="I591" s="12" t="str">
        <f>(Audi!H522)</f>
        <v>9.5"</v>
      </c>
      <c r="J591" s="12" t="str">
        <f>(Audi!I522)</f>
        <v>30</v>
      </c>
      <c r="K591" s="12" t="str">
        <f>(Audi!J522)</f>
        <v>5x112</v>
      </c>
      <c r="L591" s="12">
        <f>(Audi!K522)</f>
        <v>66.56</v>
      </c>
      <c r="M591" s="8" t="str">
        <f>(Audi!L522)</f>
        <v>Medium Offset</v>
      </c>
      <c r="N591" s="8">
        <f>(Audi!M522)</f>
        <v>0</v>
      </c>
      <c r="O591" s="9" t="str">
        <f>(Audi!N522)</f>
        <v>265/30R21</v>
      </c>
      <c r="P591" s="60" t="str">
        <f>(Audi!O522)</f>
        <v>FF10</v>
      </c>
      <c r="Q591" s="8" t="str">
        <f>(Audi!P522)</f>
        <v>10M109530013TM</v>
      </c>
      <c r="R591" s="14">
        <f>(Audi!Q522)</f>
        <v>0</v>
      </c>
      <c r="S591" s="12" t="str">
        <f>(Audi!R522)</f>
        <v>21"</v>
      </c>
      <c r="T591" s="12" t="str">
        <f>(Audi!S522)</f>
        <v>9.5"</v>
      </c>
      <c r="U591" s="12" t="str">
        <f>(Audi!T522)</f>
        <v>30</v>
      </c>
      <c r="V591" s="12" t="str">
        <f>(Audi!U522)</f>
        <v>5x112</v>
      </c>
      <c r="W591" s="12">
        <f>(Audi!V522)</f>
        <v>66.56</v>
      </c>
      <c r="X591" s="8" t="str">
        <f>(Audi!W522)</f>
        <v>Medium Offset</v>
      </c>
      <c r="Y591" s="8">
        <f>(Audi!X522)</f>
        <v>0</v>
      </c>
      <c r="Z591" s="9" t="str">
        <f>(Audi!Y522)</f>
        <v>265/30R21</v>
      </c>
      <c r="AA591" s="8">
        <f>(Audi!Z522)</f>
        <v>0</v>
      </c>
      <c r="AB591" s="8" t="str">
        <f>(Audi!AA522)</f>
        <v>Included</v>
      </c>
      <c r="AC591" s="8" t="str">
        <f>(Audi!AB522)</f>
        <v>LBM1415027C60-ZN</v>
      </c>
      <c r="AD591" s="8">
        <f>(Audi!AC522)</f>
        <v>0</v>
      </c>
    </row>
    <row r="592" spans="1:30" x14ac:dyDescent="0.25">
      <c r="A592" s="7" t="s">
        <v>1973</v>
      </c>
      <c r="B592" s="8" t="str">
        <f>(Audi!A523)</f>
        <v>S7</v>
      </c>
      <c r="C592" s="9" t="str">
        <f>(Audi!B523)</f>
        <v>2011-2018</v>
      </c>
      <c r="D592" s="59" t="str">
        <f>(Audi!C523)</f>
        <v>FF10</v>
      </c>
      <c r="E592" s="8" t="str">
        <f>(Audi!D523)</f>
        <v>Liquid Metal</v>
      </c>
      <c r="F592" s="8" t="str">
        <f>(Audi!E523)</f>
        <v>10M109530013LM</v>
      </c>
      <c r="G592" s="14">
        <f>(Audi!F523)</f>
        <v>-6</v>
      </c>
      <c r="H592" s="12" t="str">
        <f>(Audi!G523)</f>
        <v>21"</v>
      </c>
      <c r="I592" s="12" t="str">
        <f>(Audi!H523)</f>
        <v>9.5"</v>
      </c>
      <c r="J592" s="12" t="str">
        <f>(Audi!I523)</f>
        <v>30</v>
      </c>
      <c r="K592" s="12" t="str">
        <f>(Audi!J523)</f>
        <v>5x112</v>
      </c>
      <c r="L592" s="12">
        <f>(Audi!K523)</f>
        <v>66.56</v>
      </c>
      <c r="M592" s="8" t="str">
        <f>(Audi!L523)</f>
        <v>Medium Offset</v>
      </c>
      <c r="N592" s="8">
        <f>(Audi!M523)</f>
        <v>0</v>
      </c>
      <c r="O592" s="9" t="str">
        <f>(Audi!N523)</f>
        <v>265/30R21</v>
      </c>
      <c r="P592" s="60" t="str">
        <f>(Audi!O523)</f>
        <v>FF10</v>
      </c>
      <c r="Q592" s="8" t="str">
        <f>(Audi!P523)</f>
        <v>10M109530013LM</v>
      </c>
      <c r="R592" s="14">
        <f>(Audi!Q523)</f>
        <v>-6</v>
      </c>
      <c r="S592" s="12" t="str">
        <f>(Audi!R523)</f>
        <v>21"</v>
      </c>
      <c r="T592" s="12" t="str">
        <f>(Audi!S523)</f>
        <v>9.5"</v>
      </c>
      <c r="U592" s="12" t="str">
        <f>(Audi!T523)</f>
        <v>30</v>
      </c>
      <c r="V592" s="12" t="str">
        <f>(Audi!U523)</f>
        <v>5x112</v>
      </c>
      <c r="W592" s="12">
        <f>(Audi!V523)</f>
        <v>66.56</v>
      </c>
      <c r="X592" s="8" t="str">
        <f>(Audi!W523)</f>
        <v>Medium Offset</v>
      </c>
      <c r="Y592" s="8">
        <f>(Audi!X523)</f>
        <v>0</v>
      </c>
      <c r="Z592" s="9" t="str">
        <f>(Audi!Y523)</f>
        <v>265/30R21</v>
      </c>
      <c r="AA592" s="8">
        <f>(Audi!Z523)</f>
        <v>0</v>
      </c>
      <c r="AB592" s="8" t="str">
        <f>(Audi!AA523)</f>
        <v>Included</v>
      </c>
      <c r="AC592" s="8" t="str">
        <f>(Audi!AB523)</f>
        <v>LBM1415027C60-ZN</v>
      </c>
      <c r="AD592" s="8">
        <f>(Audi!AC523)</f>
        <v>0</v>
      </c>
    </row>
    <row r="593" spans="1:30" x14ac:dyDescent="0.25">
      <c r="A593" s="7" t="s">
        <v>1973</v>
      </c>
      <c r="B593" s="8" t="str">
        <f>(Audi!A524)</f>
        <v>S7</v>
      </c>
      <c r="C593" s="9" t="str">
        <f>(Audi!B524)</f>
        <v>2011-2018</v>
      </c>
      <c r="D593" s="59" t="str">
        <f>(Audi!C524)</f>
        <v>FF11</v>
      </c>
      <c r="E593" s="8" t="str">
        <f>(Audi!D524)</f>
        <v>Tarmac</v>
      </c>
      <c r="F593" s="8" t="str">
        <f>(Audi!E524)</f>
        <v>11M010535013TM</v>
      </c>
      <c r="G593" s="14">
        <f>(Audi!F524)</f>
        <v>23</v>
      </c>
      <c r="H593" s="12" t="str">
        <f>(Audi!G524)</f>
        <v>20"</v>
      </c>
      <c r="I593" s="12" t="str">
        <f>(Audi!H524)</f>
        <v>10.5"</v>
      </c>
      <c r="J593" s="12" t="str">
        <f>(Audi!I524)</f>
        <v>35</v>
      </c>
      <c r="K593" s="12" t="str">
        <f>(Audi!J524)</f>
        <v>5x112</v>
      </c>
      <c r="L593" s="12">
        <f>(Audi!K524)</f>
        <v>66.56</v>
      </c>
      <c r="M593" s="8" t="str">
        <f>(Audi!L524)</f>
        <v>Medium Offset</v>
      </c>
      <c r="N593" s="8">
        <f>(Audi!M524)</f>
        <v>0</v>
      </c>
      <c r="O593" s="9" t="str">
        <f>(Audi!N524)</f>
        <v>275/35R20</v>
      </c>
      <c r="P593" s="60" t="str">
        <f>(Audi!O524)</f>
        <v>FF11</v>
      </c>
      <c r="Q593" s="8" t="str">
        <f>(Audi!P524)</f>
        <v>11M010535013TM</v>
      </c>
      <c r="R593" s="14">
        <f>(Audi!Q524)</f>
        <v>23</v>
      </c>
      <c r="S593" s="12" t="str">
        <f>(Audi!R524)</f>
        <v>20"</v>
      </c>
      <c r="T593" s="12" t="str">
        <f>(Audi!S524)</f>
        <v>10.5"</v>
      </c>
      <c r="U593" s="12" t="str">
        <f>(Audi!T524)</f>
        <v>35</v>
      </c>
      <c r="V593" s="12" t="str">
        <f>(Audi!U524)</f>
        <v>5x112</v>
      </c>
      <c r="W593" s="12">
        <f>(Audi!V524)</f>
        <v>66.56</v>
      </c>
      <c r="X593" s="8" t="str">
        <f>(Audi!W524)</f>
        <v>Medium Offset</v>
      </c>
      <c r="Y593" s="8">
        <f>(Audi!X524)</f>
        <v>0</v>
      </c>
      <c r="Z593" s="9" t="str">
        <f>(Audi!Y524)</f>
        <v>275/35R20</v>
      </c>
      <c r="AA593" s="8">
        <f>(Audi!Z524)</f>
        <v>0</v>
      </c>
      <c r="AB593" s="8" t="str">
        <f>(Audi!AA524)</f>
        <v>Included</v>
      </c>
      <c r="AC593" s="8" t="str">
        <f>(Audi!AB524)</f>
        <v>LBM1415027C60-ZN</v>
      </c>
      <c r="AD593" s="8">
        <f>(Audi!AC524)</f>
        <v>0</v>
      </c>
    </row>
    <row r="594" spans="1:30" x14ac:dyDescent="0.25">
      <c r="A594" s="7" t="s">
        <v>1973</v>
      </c>
      <c r="B594" s="8" t="str">
        <f>(Audi!A525)</f>
        <v>S7</v>
      </c>
      <c r="C594" s="9" t="str">
        <f>(Audi!B525)</f>
        <v>2011-2018</v>
      </c>
      <c r="D594" s="59" t="str">
        <f>(Audi!C525)</f>
        <v>FF11</v>
      </c>
      <c r="E594" s="8" t="str">
        <f>(Audi!D525)</f>
        <v>Liquid Metal</v>
      </c>
      <c r="F594" s="8" t="str">
        <f>(Audi!E525)</f>
        <v>11M010535013LM</v>
      </c>
      <c r="G594" s="14">
        <f>(Audi!F525)</f>
        <v>13</v>
      </c>
      <c r="H594" s="12" t="str">
        <f>(Audi!G525)</f>
        <v>20"</v>
      </c>
      <c r="I594" s="12" t="str">
        <f>(Audi!H525)</f>
        <v>10.5"</v>
      </c>
      <c r="J594" s="12" t="str">
        <f>(Audi!I525)</f>
        <v>35</v>
      </c>
      <c r="K594" s="12" t="str">
        <f>(Audi!J525)</f>
        <v>5x112</v>
      </c>
      <c r="L594" s="12">
        <f>(Audi!K525)</f>
        <v>66.56</v>
      </c>
      <c r="M594" s="8" t="str">
        <f>(Audi!L525)</f>
        <v>Medium Offset</v>
      </c>
      <c r="N594" s="8">
        <f>(Audi!M525)</f>
        <v>0</v>
      </c>
      <c r="O594" s="9" t="str">
        <f>(Audi!N525)</f>
        <v>275/35R20</v>
      </c>
      <c r="P594" s="60" t="str">
        <f>(Audi!O525)</f>
        <v>FF11</v>
      </c>
      <c r="Q594" s="8" t="str">
        <f>(Audi!P525)</f>
        <v>11M010535013LM</v>
      </c>
      <c r="R594" s="14">
        <f>(Audi!Q525)</f>
        <v>13</v>
      </c>
      <c r="S594" s="12" t="str">
        <f>(Audi!R525)</f>
        <v>20"</v>
      </c>
      <c r="T594" s="12" t="str">
        <f>(Audi!S525)</f>
        <v>10.5"</v>
      </c>
      <c r="U594" s="12" t="str">
        <f>(Audi!T525)</f>
        <v>35</v>
      </c>
      <c r="V594" s="12" t="str">
        <f>(Audi!U525)</f>
        <v>5x112</v>
      </c>
      <c r="W594" s="12">
        <f>(Audi!V525)</f>
        <v>66.56</v>
      </c>
      <c r="X594" s="8" t="str">
        <f>(Audi!W525)</f>
        <v>Medium Offset</v>
      </c>
      <c r="Y594" s="8">
        <f>(Audi!X525)</f>
        <v>0</v>
      </c>
      <c r="Z594" s="9" t="str">
        <f>(Audi!Y525)</f>
        <v>275/35R20</v>
      </c>
      <c r="AA594" s="8">
        <f>(Audi!Z525)</f>
        <v>0</v>
      </c>
      <c r="AB594" s="8" t="str">
        <f>(Audi!AA525)</f>
        <v>Included</v>
      </c>
      <c r="AC594" s="8" t="str">
        <f>(Audi!AB525)</f>
        <v>LBM1415027C60-ZN</v>
      </c>
      <c r="AD594" s="8">
        <f>(Audi!AC525)</f>
        <v>0</v>
      </c>
    </row>
    <row r="595" spans="1:30" x14ac:dyDescent="0.25">
      <c r="A595" s="7" t="s">
        <v>1973</v>
      </c>
      <c r="B595" s="8" t="str">
        <f>(Audi!A526)</f>
        <v>S7</v>
      </c>
      <c r="C595" s="9" t="str">
        <f>(Audi!B526)</f>
        <v>2011-2018</v>
      </c>
      <c r="D595" s="59" t="str">
        <f>(Audi!C526)</f>
        <v>FF11</v>
      </c>
      <c r="E595" s="8" t="str">
        <f>(Audi!D526)</f>
        <v>Tarmac</v>
      </c>
      <c r="F595" s="8" t="str">
        <f>(Audi!E526)</f>
        <v>11M009025013TM</v>
      </c>
      <c r="G595" s="14">
        <f>(Audi!F526)</f>
        <v>22</v>
      </c>
      <c r="H595" s="12" t="str">
        <f>(Audi!G526)</f>
        <v>20"</v>
      </c>
      <c r="I595" s="12" t="str">
        <f>(Audi!H526)</f>
        <v>9.0"</v>
      </c>
      <c r="J595" s="12" t="str">
        <f>(Audi!I526)</f>
        <v>25</v>
      </c>
      <c r="K595" s="12" t="str">
        <f>(Audi!J526)</f>
        <v>5x112</v>
      </c>
      <c r="L595" s="12">
        <f>(Audi!K526)</f>
        <v>66.56</v>
      </c>
      <c r="M595" s="8" t="str">
        <f>(Audi!L526)</f>
        <v>Medium Offset</v>
      </c>
      <c r="N595" s="8">
        <f>(Audi!M526)</f>
        <v>0</v>
      </c>
      <c r="O595" s="9" t="str">
        <f>(Audi!N526)</f>
        <v>265/35R20</v>
      </c>
      <c r="P595" s="60" t="str">
        <f>(Audi!O526)</f>
        <v>FF11</v>
      </c>
      <c r="Q595" s="8" t="str">
        <f>(Audi!P526)</f>
        <v>11M009025013TM</v>
      </c>
      <c r="R595" s="14">
        <f>(Audi!Q526)</f>
        <v>22</v>
      </c>
      <c r="S595" s="12" t="str">
        <f>(Audi!R526)</f>
        <v>20"</v>
      </c>
      <c r="T595" s="12" t="str">
        <f>(Audi!S526)</f>
        <v>9.0"</v>
      </c>
      <c r="U595" s="12" t="str">
        <f>(Audi!T526)</f>
        <v>25</v>
      </c>
      <c r="V595" s="12" t="str">
        <f>(Audi!U526)</f>
        <v>5x112</v>
      </c>
      <c r="W595" s="12">
        <f>(Audi!V526)</f>
        <v>66.56</v>
      </c>
      <c r="X595" s="8" t="str">
        <f>(Audi!W526)</f>
        <v>Medium Offset</v>
      </c>
      <c r="Y595" s="8">
        <f>(Audi!X526)</f>
        <v>0</v>
      </c>
      <c r="Z595" s="9" t="str">
        <f>(Audi!Y526)</f>
        <v>265/35R20</v>
      </c>
      <c r="AA595" s="8">
        <f>(Audi!Z526)</f>
        <v>0</v>
      </c>
      <c r="AB595" s="8" t="str">
        <f>(Audi!AA526)</f>
        <v>Included</v>
      </c>
      <c r="AC595" s="8" t="str">
        <f>(Audi!AB526)</f>
        <v>LBM1415027C60-ZN</v>
      </c>
      <c r="AD595" s="8">
        <f>(Audi!AC526)</f>
        <v>0</v>
      </c>
    </row>
    <row r="596" spans="1:30" x14ac:dyDescent="0.25">
      <c r="A596" s="7" t="s">
        <v>1973</v>
      </c>
      <c r="B596" s="8" t="str">
        <f>(Audi!A527)</f>
        <v>S7</v>
      </c>
      <c r="C596" s="9" t="str">
        <f>(Audi!B527)</f>
        <v>2011-2018</v>
      </c>
      <c r="D596" s="59" t="str">
        <f>(Audi!C527)</f>
        <v>FF11</v>
      </c>
      <c r="E596" s="8" t="str">
        <f>(Audi!D527)</f>
        <v>Liquid Metal</v>
      </c>
      <c r="F596" s="8" t="str">
        <f>(Audi!E527)</f>
        <v>11M009025013LM</v>
      </c>
      <c r="G596" s="14">
        <f>(Audi!F527)</f>
        <v>5</v>
      </c>
      <c r="H596" s="12" t="str">
        <f>(Audi!G527)</f>
        <v>20"</v>
      </c>
      <c r="I596" s="12" t="str">
        <f>(Audi!H527)</f>
        <v>9.0"</v>
      </c>
      <c r="J596" s="12" t="str">
        <f>(Audi!I527)</f>
        <v>25</v>
      </c>
      <c r="K596" s="12" t="str">
        <f>(Audi!J527)</f>
        <v>5x112</v>
      </c>
      <c r="L596" s="12">
        <f>(Audi!K527)</f>
        <v>66.56</v>
      </c>
      <c r="M596" s="8" t="str">
        <f>(Audi!L527)</f>
        <v>Medium Offset</v>
      </c>
      <c r="N596" s="8">
        <f>(Audi!M527)</f>
        <v>0</v>
      </c>
      <c r="O596" s="9" t="str">
        <f>(Audi!N527)</f>
        <v>265/35R20</v>
      </c>
      <c r="P596" s="60" t="str">
        <f>(Audi!O527)</f>
        <v>FF11</v>
      </c>
      <c r="Q596" s="8" t="str">
        <f>(Audi!P527)</f>
        <v>11M009025013LM</v>
      </c>
      <c r="R596" s="14">
        <f>(Audi!Q527)</f>
        <v>5</v>
      </c>
      <c r="S596" s="12" t="str">
        <f>(Audi!R527)</f>
        <v>20"</v>
      </c>
      <c r="T596" s="12" t="str">
        <f>(Audi!S527)</f>
        <v>9.0"</v>
      </c>
      <c r="U596" s="12" t="str">
        <f>(Audi!T527)</f>
        <v>25</v>
      </c>
      <c r="V596" s="12" t="str">
        <f>(Audi!U527)</f>
        <v>5x112</v>
      </c>
      <c r="W596" s="12">
        <f>(Audi!V527)</f>
        <v>66.56</v>
      </c>
      <c r="X596" s="8" t="str">
        <f>(Audi!W527)</f>
        <v>Medium Offset</v>
      </c>
      <c r="Y596" s="8">
        <f>(Audi!X527)</f>
        <v>0</v>
      </c>
      <c r="Z596" s="9" t="str">
        <f>(Audi!Y527)</f>
        <v>265/35R20</v>
      </c>
      <c r="AA596" s="8">
        <f>(Audi!Z527)</f>
        <v>0</v>
      </c>
      <c r="AB596" s="8" t="str">
        <f>(Audi!AA527)</f>
        <v>Included</v>
      </c>
      <c r="AC596" s="8" t="str">
        <f>(Audi!AB527)</f>
        <v>LBM1415027C60-ZN</v>
      </c>
      <c r="AD596" s="8">
        <f>(Audi!AC527)</f>
        <v>0</v>
      </c>
    </row>
    <row r="597" spans="1:30" x14ac:dyDescent="0.25">
      <c r="A597" s="7" t="s">
        <v>1973</v>
      </c>
      <c r="B597" s="8" t="e">
        <f>(Audi!#REF!)</f>
        <v>#REF!</v>
      </c>
      <c r="C597" s="9" t="e">
        <f>(Audi!#REF!)</f>
        <v>#REF!</v>
      </c>
      <c r="D597" s="59" t="e">
        <f>(Audi!#REF!)</f>
        <v>#REF!</v>
      </c>
      <c r="E597" s="8" t="e">
        <f>(Audi!#REF!)</f>
        <v>#REF!</v>
      </c>
      <c r="F597" s="8" t="e">
        <f>(Audi!#REF!)</f>
        <v>#REF!</v>
      </c>
      <c r="G597" s="14" t="e">
        <f>(Audi!#REF!)</f>
        <v>#REF!</v>
      </c>
      <c r="H597" s="12" t="e">
        <f>(Audi!#REF!)</f>
        <v>#REF!</v>
      </c>
      <c r="I597" s="12" t="e">
        <f>(Audi!#REF!)</f>
        <v>#REF!</v>
      </c>
      <c r="J597" s="12" t="e">
        <f>(Audi!#REF!)</f>
        <v>#REF!</v>
      </c>
      <c r="K597" s="12" t="e">
        <f>(Audi!#REF!)</f>
        <v>#REF!</v>
      </c>
      <c r="L597" s="12" t="e">
        <f>(Audi!#REF!)</f>
        <v>#REF!</v>
      </c>
      <c r="M597" s="8" t="e">
        <f>(Audi!#REF!)</f>
        <v>#REF!</v>
      </c>
      <c r="N597" s="8" t="e">
        <f>(Audi!#REF!)</f>
        <v>#REF!</v>
      </c>
      <c r="O597" s="9" t="e">
        <f>(Audi!#REF!)</f>
        <v>#REF!</v>
      </c>
      <c r="P597" s="60" t="e">
        <f>(Audi!#REF!)</f>
        <v>#REF!</v>
      </c>
      <c r="Q597" s="8" t="e">
        <f>(Audi!#REF!)</f>
        <v>#REF!</v>
      </c>
      <c r="R597" s="14" t="e">
        <f>(Audi!#REF!)</f>
        <v>#REF!</v>
      </c>
      <c r="S597" s="12" t="e">
        <f>(Audi!#REF!)</f>
        <v>#REF!</v>
      </c>
      <c r="T597" s="12" t="e">
        <f>(Audi!#REF!)</f>
        <v>#REF!</v>
      </c>
      <c r="U597" s="12" t="e">
        <f>(Audi!#REF!)</f>
        <v>#REF!</v>
      </c>
      <c r="V597" s="12" t="e">
        <f>(Audi!#REF!)</f>
        <v>#REF!</v>
      </c>
      <c r="W597" s="12" t="e">
        <f>(Audi!#REF!)</f>
        <v>#REF!</v>
      </c>
      <c r="X597" s="8" t="e">
        <f>(Audi!#REF!)</f>
        <v>#REF!</v>
      </c>
      <c r="Y597" s="8" t="e">
        <f>(Audi!#REF!)</f>
        <v>#REF!</v>
      </c>
      <c r="Z597" s="9" t="e">
        <f>(Audi!#REF!)</f>
        <v>#REF!</v>
      </c>
      <c r="AA597" s="8" t="e">
        <f>(Audi!#REF!)</f>
        <v>#REF!</v>
      </c>
      <c r="AB597" s="8" t="e">
        <f>(Audi!#REF!)</f>
        <v>#REF!</v>
      </c>
      <c r="AC597" s="8" t="e">
        <f>(Audi!#REF!)</f>
        <v>#REF!</v>
      </c>
      <c r="AD597" s="8" t="e">
        <f>(Audi!#REF!)</f>
        <v>#REF!</v>
      </c>
    </row>
    <row r="598" spans="1:30" x14ac:dyDescent="0.25">
      <c r="A598" s="7" t="s">
        <v>1973</v>
      </c>
      <c r="B598" s="8" t="str">
        <f>(Audi!A528)</f>
        <v>S7</v>
      </c>
      <c r="C598" s="9" t="str">
        <f>(Audi!B528)</f>
        <v>2011-2018</v>
      </c>
      <c r="D598" s="59" t="str">
        <f>(Audi!C528)</f>
        <v>FF11</v>
      </c>
      <c r="E598" s="8" t="str">
        <f>(Audi!D528)</f>
        <v>Tarmac</v>
      </c>
      <c r="F598" s="8" t="str">
        <f>(Audi!E528)</f>
        <v>11M110535013TM</v>
      </c>
      <c r="G598" s="14">
        <f>(Audi!F528)</f>
        <v>2</v>
      </c>
      <c r="H598" s="12" t="str">
        <f>(Audi!G528)</f>
        <v>21"</v>
      </c>
      <c r="I598" s="12" t="str">
        <f>(Audi!H528)</f>
        <v>10.5"</v>
      </c>
      <c r="J598" s="12" t="str">
        <f>(Audi!I528)</f>
        <v>35</v>
      </c>
      <c r="K598" s="12" t="str">
        <f>(Audi!J528)</f>
        <v>5x112</v>
      </c>
      <c r="L598" s="12">
        <f>(Audi!K528)</f>
        <v>66.56</v>
      </c>
      <c r="M598" s="8" t="str">
        <f>(Audi!L528)</f>
        <v>Medium Offset</v>
      </c>
      <c r="N598" s="8">
        <f>(Audi!M528)</f>
        <v>0</v>
      </c>
      <c r="O598" s="9" t="str">
        <f>(Audi!N528)</f>
        <v>275/30R21</v>
      </c>
      <c r="P598" s="60" t="str">
        <f>(Audi!O528)</f>
        <v>FF11</v>
      </c>
      <c r="Q598" s="8" t="str">
        <f>(Audi!P528)</f>
        <v>11M110535013TM</v>
      </c>
      <c r="R598" s="14">
        <f>(Audi!Q528)</f>
        <v>2</v>
      </c>
      <c r="S598" s="12" t="str">
        <f>(Audi!R528)</f>
        <v>21"</v>
      </c>
      <c r="T598" s="12" t="str">
        <f>(Audi!S528)</f>
        <v>10.5"</v>
      </c>
      <c r="U598" s="12" t="str">
        <f>(Audi!T528)</f>
        <v>35</v>
      </c>
      <c r="V598" s="12" t="str">
        <f>(Audi!U528)</f>
        <v>5x112</v>
      </c>
      <c r="W598" s="12">
        <f>(Audi!V528)</f>
        <v>66.56</v>
      </c>
      <c r="X598" s="8" t="str">
        <f>(Audi!W528)</f>
        <v>Medium Offset</v>
      </c>
      <c r="Y598" s="8">
        <f>(Audi!X528)</f>
        <v>0</v>
      </c>
      <c r="Z598" s="9" t="str">
        <f>(Audi!Y528)</f>
        <v>275/30R21</v>
      </c>
      <c r="AA598" s="8">
        <f>(Audi!Z528)</f>
        <v>0</v>
      </c>
      <c r="AB598" s="8" t="str">
        <f>(Audi!AA528)</f>
        <v>Included</v>
      </c>
      <c r="AC598" s="8" t="str">
        <f>(Audi!AB528)</f>
        <v>LBM1415027C60-ZN</v>
      </c>
      <c r="AD598" s="8">
        <f>(Audi!AC528)</f>
        <v>0</v>
      </c>
    </row>
    <row r="599" spans="1:30" x14ac:dyDescent="0.25">
      <c r="A599" s="7" t="s">
        <v>1973</v>
      </c>
      <c r="B599" s="8" t="str">
        <f>(Audi!A529)</f>
        <v>S7</v>
      </c>
      <c r="C599" s="9" t="str">
        <f>(Audi!B529)</f>
        <v>2011-2018</v>
      </c>
      <c r="D599" s="59" t="str">
        <f>(Audi!C529)</f>
        <v>FF11</v>
      </c>
      <c r="E599" s="8" t="str">
        <f>(Audi!D529)</f>
        <v>Liquid Metal</v>
      </c>
      <c r="F599" s="8" t="str">
        <f>(Audi!E529)</f>
        <v>11M110535013LM</v>
      </c>
      <c r="G599" s="14">
        <f>(Audi!F529)</f>
        <v>0</v>
      </c>
      <c r="H599" s="12" t="str">
        <f>(Audi!G529)</f>
        <v>21"</v>
      </c>
      <c r="I599" s="12" t="str">
        <f>(Audi!H529)</f>
        <v>10.5"</v>
      </c>
      <c r="J599" s="12" t="str">
        <f>(Audi!I529)</f>
        <v>35</v>
      </c>
      <c r="K599" s="12" t="str">
        <f>(Audi!J529)</f>
        <v>5x112</v>
      </c>
      <c r="L599" s="12">
        <f>(Audi!K529)</f>
        <v>66.56</v>
      </c>
      <c r="M599" s="8" t="str">
        <f>(Audi!L529)</f>
        <v>Medium Offset</v>
      </c>
      <c r="N599" s="8">
        <f>(Audi!M529)</f>
        <v>0</v>
      </c>
      <c r="O599" s="9" t="str">
        <f>(Audi!N529)</f>
        <v>275/30R21</v>
      </c>
      <c r="P599" s="60" t="str">
        <f>(Audi!O529)</f>
        <v>FF11</v>
      </c>
      <c r="Q599" s="8" t="str">
        <f>(Audi!P529)</f>
        <v>11M110535013LM</v>
      </c>
      <c r="R599" s="14">
        <f>(Audi!Q529)</f>
        <v>0</v>
      </c>
      <c r="S599" s="12" t="str">
        <f>(Audi!R529)</f>
        <v>21"</v>
      </c>
      <c r="T599" s="12" t="str">
        <f>(Audi!S529)</f>
        <v>10.5"</v>
      </c>
      <c r="U599" s="12" t="str">
        <f>(Audi!T529)</f>
        <v>35</v>
      </c>
      <c r="V599" s="12" t="str">
        <f>(Audi!U529)</f>
        <v>5x112</v>
      </c>
      <c r="W599" s="12">
        <f>(Audi!V529)</f>
        <v>66.56</v>
      </c>
      <c r="X599" s="8" t="str">
        <f>(Audi!W529)</f>
        <v>Medium Offset</v>
      </c>
      <c r="Y599" s="8">
        <f>(Audi!X529)</f>
        <v>0</v>
      </c>
      <c r="Z599" s="9" t="str">
        <f>(Audi!Y529)</f>
        <v>275/30R21</v>
      </c>
      <c r="AA599" s="8">
        <f>(Audi!Z529)</f>
        <v>0</v>
      </c>
      <c r="AB599" s="8" t="str">
        <f>(Audi!AA529)</f>
        <v>Included</v>
      </c>
      <c r="AC599" s="8" t="str">
        <f>(Audi!AB529)</f>
        <v>LBM1415027C60-ZN</v>
      </c>
      <c r="AD599" s="8">
        <f>(Audi!AC529)</f>
        <v>0</v>
      </c>
    </row>
    <row r="600" spans="1:30" x14ac:dyDescent="0.25">
      <c r="A600" s="7" t="s">
        <v>1973</v>
      </c>
      <c r="B600" s="8" t="str">
        <f>(Audi!A544)</f>
        <v>SQ5</v>
      </c>
      <c r="C600" s="9" t="str">
        <f>(Audi!B544)</f>
        <v>2013-2017</v>
      </c>
      <c r="D600" s="59" t="str">
        <f>(Audi!C544)</f>
        <v>FF01</v>
      </c>
      <c r="E600" s="8" t="str">
        <f>(Audi!D544)</f>
        <v>Liquid Silver</v>
      </c>
      <c r="F600" s="8" t="str">
        <f>(Audi!E544)</f>
        <v>01M009025013LS</v>
      </c>
      <c r="G600" s="14">
        <f>(Audi!F544)</f>
        <v>34</v>
      </c>
      <c r="H600" s="12" t="str">
        <f>(Audi!G544)</f>
        <v>20"</v>
      </c>
      <c r="I600" s="12" t="str">
        <f>(Audi!H544)</f>
        <v>9.0"</v>
      </c>
      <c r="J600" s="12" t="str">
        <f>(Audi!I544)</f>
        <v>25</v>
      </c>
      <c r="K600" s="12" t="str">
        <f>(Audi!J544)</f>
        <v>5x112</v>
      </c>
      <c r="L600" s="12">
        <f>(Audi!K544)</f>
        <v>66.56</v>
      </c>
      <c r="M600" s="8" t="str">
        <f>(Audi!L544)</f>
        <v>Medium Offset</v>
      </c>
      <c r="N600" s="8">
        <f>(Audi!M544)</f>
        <v>25.8</v>
      </c>
      <c r="O600" s="9" t="str">
        <f>(Audi!N544)</f>
        <v>255/45R20</v>
      </c>
      <c r="P600" s="60" t="str">
        <f>(Audi!O544)</f>
        <v>FF01</v>
      </c>
      <c r="Q600" s="8" t="str">
        <f>(Audi!P544)</f>
        <v>01M009025013LS</v>
      </c>
      <c r="R600" s="14">
        <f>(Audi!Q544)</f>
        <v>34</v>
      </c>
      <c r="S600" s="12" t="str">
        <f>(Audi!R544)</f>
        <v>20"</v>
      </c>
      <c r="T600" s="12" t="str">
        <f>(Audi!S544)</f>
        <v>9.0"</v>
      </c>
      <c r="U600" s="12" t="str">
        <f>(Audi!T544)</f>
        <v>25</v>
      </c>
      <c r="V600" s="12" t="str">
        <f>(Audi!U544)</f>
        <v>5x112</v>
      </c>
      <c r="W600" s="12">
        <f>(Audi!V544)</f>
        <v>66.56</v>
      </c>
      <c r="X600" s="8" t="str">
        <f>(Audi!W544)</f>
        <v>Medium Offset</v>
      </c>
      <c r="Y600" s="8">
        <f>(Audi!X544)</f>
        <v>25.8</v>
      </c>
      <c r="Z600" s="9" t="str">
        <f>(Audi!Y544)</f>
        <v>255/45R20</v>
      </c>
      <c r="AA600" s="8" t="str">
        <f>(Audi!Z544)</f>
        <v>Requires 5mm spacer to clear front brakes</v>
      </c>
      <c r="AB600" s="8" t="str">
        <f>(Audi!AA544)</f>
        <v>Included</v>
      </c>
      <c r="AC600" s="8" t="str">
        <f>(Audi!AB544)</f>
        <v>LBM1415027C60-ZN</v>
      </c>
      <c r="AD600" s="8">
        <f>(Audi!AC544)</f>
        <v>0</v>
      </c>
    </row>
    <row r="601" spans="1:30" x14ac:dyDescent="0.25">
      <c r="A601" s="7" t="s">
        <v>1973</v>
      </c>
      <c r="B601" s="8" t="str">
        <f>(Audi!A545)</f>
        <v>SQ5</v>
      </c>
      <c r="C601" s="9" t="str">
        <f>(Audi!B545)</f>
        <v>2017-2020</v>
      </c>
      <c r="D601" s="59" t="str">
        <f>(Audi!C545)</f>
        <v>FF01</v>
      </c>
      <c r="E601" s="8" t="str">
        <f>(Audi!D545)</f>
        <v>Tarmac</v>
      </c>
      <c r="F601" s="8" t="str">
        <f>(Audi!E545)</f>
        <v>01M009025013TM</v>
      </c>
      <c r="G601" s="14">
        <f>(Audi!F545)</f>
        <v>0</v>
      </c>
      <c r="H601" s="12" t="str">
        <f>(Audi!G545)</f>
        <v>20"</v>
      </c>
      <c r="I601" s="12" t="str">
        <f>(Audi!H545)</f>
        <v>9.0"</v>
      </c>
      <c r="J601" s="12" t="str">
        <f>(Audi!I545)</f>
        <v>25</v>
      </c>
      <c r="K601" s="12" t="str">
        <f>(Audi!J545)</f>
        <v>5x112</v>
      </c>
      <c r="L601" s="12">
        <f>(Audi!K545)</f>
        <v>66.56</v>
      </c>
      <c r="M601" s="8" t="str">
        <f>(Audi!L545)</f>
        <v>Medium Offset</v>
      </c>
      <c r="N601" s="8">
        <f>(Audi!M545)</f>
        <v>25.8</v>
      </c>
      <c r="O601" s="9" t="str">
        <f>(Audi!N545)</f>
        <v>255/45R20</v>
      </c>
      <c r="P601" s="60" t="str">
        <f>(Audi!O545)</f>
        <v>FF01</v>
      </c>
      <c r="Q601" s="8" t="str">
        <f>(Audi!P545)</f>
        <v>01M009025013TM</v>
      </c>
      <c r="R601" s="14">
        <f>(Audi!Q545)</f>
        <v>0</v>
      </c>
      <c r="S601" s="12" t="str">
        <f>(Audi!R545)</f>
        <v>20"</v>
      </c>
      <c r="T601" s="12" t="str">
        <f>(Audi!S545)</f>
        <v>9.0"</v>
      </c>
      <c r="U601" s="12" t="str">
        <f>(Audi!T545)</f>
        <v>25</v>
      </c>
      <c r="V601" s="12" t="str">
        <f>(Audi!U545)</f>
        <v>5x112</v>
      </c>
      <c r="W601" s="12">
        <f>(Audi!V545)</f>
        <v>66.56</v>
      </c>
      <c r="X601" s="8" t="str">
        <f>(Audi!W545)</f>
        <v>Medium Offset</v>
      </c>
      <c r="Y601" s="8">
        <f>(Audi!X545)</f>
        <v>25.8</v>
      </c>
      <c r="Z601" s="9" t="str">
        <f>(Audi!Y545)</f>
        <v>255/45R20</v>
      </c>
      <c r="AA601" s="8">
        <f>(Audi!Z545)</f>
        <v>0</v>
      </c>
      <c r="AB601" s="8" t="str">
        <f>(Audi!AA545)</f>
        <v>Included</v>
      </c>
      <c r="AC601" s="8" t="str">
        <f>(Audi!AB545)</f>
        <v>LBM1415027C60-ZN</v>
      </c>
      <c r="AD601" s="8">
        <f>(Audi!AC545)</f>
        <v>0</v>
      </c>
    </row>
    <row r="602" spans="1:30" x14ac:dyDescent="0.25">
      <c r="A602" s="7" t="s">
        <v>1973</v>
      </c>
      <c r="B602" s="8" t="str">
        <f>(Audi!A546)</f>
        <v>SQ5</v>
      </c>
      <c r="C602" s="9" t="str">
        <f>(Audi!B546)</f>
        <v>2017-2020</v>
      </c>
      <c r="D602" s="59" t="str">
        <f>(Audi!C546)</f>
        <v>FF01</v>
      </c>
      <c r="E602" s="8" t="str">
        <f>(Audi!D546)</f>
        <v>Liquid Silver</v>
      </c>
      <c r="F602" s="8" t="str">
        <f>(Audi!E546)</f>
        <v>01M009025013LS</v>
      </c>
      <c r="G602" s="14">
        <f>(Audi!F546)</f>
        <v>34</v>
      </c>
      <c r="H602" s="12" t="str">
        <f>(Audi!G546)</f>
        <v>20"</v>
      </c>
      <c r="I602" s="12" t="str">
        <f>(Audi!H546)</f>
        <v>9.0"</v>
      </c>
      <c r="J602" s="12" t="str">
        <f>(Audi!I546)</f>
        <v>25</v>
      </c>
      <c r="K602" s="12" t="str">
        <f>(Audi!J546)</f>
        <v>5x112</v>
      </c>
      <c r="L602" s="12">
        <f>(Audi!K546)</f>
        <v>66.56</v>
      </c>
      <c r="M602" s="8" t="str">
        <f>(Audi!L546)</f>
        <v>Medium Offset</v>
      </c>
      <c r="N602" s="8">
        <f>(Audi!M546)</f>
        <v>25.8</v>
      </c>
      <c r="O602" s="9" t="str">
        <f>(Audi!N546)</f>
        <v>255/45R20</v>
      </c>
      <c r="P602" s="60" t="str">
        <f>(Audi!O546)</f>
        <v>FF01</v>
      </c>
      <c r="Q602" s="8" t="str">
        <f>(Audi!P546)</f>
        <v>01M009025013LS</v>
      </c>
      <c r="R602" s="14">
        <f>(Audi!Q546)</f>
        <v>34</v>
      </c>
      <c r="S602" s="12" t="str">
        <f>(Audi!R546)</f>
        <v>20"</v>
      </c>
      <c r="T602" s="12" t="str">
        <f>(Audi!S546)</f>
        <v>9.0"</v>
      </c>
      <c r="U602" s="12" t="str">
        <f>(Audi!T546)</f>
        <v>25</v>
      </c>
      <c r="V602" s="12" t="str">
        <f>(Audi!U546)</f>
        <v>5x112</v>
      </c>
      <c r="W602" s="12">
        <f>(Audi!V546)</f>
        <v>66.56</v>
      </c>
      <c r="X602" s="8" t="str">
        <f>(Audi!W546)</f>
        <v>Medium Offset</v>
      </c>
      <c r="Y602" s="8">
        <f>(Audi!X546)</f>
        <v>25.8</v>
      </c>
      <c r="Z602" s="9" t="str">
        <f>(Audi!Y546)</f>
        <v>255/45R20</v>
      </c>
      <c r="AA602" s="8">
        <f>(Audi!Z546)</f>
        <v>0</v>
      </c>
      <c r="AB602" s="8" t="str">
        <f>(Audi!AA546)</f>
        <v>Included</v>
      </c>
      <c r="AC602" s="8" t="str">
        <f>(Audi!AB546)</f>
        <v>LBM1415027C60-ZN</v>
      </c>
      <c r="AD602" s="8">
        <f>(Audi!AC546)</f>
        <v>0</v>
      </c>
    </row>
    <row r="603" spans="1:30" x14ac:dyDescent="0.25">
      <c r="A603" s="7" t="s">
        <v>1973</v>
      </c>
      <c r="B603" s="8" t="str">
        <f>(Audi!A547)</f>
        <v>SQ5</v>
      </c>
      <c r="C603" s="9" t="str">
        <f>(Audi!B547)</f>
        <v>2013-2017</v>
      </c>
      <c r="D603" s="59" t="str">
        <f>(Audi!C547)</f>
        <v>FF04</v>
      </c>
      <c r="E603" s="8" t="str">
        <f>(Audi!D547)</f>
        <v>Tarmac</v>
      </c>
      <c r="F603" s="8" t="str">
        <f>(Audi!E547)</f>
        <v>04M009025013TM</v>
      </c>
      <c r="G603" s="14">
        <f>(Audi!F547)</f>
        <v>7</v>
      </c>
      <c r="H603" s="12" t="str">
        <f>(Audi!G547)</f>
        <v>20"</v>
      </c>
      <c r="I603" s="12" t="str">
        <f>(Audi!H547)</f>
        <v>9.0"</v>
      </c>
      <c r="J603" s="12" t="str">
        <f>(Audi!I547)</f>
        <v>25</v>
      </c>
      <c r="K603" s="12" t="str">
        <f>(Audi!J547)</f>
        <v>5x112</v>
      </c>
      <c r="L603" s="12">
        <f>(Audi!K547)</f>
        <v>66.56</v>
      </c>
      <c r="M603" s="8" t="str">
        <f>(Audi!L547)</f>
        <v>Medium Offset</v>
      </c>
      <c r="N603" s="8">
        <f>(Audi!M547)</f>
        <v>24.8</v>
      </c>
      <c r="O603" s="9" t="str">
        <f>(Audi!N547)</f>
        <v>255/45R20</v>
      </c>
      <c r="P603" s="60" t="str">
        <f>(Audi!O547)</f>
        <v>FF04</v>
      </c>
      <c r="Q603" s="8" t="str">
        <f>(Audi!P547)</f>
        <v>04M009025013TM</v>
      </c>
      <c r="R603" s="14">
        <f>(Audi!Q547)</f>
        <v>7</v>
      </c>
      <c r="S603" s="12" t="str">
        <f>(Audi!R547)</f>
        <v>20"</v>
      </c>
      <c r="T603" s="12" t="str">
        <f>(Audi!S547)</f>
        <v>9.0"</v>
      </c>
      <c r="U603" s="12" t="str">
        <f>(Audi!T547)</f>
        <v>25</v>
      </c>
      <c r="V603" s="12" t="str">
        <f>(Audi!U547)</f>
        <v>5x112</v>
      </c>
      <c r="W603" s="12">
        <f>(Audi!V547)</f>
        <v>66.56</v>
      </c>
      <c r="X603" s="8" t="str">
        <f>(Audi!W547)</f>
        <v>Medium Offset</v>
      </c>
      <c r="Y603" s="8">
        <f>(Audi!X547)</f>
        <v>24.8</v>
      </c>
      <c r="Z603" s="9" t="str">
        <f>(Audi!Y547)</f>
        <v>255/45R20</v>
      </c>
      <c r="AA603" s="8" t="str">
        <f>(Audi!Z547)</f>
        <v>Requires 5mm spacer to clear front brakes</v>
      </c>
      <c r="AB603" s="8" t="str">
        <f>(Audi!AA547)</f>
        <v>Included</v>
      </c>
      <c r="AC603" s="8" t="str">
        <f>(Audi!AB547)</f>
        <v>LBM1415027C60-ZN</v>
      </c>
      <c r="AD603" s="8">
        <f>(Audi!AC547)</f>
        <v>0</v>
      </c>
    </row>
    <row r="604" spans="1:30" x14ac:dyDescent="0.25">
      <c r="A604" s="7" t="s">
        <v>1973</v>
      </c>
      <c r="B604" s="8" t="str">
        <f>(Audi!A548)</f>
        <v>SQ5</v>
      </c>
      <c r="C604" s="9" t="str">
        <f>(Audi!B548)</f>
        <v>2013-2017</v>
      </c>
      <c r="D604" s="59" t="str">
        <f>(Audi!C548)</f>
        <v>FF04</v>
      </c>
      <c r="E604" s="8" t="str">
        <f>(Audi!D548)</f>
        <v>Liquid Metal</v>
      </c>
      <c r="F604" s="8" t="str">
        <f>(Audi!E548)</f>
        <v>04M009025013LM</v>
      </c>
      <c r="G604" s="14">
        <f>(Audi!F548)</f>
        <v>9</v>
      </c>
      <c r="H604" s="12" t="str">
        <f>(Audi!G548)</f>
        <v>20"</v>
      </c>
      <c r="I604" s="12" t="str">
        <f>(Audi!H548)</f>
        <v>9.0"</v>
      </c>
      <c r="J604" s="12" t="str">
        <f>(Audi!I548)</f>
        <v>25</v>
      </c>
      <c r="K604" s="12" t="str">
        <f>(Audi!J548)</f>
        <v>5x112</v>
      </c>
      <c r="L604" s="12">
        <f>(Audi!K548)</f>
        <v>66.56</v>
      </c>
      <c r="M604" s="8" t="str">
        <f>(Audi!L548)</f>
        <v>Medium Offset</v>
      </c>
      <c r="N604" s="8">
        <f>(Audi!M548)</f>
        <v>24.8</v>
      </c>
      <c r="O604" s="9" t="str">
        <f>(Audi!N548)</f>
        <v>255/45R20</v>
      </c>
      <c r="P604" s="60" t="str">
        <f>(Audi!O548)</f>
        <v>FF04</v>
      </c>
      <c r="Q604" s="8" t="str">
        <f>(Audi!P548)</f>
        <v>04M009025013LM</v>
      </c>
      <c r="R604" s="14">
        <f>(Audi!Q548)</f>
        <v>9</v>
      </c>
      <c r="S604" s="12" t="str">
        <f>(Audi!R548)</f>
        <v>20"</v>
      </c>
      <c r="T604" s="12" t="str">
        <f>(Audi!S548)</f>
        <v>9.0"</v>
      </c>
      <c r="U604" s="12" t="str">
        <f>(Audi!T548)</f>
        <v>25</v>
      </c>
      <c r="V604" s="12" t="str">
        <f>(Audi!U548)</f>
        <v>5x112</v>
      </c>
      <c r="W604" s="12">
        <f>(Audi!V548)</f>
        <v>66.56</v>
      </c>
      <c r="X604" s="8" t="str">
        <f>(Audi!W548)</f>
        <v>Medium Offset</v>
      </c>
      <c r="Y604" s="8">
        <f>(Audi!X548)</f>
        <v>24.8</v>
      </c>
      <c r="Z604" s="9" t="str">
        <f>(Audi!Y548)</f>
        <v>255/45R20</v>
      </c>
      <c r="AA604" s="8" t="str">
        <f>(Audi!Z548)</f>
        <v>Requires 5mm spacer to clear front brakes</v>
      </c>
      <c r="AB604" s="8" t="str">
        <f>(Audi!AA548)</f>
        <v>Included</v>
      </c>
      <c r="AC604" s="8" t="str">
        <f>(Audi!AB548)</f>
        <v>LBM1415027C60-ZN</v>
      </c>
      <c r="AD604" s="8">
        <f>(Audi!AC548)</f>
        <v>0</v>
      </c>
    </row>
    <row r="605" spans="1:30" x14ac:dyDescent="0.25">
      <c r="A605" s="7" t="s">
        <v>1973</v>
      </c>
      <c r="B605" s="8" t="str">
        <f>(Audi!A549)</f>
        <v>SQ5</v>
      </c>
      <c r="C605" s="9" t="str">
        <f>(Audi!B549)</f>
        <v>2017-2020</v>
      </c>
      <c r="D605" s="59" t="str">
        <f>(Audi!C549)</f>
        <v>FF04</v>
      </c>
      <c r="E605" s="8" t="str">
        <f>(Audi!D549)</f>
        <v>Tarmac</v>
      </c>
      <c r="F605" s="8" t="str">
        <f>(Audi!E549)</f>
        <v>04M009025013TM</v>
      </c>
      <c r="G605" s="14">
        <f>(Audi!F549)</f>
        <v>7</v>
      </c>
      <c r="H605" s="12" t="str">
        <f>(Audi!G549)</f>
        <v>20"</v>
      </c>
      <c r="I605" s="12" t="str">
        <f>(Audi!H549)</f>
        <v>9.0"</v>
      </c>
      <c r="J605" s="12" t="str">
        <f>(Audi!I549)</f>
        <v>25</v>
      </c>
      <c r="K605" s="12" t="str">
        <f>(Audi!J549)</f>
        <v>5x112</v>
      </c>
      <c r="L605" s="12">
        <f>(Audi!K549)</f>
        <v>66.56</v>
      </c>
      <c r="M605" s="8" t="str">
        <f>(Audi!L549)</f>
        <v>Medium Offset</v>
      </c>
      <c r="N605" s="8">
        <f>(Audi!M549)</f>
        <v>24.8</v>
      </c>
      <c r="O605" s="9" t="str">
        <f>(Audi!N549)</f>
        <v>255/45R20</v>
      </c>
      <c r="P605" s="60" t="str">
        <f>(Audi!O549)</f>
        <v>FF04</v>
      </c>
      <c r="Q605" s="8" t="str">
        <f>(Audi!P549)</f>
        <v>04M009025013TM</v>
      </c>
      <c r="R605" s="14">
        <f>(Audi!Q549)</f>
        <v>7</v>
      </c>
      <c r="S605" s="12" t="str">
        <f>(Audi!R549)</f>
        <v>20"</v>
      </c>
      <c r="T605" s="12" t="str">
        <f>(Audi!S549)</f>
        <v>9.0"</v>
      </c>
      <c r="U605" s="12" t="str">
        <f>(Audi!T549)</f>
        <v>25</v>
      </c>
      <c r="V605" s="12" t="str">
        <f>(Audi!U549)</f>
        <v>5x112</v>
      </c>
      <c r="W605" s="12">
        <f>(Audi!V549)</f>
        <v>66.56</v>
      </c>
      <c r="X605" s="8" t="str">
        <f>(Audi!W549)</f>
        <v>Medium Offset</v>
      </c>
      <c r="Y605" s="8">
        <f>(Audi!X549)</f>
        <v>24.8</v>
      </c>
      <c r="Z605" s="9" t="str">
        <f>(Audi!Y549)</f>
        <v>255/45R20</v>
      </c>
      <c r="AA605" s="8">
        <f>(Audi!Z549)</f>
        <v>0</v>
      </c>
      <c r="AB605" s="8" t="str">
        <f>(Audi!AA549)</f>
        <v>Included</v>
      </c>
      <c r="AC605" s="8" t="str">
        <f>(Audi!AB549)</f>
        <v>LBM1415027C60-ZN</v>
      </c>
      <c r="AD605" s="8">
        <f>(Audi!AC549)</f>
        <v>0</v>
      </c>
    </row>
    <row r="606" spans="1:30" x14ac:dyDescent="0.25">
      <c r="A606" s="7" t="s">
        <v>1973</v>
      </c>
      <c r="B606" s="8" t="str">
        <f>(Audi!A550)</f>
        <v>SQ5</v>
      </c>
      <c r="C606" s="9" t="str">
        <f>(Audi!B550)</f>
        <v>2017-2020</v>
      </c>
      <c r="D606" s="59" t="str">
        <f>(Audi!C550)</f>
        <v>FF04</v>
      </c>
      <c r="E606" s="8" t="str">
        <f>(Audi!D550)</f>
        <v>Liquid Metal</v>
      </c>
      <c r="F606" s="8" t="str">
        <f>(Audi!E550)</f>
        <v>04M009025013LM</v>
      </c>
      <c r="G606" s="14">
        <f>(Audi!F550)</f>
        <v>9</v>
      </c>
      <c r="H606" s="12" t="str">
        <f>(Audi!G550)</f>
        <v>20"</v>
      </c>
      <c r="I606" s="12" t="str">
        <f>(Audi!H550)</f>
        <v>9.0"</v>
      </c>
      <c r="J606" s="12" t="str">
        <f>(Audi!I550)</f>
        <v>25</v>
      </c>
      <c r="K606" s="12" t="str">
        <f>(Audi!J550)</f>
        <v>5x112</v>
      </c>
      <c r="L606" s="12">
        <f>(Audi!K550)</f>
        <v>66.56</v>
      </c>
      <c r="M606" s="8" t="str">
        <f>(Audi!L550)</f>
        <v>Medium Offset</v>
      </c>
      <c r="N606" s="8">
        <f>(Audi!M550)</f>
        <v>24.8</v>
      </c>
      <c r="O606" s="9" t="str">
        <f>(Audi!N550)</f>
        <v>255/45R20</v>
      </c>
      <c r="P606" s="60" t="str">
        <f>(Audi!O550)</f>
        <v>FF04</v>
      </c>
      <c r="Q606" s="8" t="str">
        <f>(Audi!P550)</f>
        <v>04M009025013LM</v>
      </c>
      <c r="R606" s="14">
        <f>(Audi!Q550)</f>
        <v>9</v>
      </c>
      <c r="S606" s="12" t="str">
        <f>(Audi!R550)</f>
        <v>20"</v>
      </c>
      <c r="T606" s="12" t="str">
        <f>(Audi!S550)</f>
        <v>9.0"</v>
      </c>
      <c r="U606" s="12" t="str">
        <f>(Audi!T550)</f>
        <v>25</v>
      </c>
      <c r="V606" s="12" t="str">
        <f>(Audi!U550)</f>
        <v>5x112</v>
      </c>
      <c r="W606" s="12">
        <f>(Audi!V550)</f>
        <v>66.56</v>
      </c>
      <c r="X606" s="8" t="str">
        <f>(Audi!W550)</f>
        <v>Medium Offset</v>
      </c>
      <c r="Y606" s="8">
        <f>(Audi!X550)</f>
        <v>24.8</v>
      </c>
      <c r="Z606" s="9" t="str">
        <f>(Audi!Y550)</f>
        <v>255/45R20</v>
      </c>
      <c r="AA606" s="8">
        <f>(Audi!Z550)</f>
        <v>0</v>
      </c>
      <c r="AB606" s="8" t="str">
        <f>(Audi!AA550)</f>
        <v>Included</v>
      </c>
      <c r="AC606" s="8" t="str">
        <f>(Audi!AB550)</f>
        <v>LBM1415027C60-ZN</v>
      </c>
      <c r="AD606" s="8">
        <f>(Audi!AC550)</f>
        <v>0</v>
      </c>
    </row>
    <row r="607" spans="1:30" x14ac:dyDescent="0.25">
      <c r="A607" s="7" t="s">
        <v>1973</v>
      </c>
      <c r="B607" s="8" t="str">
        <f>(Audi!A551)</f>
        <v>SQ5</v>
      </c>
      <c r="C607" s="9" t="str">
        <f>(Audi!B551)</f>
        <v>2013-2017</v>
      </c>
      <c r="D607" s="59" t="str">
        <f>(Audi!C551)</f>
        <v>FF10</v>
      </c>
      <c r="E607" s="8" t="str">
        <f>(Audi!D551)</f>
        <v>Tarmac</v>
      </c>
      <c r="F607" s="8" t="str">
        <f>(Audi!E551)</f>
        <v>10M009025013TM</v>
      </c>
      <c r="G607" s="14">
        <f>(Audi!F551)</f>
        <v>24</v>
      </c>
      <c r="H607" s="12" t="str">
        <f>(Audi!G551)</f>
        <v>20"</v>
      </c>
      <c r="I607" s="12" t="str">
        <f>(Audi!H551)</f>
        <v>9.0"</v>
      </c>
      <c r="J607" s="12" t="str">
        <f>(Audi!I551)</f>
        <v>25</v>
      </c>
      <c r="K607" s="12" t="str">
        <f>(Audi!J551)</f>
        <v>5x112</v>
      </c>
      <c r="L607" s="12">
        <f>(Audi!K551)</f>
        <v>66.56</v>
      </c>
      <c r="M607" s="8" t="str">
        <f>(Audi!L551)</f>
        <v>Medium Offset</v>
      </c>
      <c r="N607" s="8">
        <f>(Audi!M551)</f>
        <v>0</v>
      </c>
      <c r="O607" s="9" t="str">
        <f>(Audi!N551)</f>
        <v>255/45R20</v>
      </c>
      <c r="P607" s="60" t="str">
        <f>(Audi!O551)</f>
        <v>FF10</v>
      </c>
      <c r="Q607" s="8" t="str">
        <f>(Audi!P551)</f>
        <v>10M009025013TM</v>
      </c>
      <c r="R607" s="14">
        <f>(Audi!Q551)</f>
        <v>24</v>
      </c>
      <c r="S607" s="12" t="str">
        <f>(Audi!R551)</f>
        <v>20"</v>
      </c>
      <c r="T607" s="12" t="str">
        <f>(Audi!S551)</f>
        <v>9.0"</v>
      </c>
      <c r="U607" s="12" t="str">
        <f>(Audi!T551)</f>
        <v>25</v>
      </c>
      <c r="V607" s="12" t="str">
        <f>(Audi!U551)</f>
        <v>5x112</v>
      </c>
      <c r="W607" s="12">
        <f>(Audi!V551)</f>
        <v>66.56</v>
      </c>
      <c r="X607" s="8" t="str">
        <f>(Audi!W551)</f>
        <v>Medium Offset</v>
      </c>
      <c r="Y607" s="8">
        <f>(Audi!X551)</f>
        <v>0</v>
      </c>
      <c r="Z607" s="9" t="str">
        <f>(Audi!Y551)</f>
        <v>255/45R20</v>
      </c>
      <c r="AA607" s="8" t="str">
        <f>(Audi!Z551)</f>
        <v>Requires 5mm spacer to clear front brakes</v>
      </c>
      <c r="AB607" s="8" t="str">
        <f>(Audi!AA551)</f>
        <v>Included</v>
      </c>
      <c r="AC607" s="8" t="str">
        <f>(Audi!AB551)</f>
        <v>LBM1415027C60-ZN</v>
      </c>
      <c r="AD607" s="8">
        <f>(Audi!AC551)</f>
        <v>0</v>
      </c>
    </row>
    <row r="608" spans="1:30" x14ac:dyDescent="0.25">
      <c r="A608" s="7" t="s">
        <v>1973</v>
      </c>
      <c r="B608" s="8" t="str">
        <f>(Audi!A552)</f>
        <v>SQ5</v>
      </c>
      <c r="C608" s="9" t="str">
        <f>(Audi!B552)</f>
        <v>2013-2017</v>
      </c>
      <c r="D608" s="59" t="str">
        <f>(Audi!C552)</f>
        <v>FF10</v>
      </c>
      <c r="E608" s="8" t="str">
        <f>(Audi!D552)</f>
        <v>Liquid Metal</v>
      </c>
      <c r="F608" s="8" t="str">
        <f>(Audi!E552)</f>
        <v>10M009025013LM</v>
      </c>
      <c r="G608" s="14">
        <f>(Audi!F552)</f>
        <v>8</v>
      </c>
      <c r="H608" s="12" t="str">
        <f>(Audi!G552)</f>
        <v>20"</v>
      </c>
      <c r="I608" s="12" t="str">
        <f>(Audi!H552)</f>
        <v>9.0"</v>
      </c>
      <c r="J608" s="12" t="str">
        <f>(Audi!I552)</f>
        <v>25</v>
      </c>
      <c r="K608" s="12" t="str">
        <f>(Audi!J552)</f>
        <v>5x112</v>
      </c>
      <c r="L608" s="12">
        <f>(Audi!K552)</f>
        <v>66.56</v>
      </c>
      <c r="M608" s="8" t="str">
        <f>(Audi!L552)</f>
        <v>Medium Offset</v>
      </c>
      <c r="N608" s="8">
        <f>(Audi!M552)</f>
        <v>0</v>
      </c>
      <c r="O608" s="9" t="str">
        <f>(Audi!N552)</f>
        <v>255/45R20</v>
      </c>
      <c r="P608" s="60" t="str">
        <f>(Audi!O552)</f>
        <v>FF10</v>
      </c>
      <c r="Q608" s="8" t="str">
        <f>(Audi!P552)</f>
        <v>10M009025013LM</v>
      </c>
      <c r="R608" s="14">
        <f>(Audi!Q552)</f>
        <v>8</v>
      </c>
      <c r="S608" s="12" t="str">
        <f>(Audi!R552)</f>
        <v>20"</v>
      </c>
      <c r="T608" s="12" t="str">
        <f>(Audi!S552)</f>
        <v>9.0"</v>
      </c>
      <c r="U608" s="12" t="str">
        <f>(Audi!T552)</f>
        <v>25</v>
      </c>
      <c r="V608" s="12" t="str">
        <f>(Audi!U552)</f>
        <v>5x112</v>
      </c>
      <c r="W608" s="12">
        <f>(Audi!V552)</f>
        <v>66.56</v>
      </c>
      <c r="X608" s="8" t="str">
        <f>(Audi!W552)</f>
        <v>Medium Offset</v>
      </c>
      <c r="Y608" s="8">
        <f>(Audi!X552)</f>
        <v>0</v>
      </c>
      <c r="Z608" s="9" t="str">
        <f>(Audi!Y552)</f>
        <v>255/45R20</v>
      </c>
      <c r="AA608" s="8" t="str">
        <f>(Audi!Z552)</f>
        <v>Requires 5mm spacer to clear front brakes</v>
      </c>
      <c r="AB608" s="8" t="str">
        <f>(Audi!AA552)</f>
        <v>Included</v>
      </c>
      <c r="AC608" s="8" t="str">
        <f>(Audi!AB552)</f>
        <v>LBM1415027C60-ZN</v>
      </c>
      <c r="AD608" s="8">
        <f>(Audi!AC552)</f>
        <v>0</v>
      </c>
    </row>
    <row r="609" spans="1:30" x14ac:dyDescent="0.25">
      <c r="A609" s="7" t="s">
        <v>1973</v>
      </c>
      <c r="B609" s="8" t="str">
        <f>(Audi!A553)</f>
        <v>SQ5</v>
      </c>
      <c r="C609" s="9" t="str">
        <f>(Audi!B553)</f>
        <v>2017-2020</v>
      </c>
      <c r="D609" s="59" t="str">
        <f>(Audi!C553)</f>
        <v>FF10</v>
      </c>
      <c r="E609" s="8" t="str">
        <f>(Audi!D553)</f>
        <v>Tarmac</v>
      </c>
      <c r="F609" s="8" t="str">
        <f>(Audi!E553)</f>
        <v>10M009025013TM</v>
      </c>
      <c r="G609" s="14">
        <f>(Audi!F553)</f>
        <v>24</v>
      </c>
      <c r="H609" s="12" t="str">
        <f>(Audi!G553)</f>
        <v>20"</v>
      </c>
      <c r="I609" s="12" t="str">
        <f>(Audi!H553)</f>
        <v>9.0"</v>
      </c>
      <c r="J609" s="12" t="str">
        <f>(Audi!I553)</f>
        <v>25</v>
      </c>
      <c r="K609" s="12" t="str">
        <f>(Audi!J553)</f>
        <v>5x112</v>
      </c>
      <c r="L609" s="12">
        <f>(Audi!K553)</f>
        <v>66.56</v>
      </c>
      <c r="M609" s="8" t="str">
        <f>(Audi!L553)</f>
        <v>Medium Offset</v>
      </c>
      <c r="N609" s="8">
        <f>(Audi!M553)</f>
        <v>0</v>
      </c>
      <c r="O609" s="9" t="str">
        <f>(Audi!N553)</f>
        <v>255/45R20</v>
      </c>
      <c r="P609" s="60" t="str">
        <f>(Audi!O553)</f>
        <v>FF10</v>
      </c>
      <c r="Q609" s="8" t="str">
        <f>(Audi!P553)</f>
        <v>10M009025013TM</v>
      </c>
      <c r="R609" s="14">
        <f>(Audi!Q553)</f>
        <v>24</v>
      </c>
      <c r="S609" s="12" t="str">
        <f>(Audi!R553)</f>
        <v>20"</v>
      </c>
      <c r="T609" s="12" t="str">
        <f>(Audi!S553)</f>
        <v>9.0"</v>
      </c>
      <c r="U609" s="12" t="str">
        <f>(Audi!T553)</f>
        <v>25</v>
      </c>
      <c r="V609" s="12" t="str">
        <f>(Audi!U553)</f>
        <v>5x112</v>
      </c>
      <c r="W609" s="12">
        <f>(Audi!V553)</f>
        <v>66.56</v>
      </c>
      <c r="X609" s="8" t="str">
        <f>(Audi!W553)</f>
        <v>Medium Offset</v>
      </c>
      <c r="Y609" s="8">
        <f>(Audi!X553)</f>
        <v>0</v>
      </c>
      <c r="Z609" s="9" t="str">
        <f>(Audi!Y553)</f>
        <v>255/45R20</v>
      </c>
      <c r="AA609" s="8">
        <f>(Audi!Z553)</f>
        <v>0</v>
      </c>
      <c r="AB609" s="8" t="str">
        <f>(Audi!AA553)</f>
        <v>Included</v>
      </c>
      <c r="AC609" s="8" t="str">
        <f>(Audi!AB553)</f>
        <v>LBM1415027C60-ZN</v>
      </c>
      <c r="AD609" s="8">
        <f>(Audi!AC553)</f>
        <v>0</v>
      </c>
    </row>
    <row r="610" spans="1:30" x14ac:dyDescent="0.25">
      <c r="A610" s="7" t="s">
        <v>1973</v>
      </c>
      <c r="B610" s="8" t="str">
        <f>(Audi!A554)</f>
        <v>SQ5</v>
      </c>
      <c r="C610" s="9" t="str">
        <f>(Audi!B554)</f>
        <v>2017-2020</v>
      </c>
      <c r="D610" s="59" t="str">
        <f>(Audi!C554)</f>
        <v>FF10</v>
      </c>
      <c r="E610" s="8" t="str">
        <f>(Audi!D554)</f>
        <v>Liquid Metal</v>
      </c>
      <c r="F610" s="8" t="str">
        <f>(Audi!E554)</f>
        <v>10M009025013LM</v>
      </c>
      <c r="G610" s="14">
        <f>(Audi!F554)</f>
        <v>8</v>
      </c>
      <c r="H610" s="12" t="str">
        <f>(Audi!G554)</f>
        <v>20"</v>
      </c>
      <c r="I610" s="12" t="str">
        <f>(Audi!H554)</f>
        <v>9.0"</v>
      </c>
      <c r="J610" s="12" t="str">
        <f>(Audi!I554)</f>
        <v>25</v>
      </c>
      <c r="K610" s="12" t="str">
        <f>(Audi!J554)</f>
        <v>5x112</v>
      </c>
      <c r="L610" s="12">
        <f>(Audi!K554)</f>
        <v>66.56</v>
      </c>
      <c r="M610" s="8" t="str">
        <f>(Audi!L554)</f>
        <v>Medium Offset</v>
      </c>
      <c r="N610" s="8">
        <f>(Audi!M554)</f>
        <v>0</v>
      </c>
      <c r="O610" s="9" t="str">
        <f>(Audi!N554)</f>
        <v>255/45R20</v>
      </c>
      <c r="P610" s="60" t="str">
        <f>(Audi!O554)</f>
        <v>FF10</v>
      </c>
      <c r="Q610" s="8" t="str">
        <f>(Audi!P554)</f>
        <v>10M009025013LM</v>
      </c>
      <c r="R610" s="14">
        <f>(Audi!Q554)</f>
        <v>8</v>
      </c>
      <c r="S610" s="12" t="str">
        <f>(Audi!R554)</f>
        <v>20"</v>
      </c>
      <c r="T610" s="12" t="str">
        <f>(Audi!S554)</f>
        <v>9.0"</v>
      </c>
      <c r="U610" s="12" t="str">
        <f>(Audi!T554)</f>
        <v>25</v>
      </c>
      <c r="V610" s="12" t="str">
        <f>(Audi!U554)</f>
        <v>5x112</v>
      </c>
      <c r="W610" s="12">
        <f>(Audi!V554)</f>
        <v>66.56</v>
      </c>
      <c r="X610" s="8" t="str">
        <f>(Audi!W554)</f>
        <v>Medium Offset</v>
      </c>
      <c r="Y610" s="8">
        <f>(Audi!X554)</f>
        <v>0</v>
      </c>
      <c r="Z610" s="9" t="str">
        <f>(Audi!Y554)</f>
        <v>255/45R20</v>
      </c>
      <c r="AA610" s="8">
        <f>(Audi!Z554)</f>
        <v>0</v>
      </c>
      <c r="AB610" s="8" t="str">
        <f>(Audi!AA554)</f>
        <v>Included</v>
      </c>
      <c r="AC610" s="8" t="str">
        <f>(Audi!AB554)</f>
        <v>LBM1415027C60-ZN</v>
      </c>
      <c r="AD610" s="8">
        <f>(Audi!AC554)</f>
        <v>0</v>
      </c>
    </row>
    <row r="611" spans="1:30" x14ac:dyDescent="0.25">
      <c r="A611" s="7" t="s">
        <v>1973</v>
      </c>
      <c r="B611" s="8" t="str">
        <f>(Audi!A555)</f>
        <v>SQ5</v>
      </c>
      <c r="C611" s="9" t="str">
        <f>(Audi!B555)</f>
        <v>2013-2017</v>
      </c>
      <c r="D611" s="59" t="str">
        <f>(Audi!C555)</f>
        <v>FF10</v>
      </c>
      <c r="E611" s="8" t="str">
        <f>(Audi!D555)</f>
        <v>Tarmac</v>
      </c>
      <c r="F611" s="8" t="str">
        <f>(Audi!E555)</f>
        <v>10M109530013TM</v>
      </c>
      <c r="G611" s="14">
        <f>(Audi!F555)</f>
        <v>0</v>
      </c>
      <c r="H611" s="12" t="str">
        <f>(Audi!G555)</f>
        <v>21"</v>
      </c>
      <c r="I611" s="12" t="str">
        <f>(Audi!H555)</f>
        <v>9.5"</v>
      </c>
      <c r="J611" s="12" t="str">
        <f>(Audi!I555)</f>
        <v>30</v>
      </c>
      <c r="K611" s="12" t="str">
        <f>(Audi!J555)</f>
        <v>5x112</v>
      </c>
      <c r="L611" s="12">
        <f>(Audi!K555)</f>
        <v>66.56</v>
      </c>
      <c r="M611" s="8" t="str">
        <f>(Audi!L555)</f>
        <v>Medium Offset</v>
      </c>
      <c r="N611" s="8">
        <f>(Audi!M555)</f>
        <v>0</v>
      </c>
      <c r="O611" s="9" t="str">
        <f>(Audi!N555)</f>
        <v>255/40R21</v>
      </c>
      <c r="P611" s="60" t="str">
        <f>(Audi!O555)</f>
        <v>FF10</v>
      </c>
      <c r="Q611" s="8" t="str">
        <f>(Audi!P555)</f>
        <v>10M109530013TM</v>
      </c>
      <c r="R611" s="14">
        <f>(Audi!Q555)</f>
        <v>0</v>
      </c>
      <c r="S611" s="12" t="str">
        <f>(Audi!R555)</f>
        <v>21"</v>
      </c>
      <c r="T611" s="12" t="str">
        <f>(Audi!S555)</f>
        <v>9.5"</v>
      </c>
      <c r="U611" s="12" t="str">
        <f>(Audi!T555)</f>
        <v>30</v>
      </c>
      <c r="V611" s="12" t="str">
        <f>(Audi!U555)</f>
        <v>5x112</v>
      </c>
      <c r="W611" s="12">
        <f>(Audi!V555)</f>
        <v>66.56</v>
      </c>
      <c r="X611" s="8" t="str">
        <f>(Audi!W555)</f>
        <v>Medium Offset</v>
      </c>
      <c r="Y611" s="8">
        <f>(Audi!X555)</f>
        <v>0</v>
      </c>
      <c r="Z611" s="9" t="str">
        <f>(Audi!Y555)</f>
        <v>255/40R21</v>
      </c>
      <c r="AA611" s="8" t="str">
        <f>(Audi!Z555)</f>
        <v>Requires 5mm spacer to clear front brakes</v>
      </c>
      <c r="AB611" s="8" t="str">
        <f>(Audi!AA555)</f>
        <v>Included</v>
      </c>
      <c r="AC611" s="8" t="str">
        <f>(Audi!AB555)</f>
        <v>LBM1415027C60-ZN</v>
      </c>
      <c r="AD611" s="8" t="str">
        <f>(Audi!AC555)</f>
        <v>HR666-571</v>
      </c>
    </row>
    <row r="612" spans="1:30" x14ac:dyDescent="0.25">
      <c r="A612" s="7" t="s">
        <v>1973</v>
      </c>
      <c r="B612" s="8" t="str">
        <f>(Audi!A556)</f>
        <v>SQ5</v>
      </c>
      <c r="C612" s="9" t="str">
        <f>(Audi!B556)</f>
        <v>2013-2017</v>
      </c>
      <c r="D612" s="59" t="str">
        <f>(Audi!C556)</f>
        <v>FF10</v>
      </c>
      <c r="E612" s="8" t="str">
        <f>(Audi!D556)</f>
        <v>Liquid Metal</v>
      </c>
      <c r="F612" s="8" t="str">
        <f>(Audi!E556)</f>
        <v>10M109530013LM</v>
      </c>
      <c r="G612" s="14">
        <f>(Audi!F556)</f>
        <v>-6</v>
      </c>
      <c r="H612" s="12" t="str">
        <f>(Audi!G556)</f>
        <v>21"</v>
      </c>
      <c r="I612" s="12" t="str">
        <f>(Audi!H556)</f>
        <v>9.5"</v>
      </c>
      <c r="J612" s="12" t="str">
        <f>(Audi!I556)</f>
        <v>30</v>
      </c>
      <c r="K612" s="12" t="str">
        <f>(Audi!J556)</f>
        <v>5x112</v>
      </c>
      <c r="L612" s="12">
        <f>(Audi!K556)</f>
        <v>66.56</v>
      </c>
      <c r="M612" s="8" t="str">
        <f>(Audi!L556)</f>
        <v>Medium Offset</v>
      </c>
      <c r="N612" s="8">
        <f>(Audi!M556)</f>
        <v>0</v>
      </c>
      <c r="O612" s="9" t="str">
        <f>(Audi!N556)</f>
        <v>255/40R21</v>
      </c>
      <c r="P612" s="60" t="str">
        <f>(Audi!O556)</f>
        <v>FF10</v>
      </c>
      <c r="Q612" s="8" t="str">
        <f>(Audi!P556)</f>
        <v>10M109530013LM</v>
      </c>
      <c r="R612" s="14">
        <f>(Audi!Q556)</f>
        <v>-6</v>
      </c>
      <c r="S612" s="12" t="str">
        <f>(Audi!R556)</f>
        <v>21"</v>
      </c>
      <c r="T612" s="12" t="str">
        <f>(Audi!S556)</f>
        <v>9.5"</v>
      </c>
      <c r="U612" s="12" t="str">
        <f>(Audi!T556)</f>
        <v>30</v>
      </c>
      <c r="V612" s="12" t="str">
        <f>(Audi!U556)</f>
        <v>5x112</v>
      </c>
      <c r="W612" s="12">
        <f>(Audi!V556)</f>
        <v>66.56</v>
      </c>
      <c r="X612" s="8" t="str">
        <f>(Audi!W556)</f>
        <v>Medium Offset</v>
      </c>
      <c r="Y612" s="8">
        <f>(Audi!X556)</f>
        <v>0</v>
      </c>
      <c r="Z612" s="9" t="str">
        <f>(Audi!Y556)</f>
        <v>255/40R21</v>
      </c>
      <c r="AA612" s="8" t="str">
        <f>(Audi!Z556)</f>
        <v>Requires 5mm spacer to clear front brakes</v>
      </c>
      <c r="AB612" s="8" t="str">
        <f>(Audi!AA556)</f>
        <v>Included</v>
      </c>
      <c r="AC612" s="8" t="str">
        <f>(Audi!AB556)</f>
        <v>LBM1415027C60-ZN</v>
      </c>
      <c r="AD612" s="8" t="str">
        <f>(Audi!AC556)</f>
        <v>HR666-571</v>
      </c>
    </row>
    <row r="613" spans="1:30" x14ac:dyDescent="0.25">
      <c r="A613" s="7" t="s">
        <v>1973</v>
      </c>
      <c r="B613" s="8" t="e">
        <f>(Audi!#REF!)</f>
        <v>#REF!</v>
      </c>
      <c r="C613" s="9" t="e">
        <f>(Audi!#REF!)</f>
        <v>#REF!</v>
      </c>
      <c r="D613" s="59" t="e">
        <f>(Audi!#REF!)</f>
        <v>#REF!</v>
      </c>
      <c r="E613" s="8" t="e">
        <f>(Audi!#REF!)</f>
        <v>#REF!</v>
      </c>
      <c r="F613" s="8" t="e">
        <f>(Audi!#REF!)</f>
        <v>#REF!</v>
      </c>
      <c r="G613" s="14" t="e">
        <f>(Audi!#REF!)</f>
        <v>#REF!</v>
      </c>
      <c r="H613" s="12" t="e">
        <f>(Audi!#REF!)</f>
        <v>#REF!</v>
      </c>
      <c r="I613" s="12" t="e">
        <f>(Audi!#REF!)</f>
        <v>#REF!</v>
      </c>
      <c r="J613" s="12" t="e">
        <f>(Audi!#REF!)</f>
        <v>#REF!</v>
      </c>
      <c r="K613" s="12" t="e">
        <f>(Audi!#REF!)</f>
        <v>#REF!</v>
      </c>
      <c r="L613" s="12" t="e">
        <f>(Audi!#REF!)</f>
        <v>#REF!</v>
      </c>
      <c r="M613" s="8" t="e">
        <f>(Audi!#REF!)</f>
        <v>#REF!</v>
      </c>
      <c r="N613" s="8" t="e">
        <f>(Audi!#REF!)</f>
        <v>#REF!</v>
      </c>
      <c r="O613" s="9" t="e">
        <f>(Audi!#REF!)</f>
        <v>#REF!</v>
      </c>
      <c r="P613" s="60" t="e">
        <f>(Audi!#REF!)</f>
        <v>#REF!</v>
      </c>
      <c r="Q613" s="8" t="e">
        <f>(Audi!#REF!)</f>
        <v>#REF!</v>
      </c>
      <c r="R613" s="14" t="e">
        <f>(Audi!#REF!)</f>
        <v>#REF!</v>
      </c>
      <c r="S613" s="12" t="e">
        <f>(Audi!#REF!)</f>
        <v>#REF!</v>
      </c>
      <c r="T613" s="12" t="e">
        <f>(Audi!#REF!)</f>
        <v>#REF!</v>
      </c>
      <c r="U613" s="12" t="e">
        <f>(Audi!#REF!)</f>
        <v>#REF!</v>
      </c>
      <c r="V613" s="12" t="e">
        <f>(Audi!#REF!)</f>
        <v>#REF!</v>
      </c>
      <c r="W613" s="12" t="e">
        <f>(Audi!#REF!)</f>
        <v>#REF!</v>
      </c>
      <c r="X613" s="8" t="e">
        <f>(Audi!#REF!)</f>
        <v>#REF!</v>
      </c>
      <c r="Y613" s="8" t="e">
        <f>(Audi!#REF!)</f>
        <v>#REF!</v>
      </c>
      <c r="Z613" s="9" t="e">
        <f>(Audi!#REF!)</f>
        <v>#REF!</v>
      </c>
      <c r="AA613" s="8" t="e">
        <f>(Audi!#REF!)</f>
        <v>#REF!</v>
      </c>
      <c r="AB613" s="8" t="e">
        <f>(Audi!#REF!)</f>
        <v>#REF!</v>
      </c>
      <c r="AC613" s="8" t="e">
        <f>(Audi!#REF!)</f>
        <v>#REF!</v>
      </c>
      <c r="AD613" s="8" t="e">
        <f>(Audi!#REF!)</f>
        <v>#REF!</v>
      </c>
    </row>
    <row r="614" spans="1:30" x14ac:dyDescent="0.25">
      <c r="A614" s="7" t="s">
        <v>1973</v>
      </c>
      <c r="B614" s="8" t="e">
        <f>(Audi!#REF!)</f>
        <v>#REF!</v>
      </c>
      <c r="C614" s="9" t="e">
        <f>(Audi!#REF!)</f>
        <v>#REF!</v>
      </c>
      <c r="D614" s="59" t="e">
        <f>(Audi!#REF!)</f>
        <v>#REF!</v>
      </c>
      <c r="E614" s="8" t="e">
        <f>(Audi!#REF!)</f>
        <v>#REF!</v>
      </c>
      <c r="F614" s="8" t="e">
        <f>(Audi!#REF!)</f>
        <v>#REF!</v>
      </c>
      <c r="G614" s="14" t="e">
        <f>(Audi!#REF!)</f>
        <v>#REF!</v>
      </c>
      <c r="H614" s="12" t="e">
        <f>(Audi!#REF!)</f>
        <v>#REF!</v>
      </c>
      <c r="I614" s="12" t="e">
        <f>(Audi!#REF!)</f>
        <v>#REF!</v>
      </c>
      <c r="J614" s="12" t="e">
        <f>(Audi!#REF!)</f>
        <v>#REF!</v>
      </c>
      <c r="K614" s="12" t="e">
        <f>(Audi!#REF!)</f>
        <v>#REF!</v>
      </c>
      <c r="L614" s="12" t="e">
        <f>(Audi!#REF!)</f>
        <v>#REF!</v>
      </c>
      <c r="M614" s="8" t="e">
        <f>(Audi!#REF!)</f>
        <v>#REF!</v>
      </c>
      <c r="N614" s="8" t="e">
        <f>(Audi!#REF!)</f>
        <v>#REF!</v>
      </c>
      <c r="O614" s="9" t="e">
        <f>(Audi!#REF!)</f>
        <v>#REF!</v>
      </c>
      <c r="P614" s="60" t="e">
        <f>(Audi!#REF!)</f>
        <v>#REF!</v>
      </c>
      <c r="Q614" s="8" t="e">
        <f>(Audi!#REF!)</f>
        <v>#REF!</v>
      </c>
      <c r="R614" s="14" t="e">
        <f>(Audi!#REF!)</f>
        <v>#REF!</v>
      </c>
      <c r="S614" s="12" t="e">
        <f>(Audi!#REF!)</f>
        <v>#REF!</v>
      </c>
      <c r="T614" s="12" t="e">
        <f>(Audi!#REF!)</f>
        <v>#REF!</v>
      </c>
      <c r="U614" s="12" t="e">
        <f>(Audi!#REF!)</f>
        <v>#REF!</v>
      </c>
      <c r="V614" s="12" t="e">
        <f>(Audi!#REF!)</f>
        <v>#REF!</v>
      </c>
      <c r="W614" s="12" t="e">
        <f>(Audi!#REF!)</f>
        <v>#REF!</v>
      </c>
      <c r="X614" s="8" t="e">
        <f>(Audi!#REF!)</f>
        <v>#REF!</v>
      </c>
      <c r="Y614" s="8" t="e">
        <f>(Audi!#REF!)</f>
        <v>#REF!</v>
      </c>
      <c r="Z614" s="9" t="e">
        <f>(Audi!#REF!)</f>
        <v>#REF!</v>
      </c>
      <c r="AA614" s="8" t="e">
        <f>(Audi!#REF!)</f>
        <v>#REF!</v>
      </c>
      <c r="AB614" s="8" t="e">
        <f>(Audi!#REF!)</f>
        <v>#REF!</v>
      </c>
      <c r="AC614" s="8" t="e">
        <f>(Audi!#REF!)</f>
        <v>#REF!</v>
      </c>
      <c r="AD614" s="8" t="e">
        <f>(Audi!#REF!)</f>
        <v>#REF!</v>
      </c>
    </row>
    <row r="615" spans="1:30" x14ac:dyDescent="0.25">
      <c r="A615" s="7" t="s">
        <v>1973</v>
      </c>
      <c r="B615" s="8" t="e">
        <f>(Audi!#REF!)</f>
        <v>#REF!</v>
      </c>
      <c r="C615" s="9" t="e">
        <f>(Audi!#REF!)</f>
        <v>#REF!</v>
      </c>
      <c r="D615" s="59" t="e">
        <f>(Audi!#REF!)</f>
        <v>#REF!</v>
      </c>
      <c r="E615" s="8" t="e">
        <f>(Audi!#REF!)</f>
        <v>#REF!</v>
      </c>
      <c r="F615" s="8" t="e">
        <f>(Audi!#REF!)</f>
        <v>#REF!</v>
      </c>
      <c r="G615" s="14" t="e">
        <f>(Audi!#REF!)</f>
        <v>#REF!</v>
      </c>
      <c r="H615" s="12" t="e">
        <f>(Audi!#REF!)</f>
        <v>#REF!</v>
      </c>
      <c r="I615" s="12" t="e">
        <f>(Audi!#REF!)</f>
        <v>#REF!</v>
      </c>
      <c r="J615" s="12" t="e">
        <f>(Audi!#REF!)</f>
        <v>#REF!</v>
      </c>
      <c r="K615" s="12" t="e">
        <f>(Audi!#REF!)</f>
        <v>#REF!</v>
      </c>
      <c r="L615" s="12" t="e">
        <f>(Audi!#REF!)</f>
        <v>#REF!</v>
      </c>
      <c r="M615" s="8" t="e">
        <f>(Audi!#REF!)</f>
        <v>#REF!</v>
      </c>
      <c r="N615" s="8" t="e">
        <f>(Audi!#REF!)</f>
        <v>#REF!</v>
      </c>
      <c r="O615" s="9" t="e">
        <f>(Audi!#REF!)</f>
        <v>#REF!</v>
      </c>
      <c r="P615" s="60" t="e">
        <f>(Audi!#REF!)</f>
        <v>#REF!</v>
      </c>
      <c r="Q615" s="8" t="e">
        <f>(Audi!#REF!)</f>
        <v>#REF!</v>
      </c>
      <c r="R615" s="14" t="e">
        <f>(Audi!#REF!)</f>
        <v>#REF!</v>
      </c>
      <c r="S615" s="12" t="e">
        <f>(Audi!#REF!)</f>
        <v>#REF!</v>
      </c>
      <c r="T615" s="12" t="e">
        <f>(Audi!#REF!)</f>
        <v>#REF!</v>
      </c>
      <c r="U615" s="12" t="e">
        <f>(Audi!#REF!)</f>
        <v>#REF!</v>
      </c>
      <c r="V615" s="12" t="e">
        <f>(Audi!#REF!)</f>
        <v>#REF!</v>
      </c>
      <c r="W615" s="12" t="e">
        <f>(Audi!#REF!)</f>
        <v>#REF!</v>
      </c>
      <c r="X615" s="8" t="e">
        <f>(Audi!#REF!)</f>
        <v>#REF!</v>
      </c>
      <c r="Y615" s="8" t="e">
        <f>(Audi!#REF!)</f>
        <v>#REF!</v>
      </c>
      <c r="Z615" s="9" t="e">
        <f>(Audi!#REF!)</f>
        <v>#REF!</v>
      </c>
      <c r="AA615" s="8" t="e">
        <f>(Audi!#REF!)</f>
        <v>#REF!</v>
      </c>
      <c r="AB615" s="8" t="e">
        <f>(Audi!#REF!)</f>
        <v>#REF!</v>
      </c>
      <c r="AC615" s="8" t="e">
        <f>(Audi!#REF!)</f>
        <v>#REF!</v>
      </c>
      <c r="AD615" s="8" t="e">
        <f>(Audi!#REF!)</f>
        <v>#REF!</v>
      </c>
    </row>
    <row r="616" spans="1:30" x14ac:dyDescent="0.25">
      <c r="A616" s="7" t="s">
        <v>1973</v>
      </c>
      <c r="B616" s="8" t="e">
        <f>(Audi!#REF!)</f>
        <v>#REF!</v>
      </c>
      <c r="C616" s="9" t="e">
        <f>(Audi!#REF!)</f>
        <v>#REF!</v>
      </c>
      <c r="D616" s="59" t="e">
        <f>(Audi!#REF!)</f>
        <v>#REF!</v>
      </c>
      <c r="E616" s="8" t="e">
        <f>(Audi!#REF!)</f>
        <v>#REF!</v>
      </c>
      <c r="F616" s="8" t="e">
        <f>(Audi!#REF!)</f>
        <v>#REF!</v>
      </c>
      <c r="G616" s="14" t="e">
        <f>(Audi!#REF!)</f>
        <v>#REF!</v>
      </c>
      <c r="H616" s="12" t="e">
        <f>(Audi!#REF!)</f>
        <v>#REF!</v>
      </c>
      <c r="I616" s="12" t="e">
        <f>(Audi!#REF!)</f>
        <v>#REF!</v>
      </c>
      <c r="J616" s="12" t="e">
        <f>(Audi!#REF!)</f>
        <v>#REF!</v>
      </c>
      <c r="K616" s="12" t="e">
        <f>(Audi!#REF!)</f>
        <v>#REF!</v>
      </c>
      <c r="L616" s="12" t="e">
        <f>(Audi!#REF!)</f>
        <v>#REF!</v>
      </c>
      <c r="M616" s="8" t="e">
        <f>(Audi!#REF!)</f>
        <v>#REF!</v>
      </c>
      <c r="N616" s="8" t="e">
        <f>(Audi!#REF!)</f>
        <v>#REF!</v>
      </c>
      <c r="O616" s="9" t="e">
        <f>(Audi!#REF!)</f>
        <v>#REF!</v>
      </c>
      <c r="P616" s="60" t="e">
        <f>(Audi!#REF!)</f>
        <v>#REF!</v>
      </c>
      <c r="Q616" s="8" t="e">
        <f>(Audi!#REF!)</f>
        <v>#REF!</v>
      </c>
      <c r="R616" s="14" t="e">
        <f>(Audi!#REF!)</f>
        <v>#REF!</v>
      </c>
      <c r="S616" s="12" t="e">
        <f>(Audi!#REF!)</f>
        <v>#REF!</v>
      </c>
      <c r="T616" s="12" t="e">
        <f>(Audi!#REF!)</f>
        <v>#REF!</v>
      </c>
      <c r="U616" s="12" t="e">
        <f>(Audi!#REF!)</f>
        <v>#REF!</v>
      </c>
      <c r="V616" s="12" t="e">
        <f>(Audi!#REF!)</f>
        <v>#REF!</v>
      </c>
      <c r="W616" s="12" t="e">
        <f>(Audi!#REF!)</f>
        <v>#REF!</v>
      </c>
      <c r="X616" s="8" t="e">
        <f>(Audi!#REF!)</f>
        <v>#REF!</v>
      </c>
      <c r="Y616" s="8" t="e">
        <f>(Audi!#REF!)</f>
        <v>#REF!</v>
      </c>
      <c r="Z616" s="9" t="e">
        <f>(Audi!#REF!)</f>
        <v>#REF!</v>
      </c>
      <c r="AA616" s="8" t="e">
        <f>(Audi!#REF!)</f>
        <v>#REF!</v>
      </c>
      <c r="AB616" s="8" t="e">
        <f>(Audi!#REF!)</f>
        <v>#REF!</v>
      </c>
      <c r="AC616" s="8" t="e">
        <f>(Audi!#REF!)</f>
        <v>#REF!</v>
      </c>
      <c r="AD616" s="8" t="e">
        <f>(Audi!#REF!)</f>
        <v>#REF!</v>
      </c>
    </row>
    <row r="617" spans="1:30" x14ac:dyDescent="0.25">
      <c r="A617" s="7" t="s">
        <v>1973</v>
      </c>
      <c r="B617" s="8" t="e">
        <f>(Audi!#REF!)</f>
        <v>#REF!</v>
      </c>
      <c r="C617" s="9" t="e">
        <f>(Audi!#REF!)</f>
        <v>#REF!</v>
      </c>
      <c r="D617" s="59" t="e">
        <f>(Audi!#REF!)</f>
        <v>#REF!</v>
      </c>
      <c r="E617" s="8" t="e">
        <f>(Audi!#REF!)</f>
        <v>#REF!</v>
      </c>
      <c r="F617" s="8" t="e">
        <f>(Audi!#REF!)</f>
        <v>#REF!</v>
      </c>
      <c r="G617" s="14" t="e">
        <f>(Audi!#REF!)</f>
        <v>#REF!</v>
      </c>
      <c r="H617" s="12" t="e">
        <f>(Audi!#REF!)</f>
        <v>#REF!</v>
      </c>
      <c r="I617" s="12" t="e">
        <f>(Audi!#REF!)</f>
        <v>#REF!</v>
      </c>
      <c r="J617" s="12" t="e">
        <f>(Audi!#REF!)</f>
        <v>#REF!</v>
      </c>
      <c r="K617" s="12" t="e">
        <f>(Audi!#REF!)</f>
        <v>#REF!</v>
      </c>
      <c r="L617" s="12" t="e">
        <f>(Audi!#REF!)</f>
        <v>#REF!</v>
      </c>
      <c r="M617" s="8" t="e">
        <f>(Audi!#REF!)</f>
        <v>#REF!</v>
      </c>
      <c r="N617" s="8" t="e">
        <f>(Audi!#REF!)</f>
        <v>#REF!</v>
      </c>
      <c r="O617" s="9" t="e">
        <f>(Audi!#REF!)</f>
        <v>#REF!</v>
      </c>
      <c r="P617" s="60" t="e">
        <f>(Audi!#REF!)</f>
        <v>#REF!</v>
      </c>
      <c r="Q617" s="8" t="e">
        <f>(Audi!#REF!)</f>
        <v>#REF!</v>
      </c>
      <c r="R617" s="14" t="e">
        <f>(Audi!#REF!)</f>
        <v>#REF!</v>
      </c>
      <c r="S617" s="12" t="e">
        <f>(Audi!#REF!)</f>
        <v>#REF!</v>
      </c>
      <c r="T617" s="12" t="e">
        <f>(Audi!#REF!)</f>
        <v>#REF!</v>
      </c>
      <c r="U617" s="12" t="e">
        <f>(Audi!#REF!)</f>
        <v>#REF!</v>
      </c>
      <c r="V617" s="12" t="e">
        <f>(Audi!#REF!)</f>
        <v>#REF!</v>
      </c>
      <c r="W617" s="12" t="e">
        <f>(Audi!#REF!)</f>
        <v>#REF!</v>
      </c>
      <c r="X617" s="8" t="e">
        <f>(Audi!#REF!)</f>
        <v>#REF!</v>
      </c>
      <c r="Y617" s="8" t="e">
        <f>(Audi!#REF!)</f>
        <v>#REF!</v>
      </c>
      <c r="Z617" s="9" t="e">
        <f>(Audi!#REF!)</f>
        <v>#REF!</v>
      </c>
      <c r="AA617" s="8" t="e">
        <f>(Audi!#REF!)</f>
        <v>#REF!</v>
      </c>
      <c r="AB617" s="8" t="e">
        <f>(Audi!#REF!)</f>
        <v>#REF!</v>
      </c>
      <c r="AC617" s="8" t="e">
        <f>(Audi!#REF!)</f>
        <v>#REF!</v>
      </c>
      <c r="AD617" s="8" t="e">
        <f>(Audi!#REF!)</f>
        <v>#REF!</v>
      </c>
    </row>
    <row r="618" spans="1:30" x14ac:dyDescent="0.25">
      <c r="A618" s="7" t="s">
        <v>1973</v>
      </c>
      <c r="B618" s="8" t="e">
        <f>(Audi!#REF!)</f>
        <v>#REF!</v>
      </c>
      <c r="C618" s="9" t="e">
        <f>(Audi!#REF!)</f>
        <v>#REF!</v>
      </c>
      <c r="D618" s="59" t="e">
        <f>(Audi!#REF!)</f>
        <v>#REF!</v>
      </c>
      <c r="E618" s="8" t="e">
        <f>(Audi!#REF!)</f>
        <v>#REF!</v>
      </c>
      <c r="F618" s="8" t="e">
        <f>(Audi!#REF!)</f>
        <v>#REF!</v>
      </c>
      <c r="G618" s="14" t="e">
        <f>(Audi!#REF!)</f>
        <v>#REF!</v>
      </c>
      <c r="H618" s="12" t="e">
        <f>(Audi!#REF!)</f>
        <v>#REF!</v>
      </c>
      <c r="I618" s="12" t="e">
        <f>(Audi!#REF!)</f>
        <v>#REF!</v>
      </c>
      <c r="J618" s="12" t="e">
        <f>(Audi!#REF!)</f>
        <v>#REF!</v>
      </c>
      <c r="K618" s="12" t="e">
        <f>(Audi!#REF!)</f>
        <v>#REF!</v>
      </c>
      <c r="L618" s="12" t="e">
        <f>(Audi!#REF!)</f>
        <v>#REF!</v>
      </c>
      <c r="M618" s="8" t="e">
        <f>(Audi!#REF!)</f>
        <v>#REF!</v>
      </c>
      <c r="N618" s="8" t="e">
        <f>(Audi!#REF!)</f>
        <v>#REF!</v>
      </c>
      <c r="O618" s="9" t="e">
        <f>(Audi!#REF!)</f>
        <v>#REF!</v>
      </c>
      <c r="P618" s="60" t="e">
        <f>(Audi!#REF!)</f>
        <v>#REF!</v>
      </c>
      <c r="Q618" s="8" t="e">
        <f>(Audi!#REF!)</f>
        <v>#REF!</v>
      </c>
      <c r="R618" s="14" t="e">
        <f>(Audi!#REF!)</f>
        <v>#REF!</v>
      </c>
      <c r="S618" s="12" t="e">
        <f>(Audi!#REF!)</f>
        <v>#REF!</v>
      </c>
      <c r="T618" s="12" t="e">
        <f>(Audi!#REF!)</f>
        <v>#REF!</v>
      </c>
      <c r="U618" s="12" t="e">
        <f>(Audi!#REF!)</f>
        <v>#REF!</v>
      </c>
      <c r="V618" s="12" t="e">
        <f>(Audi!#REF!)</f>
        <v>#REF!</v>
      </c>
      <c r="W618" s="12" t="e">
        <f>(Audi!#REF!)</f>
        <v>#REF!</v>
      </c>
      <c r="X618" s="8" t="e">
        <f>(Audi!#REF!)</f>
        <v>#REF!</v>
      </c>
      <c r="Y618" s="8" t="e">
        <f>(Audi!#REF!)</f>
        <v>#REF!</v>
      </c>
      <c r="Z618" s="9" t="e">
        <f>(Audi!#REF!)</f>
        <v>#REF!</v>
      </c>
      <c r="AA618" s="8" t="e">
        <f>(Audi!#REF!)</f>
        <v>#REF!</v>
      </c>
      <c r="AB618" s="8" t="e">
        <f>(Audi!#REF!)</f>
        <v>#REF!</v>
      </c>
      <c r="AC618" s="8" t="e">
        <f>(Audi!#REF!)</f>
        <v>#REF!</v>
      </c>
      <c r="AD618" s="8" t="e">
        <f>(Audi!#REF!)</f>
        <v>#REF!</v>
      </c>
    </row>
    <row r="619" spans="1:30" x14ac:dyDescent="0.25">
      <c r="A619" s="7" t="s">
        <v>1973</v>
      </c>
      <c r="B619" s="8" t="e">
        <f>(Audi!#REF!)</f>
        <v>#REF!</v>
      </c>
      <c r="C619" s="9" t="e">
        <f>(Audi!#REF!)</f>
        <v>#REF!</v>
      </c>
      <c r="D619" s="59" t="e">
        <f>(Audi!#REF!)</f>
        <v>#REF!</v>
      </c>
      <c r="E619" s="8" t="e">
        <f>(Audi!#REF!)</f>
        <v>#REF!</v>
      </c>
      <c r="F619" s="8" t="e">
        <f>(Audi!#REF!)</f>
        <v>#REF!</v>
      </c>
      <c r="G619" s="14" t="e">
        <f>(Audi!#REF!)</f>
        <v>#REF!</v>
      </c>
      <c r="H619" s="12" t="e">
        <f>(Audi!#REF!)</f>
        <v>#REF!</v>
      </c>
      <c r="I619" s="12" t="e">
        <f>(Audi!#REF!)</f>
        <v>#REF!</v>
      </c>
      <c r="J619" s="12" t="e">
        <f>(Audi!#REF!)</f>
        <v>#REF!</v>
      </c>
      <c r="K619" s="12" t="e">
        <f>(Audi!#REF!)</f>
        <v>#REF!</v>
      </c>
      <c r="L619" s="12" t="e">
        <f>(Audi!#REF!)</f>
        <v>#REF!</v>
      </c>
      <c r="M619" s="8" t="e">
        <f>(Audi!#REF!)</f>
        <v>#REF!</v>
      </c>
      <c r="N619" s="8" t="e">
        <f>(Audi!#REF!)</f>
        <v>#REF!</v>
      </c>
      <c r="O619" s="9" t="e">
        <f>(Audi!#REF!)</f>
        <v>#REF!</v>
      </c>
      <c r="P619" s="60" t="e">
        <f>(Audi!#REF!)</f>
        <v>#REF!</v>
      </c>
      <c r="Q619" s="8" t="e">
        <f>(Audi!#REF!)</f>
        <v>#REF!</v>
      </c>
      <c r="R619" s="14" t="e">
        <f>(Audi!#REF!)</f>
        <v>#REF!</v>
      </c>
      <c r="S619" s="12" t="e">
        <f>(Audi!#REF!)</f>
        <v>#REF!</v>
      </c>
      <c r="T619" s="12" t="e">
        <f>(Audi!#REF!)</f>
        <v>#REF!</v>
      </c>
      <c r="U619" s="12" t="e">
        <f>(Audi!#REF!)</f>
        <v>#REF!</v>
      </c>
      <c r="V619" s="12" t="e">
        <f>(Audi!#REF!)</f>
        <v>#REF!</v>
      </c>
      <c r="W619" s="12" t="e">
        <f>(Audi!#REF!)</f>
        <v>#REF!</v>
      </c>
      <c r="X619" s="8" t="e">
        <f>(Audi!#REF!)</f>
        <v>#REF!</v>
      </c>
      <c r="Y619" s="8" t="e">
        <f>(Audi!#REF!)</f>
        <v>#REF!</v>
      </c>
      <c r="Z619" s="9" t="e">
        <f>(Audi!#REF!)</f>
        <v>#REF!</v>
      </c>
      <c r="AA619" s="8" t="e">
        <f>(Audi!#REF!)</f>
        <v>#REF!</v>
      </c>
      <c r="AB619" s="8" t="e">
        <f>(Audi!#REF!)</f>
        <v>#REF!</v>
      </c>
      <c r="AC619" s="8" t="e">
        <f>(Audi!#REF!)</f>
        <v>#REF!</v>
      </c>
      <c r="AD619" s="8" t="e">
        <f>(Audi!#REF!)</f>
        <v>#REF!</v>
      </c>
    </row>
    <row r="620" spans="1:30" x14ac:dyDescent="0.25">
      <c r="A620" s="7" t="s">
        <v>1973</v>
      </c>
      <c r="B620" s="8" t="str">
        <f>(Audi!A557)</f>
        <v>SQ5</v>
      </c>
      <c r="C620" s="9" t="str">
        <f>(Audi!B557)</f>
        <v>2017-2020</v>
      </c>
      <c r="D620" s="59" t="str">
        <f>(Audi!C557)</f>
        <v>FF10</v>
      </c>
      <c r="E620" s="8" t="str">
        <f>(Audi!D557)</f>
        <v>Tarmac</v>
      </c>
      <c r="F620" s="8" t="str">
        <f>(Audi!E557)</f>
        <v>10M109530013TM</v>
      </c>
      <c r="G620" s="14">
        <f>(Audi!F557)</f>
        <v>0</v>
      </c>
      <c r="H620" s="12" t="str">
        <f>(Audi!G557)</f>
        <v>21"</v>
      </c>
      <c r="I620" s="12" t="str">
        <f>(Audi!H557)</f>
        <v>9.5"</v>
      </c>
      <c r="J620" s="12" t="str">
        <f>(Audi!I557)</f>
        <v>30</v>
      </c>
      <c r="K620" s="12" t="str">
        <f>(Audi!J557)</f>
        <v>5x112</v>
      </c>
      <c r="L620" s="12">
        <f>(Audi!K557)</f>
        <v>66.56</v>
      </c>
      <c r="M620" s="8" t="str">
        <f>(Audi!L557)</f>
        <v>Medium Offset</v>
      </c>
      <c r="N620" s="8">
        <f>(Audi!M557)</f>
        <v>0</v>
      </c>
      <c r="O620" s="9" t="str">
        <f>(Audi!N557)</f>
        <v>255/40R21</v>
      </c>
      <c r="P620" s="60" t="str">
        <f>(Audi!O557)</f>
        <v>FF10</v>
      </c>
      <c r="Q620" s="8" t="str">
        <f>(Audi!P557)</f>
        <v>10M109530013TM</v>
      </c>
      <c r="R620" s="14">
        <f>(Audi!Q557)</f>
        <v>0</v>
      </c>
      <c r="S620" s="12" t="str">
        <f>(Audi!R557)</f>
        <v>21"</v>
      </c>
      <c r="T620" s="12" t="str">
        <f>(Audi!S557)</f>
        <v>9.5"</v>
      </c>
      <c r="U620" s="12" t="str">
        <f>(Audi!T557)</f>
        <v>30</v>
      </c>
      <c r="V620" s="12" t="str">
        <f>(Audi!U557)</f>
        <v>5x112</v>
      </c>
      <c r="W620" s="12">
        <f>(Audi!V557)</f>
        <v>66.56</v>
      </c>
      <c r="X620" s="8" t="str">
        <f>(Audi!W557)</f>
        <v>Medium Offset</v>
      </c>
      <c r="Y620" s="8">
        <f>(Audi!X557)</f>
        <v>0</v>
      </c>
      <c r="Z620" s="9" t="str">
        <f>(Audi!Y557)</f>
        <v>255/40R21</v>
      </c>
      <c r="AA620" s="8">
        <f>(Audi!Z557)</f>
        <v>0</v>
      </c>
      <c r="AB620" s="8" t="str">
        <f>(Audi!AA557)</f>
        <v>Included</v>
      </c>
      <c r="AC620" s="8" t="str">
        <f>(Audi!AB557)</f>
        <v>LBM1415027C60-ZN</v>
      </c>
      <c r="AD620" s="8" t="str">
        <f>(Audi!AC557)</f>
        <v>HR666-571</v>
      </c>
    </row>
    <row r="621" spans="1:30" x14ac:dyDescent="0.25">
      <c r="A621" s="7" t="s">
        <v>1973</v>
      </c>
      <c r="B621" s="8" t="str">
        <f>(Audi!A558)</f>
        <v>SQ5</v>
      </c>
      <c r="C621" s="9" t="str">
        <f>(Audi!B558)</f>
        <v>2017-2020</v>
      </c>
      <c r="D621" s="59" t="str">
        <f>(Audi!C558)</f>
        <v>FF10</v>
      </c>
      <c r="E621" s="8" t="str">
        <f>(Audi!D558)</f>
        <v>Liquid Metal</v>
      </c>
      <c r="F621" s="8" t="str">
        <f>(Audi!E558)</f>
        <v>10M109530013LM</v>
      </c>
      <c r="G621" s="14">
        <f>(Audi!F558)</f>
        <v>-6</v>
      </c>
      <c r="H621" s="12" t="str">
        <f>(Audi!G558)</f>
        <v>21"</v>
      </c>
      <c r="I621" s="12" t="str">
        <f>(Audi!H558)</f>
        <v>9.5"</v>
      </c>
      <c r="J621" s="12" t="str">
        <f>(Audi!I558)</f>
        <v>30</v>
      </c>
      <c r="K621" s="12" t="str">
        <f>(Audi!J558)</f>
        <v>5x112</v>
      </c>
      <c r="L621" s="12">
        <f>(Audi!K558)</f>
        <v>66.56</v>
      </c>
      <c r="M621" s="8" t="str">
        <f>(Audi!L558)</f>
        <v>Medium Offset</v>
      </c>
      <c r="N621" s="8">
        <f>(Audi!M558)</f>
        <v>0</v>
      </c>
      <c r="O621" s="9" t="str">
        <f>(Audi!N558)</f>
        <v>255/40R21</v>
      </c>
      <c r="P621" s="60" t="str">
        <f>(Audi!O558)</f>
        <v>FF10</v>
      </c>
      <c r="Q621" s="8" t="str">
        <f>(Audi!P558)</f>
        <v>10M109530013LM</v>
      </c>
      <c r="R621" s="14">
        <f>(Audi!Q558)</f>
        <v>-6</v>
      </c>
      <c r="S621" s="12" t="str">
        <f>(Audi!R558)</f>
        <v>21"</v>
      </c>
      <c r="T621" s="12" t="str">
        <f>(Audi!S558)</f>
        <v>9.5"</v>
      </c>
      <c r="U621" s="12" t="str">
        <f>(Audi!T558)</f>
        <v>30</v>
      </c>
      <c r="V621" s="12" t="str">
        <f>(Audi!U558)</f>
        <v>5x112</v>
      </c>
      <c r="W621" s="12">
        <f>(Audi!V558)</f>
        <v>66.56</v>
      </c>
      <c r="X621" s="8" t="str">
        <f>(Audi!W558)</f>
        <v>Medium Offset</v>
      </c>
      <c r="Y621" s="8">
        <f>(Audi!X558)</f>
        <v>0</v>
      </c>
      <c r="Z621" s="9" t="str">
        <f>(Audi!Y558)</f>
        <v>255/40R21</v>
      </c>
      <c r="AA621" s="8">
        <f>(Audi!Z558)</f>
        <v>0</v>
      </c>
      <c r="AB621" s="8" t="str">
        <f>(Audi!AA558)</f>
        <v>Included</v>
      </c>
      <c r="AC621" s="8" t="str">
        <f>(Audi!AB558)</f>
        <v>LBM1415027C60-ZN</v>
      </c>
      <c r="AD621" s="8" t="str">
        <f>(Audi!AC558)</f>
        <v>HR666-571</v>
      </c>
    </row>
    <row r="622" spans="1:30" x14ac:dyDescent="0.25">
      <c r="A622" s="7" t="s">
        <v>1973</v>
      </c>
      <c r="B622" s="8" t="e">
        <f>(Audi!#REF!)</f>
        <v>#REF!</v>
      </c>
      <c r="C622" s="9" t="e">
        <f>(Audi!#REF!)</f>
        <v>#REF!</v>
      </c>
      <c r="D622" s="59" t="e">
        <f>(Audi!#REF!)</f>
        <v>#REF!</v>
      </c>
      <c r="E622" s="8" t="e">
        <f>(Audi!#REF!)</f>
        <v>#REF!</v>
      </c>
      <c r="F622" s="8" t="e">
        <f>(Audi!#REF!)</f>
        <v>#REF!</v>
      </c>
      <c r="G622" s="14" t="e">
        <f>(Audi!#REF!)</f>
        <v>#REF!</v>
      </c>
      <c r="H622" s="12" t="e">
        <f>(Audi!#REF!)</f>
        <v>#REF!</v>
      </c>
      <c r="I622" s="12" t="e">
        <f>(Audi!#REF!)</f>
        <v>#REF!</v>
      </c>
      <c r="J622" s="12" t="e">
        <f>(Audi!#REF!)</f>
        <v>#REF!</v>
      </c>
      <c r="K622" s="12" t="e">
        <f>(Audi!#REF!)</f>
        <v>#REF!</v>
      </c>
      <c r="L622" s="12" t="e">
        <f>(Audi!#REF!)</f>
        <v>#REF!</v>
      </c>
      <c r="M622" s="8" t="e">
        <f>(Audi!#REF!)</f>
        <v>#REF!</v>
      </c>
      <c r="N622" s="8" t="e">
        <f>(Audi!#REF!)</f>
        <v>#REF!</v>
      </c>
      <c r="O622" s="9" t="e">
        <f>(Audi!#REF!)</f>
        <v>#REF!</v>
      </c>
      <c r="P622" s="60" t="e">
        <f>(Audi!#REF!)</f>
        <v>#REF!</v>
      </c>
      <c r="Q622" s="8" t="e">
        <f>(Audi!#REF!)</f>
        <v>#REF!</v>
      </c>
      <c r="R622" s="14" t="e">
        <f>(Audi!#REF!)</f>
        <v>#REF!</v>
      </c>
      <c r="S622" s="12" t="e">
        <f>(Audi!#REF!)</f>
        <v>#REF!</v>
      </c>
      <c r="T622" s="12" t="e">
        <f>(Audi!#REF!)</f>
        <v>#REF!</v>
      </c>
      <c r="U622" s="12" t="e">
        <f>(Audi!#REF!)</f>
        <v>#REF!</v>
      </c>
      <c r="V622" s="12" t="e">
        <f>(Audi!#REF!)</f>
        <v>#REF!</v>
      </c>
      <c r="W622" s="12" t="e">
        <f>(Audi!#REF!)</f>
        <v>#REF!</v>
      </c>
      <c r="X622" s="8" t="e">
        <f>(Audi!#REF!)</f>
        <v>#REF!</v>
      </c>
      <c r="Y622" s="8" t="e">
        <f>(Audi!#REF!)</f>
        <v>#REF!</v>
      </c>
      <c r="Z622" s="9" t="e">
        <f>(Audi!#REF!)</f>
        <v>#REF!</v>
      </c>
      <c r="AA622" s="8" t="e">
        <f>(Audi!#REF!)</f>
        <v>#REF!</v>
      </c>
      <c r="AB622" s="8" t="e">
        <f>(Audi!#REF!)</f>
        <v>#REF!</v>
      </c>
      <c r="AC622" s="8" t="e">
        <f>(Audi!#REF!)</f>
        <v>#REF!</v>
      </c>
      <c r="AD622" s="8" t="e">
        <f>(Audi!#REF!)</f>
        <v>#REF!</v>
      </c>
    </row>
    <row r="623" spans="1:30" x14ac:dyDescent="0.25">
      <c r="A623" s="7" t="s">
        <v>1973</v>
      </c>
      <c r="B623" s="8" t="e">
        <f>(Audi!#REF!)</f>
        <v>#REF!</v>
      </c>
      <c r="C623" s="9" t="e">
        <f>(Audi!#REF!)</f>
        <v>#REF!</v>
      </c>
      <c r="D623" s="59" t="e">
        <f>(Audi!#REF!)</f>
        <v>#REF!</v>
      </c>
      <c r="E623" s="8" t="e">
        <f>(Audi!#REF!)</f>
        <v>#REF!</v>
      </c>
      <c r="F623" s="8" t="e">
        <f>(Audi!#REF!)</f>
        <v>#REF!</v>
      </c>
      <c r="G623" s="14" t="e">
        <f>(Audi!#REF!)</f>
        <v>#REF!</v>
      </c>
      <c r="H623" s="12" t="e">
        <f>(Audi!#REF!)</f>
        <v>#REF!</v>
      </c>
      <c r="I623" s="12" t="e">
        <f>(Audi!#REF!)</f>
        <v>#REF!</v>
      </c>
      <c r="J623" s="12" t="e">
        <f>(Audi!#REF!)</f>
        <v>#REF!</v>
      </c>
      <c r="K623" s="12" t="e">
        <f>(Audi!#REF!)</f>
        <v>#REF!</v>
      </c>
      <c r="L623" s="12" t="e">
        <f>(Audi!#REF!)</f>
        <v>#REF!</v>
      </c>
      <c r="M623" s="8" t="e">
        <f>(Audi!#REF!)</f>
        <v>#REF!</v>
      </c>
      <c r="N623" s="8" t="e">
        <f>(Audi!#REF!)</f>
        <v>#REF!</v>
      </c>
      <c r="O623" s="9" t="e">
        <f>(Audi!#REF!)</f>
        <v>#REF!</v>
      </c>
      <c r="P623" s="60" t="e">
        <f>(Audi!#REF!)</f>
        <v>#REF!</v>
      </c>
      <c r="Q623" s="8" t="e">
        <f>(Audi!#REF!)</f>
        <v>#REF!</v>
      </c>
      <c r="R623" s="14" t="e">
        <f>(Audi!#REF!)</f>
        <v>#REF!</v>
      </c>
      <c r="S623" s="12" t="e">
        <f>(Audi!#REF!)</f>
        <v>#REF!</v>
      </c>
      <c r="T623" s="12" t="e">
        <f>(Audi!#REF!)</f>
        <v>#REF!</v>
      </c>
      <c r="U623" s="12" t="e">
        <f>(Audi!#REF!)</f>
        <v>#REF!</v>
      </c>
      <c r="V623" s="12" t="e">
        <f>(Audi!#REF!)</f>
        <v>#REF!</v>
      </c>
      <c r="W623" s="12" t="e">
        <f>(Audi!#REF!)</f>
        <v>#REF!</v>
      </c>
      <c r="X623" s="8" t="e">
        <f>(Audi!#REF!)</f>
        <v>#REF!</v>
      </c>
      <c r="Y623" s="8" t="e">
        <f>(Audi!#REF!)</f>
        <v>#REF!</v>
      </c>
      <c r="Z623" s="9" t="e">
        <f>(Audi!#REF!)</f>
        <v>#REF!</v>
      </c>
      <c r="AA623" s="8" t="e">
        <f>(Audi!#REF!)</f>
        <v>#REF!</v>
      </c>
      <c r="AB623" s="8" t="e">
        <f>(Audi!#REF!)</f>
        <v>#REF!</v>
      </c>
      <c r="AC623" s="8" t="e">
        <f>(Audi!#REF!)</f>
        <v>#REF!</v>
      </c>
      <c r="AD623" s="8" t="e">
        <f>(Audi!#REF!)</f>
        <v>#REF!</v>
      </c>
    </row>
    <row r="624" spans="1:30" x14ac:dyDescent="0.25">
      <c r="A624" s="7" t="s">
        <v>1973</v>
      </c>
      <c r="B624" s="8" t="str">
        <f>(Audi!A559)</f>
        <v>SQ5</v>
      </c>
      <c r="C624" s="9" t="str">
        <f>(Audi!B559)</f>
        <v>2013-2017</v>
      </c>
      <c r="D624" s="59" t="str">
        <f>(Audi!C559)</f>
        <v>FF11</v>
      </c>
      <c r="E624" s="8" t="str">
        <f>(Audi!D559)</f>
        <v>Tarmac</v>
      </c>
      <c r="F624" s="8" t="str">
        <f>(Audi!E559)</f>
        <v>11M009025013TM</v>
      </c>
      <c r="G624" s="14">
        <f>(Audi!F559)</f>
        <v>22</v>
      </c>
      <c r="H624" s="12" t="str">
        <f>(Audi!G559)</f>
        <v>20"</v>
      </c>
      <c r="I624" s="12" t="str">
        <f>(Audi!H559)</f>
        <v>9.0"</v>
      </c>
      <c r="J624" s="12" t="str">
        <f>(Audi!I559)</f>
        <v>25</v>
      </c>
      <c r="K624" s="12" t="str">
        <f>(Audi!J559)</f>
        <v>5x112</v>
      </c>
      <c r="L624" s="12">
        <f>(Audi!K559)</f>
        <v>66.56</v>
      </c>
      <c r="M624" s="8" t="str">
        <f>(Audi!L559)</f>
        <v>Medium Offset</v>
      </c>
      <c r="N624" s="8">
        <f>(Audi!M559)</f>
        <v>0</v>
      </c>
      <c r="O624" s="9" t="str">
        <f>(Audi!N559)</f>
        <v>255/45R20</v>
      </c>
      <c r="P624" s="60" t="str">
        <f>(Audi!O559)</f>
        <v>FF11</v>
      </c>
      <c r="Q624" s="8" t="str">
        <f>(Audi!P559)</f>
        <v>11M009025013TM</v>
      </c>
      <c r="R624" s="14">
        <f>(Audi!Q559)</f>
        <v>22</v>
      </c>
      <c r="S624" s="12" t="str">
        <f>(Audi!R559)</f>
        <v>20"</v>
      </c>
      <c r="T624" s="12" t="str">
        <f>(Audi!S559)</f>
        <v>9.0"</v>
      </c>
      <c r="U624" s="12" t="str">
        <f>(Audi!T559)</f>
        <v>25</v>
      </c>
      <c r="V624" s="12" t="str">
        <f>(Audi!U559)</f>
        <v>5x112</v>
      </c>
      <c r="W624" s="12">
        <f>(Audi!V559)</f>
        <v>66.56</v>
      </c>
      <c r="X624" s="8" t="str">
        <f>(Audi!W559)</f>
        <v>Medium Offset</v>
      </c>
      <c r="Y624" s="8">
        <f>(Audi!X559)</f>
        <v>0</v>
      </c>
      <c r="Z624" s="9" t="str">
        <f>(Audi!Y559)</f>
        <v>255/45R20</v>
      </c>
      <c r="AA624" s="8" t="str">
        <f>(Audi!Z559)</f>
        <v>Requires 5mm spacer to clear front brakes</v>
      </c>
      <c r="AB624" s="8" t="str">
        <f>(Audi!AA559)</f>
        <v>Included</v>
      </c>
      <c r="AC624" s="8" t="str">
        <f>(Audi!AB559)</f>
        <v>LBM1415027C60-ZN</v>
      </c>
      <c r="AD624" s="8">
        <f>(Audi!AC559)</f>
        <v>0</v>
      </c>
    </row>
    <row r="625" spans="1:30" x14ac:dyDescent="0.25">
      <c r="A625" s="7" t="s">
        <v>1973</v>
      </c>
      <c r="B625" s="8" t="str">
        <f>(Audi!A560)</f>
        <v>SQ5</v>
      </c>
      <c r="C625" s="9" t="str">
        <f>(Audi!B560)</f>
        <v>2013-2017</v>
      </c>
      <c r="D625" s="59" t="str">
        <f>(Audi!C560)</f>
        <v>FF11</v>
      </c>
      <c r="E625" s="8" t="str">
        <f>(Audi!D560)</f>
        <v>Liquid Metal</v>
      </c>
      <c r="F625" s="8" t="str">
        <f>(Audi!E560)</f>
        <v>11M009025013LM</v>
      </c>
      <c r="G625" s="14">
        <f>(Audi!F560)</f>
        <v>5</v>
      </c>
      <c r="H625" s="12" t="str">
        <f>(Audi!G560)</f>
        <v>20"</v>
      </c>
      <c r="I625" s="12" t="str">
        <f>(Audi!H560)</f>
        <v>9.0"</v>
      </c>
      <c r="J625" s="12" t="str">
        <f>(Audi!I560)</f>
        <v>25</v>
      </c>
      <c r="K625" s="12" t="str">
        <f>(Audi!J560)</f>
        <v>5x112</v>
      </c>
      <c r="L625" s="12">
        <f>(Audi!K560)</f>
        <v>66.56</v>
      </c>
      <c r="M625" s="8" t="str">
        <f>(Audi!L560)</f>
        <v>Medium Offset</v>
      </c>
      <c r="N625" s="8">
        <f>(Audi!M560)</f>
        <v>0</v>
      </c>
      <c r="O625" s="9" t="str">
        <f>(Audi!N560)</f>
        <v>255/45R20</v>
      </c>
      <c r="P625" s="60" t="str">
        <f>(Audi!O560)</f>
        <v>FF11</v>
      </c>
      <c r="Q625" s="8" t="str">
        <f>(Audi!P560)</f>
        <v>11M009025013LM</v>
      </c>
      <c r="R625" s="14">
        <f>(Audi!Q560)</f>
        <v>5</v>
      </c>
      <c r="S625" s="12" t="str">
        <f>(Audi!R560)</f>
        <v>20"</v>
      </c>
      <c r="T625" s="12" t="str">
        <f>(Audi!S560)</f>
        <v>9.0"</v>
      </c>
      <c r="U625" s="12" t="str">
        <f>(Audi!T560)</f>
        <v>25</v>
      </c>
      <c r="V625" s="12" t="str">
        <f>(Audi!U560)</f>
        <v>5x112</v>
      </c>
      <c r="W625" s="12">
        <f>(Audi!V560)</f>
        <v>66.56</v>
      </c>
      <c r="X625" s="8" t="str">
        <f>(Audi!W560)</f>
        <v>Medium Offset</v>
      </c>
      <c r="Y625" s="8">
        <f>(Audi!X560)</f>
        <v>0</v>
      </c>
      <c r="Z625" s="9" t="str">
        <f>(Audi!Y560)</f>
        <v>255/45R20</v>
      </c>
      <c r="AA625" s="8" t="str">
        <f>(Audi!Z560)</f>
        <v>Requires 5mm spacer to clear front brakes</v>
      </c>
      <c r="AB625" s="8" t="str">
        <f>(Audi!AA560)</f>
        <v>Included</v>
      </c>
      <c r="AC625" s="8" t="str">
        <f>(Audi!AB560)</f>
        <v>LBM1415027C60-ZN</v>
      </c>
      <c r="AD625" s="8">
        <f>(Audi!AC560)</f>
        <v>0</v>
      </c>
    </row>
    <row r="626" spans="1:30" x14ac:dyDescent="0.25">
      <c r="A626" s="7" t="s">
        <v>1973</v>
      </c>
      <c r="B626" s="8" t="e">
        <f>(Audi!#REF!)</f>
        <v>#REF!</v>
      </c>
      <c r="C626" s="9" t="e">
        <f>(Audi!#REF!)</f>
        <v>#REF!</v>
      </c>
      <c r="D626" s="59" t="e">
        <f>(Audi!#REF!)</f>
        <v>#REF!</v>
      </c>
      <c r="E626" s="8" t="e">
        <f>(Audi!#REF!)</f>
        <v>#REF!</v>
      </c>
      <c r="F626" s="8" t="e">
        <f>(Audi!#REF!)</f>
        <v>#REF!</v>
      </c>
      <c r="G626" s="14" t="e">
        <f>(Audi!#REF!)</f>
        <v>#REF!</v>
      </c>
      <c r="H626" s="12" t="e">
        <f>(Audi!#REF!)</f>
        <v>#REF!</v>
      </c>
      <c r="I626" s="12" t="e">
        <f>(Audi!#REF!)</f>
        <v>#REF!</v>
      </c>
      <c r="J626" s="12" t="e">
        <f>(Audi!#REF!)</f>
        <v>#REF!</v>
      </c>
      <c r="K626" s="12" t="e">
        <f>(Audi!#REF!)</f>
        <v>#REF!</v>
      </c>
      <c r="L626" s="12" t="e">
        <f>(Audi!#REF!)</f>
        <v>#REF!</v>
      </c>
      <c r="M626" s="8" t="e">
        <f>(Audi!#REF!)</f>
        <v>#REF!</v>
      </c>
      <c r="N626" s="8" t="e">
        <f>(Audi!#REF!)</f>
        <v>#REF!</v>
      </c>
      <c r="O626" s="9" t="e">
        <f>(Audi!#REF!)</f>
        <v>#REF!</v>
      </c>
      <c r="P626" s="60" t="e">
        <f>(Audi!#REF!)</f>
        <v>#REF!</v>
      </c>
      <c r="Q626" s="8" t="e">
        <f>(Audi!#REF!)</f>
        <v>#REF!</v>
      </c>
      <c r="R626" s="14" t="e">
        <f>(Audi!#REF!)</f>
        <v>#REF!</v>
      </c>
      <c r="S626" s="12" t="e">
        <f>(Audi!#REF!)</f>
        <v>#REF!</v>
      </c>
      <c r="T626" s="12" t="e">
        <f>(Audi!#REF!)</f>
        <v>#REF!</v>
      </c>
      <c r="U626" s="12" t="e">
        <f>(Audi!#REF!)</f>
        <v>#REF!</v>
      </c>
      <c r="V626" s="12" t="e">
        <f>(Audi!#REF!)</f>
        <v>#REF!</v>
      </c>
      <c r="W626" s="12" t="e">
        <f>(Audi!#REF!)</f>
        <v>#REF!</v>
      </c>
      <c r="X626" s="8" t="e">
        <f>(Audi!#REF!)</f>
        <v>#REF!</v>
      </c>
      <c r="Y626" s="8" t="e">
        <f>(Audi!#REF!)</f>
        <v>#REF!</v>
      </c>
      <c r="Z626" s="9" t="e">
        <f>(Audi!#REF!)</f>
        <v>#REF!</v>
      </c>
      <c r="AA626" s="8" t="e">
        <f>(Audi!#REF!)</f>
        <v>#REF!</v>
      </c>
      <c r="AB626" s="8" t="e">
        <f>(Audi!#REF!)</f>
        <v>#REF!</v>
      </c>
      <c r="AC626" s="8" t="e">
        <f>(Audi!#REF!)</f>
        <v>#REF!</v>
      </c>
      <c r="AD626" s="8" t="e">
        <f>(Audi!#REF!)</f>
        <v>#REF!</v>
      </c>
    </row>
    <row r="627" spans="1:30" x14ac:dyDescent="0.25">
      <c r="A627" s="7" t="s">
        <v>1973</v>
      </c>
      <c r="B627" s="8" t="e">
        <f>(Audi!#REF!)</f>
        <v>#REF!</v>
      </c>
      <c r="C627" s="9" t="e">
        <f>(Audi!#REF!)</f>
        <v>#REF!</v>
      </c>
      <c r="D627" s="59" t="e">
        <f>(Audi!#REF!)</f>
        <v>#REF!</v>
      </c>
      <c r="E627" s="8" t="e">
        <f>(Audi!#REF!)</f>
        <v>#REF!</v>
      </c>
      <c r="F627" s="8" t="e">
        <f>(Audi!#REF!)</f>
        <v>#REF!</v>
      </c>
      <c r="G627" s="14" t="e">
        <f>(Audi!#REF!)</f>
        <v>#REF!</v>
      </c>
      <c r="H627" s="12" t="e">
        <f>(Audi!#REF!)</f>
        <v>#REF!</v>
      </c>
      <c r="I627" s="12" t="e">
        <f>(Audi!#REF!)</f>
        <v>#REF!</v>
      </c>
      <c r="J627" s="12" t="e">
        <f>(Audi!#REF!)</f>
        <v>#REF!</v>
      </c>
      <c r="K627" s="12" t="e">
        <f>(Audi!#REF!)</f>
        <v>#REF!</v>
      </c>
      <c r="L627" s="12" t="e">
        <f>(Audi!#REF!)</f>
        <v>#REF!</v>
      </c>
      <c r="M627" s="8" t="e">
        <f>(Audi!#REF!)</f>
        <v>#REF!</v>
      </c>
      <c r="N627" s="8" t="e">
        <f>(Audi!#REF!)</f>
        <v>#REF!</v>
      </c>
      <c r="O627" s="9" t="e">
        <f>(Audi!#REF!)</f>
        <v>#REF!</v>
      </c>
      <c r="P627" s="60" t="e">
        <f>(Audi!#REF!)</f>
        <v>#REF!</v>
      </c>
      <c r="Q627" s="8" t="e">
        <f>(Audi!#REF!)</f>
        <v>#REF!</v>
      </c>
      <c r="R627" s="14" t="e">
        <f>(Audi!#REF!)</f>
        <v>#REF!</v>
      </c>
      <c r="S627" s="12" t="e">
        <f>(Audi!#REF!)</f>
        <v>#REF!</v>
      </c>
      <c r="T627" s="12" t="e">
        <f>(Audi!#REF!)</f>
        <v>#REF!</v>
      </c>
      <c r="U627" s="12" t="e">
        <f>(Audi!#REF!)</f>
        <v>#REF!</v>
      </c>
      <c r="V627" s="12" t="e">
        <f>(Audi!#REF!)</f>
        <v>#REF!</v>
      </c>
      <c r="W627" s="12" t="e">
        <f>(Audi!#REF!)</f>
        <v>#REF!</v>
      </c>
      <c r="X627" s="8" t="e">
        <f>(Audi!#REF!)</f>
        <v>#REF!</v>
      </c>
      <c r="Y627" s="8" t="e">
        <f>(Audi!#REF!)</f>
        <v>#REF!</v>
      </c>
      <c r="Z627" s="9" t="e">
        <f>(Audi!#REF!)</f>
        <v>#REF!</v>
      </c>
      <c r="AA627" s="8" t="e">
        <f>(Audi!#REF!)</f>
        <v>#REF!</v>
      </c>
      <c r="AB627" s="8" t="e">
        <f>(Audi!#REF!)</f>
        <v>#REF!</v>
      </c>
      <c r="AC627" s="8" t="e">
        <f>(Audi!#REF!)</f>
        <v>#REF!</v>
      </c>
      <c r="AD627" s="8" t="e">
        <f>(Audi!#REF!)</f>
        <v>#REF!</v>
      </c>
    </row>
    <row r="628" spans="1:30" x14ac:dyDescent="0.25">
      <c r="A628" s="7" t="s">
        <v>1973</v>
      </c>
      <c r="B628" s="8" t="e">
        <f>(Audi!#REF!)</f>
        <v>#REF!</v>
      </c>
      <c r="C628" s="9" t="e">
        <f>(Audi!#REF!)</f>
        <v>#REF!</v>
      </c>
      <c r="D628" s="59" t="e">
        <f>(Audi!#REF!)</f>
        <v>#REF!</v>
      </c>
      <c r="E628" s="8" t="e">
        <f>(Audi!#REF!)</f>
        <v>#REF!</v>
      </c>
      <c r="F628" s="8" t="e">
        <f>(Audi!#REF!)</f>
        <v>#REF!</v>
      </c>
      <c r="G628" s="14" t="e">
        <f>(Audi!#REF!)</f>
        <v>#REF!</v>
      </c>
      <c r="H628" s="12" t="e">
        <f>(Audi!#REF!)</f>
        <v>#REF!</v>
      </c>
      <c r="I628" s="12" t="e">
        <f>(Audi!#REF!)</f>
        <v>#REF!</v>
      </c>
      <c r="J628" s="12" t="e">
        <f>(Audi!#REF!)</f>
        <v>#REF!</v>
      </c>
      <c r="K628" s="12" t="e">
        <f>(Audi!#REF!)</f>
        <v>#REF!</v>
      </c>
      <c r="L628" s="12" t="e">
        <f>(Audi!#REF!)</f>
        <v>#REF!</v>
      </c>
      <c r="M628" s="8" t="e">
        <f>(Audi!#REF!)</f>
        <v>#REF!</v>
      </c>
      <c r="N628" s="8" t="e">
        <f>(Audi!#REF!)</f>
        <v>#REF!</v>
      </c>
      <c r="O628" s="9" t="e">
        <f>(Audi!#REF!)</f>
        <v>#REF!</v>
      </c>
      <c r="P628" s="60" t="e">
        <f>(Audi!#REF!)</f>
        <v>#REF!</v>
      </c>
      <c r="Q628" s="8" t="e">
        <f>(Audi!#REF!)</f>
        <v>#REF!</v>
      </c>
      <c r="R628" s="14" t="e">
        <f>(Audi!#REF!)</f>
        <v>#REF!</v>
      </c>
      <c r="S628" s="12" t="e">
        <f>(Audi!#REF!)</f>
        <v>#REF!</v>
      </c>
      <c r="T628" s="12" t="e">
        <f>(Audi!#REF!)</f>
        <v>#REF!</v>
      </c>
      <c r="U628" s="12" t="e">
        <f>(Audi!#REF!)</f>
        <v>#REF!</v>
      </c>
      <c r="V628" s="12" t="e">
        <f>(Audi!#REF!)</f>
        <v>#REF!</v>
      </c>
      <c r="W628" s="12" t="e">
        <f>(Audi!#REF!)</f>
        <v>#REF!</v>
      </c>
      <c r="X628" s="8" t="e">
        <f>(Audi!#REF!)</f>
        <v>#REF!</v>
      </c>
      <c r="Y628" s="8" t="e">
        <f>(Audi!#REF!)</f>
        <v>#REF!</v>
      </c>
      <c r="Z628" s="9" t="e">
        <f>(Audi!#REF!)</f>
        <v>#REF!</v>
      </c>
      <c r="AA628" s="8" t="e">
        <f>(Audi!#REF!)</f>
        <v>#REF!</v>
      </c>
      <c r="AB628" s="8" t="e">
        <f>(Audi!#REF!)</f>
        <v>#REF!</v>
      </c>
      <c r="AC628" s="8" t="e">
        <f>(Audi!#REF!)</f>
        <v>#REF!</v>
      </c>
      <c r="AD628" s="8" t="e">
        <f>(Audi!#REF!)</f>
        <v>#REF!</v>
      </c>
    </row>
    <row r="629" spans="1:30" x14ac:dyDescent="0.25">
      <c r="A629" s="7" t="s">
        <v>1973</v>
      </c>
      <c r="B629" s="8" t="e">
        <f>(Audi!#REF!)</f>
        <v>#REF!</v>
      </c>
      <c r="C629" s="9" t="e">
        <f>(Audi!#REF!)</f>
        <v>#REF!</v>
      </c>
      <c r="D629" s="59" t="e">
        <f>(Audi!#REF!)</f>
        <v>#REF!</v>
      </c>
      <c r="E629" s="8" t="e">
        <f>(Audi!#REF!)</f>
        <v>#REF!</v>
      </c>
      <c r="F629" s="8" t="e">
        <f>(Audi!#REF!)</f>
        <v>#REF!</v>
      </c>
      <c r="G629" s="14" t="e">
        <f>(Audi!#REF!)</f>
        <v>#REF!</v>
      </c>
      <c r="H629" s="12" t="e">
        <f>(Audi!#REF!)</f>
        <v>#REF!</v>
      </c>
      <c r="I629" s="12" t="e">
        <f>(Audi!#REF!)</f>
        <v>#REF!</v>
      </c>
      <c r="J629" s="12" t="e">
        <f>(Audi!#REF!)</f>
        <v>#REF!</v>
      </c>
      <c r="K629" s="12" t="e">
        <f>(Audi!#REF!)</f>
        <v>#REF!</v>
      </c>
      <c r="L629" s="12" t="e">
        <f>(Audi!#REF!)</f>
        <v>#REF!</v>
      </c>
      <c r="M629" s="8" t="e">
        <f>(Audi!#REF!)</f>
        <v>#REF!</v>
      </c>
      <c r="N629" s="8" t="e">
        <f>(Audi!#REF!)</f>
        <v>#REF!</v>
      </c>
      <c r="O629" s="9" t="e">
        <f>(Audi!#REF!)</f>
        <v>#REF!</v>
      </c>
      <c r="P629" s="60" t="e">
        <f>(Audi!#REF!)</f>
        <v>#REF!</v>
      </c>
      <c r="Q629" s="8" t="e">
        <f>(Audi!#REF!)</f>
        <v>#REF!</v>
      </c>
      <c r="R629" s="14" t="e">
        <f>(Audi!#REF!)</f>
        <v>#REF!</v>
      </c>
      <c r="S629" s="12" t="e">
        <f>(Audi!#REF!)</f>
        <v>#REF!</v>
      </c>
      <c r="T629" s="12" t="e">
        <f>(Audi!#REF!)</f>
        <v>#REF!</v>
      </c>
      <c r="U629" s="12" t="e">
        <f>(Audi!#REF!)</f>
        <v>#REF!</v>
      </c>
      <c r="V629" s="12" t="e">
        <f>(Audi!#REF!)</f>
        <v>#REF!</v>
      </c>
      <c r="W629" s="12" t="e">
        <f>(Audi!#REF!)</f>
        <v>#REF!</v>
      </c>
      <c r="X629" s="8" t="e">
        <f>(Audi!#REF!)</f>
        <v>#REF!</v>
      </c>
      <c r="Y629" s="8" t="e">
        <f>(Audi!#REF!)</f>
        <v>#REF!</v>
      </c>
      <c r="Z629" s="9" t="e">
        <f>(Audi!#REF!)</f>
        <v>#REF!</v>
      </c>
      <c r="AA629" s="8" t="e">
        <f>(Audi!#REF!)</f>
        <v>#REF!</v>
      </c>
      <c r="AB629" s="8" t="e">
        <f>(Audi!#REF!)</f>
        <v>#REF!</v>
      </c>
      <c r="AC629" s="8" t="e">
        <f>(Audi!#REF!)</f>
        <v>#REF!</v>
      </c>
      <c r="AD629" s="8" t="e">
        <f>(Audi!#REF!)</f>
        <v>#REF!</v>
      </c>
    </row>
    <row r="630" spans="1:30" x14ac:dyDescent="0.25">
      <c r="A630" s="7" t="s">
        <v>1973</v>
      </c>
      <c r="B630" s="8" t="str">
        <f>(Audi!A561)</f>
        <v>SQ5</v>
      </c>
      <c r="C630" s="9" t="str">
        <f>(Audi!B561)</f>
        <v>2017-2020</v>
      </c>
      <c r="D630" s="59" t="str">
        <f>(Audi!C561)</f>
        <v>FF11</v>
      </c>
      <c r="E630" s="8" t="str">
        <f>(Audi!D561)</f>
        <v>Tarmac</v>
      </c>
      <c r="F630" s="8" t="str">
        <f>(Audi!E561)</f>
        <v>11M009025013TM</v>
      </c>
      <c r="G630" s="14">
        <f>(Audi!F561)</f>
        <v>22</v>
      </c>
      <c r="H630" s="12" t="str">
        <f>(Audi!G561)</f>
        <v>20"</v>
      </c>
      <c r="I630" s="12" t="str">
        <f>(Audi!H561)</f>
        <v>9.0"</v>
      </c>
      <c r="J630" s="12" t="str">
        <f>(Audi!I561)</f>
        <v>25</v>
      </c>
      <c r="K630" s="12" t="str">
        <f>(Audi!J561)</f>
        <v>5x112</v>
      </c>
      <c r="L630" s="12">
        <f>(Audi!K561)</f>
        <v>66.56</v>
      </c>
      <c r="M630" s="8" t="str">
        <f>(Audi!L561)</f>
        <v>Medium Offset</v>
      </c>
      <c r="N630" s="8">
        <f>(Audi!M561)</f>
        <v>0</v>
      </c>
      <c r="O630" s="9" t="str">
        <f>(Audi!N561)</f>
        <v>255/45R20</v>
      </c>
      <c r="P630" s="60" t="str">
        <f>(Audi!O561)</f>
        <v>FF11</v>
      </c>
      <c r="Q630" s="8" t="str">
        <f>(Audi!P561)</f>
        <v>11M009025013TM</v>
      </c>
      <c r="R630" s="14">
        <f>(Audi!Q561)</f>
        <v>22</v>
      </c>
      <c r="S630" s="12" t="str">
        <f>(Audi!R561)</f>
        <v>20"</v>
      </c>
      <c r="T630" s="12" t="str">
        <f>(Audi!S561)</f>
        <v>9.0"</v>
      </c>
      <c r="U630" s="12" t="str">
        <f>(Audi!T561)</f>
        <v>25</v>
      </c>
      <c r="V630" s="12" t="str">
        <f>(Audi!U561)</f>
        <v>5x112</v>
      </c>
      <c r="W630" s="12">
        <f>(Audi!V561)</f>
        <v>66.56</v>
      </c>
      <c r="X630" s="8" t="str">
        <f>(Audi!W561)</f>
        <v>Medium Offset</v>
      </c>
      <c r="Y630" s="8">
        <f>(Audi!X561)</f>
        <v>0</v>
      </c>
      <c r="Z630" s="9" t="str">
        <f>(Audi!Y561)</f>
        <v>255/45R20</v>
      </c>
      <c r="AA630" s="8">
        <f>(Audi!Z561)</f>
        <v>0</v>
      </c>
      <c r="AB630" s="8" t="str">
        <f>(Audi!AA561)</f>
        <v>Included</v>
      </c>
      <c r="AC630" s="8" t="str">
        <f>(Audi!AB561)</f>
        <v>LBM1415027C60-ZN</v>
      </c>
      <c r="AD630" s="8">
        <f>(Audi!AC561)</f>
        <v>0</v>
      </c>
    </row>
    <row r="631" spans="1:30" x14ac:dyDescent="0.25">
      <c r="A631" s="7" t="s">
        <v>1973</v>
      </c>
      <c r="B631" s="8" t="str">
        <f>(Audi!A562)</f>
        <v>SQ5</v>
      </c>
      <c r="C631" s="9" t="str">
        <f>(Audi!B562)</f>
        <v>2017-2020</v>
      </c>
      <c r="D631" s="59" t="str">
        <f>(Audi!C562)</f>
        <v>FF11</v>
      </c>
      <c r="E631" s="8" t="str">
        <f>(Audi!D562)</f>
        <v>Liquid Metal</v>
      </c>
      <c r="F631" s="8" t="str">
        <f>(Audi!E562)</f>
        <v>11M009025013LM</v>
      </c>
      <c r="G631" s="14">
        <f>(Audi!F562)</f>
        <v>5</v>
      </c>
      <c r="H631" s="12" t="str">
        <f>(Audi!G562)</f>
        <v>20"</v>
      </c>
      <c r="I631" s="12" t="str">
        <f>(Audi!H562)</f>
        <v>9.0"</v>
      </c>
      <c r="J631" s="12" t="str">
        <f>(Audi!I562)</f>
        <v>25</v>
      </c>
      <c r="K631" s="12" t="str">
        <f>(Audi!J562)</f>
        <v>5x112</v>
      </c>
      <c r="L631" s="12">
        <f>(Audi!K562)</f>
        <v>66.56</v>
      </c>
      <c r="M631" s="8" t="str">
        <f>(Audi!L562)</f>
        <v>Medium Offset</v>
      </c>
      <c r="N631" s="8">
        <f>(Audi!M562)</f>
        <v>0</v>
      </c>
      <c r="O631" s="9" t="str">
        <f>(Audi!N562)</f>
        <v>255/45R20</v>
      </c>
      <c r="P631" s="60" t="str">
        <f>(Audi!O562)</f>
        <v>FF11</v>
      </c>
      <c r="Q631" s="8" t="str">
        <f>(Audi!P562)</f>
        <v>11M009025013LM</v>
      </c>
      <c r="R631" s="14">
        <f>(Audi!Q562)</f>
        <v>5</v>
      </c>
      <c r="S631" s="12" t="str">
        <f>(Audi!R562)</f>
        <v>20"</v>
      </c>
      <c r="T631" s="12" t="str">
        <f>(Audi!S562)</f>
        <v>9.0"</v>
      </c>
      <c r="U631" s="12" t="str">
        <f>(Audi!T562)</f>
        <v>25</v>
      </c>
      <c r="V631" s="12" t="str">
        <f>(Audi!U562)</f>
        <v>5x112</v>
      </c>
      <c r="W631" s="12">
        <f>(Audi!V562)</f>
        <v>66.56</v>
      </c>
      <c r="X631" s="8" t="str">
        <f>(Audi!W562)</f>
        <v>Medium Offset</v>
      </c>
      <c r="Y631" s="8">
        <f>(Audi!X562)</f>
        <v>0</v>
      </c>
      <c r="Z631" s="9" t="str">
        <f>(Audi!Y562)</f>
        <v>255/45R20</v>
      </c>
      <c r="AA631" s="8">
        <f>(Audi!Z562)</f>
        <v>0</v>
      </c>
      <c r="AB631" s="8" t="str">
        <f>(Audi!AA562)</f>
        <v>Included</v>
      </c>
      <c r="AC631" s="8" t="str">
        <f>(Audi!AB562)</f>
        <v>LBM1415027C60-ZN</v>
      </c>
      <c r="AD631" s="8">
        <f>(Audi!AC562)</f>
        <v>0</v>
      </c>
    </row>
    <row r="632" spans="1:30" x14ac:dyDescent="0.25">
      <c r="A632" s="7" t="s">
        <v>1973</v>
      </c>
      <c r="B632" s="8" t="e">
        <f>(Audi!#REF!)</f>
        <v>#REF!</v>
      </c>
      <c r="C632" s="9" t="e">
        <f>(Audi!#REF!)</f>
        <v>#REF!</v>
      </c>
      <c r="D632" s="59" t="e">
        <f>(Audi!#REF!)</f>
        <v>#REF!</v>
      </c>
      <c r="E632" s="8" t="e">
        <f>(Audi!#REF!)</f>
        <v>#REF!</v>
      </c>
      <c r="F632" s="8" t="e">
        <f>(Audi!#REF!)</f>
        <v>#REF!</v>
      </c>
      <c r="G632" s="14" t="e">
        <f>(Audi!#REF!)</f>
        <v>#REF!</v>
      </c>
      <c r="H632" s="12" t="e">
        <f>(Audi!#REF!)</f>
        <v>#REF!</v>
      </c>
      <c r="I632" s="12" t="e">
        <f>(Audi!#REF!)</f>
        <v>#REF!</v>
      </c>
      <c r="J632" s="12" t="e">
        <f>(Audi!#REF!)</f>
        <v>#REF!</v>
      </c>
      <c r="K632" s="12" t="e">
        <f>(Audi!#REF!)</f>
        <v>#REF!</v>
      </c>
      <c r="L632" s="12" t="e">
        <f>(Audi!#REF!)</f>
        <v>#REF!</v>
      </c>
      <c r="M632" s="8" t="e">
        <f>(Audi!#REF!)</f>
        <v>#REF!</v>
      </c>
      <c r="N632" s="8" t="e">
        <f>(Audi!#REF!)</f>
        <v>#REF!</v>
      </c>
      <c r="O632" s="9" t="e">
        <f>(Audi!#REF!)</f>
        <v>#REF!</v>
      </c>
      <c r="P632" s="60" t="e">
        <f>(Audi!#REF!)</f>
        <v>#REF!</v>
      </c>
      <c r="Q632" s="8" t="e">
        <f>(Audi!#REF!)</f>
        <v>#REF!</v>
      </c>
      <c r="R632" s="14" t="e">
        <f>(Audi!#REF!)</f>
        <v>#REF!</v>
      </c>
      <c r="S632" s="12" t="e">
        <f>(Audi!#REF!)</f>
        <v>#REF!</v>
      </c>
      <c r="T632" s="12" t="e">
        <f>(Audi!#REF!)</f>
        <v>#REF!</v>
      </c>
      <c r="U632" s="12" t="e">
        <f>(Audi!#REF!)</f>
        <v>#REF!</v>
      </c>
      <c r="V632" s="12" t="e">
        <f>(Audi!#REF!)</f>
        <v>#REF!</v>
      </c>
      <c r="W632" s="12" t="e">
        <f>(Audi!#REF!)</f>
        <v>#REF!</v>
      </c>
      <c r="X632" s="8" t="e">
        <f>(Audi!#REF!)</f>
        <v>#REF!</v>
      </c>
      <c r="Y632" s="8" t="e">
        <f>(Audi!#REF!)</f>
        <v>#REF!</v>
      </c>
      <c r="Z632" s="9" t="e">
        <f>(Audi!#REF!)</f>
        <v>#REF!</v>
      </c>
      <c r="AA632" s="8" t="e">
        <f>(Audi!#REF!)</f>
        <v>#REF!</v>
      </c>
      <c r="AB632" s="8" t="e">
        <f>(Audi!#REF!)</f>
        <v>#REF!</v>
      </c>
      <c r="AC632" s="8" t="e">
        <f>(Audi!#REF!)</f>
        <v>#REF!</v>
      </c>
      <c r="AD632" s="8" t="e">
        <f>(Audi!#REF!)</f>
        <v>#REF!</v>
      </c>
    </row>
    <row r="633" spans="1:30" x14ac:dyDescent="0.25">
      <c r="A633" s="7" t="s">
        <v>1973</v>
      </c>
      <c r="B633" s="8" t="e">
        <f>(Audi!#REF!)</f>
        <v>#REF!</v>
      </c>
      <c r="C633" s="9" t="e">
        <f>(Audi!#REF!)</f>
        <v>#REF!</v>
      </c>
      <c r="D633" s="59" t="e">
        <f>(Audi!#REF!)</f>
        <v>#REF!</v>
      </c>
      <c r="E633" s="8" t="e">
        <f>(Audi!#REF!)</f>
        <v>#REF!</v>
      </c>
      <c r="F633" s="8" t="e">
        <f>(Audi!#REF!)</f>
        <v>#REF!</v>
      </c>
      <c r="G633" s="14" t="e">
        <f>(Audi!#REF!)</f>
        <v>#REF!</v>
      </c>
      <c r="H633" s="12" t="e">
        <f>(Audi!#REF!)</f>
        <v>#REF!</v>
      </c>
      <c r="I633" s="12" t="e">
        <f>(Audi!#REF!)</f>
        <v>#REF!</v>
      </c>
      <c r="J633" s="12" t="e">
        <f>(Audi!#REF!)</f>
        <v>#REF!</v>
      </c>
      <c r="K633" s="12" t="e">
        <f>(Audi!#REF!)</f>
        <v>#REF!</v>
      </c>
      <c r="L633" s="12" t="e">
        <f>(Audi!#REF!)</f>
        <v>#REF!</v>
      </c>
      <c r="M633" s="8" t="e">
        <f>(Audi!#REF!)</f>
        <v>#REF!</v>
      </c>
      <c r="N633" s="8" t="e">
        <f>(Audi!#REF!)</f>
        <v>#REF!</v>
      </c>
      <c r="O633" s="9" t="e">
        <f>(Audi!#REF!)</f>
        <v>#REF!</v>
      </c>
      <c r="P633" s="60" t="e">
        <f>(Audi!#REF!)</f>
        <v>#REF!</v>
      </c>
      <c r="Q633" s="8" t="e">
        <f>(Audi!#REF!)</f>
        <v>#REF!</v>
      </c>
      <c r="R633" s="14" t="e">
        <f>(Audi!#REF!)</f>
        <v>#REF!</v>
      </c>
      <c r="S633" s="12" t="e">
        <f>(Audi!#REF!)</f>
        <v>#REF!</v>
      </c>
      <c r="T633" s="12" t="e">
        <f>(Audi!#REF!)</f>
        <v>#REF!</v>
      </c>
      <c r="U633" s="12" t="e">
        <f>(Audi!#REF!)</f>
        <v>#REF!</v>
      </c>
      <c r="V633" s="12" t="e">
        <f>(Audi!#REF!)</f>
        <v>#REF!</v>
      </c>
      <c r="W633" s="12" t="e">
        <f>(Audi!#REF!)</f>
        <v>#REF!</v>
      </c>
      <c r="X633" s="8" t="e">
        <f>(Audi!#REF!)</f>
        <v>#REF!</v>
      </c>
      <c r="Y633" s="8" t="e">
        <f>(Audi!#REF!)</f>
        <v>#REF!</v>
      </c>
      <c r="Z633" s="9" t="e">
        <f>(Audi!#REF!)</f>
        <v>#REF!</v>
      </c>
      <c r="AA633" s="8" t="e">
        <f>(Audi!#REF!)</f>
        <v>#REF!</v>
      </c>
      <c r="AB633" s="8" t="e">
        <f>(Audi!#REF!)</f>
        <v>#REF!</v>
      </c>
      <c r="AC633" s="8" t="e">
        <f>(Audi!#REF!)</f>
        <v>#REF!</v>
      </c>
      <c r="AD633" s="8" t="e">
        <f>(Audi!#REF!)</f>
        <v>#REF!</v>
      </c>
    </row>
    <row r="634" spans="1:30" x14ac:dyDescent="0.25">
      <c r="A634" s="7" t="s">
        <v>1973</v>
      </c>
      <c r="B634" s="8" t="e">
        <f>(Audi!#REF!)</f>
        <v>#REF!</v>
      </c>
      <c r="C634" s="9" t="e">
        <f>(Audi!#REF!)</f>
        <v>#REF!</v>
      </c>
      <c r="D634" s="59" t="e">
        <f>(Audi!#REF!)</f>
        <v>#REF!</v>
      </c>
      <c r="E634" s="8" t="e">
        <f>(Audi!#REF!)</f>
        <v>#REF!</v>
      </c>
      <c r="F634" s="8" t="e">
        <f>(Audi!#REF!)</f>
        <v>#REF!</v>
      </c>
      <c r="G634" s="14" t="e">
        <f>(Audi!#REF!)</f>
        <v>#REF!</v>
      </c>
      <c r="H634" s="12" t="e">
        <f>(Audi!#REF!)</f>
        <v>#REF!</v>
      </c>
      <c r="I634" s="12" t="e">
        <f>(Audi!#REF!)</f>
        <v>#REF!</v>
      </c>
      <c r="J634" s="12" t="e">
        <f>(Audi!#REF!)</f>
        <v>#REF!</v>
      </c>
      <c r="K634" s="12" t="e">
        <f>(Audi!#REF!)</f>
        <v>#REF!</v>
      </c>
      <c r="L634" s="12" t="e">
        <f>(Audi!#REF!)</f>
        <v>#REF!</v>
      </c>
      <c r="M634" s="8" t="e">
        <f>(Audi!#REF!)</f>
        <v>#REF!</v>
      </c>
      <c r="N634" s="8" t="e">
        <f>(Audi!#REF!)</f>
        <v>#REF!</v>
      </c>
      <c r="O634" s="9" t="e">
        <f>(Audi!#REF!)</f>
        <v>#REF!</v>
      </c>
      <c r="P634" s="60" t="e">
        <f>(Audi!#REF!)</f>
        <v>#REF!</v>
      </c>
      <c r="Q634" s="8" t="e">
        <f>(Audi!#REF!)</f>
        <v>#REF!</v>
      </c>
      <c r="R634" s="14" t="e">
        <f>(Audi!#REF!)</f>
        <v>#REF!</v>
      </c>
      <c r="S634" s="12" t="e">
        <f>(Audi!#REF!)</f>
        <v>#REF!</v>
      </c>
      <c r="T634" s="12" t="e">
        <f>(Audi!#REF!)</f>
        <v>#REF!</v>
      </c>
      <c r="U634" s="12" t="e">
        <f>(Audi!#REF!)</f>
        <v>#REF!</v>
      </c>
      <c r="V634" s="12" t="e">
        <f>(Audi!#REF!)</f>
        <v>#REF!</v>
      </c>
      <c r="W634" s="12" t="e">
        <f>(Audi!#REF!)</f>
        <v>#REF!</v>
      </c>
      <c r="X634" s="8" t="e">
        <f>(Audi!#REF!)</f>
        <v>#REF!</v>
      </c>
      <c r="Y634" s="8" t="e">
        <f>(Audi!#REF!)</f>
        <v>#REF!</v>
      </c>
      <c r="Z634" s="9" t="e">
        <f>(Audi!#REF!)</f>
        <v>#REF!</v>
      </c>
      <c r="AA634" s="8" t="e">
        <f>(Audi!#REF!)</f>
        <v>#REF!</v>
      </c>
      <c r="AB634" s="8" t="e">
        <f>(Audi!#REF!)</f>
        <v>#REF!</v>
      </c>
      <c r="AC634" s="8" t="e">
        <f>(Audi!#REF!)</f>
        <v>#REF!</v>
      </c>
      <c r="AD634" s="8" t="e">
        <f>(Audi!#REF!)</f>
        <v>#REF!</v>
      </c>
    </row>
    <row r="635" spans="1:30" x14ac:dyDescent="0.25">
      <c r="A635" s="7" t="s">
        <v>1973</v>
      </c>
      <c r="B635" s="8" t="e">
        <f>(Audi!#REF!)</f>
        <v>#REF!</v>
      </c>
      <c r="C635" s="9" t="e">
        <f>(Audi!#REF!)</f>
        <v>#REF!</v>
      </c>
      <c r="D635" s="59" t="e">
        <f>(Audi!#REF!)</f>
        <v>#REF!</v>
      </c>
      <c r="E635" s="8" t="e">
        <f>(Audi!#REF!)</f>
        <v>#REF!</v>
      </c>
      <c r="F635" s="8" t="e">
        <f>(Audi!#REF!)</f>
        <v>#REF!</v>
      </c>
      <c r="G635" s="14" t="e">
        <f>(Audi!#REF!)</f>
        <v>#REF!</v>
      </c>
      <c r="H635" s="12" t="e">
        <f>(Audi!#REF!)</f>
        <v>#REF!</v>
      </c>
      <c r="I635" s="12" t="e">
        <f>(Audi!#REF!)</f>
        <v>#REF!</v>
      </c>
      <c r="J635" s="12" t="e">
        <f>(Audi!#REF!)</f>
        <v>#REF!</v>
      </c>
      <c r="K635" s="12" t="e">
        <f>(Audi!#REF!)</f>
        <v>#REF!</v>
      </c>
      <c r="L635" s="12" t="e">
        <f>(Audi!#REF!)</f>
        <v>#REF!</v>
      </c>
      <c r="M635" s="8" t="e">
        <f>(Audi!#REF!)</f>
        <v>#REF!</v>
      </c>
      <c r="N635" s="8" t="e">
        <f>(Audi!#REF!)</f>
        <v>#REF!</v>
      </c>
      <c r="O635" s="9" t="e">
        <f>(Audi!#REF!)</f>
        <v>#REF!</v>
      </c>
      <c r="P635" s="60" t="e">
        <f>(Audi!#REF!)</f>
        <v>#REF!</v>
      </c>
      <c r="Q635" s="8" t="e">
        <f>(Audi!#REF!)</f>
        <v>#REF!</v>
      </c>
      <c r="R635" s="14" t="e">
        <f>(Audi!#REF!)</f>
        <v>#REF!</v>
      </c>
      <c r="S635" s="12" t="e">
        <f>(Audi!#REF!)</f>
        <v>#REF!</v>
      </c>
      <c r="T635" s="12" t="e">
        <f>(Audi!#REF!)</f>
        <v>#REF!</v>
      </c>
      <c r="U635" s="12" t="e">
        <f>(Audi!#REF!)</f>
        <v>#REF!</v>
      </c>
      <c r="V635" s="12" t="e">
        <f>(Audi!#REF!)</f>
        <v>#REF!</v>
      </c>
      <c r="W635" s="12" t="e">
        <f>(Audi!#REF!)</f>
        <v>#REF!</v>
      </c>
      <c r="X635" s="8" t="e">
        <f>(Audi!#REF!)</f>
        <v>#REF!</v>
      </c>
      <c r="Y635" s="8" t="e">
        <f>(Audi!#REF!)</f>
        <v>#REF!</v>
      </c>
      <c r="Z635" s="9" t="e">
        <f>(Audi!#REF!)</f>
        <v>#REF!</v>
      </c>
      <c r="AA635" s="8" t="e">
        <f>(Audi!#REF!)</f>
        <v>#REF!</v>
      </c>
      <c r="AB635" s="8" t="e">
        <f>(Audi!#REF!)</f>
        <v>#REF!</v>
      </c>
      <c r="AC635" s="8" t="e">
        <f>(Audi!#REF!)</f>
        <v>#REF!</v>
      </c>
      <c r="AD635" s="8" t="e">
        <f>(Audi!#REF!)</f>
        <v>#REF!</v>
      </c>
    </row>
    <row r="636" spans="1:30" x14ac:dyDescent="0.25">
      <c r="A636" s="7" t="s">
        <v>1973</v>
      </c>
      <c r="B636" s="8" t="e">
        <f>(Audi!#REF!)</f>
        <v>#REF!</v>
      </c>
      <c r="C636" s="9" t="e">
        <f>(Audi!#REF!)</f>
        <v>#REF!</v>
      </c>
      <c r="D636" s="59" t="e">
        <f>(Audi!#REF!)</f>
        <v>#REF!</v>
      </c>
      <c r="E636" s="8" t="e">
        <f>(Audi!#REF!)</f>
        <v>#REF!</v>
      </c>
      <c r="F636" s="8" t="e">
        <f>(Audi!#REF!)</f>
        <v>#REF!</v>
      </c>
      <c r="G636" s="14" t="e">
        <f>(Audi!#REF!)</f>
        <v>#REF!</v>
      </c>
      <c r="H636" s="12" t="e">
        <f>(Audi!#REF!)</f>
        <v>#REF!</v>
      </c>
      <c r="I636" s="12" t="e">
        <f>(Audi!#REF!)</f>
        <v>#REF!</v>
      </c>
      <c r="J636" s="12" t="e">
        <f>(Audi!#REF!)</f>
        <v>#REF!</v>
      </c>
      <c r="K636" s="12" t="e">
        <f>(Audi!#REF!)</f>
        <v>#REF!</v>
      </c>
      <c r="L636" s="12" t="e">
        <f>(Audi!#REF!)</f>
        <v>#REF!</v>
      </c>
      <c r="M636" s="8" t="e">
        <f>(Audi!#REF!)</f>
        <v>#REF!</v>
      </c>
      <c r="N636" s="8" t="e">
        <f>(Audi!#REF!)</f>
        <v>#REF!</v>
      </c>
      <c r="O636" s="9" t="e">
        <f>(Audi!#REF!)</f>
        <v>#REF!</v>
      </c>
      <c r="P636" s="60" t="e">
        <f>(Audi!#REF!)</f>
        <v>#REF!</v>
      </c>
      <c r="Q636" s="8" t="e">
        <f>(Audi!#REF!)</f>
        <v>#REF!</v>
      </c>
      <c r="R636" s="14" t="e">
        <f>(Audi!#REF!)</f>
        <v>#REF!</v>
      </c>
      <c r="S636" s="12" t="e">
        <f>(Audi!#REF!)</f>
        <v>#REF!</v>
      </c>
      <c r="T636" s="12" t="e">
        <f>(Audi!#REF!)</f>
        <v>#REF!</v>
      </c>
      <c r="U636" s="12" t="e">
        <f>(Audi!#REF!)</f>
        <v>#REF!</v>
      </c>
      <c r="V636" s="12" t="e">
        <f>(Audi!#REF!)</f>
        <v>#REF!</v>
      </c>
      <c r="W636" s="12" t="e">
        <f>(Audi!#REF!)</f>
        <v>#REF!</v>
      </c>
      <c r="X636" s="8" t="e">
        <f>(Audi!#REF!)</f>
        <v>#REF!</v>
      </c>
      <c r="Y636" s="8" t="e">
        <f>(Audi!#REF!)</f>
        <v>#REF!</v>
      </c>
      <c r="Z636" s="9" t="e">
        <f>(Audi!#REF!)</f>
        <v>#REF!</v>
      </c>
      <c r="AA636" s="8" t="e">
        <f>(Audi!#REF!)</f>
        <v>#REF!</v>
      </c>
      <c r="AB636" s="8" t="e">
        <f>(Audi!#REF!)</f>
        <v>#REF!</v>
      </c>
      <c r="AC636" s="8" t="e">
        <f>(Audi!#REF!)</f>
        <v>#REF!</v>
      </c>
      <c r="AD636" s="8" t="e">
        <f>(Audi!#REF!)</f>
        <v>#REF!</v>
      </c>
    </row>
    <row r="637" spans="1:30" x14ac:dyDescent="0.25">
      <c r="A637" s="7" t="s">
        <v>1973</v>
      </c>
      <c r="B637" s="8" t="str">
        <f>(Audi!A563)</f>
        <v>SQ5</v>
      </c>
      <c r="C637" s="9" t="str">
        <f>(Audi!B563)</f>
        <v>2013-2017</v>
      </c>
      <c r="D637" s="59" t="str">
        <f>(Audi!C563)</f>
        <v>FF11</v>
      </c>
      <c r="E637" s="8" t="str">
        <f>(Audi!D563)</f>
        <v>Tarmac</v>
      </c>
      <c r="F637" s="8" t="str">
        <f>(Audi!E563)</f>
        <v>11M109530013TM</v>
      </c>
      <c r="G637" s="14">
        <f>(Audi!F563)</f>
        <v>1</v>
      </c>
      <c r="H637" s="12" t="str">
        <f>(Audi!G563)</f>
        <v>21"</v>
      </c>
      <c r="I637" s="12" t="str">
        <f>(Audi!H563)</f>
        <v>9.5"</v>
      </c>
      <c r="J637" s="12" t="str">
        <f>(Audi!I563)</f>
        <v>30</v>
      </c>
      <c r="K637" s="12" t="str">
        <f>(Audi!J563)</f>
        <v>5x112</v>
      </c>
      <c r="L637" s="12">
        <f>(Audi!K563)</f>
        <v>66.56</v>
      </c>
      <c r="M637" s="8" t="str">
        <f>(Audi!L563)</f>
        <v>Medium Offset</v>
      </c>
      <c r="N637" s="8">
        <f>(Audi!M563)</f>
        <v>0</v>
      </c>
      <c r="O637" s="9" t="str">
        <f>(Audi!N563)</f>
        <v>255/40R21</v>
      </c>
      <c r="P637" s="60" t="str">
        <f>(Audi!O563)</f>
        <v>FF11</v>
      </c>
      <c r="Q637" s="8" t="str">
        <f>(Audi!P563)</f>
        <v>11M109530013TM</v>
      </c>
      <c r="R637" s="14">
        <f>(Audi!Q563)</f>
        <v>1</v>
      </c>
      <c r="S637" s="12" t="str">
        <f>(Audi!R563)</f>
        <v>21"</v>
      </c>
      <c r="T637" s="12" t="str">
        <f>(Audi!S563)</f>
        <v>9.5"</v>
      </c>
      <c r="U637" s="12" t="str">
        <f>(Audi!T563)</f>
        <v>30</v>
      </c>
      <c r="V637" s="12" t="str">
        <f>(Audi!U563)</f>
        <v>5x112</v>
      </c>
      <c r="W637" s="12">
        <f>(Audi!V563)</f>
        <v>66.56</v>
      </c>
      <c r="X637" s="8" t="str">
        <f>(Audi!W563)</f>
        <v>Medium Offset</v>
      </c>
      <c r="Y637" s="8">
        <f>(Audi!X563)</f>
        <v>0</v>
      </c>
      <c r="Z637" s="9" t="str">
        <f>(Audi!Y563)</f>
        <v>255/40R21</v>
      </c>
      <c r="AA637" s="8" t="str">
        <f>(Audi!Z563)</f>
        <v>Requires 5mm spacer to clear front brakes</v>
      </c>
      <c r="AB637" s="8" t="str">
        <f>(Audi!AA563)</f>
        <v>Included</v>
      </c>
      <c r="AC637" s="8" t="str">
        <f>(Audi!AB563)</f>
        <v>LBM1415027C60-ZN</v>
      </c>
      <c r="AD637" s="8" t="str">
        <f>(Audi!AC563)</f>
        <v>HR666-571</v>
      </c>
    </row>
    <row r="638" spans="1:30" x14ac:dyDescent="0.25">
      <c r="A638" s="7" t="s">
        <v>1973</v>
      </c>
      <c r="B638" s="8" t="e">
        <f>(Audi!#REF!)</f>
        <v>#REF!</v>
      </c>
      <c r="C638" s="9" t="e">
        <f>(Audi!#REF!)</f>
        <v>#REF!</v>
      </c>
      <c r="D638" s="59" t="e">
        <f>(Audi!#REF!)</f>
        <v>#REF!</v>
      </c>
      <c r="E638" s="8" t="e">
        <f>(Audi!#REF!)</f>
        <v>#REF!</v>
      </c>
      <c r="F638" s="8" t="e">
        <f>(Audi!#REF!)</f>
        <v>#REF!</v>
      </c>
      <c r="G638" s="14" t="e">
        <f>(Audi!#REF!)</f>
        <v>#REF!</v>
      </c>
      <c r="H638" s="12" t="e">
        <f>(Audi!#REF!)</f>
        <v>#REF!</v>
      </c>
      <c r="I638" s="12" t="e">
        <f>(Audi!#REF!)</f>
        <v>#REF!</v>
      </c>
      <c r="J638" s="12" t="e">
        <f>(Audi!#REF!)</f>
        <v>#REF!</v>
      </c>
      <c r="K638" s="12" t="e">
        <f>(Audi!#REF!)</f>
        <v>#REF!</v>
      </c>
      <c r="L638" s="12" t="e">
        <f>(Audi!#REF!)</f>
        <v>#REF!</v>
      </c>
      <c r="M638" s="8" t="e">
        <f>(Audi!#REF!)</f>
        <v>#REF!</v>
      </c>
      <c r="N638" s="8" t="e">
        <f>(Audi!#REF!)</f>
        <v>#REF!</v>
      </c>
      <c r="O638" s="9" t="e">
        <f>(Audi!#REF!)</f>
        <v>#REF!</v>
      </c>
      <c r="P638" s="60" t="e">
        <f>(Audi!#REF!)</f>
        <v>#REF!</v>
      </c>
      <c r="Q638" s="8" t="e">
        <f>(Audi!#REF!)</f>
        <v>#REF!</v>
      </c>
      <c r="R638" s="14" t="e">
        <f>(Audi!#REF!)</f>
        <v>#REF!</v>
      </c>
      <c r="S638" s="12" t="e">
        <f>(Audi!#REF!)</f>
        <v>#REF!</v>
      </c>
      <c r="T638" s="12" t="e">
        <f>(Audi!#REF!)</f>
        <v>#REF!</v>
      </c>
      <c r="U638" s="12" t="e">
        <f>(Audi!#REF!)</f>
        <v>#REF!</v>
      </c>
      <c r="V638" s="12" t="e">
        <f>(Audi!#REF!)</f>
        <v>#REF!</v>
      </c>
      <c r="W638" s="12" t="e">
        <f>(Audi!#REF!)</f>
        <v>#REF!</v>
      </c>
      <c r="X638" s="8" t="e">
        <f>(Audi!#REF!)</f>
        <v>#REF!</v>
      </c>
      <c r="Y638" s="8" t="e">
        <f>(Audi!#REF!)</f>
        <v>#REF!</v>
      </c>
      <c r="Z638" s="9" t="e">
        <f>(Audi!#REF!)</f>
        <v>#REF!</v>
      </c>
      <c r="AA638" s="8" t="e">
        <f>(Audi!#REF!)</f>
        <v>#REF!</v>
      </c>
      <c r="AB638" s="8" t="e">
        <f>(Audi!#REF!)</f>
        <v>#REF!</v>
      </c>
      <c r="AC638" s="8" t="e">
        <f>(Audi!#REF!)</f>
        <v>#REF!</v>
      </c>
      <c r="AD638" s="8" t="e">
        <f>(Audi!#REF!)</f>
        <v>#REF!</v>
      </c>
    </row>
    <row r="639" spans="1:30" x14ac:dyDescent="0.25">
      <c r="A639" s="7" t="s">
        <v>1973</v>
      </c>
      <c r="B639" s="8" t="e">
        <f>(Audi!#REF!)</f>
        <v>#REF!</v>
      </c>
      <c r="C639" s="9" t="e">
        <f>(Audi!#REF!)</f>
        <v>#REF!</v>
      </c>
      <c r="D639" s="59" t="e">
        <f>(Audi!#REF!)</f>
        <v>#REF!</v>
      </c>
      <c r="E639" s="8" t="e">
        <f>(Audi!#REF!)</f>
        <v>#REF!</v>
      </c>
      <c r="F639" s="8" t="e">
        <f>(Audi!#REF!)</f>
        <v>#REF!</v>
      </c>
      <c r="G639" s="14" t="e">
        <f>(Audi!#REF!)</f>
        <v>#REF!</v>
      </c>
      <c r="H639" s="12" t="e">
        <f>(Audi!#REF!)</f>
        <v>#REF!</v>
      </c>
      <c r="I639" s="12" t="e">
        <f>(Audi!#REF!)</f>
        <v>#REF!</v>
      </c>
      <c r="J639" s="12" t="e">
        <f>(Audi!#REF!)</f>
        <v>#REF!</v>
      </c>
      <c r="K639" s="12" t="e">
        <f>(Audi!#REF!)</f>
        <v>#REF!</v>
      </c>
      <c r="L639" s="12" t="e">
        <f>(Audi!#REF!)</f>
        <v>#REF!</v>
      </c>
      <c r="M639" s="8" t="e">
        <f>(Audi!#REF!)</f>
        <v>#REF!</v>
      </c>
      <c r="N639" s="8" t="e">
        <f>(Audi!#REF!)</f>
        <v>#REF!</v>
      </c>
      <c r="O639" s="9" t="e">
        <f>(Audi!#REF!)</f>
        <v>#REF!</v>
      </c>
      <c r="P639" s="60" t="e">
        <f>(Audi!#REF!)</f>
        <v>#REF!</v>
      </c>
      <c r="Q639" s="8" t="e">
        <f>(Audi!#REF!)</f>
        <v>#REF!</v>
      </c>
      <c r="R639" s="14" t="e">
        <f>(Audi!#REF!)</f>
        <v>#REF!</v>
      </c>
      <c r="S639" s="12" t="e">
        <f>(Audi!#REF!)</f>
        <v>#REF!</v>
      </c>
      <c r="T639" s="12" t="e">
        <f>(Audi!#REF!)</f>
        <v>#REF!</v>
      </c>
      <c r="U639" s="12" t="e">
        <f>(Audi!#REF!)</f>
        <v>#REF!</v>
      </c>
      <c r="V639" s="12" t="e">
        <f>(Audi!#REF!)</f>
        <v>#REF!</v>
      </c>
      <c r="W639" s="12" t="e">
        <f>(Audi!#REF!)</f>
        <v>#REF!</v>
      </c>
      <c r="X639" s="8" t="e">
        <f>(Audi!#REF!)</f>
        <v>#REF!</v>
      </c>
      <c r="Y639" s="8" t="e">
        <f>(Audi!#REF!)</f>
        <v>#REF!</v>
      </c>
      <c r="Z639" s="9" t="e">
        <f>(Audi!#REF!)</f>
        <v>#REF!</v>
      </c>
      <c r="AA639" s="8" t="e">
        <f>(Audi!#REF!)</f>
        <v>#REF!</v>
      </c>
      <c r="AB639" s="8" t="e">
        <f>(Audi!#REF!)</f>
        <v>#REF!</v>
      </c>
      <c r="AC639" s="8" t="e">
        <f>(Audi!#REF!)</f>
        <v>#REF!</v>
      </c>
      <c r="AD639" s="8" t="e">
        <f>(Audi!#REF!)</f>
        <v>#REF!</v>
      </c>
    </row>
    <row r="640" spans="1:30" x14ac:dyDescent="0.25">
      <c r="A640" s="7" t="s">
        <v>1973</v>
      </c>
      <c r="B640" s="8" t="e">
        <f>(Audi!#REF!)</f>
        <v>#REF!</v>
      </c>
      <c r="C640" s="9" t="e">
        <f>(Audi!#REF!)</f>
        <v>#REF!</v>
      </c>
      <c r="D640" s="59" t="e">
        <f>(Audi!#REF!)</f>
        <v>#REF!</v>
      </c>
      <c r="E640" s="8" t="e">
        <f>(Audi!#REF!)</f>
        <v>#REF!</v>
      </c>
      <c r="F640" s="8" t="e">
        <f>(Audi!#REF!)</f>
        <v>#REF!</v>
      </c>
      <c r="G640" s="14" t="e">
        <f>(Audi!#REF!)</f>
        <v>#REF!</v>
      </c>
      <c r="H640" s="12" t="e">
        <f>(Audi!#REF!)</f>
        <v>#REF!</v>
      </c>
      <c r="I640" s="12" t="e">
        <f>(Audi!#REF!)</f>
        <v>#REF!</v>
      </c>
      <c r="J640" s="12" t="e">
        <f>(Audi!#REF!)</f>
        <v>#REF!</v>
      </c>
      <c r="K640" s="12" t="e">
        <f>(Audi!#REF!)</f>
        <v>#REF!</v>
      </c>
      <c r="L640" s="12" t="e">
        <f>(Audi!#REF!)</f>
        <v>#REF!</v>
      </c>
      <c r="M640" s="8" t="e">
        <f>(Audi!#REF!)</f>
        <v>#REF!</v>
      </c>
      <c r="N640" s="8" t="e">
        <f>(Audi!#REF!)</f>
        <v>#REF!</v>
      </c>
      <c r="O640" s="9" t="e">
        <f>(Audi!#REF!)</f>
        <v>#REF!</v>
      </c>
      <c r="P640" s="60" t="e">
        <f>(Audi!#REF!)</f>
        <v>#REF!</v>
      </c>
      <c r="Q640" s="8" t="e">
        <f>(Audi!#REF!)</f>
        <v>#REF!</v>
      </c>
      <c r="R640" s="14" t="e">
        <f>(Audi!#REF!)</f>
        <v>#REF!</v>
      </c>
      <c r="S640" s="12" t="e">
        <f>(Audi!#REF!)</f>
        <v>#REF!</v>
      </c>
      <c r="T640" s="12" t="e">
        <f>(Audi!#REF!)</f>
        <v>#REF!</v>
      </c>
      <c r="U640" s="12" t="e">
        <f>(Audi!#REF!)</f>
        <v>#REF!</v>
      </c>
      <c r="V640" s="12" t="e">
        <f>(Audi!#REF!)</f>
        <v>#REF!</v>
      </c>
      <c r="W640" s="12" t="e">
        <f>(Audi!#REF!)</f>
        <v>#REF!</v>
      </c>
      <c r="X640" s="8" t="e">
        <f>(Audi!#REF!)</f>
        <v>#REF!</v>
      </c>
      <c r="Y640" s="8" t="e">
        <f>(Audi!#REF!)</f>
        <v>#REF!</v>
      </c>
      <c r="Z640" s="9" t="e">
        <f>(Audi!#REF!)</f>
        <v>#REF!</v>
      </c>
      <c r="AA640" s="8" t="e">
        <f>(Audi!#REF!)</f>
        <v>#REF!</v>
      </c>
      <c r="AB640" s="8" t="e">
        <f>(Audi!#REF!)</f>
        <v>#REF!</v>
      </c>
      <c r="AC640" s="8" t="e">
        <f>(Audi!#REF!)</f>
        <v>#REF!</v>
      </c>
      <c r="AD640" s="8" t="e">
        <f>(Audi!#REF!)</f>
        <v>#REF!</v>
      </c>
    </row>
    <row r="641" spans="1:30" x14ac:dyDescent="0.25">
      <c r="A641" s="7" t="s">
        <v>1973</v>
      </c>
      <c r="B641" s="8" t="e">
        <f>(Audi!#REF!)</f>
        <v>#REF!</v>
      </c>
      <c r="C641" s="9" t="e">
        <f>(Audi!#REF!)</f>
        <v>#REF!</v>
      </c>
      <c r="D641" s="59" t="e">
        <f>(Audi!#REF!)</f>
        <v>#REF!</v>
      </c>
      <c r="E641" s="8" t="e">
        <f>(Audi!#REF!)</f>
        <v>#REF!</v>
      </c>
      <c r="F641" s="8" t="e">
        <f>(Audi!#REF!)</f>
        <v>#REF!</v>
      </c>
      <c r="G641" s="14" t="e">
        <f>(Audi!#REF!)</f>
        <v>#REF!</v>
      </c>
      <c r="H641" s="12" t="e">
        <f>(Audi!#REF!)</f>
        <v>#REF!</v>
      </c>
      <c r="I641" s="12" t="e">
        <f>(Audi!#REF!)</f>
        <v>#REF!</v>
      </c>
      <c r="J641" s="12" t="e">
        <f>(Audi!#REF!)</f>
        <v>#REF!</v>
      </c>
      <c r="K641" s="12" t="e">
        <f>(Audi!#REF!)</f>
        <v>#REF!</v>
      </c>
      <c r="L641" s="12" t="e">
        <f>(Audi!#REF!)</f>
        <v>#REF!</v>
      </c>
      <c r="M641" s="8" t="e">
        <f>(Audi!#REF!)</f>
        <v>#REF!</v>
      </c>
      <c r="N641" s="8" t="e">
        <f>(Audi!#REF!)</f>
        <v>#REF!</v>
      </c>
      <c r="O641" s="9" t="e">
        <f>(Audi!#REF!)</f>
        <v>#REF!</v>
      </c>
      <c r="P641" s="60" t="e">
        <f>(Audi!#REF!)</f>
        <v>#REF!</v>
      </c>
      <c r="Q641" s="8" t="e">
        <f>(Audi!#REF!)</f>
        <v>#REF!</v>
      </c>
      <c r="R641" s="14" t="e">
        <f>(Audi!#REF!)</f>
        <v>#REF!</v>
      </c>
      <c r="S641" s="12" t="e">
        <f>(Audi!#REF!)</f>
        <v>#REF!</v>
      </c>
      <c r="T641" s="12" t="e">
        <f>(Audi!#REF!)</f>
        <v>#REF!</v>
      </c>
      <c r="U641" s="12" t="e">
        <f>(Audi!#REF!)</f>
        <v>#REF!</v>
      </c>
      <c r="V641" s="12" t="e">
        <f>(Audi!#REF!)</f>
        <v>#REF!</v>
      </c>
      <c r="W641" s="12" t="e">
        <f>(Audi!#REF!)</f>
        <v>#REF!</v>
      </c>
      <c r="X641" s="8" t="e">
        <f>(Audi!#REF!)</f>
        <v>#REF!</v>
      </c>
      <c r="Y641" s="8" t="e">
        <f>(Audi!#REF!)</f>
        <v>#REF!</v>
      </c>
      <c r="Z641" s="9" t="e">
        <f>(Audi!#REF!)</f>
        <v>#REF!</v>
      </c>
      <c r="AA641" s="8" t="e">
        <f>(Audi!#REF!)</f>
        <v>#REF!</v>
      </c>
      <c r="AB641" s="8" t="e">
        <f>(Audi!#REF!)</f>
        <v>#REF!</v>
      </c>
      <c r="AC641" s="8" t="e">
        <f>(Audi!#REF!)</f>
        <v>#REF!</v>
      </c>
      <c r="AD641" s="8" t="e">
        <f>(Audi!#REF!)</f>
        <v>#REF!</v>
      </c>
    </row>
    <row r="642" spans="1:30" x14ac:dyDescent="0.25">
      <c r="A642" s="7" t="s">
        <v>1973</v>
      </c>
      <c r="B642" s="8" t="str">
        <f>(Audi!A564)</f>
        <v>SQ5</v>
      </c>
      <c r="C642" s="9" t="str">
        <f>(Audi!B564)</f>
        <v>2013-2017</v>
      </c>
      <c r="D642" s="59" t="str">
        <f>(Audi!C564)</f>
        <v>FF11</v>
      </c>
      <c r="E642" s="8" t="str">
        <f>(Audi!D564)</f>
        <v>Liquid Metal</v>
      </c>
      <c r="F642" s="8" t="str">
        <f>(Audi!E564)</f>
        <v>11M109530013LM</v>
      </c>
      <c r="G642" s="14">
        <f>(Audi!F564)</f>
        <v>-2</v>
      </c>
      <c r="H642" s="12" t="str">
        <f>(Audi!G564)</f>
        <v>21"</v>
      </c>
      <c r="I642" s="12" t="str">
        <f>(Audi!H564)</f>
        <v>9.5"</v>
      </c>
      <c r="J642" s="12" t="str">
        <f>(Audi!I564)</f>
        <v>30</v>
      </c>
      <c r="K642" s="12" t="str">
        <f>(Audi!J564)</f>
        <v>5x112</v>
      </c>
      <c r="L642" s="12">
        <f>(Audi!K564)</f>
        <v>66.56</v>
      </c>
      <c r="M642" s="8" t="str">
        <f>(Audi!L564)</f>
        <v>Medium Offset</v>
      </c>
      <c r="N642" s="8">
        <f>(Audi!M564)</f>
        <v>0</v>
      </c>
      <c r="O642" s="9" t="str">
        <f>(Audi!N564)</f>
        <v>255/40R21</v>
      </c>
      <c r="P642" s="60" t="str">
        <f>(Audi!O564)</f>
        <v>FF11</v>
      </c>
      <c r="Q642" s="8" t="str">
        <f>(Audi!P564)</f>
        <v>11M109530013LM</v>
      </c>
      <c r="R642" s="14">
        <f>(Audi!Q564)</f>
        <v>-2</v>
      </c>
      <c r="S642" s="12" t="str">
        <f>(Audi!R564)</f>
        <v>21"</v>
      </c>
      <c r="T642" s="12" t="str">
        <f>(Audi!S564)</f>
        <v>9.5"</v>
      </c>
      <c r="U642" s="12" t="str">
        <f>(Audi!T564)</f>
        <v>30</v>
      </c>
      <c r="V642" s="12" t="str">
        <f>(Audi!U564)</f>
        <v>5x112</v>
      </c>
      <c r="W642" s="12">
        <f>(Audi!V564)</f>
        <v>66.56</v>
      </c>
      <c r="X642" s="8" t="str">
        <f>(Audi!W564)</f>
        <v>Medium Offset</v>
      </c>
      <c r="Y642" s="8">
        <f>(Audi!X564)</f>
        <v>0</v>
      </c>
      <c r="Z642" s="9" t="str">
        <f>(Audi!Y564)</f>
        <v>255/40R21</v>
      </c>
      <c r="AA642" s="8" t="str">
        <f>(Audi!Z564)</f>
        <v>Requires 5mm spacer to clear front brakes</v>
      </c>
      <c r="AB642" s="8" t="str">
        <f>(Audi!AA564)</f>
        <v>Included</v>
      </c>
      <c r="AC642" s="8" t="str">
        <f>(Audi!AB564)</f>
        <v>LBM1415027C60-ZN</v>
      </c>
      <c r="AD642" s="8" t="str">
        <f>(Audi!AC564)</f>
        <v>HR666-571</v>
      </c>
    </row>
    <row r="643" spans="1:30" x14ac:dyDescent="0.25">
      <c r="A643" s="7" t="s">
        <v>1973</v>
      </c>
      <c r="B643" s="8" t="e">
        <f>(Audi!#REF!)</f>
        <v>#REF!</v>
      </c>
      <c r="C643" s="9" t="e">
        <f>(Audi!#REF!)</f>
        <v>#REF!</v>
      </c>
      <c r="D643" s="59" t="e">
        <f>(Audi!#REF!)</f>
        <v>#REF!</v>
      </c>
      <c r="E643" s="8" t="e">
        <f>(Audi!#REF!)</f>
        <v>#REF!</v>
      </c>
      <c r="F643" s="8" t="e">
        <f>(Audi!#REF!)</f>
        <v>#REF!</v>
      </c>
      <c r="G643" s="14" t="e">
        <f>(Audi!#REF!)</f>
        <v>#REF!</v>
      </c>
      <c r="H643" s="12" t="e">
        <f>(Audi!#REF!)</f>
        <v>#REF!</v>
      </c>
      <c r="I643" s="12" t="e">
        <f>(Audi!#REF!)</f>
        <v>#REF!</v>
      </c>
      <c r="J643" s="12" t="e">
        <f>(Audi!#REF!)</f>
        <v>#REF!</v>
      </c>
      <c r="K643" s="12" t="e">
        <f>(Audi!#REF!)</f>
        <v>#REF!</v>
      </c>
      <c r="L643" s="12" t="e">
        <f>(Audi!#REF!)</f>
        <v>#REF!</v>
      </c>
      <c r="M643" s="8" t="e">
        <f>(Audi!#REF!)</f>
        <v>#REF!</v>
      </c>
      <c r="N643" s="8" t="e">
        <f>(Audi!#REF!)</f>
        <v>#REF!</v>
      </c>
      <c r="O643" s="9" t="e">
        <f>(Audi!#REF!)</f>
        <v>#REF!</v>
      </c>
      <c r="P643" s="60" t="e">
        <f>(Audi!#REF!)</f>
        <v>#REF!</v>
      </c>
      <c r="Q643" s="8" t="e">
        <f>(Audi!#REF!)</f>
        <v>#REF!</v>
      </c>
      <c r="R643" s="14" t="e">
        <f>(Audi!#REF!)</f>
        <v>#REF!</v>
      </c>
      <c r="S643" s="12" t="e">
        <f>(Audi!#REF!)</f>
        <v>#REF!</v>
      </c>
      <c r="T643" s="12" t="e">
        <f>(Audi!#REF!)</f>
        <v>#REF!</v>
      </c>
      <c r="U643" s="12" t="e">
        <f>(Audi!#REF!)</f>
        <v>#REF!</v>
      </c>
      <c r="V643" s="12" t="e">
        <f>(Audi!#REF!)</f>
        <v>#REF!</v>
      </c>
      <c r="W643" s="12" t="e">
        <f>(Audi!#REF!)</f>
        <v>#REF!</v>
      </c>
      <c r="X643" s="8" t="e">
        <f>(Audi!#REF!)</f>
        <v>#REF!</v>
      </c>
      <c r="Y643" s="8" t="e">
        <f>(Audi!#REF!)</f>
        <v>#REF!</v>
      </c>
      <c r="Z643" s="9" t="e">
        <f>(Audi!#REF!)</f>
        <v>#REF!</v>
      </c>
      <c r="AA643" s="8" t="e">
        <f>(Audi!#REF!)</f>
        <v>#REF!</v>
      </c>
      <c r="AB643" s="8" t="e">
        <f>(Audi!#REF!)</f>
        <v>#REF!</v>
      </c>
      <c r="AC643" s="8" t="e">
        <f>(Audi!#REF!)</f>
        <v>#REF!</v>
      </c>
      <c r="AD643" s="8" t="e">
        <f>(Audi!#REF!)</f>
        <v>#REF!</v>
      </c>
    </row>
    <row r="644" spans="1:30" x14ac:dyDescent="0.25">
      <c r="A644" s="7" t="s">
        <v>1973</v>
      </c>
      <c r="B644" s="8" t="str">
        <f>(Audi!A565)</f>
        <v>SQ5</v>
      </c>
      <c r="C644" s="9" t="str">
        <f>(Audi!B565)</f>
        <v>2013-2017</v>
      </c>
      <c r="D644" s="59" t="str">
        <f>(Audi!C565)</f>
        <v>FF11</v>
      </c>
      <c r="E644" s="8" t="str">
        <f>(Audi!D565)</f>
        <v>Raw</v>
      </c>
      <c r="F644" s="8" t="str">
        <f>(Audi!E565)</f>
        <v>11M109530013RW</v>
      </c>
      <c r="G644" s="14">
        <f>(Audi!F565)</f>
        <v>19</v>
      </c>
      <c r="H644" s="12" t="str">
        <f>(Audi!G565)</f>
        <v>21"</v>
      </c>
      <c r="I644" s="12" t="str">
        <f>(Audi!H565)</f>
        <v>9.5"</v>
      </c>
      <c r="J644" s="12" t="str">
        <f>(Audi!I565)</f>
        <v>30</v>
      </c>
      <c r="K644" s="12" t="str">
        <f>(Audi!J565)</f>
        <v>5x112</v>
      </c>
      <c r="L644" s="12">
        <f>(Audi!K565)</f>
        <v>66.56</v>
      </c>
      <c r="M644" s="8" t="str">
        <f>(Audi!L565)</f>
        <v>Medium Offset</v>
      </c>
      <c r="N644" s="8">
        <f>(Audi!M565)</f>
        <v>0</v>
      </c>
      <c r="O644" s="9" t="str">
        <f>(Audi!N565)</f>
        <v>255/40R21</v>
      </c>
      <c r="P644" s="60" t="str">
        <f>(Audi!O565)</f>
        <v>FF11</v>
      </c>
      <c r="Q644" s="8" t="str">
        <f>(Audi!P565)</f>
        <v>11M109530013RW</v>
      </c>
      <c r="R644" s="14">
        <f>(Audi!Q565)</f>
        <v>19</v>
      </c>
      <c r="S644" s="12" t="str">
        <f>(Audi!R565)</f>
        <v>21"</v>
      </c>
      <c r="T644" s="12" t="str">
        <f>(Audi!S565)</f>
        <v>9.5"</v>
      </c>
      <c r="U644" s="12" t="str">
        <f>(Audi!T565)</f>
        <v>30</v>
      </c>
      <c r="V644" s="12" t="str">
        <f>(Audi!U565)</f>
        <v>5x112</v>
      </c>
      <c r="W644" s="12">
        <f>(Audi!V565)</f>
        <v>66.56</v>
      </c>
      <c r="X644" s="8" t="str">
        <f>(Audi!W565)</f>
        <v>Medium Offset</v>
      </c>
      <c r="Y644" s="8">
        <f>(Audi!X565)</f>
        <v>0</v>
      </c>
      <c r="Z644" s="9" t="str">
        <f>(Audi!Y565)</f>
        <v>255/40R21</v>
      </c>
      <c r="AA644" s="8" t="str">
        <f>(Audi!Z565)</f>
        <v>Requires 5mm spacer to clear front brakes</v>
      </c>
      <c r="AB644" s="8" t="str">
        <f>(Audi!AA565)</f>
        <v>Included</v>
      </c>
      <c r="AC644" s="8" t="str">
        <f>(Audi!AB565)</f>
        <v>LBM1415027C60-ZN</v>
      </c>
      <c r="AD644" s="8" t="str">
        <f>(Audi!AC565)</f>
        <v>HR666-571</v>
      </c>
    </row>
    <row r="645" spans="1:30" x14ac:dyDescent="0.25">
      <c r="A645" s="7" t="s">
        <v>1973</v>
      </c>
      <c r="B645" s="8" t="str">
        <f>(Audi!A566)</f>
        <v>SQ5</v>
      </c>
      <c r="C645" s="9" t="str">
        <f>(Audi!B566)</f>
        <v>2017-2020</v>
      </c>
      <c r="D645" s="59" t="str">
        <f>(Audi!C566)</f>
        <v>FF11</v>
      </c>
      <c r="E645" s="8" t="str">
        <f>(Audi!D566)</f>
        <v>Tarmac</v>
      </c>
      <c r="F645" s="8" t="str">
        <f>(Audi!E566)</f>
        <v>11M109530013TM</v>
      </c>
      <c r="G645" s="14">
        <f>(Audi!F566)</f>
        <v>1</v>
      </c>
      <c r="H645" s="12" t="str">
        <f>(Audi!G566)</f>
        <v>21"</v>
      </c>
      <c r="I645" s="12" t="str">
        <f>(Audi!H566)</f>
        <v>9.5"</v>
      </c>
      <c r="J645" s="12" t="str">
        <f>(Audi!I566)</f>
        <v>30</v>
      </c>
      <c r="K645" s="12" t="str">
        <f>(Audi!J566)</f>
        <v>5x112</v>
      </c>
      <c r="L645" s="12">
        <f>(Audi!K566)</f>
        <v>66.56</v>
      </c>
      <c r="M645" s="8" t="str">
        <f>(Audi!L566)</f>
        <v>Medium Offset</v>
      </c>
      <c r="N645" s="8">
        <f>(Audi!M566)</f>
        <v>0</v>
      </c>
      <c r="O645" s="9" t="str">
        <f>(Audi!N566)</f>
        <v>255/40R21</v>
      </c>
      <c r="P645" s="60" t="str">
        <f>(Audi!O566)</f>
        <v>FF11</v>
      </c>
      <c r="Q645" s="8" t="str">
        <f>(Audi!P566)</f>
        <v>11M109530013TM</v>
      </c>
      <c r="R645" s="14">
        <f>(Audi!Q566)</f>
        <v>1</v>
      </c>
      <c r="S645" s="12" t="str">
        <f>(Audi!R566)</f>
        <v>21"</v>
      </c>
      <c r="T645" s="12" t="str">
        <f>(Audi!S566)</f>
        <v>9.5"</v>
      </c>
      <c r="U645" s="12" t="str">
        <f>(Audi!T566)</f>
        <v>30</v>
      </c>
      <c r="V645" s="12" t="str">
        <f>(Audi!U566)</f>
        <v>5x112</v>
      </c>
      <c r="W645" s="12">
        <f>(Audi!V566)</f>
        <v>66.56</v>
      </c>
      <c r="X645" s="8" t="str">
        <f>(Audi!W566)</f>
        <v>Medium Offset</v>
      </c>
      <c r="Y645" s="8">
        <f>(Audi!X566)</f>
        <v>0</v>
      </c>
      <c r="Z645" s="9" t="str">
        <f>(Audi!Y566)</f>
        <v>255/40R21</v>
      </c>
      <c r="AA645" s="8">
        <f>(Audi!Z566)</f>
        <v>0</v>
      </c>
      <c r="AB645" s="8" t="str">
        <f>(Audi!AA566)</f>
        <v>Included</v>
      </c>
      <c r="AC645" s="8" t="str">
        <f>(Audi!AB566)</f>
        <v>LBM1415027C60-ZN</v>
      </c>
      <c r="AD645" s="8" t="str">
        <f>(Audi!AC566)</f>
        <v>HR666-571</v>
      </c>
    </row>
    <row r="646" spans="1:30" x14ac:dyDescent="0.25">
      <c r="A646" s="7" t="s">
        <v>1973</v>
      </c>
      <c r="B646" s="8" t="str">
        <f>(Audi!A567)</f>
        <v>SQ5</v>
      </c>
      <c r="C646" s="9" t="str">
        <f>(Audi!B567)</f>
        <v>2017-2020</v>
      </c>
      <c r="D646" s="59" t="str">
        <f>(Audi!C567)</f>
        <v>FF11</v>
      </c>
      <c r="E646" s="8" t="str">
        <f>(Audi!D567)</f>
        <v>Liquid Metal</v>
      </c>
      <c r="F646" s="8" t="str">
        <f>(Audi!E567)</f>
        <v>11M109530013LM</v>
      </c>
      <c r="G646" s="14">
        <f>(Audi!F567)</f>
        <v>-2</v>
      </c>
      <c r="H646" s="12" t="str">
        <f>(Audi!G567)</f>
        <v>21"</v>
      </c>
      <c r="I646" s="12" t="str">
        <f>(Audi!H567)</f>
        <v>9.5"</v>
      </c>
      <c r="J646" s="12" t="str">
        <f>(Audi!I567)</f>
        <v>30</v>
      </c>
      <c r="K646" s="12" t="str">
        <f>(Audi!J567)</f>
        <v>5x112</v>
      </c>
      <c r="L646" s="12">
        <f>(Audi!K567)</f>
        <v>66.56</v>
      </c>
      <c r="M646" s="8" t="str">
        <f>(Audi!L567)</f>
        <v>Medium Offset</v>
      </c>
      <c r="N646" s="8">
        <f>(Audi!M567)</f>
        <v>0</v>
      </c>
      <c r="O646" s="9" t="str">
        <f>(Audi!N567)</f>
        <v>255/40R21</v>
      </c>
      <c r="P646" s="60" t="str">
        <f>(Audi!O567)</f>
        <v>FF11</v>
      </c>
      <c r="Q646" s="8" t="str">
        <f>(Audi!P567)</f>
        <v>11M109530013LM</v>
      </c>
      <c r="R646" s="14">
        <f>(Audi!Q567)</f>
        <v>-2</v>
      </c>
      <c r="S646" s="12" t="str">
        <f>(Audi!R567)</f>
        <v>21"</v>
      </c>
      <c r="T646" s="12" t="str">
        <f>(Audi!S567)</f>
        <v>9.5"</v>
      </c>
      <c r="U646" s="12" t="str">
        <f>(Audi!T567)</f>
        <v>30</v>
      </c>
      <c r="V646" s="12" t="str">
        <f>(Audi!U567)</f>
        <v>5x112</v>
      </c>
      <c r="W646" s="12">
        <f>(Audi!V567)</f>
        <v>66.56</v>
      </c>
      <c r="X646" s="8" t="str">
        <f>(Audi!W567)</f>
        <v>Medium Offset</v>
      </c>
      <c r="Y646" s="8">
        <f>(Audi!X567)</f>
        <v>0</v>
      </c>
      <c r="Z646" s="9" t="str">
        <f>(Audi!Y567)</f>
        <v>255/40R21</v>
      </c>
      <c r="AA646" s="8">
        <f>(Audi!Z567)</f>
        <v>0</v>
      </c>
      <c r="AB646" s="8" t="str">
        <f>(Audi!AA567)</f>
        <v>Included</v>
      </c>
      <c r="AC646" s="8" t="str">
        <f>(Audi!AB567)</f>
        <v>LBM1415027C60-ZN</v>
      </c>
      <c r="AD646" s="8" t="str">
        <f>(Audi!AC567)</f>
        <v>HR666-571</v>
      </c>
    </row>
    <row r="647" spans="1:30" x14ac:dyDescent="0.25">
      <c r="A647" s="7" t="s">
        <v>1973</v>
      </c>
      <c r="B647" s="8" t="str">
        <f>(Audi!A568)</f>
        <v>SQ5</v>
      </c>
      <c r="C647" s="9" t="str">
        <f>(Audi!B568)</f>
        <v>2017-2020</v>
      </c>
      <c r="D647" s="59" t="str">
        <f>(Audi!C568)</f>
        <v>FF11</v>
      </c>
      <c r="E647" s="8" t="str">
        <f>(Audi!D568)</f>
        <v>Raw</v>
      </c>
      <c r="F647" s="8" t="str">
        <f>(Audi!E568)</f>
        <v>11M109530013RW</v>
      </c>
      <c r="G647" s="14">
        <f>(Audi!F568)</f>
        <v>19</v>
      </c>
      <c r="H647" s="12" t="str">
        <f>(Audi!G568)</f>
        <v>21"</v>
      </c>
      <c r="I647" s="12" t="str">
        <f>(Audi!H568)</f>
        <v>9.5"</v>
      </c>
      <c r="J647" s="12" t="str">
        <f>(Audi!I568)</f>
        <v>30</v>
      </c>
      <c r="K647" s="12" t="str">
        <f>(Audi!J568)</f>
        <v>5x112</v>
      </c>
      <c r="L647" s="12">
        <f>(Audi!K568)</f>
        <v>66.56</v>
      </c>
      <c r="M647" s="8" t="str">
        <f>(Audi!L568)</f>
        <v>Medium Offset</v>
      </c>
      <c r="N647" s="8">
        <f>(Audi!M568)</f>
        <v>0</v>
      </c>
      <c r="O647" s="9" t="str">
        <f>(Audi!N568)</f>
        <v>255/40R21</v>
      </c>
      <c r="P647" s="60" t="str">
        <f>(Audi!O568)</f>
        <v>FF11</v>
      </c>
      <c r="Q647" s="8" t="str">
        <f>(Audi!P568)</f>
        <v>11M109530013RW</v>
      </c>
      <c r="R647" s="14">
        <f>(Audi!Q568)</f>
        <v>19</v>
      </c>
      <c r="S647" s="12" t="str">
        <f>(Audi!R568)</f>
        <v>21"</v>
      </c>
      <c r="T647" s="12" t="str">
        <f>(Audi!S568)</f>
        <v>9.5"</v>
      </c>
      <c r="U647" s="12" t="str">
        <f>(Audi!T568)</f>
        <v>30</v>
      </c>
      <c r="V647" s="12" t="str">
        <f>(Audi!U568)</f>
        <v>5x112</v>
      </c>
      <c r="W647" s="12">
        <f>(Audi!V568)</f>
        <v>66.56</v>
      </c>
      <c r="X647" s="8" t="str">
        <f>(Audi!W568)</f>
        <v>Medium Offset</v>
      </c>
      <c r="Y647" s="8">
        <f>(Audi!X568)</f>
        <v>0</v>
      </c>
      <c r="Z647" s="9" t="str">
        <f>(Audi!Y568)</f>
        <v>255/40R21</v>
      </c>
      <c r="AA647" s="8">
        <f>(Audi!Z568)</f>
        <v>0</v>
      </c>
      <c r="AB647" s="8" t="str">
        <f>(Audi!AA568)</f>
        <v>Included</v>
      </c>
      <c r="AC647" s="8" t="str">
        <f>(Audi!AB568)</f>
        <v>LBM1415027C60-ZN</v>
      </c>
      <c r="AD647" s="8" t="str">
        <f>(Audi!AC568)</f>
        <v>HR666-571</v>
      </c>
    </row>
    <row r="648" spans="1:30" x14ac:dyDescent="0.25">
      <c r="A648" s="7" t="s">
        <v>1973</v>
      </c>
      <c r="B648" s="8" t="str">
        <f>(Audi!A569)</f>
        <v>SQ5</v>
      </c>
      <c r="C648" s="9" t="str">
        <f>(Audi!B569)</f>
        <v>2013-2017</v>
      </c>
      <c r="D648" s="59" t="str">
        <f>(Audi!C569)</f>
        <v>FF15</v>
      </c>
      <c r="E648" s="8" t="str">
        <f>(Audi!D569)</f>
        <v>Tarmac</v>
      </c>
      <c r="F648" s="8" t="str">
        <f>(Audi!E569)</f>
        <v>15M009025013TM</v>
      </c>
      <c r="G648" s="14">
        <f>(Audi!F569)</f>
        <v>24</v>
      </c>
      <c r="H648" s="12" t="str">
        <f>(Audi!G569)</f>
        <v>20"</v>
      </c>
      <c r="I648" s="12" t="str">
        <f>(Audi!H569)</f>
        <v>9.0"</v>
      </c>
      <c r="J648" s="12" t="str">
        <f>(Audi!I569)</f>
        <v>25</v>
      </c>
      <c r="K648" s="12" t="str">
        <f>(Audi!J569)</f>
        <v>5x112</v>
      </c>
      <c r="L648" s="12">
        <f>(Audi!K569)</f>
        <v>66.56</v>
      </c>
      <c r="M648" s="8" t="str">
        <f>(Audi!L569)</f>
        <v>Medium Offset</v>
      </c>
      <c r="N648" s="8">
        <f>(Audi!M569)</f>
        <v>23.4</v>
      </c>
      <c r="O648" s="9" t="str">
        <f>(Audi!N569)</f>
        <v>255/45R20</v>
      </c>
      <c r="P648" s="60" t="str">
        <f>(Audi!O569)</f>
        <v>FF15</v>
      </c>
      <c r="Q648" s="8" t="str">
        <f>(Audi!P569)</f>
        <v>15M009025013TM</v>
      </c>
      <c r="R648" s="14">
        <f>(Audi!Q569)</f>
        <v>24</v>
      </c>
      <c r="S648" s="12" t="str">
        <f>(Audi!R569)</f>
        <v>20"</v>
      </c>
      <c r="T648" s="12" t="str">
        <f>(Audi!S569)</f>
        <v>9.0"</v>
      </c>
      <c r="U648" s="12" t="str">
        <f>(Audi!T569)</f>
        <v>25</v>
      </c>
      <c r="V648" s="12" t="str">
        <f>(Audi!U569)</f>
        <v>5x112</v>
      </c>
      <c r="W648" s="12">
        <f>(Audi!V569)</f>
        <v>66.56</v>
      </c>
      <c r="X648" s="8" t="str">
        <f>(Audi!W569)</f>
        <v>Medium Offset</v>
      </c>
      <c r="Y648" s="8">
        <f>(Audi!X569)</f>
        <v>23.4</v>
      </c>
      <c r="Z648" s="9" t="str">
        <f>(Audi!Y569)</f>
        <v>255/45R20</v>
      </c>
      <c r="AA648" s="8" t="str">
        <f>(Audi!Z569)</f>
        <v>Requires 5mm spacer to clear front brakes</v>
      </c>
      <c r="AB648" s="8" t="str">
        <f>(Audi!AA569)</f>
        <v>Included</v>
      </c>
      <c r="AC648" s="8" t="str">
        <f>(Audi!AB569)</f>
        <v>LBM1415027C60-ZN</v>
      </c>
      <c r="AD648" s="8">
        <f>(Audi!AC569)</f>
        <v>0</v>
      </c>
    </row>
    <row r="649" spans="1:30" x14ac:dyDescent="0.25">
      <c r="A649" s="7" t="s">
        <v>1973</v>
      </c>
      <c r="B649" s="8" t="str">
        <f>(Audi!A570)</f>
        <v>SQ5</v>
      </c>
      <c r="C649" s="9" t="str">
        <f>(Audi!B570)</f>
        <v>2013-2017</v>
      </c>
      <c r="D649" s="59" t="str">
        <f>(Audi!C570)</f>
        <v>FF15</v>
      </c>
      <c r="E649" s="8" t="str">
        <f>(Audi!D570)</f>
        <v>Tarmac</v>
      </c>
      <c r="F649" s="8" t="str">
        <f>(Audi!E570)</f>
        <v>15M009025013TM</v>
      </c>
      <c r="G649" s="14">
        <f>(Audi!F570)</f>
        <v>24</v>
      </c>
      <c r="H649" s="12" t="str">
        <f>(Audi!G570)</f>
        <v>20"</v>
      </c>
      <c r="I649" s="12" t="str">
        <f>(Audi!H570)</f>
        <v>9.0"</v>
      </c>
      <c r="J649" s="12" t="str">
        <f>(Audi!I570)</f>
        <v>25</v>
      </c>
      <c r="K649" s="12" t="str">
        <f>(Audi!J570)</f>
        <v>5x112</v>
      </c>
      <c r="L649" s="12">
        <f>(Audi!K570)</f>
        <v>66.56</v>
      </c>
      <c r="M649" s="8" t="str">
        <f>(Audi!L570)</f>
        <v>Medium Offset</v>
      </c>
      <c r="N649" s="8">
        <f>(Audi!M570)</f>
        <v>23.4</v>
      </c>
      <c r="O649" s="9" t="str">
        <f>(Audi!N570)</f>
        <v>255/45R20</v>
      </c>
      <c r="P649" s="60" t="str">
        <f>(Audi!O570)</f>
        <v>FF15</v>
      </c>
      <c r="Q649" s="8" t="str">
        <f>(Audi!P570)</f>
        <v>15M009025013TM</v>
      </c>
      <c r="R649" s="14">
        <f>(Audi!Q570)</f>
        <v>24</v>
      </c>
      <c r="S649" s="12" t="str">
        <f>(Audi!R570)</f>
        <v>20"</v>
      </c>
      <c r="T649" s="12" t="str">
        <f>(Audi!S570)</f>
        <v>9.0"</v>
      </c>
      <c r="U649" s="12" t="str">
        <f>(Audi!T570)</f>
        <v>25</v>
      </c>
      <c r="V649" s="12" t="str">
        <f>(Audi!U570)</f>
        <v>5x112</v>
      </c>
      <c r="W649" s="12">
        <f>(Audi!V570)</f>
        <v>66.56</v>
      </c>
      <c r="X649" s="8" t="str">
        <f>(Audi!W570)</f>
        <v>Medium Offset</v>
      </c>
      <c r="Y649" s="8">
        <f>(Audi!X570)</f>
        <v>23.4</v>
      </c>
      <c r="Z649" s="9" t="str">
        <f>(Audi!Y570)</f>
        <v>255/45R20</v>
      </c>
      <c r="AA649" s="8" t="str">
        <f>(Audi!Z570)</f>
        <v>Requires 5mm spacer to clear front brakes</v>
      </c>
      <c r="AB649" s="8" t="str">
        <f>(Audi!AA570)</f>
        <v>Included</v>
      </c>
      <c r="AC649" s="8" t="str">
        <f>(Audi!AB570)</f>
        <v>LBM1415027C60-ZN</v>
      </c>
      <c r="AD649" s="8">
        <f>(Audi!AC570)</f>
        <v>0</v>
      </c>
    </row>
    <row r="650" spans="1:30" x14ac:dyDescent="0.25">
      <c r="A650" s="7" t="s">
        <v>1973</v>
      </c>
      <c r="B650" s="8" t="str">
        <f>(Audi!A571)</f>
        <v>SQ5</v>
      </c>
      <c r="C650" s="9" t="str">
        <f>(Audi!B571)</f>
        <v>2017-2020</v>
      </c>
      <c r="D650" s="59" t="str">
        <f>(Audi!C571)</f>
        <v>FF15</v>
      </c>
      <c r="E650" s="8" t="str">
        <f>(Audi!D571)</f>
        <v>Tarmac</v>
      </c>
      <c r="F650" s="8" t="str">
        <f>(Audi!E571)</f>
        <v>15M009025013TM</v>
      </c>
      <c r="G650" s="14">
        <f>(Audi!F571)</f>
        <v>24</v>
      </c>
      <c r="H650" s="12" t="str">
        <f>(Audi!G571)</f>
        <v>20"</v>
      </c>
      <c r="I650" s="12" t="str">
        <f>(Audi!H571)</f>
        <v>9.0"</v>
      </c>
      <c r="J650" s="12" t="str">
        <f>(Audi!I571)</f>
        <v>25</v>
      </c>
      <c r="K650" s="12" t="str">
        <f>(Audi!J571)</f>
        <v>5x112</v>
      </c>
      <c r="L650" s="12">
        <f>(Audi!K571)</f>
        <v>66.56</v>
      </c>
      <c r="M650" s="8" t="str">
        <f>(Audi!L571)</f>
        <v>Medium Offset</v>
      </c>
      <c r="N650" s="8">
        <f>(Audi!M571)</f>
        <v>23.4</v>
      </c>
      <c r="O650" s="9" t="str">
        <f>(Audi!N571)</f>
        <v>255/45R20</v>
      </c>
      <c r="P650" s="60" t="str">
        <f>(Audi!O571)</f>
        <v>FF15</v>
      </c>
      <c r="Q650" s="8" t="str">
        <f>(Audi!P571)</f>
        <v>15M009025013TM</v>
      </c>
      <c r="R650" s="14">
        <f>(Audi!Q571)</f>
        <v>24</v>
      </c>
      <c r="S650" s="12" t="str">
        <f>(Audi!R571)</f>
        <v>20"</v>
      </c>
      <c r="T650" s="12" t="str">
        <f>(Audi!S571)</f>
        <v>9.0"</v>
      </c>
      <c r="U650" s="12" t="str">
        <f>(Audi!T571)</f>
        <v>25</v>
      </c>
      <c r="V650" s="12" t="str">
        <f>(Audi!U571)</f>
        <v>5x112</v>
      </c>
      <c r="W650" s="12">
        <f>(Audi!V571)</f>
        <v>66.56</v>
      </c>
      <c r="X650" s="8" t="str">
        <f>(Audi!W571)</f>
        <v>Medium Offset</v>
      </c>
      <c r="Y650" s="8">
        <f>(Audi!X571)</f>
        <v>23.4</v>
      </c>
      <c r="Z650" s="9" t="str">
        <f>(Audi!Y571)</f>
        <v>255/45R20</v>
      </c>
      <c r="AA650" s="8">
        <f>(Audi!Z571)</f>
        <v>0</v>
      </c>
      <c r="AB650" s="8" t="str">
        <f>(Audi!AA571)</f>
        <v>Included</v>
      </c>
      <c r="AC650" s="8" t="str">
        <f>(Audi!AB571)</f>
        <v>LBM1415027C60-ZN</v>
      </c>
      <c r="AD650" s="8">
        <f>(Audi!AC571)</f>
        <v>0</v>
      </c>
    </row>
    <row r="651" spans="1:30" x14ac:dyDescent="0.25">
      <c r="A651" s="7" t="s">
        <v>1973</v>
      </c>
      <c r="B651" s="8" t="str">
        <f>(Audi!A572)</f>
        <v>SQ5</v>
      </c>
      <c r="C651" s="9" t="str">
        <f>(Audi!B572)</f>
        <v>2017-2020</v>
      </c>
      <c r="D651" s="59" t="str">
        <f>(Audi!C572)</f>
        <v>FF15</v>
      </c>
      <c r="E651" s="8" t="str">
        <f>(Audi!D572)</f>
        <v>Tarmac</v>
      </c>
      <c r="F651" s="8" t="str">
        <f>(Audi!E572)</f>
        <v>15M009025013TM</v>
      </c>
      <c r="G651" s="14">
        <f>(Audi!F572)</f>
        <v>24</v>
      </c>
      <c r="H651" s="12" t="str">
        <f>(Audi!G572)</f>
        <v>20"</v>
      </c>
      <c r="I651" s="12" t="str">
        <f>(Audi!H572)</f>
        <v>9.0"</v>
      </c>
      <c r="J651" s="12" t="str">
        <f>(Audi!I572)</f>
        <v>25</v>
      </c>
      <c r="K651" s="12" t="str">
        <f>(Audi!J572)</f>
        <v>5x112</v>
      </c>
      <c r="L651" s="12">
        <f>(Audi!K572)</f>
        <v>66.56</v>
      </c>
      <c r="M651" s="8" t="str">
        <f>(Audi!L572)</f>
        <v>Medium Offset</v>
      </c>
      <c r="N651" s="8">
        <f>(Audi!M572)</f>
        <v>23.4</v>
      </c>
      <c r="O651" s="9" t="str">
        <f>(Audi!N572)</f>
        <v>255/45R20</v>
      </c>
      <c r="P651" s="60" t="str">
        <f>(Audi!O572)</f>
        <v>FF15</v>
      </c>
      <c r="Q651" s="8" t="str">
        <f>(Audi!P572)</f>
        <v>15M009025013TM</v>
      </c>
      <c r="R651" s="14">
        <f>(Audi!Q572)</f>
        <v>24</v>
      </c>
      <c r="S651" s="12" t="str">
        <f>(Audi!R572)</f>
        <v>20"</v>
      </c>
      <c r="T651" s="12" t="str">
        <f>(Audi!S572)</f>
        <v>9.0"</v>
      </c>
      <c r="U651" s="12" t="str">
        <f>(Audi!T572)</f>
        <v>25</v>
      </c>
      <c r="V651" s="12" t="str">
        <f>(Audi!U572)</f>
        <v>5x112</v>
      </c>
      <c r="W651" s="12">
        <f>(Audi!V572)</f>
        <v>66.56</v>
      </c>
      <c r="X651" s="8" t="str">
        <f>(Audi!W572)</f>
        <v>Medium Offset</v>
      </c>
      <c r="Y651" s="8">
        <f>(Audi!X572)</f>
        <v>23.4</v>
      </c>
      <c r="Z651" s="9" t="str">
        <f>(Audi!Y572)</f>
        <v>255/45R20</v>
      </c>
      <c r="AA651" s="8">
        <f>(Audi!Z572)</f>
        <v>0</v>
      </c>
      <c r="AB651" s="8" t="str">
        <f>(Audi!AA572)</f>
        <v>Included</v>
      </c>
      <c r="AC651" s="8" t="str">
        <f>(Audi!AB572)</f>
        <v>LBM1415027C60-ZN</v>
      </c>
      <c r="AD651" s="8">
        <f>(Audi!AC572)</f>
        <v>0</v>
      </c>
    </row>
    <row r="652" spans="1:30" x14ac:dyDescent="0.25">
      <c r="A652" s="7" t="s">
        <v>1973</v>
      </c>
      <c r="B652" s="8" t="str">
        <f>(Audi!A573)</f>
        <v>SQ8</v>
      </c>
      <c r="C652" s="9" t="str">
        <f>(Audi!B573)</f>
        <v>2019-2021</v>
      </c>
      <c r="D652" s="59" t="str">
        <f>(Audi!C573)</f>
        <v>FF10</v>
      </c>
      <c r="E652" s="8" t="str">
        <f>(Audi!D573)</f>
        <v>Tarmac</v>
      </c>
      <c r="F652" s="8" t="str">
        <f>(Audi!E573)</f>
        <v>10L210510013LM</v>
      </c>
      <c r="G652" s="14">
        <f>(Audi!F573)</f>
        <v>-3</v>
      </c>
      <c r="H652" s="12" t="str">
        <f>(Audi!G573)</f>
        <v>22"</v>
      </c>
      <c r="I652" s="12" t="str">
        <f>(Audi!H573)</f>
        <v>10.5"</v>
      </c>
      <c r="J652" s="12" t="str">
        <f>(Audi!I573)</f>
        <v>10</v>
      </c>
      <c r="K652" s="12" t="str">
        <f>(Audi!J573)</f>
        <v>5x112</v>
      </c>
      <c r="L652" s="12">
        <f>(Audi!K573)</f>
        <v>66.56</v>
      </c>
      <c r="M652" s="8" t="str">
        <f>(Audi!L573)</f>
        <v>Low Offset</v>
      </c>
      <c r="N652" s="8">
        <f>(Audi!M573)</f>
        <v>0</v>
      </c>
      <c r="O652" s="9" t="str">
        <f>(Audi!N573)</f>
        <v>285/40-22</v>
      </c>
      <c r="P652" s="60" t="str">
        <f>(Audi!O573)</f>
        <v>FF10</v>
      </c>
      <c r="Q652" s="8" t="str">
        <f>(Audi!P573)</f>
        <v>10L210510013LM</v>
      </c>
      <c r="R652" s="14">
        <f>(Audi!Q573)</f>
        <v>-3</v>
      </c>
      <c r="S652" s="12" t="str">
        <f>(Audi!R573)</f>
        <v>22"</v>
      </c>
      <c r="T652" s="12" t="str">
        <f>(Audi!S573)</f>
        <v>10.5"</v>
      </c>
      <c r="U652" s="12" t="str">
        <f>(Audi!T573)</f>
        <v>10</v>
      </c>
      <c r="V652" s="12" t="str">
        <f>(Audi!U573)</f>
        <v>5x112</v>
      </c>
      <c r="W652" s="12">
        <f>(Audi!V573)</f>
        <v>66.56</v>
      </c>
      <c r="X652" s="8" t="str">
        <f>(Audi!W573)</f>
        <v>Low Offset</v>
      </c>
      <c r="Y652" s="8">
        <f>(Audi!X573)</f>
        <v>0</v>
      </c>
      <c r="Z652" s="9" t="str">
        <f>(Audi!Y573)</f>
        <v>285/40-22</v>
      </c>
      <c r="AA652" s="8">
        <f>(Audi!Z573)</f>
        <v>0</v>
      </c>
      <c r="AB652" s="8">
        <f>(Audi!AA573)</f>
        <v>0</v>
      </c>
      <c r="AC652" s="8">
        <f>(Audi!AB573)</f>
        <v>0</v>
      </c>
      <c r="AD652" s="8">
        <f>(Audi!AC573)</f>
        <v>0</v>
      </c>
    </row>
    <row r="653" spans="1:30" x14ac:dyDescent="0.25">
      <c r="A653" s="7" t="s">
        <v>1973</v>
      </c>
      <c r="B653" s="8" t="str">
        <f>(Audi!A574)</f>
        <v>SQ8</v>
      </c>
      <c r="C653" s="9" t="str">
        <f>(Audi!B574)</f>
        <v>2019-2021</v>
      </c>
      <c r="D653" s="59" t="str">
        <f>(Audi!C574)</f>
        <v>FF10</v>
      </c>
      <c r="E653" s="8" t="str">
        <f>(Audi!D574)</f>
        <v>Tarmac</v>
      </c>
      <c r="F653" s="8" t="str">
        <f>(Audi!E574)</f>
        <v>10L210510013RW</v>
      </c>
      <c r="G653" s="14">
        <f>(Audi!F574)</f>
        <v>16</v>
      </c>
      <c r="H653" s="12" t="str">
        <f>(Audi!G574)</f>
        <v>22"</v>
      </c>
      <c r="I653" s="12" t="str">
        <f>(Audi!H574)</f>
        <v>10.5"</v>
      </c>
      <c r="J653" s="12" t="str">
        <f>(Audi!I574)</f>
        <v>10</v>
      </c>
      <c r="K653" s="12" t="str">
        <f>(Audi!J574)</f>
        <v>5x112</v>
      </c>
      <c r="L653" s="12">
        <f>(Audi!K574)</f>
        <v>66.56</v>
      </c>
      <c r="M653" s="8" t="str">
        <f>(Audi!L574)</f>
        <v>Low Offset</v>
      </c>
      <c r="N653" s="8">
        <f>(Audi!M574)</f>
        <v>0</v>
      </c>
      <c r="O653" s="9" t="str">
        <f>(Audi!N574)</f>
        <v>285/40-22</v>
      </c>
      <c r="P653" s="60" t="str">
        <f>(Audi!O574)</f>
        <v>FF10</v>
      </c>
      <c r="Q653" s="8" t="str">
        <f>(Audi!P574)</f>
        <v>10L210510013RW</v>
      </c>
      <c r="R653" s="14">
        <f>(Audi!Q574)</f>
        <v>16</v>
      </c>
      <c r="S653" s="12" t="str">
        <f>(Audi!R574)</f>
        <v>22"</v>
      </c>
      <c r="T653" s="12" t="str">
        <f>(Audi!S574)</f>
        <v>10.5"</v>
      </c>
      <c r="U653" s="12" t="str">
        <f>(Audi!T574)</f>
        <v>10</v>
      </c>
      <c r="V653" s="12" t="str">
        <f>(Audi!U574)</f>
        <v>5x112</v>
      </c>
      <c r="W653" s="12">
        <f>(Audi!V574)</f>
        <v>66.56</v>
      </c>
      <c r="X653" s="8" t="str">
        <f>(Audi!W574)</f>
        <v>Low Offset</v>
      </c>
      <c r="Y653" s="8">
        <f>(Audi!X574)</f>
        <v>0</v>
      </c>
      <c r="Z653" s="9" t="str">
        <f>(Audi!Y574)</f>
        <v>285/40-22</v>
      </c>
      <c r="AA653" s="8">
        <f>(Audi!Z574)</f>
        <v>0</v>
      </c>
      <c r="AB653" s="8">
        <f>(Audi!AA574)</f>
        <v>0</v>
      </c>
      <c r="AC653" s="8">
        <f>(Audi!AB574)</f>
        <v>0</v>
      </c>
      <c r="AD653" s="8">
        <f>(Audi!AC574)</f>
        <v>0</v>
      </c>
    </row>
    <row r="654" spans="1:30" x14ac:dyDescent="0.25">
      <c r="A654" s="7" t="s">
        <v>1973</v>
      </c>
      <c r="B654" s="8" t="str">
        <f>(Audi!A575)</f>
        <v>SQ8</v>
      </c>
      <c r="C654" s="9" t="str">
        <f>(Audi!B575)</f>
        <v>2019-2021</v>
      </c>
      <c r="D654" s="59" t="str">
        <f>(Audi!C575)</f>
        <v>FF10</v>
      </c>
      <c r="E654" s="8" t="str">
        <f>(Audi!D575)</f>
        <v>Tarmac</v>
      </c>
      <c r="F654" s="8" t="str">
        <f>(Audi!E575)</f>
        <v>10L210510013TM</v>
      </c>
      <c r="G654" s="14">
        <f>(Audi!F575)</f>
        <v>6</v>
      </c>
      <c r="H654" s="12" t="str">
        <f>(Audi!G575)</f>
        <v>22"</v>
      </c>
      <c r="I654" s="12" t="str">
        <f>(Audi!H575)</f>
        <v>10.5"</v>
      </c>
      <c r="J654" s="12" t="str">
        <f>(Audi!I575)</f>
        <v>10</v>
      </c>
      <c r="K654" s="12" t="str">
        <f>(Audi!J575)</f>
        <v>5x112</v>
      </c>
      <c r="L654" s="12">
        <f>(Audi!K575)</f>
        <v>66.56</v>
      </c>
      <c r="M654" s="8" t="str">
        <f>(Audi!L575)</f>
        <v>Low Offset</v>
      </c>
      <c r="N654" s="8">
        <f>(Audi!M575)</f>
        <v>0</v>
      </c>
      <c r="O654" s="9" t="str">
        <f>(Audi!N575)</f>
        <v>285/40-22</v>
      </c>
      <c r="P654" s="60" t="str">
        <f>(Audi!O575)</f>
        <v>FF10</v>
      </c>
      <c r="Q654" s="8" t="str">
        <f>(Audi!P575)</f>
        <v>10L210510013TM</v>
      </c>
      <c r="R654" s="14">
        <f>(Audi!Q575)</f>
        <v>6</v>
      </c>
      <c r="S654" s="12" t="str">
        <f>(Audi!R575)</f>
        <v>22"</v>
      </c>
      <c r="T654" s="12" t="str">
        <f>(Audi!S575)</f>
        <v>10.5"</v>
      </c>
      <c r="U654" s="12" t="str">
        <f>(Audi!T575)</f>
        <v>10</v>
      </c>
      <c r="V654" s="12" t="str">
        <f>(Audi!U575)</f>
        <v>5x112</v>
      </c>
      <c r="W654" s="12">
        <f>(Audi!V575)</f>
        <v>66.56</v>
      </c>
      <c r="X654" s="8" t="str">
        <f>(Audi!W575)</f>
        <v>Low Offset</v>
      </c>
      <c r="Y654" s="8">
        <f>(Audi!X575)</f>
        <v>0</v>
      </c>
      <c r="Z654" s="9" t="str">
        <f>(Audi!Y575)</f>
        <v>285/40-22</v>
      </c>
      <c r="AA654" s="8">
        <f>(Audi!Z575)</f>
        <v>0</v>
      </c>
      <c r="AB654" s="8">
        <f>(Audi!AA575)</f>
        <v>0</v>
      </c>
      <c r="AC654" s="8">
        <f>(Audi!AB575)</f>
        <v>0</v>
      </c>
      <c r="AD654" s="8">
        <f>(Audi!AC575)</f>
        <v>0</v>
      </c>
    </row>
    <row r="655" spans="1:30" x14ac:dyDescent="0.25">
      <c r="A655" s="7" t="s">
        <v>1973</v>
      </c>
      <c r="B655" s="8" t="str">
        <f>(Audi!A576)</f>
        <v>SQ8</v>
      </c>
      <c r="C655" s="9" t="str">
        <f>(Audi!B576)</f>
        <v>2019-2021</v>
      </c>
      <c r="D655" s="59" t="str">
        <f>(Audi!C576)</f>
        <v>FF11</v>
      </c>
      <c r="E655" s="8" t="str">
        <f>(Audi!D576)</f>
        <v>Tarmac</v>
      </c>
      <c r="F655" s="8" t="str">
        <f>(Audi!E576)</f>
        <v>11L210510013LM</v>
      </c>
      <c r="G655" s="14">
        <f>(Audi!F576)</f>
        <v>38</v>
      </c>
      <c r="H655" s="12" t="str">
        <f>(Audi!G576)</f>
        <v>22"</v>
      </c>
      <c r="I655" s="12" t="str">
        <f>(Audi!H576)</f>
        <v>10.5"</v>
      </c>
      <c r="J655" s="12" t="str">
        <f>(Audi!I576)</f>
        <v>10</v>
      </c>
      <c r="K655" s="12" t="str">
        <f>(Audi!J576)</f>
        <v>5x112</v>
      </c>
      <c r="L655" s="12">
        <f>(Audi!K576)</f>
        <v>66.56</v>
      </c>
      <c r="M655" s="8" t="str">
        <f>(Audi!L576)</f>
        <v>Low Offset</v>
      </c>
      <c r="N655" s="8">
        <f>(Audi!M576)</f>
        <v>0</v>
      </c>
      <c r="O655" s="9" t="str">
        <f>(Audi!N576)</f>
        <v>285/40-22</v>
      </c>
      <c r="P655" s="60" t="str">
        <f>(Audi!O576)</f>
        <v>FF11</v>
      </c>
      <c r="Q655" s="8" t="str">
        <f>(Audi!P576)</f>
        <v>11L210510013LM</v>
      </c>
      <c r="R655" s="14">
        <f>(Audi!Q576)</f>
        <v>38</v>
      </c>
      <c r="S655" s="12" t="str">
        <f>(Audi!R576)</f>
        <v>22"</v>
      </c>
      <c r="T655" s="12" t="str">
        <f>(Audi!S576)</f>
        <v>10.5"</v>
      </c>
      <c r="U655" s="12" t="str">
        <f>(Audi!T576)</f>
        <v>10</v>
      </c>
      <c r="V655" s="12" t="str">
        <f>(Audi!U576)</f>
        <v>5x112</v>
      </c>
      <c r="W655" s="12">
        <f>(Audi!V576)</f>
        <v>66.56</v>
      </c>
      <c r="X655" s="8" t="str">
        <f>(Audi!W576)</f>
        <v>Low Offset</v>
      </c>
      <c r="Y655" s="8">
        <f>(Audi!X576)</f>
        <v>0</v>
      </c>
      <c r="Z655" s="9" t="str">
        <f>(Audi!Y576)</f>
        <v>285/40-22</v>
      </c>
      <c r="AA655" s="8">
        <f>(Audi!Z576)</f>
        <v>0</v>
      </c>
      <c r="AB655" s="8">
        <f>(Audi!AA576)</f>
        <v>0</v>
      </c>
      <c r="AC655" s="8">
        <f>(Audi!AB576)</f>
        <v>0</v>
      </c>
      <c r="AD655" s="8">
        <f>(Audi!AC576)</f>
        <v>0</v>
      </c>
    </row>
    <row r="656" spans="1:30" x14ac:dyDescent="0.25">
      <c r="A656" s="7" t="s">
        <v>1973</v>
      </c>
      <c r="B656" s="8" t="str">
        <f>(Audi!A577)</f>
        <v>SQ8</v>
      </c>
      <c r="C656" s="9" t="str">
        <f>(Audi!B577)</f>
        <v>2019-2021</v>
      </c>
      <c r="D656" s="59" t="str">
        <f>(Audi!C577)</f>
        <v>FF11</v>
      </c>
      <c r="E656" s="8" t="str">
        <f>(Audi!D577)</f>
        <v>Tarmac</v>
      </c>
      <c r="F656" s="8" t="str">
        <f>(Audi!E577)</f>
        <v>11L210510013RW</v>
      </c>
      <c r="G656" s="14">
        <f>(Audi!F577)</f>
        <v>11</v>
      </c>
      <c r="H656" s="12" t="str">
        <f>(Audi!G577)</f>
        <v>22"</v>
      </c>
      <c r="I656" s="12" t="str">
        <f>(Audi!H577)</f>
        <v>10.5"</v>
      </c>
      <c r="J656" s="12" t="str">
        <f>(Audi!I577)</f>
        <v>10</v>
      </c>
      <c r="K656" s="12" t="str">
        <f>(Audi!J577)</f>
        <v>5x112</v>
      </c>
      <c r="L656" s="12">
        <f>(Audi!K577)</f>
        <v>66.56</v>
      </c>
      <c r="M656" s="8" t="str">
        <f>(Audi!L577)</f>
        <v>Low Offset</v>
      </c>
      <c r="N656" s="8">
        <f>(Audi!M577)</f>
        <v>0</v>
      </c>
      <c r="O656" s="9" t="str">
        <f>(Audi!N577)</f>
        <v>285/40-22</v>
      </c>
      <c r="P656" s="60" t="str">
        <f>(Audi!O577)</f>
        <v>FF11</v>
      </c>
      <c r="Q656" s="8" t="str">
        <f>(Audi!P577)</f>
        <v>11L210510013RW</v>
      </c>
      <c r="R656" s="14">
        <f>(Audi!Q577)</f>
        <v>11</v>
      </c>
      <c r="S656" s="12" t="str">
        <f>(Audi!R577)</f>
        <v>22"</v>
      </c>
      <c r="T656" s="12" t="str">
        <f>(Audi!S577)</f>
        <v>10.5"</v>
      </c>
      <c r="U656" s="12" t="str">
        <f>(Audi!T577)</f>
        <v>10</v>
      </c>
      <c r="V656" s="12" t="str">
        <f>(Audi!U577)</f>
        <v>5x112</v>
      </c>
      <c r="W656" s="12">
        <f>(Audi!V577)</f>
        <v>66.56</v>
      </c>
      <c r="X656" s="8" t="str">
        <f>(Audi!W577)</f>
        <v>Low Offset</v>
      </c>
      <c r="Y656" s="8">
        <f>(Audi!X577)</f>
        <v>0</v>
      </c>
      <c r="Z656" s="9" t="str">
        <f>(Audi!Y577)</f>
        <v>285/40-22</v>
      </c>
      <c r="AA656" s="8">
        <f>(Audi!Z577)</f>
        <v>0</v>
      </c>
      <c r="AB656" s="8">
        <f>(Audi!AA577)</f>
        <v>0</v>
      </c>
      <c r="AC656" s="8">
        <f>(Audi!AB577)</f>
        <v>0</v>
      </c>
      <c r="AD656" s="8">
        <f>(Audi!AC577)</f>
        <v>0</v>
      </c>
    </row>
    <row r="657" spans="1:30" x14ac:dyDescent="0.25">
      <c r="A657" s="7" t="s">
        <v>1973</v>
      </c>
      <c r="B657" s="8" t="str">
        <f>(Audi!A578)</f>
        <v>SQ8</v>
      </c>
      <c r="C657" s="9" t="str">
        <f>(Audi!B578)</f>
        <v>2019-2021</v>
      </c>
      <c r="D657" s="59" t="str">
        <f>(Audi!C578)</f>
        <v>FF11</v>
      </c>
      <c r="E657" s="8" t="str">
        <f>(Audi!D578)</f>
        <v>Tarmac</v>
      </c>
      <c r="F657" s="8" t="str">
        <f>(Audi!E578)</f>
        <v>11L210510013TM</v>
      </c>
      <c r="G657" s="14">
        <f>(Audi!F578)</f>
        <v>24</v>
      </c>
      <c r="H657" s="12" t="str">
        <f>(Audi!G578)</f>
        <v>22"</v>
      </c>
      <c r="I657" s="12" t="str">
        <f>(Audi!H578)</f>
        <v>10.5"</v>
      </c>
      <c r="J657" s="12" t="str">
        <f>(Audi!I578)</f>
        <v>10</v>
      </c>
      <c r="K657" s="12" t="str">
        <f>(Audi!J578)</f>
        <v>5x112</v>
      </c>
      <c r="L657" s="12">
        <f>(Audi!K578)</f>
        <v>66.56</v>
      </c>
      <c r="M657" s="8" t="str">
        <f>(Audi!L578)</f>
        <v>Low Offset</v>
      </c>
      <c r="N657" s="8">
        <f>(Audi!M578)</f>
        <v>0</v>
      </c>
      <c r="O657" s="9" t="str">
        <f>(Audi!N578)</f>
        <v>285/40-22</v>
      </c>
      <c r="P657" s="60" t="str">
        <f>(Audi!O578)</f>
        <v>FF11</v>
      </c>
      <c r="Q657" s="8" t="str">
        <f>(Audi!P578)</f>
        <v>11L210510013TM</v>
      </c>
      <c r="R657" s="14">
        <f>(Audi!Q578)</f>
        <v>24</v>
      </c>
      <c r="S657" s="12" t="str">
        <f>(Audi!R578)</f>
        <v>22"</v>
      </c>
      <c r="T657" s="12" t="str">
        <f>(Audi!S578)</f>
        <v>10.5"</v>
      </c>
      <c r="U657" s="12" t="str">
        <f>(Audi!T578)</f>
        <v>10</v>
      </c>
      <c r="V657" s="12" t="str">
        <f>(Audi!U578)</f>
        <v>5x112</v>
      </c>
      <c r="W657" s="12">
        <f>(Audi!V578)</f>
        <v>66.56</v>
      </c>
      <c r="X657" s="8" t="str">
        <f>(Audi!W578)</f>
        <v>Low Offset</v>
      </c>
      <c r="Y657" s="8">
        <f>(Audi!X578)</f>
        <v>0</v>
      </c>
      <c r="Z657" s="9" t="str">
        <f>(Audi!Y578)</f>
        <v>285/40-22</v>
      </c>
      <c r="AA657" s="8">
        <f>(Audi!Z578)</f>
        <v>0</v>
      </c>
      <c r="AB657" s="8">
        <f>(Audi!AA578)</f>
        <v>0</v>
      </c>
      <c r="AC657" s="8">
        <f>(Audi!AB578)</f>
        <v>0</v>
      </c>
      <c r="AD657" s="8">
        <f>(Audi!AC578)</f>
        <v>0</v>
      </c>
    </row>
    <row r="658" spans="1:30" x14ac:dyDescent="0.25">
      <c r="A658" s="7" t="s">
        <v>1973</v>
      </c>
      <c r="B658" s="8" t="str">
        <f>(Audi!A579)</f>
        <v>TT</v>
      </c>
      <c r="C658" s="9" t="str">
        <f>(Audi!B579)</f>
        <v>2007-2018</v>
      </c>
      <c r="D658" s="59" t="str">
        <f>(Audi!C579)</f>
        <v>FF01</v>
      </c>
      <c r="E658" s="8" t="str">
        <f>(Audi!D579)</f>
        <v>Tarmac</v>
      </c>
      <c r="F658" s="8" t="str">
        <f>(Audi!E579)</f>
        <v>01H909545013TM</v>
      </c>
      <c r="G658" s="14">
        <f>(Audi!F579)</f>
        <v>7</v>
      </c>
      <c r="H658" s="12" t="str">
        <f>(Audi!G579)</f>
        <v>19"</v>
      </c>
      <c r="I658" s="12" t="str">
        <f>(Audi!H579)</f>
        <v>9.5"</v>
      </c>
      <c r="J658" s="12" t="str">
        <f>(Audi!I579)</f>
        <v>45</v>
      </c>
      <c r="K658" s="12" t="str">
        <f>(Audi!J579)</f>
        <v>5x112</v>
      </c>
      <c r="L658" s="12">
        <f>(Audi!K579)</f>
        <v>66.56</v>
      </c>
      <c r="M658" s="8" t="str">
        <f>(Audi!L579)</f>
        <v>High Offset</v>
      </c>
      <c r="N658" s="8">
        <f>(Audi!M579)</f>
        <v>25.6</v>
      </c>
      <c r="O658" s="9" t="str">
        <f>(Audi!N579)</f>
        <v>245/35-19</v>
      </c>
      <c r="P658" s="60" t="str">
        <f>(Audi!O579)</f>
        <v>FF01</v>
      </c>
      <c r="Q658" s="8" t="str">
        <f>(Audi!P579)</f>
        <v>01H909545013TM</v>
      </c>
      <c r="R658" s="14">
        <f>(Audi!Q579)</f>
        <v>7</v>
      </c>
      <c r="S658" s="12" t="str">
        <f>(Audi!R579)</f>
        <v>19"</v>
      </c>
      <c r="T658" s="12" t="str">
        <f>(Audi!S579)</f>
        <v>9.5"</v>
      </c>
      <c r="U658" s="12" t="str">
        <f>(Audi!T579)</f>
        <v>45</v>
      </c>
      <c r="V658" s="12" t="str">
        <f>(Audi!U579)</f>
        <v>5x112</v>
      </c>
      <c r="W658" s="12">
        <f>(Audi!V579)</f>
        <v>66.56</v>
      </c>
      <c r="X658" s="8" t="str">
        <f>(Audi!W579)</f>
        <v>High Offset</v>
      </c>
      <c r="Y658" s="8">
        <f>(Audi!X579)</f>
        <v>25.6</v>
      </c>
      <c r="Z658" s="9" t="str">
        <f>(Audi!Y579)</f>
        <v>245/35-19</v>
      </c>
      <c r="AA658" s="8" t="str">
        <f>(Audi!Z579)</f>
        <v/>
      </c>
      <c r="AB658" s="8" t="str">
        <f>(Audi!AA579)</f>
        <v>Included</v>
      </c>
      <c r="AC658" s="8" t="str">
        <f>(Audi!AB579)</f>
        <v>LBM1415027C60-ZN</v>
      </c>
      <c r="AD658" s="8" t="str">
        <f>(Audi!AC579)</f>
        <v>HR666-571</v>
      </c>
    </row>
    <row r="659" spans="1:30" x14ac:dyDescent="0.25">
      <c r="A659" s="7" t="s">
        <v>1973</v>
      </c>
      <c r="B659" s="8" t="str">
        <f>(Audi!A580)</f>
        <v>TT</v>
      </c>
      <c r="C659" s="9" t="str">
        <f>(Audi!B580)</f>
        <v>2007-2018</v>
      </c>
      <c r="D659" s="59" t="str">
        <f>(Audi!C580)</f>
        <v>FF01</v>
      </c>
      <c r="E659" s="8" t="str">
        <f>(Audi!D580)</f>
        <v>Liquid Silver</v>
      </c>
      <c r="F659" s="8" t="str">
        <f>(Audi!E580)</f>
        <v>01H909545013LS</v>
      </c>
      <c r="G659" s="14">
        <f>(Audi!F580)</f>
        <v>17</v>
      </c>
      <c r="H659" s="12" t="str">
        <f>(Audi!G580)</f>
        <v>19"</v>
      </c>
      <c r="I659" s="12" t="str">
        <f>(Audi!H580)</f>
        <v>9.5"</v>
      </c>
      <c r="J659" s="12" t="str">
        <f>(Audi!I580)</f>
        <v>45</v>
      </c>
      <c r="K659" s="12" t="str">
        <f>(Audi!J580)</f>
        <v>5x112</v>
      </c>
      <c r="L659" s="12">
        <f>(Audi!K580)</f>
        <v>66.56</v>
      </c>
      <c r="M659" s="8" t="str">
        <f>(Audi!L580)</f>
        <v>High Offset</v>
      </c>
      <c r="N659" s="8">
        <f>(Audi!M580)</f>
        <v>25.6</v>
      </c>
      <c r="O659" s="9" t="str">
        <f>(Audi!N580)</f>
        <v>245/35-19</v>
      </c>
      <c r="P659" s="60" t="str">
        <f>(Audi!O580)</f>
        <v>FF01</v>
      </c>
      <c r="Q659" s="8" t="str">
        <f>(Audi!P580)</f>
        <v>01H909545013LS</v>
      </c>
      <c r="R659" s="14">
        <f>(Audi!Q580)</f>
        <v>17</v>
      </c>
      <c r="S659" s="12" t="str">
        <f>(Audi!R580)</f>
        <v>19"</v>
      </c>
      <c r="T659" s="12" t="str">
        <f>(Audi!S580)</f>
        <v>9.5"</v>
      </c>
      <c r="U659" s="12" t="str">
        <f>(Audi!T580)</f>
        <v>45</v>
      </c>
      <c r="V659" s="12" t="str">
        <f>(Audi!U580)</f>
        <v>5x112</v>
      </c>
      <c r="W659" s="12">
        <f>(Audi!V580)</f>
        <v>66.56</v>
      </c>
      <c r="X659" s="8" t="str">
        <f>(Audi!W580)</f>
        <v>High Offset</v>
      </c>
      <c r="Y659" s="8">
        <f>(Audi!X580)</f>
        <v>25.6</v>
      </c>
      <c r="Z659" s="9" t="str">
        <f>(Audi!Y580)</f>
        <v>245/35-19</v>
      </c>
    </row>
    <row r="660" spans="1:30" x14ac:dyDescent="0.25">
      <c r="A660" s="7" t="s">
        <v>1973</v>
      </c>
      <c r="B660" s="8" t="str">
        <f>(Audi!A581)</f>
        <v>TT</v>
      </c>
      <c r="C660" s="9" t="str">
        <f>(Audi!B581)</f>
        <v>2007-2018</v>
      </c>
      <c r="D660" s="59" t="str">
        <f>(Audi!C581)</f>
        <v>FF04</v>
      </c>
      <c r="E660" s="8" t="str">
        <f>(Audi!D581)</f>
        <v>Tarmac</v>
      </c>
      <c r="F660" s="8" t="str">
        <f>(Audi!E581)</f>
        <v>04H909545013TM</v>
      </c>
      <c r="G660" s="14">
        <f>(Audi!F581)</f>
        <v>27</v>
      </c>
      <c r="H660" s="12" t="str">
        <f>(Audi!G581)</f>
        <v>19"</v>
      </c>
      <c r="I660" s="12" t="str">
        <f>(Audi!H581)</f>
        <v>9.5"</v>
      </c>
      <c r="J660" s="12" t="str">
        <f>(Audi!I581)</f>
        <v>45</v>
      </c>
      <c r="K660" s="12" t="str">
        <f>(Audi!J581)</f>
        <v>5x112</v>
      </c>
      <c r="L660" s="12">
        <f>(Audi!K581)</f>
        <v>66.56</v>
      </c>
      <c r="M660" s="8" t="str">
        <f>(Audi!L581)</f>
        <v>High Offset</v>
      </c>
      <c r="N660" s="8">
        <f>(Audi!M581)</f>
        <v>24.6</v>
      </c>
      <c r="O660" s="9" t="str">
        <f>(Audi!N581)</f>
        <v>245/35-19</v>
      </c>
      <c r="P660" s="60" t="str">
        <f>(Audi!O581)</f>
        <v>FF04</v>
      </c>
      <c r="Q660" s="8" t="str">
        <f>(Audi!P581)</f>
        <v>04H909545013TM</v>
      </c>
      <c r="R660" s="14">
        <f>(Audi!Q581)</f>
        <v>27</v>
      </c>
      <c r="S660" s="12" t="str">
        <f>(Audi!R581)</f>
        <v>19"</v>
      </c>
      <c r="T660" s="12" t="str">
        <f>(Audi!S581)</f>
        <v>9.5"</v>
      </c>
      <c r="U660" s="12" t="str">
        <f>(Audi!T581)</f>
        <v>45</v>
      </c>
      <c r="V660" s="12" t="str">
        <f>(Audi!U581)</f>
        <v>5x112</v>
      </c>
      <c r="W660" s="12">
        <f>(Audi!V581)</f>
        <v>66.56</v>
      </c>
      <c r="X660" s="8" t="str">
        <f>(Audi!W581)</f>
        <v>High Offset</v>
      </c>
      <c r="Y660" s="8">
        <f>(Audi!X581)</f>
        <v>24.6</v>
      </c>
      <c r="Z660" s="9" t="str">
        <f>(Audi!Y581)</f>
        <v>245/35-19</v>
      </c>
    </row>
    <row r="661" spans="1:30" x14ac:dyDescent="0.25">
      <c r="A661" s="7" t="s">
        <v>1973</v>
      </c>
      <c r="B661" s="8" t="str">
        <f>(Audi!A582)</f>
        <v>TT</v>
      </c>
      <c r="C661" s="9" t="str">
        <f>(Audi!B582)</f>
        <v>2007-2018</v>
      </c>
      <c r="D661" s="59" t="str">
        <f>(Audi!C582)</f>
        <v>FF04</v>
      </c>
      <c r="E661" s="8" t="str">
        <f>(Audi!D582)</f>
        <v>Liquid Metal</v>
      </c>
      <c r="F661" s="8" t="str">
        <f>(Audi!E582)</f>
        <v>04H909545013LM</v>
      </c>
      <c r="G661" s="14">
        <f>(Audi!F582)</f>
        <v>15</v>
      </c>
      <c r="H661" s="12" t="str">
        <f>(Audi!G582)</f>
        <v>19"</v>
      </c>
      <c r="I661" s="12" t="str">
        <f>(Audi!H582)</f>
        <v>9.5"</v>
      </c>
      <c r="J661" s="12" t="str">
        <f>(Audi!I582)</f>
        <v>45</v>
      </c>
      <c r="K661" s="12" t="str">
        <f>(Audi!J582)</f>
        <v>5x112</v>
      </c>
      <c r="L661" s="12">
        <f>(Audi!K582)</f>
        <v>66.56</v>
      </c>
      <c r="M661" s="8" t="str">
        <f>(Audi!L582)</f>
        <v>High Offset</v>
      </c>
      <c r="N661" s="8">
        <f>(Audi!M582)</f>
        <v>24.6</v>
      </c>
      <c r="O661" s="9" t="str">
        <f>(Audi!N582)</f>
        <v>245/35-19</v>
      </c>
      <c r="P661" s="60" t="str">
        <f>(Audi!O582)</f>
        <v>FF04</v>
      </c>
      <c r="Q661" s="8" t="str">
        <f>(Audi!P582)</f>
        <v>04H909545013LM</v>
      </c>
      <c r="R661" s="14">
        <f>(Audi!Q582)</f>
        <v>15</v>
      </c>
      <c r="S661" s="12" t="str">
        <f>(Audi!R582)</f>
        <v>19"</v>
      </c>
      <c r="T661" s="12" t="str">
        <f>(Audi!S582)</f>
        <v>9.5"</v>
      </c>
      <c r="U661" s="12" t="str">
        <f>(Audi!T582)</f>
        <v>45</v>
      </c>
      <c r="V661" s="12" t="str">
        <f>(Audi!U582)</f>
        <v>5x112</v>
      </c>
      <c r="W661" s="12">
        <f>(Audi!V582)</f>
        <v>66.56</v>
      </c>
      <c r="X661" s="8" t="str">
        <f>(Audi!W582)</f>
        <v>High Offset</v>
      </c>
      <c r="Y661" s="8">
        <f>(Audi!X582)</f>
        <v>24.6</v>
      </c>
      <c r="Z661" s="9" t="str">
        <f>(Audi!Y582)</f>
        <v>245/35-19</v>
      </c>
    </row>
    <row r="662" spans="1:30" x14ac:dyDescent="0.25">
      <c r="A662" s="7" t="s">
        <v>1973</v>
      </c>
      <c r="B662" s="8" t="str">
        <f>(Audi!A583)</f>
        <v>TT</v>
      </c>
      <c r="C662" s="9" t="str">
        <f>(Audi!B583)</f>
        <v>2007-2018</v>
      </c>
      <c r="D662" s="59" t="str">
        <f>(Audi!C583)</f>
        <v>FF10</v>
      </c>
      <c r="E662" s="8" t="str">
        <f>(Audi!D583)</f>
        <v>Tarmac</v>
      </c>
      <c r="F662" s="8" t="str">
        <f>(Audi!E583)</f>
        <v>10H909545013TM</v>
      </c>
      <c r="G662" s="14">
        <f>(Audi!F583)</f>
        <v>1</v>
      </c>
      <c r="H662" s="12" t="str">
        <f>(Audi!G583)</f>
        <v>19"</v>
      </c>
      <c r="I662" s="12" t="str">
        <f>(Audi!H583)</f>
        <v>9.5"</v>
      </c>
      <c r="J662" s="12" t="str">
        <f>(Audi!I583)</f>
        <v>45</v>
      </c>
      <c r="K662" s="12" t="str">
        <f>(Audi!J583)</f>
        <v>5x112</v>
      </c>
      <c r="L662" s="12">
        <f>(Audi!K583)</f>
        <v>66.56</v>
      </c>
      <c r="M662" s="8" t="str">
        <f>(Audi!L583)</f>
        <v>High Offset</v>
      </c>
      <c r="N662" s="8">
        <f>(Audi!M583)</f>
        <v>0</v>
      </c>
      <c r="O662" s="9" t="str">
        <f>(Audi!N583)</f>
        <v>245/35-19</v>
      </c>
      <c r="P662" s="60" t="str">
        <f>(Audi!O583)</f>
        <v>FF10</v>
      </c>
      <c r="Q662" s="8" t="str">
        <f>(Audi!P583)</f>
        <v>10H909545013TM</v>
      </c>
      <c r="R662" s="14">
        <f>(Audi!Q583)</f>
        <v>1</v>
      </c>
      <c r="S662" s="12" t="str">
        <f>(Audi!R583)</f>
        <v>19"</v>
      </c>
      <c r="T662" s="12" t="str">
        <f>(Audi!S583)</f>
        <v>9.5"</v>
      </c>
      <c r="U662" s="12" t="str">
        <f>(Audi!T583)</f>
        <v>45</v>
      </c>
      <c r="V662" s="12" t="str">
        <f>(Audi!U583)</f>
        <v>5x112</v>
      </c>
      <c r="W662" s="12">
        <f>(Audi!V583)</f>
        <v>66.56</v>
      </c>
      <c r="X662" s="8" t="str">
        <f>(Audi!W583)</f>
        <v>High Offset</v>
      </c>
      <c r="Y662" s="8">
        <f>(Audi!X583)</f>
        <v>0</v>
      </c>
      <c r="Z662" s="9" t="str">
        <f>(Audi!Y583)</f>
        <v>245/35-19</v>
      </c>
    </row>
    <row r="663" spans="1:30" x14ac:dyDescent="0.25">
      <c r="A663" s="7" t="s">
        <v>1973</v>
      </c>
      <c r="B663" s="8" t="str">
        <f>(Audi!A584)</f>
        <v>TT</v>
      </c>
      <c r="C663" s="9" t="str">
        <f>(Audi!B584)</f>
        <v>2007-2018</v>
      </c>
      <c r="D663" s="59" t="str">
        <f>(Audi!C584)</f>
        <v>FF10</v>
      </c>
      <c r="E663" s="8" t="str">
        <f>(Audi!D584)</f>
        <v>Liquid Metal</v>
      </c>
      <c r="F663" s="8" t="str">
        <f>(Audi!E584)</f>
        <v>10H909545013LM</v>
      </c>
      <c r="G663" s="14">
        <f>(Audi!F584)</f>
        <v>22</v>
      </c>
      <c r="H663" s="12" t="str">
        <f>(Audi!G584)</f>
        <v>19"</v>
      </c>
      <c r="I663" s="12" t="str">
        <f>(Audi!H584)</f>
        <v>9.5"</v>
      </c>
      <c r="J663" s="12" t="str">
        <f>(Audi!I584)</f>
        <v>45</v>
      </c>
      <c r="K663" s="12" t="str">
        <f>(Audi!J584)</f>
        <v>5x112</v>
      </c>
      <c r="L663" s="12">
        <f>(Audi!K584)</f>
        <v>66.56</v>
      </c>
      <c r="M663" s="8" t="str">
        <f>(Audi!L584)</f>
        <v>High Offset</v>
      </c>
      <c r="N663" s="8">
        <f>(Audi!M584)</f>
        <v>0</v>
      </c>
      <c r="O663" s="9" t="str">
        <f>(Audi!N584)</f>
        <v>245/35-19</v>
      </c>
      <c r="P663" s="60" t="str">
        <f>(Audi!O584)</f>
        <v>FF10</v>
      </c>
      <c r="Q663" s="8" t="str">
        <f>(Audi!P584)</f>
        <v>10H909545013LM</v>
      </c>
      <c r="R663" s="14">
        <f>(Audi!Q584)</f>
        <v>22</v>
      </c>
      <c r="S663" s="12" t="str">
        <f>(Audi!R584)</f>
        <v>19"</v>
      </c>
      <c r="T663" s="12" t="str">
        <f>(Audi!S584)</f>
        <v>9.5"</v>
      </c>
      <c r="U663" s="12" t="str">
        <f>(Audi!T584)</f>
        <v>45</v>
      </c>
      <c r="V663" s="12" t="str">
        <f>(Audi!U584)</f>
        <v>5x112</v>
      </c>
      <c r="W663" s="12">
        <f>(Audi!V584)</f>
        <v>66.56</v>
      </c>
      <c r="X663" s="8" t="str">
        <f>(Audi!W584)</f>
        <v>High Offset</v>
      </c>
      <c r="Y663" s="8">
        <f>(Audi!X584)</f>
        <v>0</v>
      </c>
      <c r="Z663" s="9" t="str">
        <f>(Audi!Y584)</f>
        <v>245/35-19</v>
      </c>
    </row>
    <row r="664" spans="1:30" x14ac:dyDescent="0.25">
      <c r="A664" s="7" t="s">
        <v>1973</v>
      </c>
      <c r="B664" s="8" t="str">
        <f>(Audi!A585)</f>
        <v>TT</v>
      </c>
      <c r="C664" s="9" t="str">
        <f>(Audi!B585)</f>
        <v>2007-2018</v>
      </c>
      <c r="D664" s="59" t="str">
        <f>(Audi!C585)</f>
        <v>FF11</v>
      </c>
      <c r="E664" s="8" t="str">
        <f>(Audi!D585)</f>
        <v>Tarmac</v>
      </c>
      <c r="F664" s="8" t="str">
        <f>(Audi!E585)</f>
        <v>11H909545013TM</v>
      </c>
      <c r="G664" s="14">
        <f>(Audi!F585)</f>
        <v>3</v>
      </c>
      <c r="H664" s="12" t="str">
        <f>(Audi!G585)</f>
        <v>19"</v>
      </c>
      <c r="I664" s="12" t="str">
        <f>(Audi!H585)</f>
        <v>9.5"</v>
      </c>
      <c r="J664" s="12" t="str">
        <f>(Audi!I585)</f>
        <v>45</v>
      </c>
      <c r="K664" s="12" t="str">
        <f>(Audi!J585)</f>
        <v>5x112</v>
      </c>
      <c r="L664" s="12">
        <f>(Audi!K585)</f>
        <v>66.56</v>
      </c>
      <c r="M664" s="8" t="str">
        <f>(Audi!L585)</f>
        <v>High Offset</v>
      </c>
      <c r="N664" s="8">
        <f>(Audi!M585)</f>
        <v>0</v>
      </c>
      <c r="O664" s="9" t="str">
        <f>(Audi!N585)</f>
        <v>245/35-19</v>
      </c>
      <c r="P664" s="60" t="str">
        <f>(Audi!O585)</f>
        <v>FF11</v>
      </c>
      <c r="Q664" s="8" t="str">
        <f>(Audi!P585)</f>
        <v>11H909545013TM</v>
      </c>
      <c r="R664" s="14">
        <f>(Audi!Q585)</f>
        <v>3</v>
      </c>
      <c r="S664" s="12" t="str">
        <f>(Audi!R585)</f>
        <v>19"</v>
      </c>
      <c r="T664" s="12" t="str">
        <f>(Audi!S585)</f>
        <v>9.5"</v>
      </c>
      <c r="U664" s="12" t="str">
        <f>(Audi!T585)</f>
        <v>45</v>
      </c>
      <c r="V664" s="12" t="str">
        <f>(Audi!U585)</f>
        <v>5x112</v>
      </c>
      <c r="W664" s="12">
        <f>(Audi!V585)</f>
        <v>66.56</v>
      </c>
      <c r="X664" s="8" t="str">
        <f>(Audi!W585)</f>
        <v>High Offset</v>
      </c>
      <c r="Y664" s="8">
        <f>(Audi!X585)</f>
        <v>0</v>
      </c>
      <c r="Z664" s="9" t="str">
        <f>(Audi!Y585)</f>
        <v>245/35-19</v>
      </c>
    </row>
    <row r="665" spans="1:30" x14ac:dyDescent="0.25">
      <c r="A665" s="7" t="s">
        <v>1973</v>
      </c>
      <c r="B665" s="8" t="str">
        <f>(Audi!A586)</f>
        <v>TT</v>
      </c>
      <c r="C665" s="9" t="str">
        <f>(Audi!B586)</f>
        <v>2007-2018</v>
      </c>
      <c r="D665" s="59" t="str">
        <f>(Audi!C586)</f>
        <v>FF11</v>
      </c>
      <c r="E665" s="8" t="str">
        <f>(Audi!D586)</f>
        <v>Liquid Metal</v>
      </c>
      <c r="F665" s="8" t="str">
        <f>(Audi!E586)</f>
        <v>11H909545013LM</v>
      </c>
      <c r="G665" s="14">
        <f>(Audi!F586)</f>
        <v>3</v>
      </c>
      <c r="H665" s="12" t="str">
        <f>(Audi!G586)</f>
        <v>19"</v>
      </c>
      <c r="I665" s="12" t="str">
        <f>(Audi!H586)</f>
        <v>9.5"</v>
      </c>
      <c r="J665" s="12" t="str">
        <f>(Audi!I586)</f>
        <v>45</v>
      </c>
      <c r="K665" s="12" t="str">
        <f>(Audi!J586)</f>
        <v>5x112</v>
      </c>
      <c r="L665" s="12">
        <f>(Audi!K586)</f>
        <v>66.56</v>
      </c>
      <c r="M665" s="8" t="str">
        <f>(Audi!L586)</f>
        <v>High Offset</v>
      </c>
      <c r="N665" s="8">
        <f>(Audi!M586)</f>
        <v>0</v>
      </c>
      <c r="O665" s="9" t="str">
        <f>(Audi!N586)</f>
        <v>245/35-19</v>
      </c>
      <c r="P665" s="60" t="str">
        <f>(Audi!O586)</f>
        <v>FF11</v>
      </c>
      <c r="Q665" s="8" t="str">
        <f>(Audi!P586)</f>
        <v>11H909545013LM</v>
      </c>
      <c r="R665" s="14">
        <f>(Audi!Q586)</f>
        <v>3</v>
      </c>
      <c r="S665" s="12" t="str">
        <f>(Audi!R586)</f>
        <v>19"</v>
      </c>
      <c r="T665" s="12" t="str">
        <f>(Audi!S586)</f>
        <v>9.5"</v>
      </c>
      <c r="U665" s="12" t="str">
        <f>(Audi!T586)</f>
        <v>45</v>
      </c>
      <c r="V665" s="12" t="str">
        <f>(Audi!U586)</f>
        <v>5x112</v>
      </c>
      <c r="W665" s="12">
        <f>(Audi!V586)</f>
        <v>66.56</v>
      </c>
      <c r="X665" s="8" t="str">
        <f>(Audi!W586)</f>
        <v>High Offset</v>
      </c>
      <c r="Y665" s="8">
        <f>(Audi!X586)</f>
        <v>0</v>
      </c>
      <c r="Z665" s="9" t="str">
        <f>(Audi!Y586)</f>
        <v>245/35-19</v>
      </c>
    </row>
    <row r="666" spans="1:30" x14ac:dyDescent="0.25">
      <c r="A666" s="7" t="s">
        <v>1973</v>
      </c>
      <c r="B666" s="8" t="str">
        <f>(Audi!A587)</f>
        <v>TT</v>
      </c>
      <c r="C666" s="9" t="str">
        <f>(Audi!B587)</f>
        <v>2007-2018</v>
      </c>
      <c r="D666" s="59" t="str">
        <f>(Audi!C587)</f>
        <v>FF15</v>
      </c>
      <c r="E666" s="8" t="str">
        <f>(Audi!D587)</f>
        <v>Tarmac</v>
      </c>
      <c r="F666" s="8" t="str">
        <f>(Audi!E587)</f>
        <v>15H909545013TM</v>
      </c>
      <c r="G666" s="14">
        <f>(Audi!F587)</f>
        <v>0</v>
      </c>
      <c r="H666" s="12" t="str">
        <f>(Audi!G587)</f>
        <v>19"</v>
      </c>
      <c r="I666" s="12" t="str">
        <f>(Audi!H587)</f>
        <v>9.5"</v>
      </c>
      <c r="J666" s="12" t="str">
        <f>(Audi!I587)</f>
        <v>45</v>
      </c>
      <c r="K666" s="12" t="str">
        <f>(Audi!J587)</f>
        <v>5x112</v>
      </c>
      <c r="L666" s="12">
        <f>(Audi!K587)</f>
        <v>66.56</v>
      </c>
      <c r="M666" s="8" t="str">
        <f>(Audi!L587)</f>
        <v>High Offset</v>
      </c>
      <c r="N666" s="8">
        <f>(Audi!M587)</f>
        <v>24</v>
      </c>
      <c r="O666" s="9" t="str">
        <f>(Audi!N587)</f>
        <v>245/35-19</v>
      </c>
      <c r="P666" s="60" t="str">
        <f>(Audi!O587)</f>
        <v>FF15</v>
      </c>
      <c r="Q666" s="8" t="str">
        <f>(Audi!P587)</f>
        <v>15H909545013TM</v>
      </c>
      <c r="R666" s="14">
        <f>(Audi!Q587)</f>
        <v>0</v>
      </c>
      <c r="S666" s="12" t="str">
        <f>(Audi!R587)</f>
        <v>19"</v>
      </c>
      <c r="T666" s="12" t="str">
        <f>(Audi!S587)</f>
        <v>9.5"</v>
      </c>
      <c r="U666" s="12" t="str">
        <f>(Audi!T587)</f>
        <v>45</v>
      </c>
      <c r="V666" s="12" t="str">
        <f>(Audi!U587)</f>
        <v>5x112</v>
      </c>
      <c r="W666" s="12">
        <f>(Audi!V587)</f>
        <v>66.56</v>
      </c>
      <c r="X666" s="8" t="str">
        <f>(Audi!W587)</f>
        <v>High Offset</v>
      </c>
      <c r="Y666" s="8">
        <f>(Audi!X587)</f>
        <v>24</v>
      </c>
      <c r="Z666" s="9" t="str">
        <f>(Audi!Y587)</f>
        <v>245/35-19</v>
      </c>
    </row>
    <row r="667" spans="1:30" x14ac:dyDescent="0.25">
      <c r="A667" s="7" t="s">
        <v>1973</v>
      </c>
      <c r="B667" s="8" t="e">
        <f>(Audi!#REF!)</f>
        <v>#REF!</v>
      </c>
      <c r="C667" s="9" t="e">
        <f>(Audi!#REF!)</f>
        <v>#REF!</v>
      </c>
      <c r="D667" s="59" t="e">
        <f>(Audi!#REF!)</f>
        <v>#REF!</v>
      </c>
      <c r="E667" s="8" t="e">
        <f>(Audi!#REF!)</f>
        <v>#REF!</v>
      </c>
      <c r="F667" s="8" t="e">
        <f>(Audi!#REF!)</f>
        <v>#REF!</v>
      </c>
      <c r="G667" s="14" t="e">
        <f>(Audi!#REF!)</f>
        <v>#REF!</v>
      </c>
      <c r="H667" s="12" t="e">
        <f>(Audi!#REF!)</f>
        <v>#REF!</v>
      </c>
      <c r="I667" s="12" t="e">
        <f>(Audi!#REF!)</f>
        <v>#REF!</v>
      </c>
      <c r="J667" s="12" t="e">
        <f>(Audi!#REF!)</f>
        <v>#REF!</v>
      </c>
      <c r="K667" s="12" t="e">
        <f>(Audi!#REF!)</f>
        <v>#REF!</v>
      </c>
      <c r="L667" s="12" t="e">
        <f>(Audi!#REF!)</f>
        <v>#REF!</v>
      </c>
      <c r="M667" s="8" t="e">
        <f>(Audi!#REF!)</f>
        <v>#REF!</v>
      </c>
      <c r="N667" s="8" t="e">
        <f>(Audi!#REF!)</f>
        <v>#REF!</v>
      </c>
      <c r="O667" s="9" t="e">
        <f>(Audi!#REF!)</f>
        <v>#REF!</v>
      </c>
      <c r="P667" s="60" t="e">
        <f>(Audi!#REF!)</f>
        <v>#REF!</v>
      </c>
      <c r="Q667" s="8" t="e">
        <f>(Audi!#REF!)</f>
        <v>#REF!</v>
      </c>
      <c r="R667" s="14" t="e">
        <f>(Audi!#REF!)</f>
        <v>#REF!</v>
      </c>
      <c r="S667" s="12" t="e">
        <f>(Audi!#REF!)</f>
        <v>#REF!</v>
      </c>
      <c r="T667" s="12" t="e">
        <f>(Audi!#REF!)</f>
        <v>#REF!</v>
      </c>
      <c r="U667" s="12" t="e">
        <f>(Audi!#REF!)</f>
        <v>#REF!</v>
      </c>
      <c r="V667" s="12" t="e">
        <f>(Audi!#REF!)</f>
        <v>#REF!</v>
      </c>
      <c r="W667" s="12" t="e">
        <f>(Audi!#REF!)</f>
        <v>#REF!</v>
      </c>
      <c r="X667" s="8" t="e">
        <f>(Audi!#REF!)</f>
        <v>#REF!</v>
      </c>
      <c r="Y667" s="8" t="e">
        <f>(Audi!#REF!)</f>
        <v>#REF!</v>
      </c>
      <c r="Z667" s="9" t="e">
        <f>(Audi!#REF!)</f>
        <v>#REF!</v>
      </c>
    </row>
    <row r="668" spans="1:30" x14ac:dyDescent="0.25">
      <c r="A668" s="7" t="s">
        <v>1973</v>
      </c>
      <c r="B668" s="8" t="str">
        <f>(Audi!A588)</f>
        <v>TTRS</v>
      </c>
      <c r="C668" s="9" t="str">
        <f>(Audi!B588)</f>
        <v>2015-2019</v>
      </c>
      <c r="D668" s="59" t="str">
        <f>(Audi!C588)</f>
        <v>FF01</v>
      </c>
      <c r="E668" s="8" t="str">
        <f>(Audi!D588)</f>
        <v>Tarmac</v>
      </c>
      <c r="F668" s="8" t="str">
        <f>(Audi!E588)</f>
        <v>01H909035013TM</v>
      </c>
      <c r="G668" s="14">
        <f>(Audi!F588)</f>
        <v>30</v>
      </c>
      <c r="H668" s="12" t="str">
        <f>(Audi!G588)</f>
        <v>19"</v>
      </c>
      <c r="I668" s="12" t="str">
        <f>(Audi!H588)</f>
        <v>9.0"</v>
      </c>
      <c r="J668" s="12" t="str">
        <f>(Audi!I588)</f>
        <v>35</v>
      </c>
      <c r="K668" s="12" t="str">
        <f>(Audi!J588)</f>
        <v>5x112</v>
      </c>
      <c r="L668" s="12">
        <f>(Audi!K588)</f>
        <v>66.56</v>
      </c>
      <c r="M668" s="8" t="str">
        <f>(Audi!L588)</f>
        <v>High Offset</v>
      </c>
      <c r="N668" s="8">
        <f>(Audi!M588)</f>
        <v>25.4</v>
      </c>
      <c r="O668" s="9" t="str">
        <f>(Audi!N588)</f>
        <v>245/35R19</v>
      </c>
      <c r="P668" s="60" t="str">
        <f>(Audi!O588)</f>
        <v>FF01</v>
      </c>
      <c r="Q668" s="8" t="str">
        <f>(Audi!P588)</f>
        <v>01H909035013TM</v>
      </c>
      <c r="R668" s="14">
        <f>(Audi!Q588)</f>
        <v>30</v>
      </c>
      <c r="S668" s="12" t="str">
        <f>(Audi!R588)</f>
        <v>19"</v>
      </c>
      <c r="T668" s="12" t="str">
        <f>(Audi!S588)</f>
        <v>9.0"</v>
      </c>
      <c r="U668" s="12" t="str">
        <f>(Audi!T588)</f>
        <v>35</v>
      </c>
      <c r="V668" s="12" t="str">
        <f>(Audi!U588)</f>
        <v>5x112</v>
      </c>
      <c r="W668" s="12">
        <f>(Audi!V588)</f>
        <v>66.56</v>
      </c>
      <c r="X668" s="8" t="str">
        <f>(Audi!W588)</f>
        <v>High Offset</v>
      </c>
      <c r="Y668" s="8">
        <f>(Audi!X588)</f>
        <v>25.4</v>
      </c>
      <c r="Z668" s="9" t="str">
        <f>(Audi!Y588)</f>
        <v>245/35R19</v>
      </c>
    </row>
    <row r="669" spans="1:30" x14ac:dyDescent="0.25">
      <c r="A669" s="7" t="s">
        <v>1973</v>
      </c>
      <c r="B669" s="8" t="str">
        <f>(Audi!A589)</f>
        <v>TTRS</v>
      </c>
      <c r="C669" s="9" t="str">
        <f>(Audi!B589)</f>
        <v>2009-2019</v>
      </c>
      <c r="D669" s="59" t="str">
        <f>(Audi!C589)</f>
        <v>FF01</v>
      </c>
      <c r="E669" s="8" t="str">
        <f>(Audi!D589)</f>
        <v>Tarmac</v>
      </c>
      <c r="F669" s="8" t="str">
        <f>(Audi!E589)</f>
        <v>01H909545013TM</v>
      </c>
      <c r="G669" s="14">
        <f>(Audi!F589)</f>
        <v>7</v>
      </c>
      <c r="H669" s="12" t="str">
        <f>(Audi!G589)</f>
        <v>19"</v>
      </c>
      <c r="I669" s="12" t="str">
        <f>(Audi!H589)</f>
        <v>9.5"</v>
      </c>
      <c r="J669" s="12" t="str">
        <f>(Audi!I589)</f>
        <v>45</v>
      </c>
      <c r="K669" s="12" t="str">
        <f>(Audi!J589)</f>
        <v>5x112</v>
      </c>
      <c r="L669" s="12">
        <f>(Audi!K589)</f>
        <v>66.56</v>
      </c>
      <c r="M669" s="8" t="str">
        <f>(Audi!L589)</f>
        <v>High Offset</v>
      </c>
      <c r="N669" s="8">
        <f>(Audi!M589)</f>
        <v>25.6</v>
      </c>
      <c r="O669" s="9" t="str">
        <f>(Audi!N589)</f>
        <v>245/35-19</v>
      </c>
      <c r="P669" s="60" t="str">
        <f>(Audi!O589)</f>
        <v>FF01</v>
      </c>
      <c r="Q669" s="8" t="str">
        <f>(Audi!P589)</f>
        <v>01H909545013TM</v>
      </c>
      <c r="R669" s="14">
        <f>(Audi!Q589)</f>
        <v>7</v>
      </c>
      <c r="S669" s="12" t="str">
        <f>(Audi!R589)</f>
        <v>19"</v>
      </c>
      <c r="T669" s="12" t="str">
        <f>(Audi!S589)</f>
        <v>9.5"</v>
      </c>
      <c r="U669" s="12" t="str">
        <f>(Audi!T589)</f>
        <v>45</v>
      </c>
      <c r="V669" s="12" t="str">
        <f>(Audi!U589)</f>
        <v>5x112</v>
      </c>
      <c r="W669" s="12">
        <f>(Audi!V589)</f>
        <v>66.56</v>
      </c>
      <c r="X669" s="8" t="str">
        <f>(Audi!W589)</f>
        <v>High Offset</v>
      </c>
      <c r="Y669" s="8">
        <f>(Audi!X589)</f>
        <v>25.6</v>
      </c>
      <c r="Z669" s="9" t="str">
        <f>(Audi!Y589)</f>
        <v>245/35-19</v>
      </c>
    </row>
    <row r="670" spans="1:30" x14ac:dyDescent="0.25">
      <c r="A670" s="7" t="s">
        <v>1973</v>
      </c>
      <c r="B670" s="8" t="e">
        <f>(Audi!#REF!)</f>
        <v>#REF!</v>
      </c>
      <c r="C670" s="9" t="e">
        <f>(Audi!#REF!)</f>
        <v>#REF!</v>
      </c>
      <c r="D670" s="59" t="e">
        <f>(Audi!#REF!)</f>
        <v>#REF!</v>
      </c>
      <c r="E670" s="8" t="e">
        <f>(Audi!#REF!)</f>
        <v>#REF!</v>
      </c>
      <c r="F670" s="8" t="e">
        <f>(Audi!#REF!)</f>
        <v>#REF!</v>
      </c>
      <c r="G670" s="14" t="e">
        <f>(Audi!#REF!)</f>
        <v>#REF!</v>
      </c>
      <c r="H670" s="12" t="e">
        <f>(Audi!#REF!)</f>
        <v>#REF!</v>
      </c>
      <c r="I670" s="12" t="e">
        <f>(Audi!#REF!)</f>
        <v>#REF!</v>
      </c>
      <c r="J670" s="12" t="e">
        <f>(Audi!#REF!)</f>
        <v>#REF!</v>
      </c>
      <c r="K670" s="12" t="e">
        <f>(Audi!#REF!)</f>
        <v>#REF!</v>
      </c>
      <c r="L670" s="12" t="e">
        <f>(Audi!#REF!)</f>
        <v>#REF!</v>
      </c>
      <c r="M670" s="8" t="e">
        <f>(Audi!#REF!)</f>
        <v>#REF!</v>
      </c>
      <c r="N670" s="8" t="e">
        <f>(Audi!#REF!)</f>
        <v>#REF!</v>
      </c>
      <c r="O670" s="9" t="e">
        <f>(Audi!#REF!)</f>
        <v>#REF!</v>
      </c>
      <c r="P670" s="60" t="e">
        <f>(Audi!#REF!)</f>
        <v>#REF!</v>
      </c>
      <c r="Q670" s="8" t="e">
        <f>(Audi!#REF!)</f>
        <v>#REF!</v>
      </c>
      <c r="R670" s="14" t="e">
        <f>(Audi!#REF!)</f>
        <v>#REF!</v>
      </c>
      <c r="S670" s="12" t="e">
        <f>(Audi!#REF!)</f>
        <v>#REF!</v>
      </c>
      <c r="T670" s="12" t="e">
        <f>(Audi!#REF!)</f>
        <v>#REF!</v>
      </c>
      <c r="U670" s="12" t="e">
        <f>(Audi!#REF!)</f>
        <v>#REF!</v>
      </c>
      <c r="V670" s="12" t="e">
        <f>(Audi!#REF!)</f>
        <v>#REF!</v>
      </c>
      <c r="W670" s="12" t="e">
        <f>(Audi!#REF!)</f>
        <v>#REF!</v>
      </c>
      <c r="X670" s="8" t="e">
        <f>(Audi!#REF!)</f>
        <v>#REF!</v>
      </c>
      <c r="Y670" s="8" t="e">
        <f>(Audi!#REF!)</f>
        <v>#REF!</v>
      </c>
      <c r="Z670" s="9" t="e">
        <f>(Audi!#REF!)</f>
        <v>#REF!</v>
      </c>
    </row>
    <row r="671" spans="1:30" x14ac:dyDescent="0.25">
      <c r="A671" s="7" t="s">
        <v>1973</v>
      </c>
      <c r="B671" s="8" t="e">
        <f>(Audi!#REF!)</f>
        <v>#REF!</v>
      </c>
      <c r="C671" s="9" t="e">
        <f>(Audi!#REF!)</f>
        <v>#REF!</v>
      </c>
      <c r="D671" s="59" t="e">
        <f>(Audi!#REF!)</f>
        <v>#REF!</v>
      </c>
      <c r="E671" s="8" t="e">
        <f>(Audi!#REF!)</f>
        <v>#REF!</v>
      </c>
      <c r="F671" s="8" t="e">
        <f>(Audi!#REF!)</f>
        <v>#REF!</v>
      </c>
      <c r="G671" s="14" t="e">
        <f>(Audi!#REF!)</f>
        <v>#REF!</v>
      </c>
      <c r="H671" s="12" t="e">
        <f>(Audi!#REF!)</f>
        <v>#REF!</v>
      </c>
      <c r="I671" s="12" t="e">
        <f>(Audi!#REF!)</f>
        <v>#REF!</v>
      </c>
      <c r="J671" s="12" t="e">
        <f>(Audi!#REF!)</f>
        <v>#REF!</v>
      </c>
      <c r="K671" s="12" t="e">
        <f>(Audi!#REF!)</f>
        <v>#REF!</v>
      </c>
      <c r="L671" s="12" t="e">
        <f>(Audi!#REF!)</f>
        <v>#REF!</v>
      </c>
      <c r="M671" s="8" t="e">
        <f>(Audi!#REF!)</f>
        <v>#REF!</v>
      </c>
      <c r="N671" s="8" t="e">
        <f>(Audi!#REF!)</f>
        <v>#REF!</v>
      </c>
      <c r="O671" s="9" t="e">
        <f>(Audi!#REF!)</f>
        <v>#REF!</v>
      </c>
      <c r="P671" s="60" t="e">
        <f>(Audi!#REF!)</f>
        <v>#REF!</v>
      </c>
      <c r="Q671" s="8" t="e">
        <f>(Audi!#REF!)</f>
        <v>#REF!</v>
      </c>
      <c r="R671" s="14" t="e">
        <f>(Audi!#REF!)</f>
        <v>#REF!</v>
      </c>
      <c r="S671" s="12" t="e">
        <f>(Audi!#REF!)</f>
        <v>#REF!</v>
      </c>
      <c r="T671" s="12" t="e">
        <f>(Audi!#REF!)</f>
        <v>#REF!</v>
      </c>
      <c r="U671" s="12" t="e">
        <f>(Audi!#REF!)</f>
        <v>#REF!</v>
      </c>
      <c r="V671" s="12" t="e">
        <f>(Audi!#REF!)</f>
        <v>#REF!</v>
      </c>
      <c r="W671" s="12" t="e">
        <f>(Audi!#REF!)</f>
        <v>#REF!</v>
      </c>
      <c r="X671" s="8" t="e">
        <f>(Audi!#REF!)</f>
        <v>#REF!</v>
      </c>
      <c r="Y671" s="8" t="e">
        <f>(Audi!#REF!)</f>
        <v>#REF!</v>
      </c>
      <c r="Z671" s="9" t="e">
        <f>(Audi!#REF!)</f>
        <v>#REF!</v>
      </c>
    </row>
    <row r="672" spans="1:30" x14ac:dyDescent="0.25">
      <c r="A672" s="7" t="s">
        <v>1973</v>
      </c>
      <c r="B672" s="8" t="str">
        <f>(Audi!A590)</f>
        <v>TTRS</v>
      </c>
      <c r="C672" s="9" t="str">
        <f>(Audi!B590)</f>
        <v>2009-2019</v>
      </c>
      <c r="D672" s="59" t="str">
        <f>(Audi!C590)</f>
        <v>FF01</v>
      </c>
      <c r="E672" s="8" t="str">
        <f>(Audi!D590)</f>
        <v>Liquid Silver</v>
      </c>
      <c r="F672" s="8" t="str">
        <f>(Audi!E590)</f>
        <v>01H909545013LS</v>
      </c>
      <c r="G672" s="14">
        <f>(Audi!F590)</f>
        <v>17</v>
      </c>
      <c r="H672" s="12" t="str">
        <f>(Audi!G590)</f>
        <v>19"</v>
      </c>
      <c r="I672" s="12" t="str">
        <f>(Audi!H590)</f>
        <v>9.5"</v>
      </c>
      <c r="J672" s="12" t="str">
        <f>(Audi!I590)</f>
        <v>45</v>
      </c>
      <c r="K672" s="12" t="str">
        <f>(Audi!J590)</f>
        <v>5x112</v>
      </c>
      <c r="L672" s="12">
        <f>(Audi!K590)</f>
        <v>66.56</v>
      </c>
      <c r="M672" s="8" t="str">
        <f>(Audi!L590)</f>
        <v>High Offset</v>
      </c>
      <c r="N672" s="8">
        <f>(Audi!M590)</f>
        <v>25.6</v>
      </c>
      <c r="O672" s="9" t="str">
        <f>(Audi!N590)</f>
        <v>245/35-19</v>
      </c>
      <c r="P672" s="60" t="str">
        <f>(Audi!O590)</f>
        <v>FF01</v>
      </c>
      <c r="Q672" s="8" t="str">
        <f>(Audi!P590)</f>
        <v>01H909545013LS</v>
      </c>
      <c r="R672" s="14">
        <f>(Audi!Q590)</f>
        <v>17</v>
      </c>
      <c r="S672" s="12" t="str">
        <f>(Audi!R590)</f>
        <v>19"</v>
      </c>
      <c r="T672" s="12" t="str">
        <f>(Audi!S590)</f>
        <v>9.5"</v>
      </c>
      <c r="U672" s="12" t="str">
        <f>(Audi!T590)</f>
        <v>45</v>
      </c>
      <c r="V672" s="12" t="str">
        <f>(Audi!U590)</f>
        <v>5x112</v>
      </c>
      <c r="W672" s="12">
        <f>(Audi!V590)</f>
        <v>66.56</v>
      </c>
      <c r="X672" s="8" t="str">
        <f>(Audi!W590)</f>
        <v>High Offset</v>
      </c>
      <c r="Y672" s="8">
        <f>(Audi!X590)</f>
        <v>25.6</v>
      </c>
      <c r="Z672" s="9" t="str">
        <f>(Audi!Y590)</f>
        <v>245/35-19</v>
      </c>
    </row>
    <row r="673" spans="1:30" x14ac:dyDescent="0.25">
      <c r="A673" s="7" t="s">
        <v>1973</v>
      </c>
      <c r="B673" s="8" t="str">
        <f>(Audi!A591)</f>
        <v>TTRS</v>
      </c>
      <c r="C673" s="9" t="str">
        <f>(Audi!B591)</f>
        <v>2015-2019</v>
      </c>
      <c r="D673" s="59" t="str">
        <f>(Audi!C591)</f>
        <v>FF04</v>
      </c>
      <c r="E673" s="8" t="str">
        <f>(Audi!D591)</f>
        <v>Tarmac</v>
      </c>
      <c r="F673" s="8" t="str">
        <f>(Audi!E591)</f>
        <v>04H909035013TM</v>
      </c>
      <c r="G673" s="14">
        <f>(Audi!F591)</f>
        <v>23</v>
      </c>
      <c r="H673" s="12" t="str">
        <f>(Audi!G591)</f>
        <v>19"</v>
      </c>
      <c r="I673" s="12" t="str">
        <f>(Audi!H591)</f>
        <v>9.0"</v>
      </c>
      <c r="J673" s="12" t="str">
        <f>(Audi!I591)</f>
        <v>35</v>
      </c>
      <c r="K673" s="12" t="str">
        <f>(Audi!J591)</f>
        <v>5x112</v>
      </c>
      <c r="L673" s="12">
        <f>(Audi!K591)</f>
        <v>66.56</v>
      </c>
      <c r="M673" s="8" t="str">
        <f>(Audi!L591)</f>
        <v>High Offset</v>
      </c>
      <c r="N673" s="8">
        <f>(Audi!M591)</f>
        <v>24.6</v>
      </c>
      <c r="O673" s="9" t="str">
        <f>(Audi!N591)</f>
        <v>245/35R19</v>
      </c>
      <c r="P673" s="60" t="str">
        <f>(Audi!O591)</f>
        <v>FF04</v>
      </c>
      <c r="Q673" s="8" t="str">
        <f>(Audi!P591)</f>
        <v>04H909035013TM</v>
      </c>
      <c r="R673" s="14">
        <f>(Audi!Q591)</f>
        <v>23</v>
      </c>
      <c r="S673" s="12" t="str">
        <f>(Audi!R591)</f>
        <v>19"</v>
      </c>
      <c r="T673" s="12" t="str">
        <f>(Audi!S591)</f>
        <v>9.0"</v>
      </c>
      <c r="U673" s="12" t="str">
        <f>(Audi!T591)</f>
        <v>35</v>
      </c>
      <c r="V673" s="12" t="str">
        <f>(Audi!U591)</f>
        <v>5x112</v>
      </c>
      <c r="W673" s="12">
        <f>(Audi!V591)</f>
        <v>66.56</v>
      </c>
      <c r="X673" s="8" t="str">
        <f>(Audi!W591)</f>
        <v>High Offset</v>
      </c>
      <c r="Y673" s="8">
        <f>(Audi!X591)</f>
        <v>24.6</v>
      </c>
      <c r="Z673" s="9" t="str">
        <f>(Audi!Y591)</f>
        <v>245/35R19</v>
      </c>
    </row>
    <row r="674" spans="1:30" x14ac:dyDescent="0.25">
      <c r="A674" s="7" t="s">
        <v>1974</v>
      </c>
      <c r="B674" s="8" t="e">
        <f>(BMW!#REF!)</f>
        <v>#REF!</v>
      </c>
      <c r="C674" s="9" t="e">
        <f>(BMW!#REF!)</f>
        <v>#REF!</v>
      </c>
      <c r="D674" s="59" t="e">
        <f>(BMW!#REF!)</f>
        <v>#REF!</v>
      </c>
      <c r="E674" s="8" t="e">
        <f>(BMW!#REF!)</f>
        <v>#REF!</v>
      </c>
      <c r="F674" s="8" t="e">
        <f>(BMW!#REF!)</f>
        <v>#REF!</v>
      </c>
      <c r="G674" s="14" t="e">
        <f>(BMW!#REF!)</f>
        <v>#REF!</v>
      </c>
      <c r="H674" s="12" t="e">
        <f>(BMW!#REF!)</f>
        <v>#REF!</v>
      </c>
      <c r="I674" s="12" t="e">
        <f>(BMW!#REF!)</f>
        <v>#REF!</v>
      </c>
      <c r="J674" s="12" t="e">
        <f>(BMW!#REF!)</f>
        <v>#REF!</v>
      </c>
      <c r="K674" s="12" t="e">
        <f>(BMW!#REF!)</f>
        <v>#REF!</v>
      </c>
      <c r="L674" s="12" t="e">
        <f>(BMW!#REF!)</f>
        <v>#REF!</v>
      </c>
      <c r="M674" s="8" t="e">
        <f>(BMW!#REF!)</f>
        <v>#REF!</v>
      </c>
      <c r="N674" s="8" t="e">
        <f>(BMW!#REF!)</f>
        <v>#REF!</v>
      </c>
      <c r="O674" s="9" t="e">
        <f>(BMW!#REF!)</f>
        <v>#REF!</v>
      </c>
      <c r="P674" s="60" t="e">
        <f>(BMW!#REF!)</f>
        <v>#REF!</v>
      </c>
      <c r="Q674" s="8" t="e">
        <f>(BMW!#REF!)</f>
        <v>#REF!</v>
      </c>
      <c r="R674" s="14" t="e">
        <f>(BMW!#REF!)</f>
        <v>#REF!</v>
      </c>
      <c r="S674" s="12" t="e">
        <f>(BMW!#REF!)</f>
        <v>#REF!</v>
      </c>
      <c r="T674" s="12" t="e">
        <f>(BMW!#REF!)</f>
        <v>#REF!</v>
      </c>
      <c r="U674" s="12" t="e">
        <f>(BMW!#REF!)</f>
        <v>#REF!</v>
      </c>
      <c r="V674" s="12" t="e">
        <f>(BMW!#REF!)</f>
        <v>#REF!</v>
      </c>
      <c r="W674" s="12" t="e">
        <f>(BMW!#REF!)</f>
        <v>#REF!</v>
      </c>
      <c r="X674" s="8" t="e">
        <f>(BMW!#REF!)</f>
        <v>#REF!</v>
      </c>
      <c r="Y674" s="8" t="e">
        <f>(BMW!#REF!)</f>
        <v>#REF!</v>
      </c>
      <c r="Z674" s="9" t="e">
        <f>(BMW!#REF!)</f>
        <v>#REF!</v>
      </c>
      <c r="AA674" s="8" t="e">
        <f>(BMW!#REF!)</f>
        <v>#REF!</v>
      </c>
      <c r="AB674" s="8" t="e">
        <f>(BMW!#REF!)</f>
        <v>#REF!</v>
      </c>
      <c r="AC674" s="8" t="e">
        <f>(BMW!#REF!)</f>
        <v>#REF!</v>
      </c>
      <c r="AD674" s="8" t="e">
        <f>(BMW!#REF!)</f>
        <v>#REF!</v>
      </c>
    </row>
    <row r="675" spans="1:30" x14ac:dyDescent="0.25">
      <c r="A675" s="7" t="s">
        <v>1974</v>
      </c>
      <c r="B675" s="8" t="e">
        <f>(BMW!#REF!)</f>
        <v>#REF!</v>
      </c>
      <c r="C675" s="9" t="e">
        <f>(BMW!#REF!)</f>
        <v>#REF!</v>
      </c>
      <c r="D675" s="59" t="e">
        <f>(BMW!#REF!)</f>
        <v>#REF!</v>
      </c>
      <c r="E675" s="8" t="e">
        <f>(BMW!#REF!)</f>
        <v>#REF!</v>
      </c>
      <c r="F675" s="8" t="e">
        <f>(BMW!#REF!)</f>
        <v>#REF!</v>
      </c>
      <c r="G675" s="14" t="e">
        <f>(BMW!#REF!)</f>
        <v>#REF!</v>
      </c>
      <c r="H675" s="12" t="e">
        <f>(BMW!#REF!)</f>
        <v>#REF!</v>
      </c>
      <c r="I675" s="12" t="e">
        <f>(BMW!#REF!)</f>
        <v>#REF!</v>
      </c>
      <c r="J675" s="12" t="e">
        <f>(BMW!#REF!)</f>
        <v>#REF!</v>
      </c>
      <c r="K675" s="12" t="e">
        <f>(BMW!#REF!)</f>
        <v>#REF!</v>
      </c>
      <c r="L675" s="12" t="e">
        <f>(BMW!#REF!)</f>
        <v>#REF!</v>
      </c>
      <c r="M675" s="8" t="e">
        <f>(BMW!#REF!)</f>
        <v>#REF!</v>
      </c>
      <c r="N675" s="8" t="e">
        <f>(BMW!#REF!)</f>
        <v>#REF!</v>
      </c>
      <c r="O675" s="9" t="e">
        <f>(BMW!#REF!)</f>
        <v>#REF!</v>
      </c>
      <c r="P675" s="60" t="e">
        <f>(BMW!#REF!)</f>
        <v>#REF!</v>
      </c>
      <c r="Q675" s="8" t="e">
        <f>(BMW!#REF!)</f>
        <v>#REF!</v>
      </c>
      <c r="R675" s="14" t="e">
        <f>(BMW!#REF!)</f>
        <v>#REF!</v>
      </c>
      <c r="S675" s="12" t="e">
        <f>(BMW!#REF!)</f>
        <v>#REF!</v>
      </c>
      <c r="T675" s="12" t="e">
        <f>(BMW!#REF!)</f>
        <v>#REF!</v>
      </c>
      <c r="U675" s="12" t="e">
        <f>(BMW!#REF!)</f>
        <v>#REF!</v>
      </c>
      <c r="V675" s="12" t="e">
        <f>(BMW!#REF!)</f>
        <v>#REF!</v>
      </c>
      <c r="W675" s="12" t="e">
        <f>(BMW!#REF!)</f>
        <v>#REF!</v>
      </c>
      <c r="X675" s="8" t="e">
        <f>(BMW!#REF!)</f>
        <v>#REF!</v>
      </c>
      <c r="Y675" s="8" t="e">
        <f>(BMW!#REF!)</f>
        <v>#REF!</v>
      </c>
      <c r="Z675" s="9" t="e">
        <f>(BMW!#REF!)</f>
        <v>#REF!</v>
      </c>
      <c r="AA675" s="8" t="e">
        <f>(BMW!#REF!)</f>
        <v>#REF!</v>
      </c>
      <c r="AB675" s="8" t="e">
        <f>(BMW!#REF!)</f>
        <v>#REF!</v>
      </c>
      <c r="AC675" s="8" t="e">
        <f>(BMW!#REF!)</f>
        <v>#REF!</v>
      </c>
      <c r="AD675" s="8" t="e">
        <f>(BMW!#REF!)</f>
        <v>#REF!</v>
      </c>
    </row>
    <row r="676" spans="1:30" x14ac:dyDescent="0.25">
      <c r="A676" s="7" t="s">
        <v>1974</v>
      </c>
      <c r="B676" s="8" t="e">
        <f>(BMW!#REF!)</f>
        <v>#REF!</v>
      </c>
      <c r="C676" s="9" t="e">
        <f>(BMW!#REF!)</f>
        <v>#REF!</v>
      </c>
      <c r="D676" s="59" t="e">
        <f>(BMW!#REF!)</f>
        <v>#REF!</v>
      </c>
      <c r="E676" s="8" t="e">
        <f>(BMW!#REF!)</f>
        <v>#REF!</v>
      </c>
      <c r="F676" s="8" t="e">
        <f>(BMW!#REF!)</f>
        <v>#REF!</v>
      </c>
      <c r="G676" s="14" t="e">
        <f>(BMW!#REF!)</f>
        <v>#REF!</v>
      </c>
      <c r="H676" s="12" t="e">
        <f>(BMW!#REF!)</f>
        <v>#REF!</v>
      </c>
      <c r="I676" s="12" t="e">
        <f>(BMW!#REF!)</f>
        <v>#REF!</v>
      </c>
      <c r="J676" s="12" t="e">
        <f>(BMW!#REF!)</f>
        <v>#REF!</v>
      </c>
      <c r="K676" s="12" t="e">
        <f>(BMW!#REF!)</f>
        <v>#REF!</v>
      </c>
      <c r="L676" s="12" t="e">
        <f>(BMW!#REF!)</f>
        <v>#REF!</v>
      </c>
      <c r="M676" s="8" t="e">
        <f>(BMW!#REF!)</f>
        <v>#REF!</v>
      </c>
      <c r="N676" s="8" t="e">
        <f>(BMW!#REF!)</f>
        <v>#REF!</v>
      </c>
      <c r="O676" s="9" t="e">
        <f>(BMW!#REF!)</f>
        <v>#REF!</v>
      </c>
      <c r="P676" s="60" t="e">
        <f>(BMW!#REF!)</f>
        <v>#REF!</v>
      </c>
      <c r="Q676" s="8" t="e">
        <f>(BMW!#REF!)</f>
        <v>#REF!</v>
      </c>
      <c r="R676" s="14" t="e">
        <f>(BMW!#REF!)</f>
        <v>#REF!</v>
      </c>
      <c r="S676" s="12" t="e">
        <f>(BMW!#REF!)</f>
        <v>#REF!</v>
      </c>
      <c r="T676" s="12" t="e">
        <f>(BMW!#REF!)</f>
        <v>#REF!</v>
      </c>
      <c r="U676" s="12" t="e">
        <f>(BMW!#REF!)</f>
        <v>#REF!</v>
      </c>
      <c r="V676" s="12" t="e">
        <f>(BMW!#REF!)</f>
        <v>#REF!</v>
      </c>
      <c r="W676" s="12" t="e">
        <f>(BMW!#REF!)</f>
        <v>#REF!</v>
      </c>
      <c r="X676" s="8" t="e">
        <f>(BMW!#REF!)</f>
        <v>#REF!</v>
      </c>
      <c r="Y676" s="8" t="e">
        <f>(BMW!#REF!)</f>
        <v>#REF!</v>
      </c>
      <c r="Z676" s="9" t="e">
        <f>(BMW!#REF!)</f>
        <v>#REF!</v>
      </c>
      <c r="AA676" s="8" t="e">
        <f>(BMW!#REF!)</f>
        <v>#REF!</v>
      </c>
      <c r="AB676" s="8" t="e">
        <f>(BMW!#REF!)</f>
        <v>#REF!</v>
      </c>
      <c r="AC676" s="8" t="e">
        <f>(BMW!#REF!)</f>
        <v>#REF!</v>
      </c>
      <c r="AD676" s="8" t="e">
        <f>(BMW!#REF!)</f>
        <v>#REF!</v>
      </c>
    </row>
    <row r="677" spans="1:30" x14ac:dyDescent="0.25">
      <c r="A677" s="7" t="s">
        <v>1974</v>
      </c>
      <c r="B677" s="8" t="str">
        <f>(BMW!A2)</f>
        <v>1M (E82)</v>
      </c>
      <c r="C677" s="9" t="str">
        <f>(BMW!B2)</f>
        <v>2011-2013</v>
      </c>
      <c r="D677" s="59" t="str">
        <f>(BMW!C2)</f>
        <v>FF04</v>
      </c>
      <c r="E677" s="8" t="str">
        <f>(BMW!D2)</f>
        <v>Liquid Metal</v>
      </c>
      <c r="F677" s="8" t="str">
        <f>(BMW!E2)</f>
        <v>04M009025043LM</v>
      </c>
      <c r="G677" s="14">
        <f>(BMW!F2)</f>
        <v>2</v>
      </c>
      <c r="H677" s="12" t="str">
        <f>(BMW!G2)</f>
        <v>20"</v>
      </c>
      <c r="I677" s="12" t="str">
        <f>(BMW!H2)</f>
        <v>9.0"</v>
      </c>
      <c r="J677" s="12" t="str">
        <f>(BMW!I2)</f>
        <v>25</v>
      </c>
      <c r="K677" s="12" t="str">
        <f>(BMW!J2)</f>
        <v>5x120</v>
      </c>
      <c r="L677" s="12">
        <f>(BMW!K2)</f>
        <v>72.599999999999994</v>
      </c>
      <c r="M677" s="8" t="str">
        <f>(BMW!L2)</f>
        <v>Medium Offset</v>
      </c>
      <c r="N677" s="8">
        <f>(BMW!M2)</f>
        <v>25.8</v>
      </c>
      <c r="O677" s="9" t="str">
        <f>(BMW!N2)</f>
        <v>255/30R20</v>
      </c>
      <c r="P677" s="60" t="str">
        <f>(BMW!O2)</f>
        <v>FF04</v>
      </c>
      <c r="Q677" s="8" t="str">
        <f>(BMW!P2)</f>
        <v>04L010526043LM</v>
      </c>
      <c r="R677" s="14">
        <f>(BMW!Q2)</f>
        <v>29</v>
      </c>
      <c r="S677" s="12" t="str">
        <f>(BMW!R2)</f>
        <v>20"</v>
      </c>
      <c r="T677" s="12" t="str">
        <f>(BMW!S2)</f>
        <v>10.5"</v>
      </c>
      <c r="U677" s="12" t="str">
        <f>(BMW!T2)</f>
        <v>26</v>
      </c>
      <c r="V677" s="12" t="str">
        <f>(BMW!U2)</f>
        <v>5x120</v>
      </c>
      <c r="W677" s="12">
        <f>(BMW!V2)</f>
        <v>72.599999999999994</v>
      </c>
      <c r="X677" s="8" t="str">
        <f>(BMW!W2)</f>
        <v>Low Offset</v>
      </c>
      <c r="Y677" s="8">
        <f>(BMW!X2)</f>
        <v>25.2</v>
      </c>
      <c r="Z677" s="9" t="str">
        <f>(BMW!Y2)</f>
        <v>285/30R20</v>
      </c>
      <c r="AA677" s="8">
        <f>(BMW!Z2)</f>
        <v>0</v>
      </c>
      <c r="AB677" s="8" t="str">
        <f>(BMW!AA2)</f>
        <v>Use OEM</v>
      </c>
      <c r="AC677" s="8" t="str">
        <f>(BMW!AB2)</f>
        <v>M12x1.50 x27mm Conical</v>
      </c>
      <c r="AD677" s="8">
        <f>(BMW!AC2)</f>
        <v>0</v>
      </c>
    </row>
    <row r="678" spans="1:30" x14ac:dyDescent="0.25">
      <c r="A678" s="7" t="s">
        <v>1974</v>
      </c>
      <c r="B678" s="8" t="e">
        <f>(BMW!#REF!)</f>
        <v>#REF!</v>
      </c>
      <c r="C678" s="9" t="e">
        <f>(BMW!#REF!)</f>
        <v>#REF!</v>
      </c>
      <c r="D678" s="59" t="e">
        <f>(BMW!#REF!)</f>
        <v>#REF!</v>
      </c>
      <c r="E678" s="8" t="e">
        <f>(BMW!#REF!)</f>
        <v>#REF!</v>
      </c>
      <c r="F678" s="8" t="e">
        <f>(BMW!#REF!)</f>
        <v>#REF!</v>
      </c>
      <c r="G678" s="14" t="e">
        <f>(BMW!#REF!)</f>
        <v>#REF!</v>
      </c>
      <c r="H678" s="12" t="e">
        <f>(BMW!#REF!)</f>
        <v>#REF!</v>
      </c>
      <c r="I678" s="12" t="e">
        <f>(BMW!#REF!)</f>
        <v>#REF!</v>
      </c>
      <c r="J678" s="12" t="e">
        <f>(BMW!#REF!)</f>
        <v>#REF!</v>
      </c>
      <c r="K678" s="12" t="e">
        <f>(BMW!#REF!)</f>
        <v>#REF!</v>
      </c>
      <c r="L678" s="12" t="e">
        <f>(BMW!#REF!)</f>
        <v>#REF!</v>
      </c>
      <c r="M678" s="8" t="e">
        <f>(BMW!#REF!)</f>
        <v>#REF!</v>
      </c>
      <c r="N678" s="8" t="e">
        <f>(BMW!#REF!)</f>
        <v>#REF!</v>
      </c>
      <c r="O678" s="9" t="e">
        <f>(BMW!#REF!)</f>
        <v>#REF!</v>
      </c>
      <c r="P678" s="60" t="e">
        <f>(BMW!#REF!)</f>
        <v>#REF!</v>
      </c>
      <c r="Q678" s="8" t="e">
        <f>(BMW!#REF!)</f>
        <v>#REF!</v>
      </c>
      <c r="R678" s="14" t="e">
        <f>(BMW!#REF!)</f>
        <v>#REF!</v>
      </c>
      <c r="S678" s="12" t="e">
        <f>(BMW!#REF!)</f>
        <v>#REF!</v>
      </c>
      <c r="T678" s="12" t="e">
        <f>(BMW!#REF!)</f>
        <v>#REF!</v>
      </c>
      <c r="U678" s="12" t="e">
        <f>(BMW!#REF!)</f>
        <v>#REF!</v>
      </c>
      <c r="V678" s="12" t="e">
        <f>(BMW!#REF!)</f>
        <v>#REF!</v>
      </c>
      <c r="W678" s="12" t="e">
        <f>(BMW!#REF!)</f>
        <v>#REF!</v>
      </c>
      <c r="X678" s="8" t="e">
        <f>(BMW!#REF!)</f>
        <v>#REF!</v>
      </c>
      <c r="Y678" s="8" t="e">
        <f>(BMW!#REF!)</f>
        <v>#REF!</v>
      </c>
      <c r="Z678" s="9" t="e">
        <f>(BMW!#REF!)</f>
        <v>#REF!</v>
      </c>
      <c r="AA678" s="8" t="e">
        <f>(BMW!#REF!)</f>
        <v>#REF!</v>
      </c>
      <c r="AB678" s="8" t="e">
        <f>(BMW!#REF!)</f>
        <v>#REF!</v>
      </c>
      <c r="AC678" s="8" t="e">
        <f>(BMW!#REF!)</f>
        <v>#REF!</v>
      </c>
      <c r="AD678" s="8" t="e">
        <f>(BMW!#REF!)</f>
        <v>#REF!</v>
      </c>
    </row>
    <row r="679" spans="1:30" x14ac:dyDescent="0.25">
      <c r="A679" s="7" t="s">
        <v>1974</v>
      </c>
      <c r="B679" s="8" t="str">
        <f>(BMW!A3)</f>
        <v>1-Series (E82)</v>
      </c>
      <c r="C679" s="9" t="str">
        <f>(BMW!B3)</f>
        <v>2004-2011</v>
      </c>
      <c r="D679" s="59" t="str">
        <f>(BMW!C3)</f>
        <v>FF04</v>
      </c>
      <c r="E679" s="8" t="str">
        <f>(BMW!D3)</f>
        <v>Liquid Metal</v>
      </c>
      <c r="F679" s="8" t="str">
        <f>(BMW!E3)</f>
        <v>04H908540043LM</v>
      </c>
      <c r="G679" s="14">
        <f>(BMW!F3)</f>
        <v>1</v>
      </c>
      <c r="H679" s="12" t="str">
        <f>(BMW!G3)</f>
        <v>19"</v>
      </c>
      <c r="I679" s="12" t="str">
        <f>(BMW!H3)</f>
        <v>8.5"</v>
      </c>
      <c r="J679" s="12" t="str">
        <f>(BMW!I3)</f>
        <v>40</v>
      </c>
      <c r="K679" s="12" t="str">
        <f>(BMW!J3)</f>
        <v>5x120</v>
      </c>
      <c r="L679" s="12">
        <f>(BMW!K3)</f>
        <v>72.599999999999994</v>
      </c>
      <c r="M679" s="8" t="str">
        <f>(BMW!L3)</f>
        <v>High Offset</v>
      </c>
      <c r="N679" s="8">
        <f>(BMW!M3)</f>
        <v>23.4</v>
      </c>
      <c r="O679" s="9" t="str">
        <f>(BMW!N3)</f>
        <v>225/35R19</v>
      </c>
      <c r="P679" s="60" t="str">
        <f>(BMW!O3)</f>
        <v>FF04</v>
      </c>
      <c r="Q679" s="8" t="str">
        <f>(BMW!P3)</f>
        <v>04M909044043LM</v>
      </c>
      <c r="R679" s="14">
        <f>(BMW!Q3)</f>
        <v>5</v>
      </c>
      <c r="S679" s="12" t="str">
        <f>(BMW!R3)</f>
        <v>19"</v>
      </c>
      <c r="T679" s="12" t="str">
        <f>(BMW!S3)</f>
        <v>9.0"</v>
      </c>
      <c r="U679" s="12" t="str">
        <f>(BMW!T3)</f>
        <v>44</v>
      </c>
      <c r="V679" s="12" t="str">
        <f>(BMW!U3)</f>
        <v>5x120</v>
      </c>
      <c r="W679" s="12">
        <f>(BMW!V3)</f>
        <v>72.599999999999994</v>
      </c>
      <c r="X679" s="8" t="str">
        <f>(BMW!W3)</f>
        <v>Medium Offset</v>
      </c>
      <c r="Y679" s="8">
        <f>(BMW!X3)</f>
        <v>21.2</v>
      </c>
      <c r="Z679" s="9" t="str">
        <f>(BMW!Y3)</f>
        <v>245/30R19</v>
      </c>
      <c r="AA679" s="8">
        <f>(BMW!Z3)</f>
        <v>0</v>
      </c>
      <c r="AB679" s="8" t="str">
        <f>(BMW!AA3)</f>
        <v>Use OEM</v>
      </c>
      <c r="AC679" s="8" t="str">
        <f>(BMW!AB3)</f>
        <v>M12x1.50 x27mm Conical</v>
      </c>
      <c r="AD679" s="8">
        <f>(BMW!AC3)</f>
        <v>0</v>
      </c>
    </row>
    <row r="680" spans="1:30" x14ac:dyDescent="0.25">
      <c r="A680" s="7" t="s">
        <v>1974</v>
      </c>
      <c r="B680" s="8" t="str">
        <f>(BMW!A4)</f>
        <v>1-Series (E82)</v>
      </c>
      <c r="C680" s="9" t="str">
        <f>(BMW!B4)</f>
        <v>2004-2011</v>
      </c>
      <c r="D680" s="59" t="str">
        <f>(BMW!C4)</f>
        <v>FF04</v>
      </c>
      <c r="E680" s="8" t="str">
        <f>(BMW!D4)</f>
        <v>Liquid Metal</v>
      </c>
      <c r="F680" s="8" t="str">
        <f>(BMW!E4)</f>
        <v>04H908540043LM</v>
      </c>
      <c r="G680" s="14">
        <f>(BMW!F4)</f>
        <v>1</v>
      </c>
      <c r="H680" s="12" t="str">
        <f>(BMW!G4)</f>
        <v>19"</v>
      </c>
      <c r="I680" s="12" t="str">
        <f>(BMW!H4)</f>
        <v>8.5"</v>
      </c>
      <c r="J680" s="12" t="str">
        <f>(BMW!I4)</f>
        <v>40</v>
      </c>
      <c r="K680" s="12" t="str">
        <f>(BMW!J4)</f>
        <v>5x120</v>
      </c>
      <c r="L680" s="12">
        <f>(BMW!K4)</f>
        <v>72.599999999999994</v>
      </c>
      <c r="M680" s="8" t="str">
        <f>(BMW!L4)</f>
        <v>High Offset</v>
      </c>
      <c r="N680" s="8">
        <f>(BMW!M4)</f>
        <v>23.4</v>
      </c>
      <c r="O680" s="9" t="str">
        <f>(BMW!N4)</f>
        <v>225/35R19</v>
      </c>
      <c r="P680" s="60" t="str">
        <f>(BMW!O4)</f>
        <v>FF04</v>
      </c>
      <c r="Q680" s="8" t="str">
        <f>(BMW!P4)</f>
        <v>04M909044043LM</v>
      </c>
      <c r="R680" s="14">
        <f>(BMW!Q4)</f>
        <v>5</v>
      </c>
      <c r="S680" s="12" t="str">
        <f>(BMW!R4)</f>
        <v>19"</v>
      </c>
      <c r="T680" s="12" t="str">
        <f>(BMW!S4)</f>
        <v>9.0"</v>
      </c>
      <c r="U680" s="12" t="str">
        <f>(BMW!T4)</f>
        <v>44</v>
      </c>
      <c r="V680" s="12" t="str">
        <f>(BMW!U4)</f>
        <v>5x120</v>
      </c>
      <c r="W680" s="12">
        <f>(BMW!V4)</f>
        <v>72.599999999999994</v>
      </c>
      <c r="X680" s="8" t="str">
        <f>(BMW!W4)</f>
        <v>Medium Offset</v>
      </c>
      <c r="Y680" s="8">
        <f>(BMW!X4)</f>
        <v>21.2</v>
      </c>
      <c r="Z680" s="9" t="str">
        <f>(BMW!Y4)</f>
        <v>245/30R19</v>
      </c>
      <c r="AA680" s="8">
        <f>(BMW!Z4)</f>
        <v>0</v>
      </c>
      <c r="AB680" s="8" t="str">
        <f>(BMW!AA4)</f>
        <v>Use OEM</v>
      </c>
      <c r="AC680" s="8" t="str">
        <f>(BMW!AB4)</f>
        <v>M12x1.50 x27mm Conical</v>
      </c>
      <c r="AD680" s="8">
        <f>(BMW!AC4)</f>
        <v>0</v>
      </c>
    </row>
    <row r="681" spans="1:30" x14ac:dyDescent="0.25">
      <c r="A681" s="7" t="s">
        <v>1974</v>
      </c>
      <c r="B681" s="8" t="e">
        <f>(BMW!#REF!)</f>
        <v>#REF!</v>
      </c>
      <c r="C681" s="9" t="e">
        <f>(BMW!#REF!)</f>
        <v>#REF!</v>
      </c>
      <c r="D681" s="59" t="e">
        <f>(BMW!#REF!)</f>
        <v>#REF!</v>
      </c>
      <c r="E681" s="8" t="e">
        <f>(BMW!#REF!)</f>
        <v>#REF!</v>
      </c>
      <c r="F681" s="8" t="e">
        <f>(BMW!#REF!)</f>
        <v>#REF!</v>
      </c>
      <c r="G681" s="14" t="e">
        <f>(BMW!#REF!)</f>
        <v>#REF!</v>
      </c>
      <c r="H681" s="12" t="e">
        <f>(BMW!#REF!)</f>
        <v>#REF!</v>
      </c>
      <c r="I681" s="12" t="e">
        <f>(BMW!#REF!)</f>
        <v>#REF!</v>
      </c>
      <c r="J681" s="12" t="e">
        <f>(BMW!#REF!)</f>
        <v>#REF!</v>
      </c>
      <c r="K681" s="12" t="e">
        <f>(BMW!#REF!)</f>
        <v>#REF!</v>
      </c>
      <c r="L681" s="12" t="e">
        <f>(BMW!#REF!)</f>
        <v>#REF!</v>
      </c>
      <c r="M681" s="8" t="e">
        <f>(BMW!#REF!)</f>
        <v>#REF!</v>
      </c>
      <c r="N681" s="8" t="e">
        <f>(BMW!#REF!)</f>
        <v>#REF!</v>
      </c>
      <c r="O681" s="9" t="e">
        <f>(BMW!#REF!)</f>
        <v>#REF!</v>
      </c>
      <c r="P681" s="60" t="e">
        <f>(BMW!#REF!)</f>
        <v>#REF!</v>
      </c>
      <c r="Q681" s="8" t="e">
        <f>(BMW!#REF!)</f>
        <v>#REF!</v>
      </c>
      <c r="R681" s="14" t="e">
        <f>(BMW!#REF!)</f>
        <v>#REF!</v>
      </c>
      <c r="S681" s="12" t="e">
        <f>(BMW!#REF!)</f>
        <v>#REF!</v>
      </c>
      <c r="T681" s="12" t="e">
        <f>(BMW!#REF!)</f>
        <v>#REF!</v>
      </c>
      <c r="U681" s="12" t="e">
        <f>(BMW!#REF!)</f>
        <v>#REF!</v>
      </c>
      <c r="V681" s="12" t="e">
        <f>(BMW!#REF!)</f>
        <v>#REF!</v>
      </c>
      <c r="W681" s="12" t="e">
        <f>(BMW!#REF!)</f>
        <v>#REF!</v>
      </c>
      <c r="X681" s="8" t="e">
        <f>(BMW!#REF!)</f>
        <v>#REF!</v>
      </c>
      <c r="Y681" s="8" t="e">
        <f>(BMW!#REF!)</f>
        <v>#REF!</v>
      </c>
      <c r="Z681" s="9" t="e">
        <f>(BMW!#REF!)</f>
        <v>#REF!</v>
      </c>
      <c r="AA681" s="8" t="e">
        <f>(BMW!#REF!)</f>
        <v>#REF!</v>
      </c>
      <c r="AB681" s="8" t="e">
        <f>(BMW!#REF!)</f>
        <v>#REF!</v>
      </c>
      <c r="AC681" s="8" t="e">
        <f>(BMW!#REF!)</f>
        <v>#REF!</v>
      </c>
      <c r="AD681" s="8" t="e">
        <f>(BMW!#REF!)</f>
        <v>#REF!</v>
      </c>
    </row>
    <row r="682" spans="1:30" x14ac:dyDescent="0.25">
      <c r="A682" s="7" t="s">
        <v>1974</v>
      </c>
      <c r="B682" s="8" t="e">
        <f>(BMW!#REF!)</f>
        <v>#REF!</v>
      </c>
      <c r="C682" s="9" t="e">
        <f>(BMW!#REF!)</f>
        <v>#REF!</v>
      </c>
      <c r="D682" s="59" t="e">
        <f>(BMW!#REF!)</f>
        <v>#REF!</v>
      </c>
      <c r="E682" s="8" t="e">
        <f>(BMW!#REF!)</f>
        <v>#REF!</v>
      </c>
      <c r="F682" s="8" t="e">
        <f>(BMW!#REF!)</f>
        <v>#REF!</v>
      </c>
      <c r="G682" s="14" t="e">
        <f>(BMW!#REF!)</f>
        <v>#REF!</v>
      </c>
      <c r="H682" s="12" t="e">
        <f>(BMW!#REF!)</f>
        <v>#REF!</v>
      </c>
      <c r="I682" s="12" t="e">
        <f>(BMW!#REF!)</f>
        <v>#REF!</v>
      </c>
      <c r="J682" s="12" t="e">
        <f>(BMW!#REF!)</f>
        <v>#REF!</v>
      </c>
      <c r="K682" s="12" t="e">
        <f>(BMW!#REF!)</f>
        <v>#REF!</v>
      </c>
      <c r="L682" s="12" t="e">
        <f>(BMW!#REF!)</f>
        <v>#REF!</v>
      </c>
      <c r="M682" s="8" t="e">
        <f>(BMW!#REF!)</f>
        <v>#REF!</v>
      </c>
      <c r="N682" s="8" t="e">
        <f>(BMW!#REF!)</f>
        <v>#REF!</v>
      </c>
      <c r="O682" s="9" t="e">
        <f>(BMW!#REF!)</f>
        <v>#REF!</v>
      </c>
      <c r="P682" s="60" t="e">
        <f>(BMW!#REF!)</f>
        <v>#REF!</v>
      </c>
      <c r="Q682" s="8" t="e">
        <f>(BMW!#REF!)</f>
        <v>#REF!</v>
      </c>
      <c r="R682" s="14" t="e">
        <f>(BMW!#REF!)</f>
        <v>#REF!</v>
      </c>
      <c r="S682" s="12" t="e">
        <f>(BMW!#REF!)</f>
        <v>#REF!</v>
      </c>
      <c r="T682" s="12" t="e">
        <f>(BMW!#REF!)</f>
        <v>#REF!</v>
      </c>
      <c r="U682" s="12" t="e">
        <f>(BMW!#REF!)</f>
        <v>#REF!</v>
      </c>
      <c r="V682" s="12" t="e">
        <f>(BMW!#REF!)</f>
        <v>#REF!</v>
      </c>
      <c r="W682" s="12" t="e">
        <f>(BMW!#REF!)</f>
        <v>#REF!</v>
      </c>
      <c r="X682" s="8" t="e">
        <f>(BMW!#REF!)</f>
        <v>#REF!</v>
      </c>
      <c r="Y682" s="8" t="e">
        <f>(BMW!#REF!)</f>
        <v>#REF!</v>
      </c>
      <c r="Z682" s="9" t="e">
        <f>(BMW!#REF!)</f>
        <v>#REF!</v>
      </c>
      <c r="AA682" s="8" t="e">
        <f>(BMW!#REF!)</f>
        <v>#REF!</v>
      </c>
      <c r="AB682" s="8" t="e">
        <f>(BMW!#REF!)</f>
        <v>#REF!</v>
      </c>
      <c r="AC682" s="8" t="e">
        <f>(BMW!#REF!)</f>
        <v>#REF!</v>
      </c>
      <c r="AD682" s="8" t="e">
        <f>(BMW!#REF!)</f>
        <v>#REF!</v>
      </c>
    </row>
    <row r="683" spans="1:30" x14ac:dyDescent="0.25">
      <c r="A683" s="7" t="s">
        <v>1974</v>
      </c>
      <c r="B683" s="8" t="str">
        <f>(BMW!A5)</f>
        <v>2-Series (F22)</v>
      </c>
      <c r="C683" s="9" t="str">
        <f>(BMW!B5)</f>
        <v>2014-2019</v>
      </c>
      <c r="D683" s="59" t="str">
        <f>(BMW!C5)</f>
        <v>FF04</v>
      </c>
      <c r="E683" s="8" t="str">
        <f>(BMW!D5)</f>
        <v>Liquid Metal</v>
      </c>
      <c r="F683" s="8" t="str">
        <f>(BMW!E5)</f>
        <v>04H908540043LM</v>
      </c>
      <c r="G683" s="14">
        <f>(BMW!F5)</f>
        <v>1</v>
      </c>
      <c r="H683" s="12" t="str">
        <f>(BMW!G5)</f>
        <v>19"</v>
      </c>
      <c r="I683" s="12" t="str">
        <f>(BMW!H5)</f>
        <v>8.5"</v>
      </c>
      <c r="J683" s="12" t="str">
        <f>(BMW!I5)</f>
        <v>40</v>
      </c>
      <c r="K683" s="12" t="str">
        <f>(BMW!J5)</f>
        <v>5x120</v>
      </c>
      <c r="L683" s="12">
        <f>(BMW!K5)</f>
        <v>72.599999999999994</v>
      </c>
      <c r="M683" s="8" t="str">
        <f>(BMW!L5)</f>
        <v>High Offset</v>
      </c>
      <c r="N683" s="8">
        <f>(BMW!M5)</f>
        <v>23.4</v>
      </c>
      <c r="O683" s="9" t="str">
        <f>(BMW!N5)</f>
        <v>225/35R19</v>
      </c>
      <c r="P683" s="60" t="str">
        <f>(BMW!O5)</f>
        <v>FF04</v>
      </c>
      <c r="Q683" s="8" t="str">
        <f>(BMW!P5)</f>
        <v>04M909044043LM</v>
      </c>
      <c r="R683" s="14">
        <f>(BMW!Q5)</f>
        <v>5</v>
      </c>
      <c r="S683" s="12" t="str">
        <f>(BMW!R5)</f>
        <v>19"</v>
      </c>
      <c r="T683" s="12" t="str">
        <f>(BMW!S5)</f>
        <v>9.0"</v>
      </c>
      <c r="U683" s="12" t="str">
        <f>(BMW!T5)</f>
        <v>44</v>
      </c>
      <c r="V683" s="12" t="str">
        <f>(BMW!U5)</f>
        <v>5x120</v>
      </c>
      <c r="W683" s="12">
        <f>(BMW!V5)</f>
        <v>72.599999999999994</v>
      </c>
      <c r="X683" s="8" t="str">
        <f>(BMW!W5)</f>
        <v>Medium Offset</v>
      </c>
      <c r="Y683" s="8">
        <f>(BMW!X5)</f>
        <v>21.2</v>
      </c>
      <c r="Z683" s="9" t="str">
        <f>(BMW!Y5)</f>
        <v>245/30R19</v>
      </c>
      <c r="AA683" s="8">
        <f>(BMW!Z5)</f>
        <v>0</v>
      </c>
      <c r="AB683" s="8" t="str">
        <f>(BMW!AA5)</f>
        <v>Use OEM</v>
      </c>
      <c r="AC683" s="8" t="str">
        <f>(BMW!AB5)</f>
        <v>M14x1.25x27mm Conical</v>
      </c>
      <c r="AD683" s="8">
        <f>(BMW!AC5)</f>
        <v>0</v>
      </c>
    </row>
    <row r="684" spans="1:30" x14ac:dyDescent="0.25">
      <c r="A684" s="7" t="s">
        <v>1974</v>
      </c>
      <c r="B684" s="8" t="e">
        <f>(BMW!#REF!)</f>
        <v>#REF!</v>
      </c>
      <c r="C684" s="9" t="e">
        <f>(BMW!#REF!)</f>
        <v>#REF!</v>
      </c>
      <c r="D684" s="59" t="e">
        <f>(BMW!#REF!)</f>
        <v>#REF!</v>
      </c>
      <c r="E684" s="8" t="e">
        <f>(BMW!#REF!)</f>
        <v>#REF!</v>
      </c>
      <c r="F684" s="8" t="e">
        <f>(BMW!#REF!)</f>
        <v>#REF!</v>
      </c>
      <c r="G684" s="14" t="e">
        <f>(BMW!#REF!)</f>
        <v>#REF!</v>
      </c>
      <c r="H684" s="12" t="e">
        <f>(BMW!#REF!)</f>
        <v>#REF!</v>
      </c>
      <c r="I684" s="12" t="e">
        <f>(BMW!#REF!)</f>
        <v>#REF!</v>
      </c>
      <c r="J684" s="12" t="e">
        <f>(BMW!#REF!)</f>
        <v>#REF!</v>
      </c>
      <c r="K684" s="12" t="e">
        <f>(BMW!#REF!)</f>
        <v>#REF!</v>
      </c>
      <c r="L684" s="12" t="e">
        <f>(BMW!#REF!)</f>
        <v>#REF!</v>
      </c>
      <c r="M684" s="8" t="e">
        <f>(BMW!#REF!)</f>
        <v>#REF!</v>
      </c>
      <c r="N684" s="8" t="e">
        <f>(BMW!#REF!)</f>
        <v>#REF!</v>
      </c>
      <c r="O684" s="9" t="e">
        <f>(BMW!#REF!)</f>
        <v>#REF!</v>
      </c>
      <c r="P684" s="60" t="e">
        <f>(BMW!#REF!)</f>
        <v>#REF!</v>
      </c>
      <c r="Q684" s="8" t="e">
        <f>(BMW!#REF!)</f>
        <v>#REF!</v>
      </c>
      <c r="R684" s="14" t="e">
        <f>(BMW!#REF!)</f>
        <v>#REF!</v>
      </c>
      <c r="S684" s="12" t="e">
        <f>(BMW!#REF!)</f>
        <v>#REF!</v>
      </c>
      <c r="T684" s="12" t="e">
        <f>(BMW!#REF!)</f>
        <v>#REF!</v>
      </c>
      <c r="U684" s="12" t="e">
        <f>(BMW!#REF!)</f>
        <v>#REF!</v>
      </c>
      <c r="V684" s="12" t="e">
        <f>(BMW!#REF!)</f>
        <v>#REF!</v>
      </c>
      <c r="W684" s="12" t="e">
        <f>(BMW!#REF!)</f>
        <v>#REF!</v>
      </c>
      <c r="X684" s="8" t="e">
        <f>(BMW!#REF!)</f>
        <v>#REF!</v>
      </c>
      <c r="Y684" s="8" t="e">
        <f>(BMW!#REF!)</f>
        <v>#REF!</v>
      </c>
      <c r="Z684" s="9" t="e">
        <f>(BMW!#REF!)</f>
        <v>#REF!</v>
      </c>
      <c r="AA684" s="8" t="e">
        <f>(BMW!#REF!)</f>
        <v>#REF!</v>
      </c>
      <c r="AB684" s="8" t="e">
        <f>(BMW!#REF!)</f>
        <v>#REF!</v>
      </c>
      <c r="AC684" s="8" t="e">
        <f>(BMW!#REF!)</f>
        <v>#REF!</v>
      </c>
      <c r="AD684" s="8" t="e">
        <f>(BMW!#REF!)</f>
        <v>#REF!</v>
      </c>
    </row>
    <row r="685" spans="1:30" x14ac:dyDescent="0.25">
      <c r="A685" s="7" t="s">
        <v>1974</v>
      </c>
      <c r="B685" s="8" t="e">
        <f>(BMW!#REF!)</f>
        <v>#REF!</v>
      </c>
      <c r="C685" s="9" t="e">
        <f>(BMW!#REF!)</f>
        <v>#REF!</v>
      </c>
      <c r="D685" s="59" t="e">
        <f>(BMW!#REF!)</f>
        <v>#REF!</v>
      </c>
      <c r="E685" s="8" t="e">
        <f>(BMW!#REF!)</f>
        <v>#REF!</v>
      </c>
      <c r="F685" s="8" t="e">
        <f>(BMW!#REF!)</f>
        <v>#REF!</v>
      </c>
      <c r="G685" s="14" t="e">
        <f>(BMW!#REF!)</f>
        <v>#REF!</v>
      </c>
      <c r="H685" s="12" t="e">
        <f>(BMW!#REF!)</f>
        <v>#REF!</v>
      </c>
      <c r="I685" s="12" t="e">
        <f>(BMW!#REF!)</f>
        <v>#REF!</v>
      </c>
      <c r="J685" s="12" t="e">
        <f>(BMW!#REF!)</f>
        <v>#REF!</v>
      </c>
      <c r="K685" s="12" t="e">
        <f>(BMW!#REF!)</f>
        <v>#REF!</v>
      </c>
      <c r="L685" s="12" t="e">
        <f>(BMW!#REF!)</f>
        <v>#REF!</v>
      </c>
      <c r="M685" s="8" t="e">
        <f>(BMW!#REF!)</f>
        <v>#REF!</v>
      </c>
      <c r="N685" s="8" t="e">
        <f>(BMW!#REF!)</f>
        <v>#REF!</v>
      </c>
      <c r="O685" s="9" t="e">
        <f>(BMW!#REF!)</f>
        <v>#REF!</v>
      </c>
      <c r="P685" s="60" t="e">
        <f>(BMW!#REF!)</f>
        <v>#REF!</v>
      </c>
      <c r="Q685" s="8" t="e">
        <f>(BMW!#REF!)</f>
        <v>#REF!</v>
      </c>
      <c r="R685" s="14" t="e">
        <f>(BMW!#REF!)</f>
        <v>#REF!</v>
      </c>
      <c r="S685" s="12" t="e">
        <f>(BMW!#REF!)</f>
        <v>#REF!</v>
      </c>
      <c r="T685" s="12" t="e">
        <f>(BMW!#REF!)</f>
        <v>#REF!</v>
      </c>
      <c r="U685" s="12" t="e">
        <f>(BMW!#REF!)</f>
        <v>#REF!</v>
      </c>
      <c r="V685" s="12" t="e">
        <f>(BMW!#REF!)</f>
        <v>#REF!</v>
      </c>
      <c r="W685" s="12" t="e">
        <f>(BMW!#REF!)</f>
        <v>#REF!</v>
      </c>
      <c r="X685" s="8" t="e">
        <f>(BMW!#REF!)</f>
        <v>#REF!</v>
      </c>
      <c r="Y685" s="8" t="e">
        <f>(BMW!#REF!)</f>
        <v>#REF!</v>
      </c>
      <c r="Z685" s="9" t="e">
        <f>(BMW!#REF!)</f>
        <v>#REF!</v>
      </c>
      <c r="AA685" s="8" t="e">
        <f>(BMW!#REF!)</f>
        <v>#REF!</v>
      </c>
      <c r="AB685" s="8" t="e">
        <f>(BMW!#REF!)</f>
        <v>#REF!</v>
      </c>
      <c r="AC685" s="8" t="e">
        <f>(BMW!#REF!)</f>
        <v>#REF!</v>
      </c>
      <c r="AD685" s="8" t="e">
        <f>(BMW!#REF!)</f>
        <v>#REF!</v>
      </c>
    </row>
    <row r="686" spans="1:30" x14ac:dyDescent="0.25">
      <c r="A686" s="7" t="s">
        <v>1974</v>
      </c>
      <c r="B686" s="8" t="e">
        <f>(BMW!#REF!)</f>
        <v>#REF!</v>
      </c>
      <c r="C686" s="9" t="e">
        <f>(BMW!#REF!)</f>
        <v>#REF!</v>
      </c>
      <c r="D686" s="59" t="e">
        <f>(BMW!#REF!)</f>
        <v>#REF!</v>
      </c>
      <c r="E686" s="8" t="e">
        <f>(BMW!#REF!)</f>
        <v>#REF!</v>
      </c>
      <c r="F686" s="8" t="e">
        <f>(BMW!#REF!)</f>
        <v>#REF!</v>
      </c>
      <c r="G686" s="14" t="e">
        <f>(BMW!#REF!)</f>
        <v>#REF!</v>
      </c>
      <c r="H686" s="12" t="e">
        <f>(BMW!#REF!)</f>
        <v>#REF!</v>
      </c>
      <c r="I686" s="12" t="e">
        <f>(BMW!#REF!)</f>
        <v>#REF!</v>
      </c>
      <c r="J686" s="12" t="e">
        <f>(BMW!#REF!)</f>
        <v>#REF!</v>
      </c>
      <c r="K686" s="12" t="e">
        <f>(BMW!#REF!)</f>
        <v>#REF!</v>
      </c>
      <c r="L686" s="12" t="e">
        <f>(BMW!#REF!)</f>
        <v>#REF!</v>
      </c>
      <c r="M686" s="8" t="e">
        <f>(BMW!#REF!)</f>
        <v>#REF!</v>
      </c>
      <c r="N686" s="8" t="e">
        <f>(BMW!#REF!)</f>
        <v>#REF!</v>
      </c>
      <c r="O686" s="9" t="e">
        <f>(BMW!#REF!)</f>
        <v>#REF!</v>
      </c>
      <c r="P686" s="60" t="e">
        <f>(BMW!#REF!)</f>
        <v>#REF!</v>
      </c>
      <c r="Q686" s="8" t="e">
        <f>(BMW!#REF!)</f>
        <v>#REF!</v>
      </c>
      <c r="R686" s="14" t="e">
        <f>(BMW!#REF!)</f>
        <v>#REF!</v>
      </c>
      <c r="S686" s="12" t="e">
        <f>(BMW!#REF!)</f>
        <v>#REF!</v>
      </c>
      <c r="T686" s="12" t="e">
        <f>(BMW!#REF!)</f>
        <v>#REF!</v>
      </c>
      <c r="U686" s="12" t="e">
        <f>(BMW!#REF!)</f>
        <v>#REF!</v>
      </c>
      <c r="V686" s="12" t="e">
        <f>(BMW!#REF!)</f>
        <v>#REF!</v>
      </c>
      <c r="W686" s="12" t="e">
        <f>(BMW!#REF!)</f>
        <v>#REF!</v>
      </c>
      <c r="X686" s="8" t="e">
        <f>(BMW!#REF!)</f>
        <v>#REF!</v>
      </c>
      <c r="Y686" s="8" t="e">
        <f>(BMW!#REF!)</f>
        <v>#REF!</v>
      </c>
      <c r="Z686" s="9" t="e">
        <f>(BMW!#REF!)</f>
        <v>#REF!</v>
      </c>
      <c r="AA686" s="8" t="e">
        <f>(BMW!#REF!)</f>
        <v>#REF!</v>
      </c>
      <c r="AB686" s="8" t="e">
        <f>(BMW!#REF!)</f>
        <v>#REF!</v>
      </c>
      <c r="AC686" s="8" t="e">
        <f>(BMW!#REF!)</f>
        <v>#REF!</v>
      </c>
      <c r="AD686" s="8" t="e">
        <f>(BMW!#REF!)</f>
        <v>#REF!</v>
      </c>
    </row>
    <row r="687" spans="1:30" x14ac:dyDescent="0.25">
      <c r="A687" s="7" t="s">
        <v>1974</v>
      </c>
      <c r="B687" s="8" t="e">
        <f>(BMW!#REF!)</f>
        <v>#REF!</v>
      </c>
      <c r="C687" s="9" t="e">
        <f>(BMW!#REF!)</f>
        <v>#REF!</v>
      </c>
      <c r="D687" s="59" t="e">
        <f>(BMW!#REF!)</f>
        <v>#REF!</v>
      </c>
      <c r="E687" s="8" t="e">
        <f>(BMW!#REF!)</f>
        <v>#REF!</v>
      </c>
      <c r="F687" s="8" t="e">
        <f>(BMW!#REF!)</f>
        <v>#REF!</v>
      </c>
      <c r="G687" s="14" t="e">
        <f>(BMW!#REF!)</f>
        <v>#REF!</v>
      </c>
      <c r="H687" s="12" t="e">
        <f>(BMW!#REF!)</f>
        <v>#REF!</v>
      </c>
      <c r="I687" s="12" t="e">
        <f>(BMW!#REF!)</f>
        <v>#REF!</v>
      </c>
      <c r="J687" s="12" t="e">
        <f>(BMW!#REF!)</f>
        <v>#REF!</v>
      </c>
      <c r="K687" s="12" t="e">
        <f>(BMW!#REF!)</f>
        <v>#REF!</v>
      </c>
      <c r="L687" s="12" t="e">
        <f>(BMW!#REF!)</f>
        <v>#REF!</v>
      </c>
      <c r="M687" s="8" t="e">
        <f>(BMW!#REF!)</f>
        <v>#REF!</v>
      </c>
      <c r="N687" s="8" t="e">
        <f>(BMW!#REF!)</f>
        <v>#REF!</v>
      </c>
      <c r="O687" s="9" t="e">
        <f>(BMW!#REF!)</f>
        <v>#REF!</v>
      </c>
      <c r="P687" s="60" t="e">
        <f>(BMW!#REF!)</f>
        <v>#REF!</v>
      </c>
      <c r="Q687" s="8" t="e">
        <f>(BMW!#REF!)</f>
        <v>#REF!</v>
      </c>
      <c r="R687" s="14" t="e">
        <f>(BMW!#REF!)</f>
        <v>#REF!</v>
      </c>
      <c r="S687" s="12" t="e">
        <f>(BMW!#REF!)</f>
        <v>#REF!</v>
      </c>
      <c r="T687" s="12" t="e">
        <f>(BMW!#REF!)</f>
        <v>#REF!</v>
      </c>
      <c r="U687" s="12" t="e">
        <f>(BMW!#REF!)</f>
        <v>#REF!</v>
      </c>
      <c r="V687" s="12" t="e">
        <f>(BMW!#REF!)</f>
        <v>#REF!</v>
      </c>
      <c r="W687" s="12" t="e">
        <f>(BMW!#REF!)</f>
        <v>#REF!</v>
      </c>
      <c r="X687" s="8" t="e">
        <f>(BMW!#REF!)</f>
        <v>#REF!</v>
      </c>
      <c r="Y687" s="8" t="e">
        <f>(BMW!#REF!)</f>
        <v>#REF!</v>
      </c>
      <c r="Z687" s="9" t="e">
        <f>(BMW!#REF!)</f>
        <v>#REF!</v>
      </c>
      <c r="AA687" s="8" t="e">
        <f>(BMW!#REF!)</f>
        <v>#REF!</v>
      </c>
      <c r="AB687" s="8" t="e">
        <f>(BMW!#REF!)</f>
        <v>#REF!</v>
      </c>
      <c r="AC687" s="8" t="e">
        <f>(BMW!#REF!)</f>
        <v>#REF!</v>
      </c>
      <c r="AD687" s="8" t="e">
        <f>(BMW!#REF!)</f>
        <v>#REF!</v>
      </c>
    </row>
    <row r="688" spans="1:30" x14ac:dyDescent="0.25">
      <c r="A688" s="7" t="s">
        <v>1974</v>
      </c>
      <c r="B688" s="8" t="str">
        <f>(BMW!A6)</f>
        <v xml:space="preserve">3-Series (E90/E91/E92/E93) (non-M) </v>
      </c>
      <c r="C688" s="9" t="str">
        <f>(BMW!B6)</f>
        <v>2004-2013</v>
      </c>
      <c r="D688" s="59" t="str">
        <f>(BMW!C6)</f>
        <v>FF11</v>
      </c>
      <c r="E688" s="8" t="str">
        <f>(BMW!D6)</f>
        <v>Liquid Metal</v>
      </c>
      <c r="F688" s="8" t="str">
        <f>(BMW!E6)</f>
        <v>11M908530043LM</v>
      </c>
      <c r="G688" s="14">
        <f>(BMW!F6)</f>
        <v>28</v>
      </c>
      <c r="H688" s="12" t="str">
        <f>(BMW!G6)</f>
        <v>19"</v>
      </c>
      <c r="I688" s="12" t="str">
        <f>(BMW!H6)</f>
        <v>8.5"</v>
      </c>
      <c r="J688" s="12" t="str">
        <f>(BMW!I6)</f>
        <v>30</v>
      </c>
      <c r="K688" s="12" t="str">
        <f>(BMW!J6)</f>
        <v>5x120</v>
      </c>
      <c r="L688" s="12">
        <f>(BMW!K6)</f>
        <v>72.599999999999994</v>
      </c>
      <c r="M688" s="8" t="str">
        <f>(BMW!L6)</f>
        <v>Medium Offset</v>
      </c>
      <c r="N688" s="8">
        <f>(BMW!M6)</f>
        <v>0</v>
      </c>
      <c r="O688" s="9" t="str">
        <f>(BMW!N6)</f>
        <v>235/ ! R19  * Profile varies.</v>
      </c>
      <c r="P688" s="60" t="str">
        <f>(BMW!O6)</f>
        <v>FF11</v>
      </c>
      <c r="Q688" s="8" t="str">
        <f>(BMW!P6)</f>
        <v>11M909542043LM</v>
      </c>
      <c r="R688" s="14">
        <f>(BMW!Q6)</f>
        <v>34</v>
      </c>
      <c r="S688" s="12" t="str">
        <f>(BMW!R6)</f>
        <v>19"</v>
      </c>
      <c r="T688" s="12" t="str">
        <f>(BMW!S6)</f>
        <v>9.5"</v>
      </c>
      <c r="U688" s="12" t="str">
        <f>(BMW!T6)</f>
        <v>42</v>
      </c>
      <c r="V688" s="12" t="str">
        <f>(BMW!U6)</f>
        <v>5x120</v>
      </c>
      <c r="W688" s="12">
        <f>(BMW!V6)</f>
        <v>72.599999999999994</v>
      </c>
      <c r="X688" s="8" t="str">
        <f>(BMW!W6)</f>
        <v>Medium Offset</v>
      </c>
      <c r="Y688" s="8">
        <f>(BMW!X6)</f>
        <v>0</v>
      </c>
      <c r="Z688" s="9" t="str">
        <f>(BMW!Y6)</f>
        <v>265/ ! R19  * Profile varies.</v>
      </c>
      <c r="AA688" s="8">
        <f>(BMW!Z6)</f>
        <v>0</v>
      </c>
      <c r="AB688" s="8" t="str">
        <f>(BMW!AA6)</f>
        <v>Use OEM</v>
      </c>
      <c r="AC688" s="8" t="str">
        <f>(BMW!AB6)</f>
        <v>M12x1.50 x27mm Conical</v>
      </c>
      <c r="AD688" s="8">
        <f>(BMW!AC6)</f>
        <v>0</v>
      </c>
    </row>
    <row r="689" spans="1:30" x14ac:dyDescent="0.25">
      <c r="A689" s="7" t="s">
        <v>1974</v>
      </c>
      <c r="B689" s="8" t="e">
        <f>(BMW!#REF!)</f>
        <v>#REF!</v>
      </c>
      <c r="C689" s="9" t="e">
        <f>(BMW!#REF!)</f>
        <v>#REF!</v>
      </c>
      <c r="D689" s="59" t="e">
        <f>(BMW!#REF!)</f>
        <v>#REF!</v>
      </c>
      <c r="E689" s="8" t="e">
        <f>(BMW!#REF!)</f>
        <v>#REF!</v>
      </c>
      <c r="F689" s="8" t="e">
        <f>(BMW!#REF!)</f>
        <v>#REF!</v>
      </c>
      <c r="G689" s="14" t="e">
        <f>(BMW!#REF!)</f>
        <v>#REF!</v>
      </c>
      <c r="H689" s="12" t="e">
        <f>(BMW!#REF!)</f>
        <v>#REF!</v>
      </c>
      <c r="I689" s="12" t="e">
        <f>(BMW!#REF!)</f>
        <v>#REF!</v>
      </c>
      <c r="J689" s="12" t="e">
        <f>(BMW!#REF!)</f>
        <v>#REF!</v>
      </c>
      <c r="K689" s="12" t="e">
        <f>(BMW!#REF!)</f>
        <v>#REF!</v>
      </c>
      <c r="L689" s="12" t="e">
        <f>(BMW!#REF!)</f>
        <v>#REF!</v>
      </c>
      <c r="M689" s="8" t="e">
        <f>(BMW!#REF!)</f>
        <v>#REF!</v>
      </c>
      <c r="N689" s="8" t="e">
        <f>(BMW!#REF!)</f>
        <v>#REF!</v>
      </c>
      <c r="O689" s="9" t="e">
        <f>(BMW!#REF!)</f>
        <v>#REF!</v>
      </c>
      <c r="P689" s="60" t="e">
        <f>(BMW!#REF!)</f>
        <v>#REF!</v>
      </c>
      <c r="Q689" s="8" t="e">
        <f>(BMW!#REF!)</f>
        <v>#REF!</v>
      </c>
      <c r="R689" s="14" t="e">
        <f>(BMW!#REF!)</f>
        <v>#REF!</v>
      </c>
      <c r="S689" s="12" t="e">
        <f>(BMW!#REF!)</f>
        <v>#REF!</v>
      </c>
      <c r="T689" s="12" t="e">
        <f>(BMW!#REF!)</f>
        <v>#REF!</v>
      </c>
      <c r="U689" s="12" t="e">
        <f>(BMW!#REF!)</f>
        <v>#REF!</v>
      </c>
      <c r="V689" s="12" t="e">
        <f>(BMW!#REF!)</f>
        <v>#REF!</v>
      </c>
      <c r="W689" s="12" t="e">
        <f>(BMW!#REF!)</f>
        <v>#REF!</v>
      </c>
      <c r="X689" s="8" t="e">
        <f>(BMW!#REF!)</f>
        <v>#REF!</v>
      </c>
      <c r="Y689" s="8" t="e">
        <f>(BMW!#REF!)</f>
        <v>#REF!</v>
      </c>
      <c r="Z689" s="9" t="e">
        <f>(BMW!#REF!)</f>
        <v>#REF!</v>
      </c>
      <c r="AA689" s="8" t="e">
        <f>(BMW!#REF!)</f>
        <v>#REF!</v>
      </c>
      <c r="AB689" s="8" t="e">
        <f>(BMW!#REF!)</f>
        <v>#REF!</v>
      </c>
      <c r="AC689" s="8" t="e">
        <f>(BMW!#REF!)</f>
        <v>#REF!</v>
      </c>
      <c r="AD689" s="8" t="e">
        <f>(BMW!#REF!)</f>
        <v>#REF!</v>
      </c>
    </row>
    <row r="690" spans="1:30" x14ac:dyDescent="0.25">
      <c r="A690" s="7" t="s">
        <v>1974</v>
      </c>
      <c r="B690" s="8" t="e">
        <f>(BMW!#REF!)</f>
        <v>#REF!</v>
      </c>
      <c r="C690" s="9" t="e">
        <f>(BMW!#REF!)</f>
        <v>#REF!</v>
      </c>
      <c r="D690" s="59" t="e">
        <f>(BMW!#REF!)</f>
        <v>#REF!</v>
      </c>
      <c r="E690" s="8" t="e">
        <f>(BMW!#REF!)</f>
        <v>#REF!</v>
      </c>
      <c r="F690" s="8" t="e">
        <f>(BMW!#REF!)</f>
        <v>#REF!</v>
      </c>
      <c r="G690" s="14" t="e">
        <f>(BMW!#REF!)</f>
        <v>#REF!</v>
      </c>
      <c r="H690" s="12" t="e">
        <f>(BMW!#REF!)</f>
        <v>#REF!</v>
      </c>
      <c r="I690" s="12" t="e">
        <f>(BMW!#REF!)</f>
        <v>#REF!</v>
      </c>
      <c r="J690" s="12" t="e">
        <f>(BMW!#REF!)</f>
        <v>#REF!</v>
      </c>
      <c r="K690" s="12" t="e">
        <f>(BMW!#REF!)</f>
        <v>#REF!</v>
      </c>
      <c r="L690" s="12" t="e">
        <f>(BMW!#REF!)</f>
        <v>#REF!</v>
      </c>
      <c r="M690" s="8" t="e">
        <f>(BMW!#REF!)</f>
        <v>#REF!</v>
      </c>
      <c r="N690" s="8" t="e">
        <f>(BMW!#REF!)</f>
        <v>#REF!</v>
      </c>
      <c r="O690" s="9" t="e">
        <f>(BMW!#REF!)</f>
        <v>#REF!</v>
      </c>
      <c r="P690" s="60" t="e">
        <f>(BMW!#REF!)</f>
        <v>#REF!</v>
      </c>
      <c r="Q690" s="8" t="e">
        <f>(BMW!#REF!)</f>
        <v>#REF!</v>
      </c>
      <c r="R690" s="14" t="e">
        <f>(BMW!#REF!)</f>
        <v>#REF!</v>
      </c>
      <c r="S690" s="12" t="e">
        <f>(BMW!#REF!)</f>
        <v>#REF!</v>
      </c>
      <c r="T690" s="12" t="e">
        <f>(BMW!#REF!)</f>
        <v>#REF!</v>
      </c>
      <c r="U690" s="12" t="e">
        <f>(BMW!#REF!)</f>
        <v>#REF!</v>
      </c>
      <c r="V690" s="12" t="e">
        <f>(BMW!#REF!)</f>
        <v>#REF!</v>
      </c>
      <c r="W690" s="12" t="e">
        <f>(BMW!#REF!)</f>
        <v>#REF!</v>
      </c>
      <c r="X690" s="8" t="e">
        <f>(BMW!#REF!)</f>
        <v>#REF!</v>
      </c>
      <c r="Y690" s="8" t="e">
        <f>(BMW!#REF!)</f>
        <v>#REF!</v>
      </c>
      <c r="Z690" s="9" t="e">
        <f>(BMW!#REF!)</f>
        <v>#REF!</v>
      </c>
      <c r="AA690" s="8" t="e">
        <f>(BMW!#REF!)</f>
        <v>#REF!</v>
      </c>
      <c r="AB690" s="8" t="e">
        <f>(BMW!#REF!)</f>
        <v>#REF!</v>
      </c>
      <c r="AC690" s="8" t="e">
        <f>(BMW!#REF!)</f>
        <v>#REF!</v>
      </c>
      <c r="AD690" s="8" t="e">
        <f>(BMW!#REF!)</f>
        <v>#REF!</v>
      </c>
    </row>
    <row r="691" spans="1:30" x14ac:dyDescent="0.25">
      <c r="A691" s="7" t="s">
        <v>1974</v>
      </c>
      <c r="B691" s="8" t="e">
        <f>(BMW!#REF!)</f>
        <v>#REF!</v>
      </c>
      <c r="C691" s="9" t="e">
        <f>(BMW!#REF!)</f>
        <v>#REF!</v>
      </c>
      <c r="D691" s="59" t="e">
        <f>(BMW!#REF!)</f>
        <v>#REF!</v>
      </c>
      <c r="E691" s="8" t="e">
        <f>(BMW!#REF!)</f>
        <v>#REF!</v>
      </c>
      <c r="F691" s="8" t="e">
        <f>(BMW!#REF!)</f>
        <v>#REF!</v>
      </c>
      <c r="G691" s="14" t="e">
        <f>(BMW!#REF!)</f>
        <v>#REF!</v>
      </c>
      <c r="H691" s="12" t="e">
        <f>(BMW!#REF!)</f>
        <v>#REF!</v>
      </c>
      <c r="I691" s="12" t="e">
        <f>(BMW!#REF!)</f>
        <v>#REF!</v>
      </c>
      <c r="J691" s="12" t="e">
        <f>(BMW!#REF!)</f>
        <v>#REF!</v>
      </c>
      <c r="K691" s="12" t="e">
        <f>(BMW!#REF!)</f>
        <v>#REF!</v>
      </c>
      <c r="L691" s="12" t="e">
        <f>(BMW!#REF!)</f>
        <v>#REF!</v>
      </c>
      <c r="M691" s="8" t="e">
        <f>(BMW!#REF!)</f>
        <v>#REF!</v>
      </c>
      <c r="N691" s="8" t="e">
        <f>(BMW!#REF!)</f>
        <v>#REF!</v>
      </c>
      <c r="O691" s="9" t="e">
        <f>(BMW!#REF!)</f>
        <v>#REF!</v>
      </c>
      <c r="P691" s="60" t="e">
        <f>(BMW!#REF!)</f>
        <v>#REF!</v>
      </c>
      <c r="Q691" s="8" t="e">
        <f>(BMW!#REF!)</f>
        <v>#REF!</v>
      </c>
      <c r="R691" s="14" t="e">
        <f>(BMW!#REF!)</f>
        <v>#REF!</v>
      </c>
      <c r="S691" s="12" t="e">
        <f>(BMW!#REF!)</f>
        <v>#REF!</v>
      </c>
      <c r="T691" s="12" t="e">
        <f>(BMW!#REF!)</f>
        <v>#REF!</v>
      </c>
      <c r="U691" s="12" t="e">
        <f>(BMW!#REF!)</f>
        <v>#REF!</v>
      </c>
      <c r="V691" s="12" t="e">
        <f>(BMW!#REF!)</f>
        <v>#REF!</v>
      </c>
      <c r="W691" s="12" t="e">
        <f>(BMW!#REF!)</f>
        <v>#REF!</v>
      </c>
      <c r="X691" s="8" t="e">
        <f>(BMW!#REF!)</f>
        <v>#REF!</v>
      </c>
      <c r="Y691" s="8" t="e">
        <f>(BMW!#REF!)</f>
        <v>#REF!</v>
      </c>
      <c r="Z691" s="9" t="e">
        <f>(BMW!#REF!)</f>
        <v>#REF!</v>
      </c>
      <c r="AA691" s="8" t="e">
        <f>(BMW!#REF!)</f>
        <v>#REF!</v>
      </c>
      <c r="AB691" s="8" t="e">
        <f>(BMW!#REF!)</f>
        <v>#REF!</v>
      </c>
      <c r="AC691" s="8" t="e">
        <f>(BMW!#REF!)</f>
        <v>#REF!</v>
      </c>
      <c r="AD691" s="8" t="e">
        <f>(BMW!#REF!)</f>
        <v>#REF!</v>
      </c>
    </row>
    <row r="692" spans="1:30" x14ac:dyDescent="0.25">
      <c r="A692" s="7" t="s">
        <v>1974</v>
      </c>
      <c r="B692" s="8" t="e">
        <f>(BMW!#REF!)</f>
        <v>#REF!</v>
      </c>
      <c r="C692" s="9" t="e">
        <f>(BMW!#REF!)</f>
        <v>#REF!</v>
      </c>
      <c r="D692" s="59" t="e">
        <f>(BMW!#REF!)</f>
        <v>#REF!</v>
      </c>
      <c r="E692" s="8" t="e">
        <f>(BMW!#REF!)</f>
        <v>#REF!</v>
      </c>
      <c r="F692" s="8" t="e">
        <f>(BMW!#REF!)</f>
        <v>#REF!</v>
      </c>
      <c r="G692" s="14" t="e">
        <f>(BMW!#REF!)</f>
        <v>#REF!</v>
      </c>
      <c r="H692" s="12" t="e">
        <f>(BMW!#REF!)</f>
        <v>#REF!</v>
      </c>
      <c r="I692" s="12" t="e">
        <f>(BMW!#REF!)</f>
        <v>#REF!</v>
      </c>
      <c r="J692" s="12" t="e">
        <f>(BMW!#REF!)</f>
        <v>#REF!</v>
      </c>
      <c r="K692" s="12" t="e">
        <f>(BMW!#REF!)</f>
        <v>#REF!</v>
      </c>
      <c r="L692" s="12" t="e">
        <f>(BMW!#REF!)</f>
        <v>#REF!</v>
      </c>
      <c r="M692" s="8" t="e">
        <f>(BMW!#REF!)</f>
        <v>#REF!</v>
      </c>
      <c r="N692" s="8" t="e">
        <f>(BMW!#REF!)</f>
        <v>#REF!</v>
      </c>
      <c r="O692" s="9" t="e">
        <f>(BMW!#REF!)</f>
        <v>#REF!</v>
      </c>
      <c r="P692" s="60" t="e">
        <f>(BMW!#REF!)</f>
        <v>#REF!</v>
      </c>
      <c r="Q692" s="8" t="e">
        <f>(BMW!#REF!)</f>
        <v>#REF!</v>
      </c>
      <c r="R692" s="14" t="e">
        <f>(BMW!#REF!)</f>
        <v>#REF!</v>
      </c>
      <c r="S692" s="12" t="e">
        <f>(BMW!#REF!)</f>
        <v>#REF!</v>
      </c>
      <c r="T692" s="12" t="e">
        <f>(BMW!#REF!)</f>
        <v>#REF!</v>
      </c>
      <c r="U692" s="12" t="e">
        <f>(BMW!#REF!)</f>
        <v>#REF!</v>
      </c>
      <c r="V692" s="12" t="e">
        <f>(BMW!#REF!)</f>
        <v>#REF!</v>
      </c>
      <c r="W692" s="12" t="e">
        <f>(BMW!#REF!)</f>
        <v>#REF!</v>
      </c>
      <c r="X692" s="8" t="e">
        <f>(BMW!#REF!)</f>
        <v>#REF!</v>
      </c>
      <c r="Y692" s="8" t="e">
        <f>(BMW!#REF!)</f>
        <v>#REF!</v>
      </c>
      <c r="Z692" s="9" t="e">
        <f>(BMW!#REF!)</f>
        <v>#REF!</v>
      </c>
      <c r="AA692" s="8" t="e">
        <f>(BMW!#REF!)</f>
        <v>#REF!</v>
      </c>
      <c r="AB692" s="8" t="e">
        <f>(BMW!#REF!)</f>
        <v>#REF!</v>
      </c>
      <c r="AC692" s="8" t="e">
        <f>(BMW!#REF!)</f>
        <v>#REF!</v>
      </c>
      <c r="AD692" s="8" t="e">
        <f>(BMW!#REF!)</f>
        <v>#REF!</v>
      </c>
    </row>
    <row r="693" spans="1:30" x14ac:dyDescent="0.25">
      <c r="A693" s="7" t="s">
        <v>1974</v>
      </c>
      <c r="B693" s="8" t="str">
        <f>(BMW!A7)</f>
        <v>3-Series (F30/F31)</v>
      </c>
      <c r="C693" s="9" t="str">
        <f>(BMW!B7)</f>
        <v>2011-2019</v>
      </c>
      <c r="D693" s="59" t="str">
        <f>(BMW!C7)</f>
        <v>FF04</v>
      </c>
      <c r="E693" s="8" t="str">
        <f>(BMW!D7)</f>
        <v>Liquid Metal</v>
      </c>
      <c r="F693" s="8" t="str">
        <f>(BMW!E7)</f>
        <v>04M008530043LM</v>
      </c>
      <c r="G693" s="14">
        <f>(BMW!F7)</f>
        <v>2</v>
      </c>
      <c r="H693" s="12" t="str">
        <f>(BMW!G7)</f>
        <v>20"</v>
      </c>
      <c r="I693" s="12" t="str">
        <f>(BMW!H7)</f>
        <v>8.5"</v>
      </c>
      <c r="J693" s="12" t="str">
        <f>(BMW!I7)</f>
        <v>30</v>
      </c>
      <c r="K693" s="12" t="str">
        <f>(BMW!J7)</f>
        <v>5x120</v>
      </c>
      <c r="L693" s="12">
        <f>(BMW!K7)</f>
        <v>72.599999999999994</v>
      </c>
      <c r="M693" s="8" t="str">
        <f>(BMW!L7)</f>
        <v>Medium Offset</v>
      </c>
      <c r="N693" s="8">
        <f>(BMW!M7)</f>
        <v>23</v>
      </c>
      <c r="O693" s="9" t="str">
        <f>(BMW!N7)</f>
        <v>235/35R20</v>
      </c>
      <c r="P693" s="60" t="str">
        <f>(BMW!O7)</f>
        <v>FF04</v>
      </c>
      <c r="Q693" s="8" t="str">
        <f>(BMW!P7)</f>
        <v>04M009542043LM</v>
      </c>
      <c r="R693" s="14">
        <f>(BMW!Q7)</f>
        <v>27</v>
      </c>
      <c r="S693" s="12" t="str">
        <f>(BMW!R7)</f>
        <v>20"</v>
      </c>
      <c r="T693" s="12" t="str">
        <f>(BMW!S7)</f>
        <v>9.5"</v>
      </c>
      <c r="U693" s="12" t="str">
        <f>(BMW!T7)</f>
        <v>42</v>
      </c>
      <c r="V693" s="12" t="str">
        <f>(BMW!U7)</f>
        <v>5x120</v>
      </c>
      <c r="W693" s="12">
        <f>(BMW!V7)</f>
        <v>72.599999999999994</v>
      </c>
      <c r="X693" s="8" t="str">
        <f>(BMW!W7)</f>
        <v>Medium Offset</v>
      </c>
      <c r="Y693" s="8">
        <f>(BMW!X7)</f>
        <v>24</v>
      </c>
      <c r="Z693" s="9" t="str">
        <f>(BMW!Y7)</f>
        <v>265/30R20</v>
      </c>
      <c r="AA693" s="8">
        <f>(BMW!Z7)</f>
        <v>0</v>
      </c>
      <c r="AB693" s="8" t="str">
        <f>(BMW!AA7)</f>
        <v>Use OEM</v>
      </c>
      <c r="AC693" s="8" t="str">
        <f>(BMW!AB7)</f>
        <v>M14x1.25x27mm Conical</v>
      </c>
      <c r="AD693" s="8">
        <f>(BMW!AC7)</f>
        <v>0</v>
      </c>
    </row>
    <row r="694" spans="1:30" x14ac:dyDescent="0.25">
      <c r="A694" s="7" t="s">
        <v>1974</v>
      </c>
      <c r="B694" s="8" t="e">
        <f>(BMW!#REF!)</f>
        <v>#REF!</v>
      </c>
      <c r="C694" s="9" t="e">
        <f>(BMW!#REF!)</f>
        <v>#REF!</v>
      </c>
      <c r="D694" s="59" t="e">
        <f>(BMW!#REF!)</f>
        <v>#REF!</v>
      </c>
      <c r="E694" s="8" t="e">
        <f>(BMW!#REF!)</f>
        <v>#REF!</v>
      </c>
      <c r="F694" s="8" t="e">
        <f>(BMW!#REF!)</f>
        <v>#REF!</v>
      </c>
      <c r="G694" s="14" t="e">
        <f>(BMW!#REF!)</f>
        <v>#REF!</v>
      </c>
      <c r="H694" s="12" t="e">
        <f>(BMW!#REF!)</f>
        <v>#REF!</v>
      </c>
      <c r="I694" s="12" t="e">
        <f>(BMW!#REF!)</f>
        <v>#REF!</v>
      </c>
      <c r="J694" s="12" t="e">
        <f>(BMW!#REF!)</f>
        <v>#REF!</v>
      </c>
      <c r="K694" s="12" t="e">
        <f>(BMW!#REF!)</f>
        <v>#REF!</v>
      </c>
      <c r="L694" s="12" t="e">
        <f>(BMW!#REF!)</f>
        <v>#REF!</v>
      </c>
      <c r="M694" s="8" t="e">
        <f>(BMW!#REF!)</f>
        <v>#REF!</v>
      </c>
      <c r="N694" s="8" t="e">
        <f>(BMW!#REF!)</f>
        <v>#REF!</v>
      </c>
      <c r="O694" s="9" t="e">
        <f>(BMW!#REF!)</f>
        <v>#REF!</v>
      </c>
      <c r="P694" s="60" t="e">
        <f>(BMW!#REF!)</f>
        <v>#REF!</v>
      </c>
      <c r="Q694" s="8" t="e">
        <f>(BMW!#REF!)</f>
        <v>#REF!</v>
      </c>
      <c r="R694" s="14" t="e">
        <f>(BMW!#REF!)</f>
        <v>#REF!</v>
      </c>
      <c r="S694" s="12" t="e">
        <f>(BMW!#REF!)</f>
        <v>#REF!</v>
      </c>
      <c r="T694" s="12" t="e">
        <f>(BMW!#REF!)</f>
        <v>#REF!</v>
      </c>
      <c r="U694" s="12" t="e">
        <f>(BMW!#REF!)</f>
        <v>#REF!</v>
      </c>
      <c r="V694" s="12" t="e">
        <f>(BMW!#REF!)</f>
        <v>#REF!</v>
      </c>
      <c r="W694" s="12" t="e">
        <f>(BMW!#REF!)</f>
        <v>#REF!</v>
      </c>
      <c r="X694" s="8" t="e">
        <f>(BMW!#REF!)</f>
        <v>#REF!</v>
      </c>
      <c r="Y694" s="8" t="e">
        <f>(BMW!#REF!)</f>
        <v>#REF!</v>
      </c>
      <c r="Z694" s="9" t="e">
        <f>(BMW!#REF!)</f>
        <v>#REF!</v>
      </c>
      <c r="AA694" s="8" t="e">
        <f>(BMW!#REF!)</f>
        <v>#REF!</v>
      </c>
      <c r="AB694" s="8" t="e">
        <f>(BMW!#REF!)</f>
        <v>#REF!</v>
      </c>
      <c r="AC694" s="8" t="e">
        <f>(BMW!#REF!)</f>
        <v>#REF!</v>
      </c>
      <c r="AD694" s="8" t="e">
        <f>(BMW!#REF!)</f>
        <v>#REF!</v>
      </c>
    </row>
    <row r="695" spans="1:30" x14ac:dyDescent="0.25">
      <c r="A695" s="7" t="s">
        <v>1974</v>
      </c>
      <c r="B695" s="8" t="e">
        <f>(BMW!#REF!)</f>
        <v>#REF!</v>
      </c>
      <c r="C695" s="9" t="e">
        <f>(BMW!#REF!)</f>
        <v>#REF!</v>
      </c>
      <c r="D695" s="59" t="e">
        <f>(BMW!#REF!)</f>
        <v>#REF!</v>
      </c>
      <c r="E695" s="8" t="e">
        <f>(BMW!#REF!)</f>
        <v>#REF!</v>
      </c>
      <c r="F695" s="8" t="e">
        <f>(BMW!#REF!)</f>
        <v>#REF!</v>
      </c>
      <c r="G695" s="14" t="e">
        <f>(BMW!#REF!)</f>
        <v>#REF!</v>
      </c>
      <c r="H695" s="12" t="e">
        <f>(BMW!#REF!)</f>
        <v>#REF!</v>
      </c>
      <c r="I695" s="12" t="e">
        <f>(BMW!#REF!)</f>
        <v>#REF!</v>
      </c>
      <c r="J695" s="12" t="e">
        <f>(BMW!#REF!)</f>
        <v>#REF!</v>
      </c>
      <c r="K695" s="12" t="e">
        <f>(BMW!#REF!)</f>
        <v>#REF!</v>
      </c>
      <c r="L695" s="12" t="e">
        <f>(BMW!#REF!)</f>
        <v>#REF!</v>
      </c>
      <c r="M695" s="8" t="e">
        <f>(BMW!#REF!)</f>
        <v>#REF!</v>
      </c>
      <c r="N695" s="8" t="e">
        <f>(BMW!#REF!)</f>
        <v>#REF!</v>
      </c>
      <c r="O695" s="9" t="e">
        <f>(BMW!#REF!)</f>
        <v>#REF!</v>
      </c>
      <c r="P695" s="60" t="e">
        <f>(BMW!#REF!)</f>
        <v>#REF!</v>
      </c>
      <c r="Q695" s="8" t="e">
        <f>(BMW!#REF!)</f>
        <v>#REF!</v>
      </c>
      <c r="R695" s="14" t="e">
        <f>(BMW!#REF!)</f>
        <v>#REF!</v>
      </c>
      <c r="S695" s="12" t="e">
        <f>(BMW!#REF!)</f>
        <v>#REF!</v>
      </c>
      <c r="T695" s="12" t="e">
        <f>(BMW!#REF!)</f>
        <v>#REF!</v>
      </c>
      <c r="U695" s="12" t="e">
        <f>(BMW!#REF!)</f>
        <v>#REF!</v>
      </c>
      <c r="V695" s="12" t="e">
        <f>(BMW!#REF!)</f>
        <v>#REF!</v>
      </c>
      <c r="W695" s="12" t="e">
        <f>(BMW!#REF!)</f>
        <v>#REF!</v>
      </c>
      <c r="X695" s="8" t="e">
        <f>(BMW!#REF!)</f>
        <v>#REF!</v>
      </c>
      <c r="Y695" s="8" t="e">
        <f>(BMW!#REF!)</f>
        <v>#REF!</v>
      </c>
      <c r="Z695" s="9" t="e">
        <f>(BMW!#REF!)</f>
        <v>#REF!</v>
      </c>
      <c r="AA695" s="8" t="e">
        <f>(BMW!#REF!)</f>
        <v>#REF!</v>
      </c>
      <c r="AB695" s="8" t="e">
        <f>(BMW!#REF!)</f>
        <v>#REF!</v>
      </c>
      <c r="AC695" s="8" t="e">
        <f>(BMW!#REF!)</f>
        <v>#REF!</v>
      </c>
      <c r="AD695" s="8" t="e">
        <f>(BMW!#REF!)</f>
        <v>#REF!</v>
      </c>
    </row>
    <row r="696" spans="1:30" x14ac:dyDescent="0.25">
      <c r="A696" s="7" t="s">
        <v>1974</v>
      </c>
      <c r="B696" s="8" t="e">
        <f>(BMW!#REF!)</f>
        <v>#REF!</v>
      </c>
      <c r="C696" s="9" t="e">
        <f>(BMW!#REF!)</f>
        <v>#REF!</v>
      </c>
      <c r="D696" s="59" t="e">
        <f>(BMW!#REF!)</f>
        <v>#REF!</v>
      </c>
      <c r="E696" s="8" t="e">
        <f>(BMW!#REF!)</f>
        <v>#REF!</v>
      </c>
      <c r="F696" s="8" t="e">
        <f>(BMW!#REF!)</f>
        <v>#REF!</v>
      </c>
      <c r="G696" s="14" t="e">
        <f>(BMW!#REF!)</f>
        <v>#REF!</v>
      </c>
      <c r="H696" s="12" t="e">
        <f>(BMW!#REF!)</f>
        <v>#REF!</v>
      </c>
      <c r="I696" s="12" t="e">
        <f>(BMW!#REF!)</f>
        <v>#REF!</v>
      </c>
      <c r="J696" s="12" t="e">
        <f>(BMW!#REF!)</f>
        <v>#REF!</v>
      </c>
      <c r="K696" s="12" t="e">
        <f>(BMW!#REF!)</f>
        <v>#REF!</v>
      </c>
      <c r="L696" s="12" t="e">
        <f>(BMW!#REF!)</f>
        <v>#REF!</v>
      </c>
      <c r="M696" s="8" t="e">
        <f>(BMW!#REF!)</f>
        <v>#REF!</v>
      </c>
      <c r="N696" s="8" t="e">
        <f>(BMW!#REF!)</f>
        <v>#REF!</v>
      </c>
      <c r="O696" s="9" t="e">
        <f>(BMW!#REF!)</f>
        <v>#REF!</v>
      </c>
      <c r="P696" s="60" t="e">
        <f>(BMW!#REF!)</f>
        <v>#REF!</v>
      </c>
      <c r="Q696" s="8" t="e">
        <f>(BMW!#REF!)</f>
        <v>#REF!</v>
      </c>
      <c r="R696" s="14" t="e">
        <f>(BMW!#REF!)</f>
        <v>#REF!</v>
      </c>
      <c r="S696" s="12" t="e">
        <f>(BMW!#REF!)</f>
        <v>#REF!</v>
      </c>
      <c r="T696" s="12" t="e">
        <f>(BMW!#REF!)</f>
        <v>#REF!</v>
      </c>
      <c r="U696" s="12" t="e">
        <f>(BMW!#REF!)</f>
        <v>#REF!</v>
      </c>
      <c r="V696" s="12" t="e">
        <f>(BMW!#REF!)</f>
        <v>#REF!</v>
      </c>
      <c r="W696" s="12" t="e">
        <f>(BMW!#REF!)</f>
        <v>#REF!</v>
      </c>
      <c r="X696" s="8" t="e">
        <f>(BMW!#REF!)</f>
        <v>#REF!</v>
      </c>
      <c r="Y696" s="8" t="e">
        <f>(BMW!#REF!)</f>
        <v>#REF!</v>
      </c>
      <c r="Z696" s="9" t="e">
        <f>(BMW!#REF!)</f>
        <v>#REF!</v>
      </c>
      <c r="AA696" s="8" t="e">
        <f>(BMW!#REF!)</f>
        <v>#REF!</v>
      </c>
      <c r="AB696" s="8" t="e">
        <f>(BMW!#REF!)</f>
        <v>#REF!</v>
      </c>
      <c r="AC696" s="8" t="e">
        <f>(BMW!#REF!)</f>
        <v>#REF!</v>
      </c>
      <c r="AD696" s="8" t="e">
        <f>(BMW!#REF!)</f>
        <v>#REF!</v>
      </c>
    </row>
    <row r="697" spans="1:30" x14ac:dyDescent="0.25">
      <c r="A697" s="7" t="s">
        <v>1974</v>
      </c>
      <c r="B697" s="8" t="str">
        <f>(BMW!A8)</f>
        <v>3-Series (F30/F31)</v>
      </c>
      <c r="C697" s="9" t="str">
        <f>(BMW!B8)</f>
        <v>2011-2019</v>
      </c>
      <c r="D697" s="59" t="str">
        <f>(BMW!C8)</f>
        <v>FF10</v>
      </c>
      <c r="E697" s="8" t="str">
        <f>(BMW!D8)</f>
        <v>Liquid Metal</v>
      </c>
      <c r="F697" s="8" t="str">
        <f>(BMW!E8)</f>
        <v>10M008530043LM</v>
      </c>
      <c r="G697" s="14">
        <f>(BMW!F8)</f>
        <v>23</v>
      </c>
      <c r="H697" s="12" t="str">
        <f>(BMW!G8)</f>
        <v>20"</v>
      </c>
      <c r="I697" s="12" t="str">
        <f>(BMW!H8)</f>
        <v>8.5"</v>
      </c>
      <c r="J697" s="12" t="str">
        <f>(BMW!I8)</f>
        <v>30</v>
      </c>
      <c r="K697" s="12" t="str">
        <f>(BMW!J8)</f>
        <v>5x120</v>
      </c>
      <c r="L697" s="12">
        <f>(BMW!K8)</f>
        <v>72.599999999999994</v>
      </c>
      <c r="M697" s="8" t="str">
        <f>(BMW!L8)</f>
        <v>Medium Offset</v>
      </c>
      <c r="N697" s="8">
        <f>(BMW!M8)</f>
        <v>0</v>
      </c>
      <c r="O697" s="9" t="str">
        <f>(BMW!N8)</f>
        <v>235/35R20</v>
      </c>
      <c r="P697" s="60" t="str">
        <f>(BMW!O8)</f>
        <v>FF10</v>
      </c>
      <c r="Q697" s="8" t="str">
        <f>(BMW!P8)</f>
        <v>10M009542043LM</v>
      </c>
      <c r="R697" s="14">
        <f>(BMW!Q8)</f>
        <v>-1</v>
      </c>
      <c r="S697" s="12" t="str">
        <f>(BMW!R8)</f>
        <v>20"</v>
      </c>
      <c r="T697" s="12" t="str">
        <f>(BMW!S8)</f>
        <v>9.5"</v>
      </c>
      <c r="U697" s="12" t="str">
        <f>(BMW!T8)</f>
        <v>42</v>
      </c>
      <c r="V697" s="12" t="str">
        <f>(BMW!U8)</f>
        <v>5x120</v>
      </c>
      <c r="W697" s="12">
        <f>(BMW!V8)</f>
        <v>72.599999999999994</v>
      </c>
      <c r="X697" s="8" t="str">
        <f>(BMW!W8)</f>
        <v>Medium Offset</v>
      </c>
      <c r="Y697" s="8">
        <f>(BMW!X8)</f>
        <v>0</v>
      </c>
      <c r="Z697" s="9" t="str">
        <f>(BMW!Y8)</f>
        <v>265/30R20</v>
      </c>
      <c r="AA697" s="8">
        <f>(BMW!Z8)</f>
        <v>0</v>
      </c>
      <c r="AB697" s="8" t="str">
        <f>(BMW!AA8)</f>
        <v>Use OEM</v>
      </c>
      <c r="AC697" s="8" t="str">
        <f>(BMW!AB8)</f>
        <v>M14x1.25x27mm Conical</v>
      </c>
      <c r="AD697" s="8">
        <f>(BMW!AC8)</f>
        <v>0</v>
      </c>
    </row>
    <row r="698" spans="1:30" x14ac:dyDescent="0.25">
      <c r="A698" s="7" t="s">
        <v>1974</v>
      </c>
      <c r="B698" s="8" t="e">
        <f>(BMW!#REF!)</f>
        <v>#REF!</v>
      </c>
      <c r="C698" s="9" t="e">
        <f>(BMW!#REF!)</f>
        <v>#REF!</v>
      </c>
      <c r="D698" s="59" t="e">
        <f>(BMW!#REF!)</f>
        <v>#REF!</v>
      </c>
      <c r="E698" s="8" t="e">
        <f>(BMW!#REF!)</f>
        <v>#REF!</v>
      </c>
      <c r="F698" s="8" t="e">
        <f>(BMW!#REF!)</f>
        <v>#REF!</v>
      </c>
      <c r="G698" s="14" t="e">
        <f>(BMW!#REF!)</f>
        <v>#REF!</v>
      </c>
      <c r="H698" s="12" t="e">
        <f>(BMW!#REF!)</f>
        <v>#REF!</v>
      </c>
      <c r="I698" s="12" t="e">
        <f>(BMW!#REF!)</f>
        <v>#REF!</v>
      </c>
      <c r="J698" s="12" t="e">
        <f>(BMW!#REF!)</f>
        <v>#REF!</v>
      </c>
      <c r="K698" s="12" t="e">
        <f>(BMW!#REF!)</f>
        <v>#REF!</v>
      </c>
      <c r="L698" s="12" t="e">
        <f>(BMW!#REF!)</f>
        <v>#REF!</v>
      </c>
      <c r="M698" s="8" t="e">
        <f>(BMW!#REF!)</f>
        <v>#REF!</v>
      </c>
      <c r="N698" s="8" t="e">
        <f>(BMW!#REF!)</f>
        <v>#REF!</v>
      </c>
      <c r="O698" s="9" t="e">
        <f>(BMW!#REF!)</f>
        <v>#REF!</v>
      </c>
      <c r="P698" s="60" t="e">
        <f>(BMW!#REF!)</f>
        <v>#REF!</v>
      </c>
      <c r="Q698" s="8" t="e">
        <f>(BMW!#REF!)</f>
        <v>#REF!</v>
      </c>
      <c r="R698" s="14" t="e">
        <f>(BMW!#REF!)</f>
        <v>#REF!</v>
      </c>
      <c r="S698" s="12" t="e">
        <f>(BMW!#REF!)</f>
        <v>#REF!</v>
      </c>
      <c r="T698" s="12" t="e">
        <f>(BMW!#REF!)</f>
        <v>#REF!</v>
      </c>
      <c r="U698" s="12" t="e">
        <f>(BMW!#REF!)</f>
        <v>#REF!</v>
      </c>
      <c r="V698" s="12" t="e">
        <f>(BMW!#REF!)</f>
        <v>#REF!</v>
      </c>
      <c r="W698" s="12" t="e">
        <f>(BMW!#REF!)</f>
        <v>#REF!</v>
      </c>
      <c r="X698" s="8" t="e">
        <f>(BMW!#REF!)</f>
        <v>#REF!</v>
      </c>
      <c r="Y698" s="8" t="e">
        <f>(BMW!#REF!)</f>
        <v>#REF!</v>
      </c>
      <c r="Z698" s="9" t="e">
        <f>(BMW!#REF!)</f>
        <v>#REF!</v>
      </c>
      <c r="AA698" s="8" t="e">
        <f>(BMW!#REF!)</f>
        <v>#REF!</v>
      </c>
      <c r="AB698" s="8" t="e">
        <f>(BMW!#REF!)</f>
        <v>#REF!</v>
      </c>
      <c r="AC698" s="8" t="e">
        <f>(BMW!#REF!)</f>
        <v>#REF!</v>
      </c>
      <c r="AD698" s="8" t="e">
        <f>(BMW!#REF!)</f>
        <v>#REF!</v>
      </c>
    </row>
    <row r="699" spans="1:30" x14ac:dyDescent="0.25">
      <c r="A699" s="7" t="s">
        <v>1974</v>
      </c>
      <c r="B699" s="8" t="e">
        <f>(BMW!#REF!)</f>
        <v>#REF!</v>
      </c>
      <c r="C699" s="9" t="e">
        <f>(BMW!#REF!)</f>
        <v>#REF!</v>
      </c>
      <c r="D699" s="59" t="e">
        <f>(BMW!#REF!)</f>
        <v>#REF!</v>
      </c>
      <c r="E699" s="8" t="e">
        <f>(BMW!#REF!)</f>
        <v>#REF!</v>
      </c>
      <c r="F699" s="8" t="e">
        <f>(BMW!#REF!)</f>
        <v>#REF!</v>
      </c>
      <c r="G699" s="14" t="e">
        <f>(BMW!#REF!)</f>
        <v>#REF!</v>
      </c>
      <c r="H699" s="12" t="e">
        <f>(BMW!#REF!)</f>
        <v>#REF!</v>
      </c>
      <c r="I699" s="12" t="e">
        <f>(BMW!#REF!)</f>
        <v>#REF!</v>
      </c>
      <c r="J699" s="12" t="e">
        <f>(BMW!#REF!)</f>
        <v>#REF!</v>
      </c>
      <c r="K699" s="12" t="e">
        <f>(BMW!#REF!)</f>
        <v>#REF!</v>
      </c>
      <c r="L699" s="12" t="e">
        <f>(BMW!#REF!)</f>
        <v>#REF!</v>
      </c>
      <c r="M699" s="8" t="e">
        <f>(BMW!#REF!)</f>
        <v>#REF!</v>
      </c>
      <c r="N699" s="8" t="e">
        <f>(BMW!#REF!)</f>
        <v>#REF!</v>
      </c>
      <c r="O699" s="9" t="e">
        <f>(BMW!#REF!)</f>
        <v>#REF!</v>
      </c>
      <c r="P699" s="60" t="e">
        <f>(BMW!#REF!)</f>
        <v>#REF!</v>
      </c>
      <c r="Q699" s="8" t="e">
        <f>(BMW!#REF!)</f>
        <v>#REF!</v>
      </c>
      <c r="R699" s="14" t="e">
        <f>(BMW!#REF!)</f>
        <v>#REF!</v>
      </c>
      <c r="S699" s="12" t="e">
        <f>(BMW!#REF!)</f>
        <v>#REF!</v>
      </c>
      <c r="T699" s="12" t="e">
        <f>(BMW!#REF!)</f>
        <v>#REF!</v>
      </c>
      <c r="U699" s="12" t="e">
        <f>(BMW!#REF!)</f>
        <v>#REF!</v>
      </c>
      <c r="V699" s="12" t="e">
        <f>(BMW!#REF!)</f>
        <v>#REF!</v>
      </c>
      <c r="W699" s="12" t="e">
        <f>(BMW!#REF!)</f>
        <v>#REF!</v>
      </c>
      <c r="X699" s="8" t="e">
        <f>(BMW!#REF!)</f>
        <v>#REF!</v>
      </c>
      <c r="Y699" s="8" t="e">
        <f>(BMW!#REF!)</f>
        <v>#REF!</v>
      </c>
      <c r="Z699" s="9" t="e">
        <f>(BMW!#REF!)</f>
        <v>#REF!</v>
      </c>
      <c r="AA699" s="8" t="e">
        <f>(BMW!#REF!)</f>
        <v>#REF!</v>
      </c>
      <c r="AB699" s="8" t="e">
        <f>(BMW!#REF!)</f>
        <v>#REF!</v>
      </c>
      <c r="AC699" s="8" t="e">
        <f>(BMW!#REF!)</f>
        <v>#REF!</v>
      </c>
      <c r="AD699" s="8" t="e">
        <f>(BMW!#REF!)</f>
        <v>#REF!</v>
      </c>
    </row>
    <row r="700" spans="1:30" x14ac:dyDescent="0.25">
      <c r="A700" s="7" t="s">
        <v>1974</v>
      </c>
      <c r="B700" s="8" t="e">
        <f>(BMW!#REF!)</f>
        <v>#REF!</v>
      </c>
      <c r="C700" s="9" t="e">
        <f>(BMW!#REF!)</f>
        <v>#REF!</v>
      </c>
      <c r="D700" s="59" t="e">
        <f>(BMW!#REF!)</f>
        <v>#REF!</v>
      </c>
      <c r="E700" s="8" t="e">
        <f>(BMW!#REF!)</f>
        <v>#REF!</v>
      </c>
      <c r="F700" s="8" t="e">
        <f>(BMW!#REF!)</f>
        <v>#REF!</v>
      </c>
      <c r="G700" s="14" t="e">
        <f>(BMW!#REF!)</f>
        <v>#REF!</v>
      </c>
      <c r="H700" s="12" t="e">
        <f>(BMW!#REF!)</f>
        <v>#REF!</v>
      </c>
      <c r="I700" s="12" t="e">
        <f>(BMW!#REF!)</f>
        <v>#REF!</v>
      </c>
      <c r="J700" s="12" t="e">
        <f>(BMW!#REF!)</f>
        <v>#REF!</v>
      </c>
      <c r="K700" s="12" t="e">
        <f>(BMW!#REF!)</f>
        <v>#REF!</v>
      </c>
      <c r="L700" s="12" t="e">
        <f>(BMW!#REF!)</f>
        <v>#REF!</v>
      </c>
      <c r="M700" s="8" t="e">
        <f>(BMW!#REF!)</f>
        <v>#REF!</v>
      </c>
      <c r="N700" s="8" t="e">
        <f>(BMW!#REF!)</f>
        <v>#REF!</v>
      </c>
      <c r="O700" s="9" t="e">
        <f>(BMW!#REF!)</f>
        <v>#REF!</v>
      </c>
      <c r="P700" s="60" t="e">
        <f>(BMW!#REF!)</f>
        <v>#REF!</v>
      </c>
      <c r="Q700" s="8" t="e">
        <f>(BMW!#REF!)</f>
        <v>#REF!</v>
      </c>
      <c r="R700" s="14" t="e">
        <f>(BMW!#REF!)</f>
        <v>#REF!</v>
      </c>
      <c r="S700" s="12" t="e">
        <f>(BMW!#REF!)</f>
        <v>#REF!</v>
      </c>
      <c r="T700" s="12" t="e">
        <f>(BMW!#REF!)</f>
        <v>#REF!</v>
      </c>
      <c r="U700" s="12" t="e">
        <f>(BMW!#REF!)</f>
        <v>#REF!</v>
      </c>
      <c r="V700" s="12" t="e">
        <f>(BMW!#REF!)</f>
        <v>#REF!</v>
      </c>
      <c r="W700" s="12" t="e">
        <f>(BMW!#REF!)</f>
        <v>#REF!</v>
      </c>
      <c r="X700" s="8" t="e">
        <f>(BMW!#REF!)</f>
        <v>#REF!</v>
      </c>
      <c r="Y700" s="8" t="e">
        <f>(BMW!#REF!)</f>
        <v>#REF!</v>
      </c>
      <c r="Z700" s="9" t="e">
        <f>(BMW!#REF!)</f>
        <v>#REF!</v>
      </c>
      <c r="AA700" s="8" t="e">
        <f>(BMW!#REF!)</f>
        <v>#REF!</v>
      </c>
      <c r="AB700" s="8" t="e">
        <f>(BMW!#REF!)</f>
        <v>#REF!</v>
      </c>
      <c r="AC700" s="8" t="e">
        <f>(BMW!#REF!)</f>
        <v>#REF!</v>
      </c>
      <c r="AD700" s="8" t="e">
        <f>(BMW!#REF!)</f>
        <v>#REF!</v>
      </c>
    </row>
    <row r="701" spans="1:30" x14ac:dyDescent="0.25">
      <c r="A701" s="7" t="s">
        <v>1974</v>
      </c>
      <c r="B701" s="8" t="str">
        <f>(BMW!A9)</f>
        <v>3-Series (F30/F31)</v>
      </c>
      <c r="C701" s="9" t="str">
        <f>(BMW!B9)</f>
        <v>2011-2019</v>
      </c>
      <c r="D701" s="59" t="str">
        <f>(BMW!C9)</f>
        <v>FF11</v>
      </c>
      <c r="E701" s="8" t="str">
        <f>(BMW!D9)</f>
        <v>Liquid Metal</v>
      </c>
      <c r="F701" s="8" t="str">
        <f>(BMW!E9)</f>
        <v>11M908530043LM</v>
      </c>
      <c r="G701" s="14">
        <f>(BMW!F9)</f>
        <v>28</v>
      </c>
      <c r="H701" s="12" t="str">
        <f>(BMW!G9)</f>
        <v>19"</v>
      </c>
      <c r="I701" s="12" t="str">
        <f>(BMW!H9)</f>
        <v>8.5"</v>
      </c>
      <c r="J701" s="12" t="str">
        <f>(BMW!I9)</f>
        <v>30</v>
      </c>
      <c r="K701" s="12" t="str">
        <f>(BMW!J9)</f>
        <v>5x120</v>
      </c>
      <c r="L701" s="12">
        <f>(BMW!K9)</f>
        <v>72.599999999999994</v>
      </c>
      <c r="M701" s="8" t="str">
        <f>(BMW!L9)</f>
        <v>Medium Offset</v>
      </c>
      <c r="N701" s="8">
        <f>(BMW!M9)</f>
        <v>0</v>
      </c>
      <c r="O701" s="9" t="str">
        <f>(BMW!N9)</f>
        <v>235/40R19</v>
      </c>
      <c r="P701" s="60" t="str">
        <f>(BMW!O9)</f>
        <v>FF11</v>
      </c>
      <c r="Q701" s="8" t="str">
        <f>(BMW!P9)</f>
        <v>11M909542043LM</v>
      </c>
      <c r="R701" s="14">
        <f>(BMW!Q9)</f>
        <v>34</v>
      </c>
      <c r="S701" s="12" t="str">
        <f>(BMW!R9)</f>
        <v>19"</v>
      </c>
      <c r="T701" s="12" t="str">
        <f>(BMW!S9)</f>
        <v>9.5"</v>
      </c>
      <c r="U701" s="12" t="str">
        <f>(BMW!T9)</f>
        <v>42</v>
      </c>
      <c r="V701" s="12" t="str">
        <f>(BMW!U9)</f>
        <v>5x120</v>
      </c>
      <c r="W701" s="12">
        <f>(BMW!V9)</f>
        <v>72.599999999999994</v>
      </c>
      <c r="X701" s="8" t="str">
        <f>(BMW!W9)</f>
        <v>Medium Offset</v>
      </c>
      <c r="Y701" s="8">
        <f>(BMW!X9)</f>
        <v>0</v>
      </c>
      <c r="Z701" s="9" t="str">
        <f>(BMW!Y9)</f>
        <v>265/35R19</v>
      </c>
      <c r="AA701" s="8">
        <f>(BMW!Z9)</f>
        <v>0</v>
      </c>
      <c r="AB701" s="8" t="str">
        <f>(BMW!AA9)</f>
        <v>Use OEM</v>
      </c>
      <c r="AC701" s="8" t="str">
        <f>(BMW!AB9)</f>
        <v>M14x1.25x27mm Conical</v>
      </c>
      <c r="AD701" s="8">
        <f>(BMW!AC9)</f>
        <v>0</v>
      </c>
    </row>
    <row r="702" spans="1:30" x14ac:dyDescent="0.25">
      <c r="A702" s="7" t="s">
        <v>1974</v>
      </c>
      <c r="B702" s="8" t="e">
        <f>(BMW!#REF!)</f>
        <v>#REF!</v>
      </c>
      <c r="C702" s="9" t="e">
        <f>(BMW!#REF!)</f>
        <v>#REF!</v>
      </c>
      <c r="D702" s="59" t="e">
        <f>(BMW!#REF!)</f>
        <v>#REF!</v>
      </c>
      <c r="E702" s="8" t="e">
        <f>(BMW!#REF!)</f>
        <v>#REF!</v>
      </c>
      <c r="F702" s="8" t="e">
        <f>(BMW!#REF!)</f>
        <v>#REF!</v>
      </c>
      <c r="G702" s="14" t="e">
        <f>(BMW!#REF!)</f>
        <v>#REF!</v>
      </c>
      <c r="H702" s="12" t="e">
        <f>(BMW!#REF!)</f>
        <v>#REF!</v>
      </c>
      <c r="I702" s="12" t="e">
        <f>(BMW!#REF!)</f>
        <v>#REF!</v>
      </c>
      <c r="J702" s="12" t="e">
        <f>(BMW!#REF!)</f>
        <v>#REF!</v>
      </c>
      <c r="K702" s="12" t="e">
        <f>(BMW!#REF!)</f>
        <v>#REF!</v>
      </c>
      <c r="L702" s="12" t="e">
        <f>(BMW!#REF!)</f>
        <v>#REF!</v>
      </c>
      <c r="M702" s="8" t="e">
        <f>(BMW!#REF!)</f>
        <v>#REF!</v>
      </c>
      <c r="N702" s="8" t="e">
        <f>(BMW!#REF!)</f>
        <v>#REF!</v>
      </c>
      <c r="O702" s="9" t="e">
        <f>(BMW!#REF!)</f>
        <v>#REF!</v>
      </c>
      <c r="P702" s="60" t="e">
        <f>(BMW!#REF!)</f>
        <v>#REF!</v>
      </c>
      <c r="Q702" s="8" t="e">
        <f>(BMW!#REF!)</f>
        <v>#REF!</v>
      </c>
      <c r="R702" s="14" t="e">
        <f>(BMW!#REF!)</f>
        <v>#REF!</v>
      </c>
      <c r="S702" s="12" t="e">
        <f>(BMW!#REF!)</f>
        <v>#REF!</v>
      </c>
      <c r="T702" s="12" t="e">
        <f>(BMW!#REF!)</f>
        <v>#REF!</v>
      </c>
      <c r="U702" s="12" t="e">
        <f>(BMW!#REF!)</f>
        <v>#REF!</v>
      </c>
      <c r="V702" s="12" t="e">
        <f>(BMW!#REF!)</f>
        <v>#REF!</v>
      </c>
      <c r="W702" s="12" t="e">
        <f>(BMW!#REF!)</f>
        <v>#REF!</v>
      </c>
      <c r="X702" s="8" t="e">
        <f>(BMW!#REF!)</f>
        <v>#REF!</v>
      </c>
      <c r="Y702" s="8" t="e">
        <f>(BMW!#REF!)</f>
        <v>#REF!</v>
      </c>
      <c r="Z702" s="9" t="e">
        <f>(BMW!#REF!)</f>
        <v>#REF!</v>
      </c>
      <c r="AA702" s="8" t="e">
        <f>(BMW!#REF!)</f>
        <v>#REF!</v>
      </c>
      <c r="AB702" s="8" t="e">
        <f>(BMW!#REF!)</f>
        <v>#REF!</v>
      </c>
      <c r="AC702" s="8" t="e">
        <f>(BMW!#REF!)</f>
        <v>#REF!</v>
      </c>
      <c r="AD702" s="8" t="e">
        <f>(BMW!#REF!)</f>
        <v>#REF!</v>
      </c>
    </row>
    <row r="703" spans="1:30" x14ac:dyDescent="0.25">
      <c r="A703" s="7" t="s">
        <v>1974</v>
      </c>
      <c r="B703" s="8" t="e">
        <f>(BMW!#REF!)</f>
        <v>#REF!</v>
      </c>
      <c r="C703" s="9" t="e">
        <f>(BMW!#REF!)</f>
        <v>#REF!</v>
      </c>
      <c r="D703" s="59" t="e">
        <f>(BMW!#REF!)</f>
        <v>#REF!</v>
      </c>
      <c r="E703" s="8" t="e">
        <f>(BMW!#REF!)</f>
        <v>#REF!</v>
      </c>
      <c r="F703" s="8" t="e">
        <f>(BMW!#REF!)</f>
        <v>#REF!</v>
      </c>
      <c r="G703" s="14" t="e">
        <f>(BMW!#REF!)</f>
        <v>#REF!</v>
      </c>
      <c r="H703" s="12" t="e">
        <f>(BMW!#REF!)</f>
        <v>#REF!</v>
      </c>
      <c r="I703" s="12" t="e">
        <f>(BMW!#REF!)</f>
        <v>#REF!</v>
      </c>
      <c r="J703" s="12" t="e">
        <f>(BMW!#REF!)</f>
        <v>#REF!</v>
      </c>
      <c r="K703" s="12" t="e">
        <f>(BMW!#REF!)</f>
        <v>#REF!</v>
      </c>
      <c r="L703" s="12" t="e">
        <f>(BMW!#REF!)</f>
        <v>#REF!</v>
      </c>
      <c r="M703" s="8" t="e">
        <f>(BMW!#REF!)</f>
        <v>#REF!</v>
      </c>
      <c r="N703" s="8" t="e">
        <f>(BMW!#REF!)</f>
        <v>#REF!</v>
      </c>
      <c r="O703" s="9" t="e">
        <f>(BMW!#REF!)</f>
        <v>#REF!</v>
      </c>
      <c r="P703" s="60" t="e">
        <f>(BMW!#REF!)</f>
        <v>#REF!</v>
      </c>
      <c r="Q703" s="8" t="e">
        <f>(BMW!#REF!)</f>
        <v>#REF!</v>
      </c>
      <c r="R703" s="14" t="e">
        <f>(BMW!#REF!)</f>
        <v>#REF!</v>
      </c>
      <c r="S703" s="12" t="e">
        <f>(BMW!#REF!)</f>
        <v>#REF!</v>
      </c>
      <c r="T703" s="12" t="e">
        <f>(BMW!#REF!)</f>
        <v>#REF!</v>
      </c>
      <c r="U703" s="12" t="e">
        <f>(BMW!#REF!)</f>
        <v>#REF!</v>
      </c>
      <c r="V703" s="12" t="e">
        <f>(BMW!#REF!)</f>
        <v>#REF!</v>
      </c>
      <c r="W703" s="12" t="e">
        <f>(BMW!#REF!)</f>
        <v>#REF!</v>
      </c>
      <c r="X703" s="8" t="e">
        <f>(BMW!#REF!)</f>
        <v>#REF!</v>
      </c>
      <c r="Y703" s="8" t="e">
        <f>(BMW!#REF!)</f>
        <v>#REF!</v>
      </c>
      <c r="Z703" s="9" t="e">
        <f>(BMW!#REF!)</f>
        <v>#REF!</v>
      </c>
      <c r="AA703" s="8" t="e">
        <f>(BMW!#REF!)</f>
        <v>#REF!</v>
      </c>
      <c r="AB703" s="8" t="e">
        <f>(BMW!#REF!)</f>
        <v>#REF!</v>
      </c>
      <c r="AC703" s="8" t="e">
        <f>(BMW!#REF!)</f>
        <v>#REF!</v>
      </c>
      <c r="AD703" s="8" t="e">
        <f>(BMW!#REF!)</f>
        <v>#REF!</v>
      </c>
    </row>
    <row r="704" spans="1:30" x14ac:dyDescent="0.25">
      <c r="A704" s="7" t="s">
        <v>1974</v>
      </c>
      <c r="B704" s="8" t="e">
        <f>(BMW!#REF!)</f>
        <v>#REF!</v>
      </c>
      <c r="C704" s="9" t="e">
        <f>(BMW!#REF!)</f>
        <v>#REF!</v>
      </c>
      <c r="D704" s="59" t="e">
        <f>(BMW!#REF!)</f>
        <v>#REF!</v>
      </c>
      <c r="E704" s="8" t="e">
        <f>(BMW!#REF!)</f>
        <v>#REF!</v>
      </c>
      <c r="F704" s="8" t="e">
        <f>(BMW!#REF!)</f>
        <v>#REF!</v>
      </c>
      <c r="G704" s="14" t="e">
        <f>(BMW!#REF!)</f>
        <v>#REF!</v>
      </c>
      <c r="H704" s="12" t="e">
        <f>(BMW!#REF!)</f>
        <v>#REF!</v>
      </c>
      <c r="I704" s="12" t="e">
        <f>(BMW!#REF!)</f>
        <v>#REF!</v>
      </c>
      <c r="J704" s="12" t="e">
        <f>(BMW!#REF!)</f>
        <v>#REF!</v>
      </c>
      <c r="K704" s="12" t="e">
        <f>(BMW!#REF!)</f>
        <v>#REF!</v>
      </c>
      <c r="L704" s="12" t="e">
        <f>(BMW!#REF!)</f>
        <v>#REF!</v>
      </c>
      <c r="M704" s="8" t="e">
        <f>(BMW!#REF!)</f>
        <v>#REF!</v>
      </c>
      <c r="N704" s="8" t="e">
        <f>(BMW!#REF!)</f>
        <v>#REF!</v>
      </c>
      <c r="O704" s="9" t="e">
        <f>(BMW!#REF!)</f>
        <v>#REF!</v>
      </c>
      <c r="P704" s="60" t="e">
        <f>(BMW!#REF!)</f>
        <v>#REF!</v>
      </c>
      <c r="Q704" s="8" t="e">
        <f>(BMW!#REF!)</f>
        <v>#REF!</v>
      </c>
      <c r="R704" s="14" t="e">
        <f>(BMW!#REF!)</f>
        <v>#REF!</v>
      </c>
      <c r="S704" s="12" t="e">
        <f>(BMW!#REF!)</f>
        <v>#REF!</v>
      </c>
      <c r="T704" s="12" t="e">
        <f>(BMW!#REF!)</f>
        <v>#REF!</v>
      </c>
      <c r="U704" s="12" t="e">
        <f>(BMW!#REF!)</f>
        <v>#REF!</v>
      </c>
      <c r="V704" s="12" t="e">
        <f>(BMW!#REF!)</f>
        <v>#REF!</v>
      </c>
      <c r="W704" s="12" t="e">
        <f>(BMW!#REF!)</f>
        <v>#REF!</v>
      </c>
      <c r="X704" s="8" t="e">
        <f>(BMW!#REF!)</f>
        <v>#REF!</v>
      </c>
      <c r="Y704" s="8" t="e">
        <f>(BMW!#REF!)</f>
        <v>#REF!</v>
      </c>
      <c r="Z704" s="9" t="e">
        <f>(BMW!#REF!)</f>
        <v>#REF!</v>
      </c>
      <c r="AA704" s="8" t="e">
        <f>(BMW!#REF!)</f>
        <v>#REF!</v>
      </c>
      <c r="AB704" s="8" t="e">
        <f>(BMW!#REF!)</f>
        <v>#REF!</v>
      </c>
      <c r="AC704" s="8" t="e">
        <f>(BMW!#REF!)</f>
        <v>#REF!</v>
      </c>
      <c r="AD704" s="8" t="e">
        <f>(BMW!#REF!)</f>
        <v>#REF!</v>
      </c>
    </row>
    <row r="705" spans="1:30" x14ac:dyDescent="0.25">
      <c r="A705" s="7" t="s">
        <v>1974</v>
      </c>
      <c r="B705" s="8" t="str">
        <f>(BMW!A10)</f>
        <v>3-Series (G20)</v>
      </c>
      <c r="C705" s="9" t="str">
        <f>(BMW!B10)</f>
        <v>2019-2021</v>
      </c>
      <c r="D705" s="59" t="str">
        <f>(BMW!C10)</f>
        <v>FF01</v>
      </c>
      <c r="E705" s="8" t="str">
        <f>(BMW!D10)</f>
        <v>Tarmac</v>
      </c>
      <c r="F705" s="8" t="str">
        <f>(BMW!E10)</f>
        <v>01M009025013TM</v>
      </c>
      <c r="G705" s="14">
        <f>(BMW!F10)</f>
        <v>0</v>
      </c>
      <c r="H705" s="12" t="str">
        <f>(BMW!G10)</f>
        <v>20"</v>
      </c>
      <c r="I705" s="12" t="str">
        <f>(BMW!H10)</f>
        <v>9.0"</v>
      </c>
      <c r="J705" s="12" t="str">
        <f>(BMW!I10)</f>
        <v>25</v>
      </c>
      <c r="K705" s="12" t="str">
        <f>(BMW!J10)</f>
        <v>5x112</v>
      </c>
      <c r="L705" s="12">
        <f>(BMW!K10)</f>
        <v>66.56</v>
      </c>
      <c r="M705" s="8" t="str">
        <f>(BMW!L10)</f>
        <v>Medium Offset</v>
      </c>
      <c r="N705" s="8">
        <f>(BMW!M10)</f>
        <v>0</v>
      </c>
      <c r="O705" s="9" t="str">
        <f>(BMW!N10)</f>
        <v>245/30R20</v>
      </c>
      <c r="P705" s="60" t="str">
        <f>(BMW!O10)</f>
        <v>FF01</v>
      </c>
      <c r="Q705" s="8" t="str">
        <f>(BMW!P10)</f>
        <v>01M009025013TM</v>
      </c>
      <c r="R705" s="14">
        <f>(BMW!Q10)</f>
        <v>0</v>
      </c>
      <c r="S705" s="12" t="str">
        <f>(BMW!R10)</f>
        <v>20"</v>
      </c>
      <c r="T705" s="12" t="str">
        <f>(BMW!S10)</f>
        <v>9.0"</v>
      </c>
      <c r="U705" s="12" t="str">
        <f>(BMW!T10)</f>
        <v>25</v>
      </c>
      <c r="V705" s="12" t="str">
        <f>(BMW!U10)</f>
        <v>5x112</v>
      </c>
      <c r="W705" s="12">
        <f>(BMW!V10)</f>
        <v>66.56</v>
      </c>
      <c r="X705" s="8" t="str">
        <f>(BMW!W10)</f>
        <v>Medium Offset</v>
      </c>
      <c r="Y705" s="8">
        <f>(BMW!X10)</f>
        <v>0</v>
      </c>
      <c r="Z705" s="9" t="str">
        <f>(BMW!Y10)</f>
        <v>245/30R20</v>
      </c>
      <c r="AA705" s="8">
        <f>(BMW!Z10)</f>
        <v>0</v>
      </c>
      <c r="AB705" s="8">
        <f>(BMW!AA10)</f>
        <v>0</v>
      </c>
      <c r="AC705" s="8">
        <f>(BMW!AB10)</f>
        <v>0</v>
      </c>
      <c r="AD705" s="8">
        <f>(BMW!AC10)</f>
        <v>0</v>
      </c>
    </row>
    <row r="706" spans="1:30" x14ac:dyDescent="0.25">
      <c r="A706" s="7" t="s">
        <v>1974</v>
      </c>
      <c r="B706" s="8" t="str">
        <f>(BMW!A11)</f>
        <v>3-Series (G20)</v>
      </c>
      <c r="C706" s="9" t="str">
        <f>(BMW!B11)</f>
        <v>2019-2021</v>
      </c>
      <c r="D706" s="59" t="str">
        <f>(BMW!C11)</f>
        <v>FF04</v>
      </c>
      <c r="E706" s="8" t="str">
        <f>(BMW!D11)</f>
        <v>Liquid Metal</v>
      </c>
      <c r="F706" s="8" t="str">
        <f>(BMW!E11)</f>
        <v>04M009025013LM</v>
      </c>
      <c r="G706" s="14">
        <f>(BMW!F11)</f>
        <v>9</v>
      </c>
      <c r="H706" s="12" t="str">
        <f>(BMW!G11)</f>
        <v>20"</v>
      </c>
      <c r="I706" s="12" t="str">
        <f>(BMW!H11)</f>
        <v>9.0"</v>
      </c>
      <c r="J706" s="12" t="str">
        <f>(BMW!I11)</f>
        <v>25</v>
      </c>
      <c r="K706" s="12" t="str">
        <f>(BMW!J11)</f>
        <v>5x112</v>
      </c>
      <c r="L706" s="12">
        <f>(BMW!K11)</f>
        <v>66.56</v>
      </c>
      <c r="M706" s="8" t="str">
        <f>(BMW!L11)</f>
        <v>Medium Offset</v>
      </c>
      <c r="N706" s="8">
        <f>(BMW!M11)</f>
        <v>0</v>
      </c>
      <c r="O706" s="9" t="str">
        <f>(BMW!N11)</f>
        <v>245/30R20</v>
      </c>
      <c r="P706" s="60" t="str">
        <f>(BMW!O11)</f>
        <v>FF04</v>
      </c>
      <c r="Q706" s="8" t="str">
        <f>(BMW!P11)</f>
        <v>04M009025013LM</v>
      </c>
      <c r="R706" s="14">
        <f>(BMW!Q11)</f>
        <v>9</v>
      </c>
      <c r="S706" s="12" t="str">
        <f>(BMW!R11)</f>
        <v>20"</v>
      </c>
      <c r="T706" s="12" t="str">
        <f>(BMW!S11)</f>
        <v>9.0"</v>
      </c>
      <c r="U706" s="12" t="str">
        <f>(BMW!T11)</f>
        <v>25</v>
      </c>
      <c r="V706" s="12" t="str">
        <f>(BMW!U11)</f>
        <v>5x112</v>
      </c>
      <c r="W706" s="12">
        <f>(BMW!V11)</f>
        <v>66.56</v>
      </c>
      <c r="X706" s="8" t="str">
        <f>(BMW!W11)</f>
        <v>Medium Offset</v>
      </c>
      <c r="Y706" s="8">
        <f>(BMW!X11)</f>
        <v>0</v>
      </c>
      <c r="Z706" s="9" t="str">
        <f>(BMW!Y11)</f>
        <v>245/30R20</v>
      </c>
      <c r="AA706" s="8">
        <f>(BMW!Z11)</f>
        <v>0</v>
      </c>
      <c r="AB706" s="8">
        <f>(BMW!AA11)</f>
        <v>0</v>
      </c>
      <c r="AC706" s="8">
        <f>(BMW!AB11)</f>
        <v>0</v>
      </c>
      <c r="AD706" s="8">
        <f>(BMW!AC11)</f>
        <v>0</v>
      </c>
    </row>
    <row r="707" spans="1:30" x14ac:dyDescent="0.25">
      <c r="A707" s="7" t="s">
        <v>1974</v>
      </c>
      <c r="B707" s="8" t="str">
        <f>(BMW!A12)</f>
        <v>3-Series (G20)</v>
      </c>
      <c r="C707" s="9" t="str">
        <f>(BMW!B12)</f>
        <v>2019-2021</v>
      </c>
      <c r="D707" s="59" t="str">
        <f>(BMW!C12)</f>
        <v>FF04</v>
      </c>
      <c r="E707" s="8" t="str">
        <f>(BMW!D12)</f>
        <v>Tarmac</v>
      </c>
      <c r="F707" s="8" t="str">
        <f>(BMW!E12)</f>
        <v>04M009025013TM</v>
      </c>
      <c r="G707" s="14">
        <f>(BMW!F12)</f>
        <v>7</v>
      </c>
      <c r="H707" s="12" t="str">
        <f>(BMW!G12)</f>
        <v>20"</v>
      </c>
      <c r="I707" s="12" t="str">
        <f>(BMW!H12)</f>
        <v>9.0"</v>
      </c>
      <c r="J707" s="12" t="str">
        <f>(BMW!I12)</f>
        <v>25</v>
      </c>
      <c r="K707" s="12" t="str">
        <f>(BMW!J12)</f>
        <v>5x112</v>
      </c>
      <c r="L707" s="12">
        <f>(BMW!K12)</f>
        <v>66.56</v>
      </c>
      <c r="M707" s="8" t="str">
        <f>(BMW!L12)</f>
        <v>Medium Offset</v>
      </c>
      <c r="N707" s="8">
        <f>(BMW!M12)</f>
        <v>0</v>
      </c>
      <c r="O707" s="9" t="str">
        <f>(BMW!N12)</f>
        <v>245/30R20</v>
      </c>
      <c r="P707" s="60" t="str">
        <f>(BMW!O12)</f>
        <v>FF04</v>
      </c>
      <c r="Q707" s="8" t="str">
        <f>(BMW!P12)</f>
        <v>04M009025013TM</v>
      </c>
      <c r="R707" s="14">
        <f>(BMW!Q12)</f>
        <v>7</v>
      </c>
      <c r="S707" s="12" t="str">
        <f>(BMW!R12)</f>
        <v>20"</v>
      </c>
      <c r="T707" s="12" t="str">
        <f>(BMW!S12)</f>
        <v>9.0"</v>
      </c>
      <c r="U707" s="12" t="str">
        <f>(BMW!T12)</f>
        <v>25</v>
      </c>
      <c r="V707" s="12" t="str">
        <f>(BMW!U12)</f>
        <v>5x112</v>
      </c>
      <c r="W707" s="12">
        <f>(BMW!V12)</f>
        <v>66.56</v>
      </c>
      <c r="X707" s="8" t="str">
        <f>(BMW!W12)</f>
        <v>Medium Offset</v>
      </c>
      <c r="Y707" s="8">
        <f>(BMW!X12)</f>
        <v>0</v>
      </c>
      <c r="Z707" s="9" t="str">
        <f>(BMW!Y12)</f>
        <v>245/30R20</v>
      </c>
      <c r="AA707" s="8">
        <f>(BMW!Z12)</f>
        <v>0</v>
      </c>
      <c r="AB707" s="8">
        <f>(BMW!AA12)</f>
        <v>0</v>
      </c>
      <c r="AC707" s="8">
        <f>(BMW!AB12)</f>
        <v>0</v>
      </c>
      <c r="AD707" s="8">
        <f>(BMW!AC12)</f>
        <v>0</v>
      </c>
    </row>
    <row r="708" spans="1:30" x14ac:dyDescent="0.25">
      <c r="A708" s="7" t="s">
        <v>1974</v>
      </c>
      <c r="B708" s="8" t="e">
        <f>(BMW!#REF!)</f>
        <v>#REF!</v>
      </c>
      <c r="C708" s="9" t="e">
        <f>(BMW!#REF!)</f>
        <v>#REF!</v>
      </c>
      <c r="D708" s="59" t="e">
        <f>(BMW!#REF!)</f>
        <v>#REF!</v>
      </c>
      <c r="E708" s="8" t="e">
        <f>(BMW!#REF!)</f>
        <v>#REF!</v>
      </c>
      <c r="F708" s="8" t="e">
        <f>(BMW!#REF!)</f>
        <v>#REF!</v>
      </c>
      <c r="G708" s="14" t="e">
        <f>(BMW!#REF!)</f>
        <v>#REF!</v>
      </c>
      <c r="H708" s="12" t="e">
        <f>(BMW!#REF!)</f>
        <v>#REF!</v>
      </c>
      <c r="I708" s="12" t="e">
        <f>(BMW!#REF!)</f>
        <v>#REF!</v>
      </c>
      <c r="J708" s="12" t="e">
        <f>(BMW!#REF!)</f>
        <v>#REF!</v>
      </c>
      <c r="K708" s="12" t="e">
        <f>(BMW!#REF!)</f>
        <v>#REF!</v>
      </c>
      <c r="L708" s="12" t="e">
        <f>(BMW!#REF!)</f>
        <v>#REF!</v>
      </c>
      <c r="M708" s="8" t="e">
        <f>(BMW!#REF!)</f>
        <v>#REF!</v>
      </c>
      <c r="N708" s="8" t="e">
        <f>(BMW!#REF!)</f>
        <v>#REF!</v>
      </c>
      <c r="O708" s="9" t="e">
        <f>(BMW!#REF!)</f>
        <v>#REF!</v>
      </c>
      <c r="P708" s="60" t="e">
        <f>(BMW!#REF!)</f>
        <v>#REF!</v>
      </c>
      <c r="Q708" s="8" t="e">
        <f>(BMW!#REF!)</f>
        <v>#REF!</v>
      </c>
      <c r="R708" s="14" t="e">
        <f>(BMW!#REF!)</f>
        <v>#REF!</v>
      </c>
      <c r="S708" s="12" t="e">
        <f>(BMW!#REF!)</f>
        <v>#REF!</v>
      </c>
      <c r="T708" s="12" t="e">
        <f>(BMW!#REF!)</f>
        <v>#REF!</v>
      </c>
      <c r="U708" s="12" t="e">
        <f>(BMW!#REF!)</f>
        <v>#REF!</v>
      </c>
      <c r="V708" s="12" t="e">
        <f>(BMW!#REF!)</f>
        <v>#REF!</v>
      </c>
      <c r="W708" s="12" t="e">
        <f>(BMW!#REF!)</f>
        <v>#REF!</v>
      </c>
      <c r="X708" s="8" t="e">
        <f>(BMW!#REF!)</f>
        <v>#REF!</v>
      </c>
      <c r="Y708" s="8" t="e">
        <f>(BMW!#REF!)</f>
        <v>#REF!</v>
      </c>
      <c r="Z708" s="9" t="e">
        <f>(BMW!#REF!)</f>
        <v>#REF!</v>
      </c>
      <c r="AA708" s="8" t="e">
        <f>(BMW!#REF!)</f>
        <v>#REF!</v>
      </c>
      <c r="AB708" s="8" t="e">
        <f>(BMW!#REF!)</f>
        <v>#REF!</v>
      </c>
      <c r="AC708" s="8" t="e">
        <f>(BMW!#REF!)</f>
        <v>#REF!</v>
      </c>
      <c r="AD708" s="8" t="e">
        <f>(BMW!#REF!)</f>
        <v>#REF!</v>
      </c>
    </row>
    <row r="709" spans="1:30" x14ac:dyDescent="0.25">
      <c r="A709" s="7" t="s">
        <v>1974</v>
      </c>
      <c r="B709" s="8" t="str">
        <f>(BMW!A13)</f>
        <v>3-Series (G20)</v>
      </c>
      <c r="C709" s="9" t="str">
        <f>(BMW!B13)</f>
        <v>2019-2021</v>
      </c>
      <c r="D709" s="59" t="str">
        <f>(BMW!C13)</f>
        <v>FF10</v>
      </c>
      <c r="E709" s="8" t="str">
        <f>(BMW!D13)</f>
        <v>Liquid Metal</v>
      </c>
      <c r="F709" s="8" t="str">
        <f>(BMW!E13)</f>
        <v>10M009025013LM</v>
      </c>
      <c r="G709" s="14">
        <f>(BMW!F13)</f>
        <v>8</v>
      </c>
      <c r="H709" s="12" t="str">
        <f>(BMW!G13)</f>
        <v>20"</v>
      </c>
      <c r="I709" s="12" t="str">
        <f>(BMW!H13)</f>
        <v>9.0"</v>
      </c>
      <c r="J709" s="12" t="str">
        <f>(BMW!I13)</f>
        <v>25</v>
      </c>
      <c r="K709" s="12" t="str">
        <f>(BMW!J13)</f>
        <v>5x112</v>
      </c>
      <c r="L709" s="12">
        <f>(BMW!K13)</f>
        <v>66.56</v>
      </c>
      <c r="M709" s="8" t="str">
        <f>(BMW!L13)</f>
        <v>Medium Offset</v>
      </c>
      <c r="N709" s="8">
        <f>(BMW!M13)</f>
        <v>0</v>
      </c>
      <c r="O709" s="9" t="str">
        <f>(BMW!N13)</f>
        <v>245/30R20</v>
      </c>
      <c r="P709" s="60" t="str">
        <f>(BMW!O13)</f>
        <v>FF10</v>
      </c>
      <c r="Q709" s="8" t="str">
        <f>(BMW!P13)</f>
        <v>10M009025013LM</v>
      </c>
      <c r="R709" s="14">
        <f>(BMW!Q13)</f>
        <v>8</v>
      </c>
      <c r="S709" s="12" t="str">
        <f>(BMW!R13)</f>
        <v>20"</v>
      </c>
      <c r="T709" s="12" t="str">
        <f>(BMW!S13)</f>
        <v>9.0"</v>
      </c>
      <c r="U709" s="12" t="str">
        <f>(BMW!T13)</f>
        <v>25</v>
      </c>
      <c r="V709" s="12" t="str">
        <f>(BMW!U13)</f>
        <v>5x112</v>
      </c>
      <c r="W709" s="12">
        <f>(BMW!V13)</f>
        <v>66.56</v>
      </c>
      <c r="X709" s="8" t="str">
        <f>(BMW!W13)</f>
        <v>Medium Offset</v>
      </c>
      <c r="Y709" s="8">
        <f>(BMW!X13)</f>
        <v>0</v>
      </c>
      <c r="Z709" s="9" t="str">
        <f>(BMW!Y13)</f>
        <v>245/30R20</v>
      </c>
      <c r="AA709" s="8">
        <f>(BMW!Z13)</f>
        <v>0</v>
      </c>
      <c r="AB709" s="8">
        <f>(BMW!AA13)</f>
        <v>0</v>
      </c>
      <c r="AC709" s="8">
        <f>(BMW!AB13)</f>
        <v>0</v>
      </c>
      <c r="AD709" s="8">
        <f>(BMW!AC13)</f>
        <v>0</v>
      </c>
    </row>
    <row r="710" spans="1:30" x14ac:dyDescent="0.25">
      <c r="A710" s="7" t="s">
        <v>1974</v>
      </c>
      <c r="B710" s="8" t="str">
        <f>(BMW!A14)</f>
        <v>3-Series (G20)</v>
      </c>
      <c r="C710" s="9" t="str">
        <f>(BMW!B14)</f>
        <v>2019-2021</v>
      </c>
      <c r="D710" s="59" t="str">
        <f>(BMW!C14)</f>
        <v>FF10</v>
      </c>
      <c r="E710" s="8" t="str">
        <f>(BMW!D14)</f>
        <v>Tarmac</v>
      </c>
      <c r="F710" s="8" t="str">
        <f>(BMW!E14)</f>
        <v>10M009025013TM</v>
      </c>
      <c r="G710" s="14">
        <f>(BMW!F14)</f>
        <v>24</v>
      </c>
      <c r="H710" s="12" t="str">
        <f>(BMW!G14)</f>
        <v>20"</v>
      </c>
      <c r="I710" s="12" t="str">
        <f>(BMW!H14)</f>
        <v>9.0"</v>
      </c>
      <c r="J710" s="12" t="str">
        <f>(BMW!I14)</f>
        <v>25</v>
      </c>
      <c r="K710" s="12" t="str">
        <f>(BMW!J14)</f>
        <v>5x112</v>
      </c>
      <c r="L710" s="12">
        <f>(BMW!K14)</f>
        <v>66.56</v>
      </c>
      <c r="M710" s="8" t="str">
        <f>(BMW!L14)</f>
        <v>Medium Offset</v>
      </c>
      <c r="N710" s="8">
        <f>(BMW!M14)</f>
        <v>0</v>
      </c>
      <c r="O710" s="9" t="str">
        <f>(BMW!N14)</f>
        <v>245/30R20</v>
      </c>
      <c r="P710" s="60" t="str">
        <f>(BMW!O14)</f>
        <v>FF10</v>
      </c>
      <c r="Q710" s="8" t="str">
        <f>(BMW!P14)</f>
        <v>10M009025013TM</v>
      </c>
      <c r="R710" s="14">
        <f>(BMW!Q14)</f>
        <v>24</v>
      </c>
      <c r="S710" s="12" t="str">
        <f>(BMW!R14)</f>
        <v>20"</v>
      </c>
      <c r="T710" s="12" t="str">
        <f>(BMW!S14)</f>
        <v>9.0"</v>
      </c>
      <c r="U710" s="12" t="str">
        <f>(BMW!T14)</f>
        <v>25</v>
      </c>
      <c r="V710" s="12" t="str">
        <f>(BMW!U14)</f>
        <v>5x112</v>
      </c>
      <c r="W710" s="12">
        <f>(BMW!V14)</f>
        <v>66.56</v>
      </c>
      <c r="X710" s="8" t="str">
        <f>(BMW!W14)</f>
        <v>Medium Offset</v>
      </c>
      <c r="Y710" s="8">
        <f>(BMW!X14)</f>
        <v>0</v>
      </c>
      <c r="Z710" s="9" t="str">
        <f>(BMW!Y14)</f>
        <v>245/30R20</v>
      </c>
      <c r="AA710" s="8">
        <f>(BMW!Z14)</f>
        <v>0</v>
      </c>
      <c r="AB710" s="8">
        <f>(BMW!AA14)</f>
        <v>0</v>
      </c>
      <c r="AC710" s="8">
        <f>(BMW!AB14)</f>
        <v>0</v>
      </c>
      <c r="AD710" s="8">
        <f>(BMW!AC14)</f>
        <v>0</v>
      </c>
    </row>
    <row r="711" spans="1:30" x14ac:dyDescent="0.25">
      <c r="A711" s="7" t="s">
        <v>1974</v>
      </c>
      <c r="B711" s="8" t="e">
        <f>(BMW!#REF!)</f>
        <v>#REF!</v>
      </c>
      <c r="C711" s="9" t="e">
        <f>(BMW!#REF!)</f>
        <v>#REF!</v>
      </c>
      <c r="D711" s="59" t="e">
        <f>(BMW!#REF!)</f>
        <v>#REF!</v>
      </c>
      <c r="E711" s="8" t="e">
        <f>(BMW!#REF!)</f>
        <v>#REF!</v>
      </c>
      <c r="F711" s="8" t="e">
        <f>(BMW!#REF!)</f>
        <v>#REF!</v>
      </c>
      <c r="G711" s="14" t="e">
        <f>(BMW!#REF!)</f>
        <v>#REF!</v>
      </c>
      <c r="H711" s="12" t="e">
        <f>(BMW!#REF!)</f>
        <v>#REF!</v>
      </c>
      <c r="I711" s="12" t="e">
        <f>(BMW!#REF!)</f>
        <v>#REF!</v>
      </c>
      <c r="J711" s="12" t="e">
        <f>(BMW!#REF!)</f>
        <v>#REF!</v>
      </c>
      <c r="K711" s="12" t="e">
        <f>(BMW!#REF!)</f>
        <v>#REF!</v>
      </c>
      <c r="L711" s="12" t="e">
        <f>(BMW!#REF!)</f>
        <v>#REF!</v>
      </c>
      <c r="M711" s="8" t="e">
        <f>(BMW!#REF!)</f>
        <v>#REF!</v>
      </c>
      <c r="N711" s="8" t="e">
        <f>(BMW!#REF!)</f>
        <v>#REF!</v>
      </c>
      <c r="O711" s="9" t="e">
        <f>(BMW!#REF!)</f>
        <v>#REF!</v>
      </c>
      <c r="P711" s="60" t="e">
        <f>(BMW!#REF!)</f>
        <v>#REF!</v>
      </c>
      <c r="Q711" s="8" t="e">
        <f>(BMW!#REF!)</f>
        <v>#REF!</v>
      </c>
      <c r="R711" s="14" t="e">
        <f>(BMW!#REF!)</f>
        <v>#REF!</v>
      </c>
      <c r="S711" s="12" t="e">
        <f>(BMW!#REF!)</f>
        <v>#REF!</v>
      </c>
      <c r="T711" s="12" t="e">
        <f>(BMW!#REF!)</f>
        <v>#REF!</v>
      </c>
      <c r="U711" s="12" t="e">
        <f>(BMW!#REF!)</f>
        <v>#REF!</v>
      </c>
      <c r="V711" s="12" t="e">
        <f>(BMW!#REF!)</f>
        <v>#REF!</v>
      </c>
      <c r="W711" s="12" t="e">
        <f>(BMW!#REF!)</f>
        <v>#REF!</v>
      </c>
      <c r="X711" s="8" t="e">
        <f>(BMW!#REF!)</f>
        <v>#REF!</v>
      </c>
      <c r="Y711" s="8" t="e">
        <f>(BMW!#REF!)</f>
        <v>#REF!</v>
      </c>
      <c r="Z711" s="9" t="e">
        <f>(BMW!#REF!)</f>
        <v>#REF!</v>
      </c>
      <c r="AA711" s="8" t="e">
        <f>(BMW!#REF!)</f>
        <v>#REF!</v>
      </c>
      <c r="AB711" s="8" t="e">
        <f>(BMW!#REF!)</f>
        <v>#REF!</v>
      </c>
      <c r="AC711" s="8" t="e">
        <f>(BMW!#REF!)</f>
        <v>#REF!</v>
      </c>
      <c r="AD711" s="8" t="e">
        <f>(BMW!#REF!)</f>
        <v>#REF!</v>
      </c>
    </row>
    <row r="712" spans="1:30" x14ac:dyDescent="0.25">
      <c r="A712" s="7" t="s">
        <v>1974</v>
      </c>
      <c r="B712" s="8" t="e">
        <f>(BMW!#REF!)</f>
        <v>#REF!</v>
      </c>
      <c r="C712" s="9" t="e">
        <f>(BMW!#REF!)</f>
        <v>#REF!</v>
      </c>
      <c r="D712" s="59" t="e">
        <f>(BMW!#REF!)</f>
        <v>#REF!</v>
      </c>
      <c r="E712" s="8" t="e">
        <f>(BMW!#REF!)</f>
        <v>#REF!</v>
      </c>
      <c r="F712" s="8" t="e">
        <f>(BMW!#REF!)</f>
        <v>#REF!</v>
      </c>
      <c r="G712" s="14" t="e">
        <f>(BMW!#REF!)</f>
        <v>#REF!</v>
      </c>
      <c r="H712" s="12" t="e">
        <f>(BMW!#REF!)</f>
        <v>#REF!</v>
      </c>
      <c r="I712" s="12" t="e">
        <f>(BMW!#REF!)</f>
        <v>#REF!</v>
      </c>
      <c r="J712" s="12" t="e">
        <f>(BMW!#REF!)</f>
        <v>#REF!</v>
      </c>
      <c r="K712" s="12" t="e">
        <f>(BMW!#REF!)</f>
        <v>#REF!</v>
      </c>
      <c r="L712" s="12" t="e">
        <f>(BMW!#REF!)</f>
        <v>#REF!</v>
      </c>
      <c r="M712" s="8" t="e">
        <f>(BMW!#REF!)</f>
        <v>#REF!</v>
      </c>
      <c r="N712" s="8" t="e">
        <f>(BMW!#REF!)</f>
        <v>#REF!</v>
      </c>
      <c r="O712" s="9" t="e">
        <f>(BMW!#REF!)</f>
        <v>#REF!</v>
      </c>
      <c r="P712" s="60" t="e">
        <f>(BMW!#REF!)</f>
        <v>#REF!</v>
      </c>
      <c r="Q712" s="8" t="e">
        <f>(BMW!#REF!)</f>
        <v>#REF!</v>
      </c>
      <c r="R712" s="14" t="e">
        <f>(BMW!#REF!)</f>
        <v>#REF!</v>
      </c>
      <c r="S712" s="12" t="e">
        <f>(BMW!#REF!)</f>
        <v>#REF!</v>
      </c>
      <c r="T712" s="12" t="e">
        <f>(BMW!#REF!)</f>
        <v>#REF!</v>
      </c>
      <c r="U712" s="12" t="e">
        <f>(BMW!#REF!)</f>
        <v>#REF!</v>
      </c>
      <c r="V712" s="12" t="e">
        <f>(BMW!#REF!)</f>
        <v>#REF!</v>
      </c>
      <c r="W712" s="12" t="e">
        <f>(BMW!#REF!)</f>
        <v>#REF!</v>
      </c>
      <c r="X712" s="8" t="e">
        <f>(BMW!#REF!)</f>
        <v>#REF!</v>
      </c>
      <c r="Y712" s="8" t="e">
        <f>(BMW!#REF!)</f>
        <v>#REF!</v>
      </c>
      <c r="Z712" s="9" t="e">
        <f>(BMW!#REF!)</f>
        <v>#REF!</v>
      </c>
      <c r="AA712" s="8" t="e">
        <f>(BMW!#REF!)</f>
        <v>#REF!</v>
      </c>
      <c r="AB712" s="8" t="e">
        <f>(BMW!#REF!)</f>
        <v>#REF!</v>
      </c>
      <c r="AC712" s="8" t="e">
        <f>(BMW!#REF!)</f>
        <v>#REF!</v>
      </c>
      <c r="AD712" s="8" t="e">
        <f>(BMW!#REF!)</f>
        <v>#REF!</v>
      </c>
    </row>
    <row r="713" spans="1:30" x14ac:dyDescent="0.25">
      <c r="A713" s="7" t="s">
        <v>1974</v>
      </c>
      <c r="B713" s="8" t="str">
        <f>(BMW!A15)</f>
        <v>3-Series (G20)</v>
      </c>
      <c r="C713" s="9" t="str">
        <f>(BMW!B15)</f>
        <v>2019-2021</v>
      </c>
      <c r="D713" s="59" t="str">
        <f>(BMW!C15)</f>
        <v>FF11</v>
      </c>
      <c r="E713" s="8" t="str">
        <f>(BMW!D15)</f>
        <v>Liquid Metal</v>
      </c>
      <c r="F713" s="8" t="str">
        <f>(BMW!E15)</f>
        <v>11M009025013LM</v>
      </c>
      <c r="G713" s="14">
        <f>(BMW!F15)</f>
        <v>5</v>
      </c>
      <c r="H713" s="12" t="str">
        <f>(BMW!G15)</f>
        <v>20"</v>
      </c>
      <c r="I713" s="12" t="str">
        <f>(BMW!H15)</f>
        <v>9.0"</v>
      </c>
      <c r="J713" s="12" t="str">
        <f>(BMW!I15)</f>
        <v>25</v>
      </c>
      <c r="K713" s="12" t="str">
        <f>(BMW!J15)</f>
        <v>5x112</v>
      </c>
      <c r="L713" s="12">
        <f>(BMW!K15)</f>
        <v>66.56</v>
      </c>
      <c r="M713" s="8" t="str">
        <f>(BMW!L15)</f>
        <v>Medium Offset</v>
      </c>
      <c r="N713" s="8">
        <f>(BMW!M15)</f>
        <v>0</v>
      </c>
      <c r="O713" s="9" t="str">
        <f>(BMW!N15)</f>
        <v>245/30R20</v>
      </c>
      <c r="P713" s="60" t="str">
        <f>(BMW!O15)</f>
        <v>FF11</v>
      </c>
      <c r="Q713" s="8" t="str">
        <f>(BMW!P15)</f>
        <v>11M009025013LM</v>
      </c>
      <c r="R713" s="14">
        <f>(BMW!Q15)</f>
        <v>5</v>
      </c>
      <c r="S713" s="12" t="str">
        <f>(BMW!R15)</f>
        <v>20"</v>
      </c>
      <c r="T713" s="12" t="str">
        <f>(BMW!S15)</f>
        <v>9.0"</v>
      </c>
      <c r="U713" s="12" t="str">
        <f>(BMW!T15)</f>
        <v>25</v>
      </c>
      <c r="V713" s="12" t="str">
        <f>(BMW!U15)</f>
        <v>5x112</v>
      </c>
      <c r="W713" s="12">
        <f>(BMW!V15)</f>
        <v>66.56</v>
      </c>
      <c r="X713" s="8" t="str">
        <f>(BMW!W15)</f>
        <v>Medium Offset</v>
      </c>
      <c r="Y713" s="8">
        <f>(BMW!X15)</f>
        <v>0</v>
      </c>
      <c r="Z713" s="9" t="str">
        <f>(BMW!Y15)</f>
        <v>245/30R20</v>
      </c>
      <c r="AA713" s="8">
        <f>(BMW!Z15)</f>
        <v>0</v>
      </c>
      <c r="AB713" s="8">
        <f>(BMW!AA15)</f>
        <v>0</v>
      </c>
      <c r="AC713" s="8">
        <f>(BMW!AB15)</f>
        <v>0</v>
      </c>
      <c r="AD713" s="8">
        <f>(BMW!AC15)</f>
        <v>0</v>
      </c>
    </row>
    <row r="714" spans="1:30" x14ac:dyDescent="0.25">
      <c r="A714" s="7" t="s">
        <v>1974</v>
      </c>
      <c r="B714" s="8" t="str">
        <f>(BMW!A16)</f>
        <v>3-Series (G20)</v>
      </c>
      <c r="C714" s="9" t="str">
        <f>(BMW!B16)</f>
        <v>2019-2021</v>
      </c>
      <c r="D714" s="59" t="str">
        <f>(BMW!C16)</f>
        <v>FF11</v>
      </c>
      <c r="E714" s="8" t="str">
        <f>(BMW!D16)</f>
        <v>Tarmac</v>
      </c>
      <c r="F714" s="8" t="str">
        <f>(BMW!E16)</f>
        <v>11M009025013TM</v>
      </c>
      <c r="G714" s="14">
        <f>(BMW!F16)</f>
        <v>22</v>
      </c>
      <c r="H714" s="12" t="str">
        <f>(BMW!G16)</f>
        <v>20"</v>
      </c>
      <c r="I714" s="12" t="str">
        <f>(BMW!H16)</f>
        <v>9.0"</v>
      </c>
      <c r="J714" s="12" t="str">
        <f>(BMW!I16)</f>
        <v>25</v>
      </c>
      <c r="K714" s="12" t="str">
        <f>(BMW!J16)</f>
        <v>5x112</v>
      </c>
      <c r="L714" s="12">
        <f>(BMW!K16)</f>
        <v>66.56</v>
      </c>
      <c r="M714" s="8" t="str">
        <f>(BMW!L16)</f>
        <v>Medium Offset</v>
      </c>
      <c r="N714" s="8">
        <f>(BMW!M16)</f>
        <v>0</v>
      </c>
      <c r="O714" s="9" t="str">
        <f>(BMW!N16)</f>
        <v>245/30R20</v>
      </c>
      <c r="P714" s="60" t="str">
        <f>(BMW!O16)</f>
        <v>FF11</v>
      </c>
      <c r="Q714" s="8" t="str">
        <f>(BMW!P16)</f>
        <v>11M009025013TM</v>
      </c>
      <c r="R714" s="14">
        <f>(BMW!Q16)</f>
        <v>22</v>
      </c>
      <c r="S714" s="12" t="str">
        <f>(BMW!R16)</f>
        <v>20"</v>
      </c>
      <c r="T714" s="12" t="str">
        <f>(BMW!S16)</f>
        <v>9.0"</v>
      </c>
      <c r="U714" s="12" t="str">
        <f>(BMW!T16)</f>
        <v>25</v>
      </c>
      <c r="V714" s="12" t="str">
        <f>(BMW!U16)</f>
        <v>5x112</v>
      </c>
      <c r="W714" s="12">
        <f>(BMW!V16)</f>
        <v>66.56</v>
      </c>
      <c r="X714" s="8" t="str">
        <f>(BMW!W16)</f>
        <v>Medium Offset</v>
      </c>
      <c r="Y714" s="8">
        <f>(BMW!X16)</f>
        <v>0</v>
      </c>
      <c r="Z714" s="9" t="str">
        <f>(BMW!Y16)</f>
        <v>245/30R20</v>
      </c>
      <c r="AA714" s="8">
        <f>(BMW!Z16)</f>
        <v>0</v>
      </c>
      <c r="AB714" s="8">
        <f>(BMW!AA16)</f>
        <v>0</v>
      </c>
      <c r="AC714" s="8">
        <f>(BMW!AB16)</f>
        <v>0</v>
      </c>
      <c r="AD714" s="8">
        <f>(BMW!AC16)</f>
        <v>0</v>
      </c>
    </row>
    <row r="715" spans="1:30" x14ac:dyDescent="0.25">
      <c r="A715" s="7" t="s">
        <v>1974</v>
      </c>
      <c r="B715" s="8" t="e">
        <f>(BMW!#REF!)</f>
        <v>#REF!</v>
      </c>
      <c r="C715" s="9" t="e">
        <f>(BMW!#REF!)</f>
        <v>#REF!</v>
      </c>
      <c r="D715" s="59" t="e">
        <f>(BMW!#REF!)</f>
        <v>#REF!</v>
      </c>
      <c r="E715" s="8" t="e">
        <f>(BMW!#REF!)</f>
        <v>#REF!</v>
      </c>
      <c r="F715" s="8" t="e">
        <f>(BMW!#REF!)</f>
        <v>#REF!</v>
      </c>
      <c r="G715" s="14" t="e">
        <f>(BMW!#REF!)</f>
        <v>#REF!</v>
      </c>
      <c r="H715" s="12" t="e">
        <f>(BMW!#REF!)</f>
        <v>#REF!</v>
      </c>
      <c r="I715" s="12" t="e">
        <f>(BMW!#REF!)</f>
        <v>#REF!</v>
      </c>
      <c r="J715" s="12" t="e">
        <f>(BMW!#REF!)</f>
        <v>#REF!</v>
      </c>
      <c r="K715" s="12" t="e">
        <f>(BMW!#REF!)</f>
        <v>#REF!</v>
      </c>
      <c r="L715" s="12" t="e">
        <f>(BMW!#REF!)</f>
        <v>#REF!</v>
      </c>
      <c r="M715" s="8" t="e">
        <f>(BMW!#REF!)</f>
        <v>#REF!</v>
      </c>
      <c r="N715" s="8" t="e">
        <f>(BMW!#REF!)</f>
        <v>#REF!</v>
      </c>
      <c r="O715" s="9" t="e">
        <f>(BMW!#REF!)</f>
        <v>#REF!</v>
      </c>
      <c r="P715" s="60" t="e">
        <f>(BMW!#REF!)</f>
        <v>#REF!</v>
      </c>
      <c r="Q715" s="8" t="e">
        <f>(BMW!#REF!)</f>
        <v>#REF!</v>
      </c>
      <c r="R715" s="14" t="e">
        <f>(BMW!#REF!)</f>
        <v>#REF!</v>
      </c>
      <c r="S715" s="12" t="e">
        <f>(BMW!#REF!)</f>
        <v>#REF!</v>
      </c>
      <c r="T715" s="12" t="e">
        <f>(BMW!#REF!)</f>
        <v>#REF!</v>
      </c>
      <c r="U715" s="12" t="e">
        <f>(BMW!#REF!)</f>
        <v>#REF!</v>
      </c>
      <c r="V715" s="12" t="e">
        <f>(BMW!#REF!)</f>
        <v>#REF!</v>
      </c>
      <c r="W715" s="12" t="e">
        <f>(BMW!#REF!)</f>
        <v>#REF!</v>
      </c>
      <c r="X715" s="8" t="e">
        <f>(BMW!#REF!)</f>
        <v>#REF!</v>
      </c>
      <c r="Y715" s="8" t="e">
        <f>(BMW!#REF!)</f>
        <v>#REF!</v>
      </c>
      <c r="Z715" s="9" t="e">
        <f>(BMW!#REF!)</f>
        <v>#REF!</v>
      </c>
      <c r="AA715" s="8" t="e">
        <f>(BMW!#REF!)</f>
        <v>#REF!</v>
      </c>
      <c r="AB715" s="8" t="e">
        <f>(BMW!#REF!)</f>
        <v>#REF!</v>
      </c>
      <c r="AC715" s="8" t="e">
        <f>(BMW!#REF!)</f>
        <v>#REF!</v>
      </c>
      <c r="AD715" s="8" t="e">
        <f>(BMW!#REF!)</f>
        <v>#REF!</v>
      </c>
    </row>
    <row r="716" spans="1:30" x14ac:dyDescent="0.25">
      <c r="A716" s="7" t="s">
        <v>1974</v>
      </c>
      <c r="B716" s="8" t="e">
        <f>(BMW!#REF!)</f>
        <v>#REF!</v>
      </c>
      <c r="C716" s="9" t="e">
        <f>(BMW!#REF!)</f>
        <v>#REF!</v>
      </c>
      <c r="D716" s="59" t="e">
        <f>(BMW!#REF!)</f>
        <v>#REF!</v>
      </c>
      <c r="E716" s="8" t="e">
        <f>(BMW!#REF!)</f>
        <v>#REF!</v>
      </c>
      <c r="F716" s="8" t="e">
        <f>(BMW!#REF!)</f>
        <v>#REF!</v>
      </c>
      <c r="G716" s="14" t="e">
        <f>(BMW!#REF!)</f>
        <v>#REF!</v>
      </c>
      <c r="H716" s="12" t="e">
        <f>(BMW!#REF!)</f>
        <v>#REF!</v>
      </c>
      <c r="I716" s="12" t="e">
        <f>(BMW!#REF!)</f>
        <v>#REF!</v>
      </c>
      <c r="J716" s="12" t="e">
        <f>(BMW!#REF!)</f>
        <v>#REF!</v>
      </c>
      <c r="K716" s="12" t="e">
        <f>(BMW!#REF!)</f>
        <v>#REF!</v>
      </c>
      <c r="L716" s="12" t="e">
        <f>(BMW!#REF!)</f>
        <v>#REF!</v>
      </c>
      <c r="M716" s="8" t="e">
        <f>(BMW!#REF!)</f>
        <v>#REF!</v>
      </c>
      <c r="N716" s="8" t="e">
        <f>(BMW!#REF!)</f>
        <v>#REF!</v>
      </c>
      <c r="O716" s="9" t="e">
        <f>(BMW!#REF!)</f>
        <v>#REF!</v>
      </c>
      <c r="P716" s="60" t="e">
        <f>(BMW!#REF!)</f>
        <v>#REF!</v>
      </c>
      <c r="Q716" s="8" t="e">
        <f>(BMW!#REF!)</f>
        <v>#REF!</v>
      </c>
      <c r="R716" s="14" t="e">
        <f>(BMW!#REF!)</f>
        <v>#REF!</v>
      </c>
      <c r="S716" s="12" t="e">
        <f>(BMW!#REF!)</f>
        <v>#REF!</v>
      </c>
      <c r="T716" s="12" t="e">
        <f>(BMW!#REF!)</f>
        <v>#REF!</v>
      </c>
      <c r="U716" s="12" t="e">
        <f>(BMW!#REF!)</f>
        <v>#REF!</v>
      </c>
      <c r="V716" s="12" t="e">
        <f>(BMW!#REF!)</f>
        <v>#REF!</v>
      </c>
      <c r="W716" s="12" t="e">
        <f>(BMW!#REF!)</f>
        <v>#REF!</v>
      </c>
      <c r="X716" s="8" t="e">
        <f>(BMW!#REF!)</f>
        <v>#REF!</v>
      </c>
      <c r="Y716" s="8" t="e">
        <f>(BMW!#REF!)</f>
        <v>#REF!</v>
      </c>
      <c r="Z716" s="9" t="e">
        <f>(BMW!#REF!)</f>
        <v>#REF!</v>
      </c>
      <c r="AA716" s="8" t="e">
        <f>(BMW!#REF!)</f>
        <v>#REF!</v>
      </c>
      <c r="AB716" s="8" t="e">
        <f>(BMW!#REF!)</f>
        <v>#REF!</v>
      </c>
      <c r="AC716" s="8" t="e">
        <f>(BMW!#REF!)</f>
        <v>#REF!</v>
      </c>
      <c r="AD716" s="8" t="e">
        <f>(BMW!#REF!)</f>
        <v>#REF!</v>
      </c>
    </row>
    <row r="717" spans="1:30" x14ac:dyDescent="0.25">
      <c r="A717" s="7" t="s">
        <v>1974</v>
      </c>
      <c r="B717" s="8" t="e">
        <f>(BMW!#REF!)</f>
        <v>#REF!</v>
      </c>
      <c r="C717" s="9" t="e">
        <f>(BMW!#REF!)</f>
        <v>#REF!</v>
      </c>
      <c r="D717" s="59" t="e">
        <f>(BMW!#REF!)</f>
        <v>#REF!</v>
      </c>
      <c r="E717" s="8" t="e">
        <f>(BMW!#REF!)</f>
        <v>#REF!</v>
      </c>
      <c r="F717" s="8" t="e">
        <f>(BMW!#REF!)</f>
        <v>#REF!</v>
      </c>
      <c r="G717" s="14" t="e">
        <f>(BMW!#REF!)</f>
        <v>#REF!</v>
      </c>
      <c r="H717" s="12" t="e">
        <f>(BMW!#REF!)</f>
        <v>#REF!</v>
      </c>
      <c r="I717" s="12" t="e">
        <f>(BMW!#REF!)</f>
        <v>#REF!</v>
      </c>
      <c r="J717" s="12" t="e">
        <f>(BMW!#REF!)</f>
        <v>#REF!</v>
      </c>
      <c r="K717" s="12" t="e">
        <f>(BMW!#REF!)</f>
        <v>#REF!</v>
      </c>
      <c r="L717" s="12" t="e">
        <f>(BMW!#REF!)</f>
        <v>#REF!</v>
      </c>
      <c r="M717" s="8" t="e">
        <f>(BMW!#REF!)</f>
        <v>#REF!</v>
      </c>
      <c r="N717" s="8" t="e">
        <f>(BMW!#REF!)</f>
        <v>#REF!</v>
      </c>
      <c r="O717" s="9" t="e">
        <f>(BMW!#REF!)</f>
        <v>#REF!</v>
      </c>
      <c r="P717" s="60" t="e">
        <f>(BMW!#REF!)</f>
        <v>#REF!</v>
      </c>
      <c r="Q717" s="8" t="e">
        <f>(BMW!#REF!)</f>
        <v>#REF!</v>
      </c>
      <c r="R717" s="14" t="e">
        <f>(BMW!#REF!)</f>
        <v>#REF!</v>
      </c>
      <c r="S717" s="12" t="e">
        <f>(BMW!#REF!)</f>
        <v>#REF!</v>
      </c>
      <c r="T717" s="12" t="e">
        <f>(BMW!#REF!)</f>
        <v>#REF!</v>
      </c>
      <c r="U717" s="12" t="e">
        <f>(BMW!#REF!)</f>
        <v>#REF!</v>
      </c>
      <c r="V717" s="12" t="e">
        <f>(BMW!#REF!)</f>
        <v>#REF!</v>
      </c>
      <c r="W717" s="12" t="e">
        <f>(BMW!#REF!)</f>
        <v>#REF!</v>
      </c>
      <c r="X717" s="8" t="e">
        <f>(BMW!#REF!)</f>
        <v>#REF!</v>
      </c>
      <c r="Y717" s="8" t="e">
        <f>(BMW!#REF!)</f>
        <v>#REF!</v>
      </c>
      <c r="Z717" s="9" t="e">
        <f>(BMW!#REF!)</f>
        <v>#REF!</v>
      </c>
      <c r="AA717" s="8" t="e">
        <f>(BMW!#REF!)</f>
        <v>#REF!</v>
      </c>
      <c r="AB717" s="8" t="e">
        <f>(BMW!#REF!)</f>
        <v>#REF!</v>
      </c>
      <c r="AC717" s="8" t="e">
        <f>(BMW!#REF!)</f>
        <v>#REF!</v>
      </c>
      <c r="AD717" s="8" t="e">
        <f>(BMW!#REF!)</f>
        <v>#REF!</v>
      </c>
    </row>
    <row r="718" spans="1:30" x14ac:dyDescent="0.25">
      <c r="A718" s="7" t="s">
        <v>1974</v>
      </c>
      <c r="B718" s="8" t="e">
        <f>(BMW!#REF!)</f>
        <v>#REF!</v>
      </c>
      <c r="C718" s="9" t="e">
        <f>(BMW!#REF!)</f>
        <v>#REF!</v>
      </c>
      <c r="D718" s="59" t="e">
        <f>(BMW!#REF!)</f>
        <v>#REF!</v>
      </c>
      <c r="E718" s="8" t="e">
        <f>(BMW!#REF!)</f>
        <v>#REF!</v>
      </c>
      <c r="F718" s="8" t="e">
        <f>(BMW!#REF!)</f>
        <v>#REF!</v>
      </c>
      <c r="G718" s="14" t="e">
        <f>(BMW!#REF!)</f>
        <v>#REF!</v>
      </c>
      <c r="H718" s="12" t="e">
        <f>(BMW!#REF!)</f>
        <v>#REF!</v>
      </c>
      <c r="I718" s="12" t="e">
        <f>(BMW!#REF!)</f>
        <v>#REF!</v>
      </c>
      <c r="J718" s="12" t="e">
        <f>(BMW!#REF!)</f>
        <v>#REF!</v>
      </c>
      <c r="K718" s="12" t="e">
        <f>(BMW!#REF!)</f>
        <v>#REF!</v>
      </c>
      <c r="L718" s="12" t="e">
        <f>(BMW!#REF!)</f>
        <v>#REF!</v>
      </c>
      <c r="M718" s="8" t="e">
        <f>(BMW!#REF!)</f>
        <v>#REF!</v>
      </c>
      <c r="N718" s="8" t="e">
        <f>(BMW!#REF!)</f>
        <v>#REF!</v>
      </c>
      <c r="O718" s="9" t="e">
        <f>(BMW!#REF!)</f>
        <v>#REF!</v>
      </c>
      <c r="P718" s="60" t="e">
        <f>(BMW!#REF!)</f>
        <v>#REF!</v>
      </c>
      <c r="Q718" s="8" t="e">
        <f>(BMW!#REF!)</f>
        <v>#REF!</v>
      </c>
      <c r="R718" s="14" t="e">
        <f>(BMW!#REF!)</f>
        <v>#REF!</v>
      </c>
      <c r="S718" s="12" t="e">
        <f>(BMW!#REF!)</f>
        <v>#REF!</v>
      </c>
      <c r="T718" s="12" t="e">
        <f>(BMW!#REF!)</f>
        <v>#REF!</v>
      </c>
      <c r="U718" s="12" t="e">
        <f>(BMW!#REF!)</f>
        <v>#REF!</v>
      </c>
      <c r="V718" s="12" t="e">
        <f>(BMW!#REF!)</f>
        <v>#REF!</v>
      </c>
      <c r="W718" s="12" t="e">
        <f>(BMW!#REF!)</f>
        <v>#REF!</v>
      </c>
      <c r="X718" s="8" t="e">
        <f>(BMW!#REF!)</f>
        <v>#REF!</v>
      </c>
      <c r="Y718" s="8" t="e">
        <f>(BMW!#REF!)</f>
        <v>#REF!</v>
      </c>
      <c r="Z718" s="9" t="e">
        <f>(BMW!#REF!)</f>
        <v>#REF!</v>
      </c>
      <c r="AA718" s="8" t="e">
        <f>(BMW!#REF!)</f>
        <v>#REF!</v>
      </c>
      <c r="AB718" s="8" t="e">
        <f>(BMW!#REF!)</f>
        <v>#REF!</v>
      </c>
      <c r="AC718" s="8" t="e">
        <f>(BMW!#REF!)</f>
        <v>#REF!</v>
      </c>
      <c r="AD718" s="8" t="e">
        <f>(BMW!#REF!)</f>
        <v>#REF!</v>
      </c>
    </row>
    <row r="719" spans="1:30" x14ac:dyDescent="0.25">
      <c r="A719" s="7" t="s">
        <v>1974</v>
      </c>
      <c r="B719" s="8" t="str">
        <f>(BMW!A19)</f>
        <v>3-Series GT (F34/35)</v>
      </c>
      <c r="C719" s="9" t="str">
        <f>(BMW!B19)</f>
        <v>2015-2019</v>
      </c>
      <c r="D719" s="59" t="str">
        <f>(BMW!C19)</f>
        <v>FF04</v>
      </c>
      <c r="E719" s="8" t="str">
        <f>(BMW!D19)</f>
        <v>Liquid Metal</v>
      </c>
      <c r="F719" s="8" t="str">
        <f>(BMW!E19)</f>
        <v>04M008530043LM</v>
      </c>
      <c r="G719" s="14">
        <f>(BMW!F19)</f>
        <v>2</v>
      </c>
      <c r="H719" s="12" t="str">
        <f>(BMW!G19)</f>
        <v>20"</v>
      </c>
      <c r="I719" s="12" t="str">
        <f>(BMW!H19)</f>
        <v>8.5"</v>
      </c>
      <c r="J719" s="12" t="str">
        <f>(BMW!I19)</f>
        <v>30</v>
      </c>
      <c r="K719" s="12" t="str">
        <f>(BMW!J19)</f>
        <v>5x120</v>
      </c>
      <c r="L719" s="12">
        <f>(BMW!K19)</f>
        <v>72.599999999999994</v>
      </c>
      <c r="M719" s="8" t="str">
        <f>(BMW!L19)</f>
        <v>Medium Offset</v>
      </c>
      <c r="N719" s="8">
        <f>(BMW!M19)</f>
        <v>23</v>
      </c>
      <c r="O719" s="9" t="str">
        <f>(BMW!N19)</f>
        <v>235/40R20</v>
      </c>
      <c r="P719" s="60" t="str">
        <f>(BMW!O19)</f>
        <v>FF04</v>
      </c>
      <c r="Q719" s="8" t="str">
        <f>(BMW!P19)</f>
        <v>04M009542043LM</v>
      </c>
      <c r="R719" s="14">
        <f>(BMW!Q19)</f>
        <v>27</v>
      </c>
      <c r="S719" s="12" t="str">
        <f>(BMW!R19)</f>
        <v>20"</v>
      </c>
      <c r="T719" s="12" t="str">
        <f>(BMW!S19)</f>
        <v>9.5"</v>
      </c>
      <c r="U719" s="12" t="str">
        <f>(BMW!T19)</f>
        <v>42</v>
      </c>
      <c r="V719" s="12" t="str">
        <f>(BMW!U19)</f>
        <v>5x120</v>
      </c>
      <c r="W719" s="12">
        <f>(BMW!V19)</f>
        <v>72.599999999999994</v>
      </c>
      <c r="X719" s="8" t="str">
        <f>(BMW!W19)</f>
        <v>Medium Offset</v>
      </c>
      <c r="Y719" s="8">
        <f>(BMW!X19)</f>
        <v>24</v>
      </c>
      <c r="Z719" s="9" t="str">
        <f>(BMW!Y19)</f>
        <v>265/35R20</v>
      </c>
      <c r="AA719" s="8">
        <f>(BMW!Z19)</f>
        <v>0</v>
      </c>
      <c r="AB719" s="8" t="str">
        <f>(BMW!AA19)</f>
        <v>Use OEM</v>
      </c>
      <c r="AC719" s="8" t="str">
        <f>(BMW!AB19)</f>
        <v>M14x1.25x27mm Conical</v>
      </c>
      <c r="AD719" s="8">
        <f>(BMW!AC19)</f>
        <v>0</v>
      </c>
    </row>
    <row r="720" spans="1:30" x14ac:dyDescent="0.25">
      <c r="A720" s="7" t="s">
        <v>1974</v>
      </c>
      <c r="B720" s="8" t="e">
        <f>(BMW!#REF!)</f>
        <v>#REF!</v>
      </c>
      <c r="C720" s="9" t="e">
        <f>(BMW!#REF!)</f>
        <v>#REF!</v>
      </c>
      <c r="D720" s="59" t="e">
        <f>(BMW!#REF!)</f>
        <v>#REF!</v>
      </c>
      <c r="E720" s="8" t="e">
        <f>(BMW!#REF!)</f>
        <v>#REF!</v>
      </c>
      <c r="F720" s="8" t="e">
        <f>(BMW!#REF!)</f>
        <v>#REF!</v>
      </c>
      <c r="G720" s="14" t="e">
        <f>(BMW!#REF!)</f>
        <v>#REF!</v>
      </c>
      <c r="H720" s="12" t="e">
        <f>(BMW!#REF!)</f>
        <v>#REF!</v>
      </c>
      <c r="I720" s="12" t="e">
        <f>(BMW!#REF!)</f>
        <v>#REF!</v>
      </c>
      <c r="J720" s="12" t="e">
        <f>(BMW!#REF!)</f>
        <v>#REF!</v>
      </c>
      <c r="K720" s="12" t="e">
        <f>(BMW!#REF!)</f>
        <v>#REF!</v>
      </c>
      <c r="L720" s="12" t="e">
        <f>(BMW!#REF!)</f>
        <v>#REF!</v>
      </c>
      <c r="M720" s="8" t="e">
        <f>(BMW!#REF!)</f>
        <v>#REF!</v>
      </c>
      <c r="N720" s="8" t="e">
        <f>(BMW!#REF!)</f>
        <v>#REF!</v>
      </c>
      <c r="O720" s="9" t="e">
        <f>(BMW!#REF!)</f>
        <v>#REF!</v>
      </c>
      <c r="P720" s="60" t="e">
        <f>(BMW!#REF!)</f>
        <v>#REF!</v>
      </c>
      <c r="Q720" s="8" t="e">
        <f>(BMW!#REF!)</f>
        <v>#REF!</v>
      </c>
      <c r="R720" s="14" t="e">
        <f>(BMW!#REF!)</f>
        <v>#REF!</v>
      </c>
      <c r="S720" s="12" t="e">
        <f>(BMW!#REF!)</f>
        <v>#REF!</v>
      </c>
      <c r="T720" s="12" t="e">
        <f>(BMW!#REF!)</f>
        <v>#REF!</v>
      </c>
      <c r="U720" s="12" t="e">
        <f>(BMW!#REF!)</f>
        <v>#REF!</v>
      </c>
      <c r="V720" s="12" t="e">
        <f>(BMW!#REF!)</f>
        <v>#REF!</v>
      </c>
      <c r="W720" s="12" t="e">
        <f>(BMW!#REF!)</f>
        <v>#REF!</v>
      </c>
      <c r="X720" s="8" t="e">
        <f>(BMW!#REF!)</f>
        <v>#REF!</v>
      </c>
      <c r="Y720" s="8" t="e">
        <f>(BMW!#REF!)</f>
        <v>#REF!</v>
      </c>
      <c r="Z720" s="9" t="e">
        <f>(BMW!#REF!)</f>
        <v>#REF!</v>
      </c>
      <c r="AA720" s="8" t="e">
        <f>(BMW!#REF!)</f>
        <v>#REF!</v>
      </c>
      <c r="AB720" s="8" t="e">
        <f>(BMW!#REF!)</f>
        <v>#REF!</v>
      </c>
      <c r="AC720" s="8" t="e">
        <f>(BMW!#REF!)</f>
        <v>#REF!</v>
      </c>
      <c r="AD720" s="8" t="e">
        <f>(BMW!#REF!)</f>
        <v>#REF!</v>
      </c>
    </row>
    <row r="721" spans="1:30" x14ac:dyDescent="0.25">
      <c r="A721" s="7" t="s">
        <v>1974</v>
      </c>
      <c r="B721" s="8" t="e">
        <f>(BMW!#REF!)</f>
        <v>#REF!</v>
      </c>
      <c r="C721" s="9" t="e">
        <f>(BMW!#REF!)</f>
        <v>#REF!</v>
      </c>
      <c r="D721" s="59" t="e">
        <f>(BMW!#REF!)</f>
        <v>#REF!</v>
      </c>
      <c r="E721" s="8" t="e">
        <f>(BMW!#REF!)</f>
        <v>#REF!</v>
      </c>
      <c r="F721" s="8" t="e">
        <f>(BMW!#REF!)</f>
        <v>#REF!</v>
      </c>
      <c r="G721" s="14" t="e">
        <f>(BMW!#REF!)</f>
        <v>#REF!</v>
      </c>
      <c r="H721" s="12" t="e">
        <f>(BMW!#REF!)</f>
        <v>#REF!</v>
      </c>
      <c r="I721" s="12" t="e">
        <f>(BMW!#REF!)</f>
        <v>#REF!</v>
      </c>
      <c r="J721" s="12" t="e">
        <f>(BMW!#REF!)</f>
        <v>#REF!</v>
      </c>
      <c r="K721" s="12" t="e">
        <f>(BMW!#REF!)</f>
        <v>#REF!</v>
      </c>
      <c r="L721" s="12" t="e">
        <f>(BMW!#REF!)</f>
        <v>#REF!</v>
      </c>
      <c r="M721" s="8" t="e">
        <f>(BMW!#REF!)</f>
        <v>#REF!</v>
      </c>
      <c r="N721" s="8" t="e">
        <f>(BMW!#REF!)</f>
        <v>#REF!</v>
      </c>
      <c r="O721" s="9" t="e">
        <f>(BMW!#REF!)</f>
        <v>#REF!</v>
      </c>
      <c r="P721" s="60" t="e">
        <f>(BMW!#REF!)</f>
        <v>#REF!</v>
      </c>
      <c r="Q721" s="8" t="e">
        <f>(BMW!#REF!)</f>
        <v>#REF!</v>
      </c>
      <c r="R721" s="14" t="e">
        <f>(BMW!#REF!)</f>
        <v>#REF!</v>
      </c>
      <c r="S721" s="12" t="e">
        <f>(BMW!#REF!)</f>
        <v>#REF!</v>
      </c>
      <c r="T721" s="12" t="e">
        <f>(BMW!#REF!)</f>
        <v>#REF!</v>
      </c>
      <c r="U721" s="12" t="e">
        <f>(BMW!#REF!)</f>
        <v>#REF!</v>
      </c>
      <c r="V721" s="12" t="e">
        <f>(BMW!#REF!)</f>
        <v>#REF!</v>
      </c>
      <c r="W721" s="12" t="e">
        <f>(BMW!#REF!)</f>
        <v>#REF!</v>
      </c>
      <c r="X721" s="8" t="e">
        <f>(BMW!#REF!)</f>
        <v>#REF!</v>
      </c>
      <c r="Y721" s="8" t="e">
        <f>(BMW!#REF!)</f>
        <v>#REF!</v>
      </c>
      <c r="Z721" s="9" t="e">
        <f>(BMW!#REF!)</f>
        <v>#REF!</v>
      </c>
      <c r="AA721" s="8" t="e">
        <f>(BMW!#REF!)</f>
        <v>#REF!</v>
      </c>
      <c r="AB721" s="8" t="e">
        <f>(BMW!#REF!)</f>
        <v>#REF!</v>
      </c>
      <c r="AC721" s="8" t="e">
        <f>(BMW!#REF!)</f>
        <v>#REF!</v>
      </c>
      <c r="AD721" s="8" t="e">
        <f>(BMW!#REF!)</f>
        <v>#REF!</v>
      </c>
    </row>
    <row r="722" spans="1:30" x14ac:dyDescent="0.25">
      <c r="A722" s="7" t="s">
        <v>1974</v>
      </c>
      <c r="B722" s="8" t="e">
        <f>(BMW!#REF!)</f>
        <v>#REF!</v>
      </c>
      <c r="C722" s="9" t="e">
        <f>(BMW!#REF!)</f>
        <v>#REF!</v>
      </c>
      <c r="D722" s="59" t="e">
        <f>(BMW!#REF!)</f>
        <v>#REF!</v>
      </c>
      <c r="E722" s="8" t="e">
        <f>(BMW!#REF!)</f>
        <v>#REF!</v>
      </c>
      <c r="F722" s="8" t="e">
        <f>(BMW!#REF!)</f>
        <v>#REF!</v>
      </c>
      <c r="G722" s="14" t="e">
        <f>(BMW!#REF!)</f>
        <v>#REF!</v>
      </c>
      <c r="H722" s="12" t="e">
        <f>(BMW!#REF!)</f>
        <v>#REF!</v>
      </c>
      <c r="I722" s="12" t="e">
        <f>(BMW!#REF!)</f>
        <v>#REF!</v>
      </c>
      <c r="J722" s="12" t="e">
        <f>(BMW!#REF!)</f>
        <v>#REF!</v>
      </c>
      <c r="K722" s="12" t="e">
        <f>(BMW!#REF!)</f>
        <v>#REF!</v>
      </c>
      <c r="L722" s="12" t="e">
        <f>(BMW!#REF!)</f>
        <v>#REF!</v>
      </c>
      <c r="M722" s="8" t="e">
        <f>(BMW!#REF!)</f>
        <v>#REF!</v>
      </c>
      <c r="N722" s="8" t="e">
        <f>(BMW!#REF!)</f>
        <v>#REF!</v>
      </c>
      <c r="O722" s="9" t="e">
        <f>(BMW!#REF!)</f>
        <v>#REF!</v>
      </c>
      <c r="P722" s="60" t="e">
        <f>(BMW!#REF!)</f>
        <v>#REF!</v>
      </c>
      <c r="Q722" s="8" t="e">
        <f>(BMW!#REF!)</f>
        <v>#REF!</v>
      </c>
      <c r="R722" s="14" t="e">
        <f>(BMW!#REF!)</f>
        <v>#REF!</v>
      </c>
      <c r="S722" s="12" t="e">
        <f>(BMW!#REF!)</f>
        <v>#REF!</v>
      </c>
      <c r="T722" s="12" t="e">
        <f>(BMW!#REF!)</f>
        <v>#REF!</v>
      </c>
      <c r="U722" s="12" t="e">
        <f>(BMW!#REF!)</f>
        <v>#REF!</v>
      </c>
      <c r="V722" s="12" t="e">
        <f>(BMW!#REF!)</f>
        <v>#REF!</v>
      </c>
      <c r="W722" s="12" t="e">
        <f>(BMW!#REF!)</f>
        <v>#REF!</v>
      </c>
      <c r="X722" s="8" t="e">
        <f>(BMW!#REF!)</f>
        <v>#REF!</v>
      </c>
      <c r="Y722" s="8" t="e">
        <f>(BMW!#REF!)</f>
        <v>#REF!</v>
      </c>
      <c r="Z722" s="9" t="e">
        <f>(BMW!#REF!)</f>
        <v>#REF!</v>
      </c>
      <c r="AA722" s="8" t="e">
        <f>(BMW!#REF!)</f>
        <v>#REF!</v>
      </c>
      <c r="AB722" s="8" t="e">
        <f>(BMW!#REF!)</f>
        <v>#REF!</v>
      </c>
      <c r="AC722" s="8" t="e">
        <f>(BMW!#REF!)</f>
        <v>#REF!</v>
      </c>
      <c r="AD722" s="8" t="e">
        <f>(BMW!#REF!)</f>
        <v>#REF!</v>
      </c>
    </row>
    <row r="723" spans="1:30" x14ac:dyDescent="0.25">
      <c r="A723" s="7" t="s">
        <v>1974</v>
      </c>
      <c r="B723" s="8" t="str">
        <f>(BMW!A20)</f>
        <v>3-Series GT (F34/35)</v>
      </c>
      <c r="C723" s="9" t="str">
        <f>(BMW!B20)</f>
        <v>2015-2019</v>
      </c>
      <c r="D723" s="59" t="str">
        <f>(BMW!C20)</f>
        <v>FF10</v>
      </c>
      <c r="E723" s="8" t="str">
        <f>(BMW!D20)</f>
        <v>Liquid Metal</v>
      </c>
      <c r="F723" s="8" t="str">
        <f>(BMW!E20)</f>
        <v>10M008530043LM</v>
      </c>
      <c r="G723" s="14">
        <f>(BMW!F20)</f>
        <v>23</v>
      </c>
      <c r="H723" s="12" t="str">
        <f>(BMW!G20)</f>
        <v>20"</v>
      </c>
      <c r="I723" s="12" t="str">
        <f>(BMW!H20)</f>
        <v>8.5"</v>
      </c>
      <c r="J723" s="12" t="str">
        <f>(BMW!I20)</f>
        <v>30</v>
      </c>
      <c r="K723" s="12" t="str">
        <f>(BMW!J20)</f>
        <v>5x120</v>
      </c>
      <c r="L723" s="12">
        <f>(BMW!K20)</f>
        <v>72.599999999999994</v>
      </c>
      <c r="M723" s="8" t="str">
        <f>(BMW!L20)</f>
        <v>Medium Offset</v>
      </c>
      <c r="N723" s="8">
        <f>(BMW!M20)</f>
        <v>0</v>
      </c>
      <c r="O723" s="9" t="str">
        <f>(BMW!N20)</f>
        <v>235/40R20</v>
      </c>
      <c r="P723" s="60" t="str">
        <f>(BMW!O20)</f>
        <v>FF10</v>
      </c>
      <c r="Q723" s="8" t="str">
        <f>(BMW!P20)</f>
        <v>10M009542043LM</v>
      </c>
      <c r="R723" s="14">
        <f>(BMW!Q20)</f>
        <v>-1</v>
      </c>
      <c r="S723" s="12" t="str">
        <f>(BMW!R20)</f>
        <v>20"</v>
      </c>
      <c r="T723" s="12" t="str">
        <f>(BMW!S20)</f>
        <v>9.5"</v>
      </c>
      <c r="U723" s="12" t="str">
        <f>(BMW!T20)</f>
        <v>42</v>
      </c>
      <c r="V723" s="12" t="str">
        <f>(BMW!U20)</f>
        <v>5x120</v>
      </c>
      <c r="W723" s="12">
        <f>(BMW!V20)</f>
        <v>72.599999999999994</v>
      </c>
      <c r="X723" s="8" t="str">
        <f>(BMW!W20)</f>
        <v>Medium Offset</v>
      </c>
      <c r="Y723" s="8">
        <f>(BMW!X20)</f>
        <v>0</v>
      </c>
      <c r="Z723" s="9" t="str">
        <f>(BMW!Y20)</f>
        <v>265/35R20</v>
      </c>
      <c r="AA723" s="8">
        <f>(BMW!Z20)</f>
        <v>0</v>
      </c>
      <c r="AB723" s="8" t="str">
        <f>(BMW!AA20)</f>
        <v>Use OEM</v>
      </c>
      <c r="AC723" s="8" t="str">
        <f>(BMW!AB20)</f>
        <v>M14x1.25x27mm Conical</v>
      </c>
      <c r="AD723" s="8">
        <f>(BMW!AC20)</f>
        <v>0</v>
      </c>
    </row>
    <row r="724" spans="1:30" x14ac:dyDescent="0.25">
      <c r="A724" s="7" t="s">
        <v>1974</v>
      </c>
      <c r="B724" s="8" t="e">
        <f>(BMW!#REF!)</f>
        <v>#REF!</v>
      </c>
      <c r="C724" s="9" t="e">
        <f>(BMW!#REF!)</f>
        <v>#REF!</v>
      </c>
      <c r="D724" s="59" t="e">
        <f>(BMW!#REF!)</f>
        <v>#REF!</v>
      </c>
      <c r="E724" s="8" t="e">
        <f>(BMW!#REF!)</f>
        <v>#REF!</v>
      </c>
      <c r="F724" s="8" t="e">
        <f>(BMW!#REF!)</f>
        <v>#REF!</v>
      </c>
      <c r="G724" s="14" t="e">
        <f>(BMW!#REF!)</f>
        <v>#REF!</v>
      </c>
      <c r="H724" s="12" t="e">
        <f>(BMW!#REF!)</f>
        <v>#REF!</v>
      </c>
      <c r="I724" s="12" t="e">
        <f>(BMW!#REF!)</f>
        <v>#REF!</v>
      </c>
      <c r="J724" s="12" t="e">
        <f>(BMW!#REF!)</f>
        <v>#REF!</v>
      </c>
      <c r="K724" s="12" t="e">
        <f>(BMW!#REF!)</f>
        <v>#REF!</v>
      </c>
      <c r="L724" s="12" t="e">
        <f>(BMW!#REF!)</f>
        <v>#REF!</v>
      </c>
      <c r="M724" s="8" t="e">
        <f>(BMW!#REF!)</f>
        <v>#REF!</v>
      </c>
      <c r="N724" s="8" t="e">
        <f>(BMW!#REF!)</f>
        <v>#REF!</v>
      </c>
      <c r="O724" s="9" t="e">
        <f>(BMW!#REF!)</f>
        <v>#REF!</v>
      </c>
      <c r="P724" s="60" t="e">
        <f>(BMW!#REF!)</f>
        <v>#REF!</v>
      </c>
      <c r="Q724" s="8" t="e">
        <f>(BMW!#REF!)</f>
        <v>#REF!</v>
      </c>
      <c r="R724" s="14" t="e">
        <f>(BMW!#REF!)</f>
        <v>#REF!</v>
      </c>
      <c r="S724" s="12" t="e">
        <f>(BMW!#REF!)</f>
        <v>#REF!</v>
      </c>
      <c r="T724" s="12" t="e">
        <f>(BMW!#REF!)</f>
        <v>#REF!</v>
      </c>
      <c r="U724" s="12" t="e">
        <f>(BMW!#REF!)</f>
        <v>#REF!</v>
      </c>
      <c r="V724" s="12" t="e">
        <f>(BMW!#REF!)</f>
        <v>#REF!</v>
      </c>
      <c r="W724" s="12" t="e">
        <f>(BMW!#REF!)</f>
        <v>#REF!</v>
      </c>
      <c r="X724" s="8" t="e">
        <f>(BMW!#REF!)</f>
        <v>#REF!</v>
      </c>
      <c r="Y724" s="8" t="e">
        <f>(BMW!#REF!)</f>
        <v>#REF!</v>
      </c>
      <c r="Z724" s="9" t="e">
        <f>(BMW!#REF!)</f>
        <v>#REF!</v>
      </c>
      <c r="AA724" s="8" t="e">
        <f>(BMW!#REF!)</f>
        <v>#REF!</v>
      </c>
      <c r="AB724" s="8" t="e">
        <f>(BMW!#REF!)</f>
        <v>#REF!</v>
      </c>
      <c r="AC724" s="8" t="e">
        <f>(BMW!#REF!)</f>
        <v>#REF!</v>
      </c>
      <c r="AD724" s="8" t="e">
        <f>(BMW!#REF!)</f>
        <v>#REF!</v>
      </c>
    </row>
    <row r="725" spans="1:30" x14ac:dyDescent="0.25">
      <c r="A725" s="7" t="s">
        <v>1974</v>
      </c>
      <c r="B725" s="8" t="str">
        <f>(BMW!A21)</f>
        <v>3-Series GT (F34/35)</v>
      </c>
      <c r="C725" s="9" t="str">
        <f>(BMW!B21)</f>
        <v>2015-2019</v>
      </c>
      <c r="D725" s="59" t="str">
        <f>(BMW!C21)</f>
        <v>FF11</v>
      </c>
      <c r="E725" s="8" t="str">
        <f>(BMW!D21)</f>
        <v>Liquid Metal</v>
      </c>
      <c r="F725" s="8" t="str">
        <f>(BMW!E21)</f>
        <v>11M908530043LM</v>
      </c>
      <c r="G725" s="14">
        <f>(BMW!F21)</f>
        <v>28</v>
      </c>
      <c r="H725" s="12" t="str">
        <f>(BMW!G21)</f>
        <v>19"</v>
      </c>
      <c r="I725" s="12" t="str">
        <f>(BMW!H21)</f>
        <v>8.5"</v>
      </c>
      <c r="J725" s="12" t="str">
        <f>(BMW!I21)</f>
        <v>30</v>
      </c>
      <c r="K725" s="12" t="str">
        <f>(BMW!J21)</f>
        <v>5x120</v>
      </c>
      <c r="L725" s="12">
        <f>(BMW!K21)</f>
        <v>72.599999999999994</v>
      </c>
      <c r="M725" s="8" t="str">
        <f>(BMW!L21)</f>
        <v>Medium Offset</v>
      </c>
      <c r="N725" s="8">
        <f>(BMW!M21)</f>
        <v>0</v>
      </c>
      <c r="O725" s="9" t="str">
        <f>(BMW!N21)</f>
        <v>235/45R19</v>
      </c>
      <c r="P725" s="60" t="str">
        <f>(BMW!O21)</f>
        <v>FF11</v>
      </c>
      <c r="Q725" s="8" t="str">
        <f>(BMW!P21)</f>
        <v>11M909542043LM</v>
      </c>
      <c r="R725" s="14">
        <f>(BMW!Q21)</f>
        <v>34</v>
      </c>
      <c r="S725" s="12" t="str">
        <f>(BMW!R21)</f>
        <v>19"</v>
      </c>
      <c r="T725" s="12" t="str">
        <f>(BMW!S21)</f>
        <v>9.5"</v>
      </c>
      <c r="U725" s="12" t="str">
        <f>(BMW!T21)</f>
        <v>42</v>
      </c>
      <c r="V725" s="12" t="str">
        <f>(BMW!U21)</f>
        <v>5x120</v>
      </c>
      <c r="W725" s="12">
        <f>(BMW!V21)</f>
        <v>72.599999999999994</v>
      </c>
      <c r="X725" s="8" t="str">
        <f>(BMW!W21)</f>
        <v>Medium Offset</v>
      </c>
      <c r="Y725" s="8">
        <f>(BMW!X21)</f>
        <v>0</v>
      </c>
      <c r="Z725" s="9" t="str">
        <f>(BMW!Y21)</f>
        <v>265/40R19</v>
      </c>
      <c r="AA725" s="8">
        <f>(BMW!Z21)</f>
        <v>0</v>
      </c>
      <c r="AB725" s="8" t="str">
        <f>(BMW!AA21)</f>
        <v>Use OEM</v>
      </c>
      <c r="AC725" s="8" t="str">
        <f>(BMW!AB21)</f>
        <v>M14x1.25x27mm Conical</v>
      </c>
      <c r="AD725" s="8">
        <f>(BMW!AC21)</f>
        <v>0</v>
      </c>
    </row>
    <row r="726" spans="1:30" x14ac:dyDescent="0.25">
      <c r="A726" s="7" t="s">
        <v>1974</v>
      </c>
      <c r="B726" s="8" t="e">
        <f>(BMW!#REF!)</f>
        <v>#REF!</v>
      </c>
      <c r="C726" s="9" t="e">
        <f>(BMW!#REF!)</f>
        <v>#REF!</v>
      </c>
      <c r="D726" s="59" t="e">
        <f>(BMW!#REF!)</f>
        <v>#REF!</v>
      </c>
      <c r="E726" s="8" t="e">
        <f>(BMW!#REF!)</f>
        <v>#REF!</v>
      </c>
      <c r="F726" s="8" t="e">
        <f>(BMW!#REF!)</f>
        <v>#REF!</v>
      </c>
      <c r="G726" s="14" t="e">
        <f>(BMW!#REF!)</f>
        <v>#REF!</v>
      </c>
      <c r="H726" s="12" t="e">
        <f>(BMW!#REF!)</f>
        <v>#REF!</v>
      </c>
      <c r="I726" s="12" t="e">
        <f>(BMW!#REF!)</f>
        <v>#REF!</v>
      </c>
      <c r="J726" s="12" t="e">
        <f>(BMW!#REF!)</f>
        <v>#REF!</v>
      </c>
      <c r="K726" s="12" t="e">
        <f>(BMW!#REF!)</f>
        <v>#REF!</v>
      </c>
      <c r="L726" s="12" t="e">
        <f>(BMW!#REF!)</f>
        <v>#REF!</v>
      </c>
      <c r="M726" s="8" t="e">
        <f>(BMW!#REF!)</f>
        <v>#REF!</v>
      </c>
      <c r="N726" s="8" t="e">
        <f>(BMW!#REF!)</f>
        <v>#REF!</v>
      </c>
      <c r="O726" s="9" t="e">
        <f>(BMW!#REF!)</f>
        <v>#REF!</v>
      </c>
      <c r="P726" s="60" t="e">
        <f>(BMW!#REF!)</f>
        <v>#REF!</v>
      </c>
      <c r="Q726" s="8" t="e">
        <f>(BMW!#REF!)</f>
        <v>#REF!</v>
      </c>
      <c r="R726" s="14" t="e">
        <f>(BMW!#REF!)</f>
        <v>#REF!</v>
      </c>
      <c r="S726" s="12" t="e">
        <f>(BMW!#REF!)</f>
        <v>#REF!</v>
      </c>
      <c r="T726" s="12" t="e">
        <f>(BMW!#REF!)</f>
        <v>#REF!</v>
      </c>
      <c r="U726" s="12" t="e">
        <f>(BMW!#REF!)</f>
        <v>#REF!</v>
      </c>
      <c r="V726" s="12" t="e">
        <f>(BMW!#REF!)</f>
        <v>#REF!</v>
      </c>
      <c r="W726" s="12" t="e">
        <f>(BMW!#REF!)</f>
        <v>#REF!</v>
      </c>
      <c r="X726" s="8" t="e">
        <f>(BMW!#REF!)</f>
        <v>#REF!</v>
      </c>
      <c r="Y726" s="8" t="e">
        <f>(BMW!#REF!)</f>
        <v>#REF!</v>
      </c>
      <c r="Z726" s="9" t="e">
        <f>(BMW!#REF!)</f>
        <v>#REF!</v>
      </c>
      <c r="AA726" s="8" t="e">
        <f>(BMW!#REF!)</f>
        <v>#REF!</v>
      </c>
      <c r="AB726" s="8" t="e">
        <f>(BMW!#REF!)</f>
        <v>#REF!</v>
      </c>
      <c r="AC726" s="8" t="e">
        <f>(BMW!#REF!)</f>
        <v>#REF!</v>
      </c>
      <c r="AD726" s="8" t="e">
        <f>(BMW!#REF!)</f>
        <v>#REF!</v>
      </c>
    </row>
    <row r="727" spans="1:30" x14ac:dyDescent="0.25">
      <c r="A727" s="7" t="s">
        <v>1974</v>
      </c>
      <c r="B727" s="8" t="e">
        <f>(BMW!#REF!)</f>
        <v>#REF!</v>
      </c>
      <c r="C727" s="9" t="e">
        <f>(BMW!#REF!)</f>
        <v>#REF!</v>
      </c>
      <c r="D727" s="59" t="e">
        <f>(BMW!#REF!)</f>
        <v>#REF!</v>
      </c>
      <c r="E727" s="8" t="e">
        <f>(BMW!#REF!)</f>
        <v>#REF!</v>
      </c>
      <c r="F727" s="8" t="e">
        <f>(BMW!#REF!)</f>
        <v>#REF!</v>
      </c>
      <c r="G727" s="14" t="e">
        <f>(BMW!#REF!)</f>
        <v>#REF!</v>
      </c>
      <c r="H727" s="12" t="e">
        <f>(BMW!#REF!)</f>
        <v>#REF!</v>
      </c>
      <c r="I727" s="12" t="e">
        <f>(BMW!#REF!)</f>
        <v>#REF!</v>
      </c>
      <c r="J727" s="12" t="e">
        <f>(BMW!#REF!)</f>
        <v>#REF!</v>
      </c>
      <c r="K727" s="12" t="e">
        <f>(BMW!#REF!)</f>
        <v>#REF!</v>
      </c>
      <c r="L727" s="12" t="e">
        <f>(BMW!#REF!)</f>
        <v>#REF!</v>
      </c>
      <c r="M727" s="8" t="e">
        <f>(BMW!#REF!)</f>
        <v>#REF!</v>
      </c>
      <c r="N727" s="8" t="e">
        <f>(BMW!#REF!)</f>
        <v>#REF!</v>
      </c>
      <c r="O727" s="9" t="e">
        <f>(BMW!#REF!)</f>
        <v>#REF!</v>
      </c>
      <c r="P727" s="60" t="e">
        <f>(BMW!#REF!)</f>
        <v>#REF!</v>
      </c>
      <c r="Q727" s="8" t="e">
        <f>(BMW!#REF!)</f>
        <v>#REF!</v>
      </c>
      <c r="R727" s="14" t="e">
        <f>(BMW!#REF!)</f>
        <v>#REF!</v>
      </c>
      <c r="S727" s="12" t="e">
        <f>(BMW!#REF!)</f>
        <v>#REF!</v>
      </c>
      <c r="T727" s="12" t="e">
        <f>(BMW!#REF!)</f>
        <v>#REF!</v>
      </c>
      <c r="U727" s="12" t="e">
        <f>(BMW!#REF!)</f>
        <v>#REF!</v>
      </c>
      <c r="V727" s="12" t="e">
        <f>(BMW!#REF!)</f>
        <v>#REF!</v>
      </c>
      <c r="W727" s="12" t="e">
        <f>(BMW!#REF!)</f>
        <v>#REF!</v>
      </c>
      <c r="X727" s="8" t="e">
        <f>(BMW!#REF!)</f>
        <v>#REF!</v>
      </c>
      <c r="Y727" s="8" t="e">
        <f>(BMW!#REF!)</f>
        <v>#REF!</v>
      </c>
      <c r="Z727" s="9" t="e">
        <f>(BMW!#REF!)</f>
        <v>#REF!</v>
      </c>
      <c r="AA727" s="8" t="e">
        <f>(BMW!#REF!)</f>
        <v>#REF!</v>
      </c>
      <c r="AB727" s="8" t="e">
        <f>(BMW!#REF!)</f>
        <v>#REF!</v>
      </c>
      <c r="AC727" s="8" t="e">
        <f>(BMW!#REF!)</f>
        <v>#REF!</v>
      </c>
      <c r="AD727" s="8" t="e">
        <f>(BMW!#REF!)</f>
        <v>#REF!</v>
      </c>
    </row>
    <row r="728" spans="1:30" x14ac:dyDescent="0.25">
      <c r="A728" s="7" t="s">
        <v>1974</v>
      </c>
      <c r="B728" s="8" t="e">
        <f>(BMW!#REF!)</f>
        <v>#REF!</v>
      </c>
      <c r="C728" s="9" t="e">
        <f>(BMW!#REF!)</f>
        <v>#REF!</v>
      </c>
      <c r="D728" s="59" t="e">
        <f>(BMW!#REF!)</f>
        <v>#REF!</v>
      </c>
      <c r="E728" s="8" t="e">
        <f>(BMW!#REF!)</f>
        <v>#REF!</v>
      </c>
      <c r="F728" s="8" t="e">
        <f>(BMW!#REF!)</f>
        <v>#REF!</v>
      </c>
      <c r="G728" s="14" t="e">
        <f>(BMW!#REF!)</f>
        <v>#REF!</v>
      </c>
      <c r="H728" s="12" t="e">
        <f>(BMW!#REF!)</f>
        <v>#REF!</v>
      </c>
      <c r="I728" s="12" t="e">
        <f>(BMW!#REF!)</f>
        <v>#REF!</v>
      </c>
      <c r="J728" s="12" t="e">
        <f>(BMW!#REF!)</f>
        <v>#REF!</v>
      </c>
      <c r="K728" s="12" t="e">
        <f>(BMW!#REF!)</f>
        <v>#REF!</v>
      </c>
      <c r="L728" s="12" t="e">
        <f>(BMW!#REF!)</f>
        <v>#REF!</v>
      </c>
      <c r="M728" s="8" t="e">
        <f>(BMW!#REF!)</f>
        <v>#REF!</v>
      </c>
      <c r="N728" s="8" t="e">
        <f>(BMW!#REF!)</f>
        <v>#REF!</v>
      </c>
      <c r="O728" s="9" t="e">
        <f>(BMW!#REF!)</f>
        <v>#REF!</v>
      </c>
      <c r="P728" s="60" t="e">
        <f>(BMW!#REF!)</f>
        <v>#REF!</v>
      </c>
      <c r="Q728" s="8" t="e">
        <f>(BMW!#REF!)</f>
        <v>#REF!</v>
      </c>
      <c r="R728" s="14" t="e">
        <f>(BMW!#REF!)</f>
        <v>#REF!</v>
      </c>
      <c r="S728" s="12" t="e">
        <f>(BMW!#REF!)</f>
        <v>#REF!</v>
      </c>
      <c r="T728" s="12" t="e">
        <f>(BMW!#REF!)</f>
        <v>#REF!</v>
      </c>
      <c r="U728" s="12" t="e">
        <f>(BMW!#REF!)</f>
        <v>#REF!</v>
      </c>
      <c r="V728" s="12" t="e">
        <f>(BMW!#REF!)</f>
        <v>#REF!</v>
      </c>
      <c r="W728" s="12" t="e">
        <f>(BMW!#REF!)</f>
        <v>#REF!</v>
      </c>
      <c r="X728" s="8" t="e">
        <f>(BMW!#REF!)</f>
        <v>#REF!</v>
      </c>
      <c r="Y728" s="8" t="e">
        <f>(BMW!#REF!)</f>
        <v>#REF!</v>
      </c>
      <c r="Z728" s="9" t="e">
        <f>(BMW!#REF!)</f>
        <v>#REF!</v>
      </c>
      <c r="AA728" s="8" t="e">
        <f>(BMW!#REF!)</f>
        <v>#REF!</v>
      </c>
      <c r="AB728" s="8" t="e">
        <f>(BMW!#REF!)</f>
        <v>#REF!</v>
      </c>
      <c r="AC728" s="8" t="e">
        <f>(BMW!#REF!)</f>
        <v>#REF!</v>
      </c>
      <c r="AD728" s="8" t="e">
        <f>(BMW!#REF!)</f>
        <v>#REF!</v>
      </c>
    </row>
    <row r="729" spans="1:30" x14ac:dyDescent="0.25">
      <c r="A729" s="7" t="s">
        <v>1974</v>
      </c>
      <c r="B729" s="8" t="e">
        <f>(BMW!#REF!)</f>
        <v>#REF!</v>
      </c>
      <c r="C729" s="9" t="e">
        <f>(BMW!#REF!)</f>
        <v>#REF!</v>
      </c>
      <c r="D729" s="59" t="e">
        <f>(BMW!#REF!)</f>
        <v>#REF!</v>
      </c>
      <c r="E729" s="8" t="e">
        <f>(BMW!#REF!)</f>
        <v>#REF!</v>
      </c>
      <c r="F729" s="8" t="e">
        <f>(BMW!#REF!)</f>
        <v>#REF!</v>
      </c>
      <c r="G729" s="14" t="e">
        <f>(BMW!#REF!)</f>
        <v>#REF!</v>
      </c>
      <c r="H729" s="12" t="e">
        <f>(BMW!#REF!)</f>
        <v>#REF!</v>
      </c>
      <c r="I729" s="12" t="e">
        <f>(BMW!#REF!)</f>
        <v>#REF!</v>
      </c>
      <c r="J729" s="12" t="e">
        <f>(BMW!#REF!)</f>
        <v>#REF!</v>
      </c>
      <c r="K729" s="12" t="e">
        <f>(BMW!#REF!)</f>
        <v>#REF!</v>
      </c>
      <c r="L729" s="12" t="e">
        <f>(BMW!#REF!)</f>
        <v>#REF!</v>
      </c>
      <c r="M729" s="8" t="e">
        <f>(BMW!#REF!)</f>
        <v>#REF!</v>
      </c>
      <c r="N729" s="8" t="e">
        <f>(BMW!#REF!)</f>
        <v>#REF!</v>
      </c>
      <c r="O729" s="9" t="e">
        <f>(BMW!#REF!)</f>
        <v>#REF!</v>
      </c>
      <c r="P729" s="60" t="e">
        <f>(BMW!#REF!)</f>
        <v>#REF!</v>
      </c>
      <c r="Q729" s="8" t="e">
        <f>(BMW!#REF!)</f>
        <v>#REF!</v>
      </c>
      <c r="R729" s="14" t="e">
        <f>(BMW!#REF!)</f>
        <v>#REF!</v>
      </c>
      <c r="S729" s="12" t="e">
        <f>(BMW!#REF!)</f>
        <v>#REF!</v>
      </c>
      <c r="T729" s="12" t="e">
        <f>(BMW!#REF!)</f>
        <v>#REF!</v>
      </c>
      <c r="U729" s="12" t="e">
        <f>(BMW!#REF!)</f>
        <v>#REF!</v>
      </c>
      <c r="V729" s="12" t="e">
        <f>(BMW!#REF!)</f>
        <v>#REF!</v>
      </c>
      <c r="W729" s="12" t="e">
        <f>(BMW!#REF!)</f>
        <v>#REF!</v>
      </c>
      <c r="X729" s="8" t="e">
        <f>(BMW!#REF!)</f>
        <v>#REF!</v>
      </c>
      <c r="Y729" s="8" t="e">
        <f>(BMW!#REF!)</f>
        <v>#REF!</v>
      </c>
      <c r="Z729" s="9" t="e">
        <f>(BMW!#REF!)</f>
        <v>#REF!</v>
      </c>
      <c r="AA729" s="8" t="e">
        <f>(BMW!#REF!)</f>
        <v>#REF!</v>
      </c>
      <c r="AB729" s="8" t="e">
        <f>(BMW!#REF!)</f>
        <v>#REF!</v>
      </c>
      <c r="AC729" s="8" t="e">
        <f>(BMW!#REF!)</f>
        <v>#REF!</v>
      </c>
      <c r="AD729" s="8" t="e">
        <f>(BMW!#REF!)</f>
        <v>#REF!</v>
      </c>
    </row>
    <row r="730" spans="1:30" x14ac:dyDescent="0.25">
      <c r="A730" s="7" t="s">
        <v>1974</v>
      </c>
      <c r="B730" s="8" t="e">
        <f>(BMW!#REF!)</f>
        <v>#REF!</v>
      </c>
      <c r="C730" s="9" t="e">
        <f>(BMW!#REF!)</f>
        <v>#REF!</v>
      </c>
      <c r="D730" s="59" t="e">
        <f>(BMW!#REF!)</f>
        <v>#REF!</v>
      </c>
      <c r="E730" s="8" t="e">
        <f>(BMW!#REF!)</f>
        <v>#REF!</v>
      </c>
      <c r="F730" s="8" t="e">
        <f>(BMW!#REF!)</f>
        <v>#REF!</v>
      </c>
      <c r="G730" s="14" t="e">
        <f>(BMW!#REF!)</f>
        <v>#REF!</v>
      </c>
      <c r="H730" s="12" t="e">
        <f>(BMW!#REF!)</f>
        <v>#REF!</v>
      </c>
      <c r="I730" s="12" t="e">
        <f>(BMW!#REF!)</f>
        <v>#REF!</v>
      </c>
      <c r="J730" s="12" t="e">
        <f>(BMW!#REF!)</f>
        <v>#REF!</v>
      </c>
      <c r="K730" s="12" t="e">
        <f>(BMW!#REF!)</f>
        <v>#REF!</v>
      </c>
      <c r="L730" s="12" t="e">
        <f>(BMW!#REF!)</f>
        <v>#REF!</v>
      </c>
      <c r="M730" s="8" t="e">
        <f>(BMW!#REF!)</f>
        <v>#REF!</v>
      </c>
      <c r="N730" s="8" t="e">
        <f>(BMW!#REF!)</f>
        <v>#REF!</v>
      </c>
      <c r="O730" s="9" t="e">
        <f>(BMW!#REF!)</f>
        <v>#REF!</v>
      </c>
      <c r="P730" s="60" t="e">
        <f>(BMW!#REF!)</f>
        <v>#REF!</v>
      </c>
      <c r="Q730" s="8" t="e">
        <f>(BMW!#REF!)</f>
        <v>#REF!</v>
      </c>
      <c r="R730" s="14" t="e">
        <f>(BMW!#REF!)</f>
        <v>#REF!</v>
      </c>
      <c r="S730" s="12" t="e">
        <f>(BMW!#REF!)</f>
        <v>#REF!</v>
      </c>
      <c r="T730" s="12" t="e">
        <f>(BMW!#REF!)</f>
        <v>#REF!</v>
      </c>
      <c r="U730" s="12" t="e">
        <f>(BMW!#REF!)</f>
        <v>#REF!</v>
      </c>
      <c r="V730" s="12" t="e">
        <f>(BMW!#REF!)</f>
        <v>#REF!</v>
      </c>
      <c r="W730" s="12" t="e">
        <f>(BMW!#REF!)</f>
        <v>#REF!</v>
      </c>
      <c r="X730" s="8" t="e">
        <f>(BMW!#REF!)</f>
        <v>#REF!</v>
      </c>
      <c r="Y730" s="8" t="e">
        <f>(BMW!#REF!)</f>
        <v>#REF!</v>
      </c>
      <c r="Z730" s="9" t="e">
        <f>(BMW!#REF!)</f>
        <v>#REF!</v>
      </c>
      <c r="AA730" s="8" t="e">
        <f>(BMW!#REF!)</f>
        <v>#REF!</v>
      </c>
      <c r="AB730" s="8" t="e">
        <f>(BMW!#REF!)</f>
        <v>#REF!</v>
      </c>
      <c r="AC730" s="8" t="e">
        <f>(BMW!#REF!)</f>
        <v>#REF!</v>
      </c>
      <c r="AD730" s="8" t="e">
        <f>(BMW!#REF!)</f>
        <v>#REF!</v>
      </c>
    </row>
    <row r="731" spans="1:30" x14ac:dyDescent="0.25">
      <c r="A731" s="7" t="s">
        <v>1974</v>
      </c>
      <c r="B731" s="8" t="e">
        <f>(BMW!#REF!)</f>
        <v>#REF!</v>
      </c>
      <c r="C731" s="9" t="e">
        <f>(BMW!#REF!)</f>
        <v>#REF!</v>
      </c>
      <c r="D731" s="59" t="e">
        <f>(BMW!#REF!)</f>
        <v>#REF!</v>
      </c>
      <c r="E731" s="8" t="e">
        <f>(BMW!#REF!)</f>
        <v>#REF!</v>
      </c>
      <c r="F731" s="8" t="e">
        <f>(BMW!#REF!)</f>
        <v>#REF!</v>
      </c>
      <c r="G731" s="14" t="e">
        <f>(BMW!#REF!)</f>
        <v>#REF!</v>
      </c>
      <c r="H731" s="12" t="e">
        <f>(BMW!#REF!)</f>
        <v>#REF!</v>
      </c>
      <c r="I731" s="12" t="e">
        <f>(BMW!#REF!)</f>
        <v>#REF!</v>
      </c>
      <c r="J731" s="12" t="e">
        <f>(BMW!#REF!)</f>
        <v>#REF!</v>
      </c>
      <c r="K731" s="12" t="e">
        <f>(BMW!#REF!)</f>
        <v>#REF!</v>
      </c>
      <c r="L731" s="12" t="e">
        <f>(BMW!#REF!)</f>
        <v>#REF!</v>
      </c>
      <c r="M731" s="8" t="e">
        <f>(BMW!#REF!)</f>
        <v>#REF!</v>
      </c>
      <c r="N731" s="8" t="e">
        <f>(BMW!#REF!)</f>
        <v>#REF!</v>
      </c>
      <c r="O731" s="9" t="e">
        <f>(BMW!#REF!)</f>
        <v>#REF!</v>
      </c>
      <c r="P731" s="60" t="e">
        <f>(BMW!#REF!)</f>
        <v>#REF!</v>
      </c>
      <c r="Q731" s="8" t="e">
        <f>(BMW!#REF!)</f>
        <v>#REF!</v>
      </c>
      <c r="R731" s="14" t="e">
        <f>(BMW!#REF!)</f>
        <v>#REF!</v>
      </c>
      <c r="S731" s="12" t="e">
        <f>(BMW!#REF!)</f>
        <v>#REF!</v>
      </c>
      <c r="T731" s="12" t="e">
        <f>(BMW!#REF!)</f>
        <v>#REF!</v>
      </c>
      <c r="U731" s="12" t="e">
        <f>(BMW!#REF!)</f>
        <v>#REF!</v>
      </c>
      <c r="V731" s="12" t="e">
        <f>(BMW!#REF!)</f>
        <v>#REF!</v>
      </c>
      <c r="W731" s="12" t="e">
        <f>(BMW!#REF!)</f>
        <v>#REF!</v>
      </c>
      <c r="X731" s="8" t="e">
        <f>(BMW!#REF!)</f>
        <v>#REF!</v>
      </c>
      <c r="Y731" s="8" t="e">
        <f>(BMW!#REF!)</f>
        <v>#REF!</v>
      </c>
      <c r="Z731" s="9" t="e">
        <f>(BMW!#REF!)</f>
        <v>#REF!</v>
      </c>
      <c r="AA731" s="8" t="e">
        <f>(BMW!#REF!)</f>
        <v>#REF!</v>
      </c>
      <c r="AB731" s="8" t="e">
        <f>(BMW!#REF!)</f>
        <v>#REF!</v>
      </c>
      <c r="AC731" s="8" t="e">
        <f>(BMW!#REF!)</f>
        <v>#REF!</v>
      </c>
      <c r="AD731" s="8" t="e">
        <f>(BMW!#REF!)</f>
        <v>#REF!</v>
      </c>
    </row>
    <row r="732" spans="1:30" x14ac:dyDescent="0.25">
      <c r="A732" s="7" t="s">
        <v>1974</v>
      </c>
      <c r="B732" s="8" t="str">
        <f>(BMW!A22)</f>
        <v>4-Series (F32/F33/F36)</v>
      </c>
      <c r="C732" s="9" t="str">
        <f>(BMW!B22)</f>
        <v>2013-2019</v>
      </c>
      <c r="D732" s="59" t="str">
        <f>(BMW!C22)</f>
        <v>FF04</v>
      </c>
      <c r="E732" s="8" t="str">
        <f>(BMW!D22)</f>
        <v>Liquid Metal</v>
      </c>
      <c r="F732" s="8" t="str">
        <f>(BMW!E22)</f>
        <v>04M008530043LM</v>
      </c>
      <c r="G732" s="14">
        <f>(BMW!F22)</f>
        <v>2</v>
      </c>
      <c r="H732" s="12" t="str">
        <f>(BMW!G22)</f>
        <v>20"</v>
      </c>
      <c r="I732" s="12" t="str">
        <f>(BMW!H22)</f>
        <v>8.5"</v>
      </c>
      <c r="J732" s="12" t="str">
        <f>(BMW!I22)</f>
        <v>30</v>
      </c>
      <c r="K732" s="12" t="str">
        <f>(BMW!J22)</f>
        <v>5x120</v>
      </c>
      <c r="L732" s="12">
        <f>(BMW!K22)</f>
        <v>72.599999999999994</v>
      </c>
      <c r="M732" s="8" t="str">
        <f>(BMW!L22)</f>
        <v>Medium Offset</v>
      </c>
      <c r="N732" s="8">
        <f>(BMW!M22)</f>
        <v>23</v>
      </c>
      <c r="O732" s="9" t="str">
        <f>(BMW!N22)</f>
        <v>235/35R20</v>
      </c>
      <c r="P732" s="60" t="str">
        <f>(BMW!O22)</f>
        <v>FF04</v>
      </c>
      <c r="Q732" s="8" t="str">
        <f>(BMW!P22)</f>
        <v>04M009542043LM</v>
      </c>
      <c r="R732" s="14">
        <f>(BMW!Q22)</f>
        <v>27</v>
      </c>
      <c r="S732" s="12" t="str">
        <f>(BMW!R22)</f>
        <v>20"</v>
      </c>
      <c r="T732" s="12" t="str">
        <f>(BMW!S22)</f>
        <v>9.5"</v>
      </c>
      <c r="U732" s="12" t="str">
        <f>(BMW!T22)</f>
        <v>42</v>
      </c>
      <c r="V732" s="12" t="str">
        <f>(BMW!U22)</f>
        <v>5x120</v>
      </c>
      <c r="W732" s="12">
        <f>(BMW!V22)</f>
        <v>72.599999999999994</v>
      </c>
      <c r="X732" s="8" t="str">
        <f>(BMW!W22)</f>
        <v>Medium Offset</v>
      </c>
      <c r="Y732" s="8">
        <f>(BMW!X22)</f>
        <v>24</v>
      </c>
      <c r="Z732" s="9" t="str">
        <f>(BMW!Y22)</f>
        <v>265/30R20</v>
      </c>
      <c r="AA732" s="8">
        <f>(BMW!Z22)</f>
        <v>0</v>
      </c>
      <c r="AB732" s="8" t="str">
        <f>(BMW!AA22)</f>
        <v>Use OEM</v>
      </c>
      <c r="AC732" s="8" t="str">
        <f>(BMW!AB22)</f>
        <v>M14x1.25x27mm Conical</v>
      </c>
      <c r="AD732" s="8">
        <f>(BMW!AC22)</f>
        <v>0</v>
      </c>
    </row>
    <row r="733" spans="1:30" x14ac:dyDescent="0.25">
      <c r="A733" s="7" t="s">
        <v>1974</v>
      </c>
      <c r="B733" s="8" t="e">
        <f>(BMW!#REF!)</f>
        <v>#REF!</v>
      </c>
      <c r="C733" s="9" t="e">
        <f>(BMW!#REF!)</f>
        <v>#REF!</v>
      </c>
      <c r="D733" s="59" t="e">
        <f>(BMW!#REF!)</f>
        <v>#REF!</v>
      </c>
      <c r="E733" s="8" t="e">
        <f>(BMW!#REF!)</f>
        <v>#REF!</v>
      </c>
      <c r="F733" s="8" t="e">
        <f>(BMW!#REF!)</f>
        <v>#REF!</v>
      </c>
      <c r="G733" s="14" t="e">
        <f>(BMW!#REF!)</f>
        <v>#REF!</v>
      </c>
      <c r="H733" s="12" t="e">
        <f>(BMW!#REF!)</f>
        <v>#REF!</v>
      </c>
      <c r="I733" s="12" t="e">
        <f>(BMW!#REF!)</f>
        <v>#REF!</v>
      </c>
      <c r="J733" s="12" t="e">
        <f>(BMW!#REF!)</f>
        <v>#REF!</v>
      </c>
      <c r="K733" s="12" t="e">
        <f>(BMW!#REF!)</f>
        <v>#REF!</v>
      </c>
      <c r="L733" s="12" t="e">
        <f>(BMW!#REF!)</f>
        <v>#REF!</v>
      </c>
      <c r="M733" s="8" t="e">
        <f>(BMW!#REF!)</f>
        <v>#REF!</v>
      </c>
      <c r="N733" s="8" t="e">
        <f>(BMW!#REF!)</f>
        <v>#REF!</v>
      </c>
      <c r="O733" s="9" t="e">
        <f>(BMW!#REF!)</f>
        <v>#REF!</v>
      </c>
      <c r="P733" s="60" t="e">
        <f>(BMW!#REF!)</f>
        <v>#REF!</v>
      </c>
      <c r="Q733" s="8" t="e">
        <f>(BMW!#REF!)</f>
        <v>#REF!</v>
      </c>
      <c r="R733" s="14" t="e">
        <f>(BMW!#REF!)</f>
        <v>#REF!</v>
      </c>
      <c r="S733" s="12" t="e">
        <f>(BMW!#REF!)</f>
        <v>#REF!</v>
      </c>
      <c r="T733" s="12" t="e">
        <f>(BMW!#REF!)</f>
        <v>#REF!</v>
      </c>
      <c r="U733" s="12" t="e">
        <f>(BMW!#REF!)</f>
        <v>#REF!</v>
      </c>
      <c r="V733" s="12" t="e">
        <f>(BMW!#REF!)</f>
        <v>#REF!</v>
      </c>
      <c r="W733" s="12" t="e">
        <f>(BMW!#REF!)</f>
        <v>#REF!</v>
      </c>
      <c r="X733" s="8" t="e">
        <f>(BMW!#REF!)</f>
        <v>#REF!</v>
      </c>
      <c r="Y733" s="8" t="e">
        <f>(BMW!#REF!)</f>
        <v>#REF!</v>
      </c>
      <c r="Z733" s="9" t="e">
        <f>(BMW!#REF!)</f>
        <v>#REF!</v>
      </c>
      <c r="AA733" s="8" t="e">
        <f>(BMW!#REF!)</f>
        <v>#REF!</v>
      </c>
      <c r="AB733" s="8" t="e">
        <f>(BMW!#REF!)</f>
        <v>#REF!</v>
      </c>
      <c r="AC733" s="8" t="e">
        <f>(BMW!#REF!)</f>
        <v>#REF!</v>
      </c>
      <c r="AD733" s="8" t="e">
        <f>(BMW!#REF!)</f>
        <v>#REF!</v>
      </c>
    </row>
    <row r="734" spans="1:30" x14ac:dyDescent="0.25">
      <c r="A734" s="7" t="s">
        <v>1974</v>
      </c>
      <c r="B734" s="8" t="e">
        <f>(BMW!#REF!)</f>
        <v>#REF!</v>
      </c>
      <c r="C734" s="9" t="e">
        <f>(BMW!#REF!)</f>
        <v>#REF!</v>
      </c>
      <c r="D734" s="59" t="e">
        <f>(BMW!#REF!)</f>
        <v>#REF!</v>
      </c>
      <c r="E734" s="8" t="e">
        <f>(BMW!#REF!)</f>
        <v>#REF!</v>
      </c>
      <c r="F734" s="8" t="e">
        <f>(BMW!#REF!)</f>
        <v>#REF!</v>
      </c>
      <c r="G734" s="14" t="e">
        <f>(BMW!#REF!)</f>
        <v>#REF!</v>
      </c>
      <c r="H734" s="12" t="e">
        <f>(BMW!#REF!)</f>
        <v>#REF!</v>
      </c>
      <c r="I734" s="12" t="e">
        <f>(BMW!#REF!)</f>
        <v>#REF!</v>
      </c>
      <c r="J734" s="12" t="e">
        <f>(BMW!#REF!)</f>
        <v>#REF!</v>
      </c>
      <c r="K734" s="12" t="e">
        <f>(BMW!#REF!)</f>
        <v>#REF!</v>
      </c>
      <c r="L734" s="12" t="e">
        <f>(BMW!#REF!)</f>
        <v>#REF!</v>
      </c>
      <c r="M734" s="8" t="e">
        <f>(BMW!#REF!)</f>
        <v>#REF!</v>
      </c>
      <c r="N734" s="8" t="e">
        <f>(BMW!#REF!)</f>
        <v>#REF!</v>
      </c>
      <c r="O734" s="9" t="e">
        <f>(BMW!#REF!)</f>
        <v>#REF!</v>
      </c>
      <c r="P734" s="60" t="e">
        <f>(BMW!#REF!)</f>
        <v>#REF!</v>
      </c>
      <c r="Q734" s="8" t="e">
        <f>(BMW!#REF!)</f>
        <v>#REF!</v>
      </c>
      <c r="R734" s="14" t="e">
        <f>(BMW!#REF!)</f>
        <v>#REF!</v>
      </c>
      <c r="S734" s="12" t="e">
        <f>(BMW!#REF!)</f>
        <v>#REF!</v>
      </c>
      <c r="T734" s="12" t="e">
        <f>(BMW!#REF!)</f>
        <v>#REF!</v>
      </c>
      <c r="U734" s="12" t="e">
        <f>(BMW!#REF!)</f>
        <v>#REF!</v>
      </c>
      <c r="V734" s="12" t="e">
        <f>(BMW!#REF!)</f>
        <v>#REF!</v>
      </c>
      <c r="W734" s="12" t="e">
        <f>(BMW!#REF!)</f>
        <v>#REF!</v>
      </c>
      <c r="X734" s="8" t="e">
        <f>(BMW!#REF!)</f>
        <v>#REF!</v>
      </c>
      <c r="Y734" s="8" t="e">
        <f>(BMW!#REF!)</f>
        <v>#REF!</v>
      </c>
      <c r="Z734" s="9" t="e">
        <f>(BMW!#REF!)</f>
        <v>#REF!</v>
      </c>
      <c r="AA734" s="8" t="e">
        <f>(BMW!#REF!)</f>
        <v>#REF!</v>
      </c>
      <c r="AB734" s="8" t="e">
        <f>(BMW!#REF!)</f>
        <v>#REF!</v>
      </c>
      <c r="AC734" s="8" t="e">
        <f>(BMW!#REF!)</f>
        <v>#REF!</v>
      </c>
      <c r="AD734" s="8" t="e">
        <f>(BMW!#REF!)</f>
        <v>#REF!</v>
      </c>
    </row>
    <row r="735" spans="1:30" x14ac:dyDescent="0.25">
      <c r="A735" s="7" t="s">
        <v>1974</v>
      </c>
      <c r="B735" s="8" t="e">
        <f>(BMW!#REF!)</f>
        <v>#REF!</v>
      </c>
      <c r="C735" s="9" t="e">
        <f>(BMW!#REF!)</f>
        <v>#REF!</v>
      </c>
      <c r="D735" s="59" t="e">
        <f>(BMW!#REF!)</f>
        <v>#REF!</v>
      </c>
      <c r="E735" s="8" t="e">
        <f>(BMW!#REF!)</f>
        <v>#REF!</v>
      </c>
      <c r="F735" s="8" t="e">
        <f>(BMW!#REF!)</f>
        <v>#REF!</v>
      </c>
      <c r="G735" s="14" t="e">
        <f>(BMW!#REF!)</f>
        <v>#REF!</v>
      </c>
      <c r="H735" s="12" t="e">
        <f>(BMW!#REF!)</f>
        <v>#REF!</v>
      </c>
      <c r="I735" s="12" t="e">
        <f>(BMW!#REF!)</f>
        <v>#REF!</v>
      </c>
      <c r="J735" s="12" t="e">
        <f>(BMW!#REF!)</f>
        <v>#REF!</v>
      </c>
      <c r="K735" s="12" t="e">
        <f>(BMW!#REF!)</f>
        <v>#REF!</v>
      </c>
      <c r="L735" s="12" t="e">
        <f>(BMW!#REF!)</f>
        <v>#REF!</v>
      </c>
      <c r="M735" s="8" t="e">
        <f>(BMW!#REF!)</f>
        <v>#REF!</v>
      </c>
      <c r="N735" s="8" t="e">
        <f>(BMW!#REF!)</f>
        <v>#REF!</v>
      </c>
      <c r="O735" s="9" t="e">
        <f>(BMW!#REF!)</f>
        <v>#REF!</v>
      </c>
      <c r="P735" s="60" t="e">
        <f>(BMW!#REF!)</f>
        <v>#REF!</v>
      </c>
      <c r="Q735" s="8" t="e">
        <f>(BMW!#REF!)</f>
        <v>#REF!</v>
      </c>
      <c r="R735" s="14" t="e">
        <f>(BMW!#REF!)</f>
        <v>#REF!</v>
      </c>
      <c r="S735" s="12" t="e">
        <f>(BMW!#REF!)</f>
        <v>#REF!</v>
      </c>
      <c r="T735" s="12" t="e">
        <f>(BMW!#REF!)</f>
        <v>#REF!</v>
      </c>
      <c r="U735" s="12" t="e">
        <f>(BMW!#REF!)</f>
        <v>#REF!</v>
      </c>
      <c r="V735" s="12" t="e">
        <f>(BMW!#REF!)</f>
        <v>#REF!</v>
      </c>
      <c r="W735" s="12" t="e">
        <f>(BMW!#REF!)</f>
        <v>#REF!</v>
      </c>
      <c r="X735" s="8" t="e">
        <f>(BMW!#REF!)</f>
        <v>#REF!</v>
      </c>
      <c r="Y735" s="8" t="e">
        <f>(BMW!#REF!)</f>
        <v>#REF!</v>
      </c>
      <c r="Z735" s="9" t="e">
        <f>(BMW!#REF!)</f>
        <v>#REF!</v>
      </c>
      <c r="AA735" s="8" t="e">
        <f>(BMW!#REF!)</f>
        <v>#REF!</v>
      </c>
      <c r="AB735" s="8" t="e">
        <f>(BMW!#REF!)</f>
        <v>#REF!</v>
      </c>
      <c r="AC735" s="8" t="e">
        <f>(BMW!#REF!)</f>
        <v>#REF!</v>
      </c>
      <c r="AD735" s="8" t="e">
        <f>(BMW!#REF!)</f>
        <v>#REF!</v>
      </c>
    </row>
    <row r="736" spans="1:30" x14ac:dyDescent="0.25">
      <c r="A736" s="7" t="s">
        <v>1974</v>
      </c>
      <c r="B736" s="8" t="str">
        <f>(BMW!A23)</f>
        <v>4-Series (F32/F33/F36)</v>
      </c>
      <c r="C736" s="9" t="str">
        <f>(BMW!B23)</f>
        <v>2013-2019</v>
      </c>
      <c r="D736" s="59" t="str">
        <f>(BMW!C23)</f>
        <v>FF10</v>
      </c>
      <c r="E736" s="8" t="str">
        <f>(BMW!D23)</f>
        <v>Liquid Metal</v>
      </c>
      <c r="F736" s="8" t="str">
        <f>(BMW!E23)</f>
        <v>10M008530043LM</v>
      </c>
      <c r="G736" s="14">
        <f>(BMW!F23)</f>
        <v>23</v>
      </c>
      <c r="H736" s="12" t="str">
        <f>(BMW!G23)</f>
        <v>20"</v>
      </c>
      <c r="I736" s="12" t="str">
        <f>(BMW!H23)</f>
        <v>8.5"</v>
      </c>
      <c r="J736" s="12" t="str">
        <f>(BMW!I23)</f>
        <v>30</v>
      </c>
      <c r="K736" s="12" t="str">
        <f>(BMW!J23)</f>
        <v>5x120</v>
      </c>
      <c r="L736" s="12">
        <f>(BMW!K23)</f>
        <v>72.599999999999994</v>
      </c>
      <c r="M736" s="8" t="str">
        <f>(BMW!L23)</f>
        <v>Medium Offset</v>
      </c>
      <c r="N736" s="8">
        <f>(BMW!M23)</f>
        <v>0</v>
      </c>
      <c r="O736" s="9" t="str">
        <f>(BMW!N23)</f>
        <v>235/35R20</v>
      </c>
      <c r="P736" s="60" t="str">
        <f>(BMW!O23)</f>
        <v>FF10</v>
      </c>
      <c r="Q736" s="8" t="str">
        <f>(BMW!P23)</f>
        <v>10M009542043LM</v>
      </c>
      <c r="R736" s="14">
        <f>(BMW!Q23)</f>
        <v>-1</v>
      </c>
      <c r="S736" s="12" t="str">
        <f>(BMW!R23)</f>
        <v>20"</v>
      </c>
      <c r="T736" s="12" t="str">
        <f>(BMW!S23)</f>
        <v>9.5"</v>
      </c>
      <c r="U736" s="12" t="str">
        <f>(BMW!T23)</f>
        <v>42</v>
      </c>
      <c r="V736" s="12" t="str">
        <f>(BMW!U23)</f>
        <v>5x120</v>
      </c>
      <c r="W736" s="12">
        <f>(BMW!V23)</f>
        <v>72.599999999999994</v>
      </c>
      <c r="X736" s="8" t="str">
        <f>(BMW!W23)</f>
        <v>Medium Offset</v>
      </c>
      <c r="Y736" s="8">
        <f>(BMW!X23)</f>
        <v>0</v>
      </c>
      <c r="Z736" s="9" t="str">
        <f>(BMW!Y23)</f>
        <v>265/30R20</v>
      </c>
      <c r="AA736" s="8">
        <f>(BMW!Z23)</f>
        <v>0</v>
      </c>
      <c r="AB736" s="8" t="str">
        <f>(BMW!AA23)</f>
        <v>Use OEM</v>
      </c>
      <c r="AC736" s="8" t="str">
        <f>(BMW!AB23)</f>
        <v>M14x1.25x27mm Conical</v>
      </c>
      <c r="AD736" s="8">
        <f>(BMW!AC23)</f>
        <v>0</v>
      </c>
    </row>
    <row r="737" spans="1:30" x14ac:dyDescent="0.25">
      <c r="A737" s="7" t="s">
        <v>1974</v>
      </c>
      <c r="B737" s="8" t="e">
        <f>(BMW!#REF!)</f>
        <v>#REF!</v>
      </c>
      <c r="C737" s="9" t="e">
        <f>(BMW!#REF!)</f>
        <v>#REF!</v>
      </c>
      <c r="D737" s="59" t="e">
        <f>(BMW!#REF!)</f>
        <v>#REF!</v>
      </c>
      <c r="E737" s="8" t="e">
        <f>(BMW!#REF!)</f>
        <v>#REF!</v>
      </c>
      <c r="F737" s="8" t="e">
        <f>(BMW!#REF!)</f>
        <v>#REF!</v>
      </c>
      <c r="G737" s="14" t="e">
        <f>(BMW!#REF!)</f>
        <v>#REF!</v>
      </c>
      <c r="H737" s="12" t="e">
        <f>(BMW!#REF!)</f>
        <v>#REF!</v>
      </c>
      <c r="I737" s="12" t="e">
        <f>(BMW!#REF!)</f>
        <v>#REF!</v>
      </c>
      <c r="J737" s="12" t="e">
        <f>(BMW!#REF!)</f>
        <v>#REF!</v>
      </c>
      <c r="K737" s="12" t="e">
        <f>(BMW!#REF!)</f>
        <v>#REF!</v>
      </c>
      <c r="L737" s="12" t="e">
        <f>(BMW!#REF!)</f>
        <v>#REF!</v>
      </c>
      <c r="M737" s="8" t="e">
        <f>(BMW!#REF!)</f>
        <v>#REF!</v>
      </c>
      <c r="N737" s="8" t="e">
        <f>(BMW!#REF!)</f>
        <v>#REF!</v>
      </c>
      <c r="O737" s="9" t="e">
        <f>(BMW!#REF!)</f>
        <v>#REF!</v>
      </c>
      <c r="P737" s="60" t="e">
        <f>(BMW!#REF!)</f>
        <v>#REF!</v>
      </c>
      <c r="Q737" s="8" t="e">
        <f>(BMW!#REF!)</f>
        <v>#REF!</v>
      </c>
      <c r="R737" s="14" t="e">
        <f>(BMW!#REF!)</f>
        <v>#REF!</v>
      </c>
      <c r="S737" s="12" t="e">
        <f>(BMW!#REF!)</f>
        <v>#REF!</v>
      </c>
      <c r="T737" s="12" t="e">
        <f>(BMW!#REF!)</f>
        <v>#REF!</v>
      </c>
      <c r="U737" s="12" t="e">
        <f>(BMW!#REF!)</f>
        <v>#REF!</v>
      </c>
      <c r="V737" s="12" t="e">
        <f>(BMW!#REF!)</f>
        <v>#REF!</v>
      </c>
      <c r="W737" s="12" t="e">
        <f>(BMW!#REF!)</f>
        <v>#REF!</v>
      </c>
      <c r="X737" s="8" t="e">
        <f>(BMW!#REF!)</f>
        <v>#REF!</v>
      </c>
      <c r="Y737" s="8" t="e">
        <f>(BMW!#REF!)</f>
        <v>#REF!</v>
      </c>
      <c r="Z737" s="9" t="e">
        <f>(BMW!#REF!)</f>
        <v>#REF!</v>
      </c>
      <c r="AA737" s="8" t="e">
        <f>(BMW!#REF!)</f>
        <v>#REF!</v>
      </c>
      <c r="AB737" s="8" t="e">
        <f>(BMW!#REF!)</f>
        <v>#REF!</v>
      </c>
      <c r="AC737" s="8" t="e">
        <f>(BMW!#REF!)</f>
        <v>#REF!</v>
      </c>
      <c r="AD737" s="8" t="e">
        <f>(BMW!#REF!)</f>
        <v>#REF!</v>
      </c>
    </row>
    <row r="738" spans="1:30" x14ac:dyDescent="0.25">
      <c r="A738" s="7" t="s">
        <v>1974</v>
      </c>
      <c r="B738" s="8" t="str">
        <f>(BMW!A24)</f>
        <v>4-Series (F32/F33/F36)</v>
      </c>
      <c r="C738" s="9" t="str">
        <f>(BMW!B24)</f>
        <v>2013-2019</v>
      </c>
      <c r="D738" s="59" t="str">
        <f>(BMW!C24)</f>
        <v>FF11</v>
      </c>
      <c r="E738" s="8" t="str">
        <f>(BMW!D24)</f>
        <v>Liquid Metal</v>
      </c>
      <c r="F738" s="8" t="str">
        <f>(BMW!E24)</f>
        <v>11M908530043LM</v>
      </c>
      <c r="G738" s="14">
        <f>(BMW!F24)</f>
        <v>28</v>
      </c>
      <c r="H738" s="12" t="str">
        <f>(BMW!G24)</f>
        <v>19"</v>
      </c>
      <c r="I738" s="12" t="str">
        <f>(BMW!H24)</f>
        <v>8.5"</v>
      </c>
      <c r="J738" s="12" t="str">
        <f>(BMW!I24)</f>
        <v>30</v>
      </c>
      <c r="K738" s="12" t="str">
        <f>(BMW!J24)</f>
        <v>5x120</v>
      </c>
      <c r="L738" s="12">
        <f>(BMW!K24)</f>
        <v>72.599999999999994</v>
      </c>
      <c r="M738" s="8" t="str">
        <f>(BMW!L24)</f>
        <v>Medium Offset</v>
      </c>
      <c r="N738" s="8">
        <f>(BMW!M24)</f>
        <v>0</v>
      </c>
      <c r="O738" s="9" t="str">
        <f>(BMW!N24)</f>
        <v>235/45R19</v>
      </c>
      <c r="P738" s="60" t="str">
        <f>(BMW!O24)</f>
        <v>FF11</v>
      </c>
      <c r="Q738" s="8" t="str">
        <f>(BMW!P24)</f>
        <v>11M909542043LM</v>
      </c>
      <c r="R738" s="14">
        <f>(BMW!Q24)</f>
        <v>34</v>
      </c>
      <c r="S738" s="12" t="str">
        <f>(BMW!R24)</f>
        <v>19"</v>
      </c>
      <c r="T738" s="12" t="str">
        <f>(BMW!S24)</f>
        <v>9.5"</v>
      </c>
      <c r="U738" s="12" t="str">
        <f>(BMW!T24)</f>
        <v>42</v>
      </c>
      <c r="V738" s="12" t="str">
        <f>(BMW!U24)</f>
        <v>5x120</v>
      </c>
      <c r="W738" s="12">
        <f>(BMW!V24)</f>
        <v>72.599999999999994</v>
      </c>
      <c r="X738" s="8" t="str">
        <f>(BMW!W24)</f>
        <v>Medium Offset</v>
      </c>
      <c r="Y738" s="8">
        <f>(BMW!X24)</f>
        <v>0</v>
      </c>
      <c r="Z738" s="9" t="str">
        <f>(BMW!Y24)</f>
        <v>265/40R19</v>
      </c>
      <c r="AA738" s="8">
        <f>(BMW!Z24)</f>
        <v>0</v>
      </c>
      <c r="AB738" s="8" t="str">
        <f>(BMW!AA24)</f>
        <v>Use OEM</v>
      </c>
      <c r="AC738" s="8" t="str">
        <f>(BMW!AB24)</f>
        <v>M14x1.25x27mm Conical</v>
      </c>
      <c r="AD738" s="8">
        <f>(BMW!AC24)</f>
        <v>0</v>
      </c>
    </row>
    <row r="739" spans="1:30" x14ac:dyDescent="0.25">
      <c r="A739" s="7" t="s">
        <v>1974</v>
      </c>
      <c r="B739" s="8" t="e">
        <f>(BMW!#REF!)</f>
        <v>#REF!</v>
      </c>
      <c r="C739" s="9" t="e">
        <f>(BMW!#REF!)</f>
        <v>#REF!</v>
      </c>
      <c r="D739" s="59" t="e">
        <f>(BMW!#REF!)</f>
        <v>#REF!</v>
      </c>
      <c r="E739" s="8" t="e">
        <f>(BMW!#REF!)</f>
        <v>#REF!</v>
      </c>
      <c r="F739" s="8" t="e">
        <f>(BMW!#REF!)</f>
        <v>#REF!</v>
      </c>
      <c r="G739" s="14" t="e">
        <f>(BMW!#REF!)</f>
        <v>#REF!</v>
      </c>
      <c r="H739" s="12" t="e">
        <f>(BMW!#REF!)</f>
        <v>#REF!</v>
      </c>
      <c r="I739" s="12" t="e">
        <f>(BMW!#REF!)</f>
        <v>#REF!</v>
      </c>
      <c r="J739" s="12" t="e">
        <f>(BMW!#REF!)</f>
        <v>#REF!</v>
      </c>
      <c r="K739" s="12" t="e">
        <f>(BMW!#REF!)</f>
        <v>#REF!</v>
      </c>
      <c r="L739" s="12" t="e">
        <f>(BMW!#REF!)</f>
        <v>#REF!</v>
      </c>
      <c r="M739" s="8" t="e">
        <f>(BMW!#REF!)</f>
        <v>#REF!</v>
      </c>
      <c r="N739" s="8" t="e">
        <f>(BMW!#REF!)</f>
        <v>#REF!</v>
      </c>
      <c r="O739" s="9" t="e">
        <f>(BMW!#REF!)</f>
        <v>#REF!</v>
      </c>
      <c r="P739" s="60" t="e">
        <f>(BMW!#REF!)</f>
        <v>#REF!</v>
      </c>
      <c r="Q739" s="8" t="e">
        <f>(BMW!#REF!)</f>
        <v>#REF!</v>
      </c>
      <c r="R739" s="14" t="e">
        <f>(BMW!#REF!)</f>
        <v>#REF!</v>
      </c>
      <c r="S739" s="12" t="e">
        <f>(BMW!#REF!)</f>
        <v>#REF!</v>
      </c>
      <c r="T739" s="12" t="e">
        <f>(BMW!#REF!)</f>
        <v>#REF!</v>
      </c>
      <c r="U739" s="12" t="e">
        <f>(BMW!#REF!)</f>
        <v>#REF!</v>
      </c>
      <c r="V739" s="12" t="e">
        <f>(BMW!#REF!)</f>
        <v>#REF!</v>
      </c>
      <c r="W739" s="12" t="e">
        <f>(BMW!#REF!)</f>
        <v>#REF!</v>
      </c>
      <c r="X739" s="8" t="e">
        <f>(BMW!#REF!)</f>
        <v>#REF!</v>
      </c>
      <c r="Y739" s="8" t="e">
        <f>(BMW!#REF!)</f>
        <v>#REF!</v>
      </c>
      <c r="Z739" s="9" t="e">
        <f>(BMW!#REF!)</f>
        <v>#REF!</v>
      </c>
      <c r="AA739" s="8" t="e">
        <f>(BMW!#REF!)</f>
        <v>#REF!</v>
      </c>
      <c r="AB739" s="8" t="e">
        <f>(BMW!#REF!)</f>
        <v>#REF!</v>
      </c>
      <c r="AC739" s="8" t="e">
        <f>(BMW!#REF!)</f>
        <v>#REF!</v>
      </c>
      <c r="AD739" s="8" t="e">
        <f>(BMW!#REF!)</f>
        <v>#REF!</v>
      </c>
    </row>
    <row r="740" spans="1:30" x14ac:dyDescent="0.25">
      <c r="A740" s="7" t="s">
        <v>1974</v>
      </c>
      <c r="B740" s="8" t="e">
        <f>(BMW!#REF!)</f>
        <v>#REF!</v>
      </c>
      <c r="C740" s="9" t="e">
        <f>(BMW!#REF!)</f>
        <v>#REF!</v>
      </c>
      <c r="D740" s="59" t="e">
        <f>(BMW!#REF!)</f>
        <v>#REF!</v>
      </c>
      <c r="E740" s="8" t="e">
        <f>(BMW!#REF!)</f>
        <v>#REF!</v>
      </c>
      <c r="F740" s="8" t="e">
        <f>(BMW!#REF!)</f>
        <v>#REF!</v>
      </c>
      <c r="G740" s="14" t="e">
        <f>(BMW!#REF!)</f>
        <v>#REF!</v>
      </c>
      <c r="H740" s="12" t="e">
        <f>(BMW!#REF!)</f>
        <v>#REF!</v>
      </c>
      <c r="I740" s="12" t="e">
        <f>(BMW!#REF!)</f>
        <v>#REF!</v>
      </c>
      <c r="J740" s="12" t="e">
        <f>(BMW!#REF!)</f>
        <v>#REF!</v>
      </c>
      <c r="K740" s="12" t="e">
        <f>(BMW!#REF!)</f>
        <v>#REF!</v>
      </c>
      <c r="L740" s="12" t="e">
        <f>(BMW!#REF!)</f>
        <v>#REF!</v>
      </c>
      <c r="M740" s="8" t="e">
        <f>(BMW!#REF!)</f>
        <v>#REF!</v>
      </c>
      <c r="N740" s="8" t="e">
        <f>(BMW!#REF!)</f>
        <v>#REF!</v>
      </c>
      <c r="O740" s="9" t="e">
        <f>(BMW!#REF!)</f>
        <v>#REF!</v>
      </c>
      <c r="P740" s="60" t="e">
        <f>(BMW!#REF!)</f>
        <v>#REF!</v>
      </c>
      <c r="Q740" s="8" t="e">
        <f>(BMW!#REF!)</f>
        <v>#REF!</v>
      </c>
      <c r="R740" s="14" t="e">
        <f>(BMW!#REF!)</f>
        <v>#REF!</v>
      </c>
      <c r="S740" s="12" t="e">
        <f>(BMW!#REF!)</f>
        <v>#REF!</v>
      </c>
      <c r="T740" s="12" t="e">
        <f>(BMW!#REF!)</f>
        <v>#REF!</v>
      </c>
      <c r="U740" s="12" t="e">
        <f>(BMW!#REF!)</f>
        <v>#REF!</v>
      </c>
      <c r="V740" s="12" t="e">
        <f>(BMW!#REF!)</f>
        <v>#REF!</v>
      </c>
      <c r="W740" s="12" t="e">
        <f>(BMW!#REF!)</f>
        <v>#REF!</v>
      </c>
      <c r="X740" s="8" t="e">
        <f>(BMW!#REF!)</f>
        <v>#REF!</v>
      </c>
      <c r="Y740" s="8" t="e">
        <f>(BMW!#REF!)</f>
        <v>#REF!</v>
      </c>
      <c r="Z740" s="9" t="e">
        <f>(BMW!#REF!)</f>
        <v>#REF!</v>
      </c>
      <c r="AA740" s="8" t="e">
        <f>(BMW!#REF!)</f>
        <v>#REF!</v>
      </c>
      <c r="AB740" s="8" t="e">
        <f>(BMW!#REF!)</f>
        <v>#REF!</v>
      </c>
      <c r="AC740" s="8" t="e">
        <f>(BMW!#REF!)</f>
        <v>#REF!</v>
      </c>
      <c r="AD740" s="8" t="e">
        <f>(BMW!#REF!)</f>
        <v>#REF!</v>
      </c>
    </row>
    <row r="741" spans="1:30" x14ac:dyDescent="0.25">
      <c r="A741" s="7" t="s">
        <v>1974</v>
      </c>
      <c r="B741" s="8" t="str">
        <f>(BMW!A25)</f>
        <v>5-Series (F10/F11) (non-M)</v>
      </c>
      <c r="C741" s="9" t="str">
        <f>(BMW!B25)</f>
        <v>2010-2016</v>
      </c>
      <c r="D741" s="59" t="str">
        <f>(BMW!C25)</f>
        <v>FF01</v>
      </c>
      <c r="E741" s="8" t="str">
        <f>(BMW!D25)</f>
        <v>Tarmac</v>
      </c>
      <c r="F741" s="8" t="str">
        <f>(BMW!E25)</f>
        <v>01M909025043TM</v>
      </c>
      <c r="G741" s="14">
        <f>(BMW!F25)</f>
        <v>16</v>
      </c>
      <c r="H741" s="12" t="str">
        <f>(BMW!G25)</f>
        <v>19"</v>
      </c>
      <c r="I741" s="12" t="str">
        <f>(BMW!H25)</f>
        <v>9.0"</v>
      </c>
      <c r="J741" s="12" t="str">
        <f>(BMW!I25)</f>
        <v>25</v>
      </c>
      <c r="K741" s="12" t="str">
        <f>(BMW!J25)</f>
        <v>5x120</v>
      </c>
      <c r="L741" s="12">
        <f>(BMW!K25)</f>
        <v>72.599999999999994</v>
      </c>
      <c r="M741" s="8" t="str">
        <f>(BMW!L25)</f>
        <v>Medium Offset</v>
      </c>
      <c r="N741" s="8">
        <f>(BMW!M25)</f>
        <v>23.8</v>
      </c>
      <c r="O741" s="9" t="str">
        <f>(BMW!N25)</f>
        <v>245/40R19</v>
      </c>
      <c r="P741" s="60" t="str">
        <f>(BMW!O25)</f>
        <v>FF01</v>
      </c>
      <c r="Q741" s="8" t="str">
        <f>(BMW!P25)</f>
        <v>01M910040043TM</v>
      </c>
      <c r="R741" s="14">
        <f>(BMW!Q25)</f>
        <v>32</v>
      </c>
      <c r="S741" s="12" t="str">
        <f>(BMW!R25)</f>
        <v>19"</v>
      </c>
      <c r="T741" s="12" t="str">
        <f>(BMW!S25)</f>
        <v>10.0"</v>
      </c>
      <c r="U741" s="12" t="str">
        <f>(BMW!T25)</f>
        <v>40</v>
      </c>
      <c r="V741" s="12" t="str">
        <f>(BMW!U25)</f>
        <v>5x120</v>
      </c>
      <c r="W741" s="12">
        <f>(BMW!V25)</f>
        <v>72.599999999999994</v>
      </c>
      <c r="X741" s="8" t="str">
        <f>(BMW!W25)</f>
        <v>Medium Offset</v>
      </c>
      <c r="Y741" s="8">
        <f>(BMW!X25)</f>
        <v>24.4</v>
      </c>
      <c r="Z741" s="9" t="str">
        <f>(BMW!Y25)</f>
        <v>275/35R19</v>
      </c>
      <c r="AA741" s="8">
        <f>(BMW!Z25)</f>
        <v>0</v>
      </c>
      <c r="AB741" s="8" t="str">
        <f>(BMW!AA25)</f>
        <v>Use OEM</v>
      </c>
      <c r="AC741" s="8" t="str">
        <f>(BMW!AB25)</f>
        <v>M14x1.25x27mm Conical</v>
      </c>
      <c r="AD741" s="8">
        <f>(BMW!AC25)</f>
        <v>0</v>
      </c>
    </row>
    <row r="742" spans="1:30" x14ac:dyDescent="0.25">
      <c r="A742" s="7" t="s">
        <v>1974</v>
      </c>
      <c r="B742" s="8" t="e">
        <f>(BMW!#REF!)</f>
        <v>#REF!</v>
      </c>
      <c r="C742" s="9" t="e">
        <f>(BMW!#REF!)</f>
        <v>#REF!</v>
      </c>
      <c r="D742" s="59" t="e">
        <f>(BMW!#REF!)</f>
        <v>#REF!</v>
      </c>
      <c r="E742" s="8" t="e">
        <f>(BMW!#REF!)</f>
        <v>#REF!</v>
      </c>
      <c r="F742" s="8" t="e">
        <f>(BMW!#REF!)</f>
        <v>#REF!</v>
      </c>
      <c r="G742" s="14" t="e">
        <f>(BMW!#REF!)</f>
        <v>#REF!</v>
      </c>
      <c r="H742" s="12" t="e">
        <f>(BMW!#REF!)</f>
        <v>#REF!</v>
      </c>
      <c r="I742" s="12" t="e">
        <f>(BMW!#REF!)</f>
        <v>#REF!</v>
      </c>
      <c r="J742" s="12" t="e">
        <f>(BMW!#REF!)</f>
        <v>#REF!</v>
      </c>
      <c r="K742" s="12" t="e">
        <f>(BMW!#REF!)</f>
        <v>#REF!</v>
      </c>
      <c r="L742" s="12" t="e">
        <f>(BMW!#REF!)</f>
        <v>#REF!</v>
      </c>
      <c r="M742" s="8" t="e">
        <f>(BMW!#REF!)</f>
        <v>#REF!</v>
      </c>
      <c r="N742" s="8" t="e">
        <f>(BMW!#REF!)</f>
        <v>#REF!</v>
      </c>
      <c r="O742" s="9" t="e">
        <f>(BMW!#REF!)</f>
        <v>#REF!</v>
      </c>
      <c r="P742" s="60" t="e">
        <f>(BMW!#REF!)</f>
        <v>#REF!</v>
      </c>
      <c r="Q742" s="8" t="e">
        <f>(BMW!#REF!)</f>
        <v>#REF!</v>
      </c>
      <c r="R742" s="14" t="e">
        <f>(BMW!#REF!)</f>
        <v>#REF!</v>
      </c>
      <c r="S742" s="12" t="e">
        <f>(BMW!#REF!)</f>
        <v>#REF!</v>
      </c>
      <c r="T742" s="12" t="e">
        <f>(BMW!#REF!)</f>
        <v>#REF!</v>
      </c>
      <c r="U742" s="12" t="e">
        <f>(BMW!#REF!)</f>
        <v>#REF!</v>
      </c>
      <c r="V742" s="12" t="e">
        <f>(BMW!#REF!)</f>
        <v>#REF!</v>
      </c>
      <c r="W742" s="12" t="e">
        <f>(BMW!#REF!)</f>
        <v>#REF!</v>
      </c>
      <c r="X742" s="8" t="e">
        <f>(BMW!#REF!)</f>
        <v>#REF!</v>
      </c>
      <c r="Y742" s="8" t="e">
        <f>(BMW!#REF!)</f>
        <v>#REF!</v>
      </c>
      <c r="Z742" s="9" t="e">
        <f>(BMW!#REF!)</f>
        <v>#REF!</v>
      </c>
      <c r="AA742" s="8" t="e">
        <f>(BMW!#REF!)</f>
        <v>#REF!</v>
      </c>
      <c r="AB742" s="8" t="e">
        <f>(BMW!#REF!)</f>
        <v>#REF!</v>
      </c>
      <c r="AC742" s="8" t="e">
        <f>(BMW!#REF!)</f>
        <v>#REF!</v>
      </c>
      <c r="AD742" s="8" t="e">
        <f>(BMW!#REF!)</f>
        <v>#REF!</v>
      </c>
    </row>
    <row r="743" spans="1:30" x14ac:dyDescent="0.25">
      <c r="A743" s="7" t="s">
        <v>1974</v>
      </c>
      <c r="B743" s="8" t="str">
        <f>(BMW!A26)</f>
        <v>5-Series (F10/F11) (non-M)</v>
      </c>
      <c r="C743" s="9" t="str">
        <f>(BMW!B26)</f>
        <v>2010-2016</v>
      </c>
      <c r="D743" s="59" t="str">
        <f>(BMW!C26)</f>
        <v>FF04</v>
      </c>
      <c r="E743" s="8" t="str">
        <f>(BMW!D26)</f>
        <v>Liquid Metal</v>
      </c>
      <c r="F743" s="8" t="str">
        <f>(BMW!E26)</f>
        <v>04M009025043LM</v>
      </c>
      <c r="G743" s="14">
        <f>(BMW!F26)</f>
        <v>2</v>
      </c>
      <c r="H743" s="12" t="str">
        <f>(BMW!G26)</f>
        <v>20"</v>
      </c>
      <c r="I743" s="12" t="str">
        <f>(BMW!H26)</f>
        <v>9.0"</v>
      </c>
      <c r="J743" s="12" t="str">
        <f>(BMW!I26)</f>
        <v>25</v>
      </c>
      <c r="K743" s="12" t="str">
        <f>(BMW!J26)</f>
        <v>5x120</v>
      </c>
      <c r="L743" s="12">
        <f>(BMW!K26)</f>
        <v>72.599999999999994</v>
      </c>
      <c r="M743" s="8" t="str">
        <f>(BMW!L26)</f>
        <v>Medium Offset</v>
      </c>
      <c r="N743" s="8">
        <f>(BMW!M26)</f>
        <v>24.2</v>
      </c>
      <c r="O743" s="9" t="str">
        <f>(BMW!N26)</f>
        <v>245/35R20</v>
      </c>
      <c r="P743" s="60" t="str">
        <f>(BMW!O26)</f>
        <v>FF04</v>
      </c>
      <c r="Q743" s="8" t="str">
        <f>(BMW!P26)</f>
        <v>04M010040043LM</v>
      </c>
      <c r="R743" s="14">
        <f>(BMW!Q26)</f>
        <v>12</v>
      </c>
      <c r="S743" s="12" t="str">
        <f>(BMW!R26)</f>
        <v>20"</v>
      </c>
      <c r="T743" s="12" t="str">
        <f>(BMW!S26)</f>
        <v>10.0"</v>
      </c>
      <c r="U743" s="12" t="str">
        <f>(BMW!T26)</f>
        <v>40</v>
      </c>
      <c r="V743" s="12" t="str">
        <f>(BMW!U26)</f>
        <v>5x120</v>
      </c>
      <c r="W743" s="12">
        <f>(BMW!V26)</f>
        <v>72.599999999999994</v>
      </c>
      <c r="X743" s="8" t="str">
        <f>(BMW!W26)</f>
        <v>Medium Offset</v>
      </c>
      <c r="Y743" s="8">
        <f>(BMW!X26)</f>
        <v>25.2</v>
      </c>
      <c r="Z743" s="9" t="str">
        <f>(BMW!Y26)</f>
        <v>275/30R20</v>
      </c>
      <c r="AA743" s="8">
        <f>(BMW!Z26)</f>
        <v>0</v>
      </c>
      <c r="AB743" s="8" t="str">
        <f>(BMW!AA26)</f>
        <v>Use OEM</v>
      </c>
      <c r="AC743" s="8" t="str">
        <f>(BMW!AB26)</f>
        <v>M14x1.25x27mm Conical</v>
      </c>
      <c r="AD743" s="8">
        <f>(BMW!AC26)</f>
        <v>0</v>
      </c>
    </row>
    <row r="744" spans="1:30" x14ac:dyDescent="0.25">
      <c r="A744" s="7" t="s">
        <v>1974</v>
      </c>
      <c r="B744" s="8" t="str">
        <f>(BMW!A27)</f>
        <v>5-Series (F10/F11) (non-M)</v>
      </c>
      <c r="C744" s="9" t="str">
        <f>(BMW!B27)</f>
        <v>2010-2016</v>
      </c>
      <c r="D744" s="59" t="str">
        <f>(BMW!C27)</f>
        <v>FF04</v>
      </c>
      <c r="E744" s="8" t="str">
        <f>(BMW!D27)</f>
        <v>Liquid Metal</v>
      </c>
      <c r="F744" s="8" t="str">
        <f>(BMW!E27)</f>
        <v>04M109030043LM</v>
      </c>
      <c r="G744" s="14">
        <f>(BMW!F27)</f>
        <v>15</v>
      </c>
      <c r="H744" s="12" t="str">
        <f>(BMW!G27)</f>
        <v>21"</v>
      </c>
      <c r="I744" s="12" t="str">
        <f>(BMW!H27)</f>
        <v>9.0"</v>
      </c>
      <c r="J744" s="12" t="str">
        <f>(BMW!I27)</f>
        <v>30</v>
      </c>
      <c r="K744" s="12" t="str">
        <f>(BMW!J27)</f>
        <v>5x120</v>
      </c>
      <c r="L744" s="12">
        <f>(BMW!K27)</f>
        <v>72.599999999999994</v>
      </c>
      <c r="M744" s="8" t="str">
        <f>(BMW!L27)</f>
        <v>Medium Offset</v>
      </c>
      <c r="N744" s="8">
        <f>(BMW!M27)</f>
        <v>27.6</v>
      </c>
      <c r="O744" s="9" t="str">
        <f>(BMW!N27)</f>
        <v>255/30R21</v>
      </c>
      <c r="P744" s="60" t="str">
        <f>(BMW!O27)</f>
        <v>FF04</v>
      </c>
      <c r="Q744" s="8" t="str">
        <f>(BMW!P27)</f>
        <v>04M110040043LM</v>
      </c>
      <c r="R744" s="14">
        <f>(BMW!Q27)</f>
        <v>13</v>
      </c>
      <c r="S744" s="12" t="str">
        <f>(BMW!R27)</f>
        <v>21"</v>
      </c>
      <c r="T744" s="12" t="str">
        <f>(BMW!S27)</f>
        <v>10.0"</v>
      </c>
      <c r="U744" s="12" t="str">
        <f>(BMW!T27)</f>
        <v>40</v>
      </c>
      <c r="V744" s="12" t="str">
        <f>(BMW!U27)</f>
        <v>5x120</v>
      </c>
      <c r="W744" s="12">
        <f>(BMW!V27)</f>
        <v>72.599999999999994</v>
      </c>
      <c r="X744" s="8" t="str">
        <f>(BMW!W27)</f>
        <v>Medium Offset</v>
      </c>
      <c r="Y744" s="8">
        <f>(BMW!X27)</f>
        <v>29.4</v>
      </c>
      <c r="Z744" s="9" t="str">
        <f>(BMW!Y27)</f>
        <v>275/30R21</v>
      </c>
      <c r="AA744" s="8">
        <f>(BMW!Z27)</f>
        <v>0</v>
      </c>
      <c r="AB744" s="8" t="str">
        <f>(BMW!AA27)</f>
        <v>Use OEM</v>
      </c>
      <c r="AC744" s="8" t="str">
        <f>(BMW!AB27)</f>
        <v>M14x1.25x27mm Conical</v>
      </c>
      <c r="AD744" s="8">
        <f>(BMW!AC27)</f>
        <v>0</v>
      </c>
    </row>
    <row r="745" spans="1:30" x14ac:dyDescent="0.25">
      <c r="A745" s="7" t="s">
        <v>1974</v>
      </c>
      <c r="B745" s="8" t="str">
        <f>(BMW!A28)</f>
        <v>5-Series (F10/F11) (non-M)</v>
      </c>
      <c r="C745" s="9" t="str">
        <f>(BMW!B28)</f>
        <v>2010-2016</v>
      </c>
      <c r="D745" s="59" t="str">
        <f>(BMW!C28)</f>
        <v>FF04</v>
      </c>
      <c r="E745" s="8" t="str">
        <f>(BMW!D28)</f>
        <v>Raw</v>
      </c>
      <c r="F745" s="8" t="str">
        <f>(BMW!E28)</f>
        <v>04M109030043RW</v>
      </c>
      <c r="G745" s="14">
        <f>(BMW!F28)</f>
        <v>11</v>
      </c>
      <c r="H745" s="12" t="str">
        <f>(BMW!G28)</f>
        <v>21"</v>
      </c>
      <c r="I745" s="12" t="str">
        <f>(BMW!H28)</f>
        <v>9.0"</v>
      </c>
      <c r="J745" s="12" t="str">
        <f>(BMW!I28)</f>
        <v>30</v>
      </c>
      <c r="K745" s="12" t="str">
        <f>(BMW!J28)</f>
        <v>5x120</v>
      </c>
      <c r="L745" s="12">
        <f>(BMW!K28)</f>
        <v>72.599999999999994</v>
      </c>
      <c r="M745" s="8" t="str">
        <f>(BMW!L28)</f>
        <v>Medium Offset</v>
      </c>
      <c r="N745" s="8">
        <f>(BMW!M28)</f>
        <v>27.6</v>
      </c>
      <c r="O745" s="9" t="str">
        <f>(BMW!N28)</f>
        <v>255/30R21</v>
      </c>
      <c r="P745" s="60" t="str">
        <f>(BMW!O28)</f>
        <v>FF04</v>
      </c>
      <c r="Q745" s="8" t="str">
        <f>(BMW!P28)</f>
        <v>04M110040043RW</v>
      </c>
      <c r="R745" s="14">
        <f>(BMW!Q28)</f>
        <v>14</v>
      </c>
      <c r="S745" s="12" t="str">
        <f>(BMW!R28)</f>
        <v>21"</v>
      </c>
      <c r="T745" s="12" t="str">
        <f>(BMW!S28)</f>
        <v>10.0"</v>
      </c>
      <c r="U745" s="12" t="str">
        <f>(BMW!T28)</f>
        <v>40</v>
      </c>
      <c r="V745" s="12" t="str">
        <f>(BMW!U28)</f>
        <v>5x120</v>
      </c>
      <c r="W745" s="12">
        <f>(BMW!V28)</f>
        <v>72.599999999999994</v>
      </c>
      <c r="X745" s="8" t="str">
        <f>(BMW!W28)</f>
        <v>Medium Offset</v>
      </c>
      <c r="Y745" s="8">
        <f>(BMW!X28)</f>
        <v>29.4</v>
      </c>
      <c r="Z745" s="9" t="str">
        <f>(BMW!Y28)</f>
        <v>275/30R21</v>
      </c>
      <c r="AA745" s="8">
        <f>(BMW!Z28)</f>
        <v>0</v>
      </c>
      <c r="AB745" s="8" t="str">
        <f>(BMW!AA28)</f>
        <v>Use OEM</v>
      </c>
      <c r="AC745" s="8" t="str">
        <f>(BMW!AB28)</f>
        <v>M14x1.25x27mm Conical</v>
      </c>
      <c r="AD745" s="8">
        <f>(BMW!AC28)</f>
        <v>0</v>
      </c>
    </row>
    <row r="746" spans="1:30" x14ac:dyDescent="0.25">
      <c r="A746" s="7" t="s">
        <v>1974</v>
      </c>
      <c r="B746" s="8" t="str">
        <f>(BMW!A29)</f>
        <v>5-Series (F10/F11) (non-M)</v>
      </c>
      <c r="C746" s="9" t="str">
        <f>(BMW!B29)</f>
        <v>2010-2016</v>
      </c>
      <c r="D746" s="59" t="str">
        <f>(BMW!C29)</f>
        <v>FF04</v>
      </c>
      <c r="E746" s="8" t="str">
        <f>(BMW!D29)</f>
        <v>Tarmac</v>
      </c>
      <c r="F746" s="8" t="str">
        <f>(BMW!E29)</f>
        <v>04M109030043TM</v>
      </c>
      <c r="G746" s="14">
        <f>(BMW!F29)</f>
        <v>1</v>
      </c>
      <c r="H746" s="12" t="str">
        <f>(BMW!G29)</f>
        <v>21"</v>
      </c>
      <c r="I746" s="12" t="str">
        <f>(BMW!H29)</f>
        <v>9.0"</v>
      </c>
      <c r="J746" s="12" t="str">
        <f>(BMW!I29)</f>
        <v>30</v>
      </c>
      <c r="K746" s="12" t="str">
        <f>(BMW!J29)</f>
        <v>5x120</v>
      </c>
      <c r="L746" s="12">
        <f>(BMW!K29)</f>
        <v>72.599999999999994</v>
      </c>
      <c r="M746" s="8" t="str">
        <f>(BMW!L29)</f>
        <v>Medium Offset</v>
      </c>
      <c r="N746" s="8">
        <f>(BMW!M29)</f>
        <v>27.6</v>
      </c>
      <c r="O746" s="9" t="str">
        <f>(BMW!N29)</f>
        <v>255/30R21</v>
      </c>
      <c r="P746" s="60" t="str">
        <f>(BMW!O29)</f>
        <v>FF04</v>
      </c>
      <c r="Q746" s="8" t="str">
        <f>(BMW!P29)</f>
        <v>04M110040043TM</v>
      </c>
      <c r="R746" s="14">
        <f>(BMW!Q29)</f>
        <v>15</v>
      </c>
      <c r="S746" s="12" t="str">
        <f>(BMW!R29)</f>
        <v>21"</v>
      </c>
      <c r="T746" s="12" t="str">
        <f>(BMW!S29)</f>
        <v>10.0"</v>
      </c>
      <c r="U746" s="12" t="str">
        <f>(BMW!T29)</f>
        <v>40</v>
      </c>
      <c r="V746" s="12" t="str">
        <f>(BMW!U29)</f>
        <v>5x120</v>
      </c>
      <c r="W746" s="12">
        <f>(BMW!V29)</f>
        <v>72.599999999999994</v>
      </c>
      <c r="X746" s="8" t="str">
        <f>(BMW!W29)</f>
        <v>Medium Offset</v>
      </c>
      <c r="Y746" s="8">
        <f>(BMW!X29)</f>
        <v>29.4</v>
      </c>
      <c r="Z746" s="9" t="str">
        <f>(BMW!Y29)</f>
        <v>275/30R21</v>
      </c>
      <c r="AA746" s="8">
        <f>(BMW!Z29)</f>
        <v>0</v>
      </c>
      <c r="AB746" s="8" t="str">
        <f>(BMW!AA29)</f>
        <v>Use OEM</v>
      </c>
      <c r="AC746" s="8" t="str">
        <f>(BMW!AB29)</f>
        <v>M14x1.25x27mm Conical</v>
      </c>
      <c r="AD746" s="8">
        <f>(BMW!AC29)</f>
        <v>0</v>
      </c>
    </row>
    <row r="747" spans="1:30" x14ac:dyDescent="0.25">
      <c r="A747" s="7" t="s">
        <v>1974</v>
      </c>
      <c r="B747" s="8" t="e">
        <f>(BMW!#REF!)</f>
        <v>#REF!</v>
      </c>
      <c r="C747" s="9" t="e">
        <f>(BMW!#REF!)</f>
        <v>#REF!</v>
      </c>
      <c r="D747" s="59" t="e">
        <f>(BMW!#REF!)</f>
        <v>#REF!</v>
      </c>
      <c r="E747" s="8" t="e">
        <f>(BMW!#REF!)</f>
        <v>#REF!</v>
      </c>
      <c r="F747" s="8" t="e">
        <f>(BMW!#REF!)</f>
        <v>#REF!</v>
      </c>
      <c r="G747" s="14" t="e">
        <f>(BMW!#REF!)</f>
        <v>#REF!</v>
      </c>
      <c r="H747" s="12" t="e">
        <f>(BMW!#REF!)</f>
        <v>#REF!</v>
      </c>
      <c r="I747" s="12" t="e">
        <f>(BMW!#REF!)</f>
        <v>#REF!</v>
      </c>
      <c r="J747" s="12" t="e">
        <f>(BMW!#REF!)</f>
        <v>#REF!</v>
      </c>
      <c r="K747" s="12" t="e">
        <f>(BMW!#REF!)</f>
        <v>#REF!</v>
      </c>
      <c r="L747" s="12" t="e">
        <f>(BMW!#REF!)</f>
        <v>#REF!</v>
      </c>
      <c r="M747" s="8" t="e">
        <f>(BMW!#REF!)</f>
        <v>#REF!</v>
      </c>
      <c r="N747" s="8" t="e">
        <f>(BMW!#REF!)</f>
        <v>#REF!</v>
      </c>
      <c r="O747" s="9" t="e">
        <f>(BMW!#REF!)</f>
        <v>#REF!</v>
      </c>
      <c r="P747" s="60" t="e">
        <f>(BMW!#REF!)</f>
        <v>#REF!</v>
      </c>
      <c r="Q747" s="8" t="e">
        <f>(BMW!#REF!)</f>
        <v>#REF!</v>
      </c>
      <c r="R747" s="14" t="e">
        <f>(BMW!#REF!)</f>
        <v>#REF!</v>
      </c>
      <c r="S747" s="12" t="e">
        <f>(BMW!#REF!)</f>
        <v>#REF!</v>
      </c>
      <c r="T747" s="12" t="e">
        <f>(BMW!#REF!)</f>
        <v>#REF!</v>
      </c>
      <c r="U747" s="12" t="e">
        <f>(BMW!#REF!)</f>
        <v>#REF!</v>
      </c>
      <c r="V747" s="12" t="e">
        <f>(BMW!#REF!)</f>
        <v>#REF!</v>
      </c>
      <c r="W747" s="12" t="e">
        <f>(BMW!#REF!)</f>
        <v>#REF!</v>
      </c>
      <c r="X747" s="8" t="e">
        <f>(BMW!#REF!)</f>
        <v>#REF!</v>
      </c>
      <c r="Y747" s="8" t="e">
        <f>(BMW!#REF!)</f>
        <v>#REF!</v>
      </c>
      <c r="Z747" s="9" t="e">
        <f>(BMW!#REF!)</f>
        <v>#REF!</v>
      </c>
      <c r="AA747" s="8" t="e">
        <f>(BMW!#REF!)</f>
        <v>#REF!</v>
      </c>
      <c r="AB747" s="8" t="e">
        <f>(BMW!#REF!)</f>
        <v>#REF!</v>
      </c>
      <c r="AC747" s="8" t="e">
        <f>(BMW!#REF!)</f>
        <v>#REF!</v>
      </c>
      <c r="AD747" s="8" t="e">
        <f>(BMW!#REF!)</f>
        <v>#REF!</v>
      </c>
    </row>
    <row r="748" spans="1:30" x14ac:dyDescent="0.25">
      <c r="A748" s="7" t="s">
        <v>1974</v>
      </c>
      <c r="B748" s="8" t="e">
        <f>(BMW!#REF!)</f>
        <v>#REF!</v>
      </c>
      <c r="C748" s="9" t="e">
        <f>(BMW!#REF!)</f>
        <v>#REF!</v>
      </c>
      <c r="D748" s="59" t="e">
        <f>(BMW!#REF!)</f>
        <v>#REF!</v>
      </c>
      <c r="E748" s="8" t="e">
        <f>(BMW!#REF!)</f>
        <v>#REF!</v>
      </c>
      <c r="F748" s="8" t="e">
        <f>(BMW!#REF!)</f>
        <v>#REF!</v>
      </c>
      <c r="G748" s="14" t="e">
        <f>(BMW!#REF!)</f>
        <v>#REF!</v>
      </c>
      <c r="H748" s="12" t="e">
        <f>(BMW!#REF!)</f>
        <v>#REF!</v>
      </c>
      <c r="I748" s="12" t="e">
        <f>(BMW!#REF!)</f>
        <v>#REF!</v>
      </c>
      <c r="J748" s="12" t="e">
        <f>(BMW!#REF!)</f>
        <v>#REF!</v>
      </c>
      <c r="K748" s="12" t="e">
        <f>(BMW!#REF!)</f>
        <v>#REF!</v>
      </c>
      <c r="L748" s="12" t="e">
        <f>(BMW!#REF!)</f>
        <v>#REF!</v>
      </c>
      <c r="M748" s="8" t="e">
        <f>(BMW!#REF!)</f>
        <v>#REF!</v>
      </c>
      <c r="N748" s="8" t="e">
        <f>(BMW!#REF!)</f>
        <v>#REF!</v>
      </c>
      <c r="O748" s="9" t="e">
        <f>(BMW!#REF!)</f>
        <v>#REF!</v>
      </c>
      <c r="P748" s="60" t="e">
        <f>(BMW!#REF!)</f>
        <v>#REF!</v>
      </c>
      <c r="Q748" s="8" t="e">
        <f>(BMW!#REF!)</f>
        <v>#REF!</v>
      </c>
      <c r="R748" s="14" t="e">
        <f>(BMW!#REF!)</f>
        <v>#REF!</v>
      </c>
      <c r="S748" s="12" t="e">
        <f>(BMW!#REF!)</f>
        <v>#REF!</v>
      </c>
      <c r="T748" s="12" t="e">
        <f>(BMW!#REF!)</f>
        <v>#REF!</v>
      </c>
      <c r="U748" s="12" t="e">
        <f>(BMW!#REF!)</f>
        <v>#REF!</v>
      </c>
      <c r="V748" s="12" t="e">
        <f>(BMW!#REF!)</f>
        <v>#REF!</v>
      </c>
      <c r="W748" s="12" t="e">
        <f>(BMW!#REF!)</f>
        <v>#REF!</v>
      </c>
      <c r="X748" s="8" t="e">
        <f>(BMW!#REF!)</f>
        <v>#REF!</v>
      </c>
      <c r="Y748" s="8" t="e">
        <f>(BMW!#REF!)</f>
        <v>#REF!</v>
      </c>
      <c r="Z748" s="9" t="e">
        <f>(BMW!#REF!)</f>
        <v>#REF!</v>
      </c>
      <c r="AA748" s="8" t="e">
        <f>(BMW!#REF!)</f>
        <v>#REF!</v>
      </c>
      <c r="AB748" s="8" t="e">
        <f>(BMW!#REF!)</f>
        <v>#REF!</v>
      </c>
      <c r="AC748" s="8" t="e">
        <f>(BMW!#REF!)</f>
        <v>#REF!</v>
      </c>
      <c r="AD748" s="8" t="e">
        <f>(BMW!#REF!)</f>
        <v>#REF!</v>
      </c>
    </row>
    <row r="749" spans="1:30" x14ac:dyDescent="0.25">
      <c r="A749" s="7" t="s">
        <v>1974</v>
      </c>
      <c r="B749" s="8" t="e">
        <f>(BMW!#REF!)</f>
        <v>#REF!</v>
      </c>
      <c r="C749" s="9" t="e">
        <f>(BMW!#REF!)</f>
        <v>#REF!</v>
      </c>
      <c r="D749" s="59" t="e">
        <f>(BMW!#REF!)</f>
        <v>#REF!</v>
      </c>
      <c r="E749" s="8" t="e">
        <f>(BMW!#REF!)</f>
        <v>#REF!</v>
      </c>
      <c r="F749" s="8" t="e">
        <f>(BMW!#REF!)</f>
        <v>#REF!</v>
      </c>
      <c r="G749" s="14" t="e">
        <f>(BMW!#REF!)</f>
        <v>#REF!</v>
      </c>
      <c r="H749" s="12" t="e">
        <f>(BMW!#REF!)</f>
        <v>#REF!</v>
      </c>
      <c r="I749" s="12" t="e">
        <f>(BMW!#REF!)</f>
        <v>#REF!</v>
      </c>
      <c r="J749" s="12" t="e">
        <f>(BMW!#REF!)</f>
        <v>#REF!</v>
      </c>
      <c r="K749" s="12" t="e">
        <f>(BMW!#REF!)</f>
        <v>#REF!</v>
      </c>
      <c r="L749" s="12" t="e">
        <f>(BMW!#REF!)</f>
        <v>#REF!</v>
      </c>
      <c r="M749" s="8" t="e">
        <f>(BMW!#REF!)</f>
        <v>#REF!</v>
      </c>
      <c r="N749" s="8" t="e">
        <f>(BMW!#REF!)</f>
        <v>#REF!</v>
      </c>
      <c r="O749" s="9" t="e">
        <f>(BMW!#REF!)</f>
        <v>#REF!</v>
      </c>
      <c r="P749" s="60" t="e">
        <f>(BMW!#REF!)</f>
        <v>#REF!</v>
      </c>
      <c r="Q749" s="8" t="e">
        <f>(BMW!#REF!)</f>
        <v>#REF!</v>
      </c>
      <c r="R749" s="14" t="e">
        <f>(BMW!#REF!)</f>
        <v>#REF!</v>
      </c>
      <c r="S749" s="12" t="e">
        <f>(BMW!#REF!)</f>
        <v>#REF!</v>
      </c>
      <c r="T749" s="12" t="e">
        <f>(BMW!#REF!)</f>
        <v>#REF!</v>
      </c>
      <c r="U749" s="12" t="e">
        <f>(BMW!#REF!)</f>
        <v>#REF!</v>
      </c>
      <c r="V749" s="12" t="e">
        <f>(BMW!#REF!)</f>
        <v>#REF!</v>
      </c>
      <c r="W749" s="12" t="e">
        <f>(BMW!#REF!)</f>
        <v>#REF!</v>
      </c>
      <c r="X749" s="8" t="e">
        <f>(BMW!#REF!)</f>
        <v>#REF!</v>
      </c>
      <c r="Y749" s="8" t="e">
        <f>(BMW!#REF!)</f>
        <v>#REF!</v>
      </c>
      <c r="Z749" s="9" t="e">
        <f>(BMW!#REF!)</f>
        <v>#REF!</v>
      </c>
      <c r="AA749" s="8" t="e">
        <f>(BMW!#REF!)</f>
        <v>#REF!</v>
      </c>
      <c r="AB749" s="8" t="e">
        <f>(BMW!#REF!)</f>
        <v>#REF!</v>
      </c>
      <c r="AC749" s="8" t="e">
        <f>(BMW!#REF!)</f>
        <v>#REF!</v>
      </c>
      <c r="AD749" s="8" t="e">
        <f>(BMW!#REF!)</f>
        <v>#REF!</v>
      </c>
    </row>
    <row r="750" spans="1:30" x14ac:dyDescent="0.25">
      <c r="A750" s="7" t="s">
        <v>1974</v>
      </c>
      <c r="B750" s="8" t="str">
        <f>(BMW!A30)</f>
        <v>5-Series (G30)</v>
      </c>
      <c r="C750" s="9" t="str">
        <f>(BMW!B30)</f>
        <v>2017+</v>
      </c>
      <c r="D750" s="59" t="str">
        <f>(BMW!C30)</f>
        <v>FF01</v>
      </c>
      <c r="E750" s="8" t="str">
        <f>(BMW!D30)</f>
        <v>Tarmac</v>
      </c>
      <c r="F750" s="8" t="str">
        <f>(BMW!E30)</f>
        <v>01M009025013TM</v>
      </c>
      <c r="G750" s="14">
        <f>(BMW!F30)</f>
        <v>0</v>
      </c>
      <c r="H750" s="12" t="str">
        <f>(BMW!G30)</f>
        <v>20"</v>
      </c>
      <c r="I750" s="12" t="str">
        <f>(BMW!H30)</f>
        <v>9.0"</v>
      </c>
      <c r="J750" s="12" t="str">
        <f>(BMW!I30)</f>
        <v>25</v>
      </c>
      <c r="K750" s="12" t="str">
        <f>(BMW!J30)</f>
        <v>5x112</v>
      </c>
      <c r="L750" s="12">
        <f>(BMW!K30)</f>
        <v>66.56</v>
      </c>
      <c r="M750" s="8" t="str">
        <f>(BMW!L30)</f>
        <v>Medium Offset</v>
      </c>
      <c r="N750" s="8">
        <f>(BMW!M30)</f>
        <v>25.8</v>
      </c>
      <c r="O750" s="9" t="str">
        <f>(BMW!N30)</f>
        <v>255/35R20</v>
      </c>
      <c r="P750" s="60" t="str">
        <f>(BMW!O30)</f>
        <v>FF01</v>
      </c>
      <c r="Q750" s="8" t="str">
        <f>(BMW!P30)</f>
        <v>01M010535013TM</v>
      </c>
      <c r="R750" s="14">
        <f>(BMW!Q30)</f>
        <v>1</v>
      </c>
      <c r="S750" s="12" t="str">
        <f>(BMW!R30)</f>
        <v>20"</v>
      </c>
      <c r="T750" s="12" t="str">
        <f>(BMW!S30)</f>
        <v>10.5"</v>
      </c>
      <c r="U750" s="12" t="str">
        <f>(BMW!T30)</f>
        <v>35</v>
      </c>
      <c r="V750" s="12" t="str">
        <f>(BMW!U30)</f>
        <v>5x112</v>
      </c>
      <c r="W750" s="12">
        <f>(BMW!V30)</f>
        <v>66.56</v>
      </c>
      <c r="X750" s="8" t="str">
        <f>(BMW!W30)</f>
        <v>Medium Offset</v>
      </c>
      <c r="Y750" s="8">
        <f>(BMW!X30)</f>
        <v>28</v>
      </c>
      <c r="Z750" s="9" t="str">
        <f>(BMW!Y30)</f>
        <v>285/30R20</v>
      </c>
      <c r="AA750" s="8" t="str">
        <f>(BMW!Z30)</f>
        <v>F2 Fitment on rear (approx. 3mm wheel poke)</v>
      </c>
      <c r="AB750" s="8" t="str">
        <f>(BMW!AA30)</f>
        <v>Use OEM</v>
      </c>
      <c r="AC750" s="8" t="str">
        <f>(BMW!AB30)</f>
        <v>M14x1.25x27mm Conical</v>
      </c>
      <c r="AD750" s="8">
        <f>(BMW!AC30)</f>
        <v>0</v>
      </c>
    </row>
    <row r="751" spans="1:30" x14ac:dyDescent="0.25">
      <c r="A751" s="7" t="s">
        <v>1974</v>
      </c>
      <c r="B751" s="8" t="str">
        <f>(BMW!A31)</f>
        <v>5-Series (G30)</v>
      </c>
      <c r="C751" s="9" t="str">
        <f>(BMW!B31)</f>
        <v>2017+</v>
      </c>
      <c r="D751" s="59" t="str">
        <f>(BMW!C31)</f>
        <v>FF04</v>
      </c>
      <c r="E751" s="8" t="str">
        <f>(BMW!D31)</f>
        <v>Liquid Metal</v>
      </c>
      <c r="F751" s="8" t="str">
        <f>(BMW!E31)</f>
        <v>04M009025013LM</v>
      </c>
      <c r="G751" s="14">
        <f>(BMW!F31)</f>
        <v>9</v>
      </c>
      <c r="H751" s="12" t="str">
        <f>(BMW!G31)</f>
        <v>20"</v>
      </c>
      <c r="I751" s="12" t="str">
        <f>(BMW!H31)</f>
        <v>9.0"</v>
      </c>
      <c r="J751" s="12" t="str">
        <f>(BMW!I31)</f>
        <v>25</v>
      </c>
      <c r="K751" s="12" t="str">
        <f>(BMW!J31)</f>
        <v>5x112</v>
      </c>
      <c r="L751" s="12">
        <f>(BMW!K31)</f>
        <v>66.56</v>
      </c>
      <c r="M751" s="8" t="str">
        <f>(BMW!L31)</f>
        <v>Medium Offset</v>
      </c>
      <c r="N751" s="8">
        <f>(BMW!M31)</f>
        <v>24.8</v>
      </c>
      <c r="O751" s="9" t="str">
        <f>(BMW!N31)</f>
        <v>255/35R20</v>
      </c>
      <c r="P751" s="60" t="str">
        <f>(BMW!O31)</f>
        <v>FF04</v>
      </c>
      <c r="Q751" s="8" t="str">
        <f>(BMW!P31)</f>
        <v>04M010535013LM</v>
      </c>
      <c r="R751" s="14">
        <f>(BMW!Q31)</f>
        <v>1</v>
      </c>
      <c r="S751" s="12" t="str">
        <f>(BMW!R31)</f>
        <v>20"</v>
      </c>
      <c r="T751" s="12" t="str">
        <f>(BMW!S31)</f>
        <v>10.5"</v>
      </c>
      <c r="U751" s="12" t="str">
        <f>(BMW!T31)</f>
        <v>35</v>
      </c>
      <c r="V751" s="12" t="str">
        <f>(BMW!U31)</f>
        <v>5x112</v>
      </c>
      <c r="W751" s="12">
        <f>(BMW!V31)</f>
        <v>66.56</v>
      </c>
      <c r="X751" s="8" t="str">
        <f>(BMW!W31)</f>
        <v>Medium Offset</v>
      </c>
      <c r="Y751" s="8">
        <f>(BMW!X31)</f>
        <v>26.2</v>
      </c>
      <c r="Z751" s="9" t="str">
        <f>(BMW!Y31)</f>
        <v>285/30R20</v>
      </c>
      <c r="AA751" s="8" t="str">
        <f>(BMW!Z31)</f>
        <v>F2 Fitment on rear (approx. 3mm wheel poke)</v>
      </c>
      <c r="AB751" s="8" t="str">
        <f>(BMW!AA31)</f>
        <v>Use OEM</v>
      </c>
      <c r="AC751" s="8" t="str">
        <f>(BMW!AB31)</f>
        <v>M14x1.25x27mm Conical</v>
      </c>
      <c r="AD751" s="8">
        <f>(BMW!AC31)</f>
        <v>0</v>
      </c>
    </row>
    <row r="752" spans="1:30" x14ac:dyDescent="0.25">
      <c r="A752" s="7" t="s">
        <v>1974</v>
      </c>
      <c r="B752" s="8" t="str">
        <f>(BMW!A32)</f>
        <v>5-Series (G30)</v>
      </c>
      <c r="C752" s="9" t="str">
        <f>(BMW!B32)</f>
        <v>2017+</v>
      </c>
      <c r="D752" s="59" t="str">
        <f>(BMW!C32)</f>
        <v>FF04</v>
      </c>
      <c r="E752" s="8" t="str">
        <f>(BMW!D32)</f>
        <v>Tarmac</v>
      </c>
      <c r="F752" s="8" t="str">
        <f>(BMW!E32)</f>
        <v>04M009025013TM</v>
      </c>
      <c r="G752" s="14">
        <f>(BMW!F32)</f>
        <v>7</v>
      </c>
      <c r="H752" s="12" t="str">
        <f>(BMW!G32)</f>
        <v>20"</v>
      </c>
      <c r="I752" s="12" t="str">
        <f>(BMW!H32)</f>
        <v>9.0"</v>
      </c>
      <c r="J752" s="12" t="str">
        <f>(BMW!I32)</f>
        <v>25</v>
      </c>
      <c r="K752" s="12" t="str">
        <f>(BMW!J32)</f>
        <v>5x112</v>
      </c>
      <c r="L752" s="12">
        <f>(BMW!K32)</f>
        <v>66.56</v>
      </c>
      <c r="M752" s="8" t="str">
        <f>(BMW!L32)</f>
        <v>Medium Offset</v>
      </c>
      <c r="N752" s="8">
        <f>(BMW!M32)</f>
        <v>24.8</v>
      </c>
      <c r="O752" s="9" t="str">
        <f>(BMW!N32)</f>
        <v>255/35R20</v>
      </c>
      <c r="P752" s="60" t="str">
        <f>(BMW!O32)</f>
        <v>FF04</v>
      </c>
      <c r="Q752" s="8" t="str">
        <f>(BMW!P32)</f>
        <v>04M010535013TM</v>
      </c>
      <c r="R752" s="14">
        <f>(BMW!Q32)</f>
        <v>28</v>
      </c>
      <c r="S752" s="12" t="str">
        <f>(BMW!R32)</f>
        <v>20"</v>
      </c>
      <c r="T752" s="12" t="str">
        <f>(BMW!S32)</f>
        <v>10.5"</v>
      </c>
      <c r="U752" s="12" t="str">
        <f>(BMW!T32)</f>
        <v>35</v>
      </c>
      <c r="V752" s="12" t="str">
        <f>(BMW!U32)</f>
        <v>5x112</v>
      </c>
      <c r="W752" s="12">
        <f>(BMW!V32)</f>
        <v>66.56</v>
      </c>
      <c r="X752" s="8" t="str">
        <f>(BMW!W32)</f>
        <v>Medium Offset</v>
      </c>
      <c r="Y752" s="8">
        <f>(BMW!X32)</f>
        <v>26.2</v>
      </c>
      <c r="Z752" s="9" t="str">
        <f>(BMW!Y32)</f>
        <v>285/30R20</v>
      </c>
      <c r="AA752" s="8" t="str">
        <f>(BMW!Z32)</f>
        <v>F2 Fitment on rear (approx. 3mm wheel poke)</v>
      </c>
      <c r="AB752" s="8" t="str">
        <f>(BMW!AA32)</f>
        <v>Use OEM</v>
      </c>
      <c r="AC752" s="8" t="str">
        <f>(BMW!AB32)</f>
        <v>M14x1.25x27mm Conical</v>
      </c>
      <c r="AD752" s="8">
        <f>(BMW!AC32)</f>
        <v>0</v>
      </c>
    </row>
    <row r="753" spans="1:30" x14ac:dyDescent="0.25">
      <c r="A753" s="7" t="s">
        <v>1974</v>
      </c>
      <c r="B753" s="8" t="e">
        <f>(BMW!#REF!)</f>
        <v>#REF!</v>
      </c>
      <c r="C753" s="9" t="e">
        <f>(BMW!#REF!)</f>
        <v>#REF!</v>
      </c>
      <c r="D753" s="59" t="e">
        <f>(BMW!#REF!)</f>
        <v>#REF!</v>
      </c>
      <c r="E753" s="8" t="e">
        <f>(BMW!#REF!)</f>
        <v>#REF!</v>
      </c>
      <c r="F753" s="8" t="e">
        <f>(BMW!#REF!)</f>
        <v>#REF!</v>
      </c>
      <c r="G753" s="14" t="e">
        <f>(BMW!#REF!)</f>
        <v>#REF!</v>
      </c>
      <c r="H753" s="12" t="e">
        <f>(BMW!#REF!)</f>
        <v>#REF!</v>
      </c>
      <c r="I753" s="12" t="e">
        <f>(BMW!#REF!)</f>
        <v>#REF!</v>
      </c>
      <c r="J753" s="12" t="e">
        <f>(BMW!#REF!)</f>
        <v>#REF!</v>
      </c>
      <c r="K753" s="12" t="e">
        <f>(BMW!#REF!)</f>
        <v>#REF!</v>
      </c>
      <c r="L753" s="12" t="e">
        <f>(BMW!#REF!)</f>
        <v>#REF!</v>
      </c>
      <c r="M753" s="8" t="e">
        <f>(BMW!#REF!)</f>
        <v>#REF!</v>
      </c>
      <c r="N753" s="8" t="e">
        <f>(BMW!#REF!)</f>
        <v>#REF!</v>
      </c>
      <c r="O753" s="9" t="e">
        <f>(BMW!#REF!)</f>
        <v>#REF!</v>
      </c>
      <c r="P753" s="60" t="e">
        <f>(BMW!#REF!)</f>
        <v>#REF!</v>
      </c>
      <c r="Q753" s="8" t="e">
        <f>(BMW!#REF!)</f>
        <v>#REF!</v>
      </c>
      <c r="R753" s="14" t="e">
        <f>(BMW!#REF!)</f>
        <v>#REF!</v>
      </c>
      <c r="S753" s="12" t="e">
        <f>(BMW!#REF!)</f>
        <v>#REF!</v>
      </c>
      <c r="T753" s="12" t="e">
        <f>(BMW!#REF!)</f>
        <v>#REF!</v>
      </c>
      <c r="U753" s="12" t="e">
        <f>(BMW!#REF!)</f>
        <v>#REF!</v>
      </c>
      <c r="V753" s="12" t="e">
        <f>(BMW!#REF!)</f>
        <v>#REF!</v>
      </c>
      <c r="W753" s="12" t="e">
        <f>(BMW!#REF!)</f>
        <v>#REF!</v>
      </c>
      <c r="X753" s="8" t="e">
        <f>(BMW!#REF!)</f>
        <v>#REF!</v>
      </c>
      <c r="Y753" s="8" t="e">
        <f>(BMW!#REF!)</f>
        <v>#REF!</v>
      </c>
      <c r="Z753" s="9" t="e">
        <f>(BMW!#REF!)</f>
        <v>#REF!</v>
      </c>
      <c r="AA753" s="8" t="e">
        <f>(BMW!#REF!)</f>
        <v>#REF!</v>
      </c>
      <c r="AB753" s="8" t="e">
        <f>(BMW!#REF!)</f>
        <v>#REF!</v>
      </c>
      <c r="AC753" s="8" t="e">
        <f>(BMW!#REF!)</f>
        <v>#REF!</v>
      </c>
      <c r="AD753" s="8" t="e">
        <f>(BMW!#REF!)</f>
        <v>#REF!</v>
      </c>
    </row>
    <row r="754" spans="1:30" x14ac:dyDescent="0.25">
      <c r="A754" s="7" t="s">
        <v>1974</v>
      </c>
      <c r="B754" s="8" t="e">
        <f>(BMW!#REF!)</f>
        <v>#REF!</v>
      </c>
      <c r="C754" s="9" t="e">
        <f>(BMW!#REF!)</f>
        <v>#REF!</v>
      </c>
      <c r="D754" s="59" t="e">
        <f>(BMW!#REF!)</f>
        <v>#REF!</v>
      </c>
      <c r="E754" s="8" t="e">
        <f>(BMW!#REF!)</f>
        <v>#REF!</v>
      </c>
      <c r="F754" s="8" t="e">
        <f>(BMW!#REF!)</f>
        <v>#REF!</v>
      </c>
      <c r="G754" s="14" t="e">
        <f>(BMW!#REF!)</f>
        <v>#REF!</v>
      </c>
      <c r="H754" s="12" t="e">
        <f>(BMW!#REF!)</f>
        <v>#REF!</v>
      </c>
      <c r="I754" s="12" t="e">
        <f>(BMW!#REF!)</f>
        <v>#REF!</v>
      </c>
      <c r="J754" s="12" t="e">
        <f>(BMW!#REF!)</f>
        <v>#REF!</v>
      </c>
      <c r="K754" s="12" t="e">
        <f>(BMW!#REF!)</f>
        <v>#REF!</v>
      </c>
      <c r="L754" s="12" t="e">
        <f>(BMW!#REF!)</f>
        <v>#REF!</v>
      </c>
      <c r="M754" s="8" t="e">
        <f>(BMW!#REF!)</f>
        <v>#REF!</v>
      </c>
      <c r="N754" s="8" t="e">
        <f>(BMW!#REF!)</f>
        <v>#REF!</v>
      </c>
      <c r="O754" s="9" t="e">
        <f>(BMW!#REF!)</f>
        <v>#REF!</v>
      </c>
      <c r="P754" s="60" t="e">
        <f>(BMW!#REF!)</f>
        <v>#REF!</v>
      </c>
      <c r="Q754" s="8" t="e">
        <f>(BMW!#REF!)</f>
        <v>#REF!</v>
      </c>
      <c r="R754" s="14" t="e">
        <f>(BMW!#REF!)</f>
        <v>#REF!</v>
      </c>
      <c r="S754" s="12" t="e">
        <f>(BMW!#REF!)</f>
        <v>#REF!</v>
      </c>
      <c r="T754" s="12" t="e">
        <f>(BMW!#REF!)</f>
        <v>#REF!</v>
      </c>
      <c r="U754" s="12" t="e">
        <f>(BMW!#REF!)</f>
        <v>#REF!</v>
      </c>
      <c r="V754" s="12" t="e">
        <f>(BMW!#REF!)</f>
        <v>#REF!</v>
      </c>
      <c r="W754" s="12" t="e">
        <f>(BMW!#REF!)</f>
        <v>#REF!</v>
      </c>
      <c r="X754" s="8" t="e">
        <f>(BMW!#REF!)</f>
        <v>#REF!</v>
      </c>
      <c r="Y754" s="8" t="e">
        <f>(BMW!#REF!)</f>
        <v>#REF!</v>
      </c>
      <c r="Z754" s="9" t="e">
        <f>(BMW!#REF!)</f>
        <v>#REF!</v>
      </c>
      <c r="AA754" s="8" t="e">
        <f>(BMW!#REF!)</f>
        <v>#REF!</v>
      </c>
      <c r="AB754" s="8" t="e">
        <f>(BMW!#REF!)</f>
        <v>#REF!</v>
      </c>
      <c r="AC754" s="8" t="e">
        <f>(BMW!#REF!)</f>
        <v>#REF!</v>
      </c>
      <c r="AD754" s="8" t="e">
        <f>(BMW!#REF!)</f>
        <v>#REF!</v>
      </c>
    </row>
    <row r="755" spans="1:30" x14ac:dyDescent="0.25">
      <c r="A755" s="7" t="s">
        <v>1974</v>
      </c>
      <c r="B755" s="8" t="e">
        <f>(BMW!#REF!)</f>
        <v>#REF!</v>
      </c>
      <c r="C755" s="9" t="e">
        <f>(BMW!#REF!)</f>
        <v>#REF!</v>
      </c>
      <c r="D755" s="59" t="e">
        <f>(BMW!#REF!)</f>
        <v>#REF!</v>
      </c>
      <c r="E755" s="8" t="e">
        <f>(BMW!#REF!)</f>
        <v>#REF!</v>
      </c>
      <c r="F755" s="8" t="e">
        <f>(BMW!#REF!)</f>
        <v>#REF!</v>
      </c>
      <c r="G755" s="14" t="e">
        <f>(BMW!#REF!)</f>
        <v>#REF!</v>
      </c>
      <c r="H755" s="12" t="e">
        <f>(BMW!#REF!)</f>
        <v>#REF!</v>
      </c>
      <c r="I755" s="12" t="e">
        <f>(BMW!#REF!)</f>
        <v>#REF!</v>
      </c>
      <c r="J755" s="12" t="e">
        <f>(BMW!#REF!)</f>
        <v>#REF!</v>
      </c>
      <c r="K755" s="12" t="e">
        <f>(BMW!#REF!)</f>
        <v>#REF!</v>
      </c>
      <c r="L755" s="12" t="e">
        <f>(BMW!#REF!)</f>
        <v>#REF!</v>
      </c>
      <c r="M755" s="8" t="e">
        <f>(BMW!#REF!)</f>
        <v>#REF!</v>
      </c>
      <c r="N755" s="8" t="e">
        <f>(BMW!#REF!)</f>
        <v>#REF!</v>
      </c>
      <c r="O755" s="9" t="e">
        <f>(BMW!#REF!)</f>
        <v>#REF!</v>
      </c>
      <c r="P755" s="60" t="e">
        <f>(BMW!#REF!)</f>
        <v>#REF!</v>
      </c>
      <c r="Q755" s="8" t="e">
        <f>(BMW!#REF!)</f>
        <v>#REF!</v>
      </c>
      <c r="R755" s="14" t="e">
        <f>(BMW!#REF!)</f>
        <v>#REF!</v>
      </c>
      <c r="S755" s="12" t="e">
        <f>(BMW!#REF!)</f>
        <v>#REF!</v>
      </c>
      <c r="T755" s="12" t="e">
        <f>(BMW!#REF!)</f>
        <v>#REF!</v>
      </c>
      <c r="U755" s="12" t="e">
        <f>(BMW!#REF!)</f>
        <v>#REF!</v>
      </c>
      <c r="V755" s="12" t="e">
        <f>(BMW!#REF!)</f>
        <v>#REF!</v>
      </c>
      <c r="W755" s="12" t="e">
        <f>(BMW!#REF!)</f>
        <v>#REF!</v>
      </c>
      <c r="X755" s="8" t="e">
        <f>(BMW!#REF!)</f>
        <v>#REF!</v>
      </c>
      <c r="Y755" s="8" t="e">
        <f>(BMW!#REF!)</f>
        <v>#REF!</v>
      </c>
      <c r="Z755" s="9" t="e">
        <f>(BMW!#REF!)</f>
        <v>#REF!</v>
      </c>
      <c r="AA755" s="8" t="e">
        <f>(BMW!#REF!)</f>
        <v>#REF!</v>
      </c>
      <c r="AB755" s="8" t="e">
        <f>(BMW!#REF!)</f>
        <v>#REF!</v>
      </c>
      <c r="AC755" s="8" t="e">
        <f>(BMW!#REF!)</f>
        <v>#REF!</v>
      </c>
      <c r="AD755" s="8" t="e">
        <f>(BMW!#REF!)</f>
        <v>#REF!</v>
      </c>
    </row>
    <row r="756" spans="1:30" x14ac:dyDescent="0.25">
      <c r="A756" s="7" t="s">
        <v>1974</v>
      </c>
      <c r="B756" s="8" t="str">
        <f>(BMW!A33)</f>
        <v>5-Series (G30)</v>
      </c>
      <c r="C756" s="9" t="str">
        <f>(BMW!B33)</f>
        <v>2017+</v>
      </c>
      <c r="D756" s="59" t="str">
        <f>(BMW!C33)</f>
        <v>FF10</v>
      </c>
      <c r="E756" s="8" t="str">
        <f>(BMW!D33)</f>
        <v>Liquid Metal</v>
      </c>
      <c r="F756" s="8" t="str">
        <f>(BMW!E33)</f>
        <v>10M009025013LM</v>
      </c>
      <c r="G756" s="14">
        <f>(BMW!F33)</f>
        <v>8</v>
      </c>
      <c r="H756" s="12" t="str">
        <f>(BMW!G33)</f>
        <v>20"</v>
      </c>
      <c r="I756" s="12" t="str">
        <f>(BMW!H33)</f>
        <v>9.0"</v>
      </c>
      <c r="J756" s="12" t="str">
        <f>(BMW!I33)</f>
        <v>25</v>
      </c>
      <c r="K756" s="12" t="str">
        <f>(BMW!J33)</f>
        <v>5x112</v>
      </c>
      <c r="L756" s="12">
        <f>(BMW!K33)</f>
        <v>66.56</v>
      </c>
      <c r="M756" s="8" t="str">
        <f>(BMW!L33)</f>
        <v>Medium Offset</v>
      </c>
      <c r="N756" s="8">
        <f>(BMW!M33)</f>
        <v>0</v>
      </c>
      <c r="O756" s="9" t="str">
        <f>(BMW!N33)</f>
        <v>255/35R20</v>
      </c>
      <c r="P756" s="60" t="str">
        <f>(BMW!O33)</f>
        <v>FF10</v>
      </c>
      <c r="Q756" s="8" t="str">
        <f>(BMW!P33)</f>
        <v>10M010535013LM</v>
      </c>
      <c r="R756" s="14">
        <f>(BMW!Q33)</f>
        <v>10</v>
      </c>
      <c r="S756" s="12" t="str">
        <f>(BMW!R33)</f>
        <v>20"</v>
      </c>
      <c r="T756" s="12" t="str">
        <f>(BMW!S33)</f>
        <v>10.5"</v>
      </c>
      <c r="U756" s="12" t="str">
        <f>(BMW!T33)</f>
        <v>35</v>
      </c>
      <c r="V756" s="12" t="str">
        <f>(BMW!U33)</f>
        <v>5x112</v>
      </c>
      <c r="W756" s="12">
        <f>(BMW!V33)</f>
        <v>66.56</v>
      </c>
      <c r="X756" s="8" t="str">
        <f>(BMW!W33)</f>
        <v>Medium Offset</v>
      </c>
      <c r="Y756" s="8">
        <f>(BMW!X33)</f>
        <v>0</v>
      </c>
      <c r="Z756" s="9" t="str">
        <f>(BMW!Y33)</f>
        <v>285/30R20</v>
      </c>
      <c r="AA756" s="8" t="str">
        <f>(BMW!Z33)</f>
        <v>F2 Fitment on rear (approx. 3mm wheel poke)</v>
      </c>
      <c r="AB756" s="8" t="str">
        <f>(BMW!AA33)</f>
        <v>Use OEM</v>
      </c>
      <c r="AC756" s="8" t="str">
        <f>(BMW!AB33)</f>
        <v>M14x1.25x27mm Conical</v>
      </c>
      <c r="AD756" s="8">
        <f>(BMW!AC33)</f>
        <v>0</v>
      </c>
    </row>
    <row r="757" spans="1:30" x14ac:dyDescent="0.25">
      <c r="A757" s="7" t="s">
        <v>1974</v>
      </c>
      <c r="B757" s="8" t="str">
        <f>(BMW!A34)</f>
        <v>5-Series (G30)</v>
      </c>
      <c r="C757" s="9" t="str">
        <f>(BMW!B34)</f>
        <v>2017+</v>
      </c>
      <c r="D757" s="59" t="str">
        <f>(BMW!C34)</f>
        <v>FF10</v>
      </c>
      <c r="E757" s="8" t="str">
        <f>(BMW!D34)</f>
        <v>Tarmac</v>
      </c>
      <c r="F757" s="8" t="str">
        <f>(BMW!E34)</f>
        <v>10M009025013TM</v>
      </c>
      <c r="G757" s="14">
        <f>(BMW!F34)</f>
        <v>24</v>
      </c>
      <c r="H757" s="12" t="str">
        <f>(BMW!G34)</f>
        <v>20"</v>
      </c>
      <c r="I757" s="12" t="str">
        <f>(BMW!H34)</f>
        <v>9.0"</v>
      </c>
      <c r="J757" s="12" t="str">
        <f>(BMW!I34)</f>
        <v>25</v>
      </c>
      <c r="K757" s="12" t="str">
        <f>(BMW!J34)</f>
        <v>5x112</v>
      </c>
      <c r="L757" s="12">
        <f>(BMW!K34)</f>
        <v>66.56</v>
      </c>
      <c r="M757" s="8" t="str">
        <f>(BMW!L34)</f>
        <v>Medium Offset</v>
      </c>
      <c r="N757" s="8">
        <f>(BMW!M34)</f>
        <v>0</v>
      </c>
      <c r="O757" s="9" t="str">
        <f>(BMW!N34)</f>
        <v>255/35R20</v>
      </c>
      <c r="P757" s="60" t="str">
        <f>(BMW!O34)</f>
        <v>FF10</v>
      </c>
      <c r="Q757" s="8" t="str">
        <f>(BMW!P34)</f>
        <v>10M010535013TM</v>
      </c>
      <c r="R757" s="14">
        <f>(BMW!Q34)</f>
        <v>68</v>
      </c>
      <c r="S757" s="12" t="str">
        <f>(BMW!R34)</f>
        <v>20"</v>
      </c>
      <c r="T757" s="12" t="str">
        <f>(BMW!S34)</f>
        <v>10.5"</v>
      </c>
      <c r="U757" s="12" t="str">
        <f>(BMW!T34)</f>
        <v>35</v>
      </c>
      <c r="V757" s="12" t="str">
        <f>(BMW!U34)</f>
        <v>5x112</v>
      </c>
      <c r="W757" s="12">
        <f>(BMW!V34)</f>
        <v>66.56</v>
      </c>
      <c r="X757" s="8" t="str">
        <f>(BMW!W34)</f>
        <v>Medium Offset</v>
      </c>
      <c r="Y757" s="8">
        <f>(BMW!X34)</f>
        <v>0</v>
      </c>
      <c r="Z757" s="9" t="str">
        <f>(BMW!Y34)</f>
        <v>285/30R20</v>
      </c>
      <c r="AA757" s="8" t="str">
        <f>(BMW!Z34)</f>
        <v>F2 Fitment on rear (approx. 3mm wheel poke)</v>
      </c>
      <c r="AB757" s="8" t="str">
        <f>(BMW!AA34)</f>
        <v>Use OEM</v>
      </c>
      <c r="AC757" s="8" t="str">
        <f>(BMW!AB34)</f>
        <v>M14x1.25x27mm Conical</v>
      </c>
      <c r="AD757" s="8">
        <f>(BMW!AC34)</f>
        <v>0</v>
      </c>
    </row>
    <row r="758" spans="1:30" x14ac:dyDescent="0.25">
      <c r="A758" s="7" t="s">
        <v>1974</v>
      </c>
      <c r="B758" s="8" t="str">
        <f>(BMW!A35)</f>
        <v>5-Series (G30)</v>
      </c>
      <c r="C758" s="9" t="str">
        <f>(BMW!B35)</f>
        <v>2017+</v>
      </c>
      <c r="D758" s="59" t="str">
        <f>(BMW!C35)</f>
        <v>FF10</v>
      </c>
      <c r="E758" s="8" t="str">
        <f>(BMW!D35)</f>
        <v>Liquid Metal</v>
      </c>
      <c r="F758" s="8" t="str">
        <f>(BMW!E35)</f>
        <v>10M109530013LM</v>
      </c>
      <c r="G758" s="14">
        <f>(BMW!F35)</f>
        <v>-6</v>
      </c>
      <c r="H758" s="12" t="str">
        <f>(BMW!G35)</f>
        <v>21"</v>
      </c>
      <c r="I758" s="12" t="str">
        <f>(BMW!H35)</f>
        <v>9.5"</v>
      </c>
      <c r="J758" s="12" t="str">
        <f>(BMW!I35)</f>
        <v>30</v>
      </c>
      <c r="K758" s="12" t="str">
        <f>(BMW!J35)</f>
        <v>5x112</v>
      </c>
      <c r="L758" s="12">
        <f>(BMW!K35)</f>
        <v>66.56</v>
      </c>
      <c r="M758" s="8" t="str">
        <f>(BMW!L35)</f>
        <v>Medium Offset</v>
      </c>
      <c r="N758" s="8">
        <f>(BMW!M35)</f>
        <v>0</v>
      </c>
      <c r="O758" s="9" t="str">
        <f>(BMW!N35)</f>
        <v>255/30R21</v>
      </c>
      <c r="P758" s="60" t="str">
        <f>(BMW!O35)</f>
        <v>FF10</v>
      </c>
      <c r="Q758" s="8" t="str">
        <f>(BMW!P35)</f>
        <v>10M110535013LM</v>
      </c>
      <c r="R758" s="14">
        <f>(BMW!Q35)</f>
        <v>-2</v>
      </c>
      <c r="S758" s="12" t="str">
        <f>(BMW!R35)</f>
        <v>21"</v>
      </c>
      <c r="T758" s="12" t="str">
        <f>(BMW!S35)</f>
        <v>10.5"</v>
      </c>
      <c r="U758" s="12" t="str">
        <f>(BMW!T35)</f>
        <v>35</v>
      </c>
      <c r="V758" s="12" t="str">
        <f>(BMW!U35)</f>
        <v>5x112</v>
      </c>
      <c r="W758" s="12">
        <f>(BMW!V35)</f>
        <v>66.56</v>
      </c>
      <c r="X758" s="8" t="str">
        <f>(BMW!W35)</f>
        <v>Medium Offset</v>
      </c>
      <c r="Y758" s="8">
        <f>(BMW!X35)</f>
        <v>0</v>
      </c>
      <c r="Z758" s="9" t="str">
        <f>(BMW!Y35)</f>
        <v>295/25R21</v>
      </c>
      <c r="AA758" s="8" t="str">
        <f>(BMW!Z35)</f>
        <v>F2 Fitment on rear (approx. 3mm wheel poke)</v>
      </c>
      <c r="AB758" s="8" t="str">
        <f>(BMW!AA35)</f>
        <v>Use OEM</v>
      </c>
      <c r="AC758" s="8" t="str">
        <f>(BMW!AB35)</f>
        <v>M14x1.25x27mm Conical</v>
      </c>
      <c r="AD758" s="8">
        <f>(BMW!AC35)</f>
        <v>0</v>
      </c>
    </row>
    <row r="759" spans="1:30" x14ac:dyDescent="0.25">
      <c r="A759" s="7" t="s">
        <v>1974</v>
      </c>
      <c r="B759" s="8" t="e">
        <f>(BMW!#REF!)</f>
        <v>#REF!</v>
      </c>
      <c r="C759" s="9" t="e">
        <f>(BMW!#REF!)</f>
        <v>#REF!</v>
      </c>
      <c r="D759" s="59" t="e">
        <f>(BMW!#REF!)</f>
        <v>#REF!</v>
      </c>
      <c r="E759" s="8" t="e">
        <f>(BMW!#REF!)</f>
        <v>#REF!</v>
      </c>
      <c r="F759" s="8" t="e">
        <f>(BMW!#REF!)</f>
        <v>#REF!</v>
      </c>
      <c r="G759" s="14" t="e">
        <f>(BMW!#REF!)</f>
        <v>#REF!</v>
      </c>
      <c r="H759" s="12" t="e">
        <f>(BMW!#REF!)</f>
        <v>#REF!</v>
      </c>
      <c r="I759" s="12" t="e">
        <f>(BMW!#REF!)</f>
        <v>#REF!</v>
      </c>
      <c r="J759" s="12" t="e">
        <f>(BMW!#REF!)</f>
        <v>#REF!</v>
      </c>
      <c r="K759" s="12" t="e">
        <f>(BMW!#REF!)</f>
        <v>#REF!</v>
      </c>
      <c r="L759" s="12" t="e">
        <f>(BMW!#REF!)</f>
        <v>#REF!</v>
      </c>
      <c r="M759" s="8" t="e">
        <f>(BMW!#REF!)</f>
        <v>#REF!</v>
      </c>
      <c r="N759" s="8" t="e">
        <f>(BMW!#REF!)</f>
        <v>#REF!</v>
      </c>
      <c r="O759" s="9" t="e">
        <f>(BMW!#REF!)</f>
        <v>#REF!</v>
      </c>
      <c r="P759" s="60" t="e">
        <f>(BMW!#REF!)</f>
        <v>#REF!</v>
      </c>
      <c r="Q759" s="8" t="e">
        <f>(BMW!#REF!)</f>
        <v>#REF!</v>
      </c>
      <c r="R759" s="14" t="e">
        <f>(BMW!#REF!)</f>
        <v>#REF!</v>
      </c>
      <c r="S759" s="12" t="e">
        <f>(BMW!#REF!)</f>
        <v>#REF!</v>
      </c>
      <c r="T759" s="12" t="e">
        <f>(BMW!#REF!)</f>
        <v>#REF!</v>
      </c>
      <c r="U759" s="12" t="e">
        <f>(BMW!#REF!)</f>
        <v>#REF!</v>
      </c>
      <c r="V759" s="12" t="e">
        <f>(BMW!#REF!)</f>
        <v>#REF!</v>
      </c>
      <c r="W759" s="12" t="e">
        <f>(BMW!#REF!)</f>
        <v>#REF!</v>
      </c>
      <c r="X759" s="8" t="e">
        <f>(BMW!#REF!)</f>
        <v>#REF!</v>
      </c>
      <c r="Y759" s="8" t="e">
        <f>(BMW!#REF!)</f>
        <v>#REF!</v>
      </c>
      <c r="Z759" s="9" t="e">
        <f>(BMW!#REF!)</f>
        <v>#REF!</v>
      </c>
      <c r="AA759" s="8" t="e">
        <f>(BMW!#REF!)</f>
        <v>#REF!</v>
      </c>
      <c r="AB759" s="8" t="e">
        <f>(BMW!#REF!)</f>
        <v>#REF!</v>
      </c>
      <c r="AC759" s="8" t="e">
        <f>(BMW!#REF!)</f>
        <v>#REF!</v>
      </c>
      <c r="AD759" s="8" t="e">
        <f>(BMW!#REF!)</f>
        <v>#REF!</v>
      </c>
    </row>
    <row r="760" spans="1:30" x14ac:dyDescent="0.25">
      <c r="A760" s="7" t="s">
        <v>1974</v>
      </c>
      <c r="B760" s="8" t="str">
        <f>(BMW!A36)</f>
        <v>5-Series (G30)</v>
      </c>
      <c r="C760" s="9" t="str">
        <f>(BMW!B36)</f>
        <v>2017+</v>
      </c>
      <c r="D760" s="59" t="str">
        <f>(BMW!C36)</f>
        <v>FF10</v>
      </c>
      <c r="E760" s="8" t="str">
        <f>(BMW!D36)</f>
        <v>Tarmac</v>
      </c>
      <c r="F760" s="8" t="str">
        <f>(BMW!E36)</f>
        <v>10M109530013TM</v>
      </c>
      <c r="G760" s="14">
        <f>(BMW!F36)</f>
        <v>0</v>
      </c>
      <c r="H760" s="12" t="str">
        <f>(BMW!G36)</f>
        <v>21"</v>
      </c>
      <c r="I760" s="12" t="str">
        <f>(BMW!H36)</f>
        <v>9.5"</v>
      </c>
      <c r="J760" s="12" t="str">
        <f>(BMW!I36)</f>
        <v>30</v>
      </c>
      <c r="K760" s="12" t="str">
        <f>(BMW!J36)</f>
        <v>5x112</v>
      </c>
      <c r="L760" s="12">
        <f>(BMW!K36)</f>
        <v>66.56</v>
      </c>
      <c r="M760" s="8" t="str">
        <f>(BMW!L36)</f>
        <v>Medium Offset</v>
      </c>
      <c r="N760" s="8">
        <f>(BMW!M36)</f>
        <v>0</v>
      </c>
      <c r="O760" s="9" t="str">
        <f>(BMW!N36)</f>
        <v>255/30R21</v>
      </c>
      <c r="P760" s="60" t="str">
        <f>(BMW!O36)</f>
        <v>FF10</v>
      </c>
      <c r="Q760" s="8" t="str">
        <f>(BMW!P36)</f>
        <v>10M110535013TM</v>
      </c>
      <c r="R760" s="14">
        <f>(BMW!Q36)</f>
        <v>-2</v>
      </c>
      <c r="S760" s="12" t="str">
        <f>(BMW!R36)</f>
        <v>21"</v>
      </c>
      <c r="T760" s="12" t="str">
        <f>(BMW!S36)</f>
        <v>10.5"</v>
      </c>
      <c r="U760" s="12" t="str">
        <f>(BMW!T36)</f>
        <v>35</v>
      </c>
      <c r="V760" s="12" t="str">
        <f>(BMW!U36)</f>
        <v>5x112</v>
      </c>
      <c r="W760" s="12">
        <f>(BMW!V36)</f>
        <v>66.56</v>
      </c>
      <c r="X760" s="8" t="str">
        <f>(BMW!W36)</f>
        <v>Medium Offset</v>
      </c>
      <c r="Y760" s="8">
        <f>(BMW!X36)</f>
        <v>0</v>
      </c>
      <c r="Z760" s="9" t="str">
        <f>(BMW!Y36)</f>
        <v>295/25R21</v>
      </c>
      <c r="AA760" s="8" t="str">
        <f>(BMW!Z36)</f>
        <v>F2 Fitment on rear (approx. 3mm wheel poke)</v>
      </c>
      <c r="AB760" s="8" t="str">
        <f>(BMW!AA36)</f>
        <v>Use OEM</v>
      </c>
      <c r="AC760" s="8" t="str">
        <f>(BMW!AB36)</f>
        <v>M14x1.25x27mm Conical</v>
      </c>
      <c r="AD760" s="8">
        <f>(BMW!AC36)</f>
        <v>0</v>
      </c>
    </row>
    <row r="761" spans="1:30" x14ac:dyDescent="0.25">
      <c r="A761" s="7" t="s">
        <v>1974</v>
      </c>
      <c r="B761" s="8" t="str">
        <f>(BMW!A37)</f>
        <v>5-Series (G30)</v>
      </c>
      <c r="C761" s="9" t="str">
        <f>(BMW!B37)</f>
        <v>2017+</v>
      </c>
      <c r="D761" s="59" t="str">
        <f>(BMW!C37)</f>
        <v>FF11</v>
      </c>
      <c r="E761" s="8" t="str">
        <f>(BMW!D37)</f>
        <v>Liquid Metal</v>
      </c>
      <c r="F761" s="8" t="str">
        <f>(BMW!E37)</f>
        <v>11M009025013LM</v>
      </c>
      <c r="G761" s="14">
        <f>(BMW!F37)</f>
        <v>5</v>
      </c>
      <c r="H761" s="12" t="str">
        <f>(BMW!G37)</f>
        <v>20"</v>
      </c>
      <c r="I761" s="12" t="str">
        <f>(BMW!H37)</f>
        <v>9.0"</v>
      </c>
      <c r="J761" s="12" t="str">
        <f>(BMW!I37)</f>
        <v>25</v>
      </c>
      <c r="K761" s="12" t="str">
        <f>(BMW!J37)</f>
        <v>5x112</v>
      </c>
      <c r="L761" s="12">
        <f>(BMW!K37)</f>
        <v>66.56</v>
      </c>
      <c r="M761" s="8" t="str">
        <f>(BMW!L37)</f>
        <v>Medium Offset</v>
      </c>
      <c r="N761" s="8">
        <f>(BMW!M37)</f>
        <v>0</v>
      </c>
      <c r="O761" s="9" t="str">
        <f>(BMW!N37)</f>
        <v>255/35R20</v>
      </c>
      <c r="P761" s="60" t="str">
        <f>(BMW!O37)</f>
        <v>FF11</v>
      </c>
      <c r="Q761" s="8" t="str">
        <f>(BMW!P37)</f>
        <v>11M010535013LM</v>
      </c>
      <c r="R761" s="14">
        <f>(BMW!Q37)</f>
        <v>13</v>
      </c>
      <c r="S761" s="12" t="str">
        <f>(BMW!R37)</f>
        <v>20"</v>
      </c>
      <c r="T761" s="12" t="str">
        <f>(BMW!S37)</f>
        <v>10.5"</v>
      </c>
      <c r="U761" s="12" t="str">
        <f>(BMW!T37)</f>
        <v>35</v>
      </c>
      <c r="V761" s="12" t="str">
        <f>(BMW!U37)</f>
        <v>5x112</v>
      </c>
      <c r="W761" s="12">
        <f>(BMW!V37)</f>
        <v>66.56</v>
      </c>
      <c r="X761" s="8" t="str">
        <f>(BMW!W37)</f>
        <v>Medium Offset</v>
      </c>
      <c r="Y761" s="8">
        <f>(BMW!X37)</f>
        <v>0</v>
      </c>
      <c r="Z761" s="9" t="str">
        <f>(BMW!Y37)</f>
        <v>285/30R20</v>
      </c>
      <c r="AA761" s="8" t="str">
        <f>(BMW!Z37)</f>
        <v>F2 Fitment on rear (approx. 3mm wheel poke)</v>
      </c>
      <c r="AB761" s="8" t="str">
        <f>(BMW!AA37)</f>
        <v>Use OEM</v>
      </c>
      <c r="AC761" s="8" t="str">
        <f>(BMW!AB37)</f>
        <v>M14x1.25x27mm Conical</v>
      </c>
      <c r="AD761" s="8">
        <f>(BMW!AC37)</f>
        <v>0</v>
      </c>
    </row>
    <row r="762" spans="1:30" x14ac:dyDescent="0.25">
      <c r="A762" s="7" t="s">
        <v>1974</v>
      </c>
      <c r="B762" s="8" t="str">
        <f>(BMW!A38)</f>
        <v>5-Series (G30)</v>
      </c>
      <c r="C762" s="9" t="str">
        <f>(BMW!B38)</f>
        <v>2017+</v>
      </c>
      <c r="D762" s="59" t="str">
        <f>(BMW!C38)</f>
        <v>FF11</v>
      </c>
      <c r="E762" s="8" t="str">
        <f>(BMW!D38)</f>
        <v>Tarmac</v>
      </c>
      <c r="F762" s="8" t="str">
        <f>(BMW!E38)</f>
        <v>11M009025013TM</v>
      </c>
      <c r="G762" s="14">
        <f>(BMW!F38)</f>
        <v>22</v>
      </c>
      <c r="H762" s="12" t="str">
        <f>(BMW!G38)</f>
        <v>20"</v>
      </c>
      <c r="I762" s="12" t="str">
        <f>(BMW!H38)</f>
        <v>9.0"</v>
      </c>
      <c r="J762" s="12" t="str">
        <f>(BMW!I38)</f>
        <v>25</v>
      </c>
      <c r="K762" s="12" t="str">
        <f>(BMW!J38)</f>
        <v>5x112</v>
      </c>
      <c r="L762" s="12">
        <f>(BMW!K38)</f>
        <v>66.56</v>
      </c>
      <c r="M762" s="8" t="str">
        <f>(BMW!L38)</f>
        <v>Medium Offset</v>
      </c>
      <c r="N762" s="8">
        <f>(BMW!M38)</f>
        <v>0</v>
      </c>
      <c r="O762" s="9" t="str">
        <f>(BMW!N38)</f>
        <v>255/35R20</v>
      </c>
      <c r="P762" s="60" t="str">
        <f>(BMW!O38)</f>
        <v>FF11</v>
      </c>
      <c r="Q762" s="8" t="str">
        <f>(BMW!P38)</f>
        <v>11M010535013TM</v>
      </c>
      <c r="R762" s="14">
        <f>(BMW!Q38)</f>
        <v>23</v>
      </c>
      <c r="S762" s="12" t="str">
        <f>(BMW!R38)</f>
        <v>20"</v>
      </c>
      <c r="T762" s="12" t="str">
        <f>(BMW!S38)</f>
        <v>10.5"</v>
      </c>
      <c r="U762" s="12" t="str">
        <f>(BMW!T38)</f>
        <v>35</v>
      </c>
      <c r="V762" s="12" t="str">
        <f>(BMW!U38)</f>
        <v>5x112</v>
      </c>
      <c r="W762" s="12">
        <f>(BMW!V38)</f>
        <v>66.56</v>
      </c>
      <c r="X762" s="8" t="str">
        <f>(BMW!W38)</f>
        <v>Medium Offset</v>
      </c>
      <c r="Y762" s="8">
        <f>(BMW!X38)</f>
        <v>0</v>
      </c>
      <c r="Z762" s="9" t="str">
        <f>(BMW!Y38)</f>
        <v>285/30R20</v>
      </c>
      <c r="AA762" s="8" t="str">
        <f>(BMW!Z38)</f>
        <v>F2 Fitment on rear (approx. 3mm wheel poke)</v>
      </c>
      <c r="AB762" s="8" t="str">
        <f>(BMW!AA38)</f>
        <v>Use OEM</v>
      </c>
      <c r="AC762" s="8" t="str">
        <f>(BMW!AB38)</f>
        <v>M14x1.25x27mm Conical</v>
      </c>
      <c r="AD762" s="8">
        <f>(BMW!AC38)</f>
        <v>0</v>
      </c>
    </row>
    <row r="763" spans="1:30" x14ac:dyDescent="0.25">
      <c r="A763" s="7" t="s">
        <v>1974</v>
      </c>
      <c r="B763" s="8" t="str">
        <f>(BMW!A39)</f>
        <v>5-Series (G30)</v>
      </c>
      <c r="C763" s="9" t="str">
        <f>(BMW!B39)</f>
        <v>2017+</v>
      </c>
      <c r="D763" s="59" t="str">
        <f>(BMW!C39)</f>
        <v>FF11</v>
      </c>
      <c r="E763" s="8" t="str">
        <f>(BMW!D39)</f>
        <v>Liquid Metal</v>
      </c>
      <c r="F763" s="8" t="str">
        <f>(BMW!E39)</f>
        <v>11M109530013LM</v>
      </c>
      <c r="G763" s="14">
        <f>(BMW!F39)</f>
        <v>-2</v>
      </c>
      <c r="H763" s="12" t="str">
        <f>(BMW!G39)</f>
        <v>21"</v>
      </c>
      <c r="I763" s="12" t="str">
        <f>(BMW!H39)</f>
        <v>9.5"</v>
      </c>
      <c r="J763" s="12" t="str">
        <f>(BMW!I39)</f>
        <v>30</v>
      </c>
      <c r="K763" s="12" t="str">
        <f>(BMW!J39)</f>
        <v>5x112</v>
      </c>
      <c r="L763" s="12">
        <f>(BMW!K39)</f>
        <v>66.56</v>
      </c>
      <c r="M763" s="8" t="str">
        <f>(BMW!L39)</f>
        <v>Medium Offset</v>
      </c>
      <c r="N763" s="8">
        <f>(BMW!M39)</f>
        <v>0</v>
      </c>
      <c r="O763" s="9" t="str">
        <f>(BMW!N39)</f>
        <v>255/30R21</v>
      </c>
      <c r="P763" s="60" t="str">
        <f>(BMW!O39)</f>
        <v>FF11</v>
      </c>
      <c r="Q763" s="8" t="str">
        <f>(BMW!P39)</f>
        <v>11M110535013LM</v>
      </c>
      <c r="R763" s="14">
        <f>(BMW!Q39)</f>
        <v>0</v>
      </c>
      <c r="S763" s="12" t="str">
        <f>(BMW!R39)</f>
        <v>21"</v>
      </c>
      <c r="T763" s="12" t="str">
        <f>(BMW!S39)</f>
        <v>10.5"</v>
      </c>
      <c r="U763" s="12" t="str">
        <f>(BMW!T39)</f>
        <v>35</v>
      </c>
      <c r="V763" s="12" t="str">
        <f>(BMW!U39)</f>
        <v>5x112</v>
      </c>
      <c r="W763" s="12">
        <f>(BMW!V39)</f>
        <v>66.56</v>
      </c>
      <c r="X763" s="8" t="str">
        <f>(BMW!W39)</f>
        <v>Medium Offset</v>
      </c>
      <c r="Y763" s="8">
        <f>(BMW!X39)</f>
        <v>0</v>
      </c>
      <c r="Z763" s="9" t="str">
        <f>(BMW!Y39)</f>
        <v>295/25R21</v>
      </c>
      <c r="AA763" s="8" t="str">
        <f>(BMW!Z39)</f>
        <v>F2 Fitment on rear (approx. 3mm wheel poke)</v>
      </c>
      <c r="AB763" s="8" t="str">
        <f>(BMW!AA39)</f>
        <v>Use OEM</v>
      </c>
      <c r="AC763" s="8" t="str">
        <f>(BMW!AB39)</f>
        <v>M14x1.25x27mm Conical</v>
      </c>
      <c r="AD763" s="8">
        <f>(BMW!AC39)</f>
        <v>0</v>
      </c>
    </row>
    <row r="764" spans="1:30" x14ac:dyDescent="0.25">
      <c r="A764" s="7" t="s">
        <v>1974</v>
      </c>
      <c r="B764" s="8" t="str">
        <f>(BMW!A40)</f>
        <v>5-Series (G30)</v>
      </c>
      <c r="C764" s="9" t="str">
        <f>(BMW!B40)</f>
        <v>2017+</v>
      </c>
      <c r="D764" s="59" t="str">
        <f>(BMW!C40)</f>
        <v>FF11</v>
      </c>
      <c r="E764" s="8" t="str">
        <f>(BMW!D40)</f>
        <v>Raw</v>
      </c>
      <c r="F764" s="8" t="str">
        <f>(BMW!E40)</f>
        <v>11M109530013RW</v>
      </c>
      <c r="G764" s="14">
        <f>(BMW!F40)</f>
        <v>19</v>
      </c>
      <c r="H764" s="12" t="str">
        <f>(BMW!G40)</f>
        <v>21"</v>
      </c>
      <c r="I764" s="12" t="str">
        <f>(BMW!H40)</f>
        <v>9.5"</v>
      </c>
      <c r="J764" s="12" t="str">
        <f>(BMW!I40)</f>
        <v>30</v>
      </c>
      <c r="K764" s="12" t="str">
        <f>(BMW!J40)</f>
        <v>5x112</v>
      </c>
      <c r="L764" s="12">
        <f>(BMW!K40)</f>
        <v>66.56</v>
      </c>
      <c r="M764" s="8" t="str">
        <f>(BMW!L40)</f>
        <v>Medium Offset</v>
      </c>
      <c r="N764" s="8">
        <f>(BMW!M40)</f>
        <v>0</v>
      </c>
      <c r="O764" s="9" t="str">
        <f>(BMW!N40)</f>
        <v>255/30R21</v>
      </c>
      <c r="P764" s="60" t="str">
        <f>(BMW!O40)</f>
        <v>FF11</v>
      </c>
      <c r="Q764" s="8" t="str">
        <f>(BMW!P40)</f>
        <v>11M110535013RW</v>
      </c>
      <c r="R764" s="14">
        <f>(BMW!Q40)</f>
        <v>6</v>
      </c>
      <c r="S764" s="12" t="str">
        <f>(BMW!R40)</f>
        <v>21"</v>
      </c>
      <c r="T764" s="12" t="str">
        <f>(BMW!S40)</f>
        <v>10.5"</v>
      </c>
      <c r="U764" s="12" t="str">
        <f>(BMW!T40)</f>
        <v>35</v>
      </c>
      <c r="V764" s="12" t="str">
        <f>(BMW!U40)</f>
        <v>5x112</v>
      </c>
      <c r="W764" s="12">
        <f>(BMW!V40)</f>
        <v>66.56</v>
      </c>
      <c r="X764" s="8" t="str">
        <f>(BMW!W40)</f>
        <v>Medium Offset</v>
      </c>
      <c r="Y764" s="8">
        <f>(BMW!X40)</f>
        <v>0</v>
      </c>
      <c r="Z764" s="9" t="str">
        <f>(BMW!Y40)</f>
        <v>295/25R21</v>
      </c>
      <c r="AA764" s="8" t="str">
        <f>(BMW!Z40)</f>
        <v>F2 Fitment on rear (approx. 3mm wheel poke)</v>
      </c>
      <c r="AB764" s="8" t="str">
        <f>(BMW!AA40)</f>
        <v>Use OEM</v>
      </c>
      <c r="AC764" s="8" t="str">
        <f>(BMW!AB40)</f>
        <v>M14x1.25x27mm Conical</v>
      </c>
      <c r="AD764" s="8">
        <f>(BMW!AC40)</f>
        <v>0</v>
      </c>
    </row>
    <row r="765" spans="1:30" x14ac:dyDescent="0.25">
      <c r="A765" s="7" t="s">
        <v>1974</v>
      </c>
      <c r="B765" s="8" t="str">
        <f>(BMW!A41)</f>
        <v>5-Series (G30)</v>
      </c>
      <c r="C765" s="9" t="str">
        <f>(BMW!B41)</f>
        <v>2017+</v>
      </c>
      <c r="D765" s="59" t="str">
        <f>(BMW!C41)</f>
        <v>FF11</v>
      </c>
      <c r="E765" s="8" t="str">
        <f>(BMW!D41)</f>
        <v>Tarmac</v>
      </c>
      <c r="F765" s="8" t="str">
        <f>(BMW!E41)</f>
        <v>11M109530013TM</v>
      </c>
      <c r="G765" s="14">
        <f>(BMW!F41)</f>
        <v>1</v>
      </c>
      <c r="H765" s="12" t="str">
        <f>(BMW!G41)</f>
        <v>21"</v>
      </c>
      <c r="I765" s="12" t="str">
        <f>(BMW!H41)</f>
        <v>9.5"</v>
      </c>
      <c r="J765" s="12" t="str">
        <f>(BMW!I41)</f>
        <v>30</v>
      </c>
      <c r="K765" s="12" t="str">
        <f>(BMW!J41)</f>
        <v>5x112</v>
      </c>
      <c r="L765" s="12">
        <f>(BMW!K41)</f>
        <v>66.56</v>
      </c>
      <c r="M765" s="8" t="str">
        <f>(BMW!L41)</f>
        <v>Medium Offset</v>
      </c>
      <c r="N765" s="8">
        <f>(BMW!M41)</f>
        <v>0</v>
      </c>
      <c r="O765" s="9" t="str">
        <f>(BMW!N41)</f>
        <v>255/30R21</v>
      </c>
      <c r="P765" s="60" t="str">
        <f>(BMW!O41)</f>
        <v>FF11</v>
      </c>
      <c r="Q765" s="8" t="str">
        <f>(BMW!P41)</f>
        <v>11M110535013TM</v>
      </c>
      <c r="R765" s="14">
        <f>(BMW!Q41)</f>
        <v>2</v>
      </c>
      <c r="S765" s="12" t="str">
        <f>(BMW!R41)</f>
        <v>21"</v>
      </c>
      <c r="T765" s="12" t="str">
        <f>(BMW!S41)</f>
        <v>10.5"</v>
      </c>
      <c r="U765" s="12" t="str">
        <f>(BMW!T41)</f>
        <v>35</v>
      </c>
      <c r="V765" s="12" t="str">
        <f>(BMW!U41)</f>
        <v>5x112</v>
      </c>
      <c r="W765" s="12">
        <f>(BMW!V41)</f>
        <v>66.56</v>
      </c>
      <c r="X765" s="8" t="str">
        <f>(BMW!W41)</f>
        <v>Medium Offset</v>
      </c>
      <c r="Y765" s="8">
        <f>(BMW!X41)</f>
        <v>0</v>
      </c>
      <c r="Z765" s="9" t="str">
        <f>(BMW!Y41)</f>
        <v>295/25R21</v>
      </c>
      <c r="AA765" s="8" t="str">
        <f>(BMW!Z41)</f>
        <v>F2 Fitment on rear (approx. 3mm wheel poke)</v>
      </c>
      <c r="AB765" s="8" t="str">
        <f>(BMW!AA41)</f>
        <v>Use OEM</v>
      </c>
      <c r="AC765" s="8" t="str">
        <f>(BMW!AB41)</f>
        <v>M14x1.25x27mm Conical</v>
      </c>
      <c r="AD765" s="8">
        <f>(BMW!AC41)</f>
        <v>0</v>
      </c>
    </row>
    <row r="766" spans="1:30" x14ac:dyDescent="0.25">
      <c r="A766" s="7" t="s">
        <v>1974</v>
      </c>
      <c r="B766" s="8" t="e">
        <f>(BMW!#REF!)</f>
        <v>#REF!</v>
      </c>
      <c r="C766" s="9" t="e">
        <f>(BMW!#REF!)</f>
        <v>#REF!</v>
      </c>
      <c r="D766" s="59" t="e">
        <f>(BMW!#REF!)</f>
        <v>#REF!</v>
      </c>
      <c r="E766" s="8" t="e">
        <f>(BMW!#REF!)</f>
        <v>#REF!</v>
      </c>
      <c r="F766" s="8" t="e">
        <f>(BMW!#REF!)</f>
        <v>#REF!</v>
      </c>
      <c r="G766" s="14" t="e">
        <f>(BMW!#REF!)</f>
        <v>#REF!</v>
      </c>
      <c r="H766" s="12" t="e">
        <f>(BMW!#REF!)</f>
        <v>#REF!</v>
      </c>
      <c r="I766" s="12" t="e">
        <f>(BMW!#REF!)</f>
        <v>#REF!</v>
      </c>
      <c r="J766" s="12" t="e">
        <f>(BMW!#REF!)</f>
        <v>#REF!</v>
      </c>
      <c r="K766" s="12" t="e">
        <f>(BMW!#REF!)</f>
        <v>#REF!</v>
      </c>
      <c r="L766" s="12" t="e">
        <f>(BMW!#REF!)</f>
        <v>#REF!</v>
      </c>
      <c r="M766" s="8" t="e">
        <f>(BMW!#REF!)</f>
        <v>#REF!</v>
      </c>
      <c r="N766" s="8" t="e">
        <f>(BMW!#REF!)</f>
        <v>#REF!</v>
      </c>
      <c r="O766" s="9" t="e">
        <f>(BMW!#REF!)</f>
        <v>#REF!</v>
      </c>
      <c r="P766" s="60" t="e">
        <f>(BMW!#REF!)</f>
        <v>#REF!</v>
      </c>
      <c r="Q766" s="8" t="e">
        <f>(BMW!#REF!)</f>
        <v>#REF!</v>
      </c>
      <c r="R766" s="14" t="e">
        <f>(BMW!#REF!)</f>
        <v>#REF!</v>
      </c>
      <c r="S766" s="12" t="e">
        <f>(BMW!#REF!)</f>
        <v>#REF!</v>
      </c>
      <c r="T766" s="12" t="e">
        <f>(BMW!#REF!)</f>
        <v>#REF!</v>
      </c>
      <c r="U766" s="12" t="e">
        <f>(BMW!#REF!)</f>
        <v>#REF!</v>
      </c>
      <c r="V766" s="12" t="e">
        <f>(BMW!#REF!)</f>
        <v>#REF!</v>
      </c>
      <c r="W766" s="12" t="e">
        <f>(BMW!#REF!)</f>
        <v>#REF!</v>
      </c>
      <c r="X766" s="8" t="e">
        <f>(BMW!#REF!)</f>
        <v>#REF!</v>
      </c>
      <c r="Y766" s="8" t="e">
        <f>(BMW!#REF!)</f>
        <v>#REF!</v>
      </c>
      <c r="Z766" s="9" t="e">
        <f>(BMW!#REF!)</f>
        <v>#REF!</v>
      </c>
      <c r="AA766" s="8" t="e">
        <f>(BMW!#REF!)</f>
        <v>#REF!</v>
      </c>
      <c r="AB766" s="8" t="e">
        <f>(BMW!#REF!)</f>
        <v>#REF!</v>
      </c>
      <c r="AC766" s="8" t="e">
        <f>(BMW!#REF!)</f>
        <v>#REF!</v>
      </c>
      <c r="AD766" s="8" t="e">
        <f>(BMW!#REF!)</f>
        <v>#REF!</v>
      </c>
    </row>
    <row r="767" spans="1:30" x14ac:dyDescent="0.25">
      <c r="A767" s="7" t="s">
        <v>1974</v>
      </c>
      <c r="B767" s="8" t="e">
        <f>(BMW!#REF!)</f>
        <v>#REF!</v>
      </c>
      <c r="C767" s="9" t="e">
        <f>(BMW!#REF!)</f>
        <v>#REF!</v>
      </c>
      <c r="D767" s="59" t="e">
        <f>(BMW!#REF!)</f>
        <v>#REF!</v>
      </c>
      <c r="E767" s="8" t="e">
        <f>(BMW!#REF!)</f>
        <v>#REF!</v>
      </c>
      <c r="F767" s="8" t="e">
        <f>(BMW!#REF!)</f>
        <v>#REF!</v>
      </c>
      <c r="G767" s="14" t="e">
        <f>(BMW!#REF!)</f>
        <v>#REF!</v>
      </c>
      <c r="H767" s="12" t="e">
        <f>(BMW!#REF!)</f>
        <v>#REF!</v>
      </c>
      <c r="I767" s="12" t="e">
        <f>(BMW!#REF!)</f>
        <v>#REF!</v>
      </c>
      <c r="J767" s="12" t="e">
        <f>(BMW!#REF!)</f>
        <v>#REF!</v>
      </c>
      <c r="K767" s="12" t="e">
        <f>(BMW!#REF!)</f>
        <v>#REF!</v>
      </c>
      <c r="L767" s="12" t="e">
        <f>(BMW!#REF!)</f>
        <v>#REF!</v>
      </c>
      <c r="M767" s="8" t="e">
        <f>(BMW!#REF!)</f>
        <v>#REF!</v>
      </c>
      <c r="N767" s="8" t="e">
        <f>(BMW!#REF!)</f>
        <v>#REF!</v>
      </c>
      <c r="O767" s="9" t="e">
        <f>(BMW!#REF!)</f>
        <v>#REF!</v>
      </c>
      <c r="P767" s="60" t="e">
        <f>(BMW!#REF!)</f>
        <v>#REF!</v>
      </c>
      <c r="Q767" s="8" t="e">
        <f>(BMW!#REF!)</f>
        <v>#REF!</v>
      </c>
      <c r="R767" s="14" t="e">
        <f>(BMW!#REF!)</f>
        <v>#REF!</v>
      </c>
      <c r="S767" s="12" t="e">
        <f>(BMW!#REF!)</f>
        <v>#REF!</v>
      </c>
      <c r="T767" s="12" t="e">
        <f>(BMW!#REF!)</f>
        <v>#REF!</v>
      </c>
      <c r="U767" s="12" t="e">
        <f>(BMW!#REF!)</f>
        <v>#REF!</v>
      </c>
      <c r="V767" s="12" t="e">
        <f>(BMW!#REF!)</f>
        <v>#REF!</v>
      </c>
      <c r="W767" s="12" t="e">
        <f>(BMW!#REF!)</f>
        <v>#REF!</v>
      </c>
      <c r="X767" s="8" t="e">
        <f>(BMW!#REF!)</f>
        <v>#REF!</v>
      </c>
      <c r="Y767" s="8" t="e">
        <f>(BMW!#REF!)</f>
        <v>#REF!</v>
      </c>
      <c r="Z767" s="9" t="e">
        <f>(BMW!#REF!)</f>
        <v>#REF!</v>
      </c>
      <c r="AA767" s="8" t="e">
        <f>(BMW!#REF!)</f>
        <v>#REF!</v>
      </c>
      <c r="AB767" s="8" t="e">
        <f>(BMW!#REF!)</f>
        <v>#REF!</v>
      </c>
      <c r="AC767" s="8" t="e">
        <f>(BMW!#REF!)</f>
        <v>#REF!</v>
      </c>
      <c r="AD767" s="8" t="e">
        <f>(BMW!#REF!)</f>
        <v>#REF!</v>
      </c>
    </row>
    <row r="768" spans="1:30" x14ac:dyDescent="0.25">
      <c r="A768" s="7" t="s">
        <v>1974</v>
      </c>
      <c r="B768" s="8" t="str">
        <f>(BMW!A42)</f>
        <v>6-Series (F06/F12/F13) (non-M)</v>
      </c>
      <c r="C768" s="9" t="str">
        <f>(BMW!B42)</f>
        <v>2011-2018</v>
      </c>
      <c r="D768" s="59" t="str">
        <f>(BMW!C42)</f>
        <v>FF01</v>
      </c>
      <c r="E768" s="8" t="str">
        <f>(BMW!D42)</f>
        <v>Tarmac</v>
      </c>
      <c r="F768" s="8" t="str">
        <f>(BMW!E42)</f>
        <v>01M909025043TM</v>
      </c>
      <c r="G768" s="14">
        <f>(BMW!F42)</f>
        <v>16</v>
      </c>
      <c r="H768" s="12" t="str">
        <f>(BMW!G42)</f>
        <v>19"</v>
      </c>
      <c r="I768" s="12" t="str">
        <f>(BMW!H42)</f>
        <v>9.0"</v>
      </c>
      <c r="J768" s="12" t="str">
        <f>(BMW!I42)</f>
        <v>25</v>
      </c>
      <c r="K768" s="12" t="str">
        <f>(BMW!J42)</f>
        <v>5x120</v>
      </c>
      <c r="L768" s="12">
        <f>(BMW!K42)</f>
        <v>72.599999999999994</v>
      </c>
      <c r="M768" s="8" t="str">
        <f>(BMW!L42)</f>
        <v>Medium Offset</v>
      </c>
      <c r="N768" s="8">
        <f>(BMW!M42)</f>
        <v>23.8</v>
      </c>
      <c r="O768" s="9" t="str">
        <f>(BMW!N42)</f>
        <v>245/40R19</v>
      </c>
      <c r="P768" s="60" t="str">
        <f>(BMW!O42)</f>
        <v>FF01</v>
      </c>
      <c r="Q768" s="8" t="str">
        <f>(BMW!P42)</f>
        <v>01M910040043TM</v>
      </c>
      <c r="R768" s="14">
        <f>(BMW!Q42)</f>
        <v>32</v>
      </c>
      <c r="S768" s="12" t="str">
        <f>(BMW!R42)</f>
        <v>19"</v>
      </c>
      <c r="T768" s="12" t="str">
        <f>(BMW!S42)</f>
        <v>10.0"</v>
      </c>
      <c r="U768" s="12" t="str">
        <f>(BMW!T42)</f>
        <v>40</v>
      </c>
      <c r="V768" s="12" t="str">
        <f>(BMW!U42)</f>
        <v>5x120</v>
      </c>
      <c r="W768" s="12">
        <f>(BMW!V42)</f>
        <v>72.599999999999994</v>
      </c>
      <c r="X768" s="8" t="str">
        <f>(BMW!W42)</f>
        <v>Medium Offset</v>
      </c>
      <c r="Y768" s="8">
        <f>(BMW!X42)</f>
        <v>24.4</v>
      </c>
      <c r="Z768" s="9" t="str">
        <f>(BMW!Y42)</f>
        <v>275/35R19</v>
      </c>
      <c r="AA768" s="8">
        <f>(BMW!Z42)</f>
        <v>0</v>
      </c>
      <c r="AB768" s="8" t="str">
        <f>(BMW!AA42)</f>
        <v>Use OEM</v>
      </c>
      <c r="AC768" s="8" t="str">
        <f>(BMW!AB42)</f>
        <v>M14x1.25x27mm Conical</v>
      </c>
      <c r="AD768" s="8">
        <f>(BMW!AC42)</f>
        <v>0</v>
      </c>
    </row>
    <row r="769" spans="1:30" x14ac:dyDescent="0.25">
      <c r="A769" s="7" t="s">
        <v>1974</v>
      </c>
      <c r="B769" s="8" t="e">
        <f>(BMW!#REF!)</f>
        <v>#REF!</v>
      </c>
      <c r="C769" s="9" t="e">
        <f>(BMW!#REF!)</f>
        <v>#REF!</v>
      </c>
      <c r="D769" s="59" t="e">
        <f>(BMW!#REF!)</f>
        <v>#REF!</v>
      </c>
      <c r="E769" s="8" t="e">
        <f>(BMW!#REF!)</f>
        <v>#REF!</v>
      </c>
      <c r="F769" s="8" t="e">
        <f>(BMW!#REF!)</f>
        <v>#REF!</v>
      </c>
      <c r="G769" s="14" t="e">
        <f>(BMW!#REF!)</f>
        <v>#REF!</v>
      </c>
      <c r="H769" s="12" t="e">
        <f>(BMW!#REF!)</f>
        <v>#REF!</v>
      </c>
      <c r="I769" s="12" t="e">
        <f>(BMW!#REF!)</f>
        <v>#REF!</v>
      </c>
      <c r="J769" s="12" t="e">
        <f>(BMW!#REF!)</f>
        <v>#REF!</v>
      </c>
      <c r="K769" s="12" t="e">
        <f>(BMW!#REF!)</f>
        <v>#REF!</v>
      </c>
      <c r="L769" s="12" t="e">
        <f>(BMW!#REF!)</f>
        <v>#REF!</v>
      </c>
      <c r="M769" s="8" t="e">
        <f>(BMW!#REF!)</f>
        <v>#REF!</v>
      </c>
      <c r="N769" s="8" t="e">
        <f>(BMW!#REF!)</f>
        <v>#REF!</v>
      </c>
      <c r="O769" s="9" t="e">
        <f>(BMW!#REF!)</f>
        <v>#REF!</v>
      </c>
      <c r="P769" s="60" t="e">
        <f>(BMW!#REF!)</f>
        <v>#REF!</v>
      </c>
      <c r="Q769" s="8" t="e">
        <f>(BMW!#REF!)</f>
        <v>#REF!</v>
      </c>
      <c r="R769" s="14" t="e">
        <f>(BMW!#REF!)</f>
        <v>#REF!</v>
      </c>
      <c r="S769" s="12" t="e">
        <f>(BMW!#REF!)</f>
        <v>#REF!</v>
      </c>
      <c r="T769" s="12" t="e">
        <f>(BMW!#REF!)</f>
        <v>#REF!</v>
      </c>
      <c r="U769" s="12" t="e">
        <f>(BMW!#REF!)</f>
        <v>#REF!</v>
      </c>
      <c r="V769" s="12" t="e">
        <f>(BMW!#REF!)</f>
        <v>#REF!</v>
      </c>
      <c r="W769" s="12" t="e">
        <f>(BMW!#REF!)</f>
        <v>#REF!</v>
      </c>
      <c r="X769" s="8" t="e">
        <f>(BMW!#REF!)</f>
        <v>#REF!</v>
      </c>
      <c r="Y769" s="8" t="e">
        <f>(BMW!#REF!)</f>
        <v>#REF!</v>
      </c>
      <c r="Z769" s="9" t="e">
        <f>(BMW!#REF!)</f>
        <v>#REF!</v>
      </c>
      <c r="AA769" s="8" t="e">
        <f>(BMW!#REF!)</f>
        <v>#REF!</v>
      </c>
      <c r="AB769" s="8" t="e">
        <f>(BMW!#REF!)</f>
        <v>#REF!</v>
      </c>
      <c r="AC769" s="8" t="e">
        <f>(BMW!#REF!)</f>
        <v>#REF!</v>
      </c>
      <c r="AD769" s="8" t="e">
        <f>(BMW!#REF!)</f>
        <v>#REF!</v>
      </c>
    </row>
    <row r="770" spans="1:30" x14ac:dyDescent="0.25">
      <c r="A770" s="7" t="s">
        <v>1974</v>
      </c>
      <c r="B770" s="8" t="str">
        <f>(BMW!A43)</f>
        <v>6-Series (F06/F12/F13) (non-M)</v>
      </c>
      <c r="C770" s="9" t="str">
        <f>(BMW!B43)</f>
        <v>2011-2018</v>
      </c>
      <c r="D770" s="59" t="str">
        <f>(BMW!C43)</f>
        <v>FF04</v>
      </c>
      <c r="E770" s="8" t="str">
        <f>(BMW!D43)</f>
        <v>Liquid Metal</v>
      </c>
      <c r="F770" s="8" t="str">
        <f>(BMW!E43)</f>
        <v>04M009025043LM</v>
      </c>
      <c r="G770" s="14">
        <f>(BMW!F43)</f>
        <v>2</v>
      </c>
      <c r="H770" s="12" t="str">
        <f>(BMW!G43)</f>
        <v>20"</v>
      </c>
      <c r="I770" s="12" t="str">
        <f>(BMW!H43)</f>
        <v>9.0"</v>
      </c>
      <c r="J770" s="12" t="str">
        <f>(BMW!I43)</f>
        <v>25</v>
      </c>
      <c r="K770" s="12" t="str">
        <f>(BMW!J43)</f>
        <v>5x120</v>
      </c>
      <c r="L770" s="12">
        <f>(BMW!K43)</f>
        <v>72.599999999999994</v>
      </c>
      <c r="M770" s="8" t="str">
        <f>(BMW!L43)</f>
        <v>Medium Offset</v>
      </c>
      <c r="N770" s="8">
        <f>(BMW!M43)</f>
        <v>24.2</v>
      </c>
      <c r="O770" s="9" t="str">
        <f>(BMW!N43)</f>
        <v>245/35R20</v>
      </c>
      <c r="P770" s="60" t="str">
        <f>(BMW!O43)</f>
        <v>FF04</v>
      </c>
      <c r="Q770" s="8" t="str">
        <f>(BMW!P43)</f>
        <v>04M010040043LM</v>
      </c>
      <c r="R770" s="14">
        <f>(BMW!Q43)</f>
        <v>12</v>
      </c>
      <c r="S770" s="12" t="str">
        <f>(BMW!R43)</f>
        <v>20"</v>
      </c>
      <c r="T770" s="12" t="str">
        <f>(BMW!S43)</f>
        <v>10.0"</v>
      </c>
      <c r="U770" s="12" t="str">
        <f>(BMW!T43)</f>
        <v>40</v>
      </c>
      <c r="V770" s="12" t="str">
        <f>(BMW!U43)</f>
        <v>5x120</v>
      </c>
      <c r="W770" s="12">
        <f>(BMW!V43)</f>
        <v>72.599999999999994</v>
      </c>
      <c r="X770" s="8" t="str">
        <f>(BMW!W43)</f>
        <v>Medium Offset</v>
      </c>
      <c r="Y770" s="8">
        <f>(BMW!X43)</f>
        <v>25.2</v>
      </c>
      <c r="Z770" s="9" t="str">
        <f>(BMW!Y43)</f>
        <v>275/30R20</v>
      </c>
      <c r="AA770" s="8">
        <f>(BMW!Z43)</f>
        <v>0</v>
      </c>
      <c r="AB770" s="8" t="str">
        <f>(BMW!AA43)</f>
        <v>Use OEM</v>
      </c>
      <c r="AC770" s="8" t="str">
        <f>(BMW!AB43)</f>
        <v>M14x1.25x27mm Conical</v>
      </c>
      <c r="AD770" s="8">
        <f>(BMW!AC43)</f>
        <v>0</v>
      </c>
    </row>
    <row r="771" spans="1:30" x14ac:dyDescent="0.25">
      <c r="A771" s="7" t="s">
        <v>1974</v>
      </c>
      <c r="B771" s="8" t="str">
        <f>(BMW!A44)</f>
        <v>6-Series (F06/F12/F13) (non-M)</v>
      </c>
      <c r="C771" s="9" t="str">
        <f>(BMW!B44)</f>
        <v>2011-2018</v>
      </c>
      <c r="D771" s="59" t="str">
        <f>(BMW!C44)</f>
        <v>FF04</v>
      </c>
      <c r="E771" s="8" t="str">
        <f>(BMW!D44)</f>
        <v>Liquid Metal</v>
      </c>
      <c r="F771" s="8" t="str">
        <f>(BMW!E44)</f>
        <v>04M109030043LM</v>
      </c>
      <c r="G771" s="14">
        <f>(BMW!F44)</f>
        <v>15</v>
      </c>
      <c r="H771" s="12" t="str">
        <f>(BMW!G44)</f>
        <v>21"</v>
      </c>
      <c r="I771" s="12" t="str">
        <f>(BMW!H44)</f>
        <v>9.0"</v>
      </c>
      <c r="J771" s="12" t="str">
        <f>(BMW!I44)</f>
        <v>30</v>
      </c>
      <c r="K771" s="12" t="str">
        <f>(BMW!J44)</f>
        <v>5x120</v>
      </c>
      <c r="L771" s="12">
        <f>(BMW!K44)</f>
        <v>72.599999999999994</v>
      </c>
      <c r="M771" s="8" t="str">
        <f>(BMW!L44)</f>
        <v>Medium Offset</v>
      </c>
      <c r="N771" s="8">
        <f>(BMW!M44)</f>
        <v>27.6</v>
      </c>
      <c r="O771" s="9" t="str">
        <f>(BMW!N44)</f>
        <v>255/30R21</v>
      </c>
      <c r="P771" s="60" t="str">
        <f>(BMW!O44)</f>
        <v>FF04</v>
      </c>
      <c r="Q771" s="8" t="str">
        <f>(BMW!P44)</f>
        <v>04M110040043LM</v>
      </c>
      <c r="R771" s="14">
        <f>(BMW!Q44)</f>
        <v>13</v>
      </c>
      <c r="S771" s="12" t="str">
        <f>(BMW!R44)</f>
        <v>21"</v>
      </c>
      <c r="T771" s="12" t="str">
        <f>(BMW!S44)</f>
        <v>10.0"</v>
      </c>
      <c r="U771" s="12" t="str">
        <f>(BMW!T44)</f>
        <v>40</v>
      </c>
      <c r="V771" s="12" t="str">
        <f>(BMW!U44)</f>
        <v>5x120</v>
      </c>
      <c r="W771" s="12">
        <f>(BMW!V44)</f>
        <v>72.599999999999994</v>
      </c>
      <c r="X771" s="8" t="str">
        <f>(BMW!W44)</f>
        <v>Medium Offset</v>
      </c>
      <c r="Y771" s="8">
        <f>(BMW!X44)</f>
        <v>29.4</v>
      </c>
      <c r="Z771" s="9" t="str">
        <f>(BMW!Y44)</f>
        <v>275/30R21</v>
      </c>
      <c r="AA771" s="8">
        <f>(BMW!Z44)</f>
        <v>0</v>
      </c>
      <c r="AB771" s="8" t="str">
        <f>(BMW!AA44)</f>
        <v>Use OEM</v>
      </c>
      <c r="AC771" s="8" t="str">
        <f>(BMW!AB44)</f>
        <v>M14x1.25x27mm Conical</v>
      </c>
      <c r="AD771" s="8">
        <f>(BMW!AC44)</f>
        <v>0</v>
      </c>
    </row>
    <row r="772" spans="1:30" x14ac:dyDescent="0.25">
      <c r="A772" s="7" t="s">
        <v>1974</v>
      </c>
      <c r="B772" s="8" t="str">
        <f>(BMW!A45)</f>
        <v>6-Series (F06/F12/F13) (non-M)</v>
      </c>
      <c r="C772" s="9" t="str">
        <f>(BMW!B45)</f>
        <v>2011-2018</v>
      </c>
      <c r="D772" s="59" t="str">
        <f>(BMW!C45)</f>
        <v>FF04</v>
      </c>
      <c r="E772" s="8" t="str">
        <f>(BMW!D45)</f>
        <v>Raw</v>
      </c>
      <c r="F772" s="8" t="str">
        <f>(BMW!E45)</f>
        <v>04M109030043RW</v>
      </c>
      <c r="G772" s="14">
        <f>(BMW!F45)</f>
        <v>11</v>
      </c>
      <c r="H772" s="12" t="str">
        <f>(BMW!G45)</f>
        <v>21"</v>
      </c>
      <c r="I772" s="12" t="str">
        <f>(BMW!H45)</f>
        <v>9.0"</v>
      </c>
      <c r="J772" s="12" t="str">
        <f>(BMW!I45)</f>
        <v>30</v>
      </c>
      <c r="K772" s="12" t="str">
        <f>(BMW!J45)</f>
        <v>5x120</v>
      </c>
      <c r="L772" s="12">
        <f>(BMW!K45)</f>
        <v>72.599999999999994</v>
      </c>
      <c r="M772" s="8" t="str">
        <f>(BMW!L45)</f>
        <v>Medium Offset</v>
      </c>
      <c r="N772" s="8">
        <f>(BMW!M45)</f>
        <v>27.6</v>
      </c>
      <c r="O772" s="9" t="str">
        <f>(BMW!N45)</f>
        <v>255/30R21</v>
      </c>
      <c r="P772" s="60" t="str">
        <f>(BMW!O45)</f>
        <v>FF04</v>
      </c>
      <c r="Q772" s="8" t="str">
        <f>(BMW!P45)</f>
        <v>04M110040043RW</v>
      </c>
      <c r="R772" s="14">
        <f>(BMW!Q45)</f>
        <v>14</v>
      </c>
      <c r="S772" s="12" t="str">
        <f>(BMW!R45)</f>
        <v>21"</v>
      </c>
      <c r="T772" s="12" t="str">
        <f>(BMW!S45)</f>
        <v>10.0"</v>
      </c>
      <c r="U772" s="12" t="str">
        <f>(BMW!T45)</f>
        <v>40</v>
      </c>
      <c r="V772" s="12" t="str">
        <f>(BMW!U45)</f>
        <v>5x120</v>
      </c>
      <c r="W772" s="12">
        <f>(BMW!V45)</f>
        <v>72.599999999999994</v>
      </c>
      <c r="X772" s="8" t="str">
        <f>(BMW!W45)</f>
        <v>Medium Offset</v>
      </c>
      <c r="Y772" s="8">
        <f>(BMW!X45)</f>
        <v>29.4</v>
      </c>
      <c r="Z772" s="9" t="str">
        <f>(BMW!Y45)</f>
        <v>275/30R21</v>
      </c>
      <c r="AA772" s="8">
        <f>(BMW!Z45)</f>
        <v>0</v>
      </c>
      <c r="AB772" s="8" t="str">
        <f>(BMW!AA45)</f>
        <v>Use OEM</v>
      </c>
      <c r="AC772" s="8" t="str">
        <f>(BMW!AB45)</f>
        <v>M14x1.25x27mm Conical</v>
      </c>
      <c r="AD772" s="8">
        <f>(BMW!AC45)</f>
        <v>0</v>
      </c>
    </row>
    <row r="773" spans="1:30" x14ac:dyDescent="0.25">
      <c r="A773" s="7" t="s">
        <v>1974</v>
      </c>
      <c r="B773" s="8" t="str">
        <f>(BMW!A46)</f>
        <v>6-Series (F06/F12/F13) (non-M)</v>
      </c>
      <c r="C773" s="9" t="str">
        <f>(BMW!B46)</f>
        <v>2011-2018</v>
      </c>
      <c r="D773" s="59" t="str">
        <f>(BMW!C46)</f>
        <v>FF04</v>
      </c>
      <c r="E773" s="8" t="str">
        <f>(BMW!D46)</f>
        <v>Tarmac</v>
      </c>
      <c r="F773" s="8" t="str">
        <f>(BMW!E46)</f>
        <v>04M109030043TM</v>
      </c>
      <c r="G773" s="14">
        <f>(BMW!F46)</f>
        <v>1</v>
      </c>
      <c r="H773" s="12" t="str">
        <f>(BMW!G46)</f>
        <v>21"</v>
      </c>
      <c r="I773" s="12" t="str">
        <f>(BMW!H46)</f>
        <v>9.0"</v>
      </c>
      <c r="J773" s="12" t="str">
        <f>(BMW!I46)</f>
        <v>30</v>
      </c>
      <c r="K773" s="12" t="str">
        <f>(BMW!J46)</f>
        <v>5x120</v>
      </c>
      <c r="L773" s="12">
        <f>(BMW!K46)</f>
        <v>72.599999999999994</v>
      </c>
      <c r="M773" s="8" t="str">
        <f>(BMW!L46)</f>
        <v>Medium Offset</v>
      </c>
      <c r="N773" s="8">
        <f>(BMW!M46)</f>
        <v>27.6</v>
      </c>
      <c r="O773" s="9" t="str">
        <f>(BMW!N46)</f>
        <v>255/30R21</v>
      </c>
      <c r="P773" s="60" t="str">
        <f>(BMW!O46)</f>
        <v>FF04</v>
      </c>
      <c r="Q773" s="8" t="str">
        <f>(BMW!P46)</f>
        <v>04M110040043TM</v>
      </c>
      <c r="R773" s="14">
        <f>(BMW!Q46)</f>
        <v>15</v>
      </c>
      <c r="S773" s="12" t="str">
        <f>(BMW!R46)</f>
        <v>21"</v>
      </c>
      <c r="T773" s="12" t="str">
        <f>(BMW!S46)</f>
        <v>10.0"</v>
      </c>
      <c r="U773" s="12" t="str">
        <f>(BMW!T46)</f>
        <v>40</v>
      </c>
      <c r="V773" s="12" t="str">
        <f>(BMW!U46)</f>
        <v>5x120</v>
      </c>
      <c r="W773" s="12">
        <f>(BMW!V46)</f>
        <v>72.599999999999994</v>
      </c>
      <c r="X773" s="8" t="str">
        <f>(BMW!W46)</f>
        <v>Medium Offset</v>
      </c>
      <c r="Y773" s="8">
        <f>(BMW!X46)</f>
        <v>29.4</v>
      </c>
      <c r="Z773" s="9" t="str">
        <f>(BMW!Y46)</f>
        <v>275/30R21</v>
      </c>
      <c r="AA773" s="8">
        <f>(BMW!Z46)</f>
        <v>0</v>
      </c>
      <c r="AB773" s="8" t="str">
        <f>(BMW!AA46)</f>
        <v>Use OEM</v>
      </c>
      <c r="AC773" s="8" t="str">
        <f>(BMW!AB46)</f>
        <v>M14x1.25x27mm Conical</v>
      </c>
      <c r="AD773" s="8">
        <f>(BMW!AC46)</f>
        <v>0</v>
      </c>
    </row>
    <row r="774" spans="1:30" x14ac:dyDescent="0.25">
      <c r="A774" s="7" t="s">
        <v>1974</v>
      </c>
      <c r="B774" s="8" t="e">
        <f>(BMW!#REF!)</f>
        <v>#REF!</v>
      </c>
      <c r="C774" s="9" t="e">
        <f>(BMW!#REF!)</f>
        <v>#REF!</v>
      </c>
      <c r="D774" s="59" t="e">
        <f>(BMW!#REF!)</f>
        <v>#REF!</v>
      </c>
      <c r="E774" s="8" t="e">
        <f>(BMW!#REF!)</f>
        <v>#REF!</v>
      </c>
      <c r="F774" s="8" t="e">
        <f>(BMW!#REF!)</f>
        <v>#REF!</v>
      </c>
      <c r="G774" s="14" t="e">
        <f>(BMW!#REF!)</f>
        <v>#REF!</v>
      </c>
      <c r="H774" s="12" t="e">
        <f>(BMW!#REF!)</f>
        <v>#REF!</v>
      </c>
      <c r="I774" s="12" t="e">
        <f>(BMW!#REF!)</f>
        <v>#REF!</v>
      </c>
      <c r="J774" s="12" t="e">
        <f>(BMW!#REF!)</f>
        <v>#REF!</v>
      </c>
      <c r="K774" s="12" t="e">
        <f>(BMW!#REF!)</f>
        <v>#REF!</v>
      </c>
      <c r="L774" s="12" t="e">
        <f>(BMW!#REF!)</f>
        <v>#REF!</v>
      </c>
      <c r="M774" s="8" t="e">
        <f>(BMW!#REF!)</f>
        <v>#REF!</v>
      </c>
      <c r="N774" s="8" t="e">
        <f>(BMW!#REF!)</f>
        <v>#REF!</v>
      </c>
      <c r="O774" s="9" t="e">
        <f>(BMW!#REF!)</f>
        <v>#REF!</v>
      </c>
      <c r="P774" s="60" t="e">
        <f>(BMW!#REF!)</f>
        <v>#REF!</v>
      </c>
      <c r="Q774" s="8" t="e">
        <f>(BMW!#REF!)</f>
        <v>#REF!</v>
      </c>
      <c r="R774" s="14" t="e">
        <f>(BMW!#REF!)</f>
        <v>#REF!</v>
      </c>
      <c r="S774" s="12" t="e">
        <f>(BMW!#REF!)</f>
        <v>#REF!</v>
      </c>
      <c r="T774" s="12" t="e">
        <f>(BMW!#REF!)</f>
        <v>#REF!</v>
      </c>
      <c r="U774" s="12" t="e">
        <f>(BMW!#REF!)</f>
        <v>#REF!</v>
      </c>
      <c r="V774" s="12" t="e">
        <f>(BMW!#REF!)</f>
        <v>#REF!</v>
      </c>
      <c r="W774" s="12" t="e">
        <f>(BMW!#REF!)</f>
        <v>#REF!</v>
      </c>
      <c r="X774" s="8" t="e">
        <f>(BMW!#REF!)</f>
        <v>#REF!</v>
      </c>
      <c r="Y774" s="8" t="e">
        <f>(BMW!#REF!)</f>
        <v>#REF!</v>
      </c>
      <c r="Z774" s="9" t="e">
        <f>(BMW!#REF!)</f>
        <v>#REF!</v>
      </c>
      <c r="AA774" s="8" t="e">
        <f>(BMW!#REF!)</f>
        <v>#REF!</v>
      </c>
      <c r="AB774" s="8" t="e">
        <f>(BMW!#REF!)</f>
        <v>#REF!</v>
      </c>
      <c r="AC774" s="8" t="e">
        <f>(BMW!#REF!)</f>
        <v>#REF!</v>
      </c>
      <c r="AD774" s="8" t="e">
        <f>(BMW!#REF!)</f>
        <v>#REF!</v>
      </c>
    </row>
    <row r="775" spans="1:30" x14ac:dyDescent="0.25">
      <c r="A775" s="7" t="s">
        <v>1974</v>
      </c>
      <c r="B775" s="8" t="e">
        <f>(BMW!#REF!)</f>
        <v>#REF!</v>
      </c>
      <c r="C775" s="9" t="e">
        <f>(BMW!#REF!)</f>
        <v>#REF!</v>
      </c>
      <c r="D775" s="59" t="e">
        <f>(BMW!#REF!)</f>
        <v>#REF!</v>
      </c>
      <c r="E775" s="8" t="e">
        <f>(BMW!#REF!)</f>
        <v>#REF!</v>
      </c>
      <c r="F775" s="8" t="e">
        <f>(BMW!#REF!)</f>
        <v>#REF!</v>
      </c>
      <c r="G775" s="14" t="e">
        <f>(BMW!#REF!)</f>
        <v>#REF!</v>
      </c>
      <c r="H775" s="12" t="e">
        <f>(BMW!#REF!)</f>
        <v>#REF!</v>
      </c>
      <c r="I775" s="12" t="e">
        <f>(BMW!#REF!)</f>
        <v>#REF!</v>
      </c>
      <c r="J775" s="12" t="e">
        <f>(BMW!#REF!)</f>
        <v>#REF!</v>
      </c>
      <c r="K775" s="12" t="e">
        <f>(BMW!#REF!)</f>
        <v>#REF!</v>
      </c>
      <c r="L775" s="12" t="e">
        <f>(BMW!#REF!)</f>
        <v>#REF!</v>
      </c>
      <c r="M775" s="8" t="e">
        <f>(BMW!#REF!)</f>
        <v>#REF!</v>
      </c>
      <c r="N775" s="8" t="e">
        <f>(BMW!#REF!)</f>
        <v>#REF!</v>
      </c>
      <c r="O775" s="9" t="e">
        <f>(BMW!#REF!)</f>
        <v>#REF!</v>
      </c>
      <c r="P775" s="60" t="e">
        <f>(BMW!#REF!)</f>
        <v>#REF!</v>
      </c>
      <c r="Q775" s="8" t="e">
        <f>(BMW!#REF!)</f>
        <v>#REF!</v>
      </c>
      <c r="R775" s="14" t="e">
        <f>(BMW!#REF!)</f>
        <v>#REF!</v>
      </c>
      <c r="S775" s="12" t="e">
        <f>(BMW!#REF!)</f>
        <v>#REF!</v>
      </c>
      <c r="T775" s="12" t="e">
        <f>(BMW!#REF!)</f>
        <v>#REF!</v>
      </c>
      <c r="U775" s="12" t="e">
        <f>(BMW!#REF!)</f>
        <v>#REF!</v>
      </c>
      <c r="V775" s="12" t="e">
        <f>(BMW!#REF!)</f>
        <v>#REF!</v>
      </c>
      <c r="W775" s="12" t="e">
        <f>(BMW!#REF!)</f>
        <v>#REF!</v>
      </c>
      <c r="X775" s="8" t="e">
        <f>(BMW!#REF!)</f>
        <v>#REF!</v>
      </c>
      <c r="Y775" s="8" t="e">
        <f>(BMW!#REF!)</f>
        <v>#REF!</v>
      </c>
      <c r="Z775" s="9" t="e">
        <f>(BMW!#REF!)</f>
        <v>#REF!</v>
      </c>
      <c r="AA775" s="8" t="e">
        <f>(BMW!#REF!)</f>
        <v>#REF!</v>
      </c>
      <c r="AB775" s="8" t="e">
        <f>(BMW!#REF!)</f>
        <v>#REF!</v>
      </c>
      <c r="AC775" s="8" t="e">
        <f>(BMW!#REF!)</f>
        <v>#REF!</v>
      </c>
      <c r="AD775" s="8" t="e">
        <f>(BMW!#REF!)</f>
        <v>#REF!</v>
      </c>
    </row>
    <row r="776" spans="1:30" x14ac:dyDescent="0.25">
      <c r="A776" s="7" t="s">
        <v>1974</v>
      </c>
      <c r="B776" s="8" t="str">
        <f>(BMW!A47)</f>
        <v>7-Series (F01/F02/F03/F04)</v>
      </c>
      <c r="C776" s="9" t="str">
        <f>(BMW!B47)</f>
        <v>2009-2015</v>
      </c>
      <c r="D776" s="59" t="str">
        <f>(BMW!C47)</f>
        <v>FF04</v>
      </c>
      <c r="E776" s="8" t="str">
        <f>(BMW!D47)</f>
        <v>Liquid Metal</v>
      </c>
      <c r="F776" s="8" t="str">
        <f>(BMW!E47)</f>
        <v>04M109030043LM</v>
      </c>
      <c r="G776" s="14">
        <f>(BMW!F47)</f>
        <v>15</v>
      </c>
      <c r="H776" s="12" t="str">
        <f>(BMW!G47)</f>
        <v>21"</v>
      </c>
      <c r="I776" s="12" t="str">
        <f>(BMW!H47)</f>
        <v>9.0"</v>
      </c>
      <c r="J776" s="12" t="str">
        <f>(BMW!I47)</f>
        <v>30</v>
      </c>
      <c r="K776" s="12" t="str">
        <f>(BMW!J47)</f>
        <v>5x120</v>
      </c>
      <c r="L776" s="12">
        <f>(BMW!K47)</f>
        <v>72.599999999999994</v>
      </c>
      <c r="M776" s="8" t="str">
        <f>(BMW!L47)</f>
        <v>Medium Offset</v>
      </c>
      <c r="N776" s="8">
        <f>(BMW!M47)</f>
        <v>27.6</v>
      </c>
      <c r="O776" s="9" t="str">
        <f>(BMW!N47)</f>
        <v>255/35R21</v>
      </c>
      <c r="P776" s="60" t="str">
        <f>(BMW!O47)</f>
        <v>FF04</v>
      </c>
      <c r="Q776" s="8" t="str">
        <f>(BMW!P47)</f>
        <v>04M110040043LM</v>
      </c>
      <c r="R776" s="14">
        <f>(BMW!Q47)</f>
        <v>13</v>
      </c>
      <c r="S776" s="12" t="str">
        <f>(BMW!R47)</f>
        <v>21"</v>
      </c>
      <c r="T776" s="12" t="str">
        <f>(BMW!S47)</f>
        <v>10.0"</v>
      </c>
      <c r="U776" s="12" t="str">
        <f>(BMW!T47)</f>
        <v>40</v>
      </c>
      <c r="V776" s="12" t="str">
        <f>(BMW!U47)</f>
        <v>5x120</v>
      </c>
      <c r="W776" s="12">
        <f>(BMW!V47)</f>
        <v>72.599999999999994</v>
      </c>
      <c r="X776" s="8" t="str">
        <f>(BMW!W47)</f>
        <v>Medium Offset</v>
      </c>
      <c r="Y776" s="8">
        <f>(BMW!X47)</f>
        <v>29.4</v>
      </c>
      <c r="Z776" s="9" t="str">
        <f>(BMW!Y47)</f>
        <v>295/30R21</v>
      </c>
      <c r="AA776" s="8">
        <f>(BMW!Z47)</f>
        <v>0</v>
      </c>
      <c r="AB776" s="8" t="str">
        <f>(BMW!AA47)</f>
        <v>Use OEM</v>
      </c>
      <c r="AC776" s="8" t="str">
        <f>(BMW!AB47)</f>
        <v>M14x1.25x27mm Conical</v>
      </c>
      <c r="AD776" s="8">
        <f>(BMW!AC47)</f>
        <v>0</v>
      </c>
    </row>
    <row r="777" spans="1:30" x14ac:dyDescent="0.25">
      <c r="A777" s="7" t="s">
        <v>1974</v>
      </c>
      <c r="B777" s="8" t="str">
        <f>(BMW!A48)</f>
        <v>7-Series (F01/F02/F03/F04)</v>
      </c>
      <c r="C777" s="9" t="str">
        <f>(BMW!B48)</f>
        <v>2009-2015</v>
      </c>
      <c r="D777" s="59" t="str">
        <f>(BMW!C48)</f>
        <v>FF04</v>
      </c>
      <c r="E777" s="8" t="str">
        <f>(BMW!D48)</f>
        <v>Raw</v>
      </c>
      <c r="F777" s="8" t="str">
        <f>(BMW!E48)</f>
        <v>04M109030043RW</v>
      </c>
      <c r="G777" s="14">
        <f>(BMW!F48)</f>
        <v>11</v>
      </c>
      <c r="H777" s="12" t="str">
        <f>(BMW!G48)</f>
        <v>21"</v>
      </c>
      <c r="I777" s="12" t="str">
        <f>(BMW!H48)</f>
        <v>9.0"</v>
      </c>
      <c r="J777" s="12" t="str">
        <f>(BMW!I48)</f>
        <v>30</v>
      </c>
      <c r="K777" s="12" t="str">
        <f>(BMW!J48)</f>
        <v>5x120</v>
      </c>
      <c r="L777" s="12">
        <f>(BMW!K48)</f>
        <v>72.599999999999994</v>
      </c>
      <c r="M777" s="8" t="str">
        <f>(BMW!L48)</f>
        <v>Medium Offset</v>
      </c>
      <c r="N777" s="8">
        <f>(BMW!M48)</f>
        <v>27.6</v>
      </c>
      <c r="O777" s="9" t="str">
        <f>(BMW!N48)</f>
        <v>255/35R21</v>
      </c>
      <c r="P777" s="60" t="str">
        <f>(BMW!O48)</f>
        <v>FF04</v>
      </c>
      <c r="Q777" s="8" t="str">
        <f>(BMW!P48)</f>
        <v>04M110040043RW</v>
      </c>
      <c r="R777" s="14">
        <f>(BMW!Q48)</f>
        <v>14</v>
      </c>
      <c r="S777" s="12" t="str">
        <f>(BMW!R48)</f>
        <v>21"</v>
      </c>
      <c r="T777" s="12" t="str">
        <f>(BMW!S48)</f>
        <v>10.0"</v>
      </c>
      <c r="U777" s="12" t="str">
        <f>(BMW!T48)</f>
        <v>40</v>
      </c>
      <c r="V777" s="12" t="str">
        <f>(BMW!U48)</f>
        <v>5x120</v>
      </c>
      <c r="W777" s="12">
        <f>(BMW!V48)</f>
        <v>72.599999999999994</v>
      </c>
      <c r="X777" s="8" t="str">
        <f>(BMW!W48)</f>
        <v>Medium Offset</v>
      </c>
      <c r="Y777" s="8">
        <f>(BMW!X48)</f>
        <v>29.4</v>
      </c>
      <c r="Z777" s="9" t="str">
        <f>(BMW!Y48)</f>
        <v>295/30R21</v>
      </c>
      <c r="AA777" s="8">
        <f>(BMW!Z48)</f>
        <v>0</v>
      </c>
      <c r="AB777" s="8" t="str">
        <f>(BMW!AA48)</f>
        <v>Use OEM</v>
      </c>
      <c r="AC777" s="8" t="str">
        <f>(BMW!AB48)</f>
        <v>M14x1.25x27mm Conical</v>
      </c>
      <c r="AD777" s="8">
        <f>(BMW!AC48)</f>
        <v>0</v>
      </c>
    </row>
    <row r="778" spans="1:30" x14ac:dyDescent="0.25">
      <c r="A778" s="7" t="s">
        <v>1974</v>
      </c>
      <c r="B778" s="8" t="str">
        <f>(BMW!A49)</f>
        <v>7-Series (F01/F02/F03/F04)</v>
      </c>
      <c r="C778" s="9" t="str">
        <f>(BMW!B49)</f>
        <v>2009-2015</v>
      </c>
      <c r="D778" s="59" t="str">
        <f>(BMW!C49)</f>
        <v>FF04</v>
      </c>
      <c r="E778" s="8" t="str">
        <f>(BMW!D49)</f>
        <v>Tarmac</v>
      </c>
      <c r="F778" s="8" t="str">
        <f>(BMW!E49)</f>
        <v>04M109030043TM</v>
      </c>
      <c r="G778" s="14">
        <f>(BMW!F49)</f>
        <v>1</v>
      </c>
      <c r="H778" s="12" t="str">
        <f>(BMW!G49)</f>
        <v>21"</v>
      </c>
      <c r="I778" s="12" t="str">
        <f>(BMW!H49)</f>
        <v>9.0"</v>
      </c>
      <c r="J778" s="12" t="str">
        <f>(BMW!I49)</f>
        <v>30</v>
      </c>
      <c r="K778" s="12" t="str">
        <f>(BMW!J49)</f>
        <v>5x120</v>
      </c>
      <c r="L778" s="12">
        <f>(BMW!K49)</f>
        <v>72.599999999999994</v>
      </c>
      <c r="M778" s="8" t="str">
        <f>(BMW!L49)</f>
        <v>Medium Offset</v>
      </c>
      <c r="N778" s="8">
        <f>(BMW!M49)</f>
        <v>27.6</v>
      </c>
      <c r="O778" s="9" t="str">
        <f>(BMW!N49)</f>
        <v>255/35R21</v>
      </c>
      <c r="P778" s="60" t="str">
        <f>(BMW!O49)</f>
        <v>FF04</v>
      </c>
      <c r="Q778" s="8" t="str">
        <f>(BMW!P49)</f>
        <v>04M110040043TM</v>
      </c>
      <c r="R778" s="14">
        <f>(BMW!Q49)</f>
        <v>15</v>
      </c>
      <c r="S778" s="12" t="str">
        <f>(BMW!R49)</f>
        <v>21"</v>
      </c>
      <c r="T778" s="12" t="str">
        <f>(BMW!S49)</f>
        <v>10.0"</v>
      </c>
      <c r="U778" s="12" t="str">
        <f>(BMW!T49)</f>
        <v>40</v>
      </c>
      <c r="V778" s="12" t="str">
        <f>(BMW!U49)</f>
        <v>5x120</v>
      </c>
      <c r="W778" s="12">
        <f>(BMW!V49)</f>
        <v>72.599999999999994</v>
      </c>
      <c r="X778" s="8" t="str">
        <f>(BMW!W49)</f>
        <v>Medium Offset</v>
      </c>
      <c r="Y778" s="8">
        <f>(BMW!X49)</f>
        <v>29.4</v>
      </c>
      <c r="Z778" s="9" t="str">
        <f>(BMW!Y49)</f>
        <v>295/30R21</v>
      </c>
      <c r="AA778" s="8">
        <f>(BMW!Z49)</f>
        <v>0</v>
      </c>
      <c r="AB778" s="8" t="str">
        <f>(BMW!AA49)</f>
        <v>Use OEM</v>
      </c>
      <c r="AC778" s="8" t="str">
        <f>(BMW!AB49)</f>
        <v>M14x1.25x27mm Conical</v>
      </c>
      <c r="AD778" s="8">
        <f>(BMW!AC49)</f>
        <v>0</v>
      </c>
    </row>
    <row r="779" spans="1:30" x14ac:dyDescent="0.25">
      <c r="A779" s="7" t="s">
        <v>1974</v>
      </c>
      <c r="B779" s="8" t="e">
        <f>(BMW!#REF!)</f>
        <v>#REF!</v>
      </c>
      <c r="C779" s="9" t="e">
        <f>(BMW!#REF!)</f>
        <v>#REF!</v>
      </c>
      <c r="D779" s="59" t="e">
        <f>(BMW!#REF!)</f>
        <v>#REF!</v>
      </c>
      <c r="E779" s="8" t="e">
        <f>(BMW!#REF!)</f>
        <v>#REF!</v>
      </c>
      <c r="F779" s="8" t="e">
        <f>(BMW!#REF!)</f>
        <v>#REF!</v>
      </c>
      <c r="G779" s="14" t="e">
        <f>(BMW!#REF!)</f>
        <v>#REF!</v>
      </c>
      <c r="H779" s="12" t="e">
        <f>(BMW!#REF!)</f>
        <v>#REF!</v>
      </c>
      <c r="I779" s="12" t="e">
        <f>(BMW!#REF!)</f>
        <v>#REF!</v>
      </c>
      <c r="J779" s="12" t="e">
        <f>(BMW!#REF!)</f>
        <v>#REF!</v>
      </c>
      <c r="K779" s="12" t="e">
        <f>(BMW!#REF!)</f>
        <v>#REF!</v>
      </c>
      <c r="L779" s="12" t="e">
        <f>(BMW!#REF!)</f>
        <v>#REF!</v>
      </c>
      <c r="M779" s="8" t="e">
        <f>(BMW!#REF!)</f>
        <v>#REF!</v>
      </c>
      <c r="N779" s="8" t="e">
        <f>(BMW!#REF!)</f>
        <v>#REF!</v>
      </c>
      <c r="O779" s="9" t="e">
        <f>(BMW!#REF!)</f>
        <v>#REF!</v>
      </c>
      <c r="P779" s="60" t="e">
        <f>(BMW!#REF!)</f>
        <v>#REF!</v>
      </c>
      <c r="Q779" s="8" t="e">
        <f>(BMW!#REF!)</f>
        <v>#REF!</v>
      </c>
      <c r="R779" s="14" t="e">
        <f>(BMW!#REF!)</f>
        <v>#REF!</v>
      </c>
      <c r="S779" s="12" t="e">
        <f>(BMW!#REF!)</f>
        <v>#REF!</v>
      </c>
      <c r="T779" s="12" t="e">
        <f>(BMW!#REF!)</f>
        <v>#REF!</v>
      </c>
      <c r="U779" s="12" t="e">
        <f>(BMW!#REF!)</f>
        <v>#REF!</v>
      </c>
      <c r="V779" s="12" t="e">
        <f>(BMW!#REF!)</f>
        <v>#REF!</v>
      </c>
      <c r="W779" s="12" t="e">
        <f>(BMW!#REF!)</f>
        <v>#REF!</v>
      </c>
      <c r="X779" s="8" t="e">
        <f>(BMW!#REF!)</f>
        <v>#REF!</v>
      </c>
      <c r="Y779" s="8" t="e">
        <f>(BMW!#REF!)</f>
        <v>#REF!</v>
      </c>
      <c r="Z779" s="9" t="e">
        <f>(BMW!#REF!)</f>
        <v>#REF!</v>
      </c>
      <c r="AA779" s="8" t="e">
        <f>(BMW!#REF!)</f>
        <v>#REF!</v>
      </c>
      <c r="AB779" s="8" t="e">
        <f>(BMW!#REF!)</f>
        <v>#REF!</v>
      </c>
      <c r="AC779" s="8" t="e">
        <f>(BMW!#REF!)</f>
        <v>#REF!</v>
      </c>
      <c r="AD779" s="8" t="e">
        <f>(BMW!#REF!)</f>
        <v>#REF!</v>
      </c>
    </row>
    <row r="780" spans="1:30" x14ac:dyDescent="0.25">
      <c r="A780" s="7" t="s">
        <v>1974</v>
      </c>
      <c r="B780" s="8" t="e">
        <f>(BMW!#REF!)</f>
        <v>#REF!</v>
      </c>
      <c r="C780" s="9" t="e">
        <f>(BMW!#REF!)</f>
        <v>#REF!</v>
      </c>
      <c r="D780" s="59" t="e">
        <f>(BMW!#REF!)</f>
        <v>#REF!</v>
      </c>
      <c r="E780" s="8" t="e">
        <f>(BMW!#REF!)</f>
        <v>#REF!</v>
      </c>
      <c r="F780" s="8" t="e">
        <f>(BMW!#REF!)</f>
        <v>#REF!</v>
      </c>
      <c r="G780" s="14" t="e">
        <f>(BMW!#REF!)</f>
        <v>#REF!</v>
      </c>
      <c r="H780" s="12" t="e">
        <f>(BMW!#REF!)</f>
        <v>#REF!</v>
      </c>
      <c r="I780" s="12" t="e">
        <f>(BMW!#REF!)</f>
        <v>#REF!</v>
      </c>
      <c r="J780" s="12" t="e">
        <f>(BMW!#REF!)</f>
        <v>#REF!</v>
      </c>
      <c r="K780" s="12" t="e">
        <f>(BMW!#REF!)</f>
        <v>#REF!</v>
      </c>
      <c r="L780" s="12" t="e">
        <f>(BMW!#REF!)</f>
        <v>#REF!</v>
      </c>
      <c r="M780" s="8" t="e">
        <f>(BMW!#REF!)</f>
        <v>#REF!</v>
      </c>
      <c r="N780" s="8" t="e">
        <f>(BMW!#REF!)</f>
        <v>#REF!</v>
      </c>
      <c r="O780" s="9" t="e">
        <f>(BMW!#REF!)</f>
        <v>#REF!</v>
      </c>
      <c r="P780" s="60" t="e">
        <f>(BMW!#REF!)</f>
        <v>#REF!</v>
      </c>
      <c r="Q780" s="8" t="e">
        <f>(BMW!#REF!)</f>
        <v>#REF!</v>
      </c>
      <c r="R780" s="14" t="e">
        <f>(BMW!#REF!)</f>
        <v>#REF!</v>
      </c>
      <c r="S780" s="12" t="e">
        <f>(BMW!#REF!)</f>
        <v>#REF!</v>
      </c>
      <c r="T780" s="12" t="e">
        <f>(BMW!#REF!)</f>
        <v>#REF!</v>
      </c>
      <c r="U780" s="12" t="e">
        <f>(BMW!#REF!)</f>
        <v>#REF!</v>
      </c>
      <c r="V780" s="12" t="e">
        <f>(BMW!#REF!)</f>
        <v>#REF!</v>
      </c>
      <c r="W780" s="12" t="e">
        <f>(BMW!#REF!)</f>
        <v>#REF!</v>
      </c>
      <c r="X780" s="8" t="e">
        <f>(BMW!#REF!)</f>
        <v>#REF!</v>
      </c>
      <c r="Y780" s="8" t="e">
        <f>(BMW!#REF!)</f>
        <v>#REF!</v>
      </c>
      <c r="Z780" s="9" t="e">
        <f>(BMW!#REF!)</f>
        <v>#REF!</v>
      </c>
      <c r="AA780" s="8" t="e">
        <f>(BMW!#REF!)</f>
        <v>#REF!</v>
      </c>
      <c r="AB780" s="8" t="e">
        <f>(BMW!#REF!)</f>
        <v>#REF!</v>
      </c>
      <c r="AC780" s="8" t="e">
        <f>(BMW!#REF!)</f>
        <v>#REF!</v>
      </c>
      <c r="AD780" s="8" t="e">
        <f>(BMW!#REF!)</f>
        <v>#REF!</v>
      </c>
    </row>
    <row r="781" spans="1:30" x14ac:dyDescent="0.25">
      <c r="A781" s="7" t="s">
        <v>1974</v>
      </c>
      <c r="B781" s="8" t="e">
        <f>(BMW!#REF!)</f>
        <v>#REF!</v>
      </c>
      <c r="C781" s="9" t="e">
        <f>(BMW!#REF!)</f>
        <v>#REF!</v>
      </c>
      <c r="D781" s="59" t="e">
        <f>(BMW!#REF!)</f>
        <v>#REF!</v>
      </c>
      <c r="E781" s="8" t="e">
        <f>(BMW!#REF!)</f>
        <v>#REF!</v>
      </c>
      <c r="F781" s="8" t="e">
        <f>(BMW!#REF!)</f>
        <v>#REF!</v>
      </c>
      <c r="G781" s="14" t="e">
        <f>(BMW!#REF!)</f>
        <v>#REF!</v>
      </c>
      <c r="H781" s="12" t="e">
        <f>(BMW!#REF!)</f>
        <v>#REF!</v>
      </c>
      <c r="I781" s="12" t="e">
        <f>(BMW!#REF!)</f>
        <v>#REF!</v>
      </c>
      <c r="J781" s="12" t="e">
        <f>(BMW!#REF!)</f>
        <v>#REF!</v>
      </c>
      <c r="K781" s="12" t="e">
        <f>(BMW!#REF!)</f>
        <v>#REF!</v>
      </c>
      <c r="L781" s="12" t="e">
        <f>(BMW!#REF!)</f>
        <v>#REF!</v>
      </c>
      <c r="M781" s="8" t="e">
        <f>(BMW!#REF!)</f>
        <v>#REF!</v>
      </c>
      <c r="N781" s="8" t="e">
        <f>(BMW!#REF!)</f>
        <v>#REF!</v>
      </c>
      <c r="O781" s="9" t="e">
        <f>(BMW!#REF!)</f>
        <v>#REF!</v>
      </c>
      <c r="P781" s="60" t="e">
        <f>(BMW!#REF!)</f>
        <v>#REF!</v>
      </c>
      <c r="Q781" s="8" t="e">
        <f>(BMW!#REF!)</f>
        <v>#REF!</v>
      </c>
      <c r="R781" s="14" t="e">
        <f>(BMW!#REF!)</f>
        <v>#REF!</v>
      </c>
      <c r="S781" s="12" t="e">
        <f>(BMW!#REF!)</f>
        <v>#REF!</v>
      </c>
      <c r="T781" s="12" t="e">
        <f>(BMW!#REF!)</f>
        <v>#REF!</v>
      </c>
      <c r="U781" s="12" t="e">
        <f>(BMW!#REF!)</f>
        <v>#REF!</v>
      </c>
      <c r="V781" s="12" t="e">
        <f>(BMW!#REF!)</f>
        <v>#REF!</v>
      </c>
      <c r="W781" s="12" t="e">
        <f>(BMW!#REF!)</f>
        <v>#REF!</v>
      </c>
      <c r="X781" s="8" t="e">
        <f>(BMW!#REF!)</f>
        <v>#REF!</v>
      </c>
      <c r="Y781" s="8" t="e">
        <f>(BMW!#REF!)</f>
        <v>#REF!</v>
      </c>
      <c r="Z781" s="9" t="e">
        <f>(BMW!#REF!)</f>
        <v>#REF!</v>
      </c>
      <c r="AA781" s="8" t="e">
        <f>(BMW!#REF!)</f>
        <v>#REF!</v>
      </c>
      <c r="AB781" s="8" t="e">
        <f>(BMW!#REF!)</f>
        <v>#REF!</v>
      </c>
      <c r="AC781" s="8" t="e">
        <f>(BMW!#REF!)</f>
        <v>#REF!</v>
      </c>
      <c r="AD781" s="8" t="e">
        <f>(BMW!#REF!)</f>
        <v>#REF!</v>
      </c>
    </row>
    <row r="782" spans="1:30" x14ac:dyDescent="0.25">
      <c r="A782" s="7" t="s">
        <v>1974</v>
      </c>
      <c r="B782" s="8" t="str">
        <f>(BMW!A50)</f>
        <v>7-Series (G11/G12)</v>
      </c>
      <c r="C782" s="9" t="str">
        <f>(BMW!B50)</f>
        <v>2015-2019</v>
      </c>
      <c r="D782" s="59" t="str">
        <f>(BMW!C50)</f>
        <v>FF10</v>
      </c>
      <c r="E782" s="8" t="str">
        <f>(BMW!D50)</f>
        <v>Liquid Metal</v>
      </c>
      <c r="F782" s="8" t="str">
        <f>(BMW!E50)</f>
        <v>10M109530013LM</v>
      </c>
      <c r="G782" s="14">
        <f>(BMW!F50)</f>
        <v>-6</v>
      </c>
      <c r="H782" s="12" t="str">
        <f>(BMW!G50)</f>
        <v>21"</v>
      </c>
      <c r="I782" s="12" t="str">
        <f>(BMW!H50)</f>
        <v>9.5"</v>
      </c>
      <c r="J782" s="12" t="str">
        <f>(BMW!I50)</f>
        <v>30</v>
      </c>
      <c r="K782" s="12" t="str">
        <f>(BMW!J50)</f>
        <v>5x112</v>
      </c>
      <c r="L782" s="12">
        <f>(BMW!K50)</f>
        <v>66.56</v>
      </c>
      <c r="M782" s="8" t="str">
        <f>(BMW!L50)</f>
        <v>Medium Offset</v>
      </c>
      <c r="N782" s="8">
        <f>(BMW!M50)</f>
        <v>0</v>
      </c>
      <c r="O782" s="9" t="str">
        <f>(BMW!N50)</f>
        <v>255/30R21</v>
      </c>
      <c r="P782" s="60" t="str">
        <f>(BMW!O50)</f>
        <v>FF10</v>
      </c>
      <c r="Q782" s="8" t="str">
        <f>(BMW!P50)</f>
        <v>10M110535013LM</v>
      </c>
      <c r="R782" s="14">
        <f>(BMW!Q50)</f>
        <v>-2</v>
      </c>
      <c r="S782" s="12" t="str">
        <f>(BMW!R50)</f>
        <v>21"</v>
      </c>
      <c r="T782" s="12" t="str">
        <f>(BMW!S50)</f>
        <v>10.5"</v>
      </c>
      <c r="U782" s="12" t="str">
        <f>(BMW!T50)</f>
        <v>35</v>
      </c>
      <c r="V782" s="12" t="str">
        <f>(BMW!U50)</f>
        <v>5x112</v>
      </c>
      <c r="W782" s="12">
        <f>(BMW!V50)</f>
        <v>66.56</v>
      </c>
      <c r="X782" s="8" t="str">
        <f>(BMW!W50)</f>
        <v>Medium Offset</v>
      </c>
      <c r="Y782" s="8">
        <f>(BMW!X50)</f>
        <v>0</v>
      </c>
      <c r="Z782" s="9" t="str">
        <f>(BMW!Y50)</f>
        <v>295/25R21</v>
      </c>
      <c r="AA782" s="8">
        <f>(BMW!Z50)</f>
        <v>0</v>
      </c>
      <c r="AB782" s="8" t="str">
        <f>(BMW!AA50)</f>
        <v>Use OEM</v>
      </c>
      <c r="AC782" s="8" t="str">
        <f>(BMW!AB50)</f>
        <v>M14x1.25x27mm Conical</v>
      </c>
      <c r="AD782" s="8">
        <f>(BMW!AC50)</f>
        <v>0</v>
      </c>
    </row>
    <row r="783" spans="1:30" x14ac:dyDescent="0.25">
      <c r="A783" s="7" t="s">
        <v>1974</v>
      </c>
      <c r="B783" s="8" t="e">
        <f>(BMW!#REF!)</f>
        <v>#REF!</v>
      </c>
      <c r="C783" s="9" t="e">
        <f>(BMW!#REF!)</f>
        <v>#REF!</v>
      </c>
      <c r="D783" s="59" t="e">
        <f>(BMW!#REF!)</f>
        <v>#REF!</v>
      </c>
      <c r="E783" s="8" t="e">
        <f>(BMW!#REF!)</f>
        <v>#REF!</v>
      </c>
      <c r="F783" s="8" t="e">
        <f>(BMW!#REF!)</f>
        <v>#REF!</v>
      </c>
      <c r="G783" s="14" t="e">
        <f>(BMW!#REF!)</f>
        <v>#REF!</v>
      </c>
      <c r="H783" s="12" t="e">
        <f>(BMW!#REF!)</f>
        <v>#REF!</v>
      </c>
      <c r="I783" s="12" t="e">
        <f>(BMW!#REF!)</f>
        <v>#REF!</v>
      </c>
      <c r="J783" s="12" t="e">
        <f>(BMW!#REF!)</f>
        <v>#REF!</v>
      </c>
      <c r="K783" s="12" t="e">
        <f>(BMW!#REF!)</f>
        <v>#REF!</v>
      </c>
      <c r="L783" s="12" t="e">
        <f>(BMW!#REF!)</f>
        <v>#REF!</v>
      </c>
      <c r="M783" s="8" t="e">
        <f>(BMW!#REF!)</f>
        <v>#REF!</v>
      </c>
      <c r="N783" s="8" t="e">
        <f>(BMW!#REF!)</f>
        <v>#REF!</v>
      </c>
      <c r="O783" s="9" t="e">
        <f>(BMW!#REF!)</f>
        <v>#REF!</v>
      </c>
      <c r="P783" s="60" t="e">
        <f>(BMW!#REF!)</f>
        <v>#REF!</v>
      </c>
      <c r="Q783" s="8" t="e">
        <f>(BMW!#REF!)</f>
        <v>#REF!</v>
      </c>
      <c r="R783" s="14" t="e">
        <f>(BMW!#REF!)</f>
        <v>#REF!</v>
      </c>
      <c r="S783" s="12" t="e">
        <f>(BMW!#REF!)</f>
        <v>#REF!</v>
      </c>
      <c r="T783" s="12" t="e">
        <f>(BMW!#REF!)</f>
        <v>#REF!</v>
      </c>
      <c r="U783" s="12" t="e">
        <f>(BMW!#REF!)</f>
        <v>#REF!</v>
      </c>
      <c r="V783" s="12" t="e">
        <f>(BMW!#REF!)</f>
        <v>#REF!</v>
      </c>
      <c r="W783" s="12" t="e">
        <f>(BMW!#REF!)</f>
        <v>#REF!</v>
      </c>
      <c r="X783" s="8" t="e">
        <f>(BMW!#REF!)</f>
        <v>#REF!</v>
      </c>
      <c r="Y783" s="8" t="e">
        <f>(BMW!#REF!)</f>
        <v>#REF!</v>
      </c>
      <c r="Z783" s="9" t="e">
        <f>(BMW!#REF!)</f>
        <v>#REF!</v>
      </c>
      <c r="AA783" s="8" t="e">
        <f>(BMW!#REF!)</f>
        <v>#REF!</v>
      </c>
      <c r="AB783" s="8" t="e">
        <f>(BMW!#REF!)</f>
        <v>#REF!</v>
      </c>
      <c r="AC783" s="8" t="e">
        <f>(BMW!#REF!)</f>
        <v>#REF!</v>
      </c>
      <c r="AD783" s="8" t="e">
        <f>(BMW!#REF!)</f>
        <v>#REF!</v>
      </c>
    </row>
    <row r="784" spans="1:30" x14ac:dyDescent="0.25">
      <c r="A784" s="7" t="s">
        <v>1974</v>
      </c>
      <c r="B784" s="8" t="str">
        <f>(BMW!A51)</f>
        <v>7-Series (G11/G12)</v>
      </c>
      <c r="C784" s="9" t="str">
        <f>(BMW!B51)</f>
        <v>2015-2019</v>
      </c>
      <c r="D784" s="59" t="str">
        <f>(BMW!C51)</f>
        <v>FF10</v>
      </c>
      <c r="E784" s="8" t="str">
        <f>(BMW!D51)</f>
        <v>Tarmac</v>
      </c>
      <c r="F784" s="8" t="str">
        <f>(BMW!E51)</f>
        <v>10M109530013TM</v>
      </c>
      <c r="G784" s="14">
        <f>(BMW!F51)</f>
        <v>0</v>
      </c>
      <c r="H784" s="12" t="str">
        <f>(BMW!G51)</f>
        <v>21"</v>
      </c>
      <c r="I784" s="12" t="str">
        <f>(BMW!H51)</f>
        <v>9.5"</v>
      </c>
      <c r="J784" s="12" t="str">
        <f>(BMW!I51)</f>
        <v>30</v>
      </c>
      <c r="K784" s="12" t="str">
        <f>(BMW!J51)</f>
        <v>5x112</v>
      </c>
      <c r="L784" s="12">
        <f>(BMW!K51)</f>
        <v>66.56</v>
      </c>
      <c r="M784" s="8" t="str">
        <f>(BMW!L51)</f>
        <v>Medium Offset</v>
      </c>
      <c r="N784" s="8">
        <f>(BMW!M51)</f>
        <v>0</v>
      </c>
      <c r="O784" s="9" t="str">
        <f>(BMW!N51)</f>
        <v>255/30R21</v>
      </c>
      <c r="P784" s="60" t="str">
        <f>(BMW!O51)</f>
        <v>FF10</v>
      </c>
      <c r="Q784" s="8" t="str">
        <f>(BMW!P51)</f>
        <v>10M110535013TM</v>
      </c>
      <c r="R784" s="14">
        <f>(BMW!Q51)</f>
        <v>-2</v>
      </c>
      <c r="S784" s="12" t="str">
        <f>(BMW!R51)</f>
        <v>21"</v>
      </c>
      <c r="T784" s="12" t="str">
        <f>(BMW!S51)</f>
        <v>10.5"</v>
      </c>
      <c r="U784" s="12" t="str">
        <f>(BMW!T51)</f>
        <v>35</v>
      </c>
      <c r="V784" s="12" t="str">
        <f>(BMW!U51)</f>
        <v>5x112</v>
      </c>
      <c r="W784" s="12">
        <f>(BMW!V51)</f>
        <v>66.56</v>
      </c>
      <c r="X784" s="8" t="str">
        <f>(BMW!W51)</f>
        <v>Medium Offset</v>
      </c>
      <c r="Y784" s="8">
        <f>(BMW!X51)</f>
        <v>0</v>
      </c>
      <c r="Z784" s="9" t="str">
        <f>(BMW!Y51)</f>
        <v>295/25R21</v>
      </c>
      <c r="AA784" s="8">
        <f>(BMW!Z51)</f>
        <v>0</v>
      </c>
      <c r="AB784" s="8" t="str">
        <f>(BMW!AA51)</f>
        <v>Use OEM</v>
      </c>
      <c r="AC784" s="8" t="str">
        <f>(BMW!AB51)</f>
        <v>M14x1.25x27mm Conical</v>
      </c>
      <c r="AD784" s="8">
        <f>(BMW!AC51)</f>
        <v>0</v>
      </c>
    </row>
    <row r="785" spans="1:30" x14ac:dyDescent="0.25">
      <c r="A785" s="7" t="s">
        <v>1974</v>
      </c>
      <c r="B785" s="8" t="str">
        <f>(BMW!A52)</f>
        <v>7-Series (G11/G12)</v>
      </c>
      <c r="C785" s="9" t="str">
        <f>(BMW!B52)</f>
        <v>2015-2019</v>
      </c>
      <c r="D785" s="59" t="str">
        <f>(BMW!C52)</f>
        <v>FF11</v>
      </c>
      <c r="E785" s="8" t="str">
        <f>(BMW!D52)</f>
        <v>Liquid Metal</v>
      </c>
      <c r="F785" s="8" t="str">
        <f>(BMW!E52)</f>
        <v>11M109530013LM</v>
      </c>
      <c r="G785" s="14">
        <f>(BMW!F52)</f>
        <v>-2</v>
      </c>
      <c r="H785" s="12" t="str">
        <f>(BMW!G52)</f>
        <v>21"</v>
      </c>
      <c r="I785" s="12" t="str">
        <f>(BMW!H52)</f>
        <v>9.5"</v>
      </c>
      <c r="J785" s="12" t="str">
        <f>(BMW!I52)</f>
        <v>30</v>
      </c>
      <c r="K785" s="12" t="str">
        <f>(BMW!J52)</f>
        <v>5x112</v>
      </c>
      <c r="L785" s="12">
        <f>(BMW!K52)</f>
        <v>66.56</v>
      </c>
      <c r="M785" s="8" t="str">
        <f>(BMW!L52)</f>
        <v>Medium Offset</v>
      </c>
      <c r="N785" s="8">
        <f>(BMW!M52)</f>
        <v>0</v>
      </c>
      <c r="O785" s="9" t="str">
        <f>(BMW!N52)</f>
        <v>255/30R21</v>
      </c>
      <c r="P785" s="60" t="str">
        <f>(BMW!O52)</f>
        <v>FF11</v>
      </c>
      <c r="Q785" s="8" t="str">
        <f>(BMW!P52)</f>
        <v>11M110535013LM</v>
      </c>
      <c r="R785" s="14">
        <f>(BMW!Q52)</f>
        <v>0</v>
      </c>
      <c r="S785" s="12" t="str">
        <f>(BMW!R52)</f>
        <v>21"</v>
      </c>
      <c r="T785" s="12" t="str">
        <f>(BMW!S52)</f>
        <v>10.5"</v>
      </c>
      <c r="U785" s="12" t="str">
        <f>(BMW!T52)</f>
        <v>35</v>
      </c>
      <c r="V785" s="12" t="str">
        <f>(BMW!U52)</f>
        <v>5x112</v>
      </c>
      <c r="W785" s="12">
        <f>(BMW!V52)</f>
        <v>66.56</v>
      </c>
      <c r="X785" s="8" t="str">
        <f>(BMW!W52)</f>
        <v>Medium Offset</v>
      </c>
      <c r="Y785" s="8">
        <f>(BMW!X52)</f>
        <v>0</v>
      </c>
      <c r="Z785" s="9" t="str">
        <f>(BMW!Y52)</f>
        <v>295/25R21</v>
      </c>
      <c r="AA785" s="8">
        <f>(BMW!Z52)</f>
        <v>0</v>
      </c>
      <c r="AB785" s="8" t="str">
        <f>(BMW!AA52)</f>
        <v>Use OEM</v>
      </c>
      <c r="AC785" s="8" t="str">
        <f>(BMW!AB52)</f>
        <v>M14x1.25x27mm Conical</v>
      </c>
      <c r="AD785" s="8">
        <f>(BMW!AC52)</f>
        <v>0</v>
      </c>
    </row>
    <row r="786" spans="1:30" x14ac:dyDescent="0.25">
      <c r="A786" s="7" t="s">
        <v>1974</v>
      </c>
      <c r="B786" s="8" t="str">
        <f>(BMW!A53)</f>
        <v>7-Series (G11/G12)</v>
      </c>
      <c r="C786" s="9" t="str">
        <f>(BMW!B53)</f>
        <v>2015-2019</v>
      </c>
      <c r="D786" s="59" t="str">
        <f>(BMW!C53)</f>
        <v>FF11</v>
      </c>
      <c r="E786" s="8" t="str">
        <f>(BMW!D53)</f>
        <v>Raw</v>
      </c>
      <c r="F786" s="8" t="str">
        <f>(BMW!E53)</f>
        <v>11M109530013RW</v>
      </c>
      <c r="G786" s="14">
        <f>(BMW!F53)</f>
        <v>19</v>
      </c>
      <c r="H786" s="12" t="str">
        <f>(BMW!G53)</f>
        <v>21"</v>
      </c>
      <c r="I786" s="12" t="str">
        <f>(BMW!H53)</f>
        <v>9.5"</v>
      </c>
      <c r="J786" s="12" t="str">
        <f>(BMW!I53)</f>
        <v>30</v>
      </c>
      <c r="K786" s="12" t="str">
        <f>(BMW!J53)</f>
        <v>5x112</v>
      </c>
      <c r="L786" s="12">
        <f>(BMW!K53)</f>
        <v>66.56</v>
      </c>
      <c r="M786" s="8" t="str">
        <f>(BMW!L53)</f>
        <v>Medium Offset</v>
      </c>
      <c r="N786" s="8">
        <f>(BMW!M53)</f>
        <v>0</v>
      </c>
      <c r="O786" s="9" t="str">
        <f>(BMW!N53)</f>
        <v>255/30R21</v>
      </c>
      <c r="P786" s="60" t="str">
        <f>(BMW!O53)</f>
        <v>FF11</v>
      </c>
      <c r="Q786" s="8" t="str">
        <f>(BMW!P53)</f>
        <v>11M110535013RW</v>
      </c>
      <c r="R786" s="14">
        <f>(BMW!Q53)</f>
        <v>6</v>
      </c>
      <c r="S786" s="12" t="str">
        <f>(BMW!R53)</f>
        <v>21"</v>
      </c>
      <c r="T786" s="12" t="str">
        <f>(BMW!S53)</f>
        <v>10.5"</v>
      </c>
      <c r="U786" s="12" t="str">
        <f>(BMW!T53)</f>
        <v>35</v>
      </c>
      <c r="V786" s="12" t="str">
        <f>(BMW!U53)</f>
        <v>5x112</v>
      </c>
      <c r="W786" s="12">
        <f>(BMW!V53)</f>
        <v>66.56</v>
      </c>
      <c r="X786" s="8" t="str">
        <f>(BMW!W53)</f>
        <v>Medium Offset</v>
      </c>
      <c r="Y786" s="8">
        <f>(BMW!X53)</f>
        <v>0</v>
      </c>
      <c r="Z786" s="9" t="str">
        <f>(BMW!Y53)</f>
        <v>295/25R21</v>
      </c>
      <c r="AA786" s="8">
        <f>(BMW!Z53)</f>
        <v>0</v>
      </c>
      <c r="AB786" s="8" t="str">
        <f>(BMW!AA53)</f>
        <v>Use OEM</v>
      </c>
      <c r="AC786" s="8" t="str">
        <f>(BMW!AB53)</f>
        <v>M14x1.25x27mm Conical</v>
      </c>
      <c r="AD786" s="8">
        <f>(BMW!AC53)</f>
        <v>0</v>
      </c>
    </row>
    <row r="787" spans="1:30" x14ac:dyDescent="0.25">
      <c r="A787" s="7" t="s">
        <v>1974</v>
      </c>
      <c r="B787" s="8" t="str">
        <f>(BMW!A54)</f>
        <v>7-Series (G11/G12)</v>
      </c>
      <c r="C787" s="9" t="str">
        <f>(BMW!B54)</f>
        <v>2015-2019</v>
      </c>
      <c r="D787" s="59" t="str">
        <f>(BMW!C54)</f>
        <v>FF11</v>
      </c>
      <c r="E787" s="8" t="str">
        <f>(BMW!D54)</f>
        <v>Tarmac</v>
      </c>
      <c r="F787" s="8" t="str">
        <f>(BMW!E54)</f>
        <v>11M109530013TM</v>
      </c>
      <c r="G787" s="14">
        <f>(BMW!F54)</f>
        <v>1</v>
      </c>
      <c r="H787" s="12" t="str">
        <f>(BMW!G54)</f>
        <v>21"</v>
      </c>
      <c r="I787" s="12" t="str">
        <f>(BMW!H54)</f>
        <v>9.5"</v>
      </c>
      <c r="J787" s="12" t="str">
        <f>(BMW!I54)</f>
        <v>30</v>
      </c>
      <c r="K787" s="12" t="str">
        <f>(BMW!J54)</f>
        <v>5x112</v>
      </c>
      <c r="L787" s="12">
        <f>(BMW!K54)</f>
        <v>66.56</v>
      </c>
      <c r="M787" s="8" t="str">
        <f>(BMW!L54)</f>
        <v>Medium Offset</v>
      </c>
      <c r="N787" s="8">
        <f>(BMW!M54)</f>
        <v>0</v>
      </c>
      <c r="O787" s="9" t="str">
        <f>(BMW!N54)</f>
        <v>255/30R21</v>
      </c>
      <c r="P787" s="60" t="str">
        <f>(BMW!O54)</f>
        <v>FF11</v>
      </c>
      <c r="Q787" s="8" t="str">
        <f>(BMW!P54)</f>
        <v>11M110535013TM</v>
      </c>
      <c r="R787" s="14">
        <f>(BMW!Q54)</f>
        <v>2</v>
      </c>
      <c r="S787" s="12" t="str">
        <f>(BMW!R54)</f>
        <v>21"</v>
      </c>
      <c r="T787" s="12" t="str">
        <f>(BMW!S54)</f>
        <v>10.5"</v>
      </c>
      <c r="U787" s="12" t="str">
        <f>(BMW!T54)</f>
        <v>35</v>
      </c>
      <c r="V787" s="12" t="str">
        <f>(BMW!U54)</f>
        <v>5x112</v>
      </c>
      <c r="W787" s="12">
        <f>(BMW!V54)</f>
        <v>66.56</v>
      </c>
      <c r="X787" s="8" t="str">
        <f>(BMW!W54)</f>
        <v>Medium Offset</v>
      </c>
      <c r="Y787" s="8">
        <f>(BMW!X54)</f>
        <v>0</v>
      </c>
      <c r="Z787" s="9" t="str">
        <f>(BMW!Y54)</f>
        <v>295/25R21</v>
      </c>
      <c r="AA787" s="8">
        <f>(BMW!Z54)</f>
        <v>0</v>
      </c>
      <c r="AB787" s="8" t="str">
        <f>(BMW!AA54)</f>
        <v>Use OEM</v>
      </c>
      <c r="AC787" s="8" t="str">
        <f>(BMW!AB54)</f>
        <v>M14x1.25x27mm Conical</v>
      </c>
      <c r="AD787" s="8">
        <f>(BMW!AC54)</f>
        <v>0</v>
      </c>
    </row>
    <row r="788" spans="1:30" x14ac:dyDescent="0.25">
      <c r="A788" s="7" t="s">
        <v>1974</v>
      </c>
      <c r="B788" s="8" t="str">
        <f>(BMW!A55)</f>
        <v>M2 (F87)</v>
      </c>
      <c r="C788" s="9" t="str">
        <f>(BMW!B55)</f>
        <v>2016-2020</v>
      </c>
      <c r="D788" s="59" t="str">
        <f>(BMW!C55)</f>
        <v>FF01</v>
      </c>
      <c r="E788" s="8" t="str">
        <f>(BMW!D55)</f>
        <v>Tarmac</v>
      </c>
      <c r="F788" s="8" t="str">
        <f>(BMW!E55)</f>
        <v>01M909025043TM</v>
      </c>
      <c r="G788" s="14">
        <f>(BMW!F55)</f>
        <v>16</v>
      </c>
      <c r="H788" s="12" t="str">
        <f>(BMW!G55)</f>
        <v>19"</v>
      </c>
      <c r="I788" s="12" t="str">
        <f>(BMW!H55)</f>
        <v>9.0"</v>
      </c>
      <c r="J788" s="12" t="str">
        <f>(BMW!I55)</f>
        <v>25</v>
      </c>
      <c r="K788" s="12" t="str">
        <f>(BMW!J55)</f>
        <v>5x120</v>
      </c>
      <c r="L788" s="12">
        <f>(BMW!K55)</f>
        <v>72.599999999999994</v>
      </c>
      <c r="M788" s="8" t="str">
        <f>(BMW!L55)</f>
        <v>Medium Offset</v>
      </c>
      <c r="N788" s="8">
        <f>(BMW!M55)</f>
        <v>23.8</v>
      </c>
      <c r="O788" s="9" t="str">
        <f>(BMW!N55)</f>
        <v>245/35R19</v>
      </c>
      <c r="P788" s="60" t="str">
        <f>(BMW!O55)</f>
        <v>FF01</v>
      </c>
      <c r="Q788" s="8" t="str">
        <f>(BMW!P55)</f>
        <v>01M910040043TM</v>
      </c>
      <c r="R788" s="14">
        <f>(BMW!Q55)</f>
        <v>32</v>
      </c>
      <c r="S788" s="12" t="str">
        <f>(BMW!R55)</f>
        <v>19"</v>
      </c>
      <c r="T788" s="12" t="str">
        <f>(BMW!S55)</f>
        <v>10.0"</v>
      </c>
      <c r="U788" s="12" t="str">
        <f>(BMW!T55)</f>
        <v>40</v>
      </c>
      <c r="V788" s="12" t="str">
        <f>(BMW!U55)</f>
        <v>5x120</v>
      </c>
      <c r="W788" s="12">
        <f>(BMW!V55)</f>
        <v>72.599999999999994</v>
      </c>
      <c r="X788" s="8" t="str">
        <f>(BMW!W55)</f>
        <v>Medium Offset</v>
      </c>
      <c r="Y788" s="8">
        <f>(BMW!X55)</f>
        <v>24.4</v>
      </c>
      <c r="Z788" s="9" t="str">
        <f>(BMW!Y55)</f>
        <v>265/35R19</v>
      </c>
      <c r="AA788" s="8">
        <f>(BMW!Z55)</f>
        <v>0</v>
      </c>
      <c r="AB788" s="8" t="str">
        <f>(BMW!AA55)</f>
        <v>Use OEM</v>
      </c>
      <c r="AC788" s="8" t="str">
        <f>(BMW!AB55)</f>
        <v>M14x1.25x27mm Conical</v>
      </c>
      <c r="AD788" s="8">
        <f>(BMW!AC55)</f>
        <v>0</v>
      </c>
    </row>
    <row r="789" spans="1:30" x14ac:dyDescent="0.25">
      <c r="A789" s="7" t="s">
        <v>1974</v>
      </c>
      <c r="B789" s="8" t="e">
        <f>(BMW!#REF!)</f>
        <v>#REF!</v>
      </c>
      <c r="C789" s="9" t="e">
        <f>(BMW!#REF!)</f>
        <v>#REF!</v>
      </c>
      <c r="D789" s="59" t="e">
        <f>(BMW!#REF!)</f>
        <v>#REF!</v>
      </c>
      <c r="E789" s="8" t="e">
        <f>(BMW!#REF!)</f>
        <v>#REF!</v>
      </c>
      <c r="F789" s="8" t="e">
        <f>(BMW!#REF!)</f>
        <v>#REF!</v>
      </c>
      <c r="G789" s="14" t="e">
        <f>(BMW!#REF!)</f>
        <v>#REF!</v>
      </c>
      <c r="H789" s="12" t="e">
        <f>(BMW!#REF!)</f>
        <v>#REF!</v>
      </c>
      <c r="I789" s="12" t="e">
        <f>(BMW!#REF!)</f>
        <v>#REF!</v>
      </c>
      <c r="J789" s="12" t="e">
        <f>(BMW!#REF!)</f>
        <v>#REF!</v>
      </c>
      <c r="K789" s="12" t="e">
        <f>(BMW!#REF!)</f>
        <v>#REF!</v>
      </c>
      <c r="L789" s="12" t="e">
        <f>(BMW!#REF!)</f>
        <v>#REF!</v>
      </c>
      <c r="M789" s="8" t="e">
        <f>(BMW!#REF!)</f>
        <v>#REF!</v>
      </c>
      <c r="N789" s="8" t="e">
        <f>(BMW!#REF!)</f>
        <v>#REF!</v>
      </c>
      <c r="O789" s="9" t="e">
        <f>(BMW!#REF!)</f>
        <v>#REF!</v>
      </c>
      <c r="P789" s="60" t="e">
        <f>(BMW!#REF!)</f>
        <v>#REF!</v>
      </c>
      <c r="Q789" s="8" t="e">
        <f>(BMW!#REF!)</f>
        <v>#REF!</v>
      </c>
      <c r="R789" s="14" t="e">
        <f>(BMW!#REF!)</f>
        <v>#REF!</v>
      </c>
      <c r="S789" s="12" t="e">
        <f>(BMW!#REF!)</f>
        <v>#REF!</v>
      </c>
      <c r="T789" s="12" t="e">
        <f>(BMW!#REF!)</f>
        <v>#REF!</v>
      </c>
      <c r="U789" s="12" t="e">
        <f>(BMW!#REF!)</f>
        <v>#REF!</v>
      </c>
      <c r="V789" s="12" t="e">
        <f>(BMW!#REF!)</f>
        <v>#REF!</v>
      </c>
      <c r="W789" s="12" t="e">
        <f>(BMW!#REF!)</f>
        <v>#REF!</v>
      </c>
      <c r="X789" s="8" t="e">
        <f>(BMW!#REF!)</f>
        <v>#REF!</v>
      </c>
      <c r="Y789" s="8" t="e">
        <f>(BMW!#REF!)</f>
        <v>#REF!</v>
      </c>
      <c r="Z789" s="9" t="e">
        <f>(BMW!#REF!)</f>
        <v>#REF!</v>
      </c>
      <c r="AA789" s="8" t="e">
        <f>(BMW!#REF!)</f>
        <v>#REF!</v>
      </c>
      <c r="AB789" s="8" t="e">
        <f>(BMW!#REF!)</f>
        <v>#REF!</v>
      </c>
      <c r="AC789" s="8" t="e">
        <f>(BMW!#REF!)</f>
        <v>#REF!</v>
      </c>
      <c r="AD789" s="8" t="e">
        <f>(BMW!#REF!)</f>
        <v>#REF!</v>
      </c>
    </row>
    <row r="790" spans="1:30" x14ac:dyDescent="0.25">
      <c r="A790" s="7" t="s">
        <v>1974</v>
      </c>
      <c r="B790" s="8" t="str">
        <f>(BMW!A56)</f>
        <v>M2 (F87)</v>
      </c>
      <c r="C790" s="9" t="str">
        <f>(BMW!B56)</f>
        <v>2016-2020</v>
      </c>
      <c r="D790" s="59" t="str">
        <f>(BMW!C56)</f>
        <v>FF04</v>
      </c>
      <c r="E790" s="8" t="str">
        <f>(BMW!D56)</f>
        <v>Liquid Metal</v>
      </c>
      <c r="F790" s="8" t="str">
        <f>(BMW!E56)</f>
        <v>04L909020043LM</v>
      </c>
      <c r="G790" s="14">
        <f>(BMW!F56)</f>
        <v>8</v>
      </c>
      <c r="H790" s="12" t="str">
        <f>(BMW!G56)</f>
        <v>19"</v>
      </c>
      <c r="I790" s="12" t="str">
        <f>(BMW!H56)</f>
        <v>9.0"</v>
      </c>
      <c r="J790" s="12" t="str">
        <f>(BMW!I56)</f>
        <v>20</v>
      </c>
      <c r="K790" s="12" t="str">
        <f>(BMW!J56)</f>
        <v>5x120</v>
      </c>
      <c r="L790" s="12">
        <f>(BMW!K56)</f>
        <v>72.599999999999994</v>
      </c>
      <c r="M790" s="8" t="str">
        <f>(BMW!L56)</f>
        <v>Low Offset</v>
      </c>
      <c r="N790" s="8">
        <f>(BMW!M56)</f>
        <v>22.4</v>
      </c>
      <c r="O790" s="9" t="str">
        <f>(BMW!N56)</f>
        <v>245/35R19</v>
      </c>
      <c r="P790" s="60" t="str">
        <f>(BMW!O56)</f>
        <v>FF04</v>
      </c>
      <c r="Q790" s="8" t="str">
        <f>(BMW!P56)</f>
        <v>04L910035043LM</v>
      </c>
      <c r="R790" s="14">
        <f>(BMW!Q56)</f>
        <v>14</v>
      </c>
      <c r="S790" s="12" t="str">
        <f>(BMW!R56)</f>
        <v>19"</v>
      </c>
      <c r="T790" s="12" t="str">
        <f>(BMW!S56)</f>
        <v>10.0"</v>
      </c>
      <c r="U790" s="12" t="str">
        <f>(BMW!T56)</f>
        <v>35</v>
      </c>
      <c r="V790" s="12" t="str">
        <f>(BMW!U56)</f>
        <v>5x120</v>
      </c>
      <c r="W790" s="12">
        <f>(BMW!V56)</f>
        <v>72.599999999999994</v>
      </c>
      <c r="X790" s="8" t="str">
        <f>(BMW!W56)</f>
        <v>Low Offset</v>
      </c>
      <c r="Y790" s="8">
        <f>(BMW!X56)</f>
        <v>22.6</v>
      </c>
      <c r="Z790" s="9" t="str">
        <f>(BMW!Y56)</f>
        <v>265/35R19</v>
      </c>
      <c r="AA790" s="8">
        <f>(BMW!Z56)</f>
        <v>0</v>
      </c>
      <c r="AB790" s="8" t="str">
        <f>(BMW!AA56)</f>
        <v>Use OEM</v>
      </c>
      <c r="AC790" s="8" t="str">
        <f>(BMW!AB56)</f>
        <v>M14x1.25x27mm Conical</v>
      </c>
      <c r="AD790" s="8">
        <f>(BMW!AC56)</f>
        <v>0</v>
      </c>
    </row>
    <row r="791" spans="1:30" x14ac:dyDescent="0.25">
      <c r="A791" s="7" t="s">
        <v>1974</v>
      </c>
      <c r="B791" s="8" t="e">
        <f>(BMW!#REF!)</f>
        <v>#REF!</v>
      </c>
      <c r="C791" s="9" t="e">
        <f>(BMW!#REF!)</f>
        <v>#REF!</v>
      </c>
      <c r="D791" s="59" t="e">
        <f>(BMW!#REF!)</f>
        <v>#REF!</v>
      </c>
      <c r="E791" s="8" t="e">
        <f>(BMW!#REF!)</f>
        <v>#REF!</v>
      </c>
      <c r="F791" s="8" t="e">
        <f>(BMW!#REF!)</f>
        <v>#REF!</v>
      </c>
      <c r="G791" s="14" t="e">
        <f>(BMW!#REF!)</f>
        <v>#REF!</v>
      </c>
      <c r="H791" s="12" t="e">
        <f>(BMW!#REF!)</f>
        <v>#REF!</v>
      </c>
      <c r="I791" s="12" t="e">
        <f>(BMW!#REF!)</f>
        <v>#REF!</v>
      </c>
      <c r="J791" s="12" t="e">
        <f>(BMW!#REF!)</f>
        <v>#REF!</v>
      </c>
      <c r="K791" s="12" t="e">
        <f>(BMW!#REF!)</f>
        <v>#REF!</v>
      </c>
      <c r="L791" s="12" t="e">
        <f>(BMW!#REF!)</f>
        <v>#REF!</v>
      </c>
      <c r="M791" s="8" t="e">
        <f>(BMW!#REF!)</f>
        <v>#REF!</v>
      </c>
      <c r="N791" s="8" t="e">
        <f>(BMW!#REF!)</f>
        <v>#REF!</v>
      </c>
      <c r="O791" s="9" t="e">
        <f>(BMW!#REF!)</f>
        <v>#REF!</v>
      </c>
      <c r="P791" s="60" t="e">
        <f>(BMW!#REF!)</f>
        <v>#REF!</v>
      </c>
      <c r="Q791" s="8" t="e">
        <f>(BMW!#REF!)</f>
        <v>#REF!</v>
      </c>
      <c r="R791" s="14" t="e">
        <f>(BMW!#REF!)</f>
        <v>#REF!</v>
      </c>
      <c r="S791" s="12" t="e">
        <f>(BMW!#REF!)</f>
        <v>#REF!</v>
      </c>
      <c r="T791" s="12" t="e">
        <f>(BMW!#REF!)</f>
        <v>#REF!</v>
      </c>
      <c r="U791" s="12" t="e">
        <f>(BMW!#REF!)</f>
        <v>#REF!</v>
      </c>
      <c r="V791" s="12" t="e">
        <f>(BMW!#REF!)</f>
        <v>#REF!</v>
      </c>
      <c r="W791" s="12" t="e">
        <f>(BMW!#REF!)</f>
        <v>#REF!</v>
      </c>
      <c r="X791" s="8" t="e">
        <f>(BMW!#REF!)</f>
        <v>#REF!</v>
      </c>
      <c r="Y791" s="8" t="e">
        <f>(BMW!#REF!)</f>
        <v>#REF!</v>
      </c>
      <c r="Z791" s="9" t="e">
        <f>(BMW!#REF!)</f>
        <v>#REF!</v>
      </c>
      <c r="AA791" s="8" t="e">
        <f>(BMW!#REF!)</f>
        <v>#REF!</v>
      </c>
      <c r="AB791" s="8" t="e">
        <f>(BMW!#REF!)</f>
        <v>#REF!</v>
      </c>
      <c r="AC791" s="8" t="e">
        <f>(BMW!#REF!)</f>
        <v>#REF!</v>
      </c>
      <c r="AD791" s="8" t="e">
        <f>(BMW!#REF!)</f>
        <v>#REF!</v>
      </c>
    </row>
    <row r="792" spans="1:30" x14ac:dyDescent="0.25">
      <c r="A792" s="7" t="s">
        <v>1974</v>
      </c>
      <c r="B792" s="8" t="str">
        <f>(BMW!A57)</f>
        <v>M2 (F87)</v>
      </c>
      <c r="C792" s="9" t="str">
        <f>(BMW!B57)</f>
        <v>2016-2020</v>
      </c>
      <c r="D792" s="59" t="str">
        <f>(BMW!C57)</f>
        <v>FF04</v>
      </c>
      <c r="E792" s="8" t="str">
        <f>(BMW!D57)</f>
        <v>Liquid Metal</v>
      </c>
      <c r="F792" s="8" t="str">
        <f>(BMW!E57)</f>
        <v>04M009025043LM</v>
      </c>
      <c r="G792" s="14">
        <f>(BMW!F57)</f>
        <v>2</v>
      </c>
      <c r="H792" s="12" t="str">
        <f>(BMW!G57)</f>
        <v>20"</v>
      </c>
      <c r="I792" s="12" t="str">
        <f>(BMW!H57)</f>
        <v>9.0"</v>
      </c>
      <c r="J792" s="12" t="str">
        <f>(BMW!I57)</f>
        <v>25</v>
      </c>
      <c r="K792" s="12" t="str">
        <f>(BMW!J57)</f>
        <v>5x120</v>
      </c>
      <c r="L792" s="12">
        <f>(BMW!K57)</f>
        <v>72.599999999999994</v>
      </c>
      <c r="M792" s="8" t="str">
        <f>(BMW!L57)</f>
        <v>Medium Offset</v>
      </c>
      <c r="N792" s="8">
        <f>(BMW!M57)</f>
        <v>24.2</v>
      </c>
      <c r="O792" s="9" t="str">
        <f>(BMW!N57)</f>
        <v>245/30R20</v>
      </c>
      <c r="P792" s="60" t="str">
        <f>(BMW!O57)</f>
        <v>FF04</v>
      </c>
      <c r="Q792" s="8" t="str">
        <f>(BMW!P57)</f>
        <v>04M010040043LM</v>
      </c>
      <c r="R792" s="14">
        <f>(BMW!Q57)</f>
        <v>12</v>
      </c>
      <c r="S792" s="12" t="str">
        <f>(BMW!R57)</f>
        <v>20"</v>
      </c>
      <c r="T792" s="12" t="str">
        <f>(BMW!S57)</f>
        <v>10.0"</v>
      </c>
      <c r="U792" s="12" t="str">
        <f>(BMW!T57)</f>
        <v>40</v>
      </c>
      <c r="V792" s="12" t="str">
        <f>(BMW!U57)</f>
        <v>5x120</v>
      </c>
      <c r="W792" s="12">
        <f>(BMW!V57)</f>
        <v>72.599999999999994</v>
      </c>
      <c r="X792" s="8" t="str">
        <f>(BMW!W57)</f>
        <v>Medium Offset</v>
      </c>
      <c r="Y792" s="8">
        <f>(BMW!X57)</f>
        <v>25.2</v>
      </c>
      <c r="Z792" s="9" t="str">
        <f>(BMW!Y57)</f>
        <v>265 or 275/30R20</v>
      </c>
      <c r="AA792" s="8">
        <f>(BMW!Z57)</f>
        <v>0</v>
      </c>
      <c r="AB792" s="8" t="str">
        <f>(BMW!AA57)</f>
        <v>Use OEM</v>
      </c>
      <c r="AC792" s="8" t="str">
        <f>(BMW!AB57)</f>
        <v>M14x1.25x27mm Conical</v>
      </c>
      <c r="AD792" s="8">
        <f>(BMW!AC57)</f>
        <v>0</v>
      </c>
    </row>
    <row r="793" spans="1:30" x14ac:dyDescent="0.25">
      <c r="A793" s="7" t="s">
        <v>1974</v>
      </c>
      <c r="B793" s="8" t="str">
        <f>(BMW!A58)</f>
        <v>M2 (F87)</v>
      </c>
      <c r="C793" s="9" t="str">
        <f>(BMW!B58)</f>
        <v>2016-2020</v>
      </c>
      <c r="D793" s="59" t="str">
        <f>(BMW!C58)</f>
        <v>FF04</v>
      </c>
      <c r="E793" s="8" t="str">
        <f>(BMW!D58)</f>
        <v>Liquid Metal</v>
      </c>
      <c r="F793" s="8" t="str">
        <f>(BMW!E58)</f>
        <v>04L009520043LM</v>
      </c>
      <c r="G793" s="14">
        <f>(BMW!F58)</f>
        <v>71</v>
      </c>
      <c r="H793" s="12" t="str">
        <f>(BMW!G58)</f>
        <v>20"</v>
      </c>
      <c r="I793" s="12" t="str">
        <f>(BMW!H58)</f>
        <v>9.5"</v>
      </c>
      <c r="J793" s="12" t="str">
        <f>(BMW!I58)</f>
        <v>20</v>
      </c>
      <c r="K793" s="12" t="str">
        <f>(BMW!J58)</f>
        <v>5x120</v>
      </c>
      <c r="L793" s="12">
        <f>(BMW!K58)</f>
        <v>72.599999999999994</v>
      </c>
      <c r="M793" s="8" t="str">
        <f>(BMW!L58)</f>
        <v>Low Offset</v>
      </c>
      <c r="N793" s="8">
        <f>(BMW!M58)</f>
        <v>23.8</v>
      </c>
      <c r="O793" s="9" t="str">
        <f>(BMW!N58)</f>
        <v>245/30R20</v>
      </c>
      <c r="P793" s="60" t="str">
        <f>(BMW!O58)</f>
        <v>FF04</v>
      </c>
      <c r="Q793" s="8" t="str">
        <f>(BMW!P58)</f>
        <v>04L011043043LM</v>
      </c>
      <c r="R793" s="14">
        <f>(BMW!Q58)</f>
        <v>48</v>
      </c>
      <c r="S793" s="12" t="str">
        <f>(BMW!R58)</f>
        <v>20"</v>
      </c>
      <c r="T793" s="12" t="str">
        <f>(BMW!S58)</f>
        <v>11.0"</v>
      </c>
      <c r="U793" s="12" t="str">
        <f>(BMW!T58)</f>
        <v>43</v>
      </c>
      <c r="V793" s="12" t="str">
        <f>(BMW!U58)</f>
        <v>5x120</v>
      </c>
      <c r="W793" s="12">
        <f>(BMW!V58)</f>
        <v>72.599999999999994</v>
      </c>
      <c r="X793" s="8" t="str">
        <f>(BMW!W58)</f>
        <v>Low Offset</v>
      </c>
      <c r="Y793" s="8">
        <f>(BMW!X58)</f>
        <v>24.6</v>
      </c>
      <c r="Z793" s="9" t="str">
        <f>(BMW!Y58)</f>
        <v>295/30/20</v>
      </c>
      <c r="AA793" s="8" t="str">
        <f>(BMW!Z58)</f>
        <v>F2 Fitment</v>
      </c>
      <c r="AB793" s="8" t="str">
        <f>(BMW!AA58)</f>
        <v>Use OEM</v>
      </c>
      <c r="AC793" s="8" t="str">
        <f>(BMW!AB58)</f>
        <v>M14x1.25x27mm Conical</v>
      </c>
      <c r="AD793" s="8">
        <f>(BMW!AC58)</f>
        <v>0</v>
      </c>
    </row>
    <row r="794" spans="1:30" x14ac:dyDescent="0.25">
      <c r="A794" s="7" t="s">
        <v>1974</v>
      </c>
      <c r="B794" s="8" t="str">
        <f>(BMW!A59)</f>
        <v>M2 (F87)</v>
      </c>
      <c r="C794" s="9" t="str">
        <f>(BMW!B59)</f>
        <v>2016-2020</v>
      </c>
      <c r="D794" s="59" t="str">
        <f>(BMW!C59)</f>
        <v>FF04</v>
      </c>
      <c r="E794" s="8" t="str">
        <f>(BMW!D59)</f>
        <v>Tarmac</v>
      </c>
      <c r="F794" s="8" t="str">
        <f>(BMW!E59)</f>
        <v>04L009520043TM</v>
      </c>
      <c r="G794" s="14">
        <f>(BMW!F59)</f>
        <v>15</v>
      </c>
      <c r="H794" s="12" t="str">
        <f>(BMW!G59)</f>
        <v>20"</v>
      </c>
      <c r="I794" s="12" t="str">
        <f>(BMW!H59)</f>
        <v>9.5"</v>
      </c>
      <c r="J794" s="12" t="str">
        <f>(BMW!I59)</f>
        <v>20</v>
      </c>
      <c r="K794" s="12" t="str">
        <f>(BMW!J59)</f>
        <v>5x120</v>
      </c>
      <c r="L794" s="12">
        <f>(BMW!K59)</f>
        <v>72.599999999999994</v>
      </c>
      <c r="M794" s="8" t="str">
        <f>(BMW!L59)</f>
        <v>Low Offset</v>
      </c>
      <c r="N794" s="8">
        <f>(BMW!M59)</f>
        <v>23.8</v>
      </c>
      <c r="O794" s="9" t="str">
        <f>(BMW!N59)</f>
        <v>245/30R20</v>
      </c>
      <c r="P794" s="60" t="str">
        <f>(BMW!O59)</f>
        <v>FF04</v>
      </c>
      <c r="Q794" s="8" t="str">
        <f>(BMW!P59)</f>
        <v>04L011043043TM</v>
      </c>
      <c r="R794" s="14">
        <f>(BMW!Q59)</f>
        <v>14</v>
      </c>
      <c r="S794" s="12" t="str">
        <f>(BMW!R59)</f>
        <v>20"</v>
      </c>
      <c r="T794" s="12" t="str">
        <f>(BMW!S59)</f>
        <v>11.0"</v>
      </c>
      <c r="U794" s="12" t="str">
        <f>(BMW!T59)</f>
        <v>43</v>
      </c>
      <c r="V794" s="12" t="str">
        <f>(BMW!U59)</f>
        <v>5x120</v>
      </c>
      <c r="W794" s="12">
        <f>(BMW!V59)</f>
        <v>72.599999999999994</v>
      </c>
      <c r="X794" s="8" t="str">
        <f>(BMW!W59)</f>
        <v>Low Offset</v>
      </c>
      <c r="Y794" s="8">
        <f>(BMW!X59)</f>
        <v>24.6</v>
      </c>
      <c r="Z794" s="9" t="str">
        <f>(BMW!Y59)</f>
        <v>295/30/20</v>
      </c>
      <c r="AA794" s="8" t="str">
        <f>(BMW!Z59)</f>
        <v>F2 Fitment</v>
      </c>
      <c r="AB794" s="8" t="str">
        <f>(BMW!AA59)</f>
        <v>Use OEM</v>
      </c>
      <c r="AC794" s="8" t="str">
        <f>(BMW!AB59)</f>
        <v>M14x1.25x27mm Conical</v>
      </c>
      <c r="AD794" s="8">
        <f>(BMW!AC59)</f>
        <v>0</v>
      </c>
    </row>
    <row r="795" spans="1:30" x14ac:dyDescent="0.25">
      <c r="A795" s="7" t="s">
        <v>1974</v>
      </c>
      <c r="B795" s="8" t="e">
        <f>(BMW!#REF!)</f>
        <v>#REF!</v>
      </c>
      <c r="C795" s="9" t="e">
        <f>(BMW!#REF!)</f>
        <v>#REF!</v>
      </c>
      <c r="D795" s="59" t="e">
        <f>(BMW!#REF!)</f>
        <v>#REF!</v>
      </c>
      <c r="E795" s="8" t="e">
        <f>(BMW!#REF!)</f>
        <v>#REF!</v>
      </c>
      <c r="F795" s="8" t="e">
        <f>(BMW!#REF!)</f>
        <v>#REF!</v>
      </c>
      <c r="G795" s="14" t="e">
        <f>(BMW!#REF!)</f>
        <v>#REF!</v>
      </c>
      <c r="H795" s="12" t="e">
        <f>(BMW!#REF!)</f>
        <v>#REF!</v>
      </c>
      <c r="I795" s="12" t="e">
        <f>(BMW!#REF!)</f>
        <v>#REF!</v>
      </c>
      <c r="J795" s="12" t="e">
        <f>(BMW!#REF!)</f>
        <v>#REF!</v>
      </c>
      <c r="K795" s="12" t="e">
        <f>(BMW!#REF!)</f>
        <v>#REF!</v>
      </c>
      <c r="L795" s="12" t="e">
        <f>(BMW!#REF!)</f>
        <v>#REF!</v>
      </c>
      <c r="M795" s="8" t="e">
        <f>(BMW!#REF!)</f>
        <v>#REF!</v>
      </c>
      <c r="N795" s="8" t="e">
        <f>(BMW!#REF!)</f>
        <v>#REF!</v>
      </c>
      <c r="O795" s="9" t="e">
        <f>(BMW!#REF!)</f>
        <v>#REF!</v>
      </c>
      <c r="P795" s="60" t="e">
        <f>(BMW!#REF!)</f>
        <v>#REF!</v>
      </c>
      <c r="Q795" s="8" t="e">
        <f>(BMW!#REF!)</f>
        <v>#REF!</v>
      </c>
      <c r="R795" s="14" t="e">
        <f>(BMW!#REF!)</f>
        <v>#REF!</v>
      </c>
      <c r="S795" s="12" t="e">
        <f>(BMW!#REF!)</f>
        <v>#REF!</v>
      </c>
      <c r="T795" s="12" t="e">
        <f>(BMW!#REF!)</f>
        <v>#REF!</v>
      </c>
      <c r="U795" s="12" t="e">
        <f>(BMW!#REF!)</f>
        <v>#REF!</v>
      </c>
      <c r="V795" s="12" t="e">
        <f>(BMW!#REF!)</f>
        <v>#REF!</v>
      </c>
      <c r="W795" s="12" t="e">
        <f>(BMW!#REF!)</f>
        <v>#REF!</v>
      </c>
      <c r="X795" s="8" t="e">
        <f>(BMW!#REF!)</f>
        <v>#REF!</v>
      </c>
      <c r="Y795" s="8" t="e">
        <f>(BMW!#REF!)</f>
        <v>#REF!</v>
      </c>
      <c r="Z795" s="9" t="e">
        <f>(BMW!#REF!)</f>
        <v>#REF!</v>
      </c>
      <c r="AA795" s="8" t="e">
        <f>(BMW!#REF!)</f>
        <v>#REF!</v>
      </c>
      <c r="AB795" s="8" t="e">
        <f>(BMW!#REF!)</f>
        <v>#REF!</v>
      </c>
      <c r="AC795" s="8" t="e">
        <f>(BMW!#REF!)</f>
        <v>#REF!</v>
      </c>
      <c r="AD795" s="8" t="e">
        <f>(BMW!#REF!)</f>
        <v>#REF!</v>
      </c>
    </row>
    <row r="796" spans="1:30" x14ac:dyDescent="0.25">
      <c r="A796" s="7" t="s">
        <v>1974</v>
      </c>
      <c r="B796" s="8" t="str">
        <f>(BMW!A60)</f>
        <v>M2 (F87)</v>
      </c>
      <c r="C796" s="9" t="str">
        <f>(BMW!B60)</f>
        <v>2016-2020</v>
      </c>
      <c r="D796" s="59" t="str">
        <f>(BMW!C60)</f>
        <v>FF10</v>
      </c>
      <c r="E796" s="8" t="str">
        <f>(BMW!D60)</f>
        <v>Liquid Metal</v>
      </c>
      <c r="F796" s="8" t="str">
        <f>(BMW!E60)</f>
        <v>10L009520043LM</v>
      </c>
      <c r="G796" s="14">
        <f>(BMW!F60)</f>
        <v>25</v>
      </c>
      <c r="H796" s="12" t="str">
        <f>(BMW!G60)</f>
        <v>20"</v>
      </c>
      <c r="I796" s="12" t="str">
        <f>(BMW!H60)</f>
        <v>9.5"</v>
      </c>
      <c r="J796" s="12" t="str">
        <f>(BMW!I60)</f>
        <v>20</v>
      </c>
      <c r="K796" s="12" t="str">
        <f>(BMW!J60)</f>
        <v>5x120</v>
      </c>
      <c r="L796" s="12">
        <f>(BMW!K60)</f>
        <v>72.599999999999994</v>
      </c>
      <c r="M796" s="8" t="str">
        <f>(BMW!L60)</f>
        <v>Low Offset</v>
      </c>
      <c r="N796" s="8">
        <f>(BMW!M60)</f>
        <v>0</v>
      </c>
      <c r="O796" s="9" t="str">
        <f>(BMW!N60)</f>
        <v>245/30R20</v>
      </c>
      <c r="P796" s="60" t="str">
        <f>(BMW!O60)</f>
        <v>FF10</v>
      </c>
      <c r="Q796" s="8" t="str">
        <f>(BMW!P60)</f>
        <v>10L011043043LM</v>
      </c>
      <c r="R796" s="14">
        <f>(BMW!Q60)</f>
        <v>8</v>
      </c>
      <c r="S796" s="12" t="str">
        <f>(BMW!R60)</f>
        <v>20"</v>
      </c>
      <c r="T796" s="12" t="str">
        <f>(BMW!S60)</f>
        <v>11.0"</v>
      </c>
      <c r="U796" s="12" t="str">
        <f>(BMW!T60)</f>
        <v>43</v>
      </c>
      <c r="V796" s="12" t="str">
        <f>(BMW!U60)</f>
        <v>5x120</v>
      </c>
      <c r="W796" s="12">
        <f>(BMW!V60)</f>
        <v>72.599999999999994</v>
      </c>
      <c r="X796" s="8" t="str">
        <f>(BMW!W60)</f>
        <v>Low Offset</v>
      </c>
      <c r="Y796" s="8">
        <f>(BMW!X60)</f>
        <v>0</v>
      </c>
      <c r="Z796" s="9" t="str">
        <f>(BMW!Y60)</f>
        <v>295/30/20</v>
      </c>
      <c r="AA796" s="8" t="str">
        <f>(BMW!Z60)</f>
        <v>F2 Fitment</v>
      </c>
      <c r="AB796" s="8" t="str">
        <f>(BMW!AA60)</f>
        <v>Use OEM</v>
      </c>
      <c r="AC796" s="8" t="str">
        <f>(BMW!AB60)</f>
        <v>M14x1.25x27mm Conical</v>
      </c>
      <c r="AD796" s="8">
        <f>(BMW!AC60)</f>
        <v>0</v>
      </c>
    </row>
    <row r="797" spans="1:30" x14ac:dyDescent="0.25">
      <c r="A797" s="7" t="s">
        <v>1974</v>
      </c>
      <c r="B797" s="8" t="str">
        <f>(BMW!A61)</f>
        <v>M2 (F87)</v>
      </c>
      <c r="C797" s="9" t="str">
        <f>(BMW!B61)</f>
        <v>2016-2020</v>
      </c>
      <c r="D797" s="59" t="str">
        <f>(BMW!C61)</f>
        <v>FF10</v>
      </c>
      <c r="E797" s="8" t="str">
        <f>(BMW!D61)</f>
        <v>Tarmac</v>
      </c>
      <c r="F797" s="8" t="str">
        <f>(BMW!E61)</f>
        <v>10L009520043TM</v>
      </c>
      <c r="G797" s="14">
        <f>(BMW!F61)</f>
        <v>24</v>
      </c>
      <c r="H797" s="12" t="str">
        <f>(BMW!G61)</f>
        <v>20"</v>
      </c>
      <c r="I797" s="12" t="str">
        <f>(BMW!H61)</f>
        <v>9.5"</v>
      </c>
      <c r="J797" s="12" t="str">
        <f>(BMW!I61)</f>
        <v>20</v>
      </c>
      <c r="K797" s="12" t="str">
        <f>(BMW!J61)</f>
        <v>5x120</v>
      </c>
      <c r="L797" s="12">
        <f>(BMW!K61)</f>
        <v>72.599999999999994</v>
      </c>
      <c r="M797" s="8" t="str">
        <f>(BMW!L61)</f>
        <v>Low Offset</v>
      </c>
      <c r="N797" s="8">
        <f>(BMW!M61)</f>
        <v>0</v>
      </c>
      <c r="O797" s="9" t="str">
        <f>(BMW!N61)</f>
        <v>245/30R20</v>
      </c>
      <c r="P797" s="60" t="str">
        <f>(BMW!O61)</f>
        <v>FF10</v>
      </c>
      <c r="Q797" s="8" t="str">
        <f>(BMW!P61)</f>
        <v>10L011043043TM</v>
      </c>
      <c r="R797" s="14">
        <f>(BMW!Q61)</f>
        <v>14</v>
      </c>
      <c r="S797" s="12" t="str">
        <f>(BMW!R61)</f>
        <v>20"</v>
      </c>
      <c r="T797" s="12" t="str">
        <f>(BMW!S61)</f>
        <v>11.0"</v>
      </c>
      <c r="U797" s="12" t="str">
        <f>(BMW!T61)</f>
        <v>43</v>
      </c>
      <c r="V797" s="12" t="str">
        <f>(BMW!U61)</f>
        <v>5x120</v>
      </c>
      <c r="W797" s="12">
        <f>(BMW!V61)</f>
        <v>72.599999999999994</v>
      </c>
      <c r="X797" s="8" t="str">
        <f>(BMW!W61)</f>
        <v>Low Offset</v>
      </c>
      <c r="Y797" s="8">
        <f>(BMW!X61)</f>
        <v>0</v>
      </c>
      <c r="Z797" s="9" t="str">
        <f>(BMW!Y61)</f>
        <v>295/30/20</v>
      </c>
      <c r="AA797" s="8" t="str">
        <f>(BMW!Z61)</f>
        <v>F2 Fitment</v>
      </c>
      <c r="AB797" s="8" t="str">
        <f>(BMW!AA61)</f>
        <v>Use OEM</v>
      </c>
      <c r="AC797" s="8" t="str">
        <f>(BMW!AB61)</f>
        <v>M14x1.25x27mm Conical</v>
      </c>
      <c r="AD797" s="8">
        <f>(BMW!AC61)</f>
        <v>0</v>
      </c>
    </row>
    <row r="798" spans="1:30" x14ac:dyDescent="0.25">
      <c r="A798" s="7" t="s">
        <v>1974</v>
      </c>
      <c r="B798" s="8" t="str">
        <f>(BMW!A63)</f>
        <v>M2 (F87)</v>
      </c>
      <c r="C798" s="9" t="str">
        <f>(BMW!B63)</f>
        <v>2016-2020</v>
      </c>
      <c r="D798" s="59" t="str">
        <f>(BMW!C63)</f>
        <v>FF11</v>
      </c>
      <c r="E798" s="8" t="str">
        <f>(BMW!D63)</f>
        <v>Tarmac</v>
      </c>
      <c r="F798" s="8" t="str">
        <f>(BMW!E63)</f>
        <v>11M909020043TM</v>
      </c>
      <c r="G798" s="14">
        <f>(BMW!F63)</f>
        <v>2</v>
      </c>
      <c r="H798" s="12" t="str">
        <f>(BMW!G63)</f>
        <v>19"</v>
      </c>
      <c r="I798" s="12" t="str">
        <f>(BMW!H63)</f>
        <v>9.0"</v>
      </c>
      <c r="J798" s="12" t="str">
        <f>(BMW!I63)</f>
        <v>20</v>
      </c>
      <c r="K798" s="12" t="str">
        <f>(BMW!J63)</f>
        <v>5x120</v>
      </c>
      <c r="L798" s="12">
        <f>(BMW!K63)</f>
        <v>72.599999999999994</v>
      </c>
      <c r="M798" s="8" t="str">
        <f>(BMW!L63)</f>
        <v>Medium Offset</v>
      </c>
      <c r="N798" s="8">
        <f>(BMW!M63)</f>
        <v>0</v>
      </c>
      <c r="O798" s="9" t="str">
        <f>(BMW!N63)</f>
        <v>245/35R19</v>
      </c>
      <c r="P798" s="60" t="str">
        <f>(BMW!O63)</f>
        <v>FF11</v>
      </c>
      <c r="Q798" s="8" t="str">
        <f>(BMW!P63)</f>
        <v>11M910035043TM</v>
      </c>
      <c r="R798" s="14">
        <f>(BMW!Q63)</f>
        <v>2</v>
      </c>
      <c r="S798" s="12" t="str">
        <f>(BMW!R63)</f>
        <v>19"</v>
      </c>
      <c r="T798" s="12" t="str">
        <f>(BMW!S63)</f>
        <v>10.0"</v>
      </c>
      <c r="U798" s="12" t="str">
        <f>(BMW!T63)</f>
        <v>35</v>
      </c>
      <c r="V798" s="12" t="str">
        <f>(BMW!U63)</f>
        <v>5x120</v>
      </c>
      <c r="W798" s="12">
        <f>(BMW!V63)</f>
        <v>72.599999999999994</v>
      </c>
      <c r="X798" s="8" t="str">
        <f>(BMW!W63)</f>
        <v>Medium Offset</v>
      </c>
      <c r="Y798" s="8">
        <f>(BMW!X63)</f>
        <v>0</v>
      </c>
      <c r="Z798" s="9" t="str">
        <f>(BMW!Y63)</f>
        <v>265/35R19</v>
      </c>
      <c r="AA798" s="8">
        <f>(BMW!Z63)</f>
        <v>0</v>
      </c>
      <c r="AB798" s="8" t="str">
        <f>(BMW!AA63)</f>
        <v>Use OEM</v>
      </c>
      <c r="AC798" s="8" t="str">
        <f>(BMW!AB63)</f>
        <v>M14x1.25x27mm Conical</v>
      </c>
      <c r="AD798" s="8">
        <f>(BMW!AC63)</f>
        <v>0</v>
      </c>
    </row>
    <row r="799" spans="1:30" x14ac:dyDescent="0.25">
      <c r="A799" s="7" t="s">
        <v>1974</v>
      </c>
      <c r="B799" s="8" t="str">
        <f>(BMW!A64)</f>
        <v>M2 (F87)</v>
      </c>
      <c r="C799" s="9" t="str">
        <f>(BMW!B64)</f>
        <v>2016-2020</v>
      </c>
      <c r="D799" s="59" t="str">
        <f>(BMW!C64)</f>
        <v>FF11</v>
      </c>
      <c r="E799" s="8" t="str">
        <f>(BMW!D64)</f>
        <v>Liquid Metal</v>
      </c>
      <c r="F799" s="8" t="str">
        <f>(BMW!E64)</f>
        <v>11L009520043LM</v>
      </c>
      <c r="G799" s="14">
        <f>(BMW!F64)</f>
        <v>29</v>
      </c>
      <c r="H799" s="12" t="str">
        <f>(BMW!G64)</f>
        <v>20"</v>
      </c>
      <c r="I799" s="12" t="str">
        <f>(BMW!H64)</f>
        <v>9.5"</v>
      </c>
      <c r="J799" s="12" t="str">
        <f>(BMW!I64)</f>
        <v>20</v>
      </c>
      <c r="K799" s="12" t="str">
        <f>(BMW!J64)</f>
        <v>5x120</v>
      </c>
      <c r="L799" s="12">
        <f>(BMW!K64)</f>
        <v>72.599999999999994</v>
      </c>
      <c r="M799" s="8" t="str">
        <f>(BMW!L64)</f>
        <v>Low Offset</v>
      </c>
      <c r="N799" s="8">
        <f>(BMW!M64)</f>
        <v>0</v>
      </c>
      <c r="O799" s="9" t="str">
        <f>(BMW!N64)</f>
        <v>245/30R20</v>
      </c>
      <c r="P799" s="60" t="str">
        <f>(BMW!O64)</f>
        <v>FF11</v>
      </c>
      <c r="Q799" s="8" t="str">
        <f>(BMW!P64)</f>
        <v>11L011043043LM</v>
      </c>
      <c r="R799" s="14">
        <f>(BMW!Q64)</f>
        <v>16</v>
      </c>
      <c r="S799" s="12" t="str">
        <f>(BMW!R64)</f>
        <v>20"</v>
      </c>
      <c r="T799" s="12" t="str">
        <f>(BMW!S64)</f>
        <v>11.0"</v>
      </c>
      <c r="U799" s="12" t="str">
        <f>(BMW!T64)</f>
        <v>43</v>
      </c>
      <c r="V799" s="12" t="str">
        <f>(BMW!U64)</f>
        <v>5x120</v>
      </c>
      <c r="W799" s="12">
        <f>(BMW!V64)</f>
        <v>72.599999999999994</v>
      </c>
      <c r="X799" s="8" t="str">
        <f>(BMW!W64)</f>
        <v>Low Offset</v>
      </c>
      <c r="Y799" s="8">
        <f>(BMW!X64)</f>
        <v>0</v>
      </c>
      <c r="Z799" s="9" t="str">
        <f>(BMW!Y64)</f>
        <v>295/30/20</v>
      </c>
      <c r="AA799" s="8" t="str">
        <f>(BMW!Z64)</f>
        <v>F2 Fitment</v>
      </c>
      <c r="AB799" s="8" t="str">
        <f>(BMW!AA64)</f>
        <v>Use OEM</v>
      </c>
      <c r="AC799" s="8" t="str">
        <f>(BMW!AB64)</f>
        <v>M14x1.25x27mm Conical</v>
      </c>
      <c r="AD799" s="8">
        <f>(BMW!AC64)</f>
        <v>0</v>
      </c>
    </row>
    <row r="800" spans="1:30" x14ac:dyDescent="0.25">
      <c r="A800" s="7" t="s">
        <v>1974</v>
      </c>
      <c r="B800" s="8" t="str">
        <f>(BMW!A65)</f>
        <v>M2 (F87)</v>
      </c>
      <c r="C800" s="9" t="str">
        <f>(BMW!B65)</f>
        <v>2016-2020</v>
      </c>
      <c r="D800" s="59" t="str">
        <f>(BMW!C65)</f>
        <v>FF11</v>
      </c>
      <c r="E800" s="8" t="str">
        <f>(BMW!D65)</f>
        <v>Tarmac</v>
      </c>
      <c r="F800" s="8" t="str">
        <f>(BMW!E65)</f>
        <v>11L009520043TM</v>
      </c>
      <c r="G800" s="14">
        <f>(BMW!F65)</f>
        <v>20</v>
      </c>
      <c r="H800" s="12" t="str">
        <f>(BMW!G65)</f>
        <v>20"</v>
      </c>
      <c r="I800" s="12" t="str">
        <f>(BMW!H65)</f>
        <v>9.5"</v>
      </c>
      <c r="J800" s="12" t="str">
        <f>(BMW!I65)</f>
        <v>20</v>
      </c>
      <c r="K800" s="12" t="str">
        <f>(BMW!J65)</f>
        <v>5x120</v>
      </c>
      <c r="L800" s="12">
        <f>(BMW!K65)</f>
        <v>72.599999999999994</v>
      </c>
      <c r="M800" s="8" t="str">
        <f>(BMW!L65)</f>
        <v>Low Offset</v>
      </c>
      <c r="N800" s="8">
        <f>(BMW!M65)</f>
        <v>0</v>
      </c>
      <c r="O800" s="9" t="str">
        <f>(BMW!N65)</f>
        <v>245/30R20</v>
      </c>
      <c r="P800" s="60" t="str">
        <f>(BMW!O65)</f>
        <v>FF11</v>
      </c>
      <c r="Q800" s="8" t="str">
        <f>(BMW!P65)</f>
        <v>11L011043043TM</v>
      </c>
      <c r="R800" s="14">
        <f>(BMW!Q65)</f>
        <v>26</v>
      </c>
      <c r="S800" s="12" t="str">
        <f>(BMW!R65)</f>
        <v>20"</v>
      </c>
      <c r="T800" s="12" t="str">
        <f>(BMW!S65)</f>
        <v>11.0"</v>
      </c>
      <c r="U800" s="12" t="str">
        <f>(BMW!T65)</f>
        <v>43</v>
      </c>
      <c r="V800" s="12" t="str">
        <f>(BMW!U65)</f>
        <v>5x120</v>
      </c>
      <c r="W800" s="12">
        <f>(BMW!V65)</f>
        <v>72.599999999999994</v>
      </c>
      <c r="X800" s="8" t="str">
        <f>(BMW!W65)</f>
        <v>Low Offset</v>
      </c>
      <c r="Y800" s="8">
        <f>(BMW!X65)</f>
        <v>0</v>
      </c>
      <c r="Z800" s="9" t="str">
        <f>(BMW!Y65)</f>
        <v>295/30/20</v>
      </c>
      <c r="AA800" s="8" t="str">
        <f>(BMW!Z65)</f>
        <v>F2 Fitment</v>
      </c>
      <c r="AB800" s="8" t="str">
        <f>(BMW!AA65)</f>
        <v>Use OEM</v>
      </c>
      <c r="AC800" s="8" t="str">
        <f>(BMW!AB65)</f>
        <v>M14x1.25x27mm Conical</v>
      </c>
      <c r="AD800" s="8">
        <f>(BMW!AC65)</f>
        <v>0</v>
      </c>
    </row>
    <row r="801" spans="1:30" x14ac:dyDescent="0.25">
      <c r="A801" s="7" t="s">
        <v>1974</v>
      </c>
      <c r="B801" s="8" t="e">
        <f>(BMW!#REF!)</f>
        <v>#REF!</v>
      </c>
      <c r="C801" s="9" t="e">
        <f>(BMW!#REF!)</f>
        <v>#REF!</v>
      </c>
      <c r="D801" s="59" t="e">
        <f>(BMW!#REF!)</f>
        <v>#REF!</v>
      </c>
      <c r="E801" s="8" t="e">
        <f>(BMW!#REF!)</f>
        <v>#REF!</v>
      </c>
      <c r="F801" s="8" t="e">
        <f>(BMW!#REF!)</f>
        <v>#REF!</v>
      </c>
      <c r="G801" s="14" t="e">
        <f>(BMW!#REF!)</f>
        <v>#REF!</v>
      </c>
      <c r="H801" s="12" t="e">
        <f>(BMW!#REF!)</f>
        <v>#REF!</v>
      </c>
      <c r="I801" s="12" t="e">
        <f>(BMW!#REF!)</f>
        <v>#REF!</v>
      </c>
      <c r="J801" s="12" t="e">
        <f>(BMW!#REF!)</f>
        <v>#REF!</v>
      </c>
      <c r="K801" s="12" t="e">
        <f>(BMW!#REF!)</f>
        <v>#REF!</v>
      </c>
      <c r="L801" s="12" t="e">
        <f>(BMW!#REF!)</f>
        <v>#REF!</v>
      </c>
      <c r="M801" s="8" t="e">
        <f>(BMW!#REF!)</f>
        <v>#REF!</v>
      </c>
      <c r="N801" s="8" t="e">
        <f>(BMW!#REF!)</f>
        <v>#REF!</v>
      </c>
      <c r="O801" s="9" t="e">
        <f>(BMW!#REF!)</f>
        <v>#REF!</v>
      </c>
      <c r="P801" s="60" t="e">
        <f>(BMW!#REF!)</f>
        <v>#REF!</v>
      </c>
      <c r="Q801" s="8" t="e">
        <f>(BMW!#REF!)</f>
        <v>#REF!</v>
      </c>
      <c r="R801" s="14" t="e">
        <f>(BMW!#REF!)</f>
        <v>#REF!</v>
      </c>
      <c r="S801" s="12" t="e">
        <f>(BMW!#REF!)</f>
        <v>#REF!</v>
      </c>
      <c r="T801" s="12" t="e">
        <f>(BMW!#REF!)</f>
        <v>#REF!</v>
      </c>
      <c r="U801" s="12" t="e">
        <f>(BMW!#REF!)</f>
        <v>#REF!</v>
      </c>
      <c r="V801" s="12" t="e">
        <f>(BMW!#REF!)</f>
        <v>#REF!</v>
      </c>
      <c r="W801" s="12" t="e">
        <f>(BMW!#REF!)</f>
        <v>#REF!</v>
      </c>
      <c r="X801" s="8" t="e">
        <f>(BMW!#REF!)</f>
        <v>#REF!</v>
      </c>
      <c r="Y801" s="8" t="e">
        <f>(BMW!#REF!)</f>
        <v>#REF!</v>
      </c>
      <c r="Z801" s="9" t="e">
        <f>(BMW!#REF!)</f>
        <v>#REF!</v>
      </c>
      <c r="AA801" s="8" t="e">
        <f>(BMW!#REF!)</f>
        <v>#REF!</v>
      </c>
      <c r="AB801" s="8" t="e">
        <f>(BMW!#REF!)</f>
        <v>#REF!</v>
      </c>
      <c r="AC801" s="8" t="e">
        <f>(BMW!#REF!)</f>
        <v>#REF!</v>
      </c>
      <c r="AD801" s="8" t="e">
        <f>(BMW!#REF!)</f>
        <v>#REF!</v>
      </c>
    </row>
    <row r="802" spans="1:30" x14ac:dyDescent="0.25">
      <c r="A802" s="7" t="s">
        <v>1974</v>
      </c>
      <c r="B802" s="8" t="e">
        <f>(BMW!#REF!)</f>
        <v>#REF!</v>
      </c>
      <c r="C802" s="9" t="e">
        <f>(BMW!#REF!)</f>
        <v>#REF!</v>
      </c>
      <c r="D802" s="59" t="e">
        <f>(BMW!#REF!)</f>
        <v>#REF!</v>
      </c>
      <c r="E802" s="8" t="e">
        <f>(BMW!#REF!)</f>
        <v>#REF!</v>
      </c>
      <c r="F802" s="8" t="e">
        <f>(BMW!#REF!)</f>
        <v>#REF!</v>
      </c>
      <c r="G802" s="14" t="e">
        <f>(BMW!#REF!)</f>
        <v>#REF!</v>
      </c>
      <c r="H802" s="12" t="e">
        <f>(BMW!#REF!)</f>
        <v>#REF!</v>
      </c>
      <c r="I802" s="12" t="e">
        <f>(BMW!#REF!)</f>
        <v>#REF!</v>
      </c>
      <c r="J802" s="12" t="e">
        <f>(BMW!#REF!)</f>
        <v>#REF!</v>
      </c>
      <c r="K802" s="12" t="e">
        <f>(BMW!#REF!)</f>
        <v>#REF!</v>
      </c>
      <c r="L802" s="12" t="e">
        <f>(BMW!#REF!)</f>
        <v>#REF!</v>
      </c>
      <c r="M802" s="8" t="e">
        <f>(BMW!#REF!)</f>
        <v>#REF!</v>
      </c>
      <c r="N802" s="8" t="e">
        <f>(BMW!#REF!)</f>
        <v>#REF!</v>
      </c>
      <c r="O802" s="9" t="e">
        <f>(BMW!#REF!)</f>
        <v>#REF!</v>
      </c>
      <c r="P802" s="60" t="e">
        <f>(BMW!#REF!)</f>
        <v>#REF!</v>
      </c>
      <c r="Q802" s="8" t="e">
        <f>(BMW!#REF!)</f>
        <v>#REF!</v>
      </c>
      <c r="R802" s="14" t="e">
        <f>(BMW!#REF!)</f>
        <v>#REF!</v>
      </c>
      <c r="S802" s="12" t="e">
        <f>(BMW!#REF!)</f>
        <v>#REF!</v>
      </c>
      <c r="T802" s="12" t="e">
        <f>(BMW!#REF!)</f>
        <v>#REF!</v>
      </c>
      <c r="U802" s="12" t="e">
        <f>(BMW!#REF!)</f>
        <v>#REF!</v>
      </c>
      <c r="V802" s="12" t="e">
        <f>(BMW!#REF!)</f>
        <v>#REF!</v>
      </c>
      <c r="W802" s="12" t="e">
        <f>(BMW!#REF!)</f>
        <v>#REF!</v>
      </c>
      <c r="X802" s="8" t="e">
        <f>(BMW!#REF!)</f>
        <v>#REF!</v>
      </c>
      <c r="Y802" s="8" t="e">
        <f>(BMW!#REF!)</f>
        <v>#REF!</v>
      </c>
      <c r="Z802" s="9" t="e">
        <f>(BMW!#REF!)</f>
        <v>#REF!</v>
      </c>
      <c r="AA802" s="8" t="e">
        <f>(BMW!#REF!)</f>
        <v>#REF!</v>
      </c>
      <c r="AB802" s="8" t="e">
        <f>(BMW!#REF!)</f>
        <v>#REF!</v>
      </c>
      <c r="AC802" s="8" t="e">
        <f>(BMW!#REF!)</f>
        <v>#REF!</v>
      </c>
      <c r="AD802" s="8" t="e">
        <f>(BMW!#REF!)</f>
        <v>#REF!</v>
      </c>
    </row>
    <row r="803" spans="1:30" x14ac:dyDescent="0.25">
      <c r="A803" s="7" t="s">
        <v>1974</v>
      </c>
      <c r="B803" s="8" t="e">
        <f>(BMW!#REF!)</f>
        <v>#REF!</v>
      </c>
      <c r="C803" s="9" t="e">
        <f>(BMW!#REF!)</f>
        <v>#REF!</v>
      </c>
      <c r="D803" s="59" t="e">
        <f>(BMW!#REF!)</f>
        <v>#REF!</v>
      </c>
      <c r="E803" s="8" t="e">
        <f>(BMW!#REF!)</f>
        <v>#REF!</v>
      </c>
      <c r="F803" s="8" t="e">
        <f>(BMW!#REF!)</f>
        <v>#REF!</v>
      </c>
      <c r="G803" s="14" t="e">
        <f>(BMW!#REF!)</f>
        <v>#REF!</v>
      </c>
      <c r="H803" s="12" t="e">
        <f>(BMW!#REF!)</f>
        <v>#REF!</v>
      </c>
      <c r="I803" s="12" t="e">
        <f>(BMW!#REF!)</f>
        <v>#REF!</v>
      </c>
      <c r="J803" s="12" t="e">
        <f>(BMW!#REF!)</f>
        <v>#REF!</v>
      </c>
      <c r="K803" s="12" t="e">
        <f>(BMW!#REF!)</f>
        <v>#REF!</v>
      </c>
      <c r="L803" s="12" t="e">
        <f>(BMW!#REF!)</f>
        <v>#REF!</v>
      </c>
      <c r="M803" s="8" t="e">
        <f>(BMW!#REF!)</f>
        <v>#REF!</v>
      </c>
      <c r="N803" s="8" t="e">
        <f>(BMW!#REF!)</f>
        <v>#REF!</v>
      </c>
      <c r="O803" s="9" t="e">
        <f>(BMW!#REF!)</f>
        <v>#REF!</v>
      </c>
      <c r="P803" s="60" t="e">
        <f>(BMW!#REF!)</f>
        <v>#REF!</v>
      </c>
      <c r="Q803" s="8" t="e">
        <f>(BMW!#REF!)</f>
        <v>#REF!</v>
      </c>
      <c r="R803" s="14" t="e">
        <f>(BMW!#REF!)</f>
        <v>#REF!</v>
      </c>
      <c r="S803" s="12" t="e">
        <f>(BMW!#REF!)</f>
        <v>#REF!</v>
      </c>
      <c r="T803" s="12" t="e">
        <f>(BMW!#REF!)</f>
        <v>#REF!</v>
      </c>
      <c r="U803" s="12" t="e">
        <f>(BMW!#REF!)</f>
        <v>#REF!</v>
      </c>
      <c r="V803" s="12" t="e">
        <f>(BMW!#REF!)</f>
        <v>#REF!</v>
      </c>
      <c r="W803" s="12" t="e">
        <f>(BMW!#REF!)</f>
        <v>#REF!</v>
      </c>
      <c r="X803" s="8" t="e">
        <f>(BMW!#REF!)</f>
        <v>#REF!</v>
      </c>
      <c r="Y803" s="8" t="e">
        <f>(BMW!#REF!)</f>
        <v>#REF!</v>
      </c>
      <c r="Z803" s="9" t="e">
        <f>(BMW!#REF!)</f>
        <v>#REF!</v>
      </c>
      <c r="AA803" s="8" t="e">
        <f>(BMW!#REF!)</f>
        <v>#REF!</v>
      </c>
      <c r="AB803" s="8" t="e">
        <f>(BMW!#REF!)</f>
        <v>#REF!</v>
      </c>
      <c r="AC803" s="8" t="e">
        <f>(BMW!#REF!)</f>
        <v>#REF!</v>
      </c>
      <c r="AD803" s="8" t="e">
        <f>(BMW!#REF!)</f>
        <v>#REF!</v>
      </c>
    </row>
    <row r="804" spans="1:30" x14ac:dyDescent="0.25">
      <c r="A804" s="7" t="s">
        <v>1974</v>
      </c>
      <c r="B804" s="8" t="e">
        <f>(BMW!#REF!)</f>
        <v>#REF!</v>
      </c>
      <c r="C804" s="9" t="e">
        <f>(BMW!#REF!)</f>
        <v>#REF!</v>
      </c>
      <c r="D804" s="59" t="e">
        <f>(BMW!#REF!)</f>
        <v>#REF!</v>
      </c>
      <c r="E804" s="8" t="e">
        <f>(BMW!#REF!)</f>
        <v>#REF!</v>
      </c>
      <c r="F804" s="8" t="e">
        <f>(BMW!#REF!)</f>
        <v>#REF!</v>
      </c>
      <c r="G804" s="14" t="e">
        <f>(BMW!#REF!)</f>
        <v>#REF!</v>
      </c>
      <c r="H804" s="12" t="e">
        <f>(BMW!#REF!)</f>
        <v>#REF!</v>
      </c>
      <c r="I804" s="12" t="e">
        <f>(BMW!#REF!)</f>
        <v>#REF!</v>
      </c>
      <c r="J804" s="12" t="e">
        <f>(BMW!#REF!)</f>
        <v>#REF!</v>
      </c>
      <c r="K804" s="12" t="e">
        <f>(BMW!#REF!)</f>
        <v>#REF!</v>
      </c>
      <c r="L804" s="12" t="e">
        <f>(BMW!#REF!)</f>
        <v>#REF!</v>
      </c>
      <c r="M804" s="8" t="e">
        <f>(BMW!#REF!)</f>
        <v>#REF!</v>
      </c>
      <c r="N804" s="8" t="e">
        <f>(BMW!#REF!)</f>
        <v>#REF!</v>
      </c>
      <c r="O804" s="9" t="e">
        <f>(BMW!#REF!)</f>
        <v>#REF!</v>
      </c>
      <c r="P804" s="60" t="e">
        <f>(BMW!#REF!)</f>
        <v>#REF!</v>
      </c>
      <c r="Q804" s="8" t="e">
        <f>(BMW!#REF!)</f>
        <v>#REF!</v>
      </c>
      <c r="R804" s="14" t="e">
        <f>(BMW!#REF!)</f>
        <v>#REF!</v>
      </c>
      <c r="S804" s="12" t="e">
        <f>(BMW!#REF!)</f>
        <v>#REF!</v>
      </c>
      <c r="T804" s="12" t="e">
        <f>(BMW!#REF!)</f>
        <v>#REF!</v>
      </c>
      <c r="U804" s="12" t="e">
        <f>(BMW!#REF!)</f>
        <v>#REF!</v>
      </c>
      <c r="V804" s="12" t="e">
        <f>(BMW!#REF!)</f>
        <v>#REF!</v>
      </c>
      <c r="W804" s="12" t="e">
        <f>(BMW!#REF!)</f>
        <v>#REF!</v>
      </c>
      <c r="X804" s="8" t="e">
        <f>(BMW!#REF!)</f>
        <v>#REF!</v>
      </c>
      <c r="Y804" s="8" t="e">
        <f>(BMW!#REF!)</f>
        <v>#REF!</v>
      </c>
      <c r="Z804" s="9" t="e">
        <f>(BMW!#REF!)</f>
        <v>#REF!</v>
      </c>
      <c r="AA804" s="8" t="e">
        <f>(BMW!#REF!)</f>
        <v>#REF!</v>
      </c>
      <c r="AB804" s="8" t="e">
        <f>(BMW!#REF!)</f>
        <v>#REF!</v>
      </c>
      <c r="AC804" s="8" t="e">
        <f>(BMW!#REF!)</f>
        <v>#REF!</v>
      </c>
      <c r="AD804" s="8" t="e">
        <f>(BMW!#REF!)</f>
        <v>#REF!</v>
      </c>
    </row>
    <row r="805" spans="1:30" x14ac:dyDescent="0.25">
      <c r="A805" s="7" t="s">
        <v>1974</v>
      </c>
      <c r="B805" s="8" t="e">
        <f>(BMW!#REF!)</f>
        <v>#REF!</v>
      </c>
      <c r="C805" s="9" t="e">
        <f>(BMW!#REF!)</f>
        <v>#REF!</v>
      </c>
      <c r="D805" s="59" t="e">
        <f>(BMW!#REF!)</f>
        <v>#REF!</v>
      </c>
      <c r="E805" s="8" t="e">
        <f>(BMW!#REF!)</f>
        <v>#REF!</v>
      </c>
      <c r="F805" s="8" t="e">
        <f>(BMW!#REF!)</f>
        <v>#REF!</v>
      </c>
      <c r="G805" s="14" t="e">
        <f>(BMW!#REF!)</f>
        <v>#REF!</v>
      </c>
      <c r="H805" s="12" t="e">
        <f>(BMW!#REF!)</f>
        <v>#REF!</v>
      </c>
      <c r="I805" s="12" t="e">
        <f>(BMW!#REF!)</f>
        <v>#REF!</v>
      </c>
      <c r="J805" s="12" t="e">
        <f>(BMW!#REF!)</f>
        <v>#REF!</v>
      </c>
      <c r="K805" s="12" t="e">
        <f>(BMW!#REF!)</f>
        <v>#REF!</v>
      </c>
      <c r="L805" s="12" t="e">
        <f>(BMW!#REF!)</f>
        <v>#REF!</v>
      </c>
      <c r="M805" s="8" t="e">
        <f>(BMW!#REF!)</f>
        <v>#REF!</v>
      </c>
      <c r="N805" s="8" t="e">
        <f>(BMW!#REF!)</f>
        <v>#REF!</v>
      </c>
      <c r="O805" s="9" t="e">
        <f>(BMW!#REF!)</f>
        <v>#REF!</v>
      </c>
      <c r="P805" s="60" t="e">
        <f>(BMW!#REF!)</f>
        <v>#REF!</v>
      </c>
      <c r="Q805" s="8" t="e">
        <f>(BMW!#REF!)</f>
        <v>#REF!</v>
      </c>
      <c r="R805" s="14" t="e">
        <f>(BMW!#REF!)</f>
        <v>#REF!</v>
      </c>
      <c r="S805" s="12" t="e">
        <f>(BMW!#REF!)</f>
        <v>#REF!</v>
      </c>
      <c r="T805" s="12" t="e">
        <f>(BMW!#REF!)</f>
        <v>#REF!</v>
      </c>
      <c r="U805" s="12" t="e">
        <f>(BMW!#REF!)</f>
        <v>#REF!</v>
      </c>
      <c r="V805" s="12" t="e">
        <f>(BMW!#REF!)</f>
        <v>#REF!</v>
      </c>
      <c r="W805" s="12" t="e">
        <f>(BMW!#REF!)</f>
        <v>#REF!</v>
      </c>
      <c r="X805" s="8" t="e">
        <f>(BMW!#REF!)</f>
        <v>#REF!</v>
      </c>
      <c r="Y805" s="8" t="e">
        <f>(BMW!#REF!)</f>
        <v>#REF!</v>
      </c>
      <c r="Z805" s="9" t="e">
        <f>(BMW!#REF!)</f>
        <v>#REF!</v>
      </c>
      <c r="AA805" s="8" t="e">
        <f>(BMW!#REF!)</f>
        <v>#REF!</v>
      </c>
      <c r="AB805" s="8" t="e">
        <f>(BMW!#REF!)</f>
        <v>#REF!</v>
      </c>
      <c r="AC805" s="8" t="e">
        <f>(BMW!#REF!)</f>
        <v>#REF!</v>
      </c>
      <c r="AD805" s="8" t="e">
        <f>(BMW!#REF!)</f>
        <v>#REF!</v>
      </c>
    </row>
    <row r="806" spans="1:30" x14ac:dyDescent="0.25">
      <c r="A806" s="7" t="s">
        <v>1974</v>
      </c>
      <c r="B806" s="8" t="str">
        <f>(BMW!A66)</f>
        <v>M3 (E90/E92)</v>
      </c>
      <c r="C806" s="9" t="str">
        <f>(BMW!B66)</f>
        <v>2007-2013</v>
      </c>
      <c r="D806" s="59" t="str">
        <f>(BMW!C66)</f>
        <v>FF04</v>
      </c>
      <c r="E806" s="8" t="str">
        <f>(BMW!D66)</f>
        <v>Liquid Metal</v>
      </c>
      <c r="F806" s="8" t="str">
        <f>(BMW!E66)</f>
        <v>04M009025043LM</v>
      </c>
      <c r="G806" s="14">
        <f>(BMW!F66)</f>
        <v>2</v>
      </c>
      <c r="H806" s="12" t="str">
        <f>(BMW!G66)</f>
        <v>20"</v>
      </c>
      <c r="I806" s="12" t="str">
        <f>(BMW!H66)</f>
        <v>9.0"</v>
      </c>
      <c r="J806" s="12" t="str">
        <f>(BMW!I66)</f>
        <v>25</v>
      </c>
      <c r="K806" s="12" t="str">
        <f>(BMW!J66)</f>
        <v>5x120</v>
      </c>
      <c r="L806" s="12">
        <f>(BMW!K66)</f>
        <v>72.599999999999994</v>
      </c>
      <c r="M806" s="8" t="str">
        <f>(BMW!L66)</f>
        <v>Medium Offset</v>
      </c>
      <c r="N806" s="8">
        <f>(BMW!M66)</f>
        <v>25.8</v>
      </c>
      <c r="O806" s="9" t="str">
        <f>(BMW!N66)</f>
        <v>255/30R20</v>
      </c>
      <c r="P806" s="60" t="str">
        <f>(BMW!O66)</f>
        <v>FF04</v>
      </c>
      <c r="Q806" s="8" t="str">
        <f>(BMW!P66)</f>
        <v>04L010526043LM</v>
      </c>
      <c r="R806" s="14">
        <f>(BMW!Q66)</f>
        <v>29</v>
      </c>
      <c r="S806" s="12" t="str">
        <f>(BMW!R66)</f>
        <v>20"</v>
      </c>
      <c r="T806" s="12" t="str">
        <f>(BMW!S66)</f>
        <v>10.5"</v>
      </c>
      <c r="U806" s="12" t="str">
        <f>(BMW!T66)</f>
        <v>26</v>
      </c>
      <c r="V806" s="12" t="str">
        <f>(BMW!U66)</f>
        <v>5x120</v>
      </c>
      <c r="W806" s="12">
        <f>(BMW!V66)</f>
        <v>72.599999999999994</v>
      </c>
      <c r="X806" s="8" t="str">
        <f>(BMW!W66)</f>
        <v>Low Offset</v>
      </c>
      <c r="Y806" s="8">
        <f>(BMW!X66)</f>
        <v>25.2</v>
      </c>
      <c r="Z806" s="9" t="str">
        <f>(BMW!Y66)</f>
        <v>285/30R20</v>
      </c>
      <c r="AA806" s="8">
        <f>(BMW!Z66)</f>
        <v>0</v>
      </c>
      <c r="AB806" s="8" t="str">
        <f>(BMW!AA66)</f>
        <v>Use OEM</v>
      </c>
      <c r="AC806" s="8" t="str">
        <f>(BMW!AB66)</f>
        <v>M12x1.50 x27mm Conical</v>
      </c>
      <c r="AD806" s="8">
        <f>(BMW!AC66)</f>
        <v>0</v>
      </c>
    </row>
    <row r="807" spans="1:30" x14ac:dyDescent="0.25">
      <c r="A807" s="7" t="s">
        <v>1974</v>
      </c>
      <c r="B807" s="8" t="e">
        <f>(BMW!#REF!)</f>
        <v>#REF!</v>
      </c>
      <c r="C807" s="9" t="e">
        <f>(BMW!#REF!)</f>
        <v>#REF!</v>
      </c>
      <c r="D807" s="59" t="e">
        <f>(BMW!#REF!)</f>
        <v>#REF!</v>
      </c>
      <c r="E807" s="8" t="e">
        <f>(BMW!#REF!)</f>
        <v>#REF!</v>
      </c>
      <c r="F807" s="8" t="e">
        <f>(BMW!#REF!)</f>
        <v>#REF!</v>
      </c>
      <c r="G807" s="14" t="e">
        <f>(BMW!#REF!)</f>
        <v>#REF!</v>
      </c>
      <c r="H807" s="12" t="e">
        <f>(BMW!#REF!)</f>
        <v>#REF!</v>
      </c>
      <c r="I807" s="12" t="e">
        <f>(BMW!#REF!)</f>
        <v>#REF!</v>
      </c>
      <c r="J807" s="12" t="e">
        <f>(BMW!#REF!)</f>
        <v>#REF!</v>
      </c>
      <c r="K807" s="12" t="e">
        <f>(BMW!#REF!)</f>
        <v>#REF!</v>
      </c>
      <c r="L807" s="12" t="e">
        <f>(BMW!#REF!)</f>
        <v>#REF!</v>
      </c>
      <c r="M807" s="8" t="e">
        <f>(BMW!#REF!)</f>
        <v>#REF!</v>
      </c>
      <c r="N807" s="8" t="e">
        <f>(BMW!#REF!)</f>
        <v>#REF!</v>
      </c>
      <c r="O807" s="9" t="e">
        <f>(BMW!#REF!)</f>
        <v>#REF!</v>
      </c>
      <c r="P807" s="60" t="e">
        <f>(BMW!#REF!)</f>
        <v>#REF!</v>
      </c>
      <c r="Q807" s="8" t="e">
        <f>(BMW!#REF!)</f>
        <v>#REF!</v>
      </c>
      <c r="R807" s="14" t="e">
        <f>(BMW!#REF!)</f>
        <v>#REF!</v>
      </c>
      <c r="S807" s="12" t="e">
        <f>(BMW!#REF!)</f>
        <v>#REF!</v>
      </c>
      <c r="T807" s="12" t="e">
        <f>(BMW!#REF!)</f>
        <v>#REF!</v>
      </c>
      <c r="U807" s="12" t="e">
        <f>(BMW!#REF!)</f>
        <v>#REF!</v>
      </c>
      <c r="V807" s="12" t="e">
        <f>(BMW!#REF!)</f>
        <v>#REF!</v>
      </c>
      <c r="W807" s="12" t="e">
        <f>(BMW!#REF!)</f>
        <v>#REF!</v>
      </c>
      <c r="X807" s="8" t="e">
        <f>(BMW!#REF!)</f>
        <v>#REF!</v>
      </c>
      <c r="Y807" s="8" t="e">
        <f>(BMW!#REF!)</f>
        <v>#REF!</v>
      </c>
      <c r="Z807" s="9" t="e">
        <f>(BMW!#REF!)</f>
        <v>#REF!</v>
      </c>
      <c r="AA807" s="8" t="e">
        <f>(BMW!#REF!)</f>
        <v>#REF!</v>
      </c>
      <c r="AB807" s="8" t="e">
        <f>(BMW!#REF!)</f>
        <v>#REF!</v>
      </c>
      <c r="AC807" s="8" t="e">
        <f>(BMW!#REF!)</f>
        <v>#REF!</v>
      </c>
      <c r="AD807" s="8" t="e">
        <f>(BMW!#REF!)</f>
        <v>#REF!</v>
      </c>
    </row>
    <row r="808" spans="1:30" x14ac:dyDescent="0.25">
      <c r="A808" s="7" t="s">
        <v>1974</v>
      </c>
      <c r="B808" s="8" t="str">
        <f>(BMW!A67)</f>
        <v>M3/M4 (F80/F82/F83)</v>
      </c>
      <c r="C808" s="9" t="str">
        <f>(BMW!B67)</f>
        <v>2015-2018</v>
      </c>
      <c r="D808" s="59" t="str">
        <f>(BMW!C67)</f>
        <v>FF01</v>
      </c>
      <c r="E808" s="8" t="str">
        <f>(BMW!D67)</f>
        <v>Tarmac</v>
      </c>
      <c r="F808" s="8" t="str">
        <f>(BMW!E67)</f>
        <v>01M909025043TM</v>
      </c>
      <c r="G808" s="14">
        <f>(BMW!F67)</f>
        <v>16</v>
      </c>
      <c r="H808" s="12" t="str">
        <f>(BMW!G67)</f>
        <v>19"</v>
      </c>
      <c r="I808" s="12" t="str">
        <f>(BMW!H67)</f>
        <v>9.0"</v>
      </c>
      <c r="J808" s="12" t="str">
        <f>(BMW!I67)</f>
        <v>25</v>
      </c>
      <c r="K808" s="12" t="str">
        <f>(BMW!J67)</f>
        <v>5x120</v>
      </c>
      <c r="L808" s="12">
        <f>(BMW!K67)</f>
        <v>72.599999999999994</v>
      </c>
      <c r="M808" s="8" t="str">
        <f>(BMW!L67)</f>
        <v>Medium Offset</v>
      </c>
      <c r="N808" s="8">
        <f>(BMW!M67)</f>
        <v>23.8</v>
      </c>
      <c r="O808" s="9" t="str">
        <f>(BMW!N67)</f>
        <v>255/35R19</v>
      </c>
      <c r="P808" s="60" t="str">
        <f>(BMW!O67)</f>
        <v>FF01</v>
      </c>
      <c r="Q808" s="8" t="str">
        <f>(BMW!P67)</f>
        <v>01M910040043TM</v>
      </c>
      <c r="R808" s="14">
        <f>(BMW!Q67)</f>
        <v>32</v>
      </c>
      <c r="S808" s="12" t="str">
        <f>(BMW!R67)</f>
        <v>19"</v>
      </c>
      <c r="T808" s="12" t="str">
        <f>(BMW!S67)</f>
        <v>10.0"</v>
      </c>
      <c r="U808" s="12" t="str">
        <f>(BMW!T67)</f>
        <v>40</v>
      </c>
      <c r="V808" s="12" t="str">
        <f>(BMW!U67)</f>
        <v>5x120</v>
      </c>
      <c r="W808" s="12">
        <f>(BMW!V67)</f>
        <v>72.599999999999994</v>
      </c>
      <c r="X808" s="8" t="str">
        <f>(BMW!W67)</f>
        <v>Medium Offset</v>
      </c>
      <c r="Y808" s="8">
        <f>(BMW!X67)</f>
        <v>24.4</v>
      </c>
      <c r="Z808" s="9" t="str">
        <f>(BMW!Y67)</f>
        <v>275/35R19</v>
      </c>
      <c r="AA808" s="8" t="str">
        <f>(BMW!Z67)</f>
        <v>Clears Carbon Ceramic brakes, Excludes GTS.</v>
      </c>
      <c r="AB808" s="8" t="str">
        <f>(BMW!AA67)</f>
        <v>Use OEM</v>
      </c>
      <c r="AC808" s="8" t="str">
        <f>(BMW!AB67)</f>
        <v>M14x1.25x27mm Conical</v>
      </c>
      <c r="AD808" s="8">
        <f>(BMW!AC67)</f>
        <v>0</v>
      </c>
    </row>
    <row r="809" spans="1:30" x14ac:dyDescent="0.25">
      <c r="A809" s="7" t="s">
        <v>1974</v>
      </c>
      <c r="B809" s="8" t="e">
        <f>(BMW!#REF!)</f>
        <v>#REF!</v>
      </c>
      <c r="C809" s="9" t="e">
        <f>(BMW!#REF!)</f>
        <v>#REF!</v>
      </c>
      <c r="D809" s="59" t="e">
        <f>(BMW!#REF!)</f>
        <v>#REF!</v>
      </c>
      <c r="E809" s="8" t="e">
        <f>(BMW!#REF!)</f>
        <v>#REF!</v>
      </c>
      <c r="F809" s="8" t="e">
        <f>(BMW!#REF!)</f>
        <v>#REF!</v>
      </c>
      <c r="G809" s="14" t="e">
        <f>(BMW!#REF!)</f>
        <v>#REF!</v>
      </c>
      <c r="H809" s="12" t="e">
        <f>(BMW!#REF!)</f>
        <v>#REF!</v>
      </c>
      <c r="I809" s="12" t="e">
        <f>(BMW!#REF!)</f>
        <v>#REF!</v>
      </c>
      <c r="J809" s="12" t="e">
        <f>(BMW!#REF!)</f>
        <v>#REF!</v>
      </c>
      <c r="K809" s="12" t="e">
        <f>(BMW!#REF!)</f>
        <v>#REF!</v>
      </c>
      <c r="L809" s="12" t="e">
        <f>(BMW!#REF!)</f>
        <v>#REF!</v>
      </c>
      <c r="M809" s="8" t="e">
        <f>(BMW!#REF!)</f>
        <v>#REF!</v>
      </c>
      <c r="N809" s="8" t="e">
        <f>(BMW!#REF!)</f>
        <v>#REF!</v>
      </c>
      <c r="O809" s="9" t="e">
        <f>(BMW!#REF!)</f>
        <v>#REF!</v>
      </c>
      <c r="P809" s="60" t="e">
        <f>(BMW!#REF!)</f>
        <v>#REF!</v>
      </c>
      <c r="Q809" s="8" t="e">
        <f>(BMW!#REF!)</f>
        <v>#REF!</v>
      </c>
      <c r="R809" s="14" t="e">
        <f>(BMW!#REF!)</f>
        <v>#REF!</v>
      </c>
      <c r="S809" s="12" t="e">
        <f>(BMW!#REF!)</f>
        <v>#REF!</v>
      </c>
      <c r="T809" s="12" t="e">
        <f>(BMW!#REF!)</f>
        <v>#REF!</v>
      </c>
      <c r="U809" s="12" t="e">
        <f>(BMW!#REF!)</f>
        <v>#REF!</v>
      </c>
      <c r="V809" s="12" t="e">
        <f>(BMW!#REF!)</f>
        <v>#REF!</v>
      </c>
      <c r="W809" s="12" t="e">
        <f>(BMW!#REF!)</f>
        <v>#REF!</v>
      </c>
      <c r="X809" s="8" t="e">
        <f>(BMW!#REF!)</f>
        <v>#REF!</v>
      </c>
      <c r="Y809" s="8" t="e">
        <f>(BMW!#REF!)</f>
        <v>#REF!</v>
      </c>
      <c r="Z809" s="9" t="e">
        <f>(BMW!#REF!)</f>
        <v>#REF!</v>
      </c>
      <c r="AA809" s="8" t="e">
        <f>(BMW!#REF!)</f>
        <v>#REF!</v>
      </c>
      <c r="AB809" s="8" t="e">
        <f>(BMW!#REF!)</f>
        <v>#REF!</v>
      </c>
      <c r="AC809" s="8" t="e">
        <f>(BMW!#REF!)</f>
        <v>#REF!</v>
      </c>
      <c r="AD809" s="8" t="e">
        <f>(BMW!#REF!)</f>
        <v>#REF!</v>
      </c>
    </row>
    <row r="810" spans="1:30" x14ac:dyDescent="0.25">
      <c r="A810" s="7" t="s">
        <v>1974</v>
      </c>
      <c r="B810" s="8" t="str">
        <f>(BMW!A68)</f>
        <v>M3/M4 (F80/F82/F83)</v>
      </c>
      <c r="C810" s="9" t="str">
        <f>(BMW!B68)</f>
        <v>2015-2018</v>
      </c>
      <c r="D810" s="59" t="str">
        <f>(BMW!C68)</f>
        <v>FF04</v>
      </c>
      <c r="E810" s="8" t="str">
        <f>(BMW!D68)</f>
        <v>Liquid Metal</v>
      </c>
      <c r="F810" s="8" t="str">
        <f>(BMW!E68)</f>
        <v>04L909020043LM</v>
      </c>
      <c r="G810" s="14">
        <f>(BMW!F68)</f>
        <v>8</v>
      </c>
      <c r="H810" s="12" t="str">
        <f>(BMW!G68)</f>
        <v>19"</v>
      </c>
      <c r="I810" s="12" t="str">
        <f>(BMW!H68)</f>
        <v>9.0"</v>
      </c>
      <c r="J810" s="12" t="str">
        <f>(BMW!I68)</f>
        <v>20</v>
      </c>
      <c r="K810" s="12" t="str">
        <f>(BMW!J68)</f>
        <v>5x120</v>
      </c>
      <c r="L810" s="12">
        <f>(BMW!K68)</f>
        <v>72.599999999999994</v>
      </c>
      <c r="M810" s="8" t="str">
        <f>(BMW!L68)</f>
        <v>Low Offset</v>
      </c>
      <c r="N810" s="8">
        <f>(BMW!M68)</f>
        <v>22.4</v>
      </c>
      <c r="O810" s="9" t="str">
        <f>(BMW!N68)</f>
        <v>255/35R19</v>
      </c>
      <c r="P810" s="60" t="str">
        <f>(BMW!O68)</f>
        <v>FF04</v>
      </c>
      <c r="Q810" s="8" t="str">
        <f>(BMW!P68)</f>
        <v>04L910035043LM</v>
      </c>
      <c r="R810" s="14">
        <f>(BMW!Q68)</f>
        <v>14</v>
      </c>
      <c r="S810" s="12" t="str">
        <f>(BMW!R68)</f>
        <v>19"</v>
      </c>
      <c r="T810" s="12" t="str">
        <f>(BMW!S68)</f>
        <v>10.0"</v>
      </c>
      <c r="U810" s="12" t="str">
        <f>(BMW!T68)</f>
        <v>35</v>
      </c>
      <c r="V810" s="12" t="str">
        <f>(BMW!U68)</f>
        <v>5x120</v>
      </c>
      <c r="W810" s="12">
        <f>(BMW!V68)</f>
        <v>72.599999999999994</v>
      </c>
      <c r="X810" s="8" t="str">
        <f>(BMW!W68)</f>
        <v>Low Offset</v>
      </c>
      <c r="Y810" s="8">
        <f>(BMW!X68)</f>
        <v>22.6</v>
      </c>
      <c r="Z810" s="9" t="str">
        <f>(BMW!Y68)</f>
        <v>275/35R19</v>
      </c>
      <c r="AA810" s="8" t="str">
        <f>(BMW!Z68)</f>
        <v>Clears Carbon Ceramic brakes, Excludes GTS.</v>
      </c>
      <c r="AB810" s="8" t="str">
        <f>(BMW!AA68)</f>
        <v>Use OEM</v>
      </c>
      <c r="AC810" s="8" t="str">
        <f>(BMW!AB68)</f>
        <v>M14x1.25x27mm Conical</v>
      </c>
      <c r="AD810" s="8">
        <f>(BMW!AC68)</f>
        <v>0</v>
      </c>
    </row>
    <row r="811" spans="1:30" x14ac:dyDescent="0.25">
      <c r="A811" s="7" t="s">
        <v>1974</v>
      </c>
      <c r="B811" s="8" t="e">
        <f>(BMW!#REF!)</f>
        <v>#REF!</v>
      </c>
      <c r="C811" s="9" t="e">
        <f>(BMW!#REF!)</f>
        <v>#REF!</v>
      </c>
      <c r="D811" s="59" t="e">
        <f>(BMW!#REF!)</f>
        <v>#REF!</v>
      </c>
      <c r="E811" s="8" t="e">
        <f>(BMW!#REF!)</f>
        <v>#REF!</v>
      </c>
      <c r="F811" s="8" t="e">
        <f>(BMW!#REF!)</f>
        <v>#REF!</v>
      </c>
      <c r="G811" s="14" t="e">
        <f>(BMW!#REF!)</f>
        <v>#REF!</v>
      </c>
      <c r="H811" s="12" t="e">
        <f>(BMW!#REF!)</f>
        <v>#REF!</v>
      </c>
      <c r="I811" s="12" t="e">
        <f>(BMW!#REF!)</f>
        <v>#REF!</v>
      </c>
      <c r="J811" s="12" t="e">
        <f>(BMW!#REF!)</f>
        <v>#REF!</v>
      </c>
      <c r="K811" s="12" t="e">
        <f>(BMW!#REF!)</f>
        <v>#REF!</v>
      </c>
      <c r="L811" s="12" t="e">
        <f>(BMW!#REF!)</f>
        <v>#REF!</v>
      </c>
      <c r="M811" s="8" t="e">
        <f>(BMW!#REF!)</f>
        <v>#REF!</v>
      </c>
      <c r="N811" s="8" t="e">
        <f>(BMW!#REF!)</f>
        <v>#REF!</v>
      </c>
      <c r="O811" s="9" t="e">
        <f>(BMW!#REF!)</f>
        <v>#REF!</v>
      </c>
      <c r="P811" s="60" t="e">
        <f>(BMW!#REF!)</f>
        <v>#REF!</v>
      </c>
      <c r="Q811" s="8" t="e">
        <f>(BMW!#REF!)</f>
        <v>#REF!</v>
      </c>
      <c r="R811" s="14" t="e">
        <f>(BMW!#REF!)</f>
        <v>#REF!</v>
      </c>
      <c r="S811" s="12" t="e">
        <f>(BMW!#REF!)</f>
        <v>#REF!</v>
      </c>
      <c r="T811" s="12" t="e">
        <f>(BMW!#REF!)</f>
        <v>#REF!</v>
      </c>
      <c r="U811" s="12" t="e">
        <f>(BMW!#REF!)</f>
        <v>#REF!</v>
      </c>
      <c r="V811" s="12" t="e">
        <f>(BMW!#REF!)</f>
        <v>#REF!</v>
      </c>
      <c r="W811" s="12" t="e">
        <f>(BMW!#REF!)</f>
        <v>#REF!</v>
      </c>
      <c r="X811" s="8" t="e">
        <f>(BMW!#REF!)</f>
        <v>#REF!</v>
      </c>
      <c r="Y811" s="8" t="e">
        <f>(BMW!#REF!)</f>
        <v>#REF!</v>
      </c>
      <c r="Z811" s="9" t="e">
        <f>(BMW!#REF!)</f>
        <v>#REF!</v>
      </c>
      <c r="AA811" s="8" t="e">
        <f>(BMW!#REF!)</f>
        <v>#REF!</v>
      </c>
      <c r="AB811" s="8" t="e">
        <f>(BMW!#REF!)</f>
        <v>#REF!</v>
      </c>
      <c r="AC811" s="8" t="e">
        <f>(BMW!#REF!)</f>
        <v>#REF!</v>
      </c>
      <c r="AD811" s="8" t="e">
        <f>(BMW!#REF!)</f>
        <v>#REF!</v>
      </c>
    </row>
    <row r="812" spans="1:30" x14ac:dyDescent="0.25">
      <c r="A812" s="7" t="s">
        <v>1974</v>
      </c>
      <c r="B812" s="8" t="str">
        <f>(BMW!A69)</f>
        <v>M3/M4 (F80/F82/F83)</v>
      </c>
      <c r="C812" s="9" t="str">
        <f>(BMW!B69)</f>
        <v>2015-2018</v>
      </c>
      <c r="D812" s="59" t="str">
        <f>(BMW!C69)</f>
        <v>FF04</v>
      </c>
      <c r="E812" s="8" t="str">
        <f>(BMW!D69)</f>
        <v>Liquid Metal</v>
      </c>
      <c r="F812" s="8" t="str">
        <f>(BMW!E69)</f>
        <v>04L010023043LM</v>
      </c>
      <c r="G812" s="14">
        <f>(BMW!F69)</f>
        <v>24</v>
      </c>
      <c r="H812" s="12" t="str">
        <f>(BMW!G69)</f>
        <v>20"</v>
      </c>
      <c r="I812" s="12" t="str">
        <f>(BMW!H69)</f>
        <v>10.0"</v>
      </c>
      <c r="J812" s="12" t="str">
        <f>(BMW!I69)</f>
        <v>23</v>
      </c>
      <c r="K812" s="12" t="str">
        <f>(BMW!J69)</f>
        <v>5x120</v>
      </c>
      <c r="L812" s="12">
        <f>(BMW!K69)</f>
        <v>72.599999999999994</v>
      </c>
      <c r="M812" s="8" t="str">
        <f>(BMW!L69)</f>
        <v>Low Offset</v>
      </c>
      <c r="N812" s="8">
        <f>(BMW!M69)</f>
        <v>24.6</v>
      </c>
      <c r="O812" s="9" t="str">
        <f>(BMW!N69)</f>
        <v>275/30R20</v>
      </c>
      <c r="P812" s="60" t="str">
        <f>(BMW!O69)</f>
        <v>FF04</v>
      </c>
      <c r="Q812" s="8" t="str">
        <f>(BMW!P69)</f>
        <v>04L011043043LM</v>
      </c>
      <c r="R812" s="14">
        <f>(BMW!Q69)</f>
        <v>48</v>
      </c>
      <c r="S812" s="12" t="str">
        <f>(BMW!R69)</f>
        <v>20"</v>
      </c>
      <c r="T812" s="12" t="str">
        <f>(BMW!S69)</f>
        <v>11.0"</v>
      </c>
      <c r="U812" s="12" t="str">
        <f>(BMW!T69)</f>
        <v>43</v>
      </c>
      <c r="V812" s="12" t="str">
        <f>(BMW!U69)</f>
        <v>5x120</v>
      </c>
      <c r="W812" s="12">
        <f>(BMW!V69)</f>
        <v>72.599999999999994</v>
      </c>
      <c r="X812" s="8" t="str">
        <f>(BMW!W69)</f>
        <v>Low Offset</v>
      </c>
      <c r="Y812" s="8">
        <f>(BMW!X69)</f>
        <v>24.6</v>
      </c>
      <c r="Z812" s="9" t="str">
        <f>(BMW!Y69)</f>
        <v>295/30R20</v>
      </c>
      <c r="AA812" s="8" t="str">
        <f>(BMW!Z69)</f>
        <v>Clears Carbon Ceramic brakes (with OEM Strut only)</v>
      </c>
      <c r="AB812" s="8" t="str">
        <f>(BMW!AA69)</f>
        <v>Use OEM</v>
      </c>
      <c r="AC812" s="8" t="str">
        <f>(BMW!AB69)</f>
        <v>M14x1.25x27mm Conical</v>
      </c>
      <c r="AD812" s="8">
        <f>(BMW!AC69)</f>
        <v>0</v>
      </c>
    </row>
    <row r="813" spans="1:30" x14ac:dyDescent="0.25">
      <c r="A813" s="7" t="s">
        <v>1974</v>
      </c>
      <c r="B813" s="8" t="str">
        <f>(BMW!A70)</f>
        <v>M3/M4 (F80/F82/F83)</v>
      </c>
      <c r="C813" s="9" t="str">
        <f>(BMW!B70)</f>
        <v>2015-2018</v>
      </c>
      <c r="D813" s="59" t="str">
        <f>(BMW!C70)</f>
        <v>FF04</v>
      </c>
      <c r="E813" s="8" t="str">
        <f>(BMW!D70)</f>
        <v>Liquid Metal</v>
      </c>
      <c r="F813" s="8" t="str">
        <f>(BMW!E70)</f>
        <v>04M009025043LM</v>
      </c>
      <c r="G813" s="14">
        <f>(BMW!F70)</f>
        <v>2</v>
      </c>
      <c r="H813" s="12" t="str">
        <f>(BMW!G70)</f>
        <v>20"</v>
      </c>
      <c r="I813" s="12" t="str">
        <f>(BMW!H70)</f>
        <v>9.0"</v>
      </c>
      <c r="J813" s="12" t="str">
        <f>(BMW!I70)</f>
        <v>25</v>
      </c>
      <c r="K813" s="12" t="str">
        <f>(BMW!J70)</f>
        <v>5x120</v>
      </c>
      <c r="L813" s="12">
        <f>(BMW!K70)</f>
        <v>72.599999999999994</v>
      </c>
      <c r="M813" s="8" t="str">
        <f>(BMW!L70)</f>
        <v>Medium Offset</v>
      </c>
      <c r="N813" s="8">
        <f>(BMW!M70)</f>
        <v>24.2</v>
      </c>
      <c r="O813" s="9" t="str">
        <f>(BMW!N70)</f>
        <v>255 or 265/30R20</v>
      </c>
      <c r="P813" s="60" t="str">
        <f>(BMW!O70)</f>
        <v>FF04</v>
      </c>
      <c r="Q813" s="8" t="str">
        <f>(BMW!P70)</f>
        <v>04M010040043LM</v>
      </c>
      <c r="R813" s="14">
        <f>(BMW!Q70)</f>
        <v>12</v>
      </c>
      <c r="S813" s="12" t="str">
        <f>(BMW!R70)</f>
        <v>20"</v>
      </c>
      <c r="T813" s="12" t="str">
        <f>(BMW!S70)</f>
        <v>10.0"</v>
      </c>
      <c r="U813" s="12" t="str">
        <f>(BMW!T70)</f>
        <v>40</v>
      </c>
      <c r="V813" s="12" t="str">
        <f>(BMW!U70)</f>
        <v>5x120</v>
      </c>
      <c r="W813" s="12">
        <f>(BMW!V70)</f>
        <v>72.599999999999994</v>
      </c>
      <c r="X813" s="8" t="str">
        <f>(BMW!W70)</f>
        <v>Medium Offset</v>
      </c>
      <c r="Y813" s="8">
        <f>(BMW!X70)</f>
        <v>25.2</v>
      </c>
      <c r="Z813" s="9" t="str">
        <f>(BMW!Y70)</f>
        <v>275 or 285/30R20</v>
      </c>
      <c r="AA813" s="8" t="str">
        <f>(BMW!Z70)</f>
        <v>Clears Carbon Ceramic brakes (Coilovers or OEM Strut)</v>
      </c>
      <c r="AB813" s="8" t="str">
        <f>(BMW!AA70)</f>
        <v>Use OEM</v>
      </c>
      <c r="AC813" s="8" t="str">
        <f>(BMW!AB70)</f>
        <v>M14x1.25x27mm Conical</v>
      </c>
      <c r="AD813" s="8">
        <f>(BMW!AC70)</f>
        <v>0</v>
      </c>
    </row>
    <row r="814" spans="1:30" x14ac:dyDescent="0.25">
      <c r="A814" s="7" t="s">
        <v>1974</v>
      </c>
      <c r="B814" s="8" t="str">
        <f>(BMW!A71)</f>
        <v>M3/M4 (F80/F82/F83)</v>
      </c>
      <c r="C814" s="9" t="str">
        <f>(BMW!B71)</f>
        <v>2015-2018</v>
      </c>
      <c r="D814" s="59" t="str">
        <f>(BMW!C71)</f>
        <v>FF04</v>
      </c>
      <c r="E814" s="8" t="str">
        <f>(BMW!D71)</f>
        <v>Liquid Metal</v>
      </c>
      <c r="F814" s="8" t="str">
        <f>(BMW!E71)</f>
        <v>04L009520043LM</v>
      </c>
      <c r="G814" s="14">
        <f>(BMW!F71)</f>
        <v>71</v>
      </c>
      <c r="H814" s="12" t="str">
        <f>(BMW!G71)</f>
        <v>20"</v>
      </c>
      <c r="I814" s="12" t="str">
        <f>(BMW!H71)</f>
        <v>9.5"</v>
      </c>
      <c r="J814" s="12" t="str">
        <f>(BMW!I71)</f>
        <v>20</v>
      </c>
      <c r="K814" s="12" t="str">
        <f>(BMW!J71)</f>
        <v>5x120</v>
      </c>
      <c r="L814" s="12">
        <f>(BMW!K71)</f>
        <v>72.599999999999994</v>
      </c>
      <c r="M814" s="8" t="str">
        <f>(BMW!L71)</f>
        <v>Low Offset</v>
      </c>
      <c r="N814" s="8">
        <f>(BMW!M71)</f>
        <v>23.8</v>
      </c>
      <c r="O814" s="9" t="str">
        <f>(BMW!N71)</f>
        <v>265/30R20</v>
      </c>
      <c r="P814" s="60" t="str">
        <f>(BMW!O71)</f>
        <v>FF04</v>
      </c>
      <c r="Q814" s="8" t="str">
        <f>(BMW!P71)</f>
        <v>04L011043043LM</v>
      </c>
      <c r="R814" s="14">
        <f>(BMW!Q71)</f>
        <v>48</v>
      </c>
      <c r="S814" s="12" t="str">
        <f>(BMW!R71)</f>
        <v>20"</v>
      </c>
      <c r="T814" s="12" t="str">
        <f>(BMW!S71)</f>
        <v>11.0"</v>
      </c>
      <c r="U814" s="12" t="str">
        <f>(BMW!T71)</f>
        <v>43</v>
      </c>
      <c r="V814" s="12" t="str">
        <f>(BMW!U71)</f>
        <v>5x120</v>
      </c>
      <c r="W814" s="12">
        <f>(BMW!V71)</f>
        <v>72.599999999999994</v>
      </c>
      <c r="X814" s="8" t="str">
        <f>(BMW!W71)</f>
        <v>Low Offset</v>
      </c>
      <c r="Y814" s="8">
        <f>(BMW!X71)</f>
        <v>24.6</v>
      </c>
      <c r="Z814" s="9" t="str">
        <f>(BMW!Y71)</f>
        <v>295/30R20</v>
      </c>
      <c r="AA814" s="8" t="str">
        <f>(BMW!Z71)</f>
        <v>Clears Carbon Ceramic brakes (with OEM Strut only)</v>
      </c>
      <c r="AB814" s="8" t="str">
        <f>(BMW!AA71)</f>
        <v>Use OEM</v>
      </c>
      <c r="AC814" s="8" t="str">
        <f>(BMW!AB71)</f>
        <v>M14x1.25x27mm Conical</v>
      </c>
      <c r="AD814" s="8">
        <f>(BMW!AC71)</f>
        <v>0</v>
      </c>
    </row>
    <row r="815" spans="1:30" x14ac:dyDescent="0.25">
      <c r="A815" s="7" t="s">
        <v>1974</v>
      </c>
      <c r="B815" s="8" t="str">
        <f>(BMW!A72)</f>
        <v>M3/M4 (F80/F82/F83)</v>
      </c>
      <c r="C815" s="9" t="str">
        <f>(BMW!B72)</f>
        <v>2015-2018</v>
      </c>
      <c r="D815" s="59" t="str">
        <f>(BMW!C72)</f>
        <v>FF04</v>
      </c>
      <c r="E815" s="8" t="str">
        <f>(BMW!D72)</f>
        <v>Tarmac</v>
      </c>
      <c r="F815" s="8" t="str">
        <f>(BMW!E72)</f>
        <v>04L009520043TM</v>
      </c>
      <c r="G815" s="14">
        <f>(BMW!F72)</f>
        <v>15</v>
      </c>
      <c r="H815" s="12" t="str">
        <f>(BMW!G72)</f>
        <v>20"</v>
      </c>
      <c r="I815" s="12" t="str">
        <f>(BMW!H72)</f>
        <v>9.5"</v>
      </c>
      <c r="J815" s="12" t="str">
        <f>(BMW!I72)</f>
        <v>20</v>
      </c>
      <c r="K815" s="12" t="str">
        <f>(BMW!J72)</f>
        <v>5x120</v>
      </c>
      <c r="L815" s="12">
        <f>(BMW!K72)</f>
        <v>72.599999999999994</v>
      </c>
      <c r="M815" s="8" t="str">
        <f>(BMW!L72)</f>
        <v>Low Offset</v>
      </c>
      <c r="N815" s="8">
        <f>(BMW!M72)</f>
        <v>23.8</v>
      </c>
      <c r="O815" s="9" t="str">
        <f>(BMW!N72)</f>
        <v>265/30R20</v>
      </c>
      <c r="P815" s="60" t="str">
        <f>(BMW!O72)</f>
        <v>FF04</v>
      </c>
      <c r="Q815" s="8" t="str">
        <f>(BMW!P72)</f>
        <v>04L011043043TM</v>
      </c>
      <c r="R815" s="14">
        <f>(BMW!Q72)</f>
        <v>14</v>
      </c>
      <c r="S815" s="12" t="str">
        <f>(BMW!R72)</f>
        <v>20"</v>
      </c>
      <c r="T815" s="12" t="str">
        <f>(BMW!S72)</f>
        <v>11.0"</v>
      </c>
      <c r="U815" s="12" t="str">
        <f>(BMW!T72)</f>
        <v>43</v>
      </c>
      <c r="V815" s="12" t="str">
        <f>(BMW!U72)</f>
        <v>5x120</v>
      </c>
      <c r="W815" s="12">
        <f>(BMW!V72)</f>
        <v>72.599999999999994</v>
      </c>
      <c r="X815" s="8" t="str">
        <f>(BMW!W72)</f>
        <v>Low Offset</v>
      </c>
      <c r="Y815" s="8">
        <f>(BMW!X72)</f>
        <v>24.6</v>
      </c>
      <c r="Z815" s="9" t="str">
        <f>(BMW!Y72)</f>
        <v>295/30R20</v>
      </c>
      <c r="AA815" s="8" t="str">
        <f>(BMW!Z72)</f>
        <v>Clears Carbon Ceramic brakes (Coilovers or OEM Strut)</v>
      </c>
      <c r="AB815" s="8" t="str">
        <f>(BMW!AA72)</f>
        <v>Use OEM</v>
      </c>
      <c r="AC815" s="8" t="str">
        <f>(BMW!AB72)</f>
        <v>M14x1.25x27mm Conical</v>
      </c>
      <c r="AD815" s="8">
        <f>(BMW!AC72)</f>
        <v>0</v>
      </c>
    </row>
    <row r="816" spans="1:30" x14ac:dyDescent="0.25">
      <c r="A816" s="7" t="s">
        <v>1974</v>
      </c>
      <c r="B816" s="8" t="e">
        <f>(BMW!#REF!)</f>
        <v>#REF!</v>
      </c>
      <c r="C816" s="9" t="e">
        <f>(BMW!#REF!)</f>
        <v>#REF!</v>
      </c>
      <c r="D816" s="59" t="e">
        <f>(BMW!#REF!)</f>
        <v>#REF!</v>
      </c>
      <c r="E816" s="8" t="e">
        <f>(BMW!#REF!)</f>
        <v>#REF!</v>
      </c>
      <c r="F816" s="8" t="e">
        <f>(BMW!#REF!)</f>
        <v>#REF!</v>
      </c>
      <c r="G816" s="14" t="e">
        <f>(BMW!#REF!)</f>
        <v>#REF!</v>
      </c>
      <c r="H816" s="12" t="e">
        <f>(BMW!#REF!)</f>
        <v>#REF!</v>
      </c>
      <c r="I816" s="12" t="e">
        <f>(BMW!#REF!)</f>
        <v>#REF!</v>
      </c>
      <c r="J816" s="12" t="e">
        <f>(BMW!#REF!)</f>
        <v>#REF!</v>
      </c>
      <c r="K816" s="12" t="e">
        <f>(BMW!#REF!)</f>
        <v>#REF!</v>
      </c>
      <c r="L816" s="12" t="e">
        <f>(BMW!#REF!)</f>
        <v>#REF!</v>
      </c>
      <c r="M816" s="8" t="e">
        <f>(BMW!#REF!)</f>
        <v>#REF!</v>
      </c>
      <c r="N816" s="8" t="e">
        <f>(BMW!#REF!)</f>
        <v>#REF!</v>
      </c>
      <c r="O816" s="9" t="e">
        <f>(BMW!#REF!)</f>
        <v>#REF!</v>
      </c>
      <c r="P816" s="60" t="e">
        <f>(BMW!#REF!)</f>
        <v>#REF!</v>
      </c>
      <c r="Q816" s="8" t="e">
        <f>(BMW!#REF!)</f>
        <v>#REF!</v>
      </c>
      <c r="R816" s="14" t="e">
        <f>(BMW!#REF!)</f>
        <v>#REF!</v>
      </c>
      <c r="S816" s="12" t="e">
        <f>(BMW!#REF!)</f>
        <v>#REF!</v>
      </c>
      <c r="T816" s="12" t="e">
        <f>(BMW!#REF!)</f>
        <v>#REF!</v>
      </c>
      <c r="U816" s="12" t="e">
        <f>(BMW!#REF!)</f>
        <v>#REF!</v>
      </c>
      <c r="V816" s="12" t="e">
        <f>(BMW!#REF!)</f>
        <v>#REF!</v>
      </c>
      <c r="W816" s="12" t="e">
        <f>(BMW!#REF!)</f>
        <v>#REF!</v>
      </c>
      <c r="X816" s="8" t="e">
        <f>(BMW!#REF!)</f>
        <v>#REF!</v>
      </c>
      <c r="Y816" s="8" t="e">
        <f>(BMW!#REF!)</f>
        <v>#REF!</v>
      </c>
      <c r="Z816" s="9" t="e">
        <f>(BMW!#REF!)</f>
        <v>#REF!</v>
      </c>
      <c r="AA816" s="8" t="e">
        <f>(BMW!#REF!)</f>
        <v>#REF!</v>
      </c>
      <c r="AB816" s="8" t="e">
        <f>(BMW!#REF!)</f>
        <v>#REF!</v>
      </c>
      <c r="AC816" s="8" t="e">
        <f>(BMW!#REF!)</f>
        <v>#REF!</v>
      </c>
      <c r="AD816" s="8" t="e">
        <f>(BMW!#REF!)</f>
        <v>#REF!</v>
      </c>
    </row>
    <row r="817" spans="1:30" x14ac:dyDescent="0.25">
      <c r="A817" s="7" t="s">
        <v>1974</v>
      </c>
      <c r="B817" s="8" t="str">
        <f>(BMW!A73)</f>
        <v>M3/M4 (F80/F82/F83)</v>
      </c>
      <c r="C817" s="9" t="str">
        <f>(BMW!B73)</f>
        <v>2015-2018</v>
      </c>
      <c r="D817" s="59" t="str">
        <f>(BMW!C73)</f>
        <v>FF10</v>
      </c>
      <c r="E817" s="8" t="str">
        <f>(BMW!D73)</f>
        <v>Liquid Metal</v>
      </c>
      <c r="F817" s="8" t="str">
        <f>(BMW!E73)</f>
        <v>10L009520043LM</v>
      </c>
      <c r="G817" s="14">
        <f>(BMW!F73)</f>
        <v>25</v>
      </c>
      <c r="H817" s="12" t="str">
        <f>(BMW!G73)</f>
        <v>20"</v>
      </c>
      <c r="I817" s="12" t="str">
        <f>(BMW!H73)</f>
        <v>9.5"</v>
      </c>
      <c r="J817" s="12" t="str">
        <f>(BMW!I73)</f>
        <v>20</v>
      </c>
      <c r="K817" s="12" t="str">
        <f>(BMW!J73)</f>
        <v>5x120</v>
      </c>
      <c r="L817" s="12">
        <f>(BMW!K73)</f>
        <v>72.599999999999994</v>
      </c>
      <c r="M817" s="8" t="str">
        <f>(BMW!L73)</f>
        <v>Low Offset</v>
      </c>
      <c r="N817" s="8">
        <f>(BMW!M73)</f>
        <v>0</v>
      </c>
      <c r="O817" s="9" t="str">
        <f>(BMW!N73)</f>
        <v>265/30R20</v>
      </c>
      <c r="P817" s="60" t="str">
        <f>(BMW!O73)</f>
        <v>FF10</v>
      </c>
      <c r="Q817" s="8" t="str">
        <f>(BMW!P73)</f>
        <v>10L011043043LM</v>
      </c>
      <c r="R817" s="14">
        <f>(BMW!Q73)</f>
        <v>8</v>
      </c>
      <c r="S817" s="12" t="str">
        <f>(BMW!R73)</f>
        <v>20"</v>
      </c>
      <c r="T817" s="12" t="str">
        <f>(BMW!S73)</f>
        <v>11.0"</v>
      </c>
      <c r="U817" s="12" t="str">
        <f>(BMW!T73)</f>
        <v>43</v>
      </c>
      <c r="V817" s="12" t="str">
        <f>(BMW!U73)</f>
        <v>5x120</v>
      </c>
      <c r="W817" s="12">
        <f>(BMW!V73)</f>
        <v>72.599999999999994</v>
      </c>
      <c r="X817" s="8" t="str">
        <f>(BMW!W73)</f>
        <v>Low Offset</v>
      </c>
      <c r="Y817" s="8">
        <f>(BMW!X73)</f>
        <v>0</v>
      </c>
      <c r="Z817" s="9" t="str">
        <f>(BMW!Y73)</f>
        <v>295/30R20</v>
      </c>
      <c r="AA817" s="8" t="str">
        <f>(BMW!Z73)</f>
        <v>Clears Carbon Ceramic brakes (Coilovers or OEM Strut)</v>
      </c>
      <c r="AB817" s="8" t="str">
        <f>(BMW!AA73)</f>
        <v>Use OEM</v>
      </c>
      <c r="AC817" s="8" t="str">
        <f>(BMW!AB73)</f>
        <v>M14x1.25x27mm Conical</v>
      </c>
      <c r="AD817" s="8">
        <f>(BMW!AC73)</f>
        <v>0</v>
      </c>
    </row>
    <row r="818" spans="1:30" x14ac:dyDescent="0.25">
      <c r="A818" s="7" t="s">
        <v>1974</v>
      </c>
      <c r="B818" s="8" t="str">
        <f>(BMW!A74)</f>
        <v>M3/M4 (F80/F82/F83)</v>
      </c>
      <c r="C818" s="9" t="str">
        <f>(BMW!B74)</f>
        <v>2015-2018</v>
      </c>
      <c r="D818" s="59" t="str">
        <f>(BMW!C74)</f>
        <v>FF10</v>
      </c>
      <c r="E818" s="8" t="str">
        <f>(BMW!D74)</f>
        <v>Liquid Metal</v>
      </c>
      <c r="F818" s="8" t="str">
        <f>(BMW!E74)</f>
        <v>10L010023043LM</v>
      </c>
      <c r="G818" s="14">
        <f>(BMW!F74)</f>
        <v>4</v>
      </c>
      <c r="H818" s="12" t="str">
        <f>(BMW!G74)</f>
        <v>20"</v>
      </c>
      <c r="I818" s="12" t="str">
        <f>(BMW!H74)</f>
        <v>10.0"</v>
      </c>
      <c r="J818" s="12" t="str">
        <f>(BMW!I74)</f>
        <v>23</v>
      </c>
      <c r="K818" s="12" t="str">
        <f>(BMW!J74)</f>
        <v>5x120</v>
      </c>
      <c r="L818" s="12">
        <f>(BMW!K74)</f>
        <v>72.599999999999994</v>
      </c>
      <c r="M818" s="8" t="str">
        <f>(BMW!L74)</f>
        <v>Low Offset</v>
      </c>
      <c r="N818" s="8">
        <f>(BMW!M74)</f>
        <v>0</v>
      </c>
      <c r="O818" s="9" t="str">
        <f>(BMW!N74)</f>
        <v>275/30R20</v>
      </c>
      <c r="P818" s="60" t="str">
        <f>(BMW!O74)</f>
        <v>FF10</v>
      </c>
      <c r="Q818" s="8" t="str">
        <f>(BMW!P74)</f>
        <v>10L011043043LM</v>
      </c>
      <c r="R818" s="14">
        <f>(BMW!Q74)</f>
        <v>8</v>
      </c>
      <c r="S818" s="12" t="str">
        <f>(BMW!R74)</f>
        <v>20"</v>
      </c>
      <c r="T818" s="12" t="str">
        <f>(BMW!S74)</f>
        <v>11.0"</v>
      </c>
      <c r="U818" s="12" t="str">
        <f>(BMW!T74)</f>
        <v>43</v>
      </c>
      <c r="V818" s="12" t="str">
        <f>(BMW!U74)</f>
        <v>5x120</v>
      </c>
      <c r="W818" s="12">
        <f>(BMW!V74)</f>
        <v>72.599999999999994</v>
      </c>
      <c r="X818" s="8" t="str">
        <f>(BMW!W74)</f>
        <v>Low Offset</v>
      </c>
      <c r="Y818" s="8">
        <f>(BMW!X74)</f>
        <v>0</v>
      </c>
      <c r="Z818" s="9" t="str">
        <f>(BMW!Y74)</f>
        <v>295/30R20</v>
      </c>
      <c r="AA818" s="8" t="str">
        <f>(BMW!Z74)</f>
        <v>Clears Carbon Ceramic brakes (with OEM Strut only)</v>
      </c>
      <c r="AB818" s="8" t="str">
        <f>(BMW!AA74)</f>
        <v>Use OEM</v>
      </c>
      <c r="AC818" s="8" t="str">
        <f>(BMW!AB74)</f>
        <v>M14x1.25x27mm Conical</v>
      </c>
      <c r="AD818" s="8">
        <f>(BMW!AC74)</f>
        <v>0</v>
      </c>
    </row>
    <row r="819" spans="1:30" x14ac:dyDescent="0.25">
      <c r="A819" s="7" t="s">
        <v>1974</v>
      </c>
      <c r="B819" s="8" t="str">
        <f>(BMW!A75)</f>
        <v>M3/M4 (F80/F82/F83)</v>
      </c>
      <c r="C819" s="9" t="str">
        <f>(BMW!B75)</f>
        <v>2015-2018</v>
      </c>
      <c r="D819" s="59" t="str">
        <f>(BMW!C75)</f>
        <v>FF10</v>
      </c>
      <c r="E819" s="8" t="str">
        <f>(BMW!D75)</f>
        <v>Tarmac</v>
      </c>
      <c r="F819" s="8" t="str">
        <f>(BMW!E75)</f>
        <v>10L009520043TM</v>
      </c>
      <c r="G819" s="14">
        <f>(BMW!F75)</f>
        <v>24</v>
      </c>
      <c r="H819" s="12" t="str">
        <f>(BMW!G75)</f>
        <v>20"</v>
      </c>
      <c r="I819" s="12" t="str">
        <f>(BMW!H75)</f>
        <v>9.5"</v>
      </c>
      <c r="J819" s="12" t="str">
        <f>(BMW!I75)</f>
        <v>20</v>
      </c>
      <c r="K819" s="12" t="str">
        <f>(BMW!J75)</f>
        <v>5x120</v>
      </c>
      <c r="L819" s="12">
        <f>(BMW!K75)</f>
        <v>72.599999999999994</v>
      </c>
      <c r="M819" s="8" t="str">
        <f>(BMW!L75)</f>
        <v>Low Offset</v>
      </c>
      <c r="N819" s="8">
        <f>(BMW!M75)</f>
        <v>0</v>
      </c>
      <c r="O819" s="9" t="str">
        <f>(BMW!N75)</f>
        <v>265/30R20</v>
      </c>
      <c r="P819" s="60" t="str">
        <f>(BMW!O75)</f>
        <v>FF10</v>
      </c>
      <c r="Q819" s="8" t="str">
        <f>(BMW!P75)</f>
        <v>10L011043043TM</v>
      </c>
      <c r="R819" s="14">
        <f>(BMW!Q75)</f>
        <v>14</v>
      </c>
      <c r="S819" s="12" t="str">
        <f>(BMW!R75)</f>
        <v>20"</v>
      </c>
      <c r="T819" s="12" t="str">
        <f>(BMW!S75)</f>
        <v>11.0"</v>
      </c>
      <c r="U819" s="12" t="str">
        <f>(BMW!T75)</f>
        <v>43</v>
      </c>
      <c r="V819" s="12" t="str">
        <f>(BMW!U75)</f>
        <v>5x120</v>
      </c>
      <c r="W819" s="12">
        <f>(BMW!V75)</f>
        <v>72.599999999999994</v>
      </c>
      <c r="X819" s="8" t="str">
        <f>(BMW!W75)</f>
        <v>Low Offset</v>
      </c>
      <c r="Y819" s="8">
        <f>(BMW!X75)</f>
        <v>0</v>
      </c>
      <c r="Z819" s="9" t="str">
        <f>(BMW!Y75)</f>
        <v>295/30R20</v>
      </c>
      <c r="AA819" s="8" t="str">
        <f>(BMW!Z75)</f>
        <v>Clears Carbon Ceramic brakes (Coilovers or OEM Strut)</v>
      </c>
      <c r="AB819" s="8" t="str">
        <f>(BMW!AA75)</f>
        <v>Use OEM</v>
      </c>
      <c r="AC819" s="8" t="str">
        <f>(BMW!AB75)</f>
        <v>M14x1.25x27mm Conical</v>
      </c>
      <c r="AD819" s="8">
        <f>(BMW!AC75)</f>
        <v>0</v>
      </c>
    </row>
    <row r="820" spans="1:30" x14ac:dyDescent="0.25">
      <c r="A820" s="7" t="s">
        <v>1974</v>
      </c>
      <c r="B820" s="8" t="str">
        <f>(BMW!A76)</f>
        <v>M3/M4 (F80/F82/F83)</v>
      </c>
      <c r="C820" s="9" t="str">
        <f>(BMW!B76)</f>
        <v>2015-2018</v>
      </c>
      <c r="D820" s="59" t="str">
        <f>(BMW!C76)</f>
        <v>FF10</v>
      </c>
      <c r="E820" s="8" t="str">
        <f>(BMW!D76)</f>
        <v>Tarmac</v>
      </c>
      <c r="F820" s="8" t="str">
        <f>(BMW!E76)</f>
        <v>10L010023043TM</v>
      </c>
      <c r="G820" s="14">
        <f>(BMW!F76)</f>
        <v>0</v>
      </c>
      <c r="H820" s="12" t="str">
        <f>(BMW!G76)</f>
        <v>20"</v>
      </c>
      <c r="I820" s="12" t="str">
        <f>(BMW!H76)</f>
        <v>10.0"</v>
      </c>
      <c r="J820" s="12" t="str">
        <f>(BMW!I76)</f>
        <v>23</v>
      </c>
      <c r="K820" s="12" t="str">
        <f>(BMW!J76)</f>
        <v>5x120</v>
      </c>
      <c r="L820" s="12">
        <f>(BMW!K76)</f>
        <v>72.599999999999994</v>
      </c>
      <c r="M820" s="8" t="str">
        <f>(BMW!L76)</f>
        <v>Low Offset</v>
      </c>
      <c r="N820" s="8">
        <f>(BMW!M76)</f>
        <v>0</v>
      </c>
      <c r="O820" s="9" t="str">
        <f>(BMW!N76)</f>
        <v>275/30R20</v>
      </c>
      <c r="P820" s="60" t="str">
        <f>(BMW!O76)</f>
        <v>FF10</v>
      </c>
      <c r="Q820" s="8" t="str">
        <f>(BMW!P76)</f>
        <v>10L011043043TM</v>
      </c>
      <c r="R820" s="14">
        <f>(BMW!Q76)</f>
        <v>14</v>
      </c>
      <c r="S820" s="12" t="str">
        <f>(BMW!R76)</f>
        <v>20"</v>
      </c>
      <c r="T820" s="12" t="str">
        <f>(BMW!S76)</f>
        <v>11.0"</v>
      </c>
      <c r="U820" s="12" t="str">
        <f>(BMW!T76)</f>
        <v>43</v>
      </c>
      <c r="V820" s="12" t="str">
        <f>(BMW!U76)</f>
        <v>5x120</v>
      </c>
      <c r="W820" s="12">
        <f>(BMW!V76)</f>
        <v>72.599999999999994</v>
      </c>
      <c r="X820" s="8" t="str">
        <f>(BMW!W76)</f>
        <v>Low Offset</v>
      </c>
      <c r="Y820" s="8">
        <f>(BMW!X76)</f>
        <v>0</v>
      </c>
      <c r="Z820" s="9" t="str">
        <f>(BMW!Y76)</f>
        <v>295/30R20</v>
      </c>
      <c r="AA820" s="8" t="str">
        <f>(BMW!Z76)</f>
        <v>Clears Carbon Ceramic brakes (with OEM Strut only)</v>
      </c>
      <c r="AB820" s="8" t="str">
        <f>(BMW!AA76)</f>
        <v>Use OEM</v>
      </c>
      <c r="AC820" s="8" t="str">
        <f>(BMW!AB76)</f>
        <v>M14x1.25x27mm Conical</v>
      </c>
      <c r="AD820" s="8">
        <f>(BMW!AC76)</f>
        <v>0</v>
      </c>
    </row>
    <row r="821" spans="1:30" x14ac:dyDescent="0.25">
      <c r="A821" s="7" t="s">
        <v>1974</v>
      </c>
      <c r="B821" s="8" t="str">
        <f>(BMW!A77)</f>
        <v>M3/M4 (F80/F82/F83)</v>
      </c>
      <c r="C821" s="9" t="str">
        <f>(BMW!B77)</f>
        <v>2015-2018</v>
      </c>
      <c r="D821" s="59" t="str">
        <f>(BMW!C77)</f>
        <v>FF11</v>
      </c>
      <c r="E821" s="8" t="str">
        <f>(BMW!D77)</f>
        <v>Liquid Metal</v>
      </c>
      <c r="F821" s="8" t="str">
        <f>(BMW!E77)</f>
        <v>11M909020043LM</v>
      </c>
      <c r="G821" s="14">
        <f>(BMW!F77)</f>
        <v>16</v>
      </c>
      <c r="H821" s="12" t="str">
        <f>(BMW!G77)</f>
        <v>19"</v>
      </c>
      <c r="I821" s="12" t="str">
        <f>(BMW!H77)</f>
        <v>9.0"</v>
      </c>
      <c r="J821" s="12" t="str">
        <f>(BMW!I77)</f>
        <v>20</v>
      </c>
      <c r="K821" s="12" t="str">
        <f>(BMW!J77)</f>
        <v>5x120</v>
      </c>
      <c r="L821" s="12">
        <f>(BMW!K77)</f>
        <v>72.599999999999994</v>
      </c>
      <c r="M821" s="8" t="str">
        <f>(BMW!L77)</f>
        <v>Medium Offset</v>
      </c>
      <c r="N821" s="8">
        <f>(BMW!M77)</f>
        <v>0</v>
      </c>
      <c r="O821" s="9" t="str">
        <f>(BMW!N77)</f>
        <v>245/35R19</v>
      </c>
      <c r="P821" s="60" t="str">
        <f>(BMW!O77)</f>
        <v>FF11</v>
      </c>
      <c r="Q821" s="8" t="str">
        <f>(BMW!P77)</f>
        <v>11M910035043LM</v>
      </c>
      <c r="R821" s="14">
        <f>(BMW!Q77)</f>
        <v>0</v>
      </c>
      <c r="S821" s="12" t="str">
        <f>(BMW!R77)</f>
        <v>19"</v>
      </c>
      <c r="T821" s="12" t="str">
        <f>(BMW!S77)</f>
        <v>10.0"</v>
      </c>
      <c r="U821" s="12" t="str">
        <f>(BMW!T77)</f>
        <v>35</v>
      </c>
      <c r="V821" s="12" t="str">
        <f>(BMW!U77)</f>
        <v>5x120</v>
      </c>
      <c r="W821" s="12">
        <f>(BMW!V77)</f>
        <v>72.599999999999994</v>
      </c>
      <c r="X821" s="8" t="str">
        <f>(BMW!W77)</f>
        <v>Medium Offset</v>
      </c>
      <c r="Y821" s="8">
        <f>(BMW!X77)</f>
        <v>0</v>
      </c>
      <c r="Z821" s="9" t="str">
        <f>(BMW!Y77)</f>
        <v>265/35R19</v>
      </c>
      <c r="AA821" s="8">
        <f>(BMW!Z77)</f>
        <v>0</v>
      </c>
      <c r="AB821" s="8" t="str">
        <f>(BMW!AA77)</f>
        <v>Use OEM</v>
      </c>
      <c r="AC821" s="8" t="str">
        <f>(BMW!AB77)</f>
        <v>M14x1.25x27mm Conical</v>
      </c>
      <c r="AD821" s="8">
        <f>(BMW!AC77)</f>
        <v>0</v>
      </c>
    </row>
    <row r="822" spans="1:30" x14ac:dyDescent="0.25">
      <c r="A822" s="7" t="s">
        <v>1974</v>
      </c>
      <c r="B822" s="8" t="str">
        <f>(BMW!A78)</f>
        <v>M3/M4 (F80/F82/F83)</v>
      </c>
      <c r="C822" s="9" t="str">
        <f>(BMW!B78)</f>
        <v>2015-2018</v>
      </c>
      <c r="D822" s="59" t="str">
        <f>(BMW!C78)</f>
        <v>FF11</v>
      </c>
      <c r="E822" s="8" t="str">
        <f>(BMW!D78)</f>
        <v>Liquid Metal</v>
      </c>
      <c r="F822" s="8" t="str">
        <f>(BMW!E78)</f>
        <v>11L009520043LM</v>
      </c>
      <c r="G822" s="14">
        <f>(BMW!F78)</f>
        <v>29</v>
      </c>
      <c r="H822" s="12" t="str">
        <f>(BMW!G78)</f>
        <v>20"</v>
      </c>
      <c r="I822" s="12" t="str">
        <f>(BMW!H78)</f>
        <v>9.5"</v>
      </c>
      <c r="J822" s="12" t="str">
        <f>(BMW!I78)</f>
        <v>20</v>
      </c>
      <c r="K822" s="12" t="str">
        <f>(BMW!J78)</f>
        <v>5x120</v>
      </c>
      <c r="L822" s="12">
        <f>(BMW!K78)</f>
        <v>72.599999999999994</v>
      </c>
      <c r="M822" s="8" t="str">
        <f>(BMW!L78)</f>
        <v>Low Offset</v>
      </c>
      <c r="N822" s="8">
        <f>(BMW!M78)</f>
        <v>0</v>
      </c>
      <c r="O822" s="9" t="str">
        <f>(BMW!N78)</f>
        <v>265/30R20</v>
      </c>
      <c r="P822" s="60" t="str">
        <f>(BMW!O78)</f>
        <v>FF11</v>
      </c>
      <c r="Q822" s="8" t="str">
        <f>(BMW!P78)</f>
        <v>11L011043043LM</v>
      </c>
      <c r="R822" s="14">
        <f>(BMW!Q78)</f>
        <v>16</v>
      </c>
      <c r="S822" s="12" t="str">
        <f>(BMW!R78)</f>
        <v>20"</v>
      </c>
      <c r="T822" s="12" t="str">
        <f>(BMW!S78)</f>
        <v>11.0"</v>
      </c>
      <c r="U822" s="12" t="str">
        <f>(BMW!T78)</f>
        <v>43</v>
      </c>
      <c r="V822" s="12" t="str">
        <f>(BMW!U78)</f>
        <v>5x120</v>
      </c>
      <c r="W822" s="12">
        <f>(BMW!V78)</f>
        <v>72.599999999999994</v>
      </c>
      <c r="X822" s="8" t="str">
        <f>(BMW!W78)</f>
        <v>Low Offset</v>
      </c>
      <c r="Y822" s="8">
        <f>(BMW!X78)</f>
        <v>0</v>
      </c>
      <c r="Z822" s="9" t="str">
        <f>(BMW!Y78)</f>
        <v>295/30R20</v>
      </c>
      <c r="AA822" s="8" t="str">
        <f>(BMW!Z78)</f>
        <v>Clears Carbon Ceramic brakes (Coilovers or OEM Strut)</v>
      </c>
      <c r="AB822" s="8" t="str">
        <f>(BMW!AA78)</f>
        <v>Use OEM</v>
      </c>
      <c r="AC822" s="8" t="str">
        <f>(BMW!AB78)</f>
        <v>M14x1.25x27mm Conical</v>
      </c>
      <c r="AD822" s="8">
        <f>(BMW!AC78)</f>
        <v>0</v>
      </c>
    </row>
    <row r="823" spans="1:30" x14ac:dyDescent="0.25">
      <c r="A823" s="7" t="s">
        <v>1974</v>
      </c>
      <c r="B823" s="8" t="str">
        <f>(BMW!A79)</f>
        <v>M3/M4 (F80/F82/F83)</v>
      </c>
      <c r="C823" s="9" t="str">
        <f>(BMW!B79)</f>
        <v>2015-2018</v>
      </c>
      <c r="D823" s="59" t="str">
        <f>(BMW!C79)</f>
        <v>FF11</v>
      </c>
      <c r="E823" s="8" t="str">
        <f>(BMW!D79)</f>
        <v>Liquid Metal</v>
      </c>
      <c r="F823" s="8" t="str">
        <f>(BMW!E79)</f>
        <v>11L010023043LM</v>
      </c>
      <c r="G823" s="14">
        <f>(BMW!F79)</f>
        <v>7</v>
      </c>
      <c r="H823" s="12" t="str">
        <f>(BMW!G79)</f>
        <v>20"</v>
      </c>
      <c r="I823" s="12" t="str">
        <f>(BMW!H79)</f>
        <v>10.0"</v>
      </c>
      <c r="J823" s="12" t="str">
        <f>(BMW!I79)</f>
        <v>23</v>
      </c>
      <c r="K823" s="12" t="str">
        <f>(BMW!J79)</f>
        <v>5x120</v>
      </c>
      <c r="L823" s="12">
        <f>(BMW!K79)</f>
        <v>72.599999999999994</v>
      </c>
      <c r="M823" s="8" t="str">
        <f>(BMW!L79)</f>
        <v>Low Offset</v>
      </c>
      <c r="N823" s="8">
        <f>(BMW!M79)</f>
        <v>0</v>
      </c>
      <c r="O823" s="9" t="str">
        <f>(BMW!N79)</f>
        <v>275/30R20</v>
      </c>
      <c r="P823" s="60" t="str">
        <f>(BMW!O79)</f>
        <v>FF11</v>
      </c>
      <c r="Q823" s="8" t="str">
        <f>(BMW!P79)</f>
        <v>11L011043043LM</v>
      </c>
      <c r="R823" s="14">
        <f>(BMW!Q79)</f>
        <v>16</v>
      </c>
      <c r="S823" s="12" t="str">
        <f>(BMW!R79)</f>
        <v>20"</v>
      </c>
      <c r="T823" s="12" t="str">
        <f>(BMW!S79)</f>
        <v>11.0"</v>
      </c>
      <c r="U823" s="12" t="str">
        <f>(BMW!T79)</f>
        <v>43</v>
      </c>
      <c r="V823" s="12" t="str">
        <f>(BMW!U79)</f>
        <v>5x120</v>
      </c>
      <c r="W823" s="12">
        <f>(BMW!V79)</f>
        <v>72.599999999999994</v>
      </c>
      <c r="X823" s="8" t="str">
        <f>(BMW!W79)</f>
        <v>Low Offset</v>
      </c>
      <c r="Y823" s="8">
        <f>(BMW!X79)</f>
        <v>0</v>
      </c>
      <c r="Z823" s="9" t="str">
        <f>(BMW!Y79)</f>
        <v>295/30R20</v>
      </c>
      <c r="AA823" s="8" t="str">
        <f>(BMW!Z79)</f>
        <v>Clears Carbon Ceramic brakes (with OEM Strut only)</v>
      </c>
      <c r="AB823" s="8" t="str">
        <f>(BMW!AA79)</f>
        <v>Use OEM</v>
      </c>
      <c r="AC823" s="8" t="str">
        <f>(BMW!AB79)</f>
        <v>M14x1.25x27mm Conical</v>
      </c>
      <c r="AD823" s="8">
        <f>(BMW!AC79)</f>
        <v>0</v>
      </c>
    </row>
    <row r="824" spans="1:30" x14ac:dyDescent="0.25">
      <c r="A824" s="7" t="s">
        <v>1974</v>
      </c>
      <c r="B824" s="8" t="str">
        <f>(BMW!A80)</f>
        <v>M3/M4 (F80/F82/F83)</v>
      </c>
      <c r="C824" s="9" t="str">
        <f>(BMW!B80)</f>
        <v>2015-2018</v>
      </c>
      <c r="D824" s="59" t="str">
        <f>(BMW!C80)</f>
        <v>FF11</v>
      </c>
      <c r="E824" s="8" t="str">
        <f>(BMW!D80)</f>
        <v>Tarmac</v>
      </c>
      <c r="F824" s="8" t="str">
        <f>(BMW!E80)</f>
        <v>11L009520043TM</v>
      </c>
      <c r="G824" s="14">
        <f>(BMW!F80)</f>
        <v>20</v>
      </c>
      <c r="H824" s="12" t="str">
        <f>(BMW!G80)</f>
        <v>20"</v>
      </c>
      <c r="I824" s="12" t="str">
        <f>(BMW!H80)</f>
        <v>9.5"</v>
      </c>
      <c r="J824" s="12" t="str">
        <f>(BMW!I80)</f>
        <v>20</v>
      </c>
      <c r="K824" s="12" t="str">
        <f>(BMW!J80)</f>
        <v>5x120</v>
      </c>
      <c r="L824" s="12">
        <f>(BMW!K80)</f>
        <v>72.599999999999994</v>
      </c>
      <c r="M824" s="8" t="str">
        <f>(BMW!L80)</f>
        <v>Low Offset</v>
      </c>
      <c r="N824" s="8">
        <f>(BMW!M80)</f>
        <v>0</v>
      </c>
      <c r="O824" s="9" t="str">
        <f>(BMW!N80)</f>
        <v>265/30R20</v>
      </c>
      <c r="P824" s="60" t="str">
        <f>(BMW!O80)</f>
        <v>FF11</v>
      </c>
      <c r="Q824" s="8" t="str">
        <f>(BMW!P80)</f>
        <v>11L011043043TM</v>
      </c>
      <c r="R824" s="14">
        <f>(BMW!Q80)</f>
        <v>26</v>
      </c>
      <c r="S824" s="12" t="str">
        <f>(BMW!R80)</f>
        <v>20"</v>
      </c>
      <c r="T824" s="12" t="str">
        <f>(BMW!S80)</f>
        <v>11.0"</v>
      </c>
      <c r="U824" s="12" t="str">
        <f>(BMW!T80)</f>
        <v>43</v>
      </c>
      <c r="V824" s="12" t="str">
        <f>(BMW!U80)</f>
        <v>5x120</v>
      </c>
      <c r="W824" s="12">
        <f>(BMW!V80)</f>
        <v>72.599999999999994</v>
      </c>
      <c r="X824" s="8" t="str">
        <f>(BMW!W80)</f>
        <v>Low Offset</v>
      </c>
      <c r="Y824" s="8">
        <f>(BMW!X80)</f>
        <v>0</v>
      </c>
      <c r="Z824" s="9" t="str">
        <f>(BMW!Y80)</f>
        <v>295/30R20</v>
      </c>
      <c r="AA824" s="8" t="str">
        <f>(BMW!Z80)</f>
        <v>Clears Carbon Ceramic brakes (Coilovers or OEM Strut)</v>
      </c>
      <c r="AB824" s="8" t="str">
        <f>(BMW!AA80)</f>
        <v>Use OEM</v>
      </c>
      <c r="AC824" s="8" t="str">
        <f>(BMW!AB80)</f>
        <v>M14x1.25x27mm Conical</v>
      </c>
      <c r="AD824" s="8">
        <f>(BMW!AC80)</f>
        <v>0</v>
      </c>
    </row>
    <row r="825" spans="1:30" x14ac:dyDescent="0.25">
      <c r="A825" s="7" t="s">
        <v>1974</v>
      </c>
      <c r="B825" s="8" t="str">
        <f>(BMW!A81)</f>
        <v>M3/M4 (F80/F82/F83)</v>
      </c>
      <c r="C825" s="9" t="str">
        <f>(BMW!B81)</f>
        <v>2015-2018</v>
      </c>
      <c r="D825" s="59" t="str">
        <f>(BMW!C81)</f>
        <v>FF11</v>
      </c>
      <c r="E825" s="8" t="str">
        <f>(BMW!D81)</f>
        <v>Tarmac</v>
      </c>
      <c r="F825" s="8" t="str">
        <f>(BMW!E81)</f>
        <v>11L010023043TM</v>
      </c>
      <c r="G825" s="14">
        <f>(BMW!F81)</f>
        <v>5</v>
      </c>
      <c r="H825" s="12" t="str">
        <f>(BMW!G81)</f>
        <v>20"</v>
      </c>
      <c r="I825" s="12" t="str">
        <f>(BMW!H81)</f>
        <v>10.0"</v>
      </c>
      <c r="J825" s="12" t="str">
        <f>(BMW!I81)</f>
        <v>23</v>
      </c>
      <c r="K825" s="12" t="str">
        <f>(BMW!J81)</f>
        <v>5x120</v>
      </c>
      <c r="L825" s="12">
        <f>(BMW!K81)</f>
        <v>72.599999999999994</v>
      </c>
      <c r="M825" s="8" t="str">
        <f>(BMW!L81)</f>
        <v>Low Offset</v>
      </c>
      <c r="N825" s="8">
        <f>(BMW!M81)</f>
        <v>0</v>
      </c>
      <c r="O825" s="9" t="str">
        <f>(BMW!N81)</f>
        <v>275/30R20</v>
      </c>
      <c r="P825" s="60" t="str">
        <f>(BMW!O81)</f>
        <v>FF11</v>
      </c>
      <c r="Q825" s="8" t="str">
        <f>(BMW!P81)</f>
        <v>11L011043043TM</v>
      </c>
      <c r="R825" s="14">
        <f>(BMW!Q81)</f>
        <v>26</v>
      </c>
      <c r="S825" s="12" t="str">
        <f>(BMW!R81)</f>
        <v>20"</v>
      </c>
      <c r="T825" s="12" t="str">
        <f>(BMW!S81)</f>
        <v>11.0"</v>
      </c>
      <c r="U825" s="12" t="str">
        <f>(BMW!T81)</f>
        <v>43</v>
      </c>
      <c r="V825" s="12" t="str">
        <f>(BMW!U81)</f>
        <v>5x120</v>
      </c>
      <c r="W825" s="12">
        <f>(BMW!V81)</f>
        <v>72.599999999999994</v>
      </c>
      <c r="X825" s="8" t="str">
        <f>(BMW!W81)</f>
        <v>Low Offset</v>
      </c>
      <c r="Y825" s="8">
        <f>(BMW!X81)</f>
        <v>0</v>
      </c>
      <c r="Z825" s="9" t="str">
        <f>(BMW!Y81)</f>
        <v>295/30R20</v>
      </c>
      <c r="AA825" s="8" t="str">
        <f>(BMW!Z81)</f>
        <v>Clears Carbon Ceramic brakes (with OEM Strut only)</v>
      </c>
      <c r="AB825" s="8" t="str">
        <f>(BMW!AA81)</f>
        <v>Use OEM</v>
      </c>
      <c r="AC825" s="8" t="str">
        <f>(BMW!AB81)</f>
        <v>M14x1.25x27mm Conical</v>
      </c>
      <c r="AD825" s="8">
        <f>(BMW!AC81)</f>
        <v>0</v>
      </c>
    </row>
    <row r="826" spans="1:30" x14ac:dyDescent="0.25">
      <c r="A826" s="7" t="s">
        <v>1974</v>
      </c>
      <c r="B826" s="8" t="e">
        <f>(BMW!#REF!)</f>
        <v>#REF!</v>
      </c>
      <c r="C826" s="9" t="e">
        <f>(BMW!#REF!)</f>
        <v>#REF!</v>
      </c>
      <c r="D826" s="59" t="e">
        <f>(BMW!#REF!)</f>
        <v>#REF!</v>
      </c>
      <c r="E826" s="8" t="e">
        <f>(BMW!#REF!)</f>
        <v>#REF!</v>
      </c>
      <c r="F826" s="8" t="e">
        <f>(BMW!#REF!)</f>
        <v>#REF!</v>
      </c>
      <c r="G826" s="14" t="e">
        <f>(BMW!#REF!)</f>
        <v>#REF!</v>
      </c>
      <c r="H826" s="12" t="e">
        <f>(BMW!#REF!)</f>
        <v>#REF!</v>
      </c>
      <c r="I826" s="12" t="e">
        <f>(BMW!#REF!)</f>
        <v>#REF!</v>
      </c>
      <c r="J826" s="12" t="e">
        <f>(BMW!#REF!)</f>
        <v>#REF!</v>
      </c>
      <c r="K826" s="12" t="e">
        <f>(BMW!#REF!)</f>
        <v>#REF!</v>
      </c>
      <c r="L826" s="12" t="e">
        <f>(BMW!#REF!)</f>
        <v>#REF!</v>
      </c>
      <c r="M826" s="8" t="e">
        <f>(BMW!#REF!)</f>
        <v>#REF!</v>
      </c>
      <c r="N826" s="8" t="e">
        <f>(BMW!#REF!)</f>
        <v>#REF!</v>
      </c>
      <c r="O826" s="9" t="e">
        <f>(BMW!#REF!)</f>
        <v>#REF!</v>
      </c>
      <c r="P826" s="60" t="e">
        <f>(BMW!#REF!)</f>
        <v>#REF!</v>
      </c>
      <c r="Q826" s="8" t="e">
        <f>(BMW!#REF!)</f>
        <v>#REF!</v>
      </c>
      <c r="R826" s="14" t="e">
        <f>(BMW!#REF!)</f>
        <v>#REF!</v>
      </c>
      <c r="S826" s="12" t="e">
        <f>(BMW!#REF!)</f>
        <v>#REF!</v>
      </c>
      <c r="T826" s="12" t="e">
        <f>(BMW!#REF!)</f>
        <v>#REF!</v>
      </c>
      <c r="U826" s="12" t="e">
        <f>(BMW!#REF!)</f>
        <v>#REF!</v>
      </c>
      <c r="V826" s="12" t="e">
        <f>(BMW!#REF!)</f>
        <v>#REF!</v>
      </c>
      <c r="W826" s="12" t="e">
        <f>(BMW!#REF!)</f>
        <v>#REF!</v>
      </c>
      <c r="X826" s="8" t="e">
        <f>(BMW!#REF!)</f>
        <v>#REF!</v>
      </c>
      <c r="Y826" s="8" t="e">
        <f>(BMW!#REF!)</f>
        <v>#REF!</v>
      </c>
      <c r="Z826" s="9" t="e">
        <f>(BMW!#REF!)</f>
        <v>#REF!</v>
      </c>
      <c r="AA826" s="8" t="e">
        <f>(BMW!#REF!)</f>
        <v>#REF!</v>
      </c>
      <c r="AB826" s="8" t="e">
        <f>(BMW!#REF!)</f>
        <v>#REF!</v>
      </c>
      <c r="AC826" s="8" t="e">
        <f>(BMW!#REF!)</f>
        <v>#REF!</v>
      </c>
      <c r="AD826" s="8" t="e">
        <f>(BMW!#REF!)</f>
        <v>#REF!</v>
      </c>
    </row>
    <row r="827" spans="1:30" x14ac:dyDescent="0.25">
      <c r="A827" s="7" t="s">
        <v>1974</v>
      </c>
      <c r="B827" s="8" t="e">
        <f>(BMW!#REF!)</f>
        <v>#REF!</v>
      </c>
      <c r="C827" s="9" t="e">
        <f>(BMW!#REF!)</f>
        <v>#REF!</v>
      </c>
      <c r="D827" s="59" t="e">
        <f>(BMW!#REF!)</f>
        <v>#REF!</v>
      </c>
      <c r="E827" s="8" t="e">
        <f>(BMW!#REF!)</f>
        <v>#REF!</v>
      </c>
      <c r="F827" s="8" t="e">
        <f>(BMW!#REF!)</f>
        <v>#REF!</v>
      </c>
      <c r="G827" s="14" t="e">
        <f>(BMW!#REF!)</f>
        <v>#REF!</v>
      </c>
      <c r="H827" s="12" t="e">
        <f>(BMW!#REF!)</f>
        <v>#REF!</v>
      </c>
      <c r="I827" s="12" t="e">
        <f>(BMW!#REF!)</f>
        <v>#REF!</v>
      </c>
      <c r="J827" s="12" t="e">
        <f>(BMW!#REF!)</f>
        <v>#REF!</v>
      </c>
      <c r="K827" s="12" t="e">
        <f>(BMW!#REF!)</f>
        <v>#REF!</v>
      </c>
      <c r="L827" s="12" t="e">
        <f>(BMW!#REF!)</f>
        <v>#REF!</v>
      </c>
      <c r="M827" s="8" t="e">
        <f>(BMW!#REF!)</f>
        <v>#REF!</v>
      </c>
      <c r="N827" s="8" t="e">
        <f>(BMW!#REF!)</f>
        <v>#REF!</v>
      </c>
      <c r="O827" s="9" t="e">
        <f>(BMW!#REF!)</f>
        <v>#REF!</v>
      </c>
      <c r="P827" s="60" t="e">
        <f>(BMW!#REF!)</f>
        <v>#REF!</v>
      </c>
      <c r="Q827" s="8" t="e">
        <f>(BMW!#REF!)</f>
        <v>#REF!</v>
      </c>
      <c r="R827" s="14" t="e">
        <f>(BMW!#REF!)</f>
        <v>#REF!</v>
      </c>
      <c r="S827" s="12" t="e">
        <f>(BMW!#REF!)</f>
        <v>#REF!</v>
      </c>
      <c r="T827" s="12" t="e">
        <f>(BMW!#REF!)</f>
        <v>#REF!</v>
      </c>
      <c r="U827" s="12" t="e">
        <f>(BMW!#REF!)</f>
        <v>#REF!</v>
      </c>
      <c r="V827" s="12" t="e">
        <f>(BMW!#REF!)</f>
        <v>#REF!</v>
      </c>
      <c r="W827" s="12" t="e">
        <f>(BMW!#REF!)</f>
        <v>#REF!</v>
      </c>
      <c r="X827" s="8" t="e">
        <f>(BMW!#REF!)</f>
        <v>#REF!</v>
      </c>
      <c r="Y827" s="8" t="e">
        <f>(BMW!#REF!)</f>
        <v>#REF!</v>
      </c>
      <c r="Z827" s="9" t="e">
        <f>(BMW!#REF!)</f>
        <v>#REF!</v>
      </c>
      <c r="AA827" s="8" t="e">
        <f>(BMW!#REF!)</f>
        <v>#REF!</v>
      </c>
      <c r="AB827" s="8" t="e">
        <f>(BMW!#REF!)</f>
        <v>#REF!</v>
      </c>
      <c r="AC827" s="8" t="e">
        <f>(BMW!#REF!)</f>
        <v>#REF!</v>
      </c>
      <c r="AD827" s="8" t="e">
        <f>(BMW!#REF!)</f>
        <v>#REF!</v>
      </c>
    </row>
    <row r="828" spans="1:30" x14ac:dyDescent="0.25">
      <c r="A828" s="7" t="s">
        <v>1974</v>
      </c>
      <c r="B828" s="8" t="e">
        <f>(BMW!#REF!)</f>
        <v>#REF!</v>
      </c>
      <c r="C828" s="9" t="e">
        <f>(BMW!#REF!)</f>
        <v>#REF!</v>
      </c>
      <c r="D828" s="59" t="e">
        <f>(BMW!#REF!)</f>
        <v>#REF!</v>
      </c>
      <c r="E828" s="8" t="e">
        <f>(BMW!#REF!)</f>
        <v>#REF!</v>
      </c>
      <c r="F828" s="8" t="e">
        <f>(BMW!#REF!)</f>
        <v>#REF!</v>
      </c>
      <c r="G828" s="14" t="e">
        <f>(BMW!#REF!)</f>
        <v>#REF!</v>
      </c>
      <c r="H828" s="12" t="e">
        <f>(BMW!#REF!)</f>
        <v>#REF!</v>
      </c>
      <c r="I828" s="12" t="e">
        <f>(BMW!#REF!)</f>
        <v>#REF!</v>
      </c>
      <c r="J828" s="12" t="e">
        <f>(BMW!#REF!)</f>
        <v>#REF!</v>
      </c>
      <c r="K828" s="12" t="e">
        <f>(BMW!#REF!)</f>
        <v>#REF!</v>
      </c>
      <c r="L828" s="12" t="e">
        <f>(BMW!#REF!)</f>
        <v>#REF!</v>
      </c>
      <c r="M828" s="8" t="e">
        <f>(BMW!#REF!)</f>
        <v>#REF!</v>
      </c>
      <c r="N828" s="8" t="e">
        <f>(BMW!#REF!)</f>
        <v>#REF!</v>
      </c>
      <c r="O828" s="9" t="e">
        <f>(BMW!#REF!)</f>
        <v>#REF!</v>
      </c>
      <c r="P828" s="60" t="e">
        <f>(BMW!#REF!)</f>
        <v>#REF!</v>
      </c>
      <c r="Q828" s="8" t="e">
        <f>(BMW!#REF!)</f>
        <v>#REF!</v>
      </c>
      <c r="R828" s="14" t="e">
        <f>(BMW!#REF!)</f>
        <v>#REF!</v>
      </c>
      <c r="S828" s="12" t="e">
        <f>(BMW!#REF!)</f>
        <v>#REF!</v>
      </c>
      <c r="T828" s="12" t="e">
        <f>(BMW!#REF!)</f>
        <v>#REF!</v>
      </c>
      <c r="U828" s="12" t="e">
        <f>(BMW!#REF!)</f>
        <v>#REF!</v>
      </c>
      <c r="V828" s="12" t="e">
        <f>(BMW!#REF!)</f>
        <v>#REF!</v>
      </c>
      <c r="W828" s="12" t="e">
        <f>(BMW!#REF!)</f>
        <v>#REF!</v>
      </c>
      <c r="X828" s="8" t="e">
        <f>(BMW!#REF!)</f>
        <v>#REF!</v>
      </c>
      <c r="Y828" s="8" t="e">
        <f>(BMW!#REF!)</f>
        <v>#REF!</v>
      </c>
      <c r="Z828" s="9" t="e">
        <f>(BMW!#REF!)</f>
        <v>#REF!</v>
      </c>
      <c r="AA828" s="8" t="e">
        <f>(BMW!#REF!)</f>
        <v>#REF!</v>
      </c>
      <c r="AB828" s="8" t="e">
        <f>(BMW!#REF!)</f>
        <v>#REF!</v>
      </c>
      <c r="AC828" s="8" t="e">
        <f>(BMW!#REF!)</f>
        <v>#REF!</v>
      </c>
      <c r="AD828" s="8" t="e">
        <f>(BMW!#REF!)</f>
        <v>#REF!</v>
      </c>
    </row>
    <row r="829" spans="1:30" x14ac:dyDescent="0.25">
      <c r="A829" s="7" t="s">
        <v>1974</v>
      </c>
      <c r="B829" s="8" t="str">
        <f>(BMW!A82)</f>
        <v>M5 (F10)</v>
      </c>
      <c r="C829" s="9" t="str">
        <f>(BMW!B82)</f>
        <v>2011-2016</v>
      </c>
      <c r="D829" s="59" t="str">
        <f>(BMW!C82)</f>
        <v>FF04</v>
      </c>
      <c r="E829" s="8" t="str">
        <f>(BMW!D82)</f>
        <v>Liquid Metal</v>
      </c>
      <c r="F829" s="8" t="str">
        <f>(BMW!E82)</f>
        <v>04M009025043LM</v>
      </c>
      <c r="G829" s="14">
        <f>(BMW!F82)</f>
        <v>2</v>
      </c>
      <c r="H829" s="12" t="str">
        <f>(BMW!G82)</f>
        <v>20"</v>
      </c>
      <c r="I829" s="12" t="str">
        <f>(BMW!H82)</f>
        <v>9.0"</v>
      </c>
      <c r="J829" s="12" t="str">
        <f>(BMW!I82)</f>
        <v>25</v>
      </c>
      <c r="K829" s="12" t="str">
        <f>(BMW!J82)</f>
        <v>5x120</v>
      </c>
      <c r="L829" s="12">
        <f>(BMW!K82)</f>
        <v>72.599999999999994</v>
      </c>
      <c r="M829" s="8" t="str">
        <f>(BMW!L82)</f>
        <v>Medium Offset</v>
      </c>
      <c r="N829" s="8">
        <f>(BMW!M82)</f>
        <v>25.8</v>
      </c>
      <c r="O829" s="9" t="str">
        <f>(BMW!N82)</f>
        <v>265/35R20</v>
      </c>
      <c r="P829" s="60" t="str">
        <f>(BMW!O82)</f>
        <v>FF04</v>
      </c>
      <c r="Q829" s="8" t="str">
        <f>(BMW!P82)</f>
        <v>04L010526043LM</v>
      </c>
      <c r="R829" s="14">
        <f>(BMW!Q82)</f>
        <v>29</v>
      </c>
      <c r="S829" s="12" t="str">
        <f>(BMW!R82)</f>
        <v>20"</v>
      </c>
      <c r="T829" s="12" t="str">
        <f>(BMW!S82)</f>
        <v>10.5"</v>
      </c>
      <c r="U829" s="12" t="str">
        <f>(BMW!T82)</f>
        <v>26</v>
      </c>
      <c r="V829" s="12" t="str">
        <f>(BMW!U82)</f>
        <v>5x120</v>
      </c>
      <c r="W829" s="12">
        <f>(BMW!V82)</f>
        <v>72.599999999999994</v>
      </c>
      <c r="X829" s="8" t="str">
        <f>(BMW!W82)</f>
        <v>Low Offset</v>
      </c>
      <c r="Y829" s="8">
        <f>(BMW!X82)</f>
        <v>25.2</v>
      </c>
      <c r="Z829" s="9" t="str">
        <f>(BMW!Y82)</f>
        <v>295/30R20</v>
      </c>
      <c r="AA829" s="8" t="str">
        <f>(BMW!Z82)</f>
        <v>Carbon Ceramic equipped cars need 3mm front spacer to sit wheel above recessed rotor hat. Dust shield may need to be modified to clear barrel. Ref: http://www.turnermotorsport.com/p-215372-turner-bmw-3mm-big-pad-wheel-spacers-pair-e70e71-f02-f06-f07-f10-f12f13-f22-f25-f3x-pair.aspx</v>
      </c>
      <c r="AB829" s="8" t="str">
        <f>(BMW!AA82)</f>
        <v>Use OEM</v>
      </c>
      <c r="AC829" s="8" t="str">
        <f>(BMW!AB82)</f>
        <v>M12x1.50 x27mm Conical</v>
      </c>
      <c r="AD829" s="8">
        <f>(BMW!AC82)</f>
        <v>0</v>
      </c>
    </row>
    <row r="830" spans="1:30" x14ac:dyDescent="0.25">
      <c r="A830" s="7" t="s">
        <v>1974</v>
      </c>
      <c r="B830" s="8" t="e">
        <f>(BMW!#REF!)</f>
        <v>#REF!</v>
      </c>
      <c r="C830" s="9" t="e">
        <f>(BMW!#REF!)</f>
        <v>#REF!</v>
      </c>
      <c r="D830" s="59" t="e">
        <f>(BMW!#REF!)</f>
        <v>#REF!</v>
      </c>
      <c r="E830" s="8" t="e">
        <f>(BMW!#REF!)</f>
        <v>#REF!</v>
      </c>
      <c r="F830" s="8" t="e">
        <f>(BMW!#REF!)</f>
        <v>#REF!</v>
      </c>
      <c r="G830" s="14" t="e">
        <f>(BMW!#REF!)</f>
        <v>#REF!</v>
      </c>
      <c r="H830" s="12" t="e">
        <f>(BMW!#REF!)</f>
        <v>#REF!</v>
      </c>
      <c r="I830" s="12" t="e">
        <f>(BMW!#REF!)</f>
        <v>#REF!</v>
      </c>
      <c r="J830" s="12" t="e">
        <f>(BMW!#REF!)</f>
        <v>#REF!</v>
      </c>
      <c r="K830" s="12" t="e">
        <f>(BMW!#REF!)</f>
        <v>#REF!</v>
      </c>
      <c r="L830" s="12" t="e">
        <f>(BMW!#REF!)</f>
        <v>#REF!</v>
      </c>
      <c r="M830" s="8" t="e">
        <f>(BMW!#REF!)</f>
        <v>#REF!</v>
      </c>
      <c r="N830" s="8" t="e">
        <f>(BMW!#REF!)</f>
        <v>#REF!</v>
      </c>
      <c r="O830" s="9" t="e">
        <f>(BMW!#REF!)</f>
        <v>#REF!</v>
      </c>
      <c r="P830" s="60" t="e">
        <f>(BMW!#REF!)</f>
        <v>#REF!</v>
      </c>
      <c r="Q830" s="8" t="e">
        <f>(BMW!#REF!)</f>
        <v>#REF!</v>
      </c>
      <c r="R830" s="14" t="e">
        <f>(BMW!#REF!)</f>
        <v>#REF!</v>
      </c>
      <c r="S830" s="12" t="e">
        <f>(BMW!#REF!)</f>
        <v>#REF!</v>
      </c>
      <c r="T830" s="12" t="e">
        <f>(BMW!#REF!)</f>
        <v>#REF!</v>
      </c>
      <c r="U830" s="12" t="e">
        <f>(BMW!#REF!)</f>
        <v>#REF!</v>
      </c>
      <c r="V830" s="12" t="e">
        <f>(BMW!#REF!)</f>
        <v>#REF!</v>
      </c>
      <c r="W830" s="12" t="e">
        <f>(BMW!#REF!)</f>
        <v>#REF!</v>
      </c>
      <c r="X830" s="8" t="e">
        <f>(BMW!#REF!)</f>
        <v>#REF!</v>
      </c>
      <c r="Y830" s="8" t="e">
        <f>(BMW!#REF!)</f>
        <v>#REF!</v>
      </c>
      <c r="Z830" s="9" t="e">
        <f>(BMW!#REF!)</f>
        <v>#REF!</v>
      </c>
      <c r="AA830" s="8" t="e">
        <f>(BMW!#REF!)</f>
        <v>#REF!</v>
      </c>
      <c r="AB830" s="8" t="e">
        <f>(BMW!#REF!)</f>
        <v>#REF!</v>
      </c>
      <c r="AC830" s="8" t="e">
        <f>(BMW!#REF!)</f>
        <v>#REF!</v>
      </c>
      <c r="AD830" s="8" t="e">
        <f>(BMW!#REF!)</f>
        <v>#REF!</v>
      </c>
    </row>
    <row r="831" spans="1:30" x14ac:dyDescent="0.25">
      <c r="A831" s="7" t="s">
        <v>1974</v>
      </c>
      <c r="B831" s="8" t="e">
        <f>(BMW!#REF!)</f>
        <v>#REF!</v>
      </c>
      <c r="C831" s="9" t="e">
        <f>(BMW!#REF!)</f>
        <v>#REF!</v>
      </c>
      <c r="D831" s="59" t="e">
        <f>(BMW!#REF!)</f>
        <v>#REF!</v>
      </c>
      <c r="E831" s="8" t="e">
        <f>(BMW!#REF!)</f>
        <v>#REF!</v>
      </c>
      <c r="F831" s="8" t="e">
        <f>(BMW!#REF!)</f>
        <v>#REF!</v>
      </c>
      <c r="G831" s="14" t="e">
        <f>(BMW!#REF!)</f>
        <v>#REF!</v>
      </c>
      <c r="H831" s="12" t="e">
        <f>(BMW!#REF!)</f>
        <v>#REF!</v>
      </c>
      <c r="I831" s="12" t="e">
        <f>(BMW!#REF!)</f>
        <v>#REF!</v>
      </c>
      <c r="J831" s="12" t="e">
        <f>(BMW!#REF!)</f>
        <v>#REF!</v>
      </c>
      <c r="K831" s="12" t="e">
        <f>(BMW!#REF!)</f>
        <v>#REF!</v>
      </c>
      <c r="L831" s="12" t="e">
        <f>(BMW!#REF!)</f>
        <v>#REF!</v>
      </c>
      <c r="M831" s="8" t="e">
        <f>(BMW!#REF!)</f>
        <v>#REF!</v>
      </c>
      <c r="N831" s="8" t="e">
        <f>(BMW!#REF!)</f>
        <v>#REF!</v>
      </c>
      <c r="O831" s="9" t="e">
        <f>(BMW!#REF!)</f>
        <v>#REF!</v>
      </c>
      <c r="P831" s="60" t="e">
        <f>(BMW!#REF!)</f>
        <v>#REF!</v>
      </c>
      <c r="Q831" s="8" t="e">
        <f>(BMW!#REF!)</f>
        <v>#REF!</v>
      </c>
      <c r="R831" s="14" t="e">
        <f>(BMW!#REF!)</f>
        <v>#REF!</v>
      </c>
      <c r="S831" s="12" t="e">
        <f>(BMW!#REF!)</f>
        <v>#REF!</v>
      </c>
      <c r="T831" s="12" t="e">
        <f>(BMW!#REF!)</f>
        <v>#REF!</v>
      </c>
      <c r="U831" s="12" t="e">
        <f>(BMW!#REF!)</f>
        <v>#REF!</v>
      </c>
      <c r="V831" s="12" t="e">
        <f>(BMW!#REF!)</f>
        <v>#REF!</v>
      </c>
      <c r="W831" s="12" t="e">
        <f>(BMW!#REF!)</f>
        <v>#REF!</v>
      </c>
      <c r="X831" s="8" t="e">
        <f>(BMW!#REF!)</f>
        <v>#REF!</v>
      </c>
      <c r="Y831" s="8" t="e">
        <f>(BMW!#REF!)</f>
        <v>#REF!</v>
      </c>
      <c r="Z831" s="9" t="e">
        <f>(BMW!#REF!)</f>
        <v>#REF!</v>
      </c>
      <c r="AA831" s="8" t="e">
        <f>(BMW!#REF!)</f>
        <v>#REF!</v>
      </c>
      <c r="AB831" s="8" t="e">
        <f>(BMW!#REF!)</f>
        <v>#REF!</v>
      </c>
      <c r="AC831" s="8" t="e">
        <f>(BMW!#REF!)</f>
        <v>#REF!</v>
      </c>
      <c r="AD831" s="8" t="e">
        <f>(BMW!#REF!)</f>
        <v>#REF!</v>
      </c>
    </row>
    <row r="832" spans="1:30" x14ac:dyDescent="0.25">
      <c r="A832" s="7" t="s">
        <v>1974</v>
      </c>
      <c r="B832" s="8" t="str">
        <f>(BMW!A83)</f>
        <v>M5 (F90)</v>
      </c>
      <c r="C832" s="9" t="str">
        <f>(BMW!B83)</f>
        <v>2018-2020</v>
      </c>
      <c r="D832" s="59" t="str">
        <f>(BMW!C83)</f>
        <v>FF01</v>
      </c>
      <c r="E832" s="8" t="str">
        <f>(BMW!D83)</f>
        <v>Tarmac</v>
      </c>
      <c r="F832" s="8" t="str">
        <f>(BMW!E83)</f>
        <v>01M009025013TM</v>
      </c>
      <c r="G832" s="14">
        <f>(BMW!F83)</f>
        <v>0</v>
      </c>
      <c r="H832" s="12" t="str">
        <f>(BMW!G83)</f>
        <v>20"</v>
      </c>
      <c r="I832" s="12" t="str">
        <f>(BMW!H83)</f>
        <v>9.0"</v>
      </c>
      <c r="J832" s="12" t="str">
        <f>(BMW!I83)</f>
        <v>25</v>
      </c>
      <c r="K832" s="12" t="str">
        <f>(BMW!J83)</f>
        <v>5x112</v>
      </c>
      <c r="L832" s="12">
        <f>(BMW!K83)</f>
        <v>66.56</v>
      </c>
      <c r="M832" s="8" t="str">
        <f>(BMW!L83)</f>
        <v>Medium Offset</v>
      </c>
      <c r="N832" s="8">
        <f>(BMW!M83)</f>
        <v>25.8</v>
      </c>
      <c r="O832" s="9" t="str">
        <f>(BMW!N83)</f>
        <v>265/35R20</v>
      </c>
      <c r="P832" s="60" t="str">
        <f>(BMW!O83)</f>
        <v>FF01</v>
      </c>
      <c r="Q832" s="8" t="str">
        <f>(BMW!P83)</f>
        <v>01M010535013TM</v>
      </c>
      <c r="R832" s="14">
        <f>(BMW!Q83)</f>
        <v>1</v>
      </c>
      <c r="S832" s="12" t="str">
        <f>(BMW!R83)</f>
        <v>20"</v>
      </c>
      <c r="T832" s="12" t="str">
        <f>(BMW!S83)</f>
        <v>10.5"</v>
      </c>
      <c r="U832" s="12" t="str">
        <f>(BMW!T83)</f>
        <v>35</v>
      </c>
      <c r="V832" s="12" t="str">
        <f>(BMW!U83)</f>
        <v>5x112</v>
      </c>
      <c r="W832" s="12">
        <f>(BMW!V83)</f>
        <v>66.56</v>
      </c>
      <c r="X832" s="8" t="str">
        <f>(BMW!W83)</f>
        <v>Medium Offset</v>
      </c>
      <c r="Y832" s="8">
        <f>(BMW!X83)</f>
        <v>28</v>
      </c>
      <c r="Z832" s="9" t="str">
        <f>(BMW!Y83)</f>
        <v>295/35R20</v>
      </c>
      <c r="AA832" s="8" t="str">
        <f>(BMW!Z83)</f>
        <v>Spacers needed to achieve OEM front space: 5mm front &amp; 7mm rear</v>
      </c>
      <c r="AB832" s="8" t="str">
        <f>(BMW!AA83)</f>
        <v>Use OEM</v>
      </c>
      <c r="AC832" s="8" t="str">
        <f>(BMW!AB83)</f>
        <v>M14x1.25x27mm Conical</v>
      </c>
      <c r="AD832" s="8">
        <f>(BMW!AC83)</f>
        <v>0</v>
      </c>
    </row>
    <row r="833" spans="1:30" x14ac:dyDescent="0.25">
      <c r="A833" s="7" t="s">
        <v>1974</v>
      </c>
      <c r="B833" s="8" t="str">
        <f>(BMW!A84)</f>
        <v>M5 (F90)</v>
      </c>
      <c r="C833" s="9" t="str">
        <f>(BMW!B84)</f>
        <v>2018-2020</v>
      </c>
      <c r="D833" s="59" t="str">
        <f>(BMW!C84)</f>
        <v>FF04</v>
      </c>
      <c r="E833" s="8" t="str">
        <f>(BMW!D84)</f>
        <v>Liquid Metal</v>
      </c>
      <c r="F833" s="8" t="str">
        <f>(BMW!E84)</f>
        <v>04H009535013LM</v>
      </c>
      <c r="G833" s="14">
        <f>(BMW!F84)</f>
        <v>13</v>
      </c>
      <c r="H833" s="12" t="str">
        <f>(BMW!G84)</f>
        <v>20"</v>
      </c>
      <c r="I833" s="12" t="str">
        <f>(BMW!H84)</f>
        <v>9.5"</v>
      </c>
      <c r="J833" s="12" t="str">
        <f>(BMW!I84)</f>
        <v>35</v>
      </c>
      <c r="K833" s="12" t="str">
        <f>(BMW!J84)</f>
        <v>5x112</v>
      </c>
      <c r="L833" s="12">
        <f>(BMW!K84)</f>
        <v>66.56</v>
      </c>
      <c r="M833" s="8" t="str">
        <f>(BMW!L84)</f>
        <v>High Offset</v>
      </c>
      <c r="N833" s="8">
        <f>(BMW!M84)</f>
        <v>26.4</v>
      </c>
      <c r="O833" s="9" t="str">
        <f>(BMW!N84)</f>
        <v>275/35R20</v>
      </c>
      <c r="P833" s="60" t="str">
        <f>(BMW!O84)</f>
        <v>FF04</v>
      </c>
      <c r="Q833" s="8" t="str">
        <f>(BMW!P84)</f>
        <v>04M010535013LM</v>
      </c>
      <c r="R833" s="14">
        <f>(BMW!Q84)</f>
        <v>1</v>
      </c>
      <c r="S833" s="12" t="str">
        <f>(BMW!R84)</f>
        <v>20"</v>
      </c>
      <c r="T833" s="12" t="str">
        <f>(BMW!S84)</f>
        <v>10.5"</v>
      </c>
      <c r="U833" s="12" t="str">
        <f>(BMW!T84)</f>
        <v>35</v>
      </c>
      <c r="V833" s="12" t="str">
        <f>(BMW!U84)</f>
        <v>5x112</v>
      </c>
      <c r="W833" s="12">
        <f>(BMW!V84)</f>
        <v>66.56</v>
      </c>
      <c r="X833" s="8" t="str">
        <f>(BMW!W84)</f>
        <v>Medium Offset</v>
      </c>
      <c r="Y833" s="8">
        <f>(BMW!X84)</f>
        <v>26.2</v>
      </c>
      <c r="Z833" s="9" t="str">
        <f>(BMW!Y84)</f>
        <v>295/35R20</v>
      </c>
      <c r="AA833" s="8" t="str">
        <f>(BMW!Z84)</f>
        <v>Spacers needed to achieve OEM front space: 7mm front &amp; rear</v>
      </c>
      <c r="AB833" s="8" t="str">
        <f>(BMW!AA84)</f>
        <v>Use OEM</v>
      </c>
      <c r="AC833" s="8" t="str">
        <f>(BMW!AB84)</f>
        <v>M14x1.25x27mm Conical</v>
      </c>
      <c r="AD833" s="8">
        <f>(BMW!AC84)</f>
        <v>0</v>
      </c>
    </row>
    <row r="834" spans="1:30" x14ac:dyDescent="0.25">
      <c r="A834" s="7" t="s">
        <v>1974</v>
      </c>
      <c r="B834" s="8" t="str">
        <f>(BMW!A85)</f>
        <v>M5 (F90)</v>
      </c>
      <c r="C834" s="9" t="str">
        <f>(BMW!B85)</f>
        <v>2018-2020</v>
      </c>
      <c r="D834" s="59" t="str">
        <f>(BMW!C85)</f>
        <v>FF04</v>
      </c>
      <c r="E834" s="8" t="str">
        <f>(BMW!D85)</f>
        <v>Tarmac</v>
      </c>
      <c r="F834" s="8" t="str">
        <f>(BMW!E85)</f>
        <v>04H009535013TM</v>
      </c>
      <c r="G834" s="14">
        <f>(BMW!F85)</f>
        <v>37</v>
      </c>
      <c r="H834" s="12" t="str">
        <f>(BMW!G85)</f>
        <v>20"</v>
      </c>
      <c r="I834" s="12" t="str">
        <f>(BMW!H85)</f>
        <v>9.5"</v>
      </c>
      <c r="J834" s="12" t="str">
        <f>(BMW!I85)</f>
        <v>35</v>
      </c>
      <c r="K834" s="12" t="str">
        <f>(BMW!J85)</f>
        <v>5x112</v>
      </c>
      <c r="L834" s="12">
        <f>(BMW!K85)</f>
        <v>66.56</v>
      </c>
      <c r="M834" s="8" t="str">
        <f>(BMW!L85)</f>
        <v>High Offset</v>
      </c>
      <c r="N834" s="8">
        <f>(BMW!M85)</f>
        <v>26.4</v>
      </c>
      <c r="O834" s="9" t="str">
        <f>(BMW!N85)</f>
        <v>275/35R20</v>
      </c>
      <c r="P834" s="60" t="str">
        <f>(BMW!O85)</f>
        <v>FF04</v>
      </c>
      <c r="Q834" s="8" t="str">
        <f>(BMW!P85)</f>
        <v>04M010535013TM</v>
      </c>
      <c r="R834" s="14">
        <f>(BMW!Q85)</f>
        <v>28</v>
      </c>
      <c r="S834" s="12" t="str">
        <f>(BMW!R85)</f>
        <v>20"</v>
      </c>
      <c r="T834" s="12" t="str">
        <f>(BMW!S85)</f>
        <v>10.5"</v>
      </c>
      <c r="U834" s="12" t="str">
        <f>(BMW!T85)</f>
        <v>35</v>
      </c>
      <c r="V834" s="12" t="str">
        <f>(BMW!U85)</f>
        <v>5x112</v>
      </c>
      <c r="W834" s="12">
        <f>(BMW!V85)</f>
        <v>66.56</v>
      </c>
      <c r="X834" s="8" t="str">
        <f>(BMW!W85)</f>
        <v>Medium Offset</v>
      </c>
      <c r="Y834" s="8">
        <f>(BMW!X85)</f>
        <v>26.2</v>
      </c>
      <c r="Z834" s="9" t="str">
        <f>(BMW!Y85)</f>
        <v>295/35R20</v>
      </c>
      <c r="AA834" s="8" t="str">
        <f>(BMW!Z85)</f>
        <v>Spacers needed to achieve OEM front space: 7mm front &amp; rear</v>
      </c>
      <c r="AB834" s="8" t="str">
        <f>(BMW!AA85)</f>
        <v>Use OEM</v>
      </c>
      <c r="AC834" s="8" t="str">
        <f>(BMW!AB85)</f>
        <v>M14x1.25x27mm Conical</v>
      </c>
      <c r="AD834" s="8">
        <f>(BMW!AC85)</f>
        <v>0</v>
      </c>
    </row>
    <row r="835" spans="1:30" x14ac:dyDescent="0.25">
      <c r="A835" s="7" t="s">
        <v>1974</v>
      </c>
      <c r="B835" s="8" t="e">
        <f>(BMW!#REF!)</f>
        <v>#REF!</v>
      </c>
      <c r="C835" s="9" t="e">
        <f>(BMW!#REF!)</f>
        <v>#REF!</v>
      </c>
      <c r="D835" s="59" t="e">
        <f>(BMW!#REF!)</f>
        <v>#REF!</v>
      </c>
      <c r="E835" s="8" t="e">
        <f>(BMW!#REF!)</f>
        <v>#REF!</v>
      </c>
      <c r="F835" s="8" t="e">
        <f>(BMW!#REF!)</f>
        <v>#REF!</v>
      </c>
      <c r="G835" s="14" t="e">
        <f>(BMW!#REF!)</f>
        <v>#REF!</v>
      </c>
      <c r="H835" s="12" t="e">
        <f>(BMW!#REF!)</f>
        <v>#REF!</v>
      </c>
      <c r="I835" s="12" t="e">
        <f>(BMW!#REF!)</f>
        <v>#REF!</v>
      </c>
      <c r="J835" s="12" t="e">
        <f>(BMW!#REF!)</f>
        <v>#REF!</v>
      </c>
      <c r="K835" s="12" t="e">
        <f>(BMW!#REF!)</f>
        <v>#REF!</v>
      </c>
      <c r="L835" s="12" t="e">
        <f>(BMW!#REF!)</f>
        <v>#REF!</v>
      </c>
      <c r="M835" s="8" t="e">
        <f>(BMW!#REF!)</f>
        <v>#REF!</v>
      </c>
      <c r="N835" s="8" t="e">
        <f>(BMW!#REF!)</f>
        <v>#REF!</v>
      </c>
      <c r="O835" s="9" t="e">
        <f>(BMW!#REF!)</f>
        <v>#REF!</v>
      </c>
      <c r="P835" s="60" t="e">
        <f>(BMW!#REF!)</f>
        <v>#REF!</v>
      </c>
      <c r="Q835" s="8" t="e">
        <f>(BMW!#REF!)</f>
        <v>#REF!</v>
      </c>
      <c r="R835" s="14" t="e">
        <f>(BMW!#REF!)</f>
        <v>#REF!</v>
      </c>
      <c r="S835" s="12" t="e">
        <f>(BMW!#REF!)</f>
        <v>#REF!</v>
      </c>
      <c r="T835" s="12" t="e">
        <f>(BMW!#REF!)</f>
        <v>#REF!</v>
      </c>
      <c r="U835" s="12" t="e">
        <f>(BMW!#REF!)</f>
        <v>#REF!</v>
      </c>
      <c r="V835" s="12" t="e">
        <f>(BMW!#REF!)</f>
        <v>#REF!</v>
      </c>
      <c r="W835" s="12" t="e">
        <f>(BMW!#REF!)</f>
        <v>#REF!</v>
      </c>
      <c r="X835" s="8" t="e">
        <f>(BMW!#REF!)</f>
        <v>#REF!</v>
      </c>
      <c r="Y835" s="8" t="e">
        <f>(BMW!#REF!)</f>
        <v>#REF!</v>
      </c>
      <c r="Z835" s="9" t="e">
        <f>(BMW!#REF!)</f>
        <v>#REF!</v>
      </c>
      <c r="AA835" s="8" t="e">
        <f>(BMW!#REF!)</f>
        <v>#REF!</v>
      </c>
      <c r="AB835" s="8" t="e">
        <f>(BMW!#REF!)</f>
        <v>#REF!</v>
      </c>
      <c r="AC835" s="8" t="e">
        <f>(BMW!#REF!)</f>
        <v>#REF!</v>
      </c>
      <c r="AD835" s="8" t="e">
        <f>(BMW!#REF!)</f>
        <v>#REF!</v>
      </c>
    </row>
    <row r="836" spans="1:30" x14ac:dyDescent="0.25">
      <c r="A836" s="7" t="s">
        <v>1974</v>
      </c>
      <c r="B836" s="8" t="e">
        <f>(BMW!#REF!)</f>
        <v>#REF!</v>
      </c>
      <c r="C836" s="9" t="e">
        <f>(BMW!#REF!)</f>
        <v>#REF!</v>
      </c>
      <c r="D836" s="59" t="e">
        <f>(BMW!#REF!)</f>
        <v>#REF!</v>
      </c>
      <c r="E836" s="8" t="e">
        <f>(BMW!#REF!)</f>
        <v>#REF!</v>
      </c>
      <c r="F836" s="8" t="e">
        <f>(BMW!#REF!)</f>
        <v>#REF!</v>
      </c>
      <c r="G836" s="14" t="e">
        <f>(BMW!#REF!)</f>
        <v>#REF!</v>
      </c>
      <c r="H836" s="12" t="e">
        <f>(BMW!#REF!)</f>
        <v>#REF!</v>
      </c>
      <c r="I836" s="12" t="e">
        <f>(BMW!#REF!)</f>
        <v>#REF!</v>
      </c>
      <c r="J836" s="12" t="e">
        <f>(BMW!#REF!)</f>
        <v>#REF!</v>
      </c>
      <c r="K836" s="12" t="e">
        <f>(BMW!#REF!)</f>
        <v>#REF!</v>
      </c>
      <c r="L836" s="12" t="e">
        <f>(BMW!#REF!)</f>
        <v>#REF!</v>
      </c>
      <c r="M836" s="8" t="e">
        <f>(BMW!#REF!)</f>
        <v>#REF!</v>
      </c>
      <c r="N836" s="8" t="e">
        <f>(BMW!#REF!)</f>
        <v>#REF!</v>
      </c>
      <c r="O836" s="9" t="e">
        <f>(BMW!#REF!)</f>
        <v>#REF!</v>
      </c>
      <c r="P836" s="60" t="e">
        <f>(BMW!#REF!)</f>
        <v>#REF!</v>
      </c>
      <c r="Q836" s="8" t="e">
        <f>(BMW!#REF!)</f>
        <v>#REF!</v>
      </c>
      <c r="R836" s="14" t="e">
        <f>(BMW!#REF!)</f>
        <v>#REF!</v>
      </c>
      <c r="S836" s="12" t="e">
        <f>(BMW!#REF!)</f>
        <v>#REF!</v>
      </c>
      <c r="T836" s="12" t="e">
        <f>(BMW!#REF!)</f>
        <v>#REF!</v>
      </c>
      <c r="U836" s="12" t="e">
        <f>(BMW!#REF!)</f>
        <v>#REF!</v>
      </c>
      <c r="V836" s="12" t="e">
        <f>(BMW!#REF!)</f>
        <v>#REF!</v>
      </c>
      <c r="W836" s="12" t="e">
        <f>(BMW!#REF!)</f>
        <v>#REF!</v>
      </c>
      <c r="X836" s="8" t="e">
        <f>(BMW!#REF!)</f>
        <v>#REF!</v>
      </c>
      <c r="Y836" s="8" t="e">
        <f>(BMW!#REF!)</f>
        <v>#REF!</v>
      </c>
      <c r="Z836" s="9" t="e">
        <f>(BMW!#REF!)</f>
        <v>#REF!</v>
      </c>
      <c r="AA836" s="8" t="e">
        <f>(BMW!#REF!)</f>
        <v>#REF!</v>
      </c>
      <c r="AB836" s="8" t="e">
        <f>(BMW!#REF!)</f>
        <v>#REF!</v>
      </c>
      <c r="AC836" s="8" t="e">
        <f>(BMW!#REF!)</f>
        <v>#REF!</v>
      </c>
      <c r="AD836" s="8" t="e">
        <f>(BMW!#REF!)</f>
        <v>#REF!</v>
      </c>
    </row>
    <row r="837" spans="1:30" x14ac:dyDescent="0.25">
      <c r="A837" s="7" t="s">
        <v>1974</v>
      </c>
      <c r="B837" s="8" t="e">
        <f>(BMW!#REF!)</f>
        <v>#REF!</v>
      </c>
      <c r="C837" s="9" t="e">
        <f>(BMW!#REF!)</f>
        <v>#REF!</v>
      </c>
      <c r="D837" s="59" t="e">
        <f>(BMW!#REF!)</f>
        <v>#REF!</v>
      </c>
      <c r="E837" s="8" t="e">
        <f>(BMW!#REF!)</f>
        <v>#REF!</v>
      </c>
      <c r="F837" s="8" t="e">
        <f>(BMW!#REF!)</f>
        <v>#REF!</v>
      </c>
      <c r="G837" s="14" t="e">
        <f>(BMW!#REF!)</f>
        <v>#REF!</v>
      </c>
      <c r="H837" s="12" t="e">
        <f>(BMW!#REF!)</f>
        <v>#REF!</v>
      </c>
      <c r="I837" s="12" t="e">
        <f>(BMW!#REF!)</f>
        <v>#REF!</v>
      </c>
      <c r="J837" s="12" t="e">
        <f>(BMW!#REF!)</f>
        <v>#REF!</v>
      </c>
      <c r="K837" s="12" t="e">
        <f>(BMW!#REF!)</f>
        <v>#REF!</v>
      </c>
      <c r="L837" s="12" t="e">
        <f>(BMW!#REF!)</f>
        <v>#REF!</v>
      </c>
      <c r="M837" s="8" t="e">
        <f>(BMW!#REF!)</f>
        <v>#REF!</v>
      </c>
      <c r="N837" s="8" t="e">
        <f>(BMW!#REF!)</f>
        <v>#REF!</v>
      </c>
      <c r="O837" s="9" t="e">
        <f>(BMW!#REF!)</f>
        <v>#REF!</v>
      </c>
      <c r="P837" s="60" t="e">
        <f>(BMW!#REF!)</f>
        <v>#REF!</v>
      </c>
      <c r="Q837" s="8" t="e">
        <f>(BMW!#REF!)</f>
        <v>#REF!</v>
      </c>
      <c r="R837" s="14" t="e">
        <f>(BMW!#REF!)</f>
        <v>#REF!</v>
      </c>
      <c r="S837" s="12" t="e">
        <f>(BMW!#REF!)</f>
        <v>#REF!</v>
      </c>
      <c r="T837" s="12" t="e">
        <f>(BMW!#REF!)</f>
        <v>#REF!</v>
      </c>
      <c r="U837" s="12" t="e">
        <f>(BMW!#REF!)</f>
        <v>#REF!</v>
      </c>
      <c r="V837" s="12" t="e">
        <f>(BMW!#REF!)</f>
        <v>#REF!</v>
      </c>
      <c r="W837" s="12" t="e">
        <f>(BMW!#REF!)</f>
        <v>#REF!</v>
      </c>
      <c r="X837" s="8" t="e">
        <f>(BMW!#REF!)</f>
        <v>#REF!</v>
      </c>
      <c r="Y837" s="8" t="e">
        <f>(BMW!#REF!)</f>
        <v>#REF!</v>
      </c>
      <c r="Z837" s="9" t="e">
        <f>(BMW!#REF!)</f>
        <v>#REF!</v>
      </c>
      <c r="AA837" s="8" t="e">
        <f>(BMW!#REF!)</f>
        <v>#REF!</v>
      </c>
      <c r="AB837" s="8" t="e">
        <f>(BMW!#REF!)</f>
        <v>#REF!</v>
      </c>
      <c r="AC837" s="8" t="e">
        <f>(BMW!#REF!)</f>
        <v>#REF!</v>
      </c>
      <c r="AD837" s="8" t="e">
        <f>(BMW!#REF!)</f>
        <v>#REF!</v>
      </c>
    </row>
    <row r="838" spans="1:30" x14ac:dyDescent="0.25">
      <c r="A838" s="7" t="s">
        <v>1974</v>
      </c>
      <c r="B838" s="8" t="e">
        <f>(BMW!#REF!)</f>
        <v>#REF!</v>
      </c>
      <c r="C838" s="9" t="e">
        <f>(BMW!#REF!)</f>
        <v>#REF!</v>
      </c>
      <c r="D838" s="59" t="e">
        <f>(BMW!#REF!)</f>
        <v>#REF!</v>
      </c>
      <c r="E838" s="8" t="e">
        <f>(BMW!#REF!)</f>
        <v>#REF!</v>
      </c>
      <c r="F838" s="8" t="e">
        <f>(BMW!#REF!)</f>
        <v>#REF!</v>
      </c>
      <c r="G838" s="14" t="e">
        <f>(BMW!#REF!)</f>
        <v>#REF!</v>
      </c>
      <c r="H838" s="12" t="e">
        <f>(BMW!#REF!)</f>
        <v>#REF!</v>
      </c>
      <c r="I838" s="12" t="e">
        <f>(BMW!#REF!)</f>
        <v>#REF!</v>
      </c>
      <c r="J838" s="12" t="e">
        <f>(BMW!#REF!)</f>
        <v>#REF!</v>
      </c>
      <c r="K838" s="12" t="e">
        <f>(BMW!#REF!)</f>
        <v>#REF!</v>
      </c>
      <c r="L838" s="12" t="e">
        <f>(BMW!#REF!)</f>
        <v>#REF!</v>
      </c>
      <c r="M838" s="8" t="e">
        <f>(BMW!#REF!)</f>
        <v>#REF!</v>
      </c>
      <c r="N838" s="8" t="e">
        <f>(BMW!#REF!)</f>
        <v>#REF!</v>
      </c>
      <c r="O838" s="9" t="e">
        <f>(BMW!#REF!)</f>
        <v>#REF!</v>
      </c>
      <c r="P838" s="60" t="e">
        <f>(BMW!#REF!)</f>
        <v>#REF!</v>
      </c>
      <c r="Q838" s="8" t="e">
        <f>(BMW!#REF!)</f>
        <v>#REF!</v>
      </c>
      <c r="R838" s="14" t="e">
        <f>(BMW!#REF!)</f>
        <v>#REF!</v>
      </c>
      <c r="S838" s="12" t="e">
        <f>(BMW!#REF!)</f>
        <v>#REF!</v>
      </c>
      <c r="T838" s="12" t="e">
        <f>(BMW!#REF!)</f>
        <v>#REF!</v>
      </c>
      <c r="U838" s="12" t="e">
        <f>(BMW!#REF!)</f>
        <v>#REF!</v>
      </c>
      <c r="V838" s="12" t="e">
        <f>(BMW!#REF!)</f>
        <v>#REF!</v>
      </c>
      <c r="W838" s="12" t="e">
        <f>(BMW!#REF!)</f>
        <v>#REF!</v>
      </c>
      <c r="X838" s="8" t="e">
        <f>(BMW!#REF!)</f>
        <v>#REF!</v>
      </c>
      <c r="Y838" s="8" t="e">
        <f>(BMW!#REF!)</f>
        <v>#REF!</v>
      </c>
      <c r="Z838" s="9" t="e">
        <f>(BMW!#REF!)</f>
        <v>#REF!</v>
      </c>
      <c r="AA838" s="8" t="e">
        <f>(BMW!#REF!)</f>
        <v>#REF!</v>
      </c>
      <c r="AB838" s="8" t="e">
        <f>(BMW!#REF!)</f>
        <v>#REF!</v>
      </c>
      <c r="AC838" s="8" t="e">
        <f>(BMW!#REF!)</f>
        <v>#REF!</v>
      </c>
      <c r="AD838" s="8" t="e">
        <f>(BMW!#REF!)</f>
        <v>#REF!</v>
      </c>
    </row>
    <row r="839" spans="1:30" x14ac:dyDescent="0.25">
      <c r="A839" s="7" t="s">
        <v>1974</v>
      </c>
      <c r="B839" s="8" t="e">
        <f>(BMW!#REF!)</f>
        <v>#REF!</v>
      </c>
      <c r="C839" s="9" t="e">
        <f>(BMW!#REF!)</f>
        <v>#REF!</v>
      </c>
      <c r="D839" s="59" t="e">
        <f>(BMW!#REF!)</f>
        <v>#REF!</v>
      </c>
      <c r="E839" s="8" t="e">
        <f>(BMW!#REF!)</f>
        <v>#REF!</v>
      </c>
      <c r="F839" s="8" t="e">
        <f>(BMW!#REF!)</f>
        <v>#REF!</v>
      </c>
      <c r="G839" s="14" t="e">
        <f>(BMW!#REF!)</f>
        <v>#REF!</v>
      </c>
      <c r="H839" s="12" t="e">
        <f>(BMW!#REF!)</f>
        <v>#REF!</v>
      </c>
      <c r="I839" s="12" t="e">
        <f>(BMW!#REF!)</f>
        <v>#REF!</v>
      </c>
      <c r="J839" s="12" t="e">
        <f>(BMW!#REF!)</f>
        <v>#REF!</v>
      </c>
      <c r="K839" s="12" t="e">
        <f>(BMW!#REF!)</f>
        <v>#REF!</v>
      </c>
      <c r="L839" s="12" t="e">
        <f>(BMW!#REF!)</f>
        <v>#REF!</v>
      </c>
      <c r="M839" s="8" t="e">
        <f>(BMW!#REF!)</f>
        <v>#REF!</v>
      </c>
      <c r="N839" s="8" t="e">
        <f>(BMW!#REF!)</f>
        <v>#REF!</v>
      </c>
      <c r="O839" s="9" t="e">
        <f>(BMW!#REF!)</f>
        <v>#REF!</v>
      </c>
      <c r="P839" s="60" t="e">
        <f>(BMW!#REF!)</f>
        <v>#REF!</v>
      </c>
      <c r="Q839" s="8" t="e">
        <f>(BMW!#REF!)</f>
        <v>#REF!</v>
      </c>
      <c r="R839" s="14" t="e">
        <f>(BMW!#REF!)</f>
        <v>#REF!</v>
      </c>
      <c r="S839" s="12" t="e">
        <f>(BMW!#REF!)</f>
        <v>#REF!</v>
      </c>
      <c r="T839" s="12" t="e">
        <f>(BMW!#REF!)</f>
        <v>#REF!</v>
      </c>
      <c r="U839" s="12" t="e">
        <f>(BMW!#REF!)</f>
        <v>#REF!</v>
      </c>
      <c r="V839" s="12" t="e">
        <f>(BMW!#REF!)</f>
        <v>#REF!</v>
      </c>
      <c r="W839" s="12" t="e">
        <f>(BMW!#REF!)</f>
        <v>#REF!</v>
      </c>
      <c r="X839" s="8" t="e">
        <f>(BMW!#REF!)</f>
        <v>#REF!</v>
      </c>
      <c r="Y839" s="8" t="e">
        <f>(BMW!#REF!)</f>
        <v>#REF!</v>
      </c>
      <c r="Z839" s="9" t="e">
        <f>(BMW!#REF!)</f>
        <v>#REF!</v>
      </c>
      <c r="AA839" s="8" t="e">
        <f>(BMW!#REF!)</f>
        <v>#REF!</v>
      </c>
      <c r="AB839" s="8" t="e">
        <f>(BMW!#REF!)</f>
        <v>#REF!</v>
      </c>
      <c r="AC839" s="8" t="e">
        <f>(BMW!#REF!)</f>
        <v>#REF!</v>
      </c>
      <c r="AD839" s="8" t="e">
        <f>(BMW!#REF!)</f>
        <v>#REF!</v>
      </c>
    </row>
    <row r="840" spans="1:30" x14ac:dyDescent="0.25">
      <c r="A840" s="7" t="s">
        <v>1974</v>
      </c>
      <c r="B840" s="8" t="e">
        <f>(BMW!#REF!)</f>
        <v>#REF!</v>
      </c>
      <c r="C840" s="9" t="e">
        <f>(BMW!#REF!)</f>
        <v>#REF!</v>
      </c>
      <c r="D840" s="59" t="e">
        <f>(BMW!#REF!)</f>
        <v>#REF!</v>
      </c>
      <c r="E840" s="8" t="e">
        <f>(BMW!#REF!)</f>
        <v>#REF!</v>
      </c>
      <c r="F840" s="8" t="e">
        <f>(BMW!#REF!)</f>
        <v>#REF!</v>
      </c>
      <c r="G840" s="14" t="e">
        <f>(BMW!#REF!)</f>
        <v>#REF!</v>
      </c>
      <c r="H840" s="12" t="e">
        <f>(BMW!#REF!)</f>
        <v>#REF!</v>
      </c>
      <c r="I840" s="12" t="e">
        <f>(BMW!#REF!)</f>
        <v>#REF!</v>
      </c>
      <c r="J840" s="12" t="e">
        <f>(BMW!#REF!)</f>
        <v>#REF!</v>
      </c>
      <c r="K840" s="12" t="e">
        <f>(BMW!#REF!)</f>
        <v>#REF!</v>
      </c>
      <c r="L840" s="12" t="e">
        <f>(BMW!#REF!)</f>
        <v>#REF!</v>
      </c>
      <c r="M840" s="8" t="e">
        <f>(BMW!#REF!)</f>
        <v>#REF!</v>
      </c>
      <c r="N840" s="8" t="e">
        <f>(BMW!#REF!)</f>
        <v>#REF!</v>
      </c>
      <c r="O840" s="9" t="e">
        <f>(BMW!#REF!)</f>
        <v>#REF!</v>
      </c>
      <c r="P840" s="60" t="e">
        <f>(BMW!#REF!)</f>
        <v>#REF!</v>
      </c>
      <c r="Q840" s="8" t="e">
        <f>(BMW!#REF!)</f>
        <v>#REF!</v>
      </c>
      <c r="R840" s="14" t="e">
        <f>(BMW!#REF!)</f>
        <v>#REF!</v>
      </c>
      <c r="S840" s="12" t="e">
        <f>(BMW!#REF!)</f>
        <v>#REF!</v>
      </c>
      <c r="T840" s="12" t="e">
        <f>(BMW!#REF!)</f>
        <v>#REF!</v>
      </c>
      <c r="U840" s="12" t="e">
        <f>(BMW!#REF!)</f>
        <v>#REF!</v>
      </c>
      <c r="V840" s="12" t="e">
        <f>(BMW!#REF!)</f>
        <v>#REF!</v>
      </c>
      <c r="W840" s="12" t="e">
        <f>(BMW!#REF!)</f>
        <v>#REF!</v>
      </c>
      <c r="X840" s="8" t="e">
        <f>(BMW!#REF!)</f>
        <v>#REF!</v>
      </c>
      <c r="Y840" s="8" t="e">
        <f>(BMW!#REF!)</f>
        <v>#REF!</v>
      </c>
      <c r="Z840" s="9" t="e">
        <f>(BMW!#REF!)</f>
        <v>#REF!</v>
      </c>
      <c r="AA840" s="8" t="e">
        <f>(BMW!#REF!)</f>
        <v>#REF!</v>
      </c>
      <c r="AB840" s="8" t="e">
        <f>(BMW!#REF!)</f>
        <v>#REF!</v>
      </c>
      <c r="AC840" s="8" t="e">
        <f>(BMW!#REF!)</f>
        <v>#REF!</v>
      </c>
      <c r="AD840" s="8" t="e">
        <f>(BMW!#REF!)</f>
        <v>#REF!</v>
      </c>
    </row>
    <row r="841" spans="1:30" x14ac:dyDescent="0.25">
      <c r="A841" s="7" t="s">
        <v>1974</v>
      </c>
      <c r="B841" s="8" t="e">
        <f>(BMW!#REF!)</f>
        <v>#REF!</v>
      </c>
      <c r="C841" s="9" t="e">
        <f>(BMW!#REF!)</f>
        <v>#REF!</v>
      </c>
      <c r="D841" s="59" t="e">
        <f>(BMW!#REF!)</f>
        <v>#REF!</v>
      </c>
      <c r="E841" s="8" t="e">
        <f>(BMW!#REF!)</f>
        <v>#REF!</v>
      </c>
      <c r="F841" s="8" t="e">
        <f>(BMW!#REF!)</f>
        <v>#REF!</v>
      </c>
      <c r="G841" s="14" t="e">
        <f>(BMW!#REF!)</f>
        <v>#REF!</v>
      </c>
      <c r="H841" s="12" t="e">
        <f>(BMW!#REF!)</f>
        <v>#REF!</v>
      </c>
      <c r="I841" s="12" t="e">
        <f>(BMW!#REF!)</f>
        <v>#REF!</v>
      </c>
      <c r="J841" s="12" t="e">
        <f>(BMW!#REF!)</f>
        <v>#REF!</v>
      </c>
      <c r="K841" s="12" t="e">
        <f>(BMW!#REF!)</f>
        <v>#REF!</v>
      </c>
      <c r="L841" s="12" t="e">
        <f>(BMW!#REF!)</f>
        <v>#REF!</v>
      </c>
      <c r="M841" s="8" t="e">
        <f>(BMW!#REF!)</f>
        <v>#REF!</v>
      </c>
      <c r="N841" s="8" t="e">
        <f>(BMW!#REF!)</f>
        <v>#REF!</v>
      </c>
      <c r="O841" s="9" t="e">
        <f>(BMW!#REF!)</f>
        <v>#REF!</v>
      </c>
      <c r="P841" s="60" t="e">
        <f>(BMW!#REF!)</f>
        <v>#REF!</v>
      </c>
      <c r="Q841" s="8" t="e">
        <f>(BMW!#REF!)</f>
        <v>#REF!</v>
      </c>
      <c r="R841" s="14" t="e">
        <f>(BMW!#REF!)</f>
        <v>#REF!</v>
      </c>
      <c r="S841" s="12" t="e">
        <f>(BMW!#REF!)</f>
        <v>#REF!</v>
      </c>
      <c r="T841" s="12" t="e">
        <f>(BMW!#REF!)</f>
        <v>#REF!</v>
      </c>
      <c r="U841" s="12" t="e">
        <f>(BMW!#REF!)</f>
        <v>#REF!</v>
      </c>
      <c r="V841" s="12" t="e">
        <f>(BMW!#REF!)</f>
        <v>#REF!</v>
      </c>
      <c r="W841" s="12" t="e">
        <f>(BMW!#REF!)</f>
        <v>#REF!</v>
      </c>
      <c r="X841" s="8" t="e">
        <f>(BMW!#REF!)</f>
        <v>#REF!</v>
      </c>
      <c r="Y841" s="8" t="e">
        <f>(BMW!#REF!)</f>
        <v>#REF!</v>
      </c>
      <c r="Z841" s="9" t="e">
        <f>(BMW!#REF!)</f>
        <v>#REF!</v>
      </c>
      <c r="AA841" s="8" t="e">
        <f>(BMW!#REF!)</f>
        <v>#REF!</v>
      </c>
      <c r="AB841" s="8" t="e">
        <f>(BMW!#REF!)</f>
        <v>#REF!</v>
      </c>
      <c r="AC841" s="8" t="e">
        <f>(BMW!#REF!)</f>
        <v>#REF!</v>
      </c>
      <c r="AD841" s="8" t="e">
        <f>(BMW!#REF!)</f>
        <v>#REF!</v>
      </c>
    </row>
    <row r="842" spans="1:30" x14ac:dyDescent="0.25">
      <c r="A842" s="7" t="s">
        <v>1974</v>
      </c>
      <c r="B842" s="8" t="e">
        <f>(BMW!#REF!)</f>
        <v>#REF!</v>
      </c>
      <c r="C842" s="9" t="e">
        <f>(BMW!#REF!)</f>
        <v>#REF!</v>
      </c>
      <c r="D842" s="59" t="e">
        <f>(BMW!#REF!)</f>
        <v>#REF!</v>
      </c>
      <c r="E842" s="8" t="e">
        <f>(BMW!#REF!)</f>
        <v>#REF!</v>
      </c>
      <c r="F842" s="8" t="e">
        <f>(BMW!#REF!)</f>
        <v>#REF!</v>
      </c>
      <c r="G842" s="14" t="e">
        <f>(BMW!#REF!)</f>
        <v>#REF!</v>
      </c>
      <c r="H842" s="12" t="e">
        <f>(BMW!#REF!)</f>
        <v>#REF!</v>
      </c>
      <c r="I842" s="12" t="e">
        <f>(BMW!#REF!)</f>
        <v>#REF!</v>
      </c>
      <c r="J842" s="12" t="e">
        <f>(BMW!#REF!)</f>
        <v>#REF!</v>
      </c>
      <c r="K842" s="12" t="e">
        <f>(BMW!#REF!)</f>
        <v>#REF!</v>
      </c>
      <c r="L842" s="12" t="e">
        <f>(BMW!#REF!)</f>
        <v>#REF!</v>
      </c>
      <c r="M842" s="8" t="e">
        <f>(BMW!#REF!)</f>
        <v>#REF!</v>
      </c>
      <c r="N842" s="8" t="e">
        <f>(BMW!#REF!)</f>
        <v>#REF!</v>
      </c>
      <c r="O842" s="9" t="e">
        <f>(BMW!#REF!)</f>
        <v>#REF!</v>
      </c>
      <c r="P842" s="60" t="e">
        <f>(BMW!#REF!)</f>
        <v>#REF!</v>
      </c>
      <c r="Q842" s="8" t="e">
        <f>(BMW!#REF!)</f>
        <v>#REF!</v>
      </c>
      <c r="R842" s="14" t="e">
        <f>(BMW!#REF!)</f>
        <v>#REF!</v>
      </c>
      <c r="S842" s="12" t="e">
        <f>(BMW!#REF!)</f>
        <v>#REF!</v>
      </c>
      <c r="T842" s="12" t="e">
        <f>(BMW!#REF!)</f>
        <v>#REF!</v>
      </c>
      <c r="U842" s="12" t="e">
        <f>(BMW!#REF!)</f>
        <v>#REF!</v>
      </c>
      <c r="V842" s="12" t="e">
        <f>(BMW!#REF!)</f>
        <v>#REF!</v>
      </c>
      <c r="W842" s="12" t="e">
        <f>(BMW!#REF!)</f>
        <v>#REF!</v>
      </c>
      <c r="X842" s="8" t="e">
        <f>(BMW!#REF!)</f>
        <v>#REF!</v>
      </c>
      <c r="Y842" s="8" t="e">
        <f>(BMW!#REF!)</f>
        <v>#REF!</v>
      </c>
      <c r="Z842" s="9" t="e">
        <f>(BMW!#REF!)</f>
        <v>#REF!</v>
      </c>
      <c r="AA842" s="8" t="e">
        <f>(BMW!#REF!)</f>
        <v>#REF!</v>
      </c>
      <c r="AB842" s="8" t="e">
        <f>(BMW!#REF!)</f>
        <v>#REF!</v>
      </c>
      <c r="AC842" s="8" t="e">
        <f>(BMW!#REF!)</f>
        <v>#REF!</v>
      </c>
      <c r="AD842" s="8" t="e">
        <f>(BMW!#REF!)</f>
        <v>#REF!</v>
      </c>
    </row>
    <row r="843" spans="1:30" x14ac:dyDescent="0.25">
      <c r="A843" s="7" t="s">
        <v>1974</v>
      </c>
      <c r="B843" s="8" t="e">
        <f>(BMW!#REF!)</f>
        <v>#REF!</v>
      </c>
      <c r="C843" s="9" t="e">
        <f>(BMW!#REF!)</f>
        <v>#REF!</v>
      </c>
      <c r="D843" s="59" t="e">
        <f>(BMW!#REF!)</f>
        <v>#REF!</v>
      </c>
      <c r="E843" s="8" t="e">
        <f>(BMW!#REF!)</f>
        <v>#REF!</v>
      </c>
      <c r="F843" s="8" t="e">
        <f>(BMW!#REF!)</f>
        <v>#REF!</v>
      </c>
      <c r="G843" s="14" t="e">
        <f>(BMW!#REF!)</f>
        <v>#REF!</v>
      </c>
      <c r="H843" s="12" t="e">
        <f>(BMW!#REF!)</f>
        <v>#REF!</v>
      </c>
      <c r="I843" s="12" t="e">
        <f>(BMW!#REF!)</f>
        <v>#REF!</v>
      </c>
      <c r="J843" s="12" t="e">
        <f>(BMW!#REF!)</f>
        <v>#REF!</v>
      </c>
      <c r="K843" s="12" t="e">
        <f>(BMW!#REF!)</f>
        <v>#REF!</v>
      </c>
      <c r="L843" s="12" t="e">
        <f>(BMW!#REF!)</f>
        <v>#REF!</v>
      </c>
      <c r="M843" s="8" t="e">
        <f>(BMW!#REF!)</f>
        <v>#REF!</v>
      </c>
      <c r="N843" s="8" t="e">
        <f>(BMW!#REF!)</f>
        <v>#REF!</v>
      </c>
      <c r="O843" s="9" t="e">
        <f>(BMW!#REF!)</f>
        <v>#REF!</v>
      </c>
      <c r="P843" s="60" t="e">
        <f>(BMW!#REF!)</f>
        <v>#REF!</v>
      </c>
      <c r="Q843" s="8" t="e">
        <f>(BMW!#REF!)</f>
        <v>#REF!</v>
      </c>
      <c r="R843" s="14" t="e">
        <f>(BMW!#REF!)</f>
        <v>#REF!</v>
      </c>
      <c r="S843" s="12" t="e">
        <f>(BMW!#REF!)</f>
        <v>#REF!</v>
      </c>
      <c r="T843" s="12" t="e">
        <f>(BMW!#REF!)</f>
        <v>#REF!</v>
      </c>
      <c r="U843" s="12" t="e">
        <f>(BMW!#REF!)</f>
        <v>#REF!</v>
      </c>
      <c r="V843" s="12" t="e">
        <f>(BMW!#REF!)</f>
        <v>#REF!</v>
      </c>
      <c r="W843" s="12" t="e">
        <f>(BMW!#REF!)</f>
        <v>#REF!</v>
      </c>
      <c r="X843" s="8" t="e">
        <f>(BMW!#REF!)</f>
        <v>#REF!</v>
      </c>
      <c r="Y843" s="8" t="e">
        <f>(BMW!#REF!)</f>
        <v>#REF!</v>
      </c>
      <c r="Z843" s="9" t="e">
        <f>(BMW!#REF!)</f>
        <v>#REF!</v>
      </c>
      <c r="AA843" s="8" t="e">
        <f>(BMW!#REF!)</f>
        <v>#REF!</v>
      </c>
      <c r="AB843" s="8" t="e">
        <f>(BMW!#REF!)</f>
        <v>#REF!</v>
      </c>
      <c r="AC843" s="8" t="e">
        <f>(BMW!#REF!)</f>
        <v>#REF!</v>
      </c>
      <c r="AD843" s="8" t="e">
        <f>(BMW!#REF!)</f>
        <v>#REF!</v>
      </c>
    </row>
    <row r="844" spans="1:30" x14ac:dyDescent="0.25">
      <c r="A844" s="7" t="s">
        <v>1974</v>
      </c>
      <c r="B844" s="8" t="e">
        <f>(BMW!#REF!)</f>
        <v>#REF!</v>
      </c>
      <c r="C844" s="9" t="e">
        <f>(BMW!#REF!)</f>
        <v>#REF!</v>
      </c>
      <c r="D844" s="59" t="e">
        <f>(BMW!#REF!)</f>
        <v>#REF!</v>
      </c>
      <c r="E844" s="8" t="e">
        <f>(BMW!#REF!)</f>
        <v>#REF!</v>
      </c>
      <c r="F844" s="8" t="e">
        <f>(BMW!#REF!)</f>
        <v>#REF!</v>
      </c>
      <c r="G844" s="14" t="e">
        <f>(BMW!#REF!)</f>
        <v>#REF!</v>
      </c>
      <c r="H844" s="12" t="e">
        <f>(BMW!#REF!)</f>
        <v>#REF!</v>
      </c>
      <c r="I844" s="12" t="e">
        <f>(BMW!#REF!)</f>
        <v>#REF!</v>
      </c>
      <c r="J844" s="12" t="e">
        <f>(BMW!#REF!)</f>
        <v>#REF!</v>
      </c>
      <c r="K844" s="12" t="e">
        <f>(BMW!#REF!)</f>
        <v>#REF!</v>
      </c>
      <c r="L844" s="12" t="e">
        <f>(BMW!#REF!)</f>
        <v>#REF!</v>
      </c>
      <c r="M844" s="8" t="e">
        <f>(BMW!#REF!)</f>
        <v>#REF!</v>
      </c>
      <c r="N844" s="8" t="e">
        <f>(BMW!#REF!)</f>
        <v>#REF!</v>
      </c>
      <c r="O844" s="9" t="e">
        <f>(BMW!#REF!)</f>
        <v>#REF!</v>
      </c>
      <c r="P844" s="60" t="e">
        <f>(BMW!#REF!)</f>
        <v>#REF!</v>
      </c>
      <c r="Q844" s="8" t="e">
        <f>(BMW!#REF!)</f>
        <v>#REF!</v>
      </c>
      <c r="R844" s="14" t="e">
        <f>(BMW!#REF!)</f>
        <v>#REF!</v>
      </c>
      <c r="S844" s="12" t="e">
        <f>(BMW!#REF!)</f>
        <v>#REF!</v>
      </c>
      <c r="T844" s="12" t="e">
        <f>(BMW!#REF!)</f>
        <v>#REF!</v>
      </c>
      <c r="U844" s="12" t="e">
        <f>(BMW!#REF!)</f>
        <v>#REF!</v>
      </c>
      <c r="V844" s="12" t="e">
        <f>(BMW!#REF!)</f>
        <v>#REF!</v>
      </c>
      <c r="W844" s="12" t="e">
        <f>(BMW!#REF!)</f>
        <v>#REF!</v>
      </c>
      <c r="X844" s="8" t="e">
        <f>(BMW!#REF!)</f>
        <v>#REF!</v>
      </c>
      <c r="Y844" s="8" t="e">
        <f>(BMW!#REF!)</f>
        <v>#REF!</v>
      </c>
      <c r="Z844" s="9" t="e">
        <f>(BMW!#REF!)</f>
        <v>#REF!</v>
      </c>
      <c r="AA844" s="8" t="e">
        <f>(BMW!#REF!)</f>
        <v>#REF!</v>
      </c>
      <c r="AB844" s="8" t="e">
        <f>(BMW!#REF!)</f>
        <v>#REF!</v>
      </c>
      <c r="AC844" s="8" t="e">
        <f>(BMW!#REF!)</f>
        <v>#REF!</v>
      </c>
      <c r="AD844" s="8" t="e">
        <f>(BMW!#REF!)</f>
        <v>#REF!</v>
      </c>
    </row>
    <row r="845" spans="1:30" x14ac:dyDescent="0.25">
      <c r="A845" s="7" t="s">
        <v>1974</v>
      </c>
      <c r="B845" s="8" t="e">
        <f>(BMW!#REF!)</f>
        <v>#REF!</v>
      </c>
      <c r="C845" s="9" t="e">
        <f>(BMW!#REF!)</f>
        <v>#REF!</v>
      </c>
      <c r="D845" s="59" t="e">
        <f>(BMW!#REF!)</f>
        <v>#REF!</v>
      </c>
      <c r="E845" s="8" t="e">
        <f>(BMW!#REF!)</f>
        <v>#REF!</v>
      </c>
      <c r="F845" s="8" t="e">
        <f>(BMW!#REF!)</f>
        <v>#REF!</v>
      </c>
      <c r="G845" s="14" t="e">
        <f>(BMW!#REF!)</f>
        <v>#REF!</v>
      </c>
      <c r="H845" s="12" t="e">
        <f>(BMW!#REF!)</f>
        <v>#REF!</v>
      </c>
      <c r="I845" s="12" t="e">
        <f>(BMW!#REF!)</f>
        <v>#REF!</v>
      </c>
      <c r="J845" s="12" t="e">
        <f>(BMW!#REF!)</f>
        <v>#REF!</v>
      </c>
      <c r="K845" s="12" t="e">
        <f>(BMW!#REF!)</f>
        <v>#REF!</v>
      </c>
      <c r="L845" s="12" t="e">
        <f>(BMW!#REF!)</f>
        <v>#REF!</v>
      </c>
      <c r="M845" s="8" t="e">
        <f>(BMW!#REF!)</f>
        <v>#REF!</v>
      </c>
      <c r="N845" s="8" t="e">
        <f>(BMW!#REF!)</f>
        <v>#REF!</v>
      </c>
      <c r="O845" s="9" t="e">
        <f>(BMW!#REF!)</f>
        <v>#REF!</v>
      </c>
      <c r="P845" s="60" t="e">
        <f>(BMW!#REF!)</f>
        <v>#REF!</v>
      </c>
      <c r="Q845" s="8" t="e">
        <f>(BMW!#REF!)</f>
        <v>#REF!</v>
      </c>
      <c r="R845" s="14" t="e">
        <f>(BMW!#REF!)</f>
        <v>#REF!</v>
      </c>
      <c r="S845" s="12" t="e">
        <f>(BMW!#REF!)</f>
        <v>#REF!</v>
      </c>
      <c r="T845" s="12" t="e">
        <f>(BMW!#REF!)</f>
        <v>#REF!</v>
      </c>
      <c r="U845" s="12" t="e">
        <f>(BMW!#REF!)</f>
        <v>#REF!</v>
      </c>
      <c r="V845" s="12" t="e">
        <f>(BMW!#REF!)</f>
        <v>#REF!</v>
      </c>
      <c r="W845" s="12" t="e">
        <f>(BMW!#REF!)</f>
        <v>#REF!</v>
      </c>
      <c r="X845" s="8" t="e">
        <f>(BMW!#REF!)</f>
        <v>#REF!</v>
      </c>
      <c r="Y845" s="8" t="e">
        <f>(BMW!#REF!)</f>
        <v>#REF!</v>
      </c>
      <c r="Z845" s="9" t="e">
        <f>(BMW!#REF!)</f>
        <v>#REF!</v>
      </c>
      <c r="AA845" s="8" t="e">
        <f>(BMW!#REF!)</f>
        <v>#REF!</v>
      </c>
      <c r="AB845" s="8" t="e">
        <f>(BMW!#REF!)</f>
        <v>#REF!</v>
      </c>
      <c r="AC845" s="8" t="e">
        <f>(BMW!#REF!)</f>
        <v>#REF!</v>
      </c>
      <c r="AD845" s="8" t="e">
        <f>(BMW!#REF!)</f>
        <v>#REF!</v>
      </c>
    </row>
    <row r="846" spans="1:30" x14ac:dyDescent="0.25">
      <c r="A846" s="7" t="s">
        <v>1974</v>
      </c>
      <c r="B846" s="8" t="e">
        <f>(BMW!#REF!)</f>
        <v>#REF!</v>
      </c>
      <c r="C846" s="9" t="e">
        <f>(BMW!#REF!)</f>
        <v>#REF!</v>
      </c>
      <c r="D846" s="59" t="e">
        <f>(BMW!#REF!)</f>
        <v>#REF!</v>
      </c>
      <c r="E846" s="8" t="e">
        <f>(BMW!#REF!)</f>
        <v>#REF!</v>
      </c>
      <c r="F846" s="8" t="e">
        <f>(BMW!#REF!)</f>
        <v>#REF!</v>
      </c>
      <c r="G846" s="14" t="e">
        <f>(BMW!#REF!)</f>
        <v>#REF!</v>
      </c>
      <c r="H846" s="12" t="e">
        <f>(BMW!#REF!)</f>
        <v>#REF!</v>
      </c>
      <c r="I846" s="12" t="e">
        <f>(BMW!#REF!)</f>
        <v>#REF!</v>
      </c>
      <c r="J846" s="12" t="e">
        <f>(BMW!#REF!)</f>
        <v>#REF!</v>
      </c>
      <c r="K846" s="12" t="e">
        <f>(BMW!#REF!)</f>
        <v>#REF!</v>
      </c>
      <c r="L846" s="12" t="e">
        <f>(BMW!#REF!)</f>
        <v>#REF!</v>
      </c>
      <c r="M846" s="8" t="e">
        <f>(BMW!#REF!)</f>
        <v>#REF!</v>
      </c>
      <c r="N846" s="8" t="e">
        <f>(BMW!#REF!)</f>
        <v>#REF!</v>
      </c>
      <c r="O846" s="9" t="e">
        <f>(BMW!#REF!)</f>
        <v>#REF!</v>
      </c>
      <c r="P846" s="60" t="e">
        <f>(BMW!#REF!)</f>
        <v>#REF!</v>
      </c>
      <c r="Q846" s="8" t="e">
        <f>(BMW!#REF!)</f>
        <v>#REF!</v>
      </c>
      <c r="R846" s="14" t="e">
        <f>(BMW!#REF!)</f>
        <v>#REF!</v>
      </c>
      <c r="S846" s="12" t="e">
        <f>(BMW!#REF!)</f>
        <v>#REF!</v>
      </c>
      <c r="T846" s="12" t="e">
        <f>(BMW!#REF!)</f>
        <v>#REF!</v>
      </c>
      <c r="U846" s="12" t="e">
        <f>(BMW!#REF!)</f>
        <v>#REF!</v>
      </c>
      <c r="V846" s="12" t="e">
        <f>(BMW!#REF!)</f>
        <v>#REF!</v>
      </c>
      <c r="W846" s="12" t="e">
        <f>(BMW!#REF!)</f>
        <v>#REF!</v>
      </c>
      <c r="X846" s="8" t="e">
        <f>(BMW!#REF!)</f>
        <v>#REF!</v>
      </c>
      <c r="Y846" s="8" t="e">
        <f>(BMW!#REF!)</f>
        <v>#REF!</v>
      </c>
      <c r="Z846" s="9" t="e">
        <f>(BMW!#REF!)</f>
        <v>#REF!</v>
      </c>
      <c r="AA846" s="8" t="e">
        <f>(BMW!#REF!)</f>
        <v>#REF!</v>
      </c>
      <c r="AB846" s="8" t="e">
        <f>(BMW!#REF!)</f>
        <v>#REF!</v>
      </c>
      <c r="AC846" s="8" t="e">
        <f>(BMW!#REF!)</f>
        <v>#REF!</v>
      </c>
      <c r="AD846" s="8" t="e">
        <f>(BMW!#REF!)</f>
        <v>#REF!</v>
      </c>
    </row>
    <row r="847" spans="1:30" x14ac:dyDescent="0.25">
      <c r="A847" s="7" t="s">
        <v>1974</v>
      </c>
      <c r="B847" s="8" t="e">
        <f>(BMW!#REF!)</f>
        <v>#REF!</v>
      </c>
      <c r="C847" s="9" t="e">
        <f>(BMW!#REF!)</f>
        <v>#REF!</v>
      </c>
      <c r="D847" s="59" t="e">
        <f>(BMW!#REF!)</f>
        <v>#REF!</v>
      </c>
      <c r="E847" s="8" t="e">
        <f>(BMW!#REF!)</f>
        <v>#REF!</v>
      </c>
      <c r="F847" s="8" t="e">
        <f>(BMW!#REF!)</f>
        <v>#REF!</v>
      </c>
      <c r="G847" s="14" t="e">
        <f>(BMW!#REF!)</f>
        <v>#REF!</v>
      </c>
      <c r="H847" s="12" t="e">
        <f>(BMW!#REF!)</f>
        <v>#REF!</v>
      </c>
      <c r="I847" s="12" t="e">
        <f>(BMW!#REF!)</f>
        <v>#REF!</v>
      </c>
      <c r="J847" s="12" t="e">
        <f>(BMW!#REF!)</f>
        <v>#REF!</v>
      </c>
      <c r="K847" s="12" t="e">
        <f>(BMW!#REF!)</f>
        <v>#REF!</v>
      </c>
      <c r="L847" s="12" t="e">
        <f>(BMW!#REF!)</f>
        <v>#REF!</v>
      </c>
      <c r="M847" s="8" t="e">
        <f>(BMW!#REF!)</f>
        <v>#REF!</v>
      </c>
      <c r="N847" s="8" t="e">
        <f>(BMW!#REF!)</f>
        <v>#REF!</v>
      </c>
      <c r="O847" s="9" t="e">
        <f>(BMW!#REF!)</f>
        <v>#REF!</v>
      </c>
      <c r="P847" s="60" t="e">
        <f>(BMW!#REF!)</f>
        <v>#REF!</v>
      </c>
      <c r="Q847" s="8" t="e">
        <f>(BMW!#REF!)</f>
        <v>#REF!</v>
      </c>
      <c r="R847" s="14" t="e">
        <f>(BMW!#REF!)</f>
        <v>#REF!</v>
      </c>
      <c r="S847" s="12" t="e">
        <f>(BMW!#REF!)</f>
        <v>#REF!</v>
      </c>
      <c r="T847" s="12" t="e">
        <f>(BMW!#REF!)</f>
        <v>#REF!</v>
      </c>
      <c r="U847" s="12" t="e">
        <f>(BMW!#REF!)</f>
        <v>#REF!</v>
      </c>
      <c r="V847" s="12" t="e">
        <f>(BMW!#REF!)</f>
        <v>#REF!</v>
      </c>
      <c r="W847" s="12" t="e">
        <f>(BMW!#REF!)</f>
        <v>#REF!</v>
      </c>
      <c r="X847" s="8" t="e">
        <f>(BMW!#REF!)</f>
        <v>#REF!</v>
      </c>
      <c r="Y847" s="8" t="e">
        <f>(BMW!#REF!)</f>
        <v>#REF!</v>
      </c>
      <c r="Z847" s="9" t="e">
        <f>(BMW!#REF!)</f>
        <v>#REF!</v>
      </c>
      <c r="AA847" s="8" t="e">
        <f>(BMW!#REF!)</f>
        <v>#REF!</v>
      </c>
      <c r="AB847" s="8" t="e">
        <f>(BMW!#REF!)</f>
        <v>#REF!</v>
      </c>
      <c r="AC847" s="8" t="e">
        <f>(BMW!#REF!)</f>
        <v>#REF!</v>
      </c>
      <c r="AD847" s="8" t="e">
        <f>(BMW!#REF!)</f>
        <v>#REF!</v>
      </c>
    </row>
    <row r="848" spans="1:30" x14ac:dyDescent="0.25">
      <c r="A848" s="7" t="s">
        <v>1974</v>
      </c>
      <c r="B848" s="8" t="str">
        <f>(BMW!A86)</f>
        <v>X1 (E84)</v>
      </c>
      <c r="C848" s="9" t="str">
        <f>(BMW!B86)</f>
        <v>2009-2015</v>
      </c>
      <c r="D848" s="59" t="str">
        <f>(BMW!C86)</f>
        <v>FF04</v>
      </c>
      <c r="E848" s="8" t="str">
        <f>(BMW!D86)</f>
        <v>Liquid Metal</v>
      </c>
      <c r="F848" s="8" t="str">
        <f>(BMW!E86)</f>
        <v>04M008530043LM</v>
      </c>
      <c r="G848" s="14">
        <f>(BMW!F86)</f>
        <v>2</v>
      </c>
      <c r="H848" s="12" t="str">
        <f>(BMW!G86)</f>
        <v>20"</v>
      </c>
      <c r="I848" s="12" t="str">
        <f>(BMW!H86)</f>
        <v>8.5"</v>
      </c>
      <c r="J848" s="12" t="str">
        <f>(BMW!I86)</f>
        <v>30</v>
      </c>
      <c r="K848" s="12" t="str">
        <f>(BMW!J86)</f>
        <v>5x120</v>
      </c>
      <c r="L848" s="12">
        <f>(BMW!K86)</f>
        <v>72.599999999999994</v>
      </c>
      <c r="M848" s="8" t="str">
        <f>(BMW!L86)</f>
        <v>Medium Offset</v>
      </c>
      <c r="N848" s="8">
        <f>(BMW!M86)</f>
        <v>23</v>
      </c>
      <c r="O848" s="9" t="str">
        <f>(BMW!N86)</f>
        <v>255/30R20</v>
      </c>
      <c r="P848" s="60" t="str">
        <f>(BMW!O86)</f>
        <v>FF04</v>
      </c>
      <c r="Q848" s="8" t="str">
        <f>(BMW!P86)</f>
        <v>04M008530043LM</v>
      </c>
      <c r="R848" s="14">
        <f>(BMW!Q86)</f>
        <v>2</v>
      </c>
      <c r="S848" s="12" t="str">
        <f>(BMW!R86)</f>
        <v>20"</v>
      </c>
      <c r="T848" s="12" t="str">
        <f>(BMW!S86)</f>
        <v>8.5"</v>
      </c>
      <c r="U848" s="12" t="str">
        <f>(BMW!T86)</f>
        <v>30</v>
      </c>
      <c r="V848" s="12" t="str">
        <f>(BMW!U86)</f>
        <v>5x120</v>
      </c>
      <c r="W848" s="12">
        <f>(BMW!V86)</f>
        <v>72.599999999999994</v>
      </c>
      <c r="X848" s="8" t="str">
        <f>(BMW!W86)</f>
        <v>Medium Offset</v>
      </c>
      <c r="Y848" s="8">
        <f>(BMW!X86)</f>
        <v>23</v>
      </c>
      <c r="Z848" s="9" t="str">
        <f>(BMW!Y86)</f>
        <v>255/30R20</v>
      </c>
      <c r="AA848" s="8">
        <f>(BMW!Z86)</f>
        <v>0</v>
      </c>
      <c r="AB848" s="8" t="str">
        <f>(BMW!AA86)</f>
        <v>Use OEM</v>
      </c>
      <c r="AC848" s="8" t="str">
        <f>(BMW!AB86)</f>
        <v>M12x1.50 x27mm Conical</v>
      </c>
      <c r="AD848" s="8">
        <f>(BMW!AC86)</f>
        <v>0</v>
      </c>
    </row>
    <row r="849" spans="1:30" x14ac:dyDescent="0.25">
      <c r="A849" s="7" t="s">
        <v>1974</v>
      </c>
      <c r="B849" s="8" t="str">
        <f>(BMW!A87)</f>
        <v>X1 (E84)</v>
      </c>
      <c r="C849" s="9" t="str">
        <f>(BMW!B87)</f>
        <v>2009-2015</v>
      </c>
      <c r="D849" s="59" t="str">
        <f>(BMW!C87)</f>
        <v>FF04</v>
      </c>
      <c r="E849" s="8" t="str">
        <f>(BMW!D87)</f>
        <v>Tarmac</v>
      </c>
      <c r="F849" s="8" t="str">
        <f>(BMW!E87)</f>
        <v>04M008530043TM</v>
      </c>
      <c r="G849" s="14">
        <f>(BMW!F87)</f>
        <v>5</v>
      </c>
      <c r="H849" s="12" t="str">
        <f>(BMW!G87)</f>
        <v>20"</v>
      </c>
      <c r="I849" s="12" t="str">
        <f>(BMW!H87)</f>
        <v>8.5"</v>
      </c>
      <c r="J849" s="12" t="str">
        <f>(BMW!I87)</f>
        <v>30</v>
      </c>
      <c r="K849" s="12" t="str">
        <f>(BMW!J87)</f>
        <v>5x120</v>
      </c>
      <c r="L849" s="12">
        <f>(BMW!K87)</f>
        <v>72.599999999999994</v>
      </c>
      <c r="M849" s="8" t="str">
        <f>(BMW!L87)</f>
        <v>Medium Offset</v>
      </c>
      <c r="N849" s="8">
        <f>(BMW!M87)</f>
        <v>23</v>
      </c>
      <c r="O849" s="9" t="str">
        <f>(BMW!N87)</f>
        <v>255/30R20</v>
      </c>
      <c r="P849" s="60" t="str">
        <f>(BMW!O87)</f>
        <v>FF04</v>
      </c>
      <c r="Q849" s="8" t="str">
        <f>(BMW!P87)</f>
        <v>04M008530043TM</v>
      </c>
      <c r="R849" s="14">
        <f>(BMW!Q87)</f>
        <v>5</v>
      </c>
      <c r="S849" s="12" t="str">
        <f>(BMW!R87)</f>
        <v>20"</v>
      </c>
      <c r="T849" s="12" t="str">
        <f>(BMW!S87)</f>
        <v>8.5"</v>
      </c>
      <c r="U849" s="12" t="str">
        <f>(BMW!T87)</f>
        <v>30</v>
      </c>
      <c r="V849" s="12" t="str">
        <f>(BMW!U87)</f>
        <v>5x120</v>
      </c>
      <c r="W849" s="12">
        <f>(BMW!V87)</f>
        <v>72.599999999999994</v>
      </c>
      <c r="X849" s="8" t="str">
        <f>(BMW!W87)</f>
        <v>Medium Offset</v>
      </c>
      <c r="Y849" s="8">
        <f>(BMW!X87)</f>
        <v>23</v>
      </c>
      <c r="Z849" s="9" t="str">
        <f>(BMW!Y87)</f>
        <v>255/30R20</v>
      </c>
      <c r="AA849" s="8">
        <f>(BMW!Z87)</f>
        <v>0</v>
      </c>
      <c r="AB849" s="8" t="str">
        <f>(BMW!AA87)</f>
        <v>Use OEM</v>
      </c>
      <c r="AC849" s="8" t="str">
        <f>(BMW!AB87)</f>
        <v>M12x1.50 x27mm Conical</v>
      </c>
      <c r="AD849" s="8">
        <f>(BMW!AC87)</f>
        <v>0</v>
      </c>
    </row>
    <row r="850" spans="1:30" x14ac:dyDescent="0.25">
      <c r="A850" s="7" t="s">
        <v>1974</v>
      </c>
      <c r="B850" s="8" t="e">
        <f>(BMW!#REF!)</f>
        <v>#REF!</v>
      </c>
      <c r="C850" s="9" t="e">
        <f>(BMW!#REF!)</f>
        <v>#REF!</v>
      </c>
      <c r="D850" s="59" t="e">
        <f>(BMW!#REF!)</f>
        <v>#REF!</v>
      </c>
      <c r="E850" s="8" t="e">
        <f>(BMW!#REF!)</f>
        <v>#REF!</v>
      </c>
      <c r="F850" s="8" t="e">
        <f>(BMW!#REF!)</f>
        <v>#REF!</v>
      </c>
      <c r="G850" s="14" t="e">
        <f>(BMW!#REF!)</f>
        <v>#REF!</v>
      </c>
      <c r="H850" s="12" t="e">
        <f>(BMW!#REF!)</f>
        <v>#REF!</v>
      </c>
      <c r="I850" s="12" t="e">
        <f>(BMW!#REF!)</f>
        <v>#REF!</v>
      </c>
      <c r="J850" s="12" t="e">
        <f>(BMW!#REF!)</f>
        <v>#REF!</v>
      </c>
      <c r="K850" s="12" t="e">
        <f>(BMW!#REF!)</f>
        <v>#REF!</v>
      </c>
      <c r="L850" s="12" t="e">
        <f>(BMW!#REF!)</f>
        <v>#REF!</v>
      </c>
      <c r="M850" s="8" t="e">
        <f>(BMW!#REF!)</f>
        <v>#REF!</v>
      </c>
      <c r="N850" s="8" t="e">
        <f>(BMW!#REF!)</f>
        <v>#REF!</v>
      </c>
      <c r="O850" s="9" t="e">
        <f>(BMW!#REF!)</f>
        <v>#REF!</v>
      </c>
      <c r="P850" s="60" t="e">
        <f>(BMW!#REF!)</f>
        <v>#REF!</v>
      </c>
      <c r="Q850" s="8" t="e">
        <f>(BMW!#REF!)</f>
        <v>#REF!</v>
      </c>
      <c r="R850" s="14" t="e">
        <f>(BMW!#REF!)</f>
        <v>#REF!</v>
      </c>
      <c r="S850" s="12" t="e">
        <f>(BMW!#REF!)</f>
        <v>#REF!</v>
      </c>
      <c r="T850" s="12" t="e">
        <f>(BMW!#REF!)</f>
        <v>#REF!</v>
      </c>
      <c r="U850" s="12" t="e">
        <f>(BMW!#REF!)</f>
        <v>#REF!</v>
      </c>
      <c r="V850" s="12" t="e">
        <f>(BMW!#REF!)</f>
        <v>#REF!</v>
      </c>
      <c r="W850" s="12" t="e">
        <f>(BMW!#REF!)</f>
        <v>#REF!</v>
      </c>
      <c r="X850" s="8" t="e">
        <f>(BMW!#REF!)</f>
        <v>#REF!</v>
      </c>
      <c r="Y850" s="8" t="e">
        <f>(BMW!#REF!)</f>
        <v>#REF!</v>
      </c>
      <c r="Z850" s="9" t="e">
        <f>(BMW!#REF!)</f>
        <v>#REF!</v>
      </c>
      <c r="AA850" s="8" t="e">
        <f>(BMW!#REF!)</f>
        <v>#REF!</v>
      </c>
      <c r="AB850" s="8" t="e">
        <f>(BMW!#REF!)</f>
        <v>#REF!</v>
      </c>
      <c r="AC850" s="8" t="e">
        <f>(BMW!#REF!)</f>
        <v>#REF!</v>
      </c>
      <c r="AD850" s="8" t="e">
        <f>(BMW!#REF!)</f>
        <v>#REF!</v>
      </c>
    </row>
    <row r="851" spans="1:30" x14ac:dyDescent="0.25">
      <c r="A851" s="7" t="s">
        <v>1974</v>
      </c>
      <c r="B851" s="8" t="str">
        <f>(BMW!A88)</f>
        <v>X2</v>
      </c>
      <c r="C851" s="9" t="str">
        <f>(BMW!B88)</f>
        <v>2017+</v>
      </c>
      <c r="D851" s="59" t="str">
        <f>(BMW!C88)</f>
        <v>FF10</v>
      </c>
      <c r="E851" s="8" t="str">
        <f>(BMW!D88)</f>
        <v>Liquid Metal</v>
      </c>
      <c r="F851" s="8" t="str">
        <f>(BMW!E88)</f>
        <v>10M008530043LM</v>
      </c>
      <c r="G851" s="14">
        <f>(BMW!F88)</f>
        <v>23</v>
      </c>
      <c r="H851" s="12" t="str">
        <f>(BMW!G88)</f>
        <v>20"</v>
      </c>
      <c r="I851" s="12" t="str">
        <f>(BMW!H88)</f>
        <v>8.5"</v>
      </c>
      <c r="J851" s="12" t="str">
        <f>(BMW!I88)</f>
        <v>30</v>
      </c>
      <c r="K851" s="12" t="str">
        <f>(BMW!J88)</f>
        <v>5x120</v>
      </c>
      <c r="L851" s="12">
        <f>(BMW!K88)</f>
        <v>72.599999999999994</v>
      </c>
      <c r="M851" s="8" t="str">
        <f>(BMW!L88)</f>
        <v>Medium Offset</v>
      </c>
      <c r="N851" s="8">
        <f>(BMW!M88)</f>
        <v>0</v>
      </c>
      <c r="O851" s="9" t="str">
        <f>(BMW!N88)</f>
        <v>255/30R20</v>
      </c>
      <c r="P851" s="60" t="str">
        <f>(BMW!O88)</f>
        <v>FF10</v>
      </c>
      <c r="Q851" s="8" t="str">
        <f>(BMW!P88)</f>
        <v>10M008530043LM</v>
      </c>
      <c r="R851" s="14">
        <f>(BMW!Q88)</f>
        <v>23</v>
      </c>
      <c r="S851" s="12" t="str">
        <f>(BMW!R88)</f>
        <v>20"</v>
      </c>
      <c r="T851" s="12" t="str">
        <f>(BMW!S88)</f>
        <v>8.5"</v>
      </c>
      <c r="U851" s="12" t="str">
        <f>(BMW!T88)</f>
        <v>30</v>
      </c>
      <c r="V851" s="12" t="str">
        <f>(BMW!U88)</f>
        <v>5x120</v>
      </c>
      <c r="W851" s="12">
        <f>(BMW!V88)</f>
        <v>72.599999999999994</v>
      </c>
      <c r="X851" s="8" t="str">
        <f>(BMW!W88)</f>
        <v>Medium Offset</v>
      </c>
      <c r="Y851" s="8">
        <f>(BMW!X88)</f>
        <v>0</v>
      </c>
      <c r="Z851" s="9" t="str">
        <f>(BMW!Y88)</f>
        <v>255/30R20</v>
      </c>
      <c r="AA851" s="8">
        <f>(BMW!Z88)</f>
        <v>0</v>
      </c>
      <c r="AB851" s="8" t="str">
        <f>(BMW!AA88)</f>
        <v>Use OEM</v>
      </c>
      <c r="AC851" s="8" t="str">
        <f>(BMW!AB88)</f>
        <v>M14x1.25x27mm Conical</v>
      </c>
      <c r="AD851" s="8">
        <f>(BMW!AC88)</f>
        <v>0</v>
      </c>
    </row>
    <row r="852" spans="1:30" x14ac:dyDescent="0.25">
      <c r="A852" s="7" t="s">
        <v>1974</v>
      </c>
      <c r="B852" s="8" t="e">
        <f>(BMW!#REF!)</f>
        <v>#REF!</v>
      </c>
      <c r="C852" s="9" t="e">
        <f>(BMW!#REF!)</f>
        <v>#REF!</v>
      </c>
      <c r="D852" s="59" t="e">
        <f>(BMW!#REF!)</f>
        <v>#REF!</v>
      </c>
      <c r="E852" s="8" t="e">
        <f>(BMW!#REF!)</f>
        <v>#REF!</v>
      </c>
      <c r="F852" s="8" t="e">
        <f>(BMW!#REF!)</f>
        <v>#REF!</v>
      </c>
      <c r="G852" s="14" t="e">
        <f>(BMW!#REF!)</f>
        <v>#REF!</v>
      </c>
      <c r="H852" s="12" t="e">
        <f>(BMW!#REF!)</f>
        <v>#REF!</v>
      </c>
      <c r="I852" s="12" t="e">
        <f>(BMW!#REF!)</f>
        <v>#REF!</v>
      </c>
      <c r="J852" s="12" t="e">
        <f>(BMW!#REF!)</f>
        <v>#REF!</v>
      </c>
      <c r="K852" s="12" t="e">
        <f>(BMW!#REF!)</f>
        <v>#REF!</v>
      </c>
      <c r="L852" s="12" t="e">
        <f>(BMW!#REF!)</f>
        <v>#REF!</v>
      </c>
      <c r="M852" s="8" t="e">
        <f>(BMW!#REF!)</f>
        <v>#REF!</v>
      </c>
      <c r="N852" s="8" t="e">
        <f>(BMW!#REF!)</f>
        <v>#REF!</v>
      </c>
      <c r="O852" s="9" t="e">
        <f>(BMW!#REF!)</f>
        <v>#REF!</v>
      </c>
      <c r="P852" s="60" t="e">
        <f>(BMW!#REF!)</f>
        <v>#REF!</v>
      </c>
      <c r="Q852" s="8" t="e">
        <f>(BMW!#REF!)</f>
        <v>#REF!</v>
      </c>
      <c r="R852" s="14" t="e">
        <f>(BMW!#REF!)</f>
        <v>#REF!</v>
      </c>
      <c r="S852" s="12" t="e">
        <f>(BMW!#REF!)</f>
        <v>#REF!</v>
      </c>
      <c r="T852" s="12" t="e">
        <f>(BMW!#REF!)</f>
        <v>#REF!</v>
      </c>
      <c r="U852" s="12" t="e">
        <f>(BMW!#REF!)</f>
        <v>#REF!</v>
      </c>
      <c r="V852" s="12" t="e">
        <f>(BMW!#REF!)</f>
        <v>#REF!</v>
      </c>
      <c r="W852" s="12" t="e">
        <f>(BMW!#REF!)</f>
        <v>#REF!</v>
      </c>
      <c r="X852" s="8" t="e">
        <f>(BMW!#REF!)</f>
        <v>#REF!</v>
      </c>
      <c r="Y852" s="8" t="e">
        <f>(BMW!#REF!)</f>
        <v>#REF!</v>
      </c>
      <c r="Z852" s="9" t="e">
        <f>(BMW!#REF!)</f>
        <v>#REF!</v>
      </c>
      <c r="AA852" s="8" t="e">
        <f>(BMW!#REF!)</f>
        <v>#REF!</v>
      </c>
      <c r="AB852" s="8" t="e">
        <f>(BMW!#REF!)</f>
        <v>#REF!</v>
      </c>
      <c r="AC852" s="8" t="e">
        <f>(BMW!#REF!)</f>
        <v>#REF!</v>
      </c>
      <c r="AD852" s="8" t="e">
        <f>(BMW!#REF!)</f>
        <v>#REF!</v>
      </c>
    </row>
    <row r="853" spans="1:30" x14ac:dyDescent="0.25">
      <c r="A853" s="7" t="s">
        <v>1974</v>
      </c>
      <c r="B853" s="8" t="e">
        <f>(BMW!#REF!)</f>
        <v>#REF!</v>
      </c>
      <c r="C853" s="9" t="e">
        <f>(BMW!#REF!)</f>
        <v>#REF!</v>
      </c>
      <c r="D853" s="59" t="e">
        <f>(BMW!#REF!)</f>
        <v>#REF!</v>
      </c>
      <c r="E853" s="8" t="e">
        <f>(BMW!#REF!)</f>
        <v>#REF!</v>
      </c>
      <c r="F853" s="8" t="e">
        <f>(BMW!#REF!)</f>
        <v>#REF!</v>
      </c>
      <c r="G853" s="14" t="e">
        <f>(BMW!#REF!)</f>
        <v>#REF!</v>
      </c>
      <c r="H853" s="12" t="e">
        <f>(BMW!#REF!)</f>
        <v>#REF!</v>
      </c>
      <c r="I853" s="12" t="e">
        <f>(BMW!#REF!)</f>
        <v>#REF!</v>
      </c>
      <c r="J853" s="12" t="e">
        <f>(BMW!#REF!)</f>
        <v>#REF!</v>
      </c>
      <c r="K853" s="12" t="e">
        <f>(BMW!#REF!)</f>
        <v>#REF!</v>
      </c>
      <c r="L853" s="12" t="e">
        <f>(BMW!#REF!)</f>
        <v>#REF!</v>
      </c>
      <c r="M853" s="8" t="e">
        <f>(BMW!#REF!)</f>
        <v>#REF!</v>
      </c>
      <c r="N853" s="8" t="e">
        <f>(BMW!#REF!)</f>
        <v>#REF!</v>
      </c>
      <c r="O853" s="9" t="e">
        <f>(BMW!#REF!)</f>
        <v>#REF!</v>
      </c>
      <c r="P853" s="60" t="e">
        <f>(BMW!#REF!)</f>
        <v>#REF!</v>
      </c>
      <c r="Q853" s="8" t="e">
        <f>(BMW!#REF!)</f>
        <v>#REF!</v>
      </c>
      <c r="R853" s="14" t="e">
        <f>(BMW!#REF!)</f>
        <v>#REF!</v>
      </c>
      <c r="S853" s="12" t="e">
        <f>(BMW!#REF!)</f>
        <v>#REF!</v>
      </c>
      <c r="T853" s="12" t="e">
        <f>(BMW!#REF!)</f>
        <v>#REF!</v>
      </c>
      <c r="U853" s="12" t="e">
        <f>(BMW!#REF!)</f>
        <v>#REF!</v>
      </c>
      <c r="V853" s="12" t="e">
        <f>(BMW!#REF!)</f>
        <v>#REF!</v>
      </c>
      <c r="W853" s="12" t="e">
        <f>(BMW!#REF!)</f>
        <v>#REF!</v>
      </c>
      <c r="X853" s="8" t="e">
        <f>(BMW!#REF!)</f>
        <v>#REF!</v>
      </c>
      <c r="Y853" s="8" t="e">
        <f>(BMW!#REF!)</f>
        <v>#REF!</v>
      </c>
      <c r="Z853" s="9" t="e">
        <f>(BMW!#REF!)</f>
        <v>#REF!</v>
      </c>
      <c r="AA853" s="8" t="e">
        <f>(BMW!#REF!)</f>
        <v>#REF!</v>
      </c>
      <c r="AB853" s="8" t="e">
        <f>(BMW!#REF!)</f>
        <v>#REF!</v>
      </c>
      <c r="AC853" s="8" t="e">
        <f>(BMW!#REF!)</f>
        <v>#REF!</v>
      </c>
      <c r="AD853" s="8" t="e">
        <f>(BMW!#REF!)</f>
        <v>#REF!</v>
      </c>
    </row>
    <row r="854" spans="1:30" x14ac:dyDescent="0.25">
      <c r="A854" s="7" t="s">
        <v>1974</v>
      </c>
      <c r="B854" s="8" t="str">
        <f>(BMW!A89)</f>
        <v>X3 (E83/F25)</v>
      </c>
      <c r="C854" s="9" t="str">
        <f>(BMW!B89)</f>
        <v>2003-2017</v>
      </c>
      <c r="D854" s="59" t="str">
        <f>(BMW!C89)</f>
        <v>FF04</v>
      </c>
      <c r="E854" s="8" t="str">
        <f>(BMW!D89)</f>
        <v>Liquid Metal</v>
      </c>
      <c r="F854" s="8" t="str">
        <f>(BMW!E89)</f>
        <v>04M008530043LM</v>
      </c>
      <c r="G854" s="14">
        <f>(BMW!F89)</f>
        <v>2</v>
      </c>
      <c r="H854" s="12" t="str">
        <f>(BMW!G89)</f>
        <v>20"</v>
      </c>
      <c r="I854" s="12" t="str">
        <f>(BMW!H89)</f>
        <v>8.5"</v>
      </c>
      <c r="J854" s="12" t="str">
        <f>(BMW!I89)</f>
        <v>30</v>
      </c>
      <c r="K854" s="12" t="str">
        <f>(BMW!J89)</f>
        <v>5x120</v>
      </c>
      <c r="L854" s="12">
        <f>(BMW!K89)</f>
        <v>72.599999999999994</v>
      </c>
      <c r="M854" s="8" t="str">
        <f>(BMW!L89)</f>
        <v>Medium Offset</v>
      </c>
      <c r="N854" s="8">
        <f>(BMW!M89)</f>
        <v>23</v>
      </c>
      <c r="O854" s="9" t="str">
        <f>(BMW!N89)</f>
        <v>245/40R20</v>
      </c>
      <c r="P854" s="60" t="str">
        <f>(BMW!O89)</f>
        <v>FF04</v>
      </c>
      <c r="Q854" s="8" t="str">
        <f>(BMW!P89)</f>
        <v>04M010040043LM</v>
      </c>
      <c r="R854" s="14">
        <f>(BMW!Q89)</f>
        <v>12</v>
      </c>
      <c r="S854" s="12" t="str">
        <f>(BMW!R89)</f>
        <v>20"</v>
      </c>
      <c r="T854" s="12" t="str">
        <f>(BMW!S89)</f>
        <v>10.0"</v>
      </c>
      <c r="U854" s="12" t="str">
        <f>(BMW!T89)</f>
        <v>40</v>
      </c>
      <c r="V854" s="12" t="str">
        <f>(BMW!U89)</f>
        <v>5x120</v>
      </c>
      <c r="W854" s="12">
        <f>(BMW!V89)</f>
        <v>72.599999999999994</v>
      </c>
      <c r="X854" s="8" t="str">
        <f>(BMW!W89)</f>
        <v>Medium Offset</v>
      </c>
      <c r="Y854" s="8">
        <f>(BMW!X89)</f>
        <v>25.2</v>
      </c>
      <c r="Z854" s="9" t="str">
        <f>(BMW!Y89)</f>
        <v>285/35R20</v>
      </c>
      <c r="AA854" s="8">
        <f>(BMW!Z89)</f>
        <v>0</v>
      </c>
      <c r="AB854" s="8" t="str">
        <f>(BMW!AA89)</f>
        <v>Use OEM</v>
      </c>
      <c r="AC854" s="8" t="str">
        <f>(BMW!AB89)</f>
        <v>M14x1.50x27mm Conical (pre 2010) - M14x1.25x27mm Conical (2011+)</v>
      </c>
      <c r="AD854" s="8">
        <f>(BMW!AC89)</f>
        <v>0</v>
      </c>
    </row>
    <row r="855" spans="1:30" x14ac:dyDescent="0.25">
      <c r="A855" s="7" t="s">
        <v>1974</v>
      </c>
      <c r="B855" s="8" t="str">
        <f>(BMW!A90)</f>
        <v>X3 (G01)</v>
      </c>
      <c r="C855" s="9" t="str">
        <f>(BMW!B90)</f>
        <v>2018-2020</v>
      </c>
      <c r="D855" s="59" t="str">
        <f>(BMW!C90)</f>
        <v>FF01</v>
      </c>
      <c r="E855" s="8" t="str">
        <f>(BMW!D90)</f>
        <v>Tarmac</v>
      </c>
      <c r="F855" s="8" t="str">
        <f>(BMW!E90)</f>
        <v>01M009025013TM</v>
      </c>
      <c r="G855" s="14">
        <f>(BMW!F90)</f>
        <v>0</v>
      </c>
      <c r="H855" s="12" t="str">
        <f>(BMW!G90)</f>
        <v>20"</v>
      </c>
      <c r="I855" s="12" t="str">
        <f>(BMW!H90)</f>
        <v>9.0"</v>
      </c>
      <c r="J855" s="12" t="str">
        <f>(BMW!I90)</f>
        <v>25</v>
      </c>
      <c r="K855" s="12" t="str">
        <f>(BMW!J90)</f>
        <v>5x112</v>
      </c>
      <c r="L855" s="12">
        <f>(BMW!K90)</f>
        <v>66.56</v>
      </c>
      <c r="M855" s="8" t="str">
        <f>(BMW!L90)</f>
        <v>Medium Offset</v>
      </c>
      <c r="N855" s="8">
        <f>(BMW!M90)</f>
        <v>25.8</v>
      </c>
      <c r="O855" s="9" t="str">
        <f>(BMW!N90)</f>
        <v>245/45R20 OEM</v>
      </c>
      <c r="P855" s="60" t="str">
        <f>(BMW!O90)</f>
        <v>FF01</v>
      </c>
      <c r="Q855" s="8" t="str">
        <f>(BMW!P90)</f>
        <v>01M009025013TM</v>
      </c>
      <c r="R855" s="14">
        <f>(BMW!Q90)</f>
        <v>0</v>
      </c>
      <c r="S855" s="12" t="str">
        <f>(BMW!R90)</f>
        <v>20"</v>
      </c>
      <c r="T855" s="12" t="str">
        <f>(BMW!S90)</f>
        <v>9.0"</v>
      </c>
      <c r="U855" s="12" t="str">
        <f>(BMW!T90)</f>
        <v>25</v>
      </c>
      <c r="V855" s="12" t="str">
        <f>(BMW!U90)</f>
        <v>5x112</v>
      </c>
      <c r="W855" s="12">
        <f>(BMW!V90)</f>
        <v>66.56</v>
      </c>
      <c r="X855" s="8" t="str">
        <f>(BMW!W90)</f>
        <v>Medium Offset</v>
      </c>
      <c r="Y855" s="8">
        <f>(BMW!X90)</f>
        <v>25.8</v>
      </c>
      <c r="Z855" s="9" t="str">
        <f>(BMW!Y90)</f>
        <v>245/45R20 OEM</v>
      </c>
      <c r="AA855" s="8">
        <f>(BMW!Z90)</f>
        <v>0</v>
      </c>
      <c r="AB855" s="8" t="str">
        <f>(BMW!AA90)</f>
        <v>Use OEM</v>
      </c>
      <c r="AC855" s="8" t="str">
        <f>(BMW!AB90)</f>
        <v>M14x1.25x27mm Conical</v>
      </c>
      <c r="AD855" s="8">
        <f>(BMW!AC90)</f>
        <v>0</v>
      </c>
    </row>
    <row r="856" spans="1:30" x14ac:dyDescent="0.25">
      <c r="A856" s="7" t="s">
        <v>1974</v>
      </c>
      <c r="B856" s="8" t="str">
        <f>(BMW!A91)</f>
        <v>X3 (G01)</v>
      </c>
      <c r="C856" s="9" t="str">
        <f>(BMW!B91)</f>
        <v>2018-2020</v>
      </c>
      <c r="D856" s="59" t="str">
        <f>(BMW!C91)</f>
        <v>FF01</v>
      </c>
      <c r="E856" s="8" t="str">
        <f>(BMW!D91)</f>
        <v>Tarmac</v>
      </c>
      <c r="F856" s="8" t="str">
        <f>(BMW!E91)</f>
        <v>01M009025013TM</v>
      </c>
      <c r="G856" s="14">
        <f>(BMW!F91)</f>
        <v>0</v>
      </c>
      <c r="H856" s="12" t="str">
        <f>(BMW!G91)</f>
        <v>20"</v>
      </c>
      <c r="I856" s="12" t="str">
        <f>(BMW!H91)</f>
        <v>9.0"</v>
      </c>
      <c r="J856" s="12" t="str">
        <f>(BMW!I91)</f>
        <v>25</v>
      </c>
      <c r="K856" s="12" t="str">
        <f>(BMW!J91)</f>
        <v>5x112</v>
      </c>
      <c r="L856" s="12">
        <f>(BMW!K91)</f>
        <v>66.56</v>
      </c>
      <c r="M856" s="8" t="str">
        <f>(BMW!L91)</f>
        <v>Medium Offset</v>
      </c>
      <c r="N856" s="8">
        <f>(BMW!M91)</f>
        <v>25.8</v>
      </c>
      <c r="O856" s="9" t="str">
        <f>(BMW!N91)</f>
        <v>245/45R20 OEM</v>
      </c>
      <c r="P856" s="60" t="str">
        <f>(BMW!O91)</f>
        <v>FF01</v>
      </c>
      <c r="Q856" s="8" t="str">
        <f>(BMW!P91)</f>
        <v>01M010535013TM</v>
      </c>
      <c r="R856" s="14">
        <f>(BMW!Q91)</f>
        <v>1</v>
      </c>
      <c r="S856" s="12" t="str">
        <f>(BMW!R91)</f>
        <v>20"</v>
      </c>
      <c r="T856" s="12" t="str">
        <f>(BMW!S91)</f>
        <v>10.5"</v>
      </c>
      <c r="U856" s="12" t="str">
        <f>(BMW!T91)</f>
        <v>35</v>
      </c>
      <c r="V856" s="12" t="str">
        <f>(BMW!U91)</f>
        <v>5x112</v>
      </c>
      <c r="W856" s="12">
        <f>(BMW!V91)</f>
        <v>66.56</v>
      </c>
      <c r="X856" s="8" t="str">
        <f>(BMW!W91)</f>
        <v>Medium Offset</v>
      </c>
      <c r="Y856" s="8">
        <f>(BMW!X91)</f>
        <v>28</v>
      </c>
      <c r="Z856" s="9" t="str">
        <f>(BMW!Y91)</f>
        <v>275/40R20 OEM</v>
      </c>
      <c r="AA856" s="8">
        <f>(BMW!Z91)</f>
        <v>0</v>
      </c>
      <c r="AB856" s="8" t="str">
        <f>(BMW!AA91)</f>
        <v>Use OEM</v>
      </c>
      <c r="AC856" s="8" t="str">
        <f>(BMW!AB91)</f>
        <v>M14x1.25x27mm Conical</v>
      </c>
      <c r="AD856" s="8">
        <f>(BMW!AC91)</f>
        <v>0</v>
      </c>
    </row>
    <row r="857" spans="1:30" x14ac:dyDescent="0.25">
      <c r="A857" s="7" t="s">
        <v>1974</v>
      </c>
      <c r="B857" s="8" t="str">
        <f>(BMW!A92)</f>
        <v>X3 (G01)</v>
      </c>
      <c r="C857" s="9" t="str">
        <f>(BMW!B92)</f>
        <v>2018-2020</v>
      </c>
      <c r="D857" s="59" t="str">
        <f>(BMW!C92)</f>
        <v>FF04</v>
      </c>
      <c r="E857" s="8" t="str">
        <f>(BMW!D92)</f>
        <v>Liquid Metal</v>
      </c>
      <c r="F857" s="8" t="str">
        <f>(BMW!E92)</f>
        <v>04M009025013LM</v>
      </c>
      <c r="G857" s="14">
        <f>(BMW!F92)</f>
        <v>9</v>
      </c>
      <c r="H857" s="12" t="str">
        <f>(BMW!G92)</f>
        <v>20"</v>
      </c>
      <c r="I857" s="12" t="str">
        <f>(BMW!H92)</f>
        <v>9.0"</v>
      </c>
      <c r="J857" s="12" t="str">
        <f>(BMW!I92)</f>
        <v>25</v>
      </c>
      <c r="K857" s="12" t="str">
        <f>(BMW!J92)</f>
        <v>5x112</v>
      </c>
      <c r="L857" s="12">
        <f>(BMW!K92)</f>
        <v>66.56</v>
      </c>
      <c r="M857" s="8" t="str">
        <f>(BMW!L92)</f>
        <v>Medium Offset</v>
      </c>
      <c r="N857" s="8">
        <f>(BMW!M92)</f>
        <v>24.8</v>
      </c>
      <c r="O857" s="9" t="str">
        <f>(BMW!N92)</f>
        <v>245/45R20 OEM</v>
      </c>
      <c r="P857" s="60" t="str">
        <f>(BMW!O92)</f>
        <v>FF04</v>
      </c>
      <c r="Q857" s="8" t="str">
        <f>(BMW!P92)</f>
        <v>04M009025013LM</v>
      </c>
      <c r="R857" s="14">
        <f>(BMW!Q92)</f>
        <v>9</v>
      </c>
      <c r="S857" s="12" t="str">
        <f>(BMW!R92)</f>
        <v>20"</v>
      </c>
      <c r="T857" s="12" t="str">
        <f>(BMW!S92)</f>
        <v>9.0"</v>
      </c>
      <c r="U857" s="12" t="str">
        <f>(BMW!T92)</f>
        <v>25</v>
      </c>
      <c r="V857" s="12" t="str">
        <f>(BMW!U92)</f>
        <v>5x112</v>
      </c>
      <c r="W857" s="12">
        <f>(BMW!V92)</f>
        <v>66.56</v>
      </c>
      <c r="X857" s="8" t="str">
        <f>(BMW!W92)</f>
        <v>Medium Offset</v>
      </c>
      <c r="Y857" s="8">
        <f>(BMW!X92)</f>
        <v>24.8</v>
      </c>
      <c r="Z857" s="9" t="str">
        <f>(BMW!Y92)</f>
        <v>245/45R20 OEM</v>
      </c>
      <c r="AA857" s="8">
        <f>(BMW!Z92)</f>
        <v>0</v>
      </c>
      <c r="AB857" s="8" t="str">
        <f>(BMW!AA92)</f>
        <v>Use OEM</v>
      </c>
      <c r="AC857" s="8" t="str">
        <f>(BMW!AB92)</f>
        <v>M14x1.25x27mm Conical</v>
      </c>
      <c r="AD857" s="8">
        <f>(BMW!AC92)</f>
        <v>0</v>
      </c>
    </row>
    <row r="858" spans="1:30" x14ac:dyDescent="0.25">
      <c r="A858" s="7" t="s">
        <v>1974</v>
      </c>
      <c r="B858" s="8" t="str">
        <f>(BMW!A93)</f>
        <v>X3 (G01)</v>
      </c>
      <c r="C858" s="9" t="str">
        <f>(BMW!B93)</f>
        <v>2018-2020</v>
      </c>
      <c r="D858" s="59" t="str">
        <f>(BMW!C93)</f>
        <v>FF04</v>
      </c>
      <c r="E858" s="8" t="str">
        <f>(BMW!D93)</f>
        <v>Liquid Metal</v>
      </c>
      <c r="F858" s="8" t="str">
        <f>(BMW!E93)</f>
        <v>04M009025013LM</v>
      </c>
      <c r="G858" s="14">
        <f>(BMW!F93)</f>
        <v>9</v>
      </c>
      <c r="H858" s="12" t="str">
        <f>(BMW!G93)</f>
        <v>20"</v>
      </c>
      <c r="I858" s="12" t="str">
        <f>(BMW!H93)</f>
        <v>9.0"</v>
      </c>
      <c r="J858" s="12" t="str">
        <f>(BMW!I93)</f>
        <v>25</v>
      </c>
      <c r="K858" s="12" t="str">
        <f>(BMW!J93)</f>
        <v>5x112</v>
      </c>
      <c r="L858" s="12">
        <f>(BMW!K93)</f>
        <v>66.56</v>
      </c>
      <c r="M858" s="8" t="str">
        <f>(BMW!L93)</f>
        <v>Medium Offset</v>
      </c>
      <c r="N858" s="8">
        <f>(BMW!M93)</f>
        <v>24.8</v>
      </c>
      <c r="O858" s="9" t="str">
        <f>(BMW!N93)</f>
        <v>245/45R20 OEM</v>
      </c>
      <c r="P858" s="60" t="str">
        <f>(BMW!O93)</f>
        <v>FF04</v>
      </c>
      <c r="Q858" s="8" t="str">
        <f>(BMW!P93)</f>
        <v>04M010535013LM</v>
      </c>
      <c r="R858" s="14">
        <f>(BMW!Q93)</f>
        <v>1</v>
      </c>
      <c r="S858" s="12" t="str">
        <f>(BMW!R93)</f>
        <v>20"</v>
      </c>
      <c r="T858" s="12" t="str">
        <f>(BMW!S93)</f>
        <v>10.5"</v>
      </c>
      <c r="U858" s="12" t="str">
        <f>(BMW!T93)</f>
        <v>35</v>
      </c>
      <c r="V858" s="12" t="str">
        <f>(BMW!U93)</f>
        <v>5x112</v>
      </c>
      <c r="W858" s="12">
        <f>(BMW!V93)</f>
        <v>66.56</v>
      </c>
      <c r="X858" s="8" t="str">
        <f>(BMW!W93)</f>
        <v>Medium Offset</v>
      </c>
      <c r="Y858" s="8">
        <f>(BMW!X93)</f>
        <v>26.2</v>
      </c>
      <c r="Z858" s="9" t="str">
        <f>(BMW!Y93)</f>
        <v>275/40R20 OEM</v>
      </c>
      <c r="AA858" s="8">
        <f>(BMW!Z93)</f>
        <v>0</v>
      </c>
      <c r="AB858" s="8" t="str">
        <f>(BMW!AA93)</f>
        <v>Use OEM</v>
      </c>
      <c r="AC858" s="8" t="str">
        <f>(BMW!AB93)</f>
        <v>M14x1.25x27mm Conical</v>
      </c>
      <c r="AD858" s="8">
        <f>(BMW!AC93)</f>
        <v>0</v>
      </c>
    </row>
    <row r="859" spans="1:30" x14ac:dyDescent="0.25">
      <c r="A859" s="7" t="s">
        <v>1974</v>
      </c>
      <c r="B859" s="8" t="str">
        <f>(BMW!A94)</f>
        <v>X3 (G01)</v>
      </c>
      <c r="C859" s="9" t="str">
        <f>(BMW!B94)</f>
        <v>2018-2020</v>
      </c>
      <c r="D859" s="59" t="str">
        <f>(BMW!C94)</f>
        <v>FF04</v>
      </c>
      <c r="E859" s="8" t="str">
        <f>(BMW!D94)</f>
        <v>Tarmac</v>
      </c>
      <c r="F859" s="8" t="str">
        <f>(BMW!E94)</f>
        <v>04M009025013TM</v>
      </c>
      <c r="G859" s="14">
        <f>(BMW!F94)</f>
        <v>7</v>
      </c>
      <c r="H859" s="12" t="str">
        <f>(BMW!G94)</f>
        <v>20"</v>
      </c>
      <c r="I859" s="12" t="str">
        <f>(BMW!H94)</f>
        <v>9.0"</v>
      </c>
      <c r="J859" s="12" t="str">
        <f>(BMW!I94)</f>
        <v>25</v>
      </c>
      <c r="K859" s="12" t="str">
        <f>(BMW!J94)</f>
        <v>5x112</v>
      </c>
      <c r="L859" s="12">
        <f>(BMW!K94)</f>
        <v>66.56</v>
      </c>
      <c r="M859" s="8" t="str">
        <f>(BMW!L94)</f>
        <v>Medium Offset</v>
      </c>
      <c r="N859" s="8">
        <f>(BMW!M94)</f>
        <v>24.8</v>
      </c>
      <c r="O859" s="9" t="str">
        <f>(BMW!N94)</f>
        <v>245/45R20 OEM</v>
      </c>
      <c r="P859" s="60" t="str">
        <f>(BMW!O94)</f>
        <v>FF04</v>
      </c>
      <c r="Q859" s="8" t="str">
        <f>(BMW!P94)</f>
        <v>04M009025013TM</v>
      </c>
      <c r="R859" s="14">
        <f>(BMW!Q94)</f>
        <v>7</v>
      </c>
      <c r="S859" s="12" t="str">
        <f>(BMW!R94)</f>
        <v>20"</v>
      </c>
      <c r="T859" s="12" t="str">
        <f>(BMW!S94)</f>
        <v>9.0"</v>
      </c>
      <c r="U859" s="12" t="str">
        <f>(BMW!T94)</f>
        <v>25</v>
      </c>
      <c r="V859" s="12" t="str">
        <f>(BMW!U94)</f>
        <v>5x112</v>
      </c>
      <c r="W859" s="12">
        <f>(BMW!V94)</f>
        <v>66.56</v>
      </c>
      <c r="X859" s="8" t="str">
        <f>(BMW!W94)</f>
        <v>Medium Offset</v>
      </c>
      <c r="Y859" s="8">
        <f>(BMW!X94)</f>
        <v>24.8</v>
      </c>
      <c r="Z859" s="9" t="str">
        <f>(BMW!Y94)</f>
        <v>245/45R20 OEM</v>
      </c>
      <c r="AA859" s="8">
        <f>(BMW!Z94)</f>
        <v>0</v>
      </c>
      <c r="AB859" s="8" t="str">
        <f>(BMW!AA94)</f>
        <v>Use OEM</v>
      </c>
      <c r="AC859" s="8" t="str">
        <f>(BMW!AB94)</f>
        <v>M14x1.25x27mm Conical</v>
      </c>
      <c r="AD859" s="8">
        <f>(BMW!AC94)</f>
        <v>0</v>
      </c>
    </row>
    <row r="860" spans="1:30" x14ac:dyDescent="0.25">
      <c r="A860" s="7" t="s">
        <v>1974</v>
      </c>
      <c r="B860" s="8" t="str">
        <f>(BMW!A95)</f>
        <v>X3 (G01)</v>
      </c>
      <c r="C860" s="9" t="str">
        <f>(BMW!B95)</f>
        <v>2018-2020</v>
      </c>
      <c r="D860" s="59" t="str">
        <f>(BMW!C95)</f>
        <v>FF04</v>
      </c>
      <c r="E860" s="8" t="str">
        <f>(BMW!D95)</f>
        <v>Tarmac</v>
      </c>
      <c r="F860" s="8" t="str">
        <f>(BMW!E95)</f>
        <v>04M009025013TM</v>
      </c>
      <c r="G860" s="14">
        <f>(BMW!F95)</f>
        <v>7</v>
      </c>
      <c r="H860" s="12" t="str">
        <f>(BMW!G95)</f>
        <v>20"</v>
      </c>
      <c r="I860" s="12" t="str">
        <f>(BMW!H95)</f>
        <v>9.0"</v>
      </c>
      <c r="J860" s="12" t="str">
        <f>(BMW!I95)</f>
        <v>25</v>
      </c>
      <c r="K860" s="12" t="str">
        <f>(BMW!J95)</f>
        <v>5x112</v>
      </c>
      <c r="L860" s="12">
        <f>(BMW!K95)</f>
        <v>66.56</v>
      </c>
      <c r="M860" s="8" t="str">
        <f>(BMW!L95)</f>
        <v>Medium Offset</v>
      </c>
      <c r="N860" s="8">
        <f>(BMW!M95)</f>
        <v>24.8</v>
      </c>
      <c r="O860" s="9" t="str">
        <f>(BMW!N95)</f>
        <v>245/45R20 OEM</v>
      </c>
      <c r="P860" s="60" t="str">
        <f>(BMW!O95)</f>
        <v>FF04</v>
      </c>
      <c r="Q860" s="8" t="str">
        <f>(BMW!P95)</f>
        <v>04M010535013TM</v>
      </c>
      <c r="R860" s="14">
        <f>(BMW!Q95)</f>
        <v>28</v>
      </c>
      <c r="S860" s="12" t="str">
        <f>(BMW!R95)</f>
        <v>20"</v>
      </c>
      <c r="T860" s="12" t="str">
        <f>(BMW!S95)</f>
        <v>10.5"</v>
      </c>
      <c r="U860" s="12" t="str">
        <f>(BMW!T95)</f>
        <v>35</v>
      </c>
      <c r="V860" s="12" t="str">
        <f>(BMW!U95)</f>
        <v>5x112</v>
      </c>
      <c r="W860" s="12">
        <f>(BMW!V95)</f>
        <v>66.56</v>
      </c>
      <c r="X860" s="8" t="str">
        <f>(BMW!W95)</f>
        <v>Medium Offset</v>
      </c>
      <c r="Y860" s="8">
        <f>(BMW!X95)</f>
        <v>26.2</v>
      </c>
      <c r="Z860" s="9" t="str">
        <f>(BMW!Y95)</f>
        <v>275/40R20 OEM</v>
      </c>
      <c r="AA860" s="8">
        <f>(BMW!Z95)</f>
        <v>0</v>
      </c>
      <c r="AB860" s="8" t="str">
        <f>(BMW!AA95)</f>
        <v>Use OEM</v>
      </c>
      <c r="AC860" s="8" t="str">
        <f>(BMW!AB95)</f>
        <v>M14x1.25x27mm Conical</v>
      </c>
      <c r="AD860" s="8">
        <f>(BMW!AC95)</f>
        <v>0</v>
      </c>
    </row>
    <row r="861" spans="1:30" x14ac:dyDescent="0.25">
      <c r="A861" s="7" t="s">
        <v>1974</v>
      </c>
      <c r="B861" s="8" t="str">
        <f>(BMW!A96)</f>
        <v>X3 (G01)</v>
      </c>
      <c r="C861" s="9" t="str">
        <f>(BMW!B96)</f>
        <v>2018-2020</v>
      </c>
      <c r="D861" s="59" t="str">
        <f>(BMW!C96)</f>
        <v>FF10</v>
      </c>
      <c r="E861" s="8" t="str">
        <f>(BMW!D96)</f>
        <v>Liquid Metal</v>
      </c>
      <c r="F861" s="8" t="str">
        <f>(BMW!E96)</f>
        <v>10M009025013LM</v>
      </c>
      <c r="G861" s="14">
        <f>(BMW!F96)</f>
        <v>8</v>
      </c>
      <c r="H861" s="12" t="str">
        <f>(BMW!G96)</f>
        <v>20"</v>
      </c>
      <c r="I861" s="12" t="str">
        <f>(BMW!H96)</f>
        <v>9.0"</v>
      </c>
      <c r="J861" s="12" t="str">
        <f>(BMW!I96)</f>
        <v>25</v>
      </c>
      <c r="K861" s="12" t="str">
        <f>(BMW!J96)</f>
        <v>5x112</v>
      </c>
      <c r="L861" s="12">
        <f>(BMW!K96)</f>
        <v>66.56</v>
      </c>
      <c r="M861" s="8" t="str">
        <f>(BMW!L96)</f>
        <v>Medium Offset</v>
      </c>
      <c r="N861" s="8">
        <f>(BMW!M96)</f>
        <v>0</v>
      </c>
      <c r="O861" s="9" t="str">
        <f>(BMW!N96)</f>
        <v>245/45R20 OEM</v>
      </c>
      <c r="P861" s="60" t="str">
        <f>(BMW!O96)</f>
        <v>FF10</v>
      </c>
      <c r="Q861" s="8" t="str">
        <f>(BMW!P96)</f>
        <v>10M009025013LM</v>
      </c>
      <c r="R861" s="14">
        <f>(BMW!Q96)</f>
        <v>8</v>
      </c>
      <c r="S861" s="12" t="str">
        <f>(BMW!R96)</f>
        <v>20"</v>
      </c>
      <c r="T861" s="12" t="str">
        <f>(BMW!S96)</f>
        <v>9.0"</v>
      </c>
      <c r="U861" s="12" t="str">
        <f>(BMW!T96)</f>
        <v>25</v>
      </c>
      <c r="V861" s="12" t="str">
        <f>(BMW!U96)</f>
        <v>5x112</v>
      </c>
      <c r="W861" s="12">
        <f>(BMW!V96)</f>
        <v>66.56</v>
      </c>
      <c r="X861" s="8" t="str">
        <f>(BMW!W96)</f>
        <v>Medium Offset</v>
      </c>
      <c r="Y861" s="8">
        <f>(BMW!X96)</f>
        <v>0</v>
      </c>
      <c r="Z861" s="9" t="str">
        <f>(BMW!Y96)</f>
        <v>245/45R20 OEM</v>
      </c>
      <c r="AA861" s="8">
        <f>(BMW!Z96)</f>
        <v>0</v>
      </c>
      <c r="AB861" s="8" t="str">
        <f>(BMW!AA96)</f>
        <v>Use OEM</v>
      </c>
      <c r="AC861" s="8" t="str">
        <f>(BMW!AB96)</f>
        <v>M14x1.25x27mm Conical</v>
      </c>
      <c r="AD861" s="8">
        <f>(BMW!AC96)</f>
        <v>0</v>
      </c>
    </row>
    <row r="862" spans="1:30" x14ac:dyDescent="0.25">
      <c r="A862" s="7" t="s">
        <v>1974</v>
      </c>
      <c r="B862" s="8" t="str">
        <f>(BMW!A97)</f>
        <v>X3 (G01)</v>
      </c>
      <c r="C862" s="9" t="str">
        <f>(BMW!B97)</f>
        <v>2018-2020</v>
      </c>
      <c r="D862" s="59" t="str">
        <f>(BMW!C97)</f>
        <v>FF10</v>
      </c>
      <c r="E862" s="8" t="str">
        <f>(BMW!D97)</f>
        <v>Liquid Metal</v>
      </c>
      <c r="F862" s="8" t="str">
        <f>(BMW!E97)</f>
        <v>10M009025013LM</v>
      </c>
      <c r="G862" s="14">
        <f>(BMW!F97)</f>
        <v>8</v>
      </c>
      <c r="H862" s="12" t="str">
        <f>(BMW!G97)</f>
        <v>20"</v>
      </c>
      <c r="I862" s="12" t="str">
        <f>(BMW!H97)</f>
        <v>9.0"</v>
      </c>
      <c r="J862" s="12" t="str">
        <f>(BMW!I97)</f>
        <v>25</v>
      </c>
      <c r="K862" s="12" t="str">
        <f>(BMW!J97)</f>
        <v>5x112</v>
      </c>
      <c r="L862" s="12">
        <f>(BMW!K97)</f>
        <v>66.56</v>
      </c>
      <c r="M862" s="8" t="str">
        <f>(BMW!L97)</f>
        <v>Medium Offset</v>
      </c>
      <c r="N862" s="8">
        <f>(BMW!M97)</f>
        <v>0</v>
      </c>
      <c r="O862" s="9" t="str">
        <f>(BMW!N97)</f>
        <v>245/45R20 OEM</v>
      </c>
      <c r="P862" s="60" t="str">
        <f>(BMW!O97)</f>
        <v>FF10</v>
      </c>
      <c r="Q862" s="8" t="str">
        <f>(BMW!P97)</f>
        <v>10M010535013LM</v>
      </c>
      <c r="R862" s="14">
        <f>(BMW!Q97)</f>
        <v>10</v>
      </c>
      <c r="S862" s="12" t="str">
        <f>(BMW!R97)</f>
        <v>20"</v>
      </c>
      <c r="T862" s="12" t="str">
        <f>(BMW!S97)</f>
        <v>10.5"</v>
      </c>
      <c r="U862" s="12" t="str">
        <f>(BMW!T97)</f>
        <v>35</v>
      </c>
      <c r="V862" s="12" t="str">
        <f>(BMW!U97)</f>
        <v>5x112</v>
      </c>
      <c r="W862" s="12">
        <f>(BMW!V97)</f>
        <v>66.56</v>
      </c>
      <c r="X862" s="8" t="str">
        <f>(BMW!W97)</f>
        <v>Medium Offset</v>
      </c>
      <c r="Y862" s="8">
        <f>(BMW!X97)</f>
        <v>0</v>
      </c>
      <c r="Z862" s="9" t="str">
        <f>(BMW!Y97)</f>
        <v>275/40R20 OEM</v>
      </c>
      <c r="AA862" s="8">
        <f>(BMW!Z97)</f>
        <v>0</v>
      </c>
      <c r="AB862" s="8" t="str">
        <f>(BMW!AA97)</f>
        <v>Use OEM</v>
      </c>
      <c r="AC862" s="8" t="str">
        <f>(BMW!AB97)</f>
        <v>M14x1.25x27mm Conical</v>
      </c>
      <c r="AD862" s="8">
        <f>(BMW!AC97)</f>
        <v>0</v>
      </c>
    </row>
    <row r="863" spans="1:30" x14ac:dyDescent="0.25">
      <c r="A863" s="7" t="s">
        <v>1974</v>
      </c>
      <c r="B863" s="8" t="str">
        <f>(BMW!A98)</f>
        <v>X3 (G01)</v>
      </c>
      <c r="C863" s="9" t="str">
        <f>(BMW!B98)</f>
        <v>2018-2020</v>
      </c>
      <c r="D863" s="59" t="str">
        <f>(BMW!C98)</f>
        <v>FF10</v>
      </c>
      <c r="E863" s="8" t="str">
        <f>(BMW!D98)</f>
        <v>Tarmac</v>
      </c>
      <c r="F863" s="8" t="str">
        <f>(BMW!E98)</f>
        <v>10M009025013TM</v>
      </c>
      <c r="G863" s="14">
        <f>(BMW!F98)</f>
        <v>24</v>
      </c>
      <c r="H863" s="12" t="str">
        <f>(BMW!G98)</f>
        <v>20"</v>
      </c>
      <c r="I863" s="12" t="str">
        <f>(BMW!H98)</f>
        <v>9.0"</v>
      </c>
      <c r="J863" s="12" t="str">
        <f>(BMW!I98)</f>
        <v>25</v>
      </c>
      <c r="K863" s="12" t="str">
        <f>(BMW!J98)</f>
        <v>5x112</v>
      </c>
      <c r="L863" s="12">
        <f>(BMW!K98)</f>
        <v>66.56</v>
      </c>
      <c r="M863" s="8" t="str">
        <f>(BMW!L98)</f>
        <v>Medium Offset</v>
      </c>
      <c r="N863" s="8">
        <f>(BMW!M98)</f>
        <v>0</v>
      </c>
      <c r="O863" s="9" t="str">
        <f>(BMW!N98)</f>
        <v>245/45R20 OEM</v>
      </c>
      <c r="P863" s="60" t="str">
        <f>(BMW!O98)</f>
        <v>FF10</v>
      </c>
      <c r="Q863" s="8" t="str">
        <f>(BMW!P98)</f>
        <v>10M009025013TM</v>
      </c>
      <c r="R863" s="14">
        <f>(BMW!Q98)</f>
        <v>24</v>
      </c>
      <c r="S863" s="12" t="str">
        <f>(BMW!R98)</f>
        <v>20"</v>
      </c>
      <c r="T863" s="12" t="str">
        <f>(BMW!S98)</f>
        <v>9.0"</v>
      </c>
      <c r="U863" s="12" t="str">
        <f>(BMW!T98)</f>
        <v>25</v>
      </c>
      <c r="V863" s="12" t="str">
        <f>(BMW!U98)</f>
        <v>5x112</v>
      </c>
      <c r="W863" s="12">
        <f>(BMW!V98)</f>
        <v>66.56</v>
      </c>
      <c r="X863" s="8" t="str">
        <f>(BMW!W98)</f>
        <v>Medium Offset</v>
      </c>
      <c r="Y863" s="8">
        <f>(BMW!X98)</f>
        <v>0</v>
      </c>
      <c r="Z863" s="9" t="str">
        <f>(BMW!Y98)</f>
        <v>245/45R20 OEM</v>
      </c>
      <c r="AA863" s="8">
        <f>(BMW!Z98)</f>
        <v>0</v>
      </c>
      <c r="AB863" s="8" t="str">
        <f>(BMW!AA98)</f>
        <v>Use OEM</v>
      </c>
      <c r="AC863" s="8" t="str">
        <f>(BMW!AB98)</f>
        <v>M14x1.25x27mm Conical</v>
      </c>
      <c r="AD863" s="8">
        <f>(BMW!AC98)</f>
        <v>0</v>
      </c>
    </row>
    <row r="864" spans="1:30" x14ac:dyDescent="0.25">
      <c r="A864" s="33" t="s">
        <v>1974</v>
      </c>
      <c r="B864" s="8" t="str">
        <f>(BMW!A99)</f>
        <v>X3 (G01)</v>
      </c>
      <c r="C864" s="9" t="str">
        <f>(BMW!B99)</f>
        <v>2018-2020</v>
      </c>
      <c r="D864" s="59" t="str">
        <f>(BMW!C99)</f>
        <v>FF10</v>
      </c>
      <c r="E864" s="8" t="str">
        <f>(BMW!D99)</f>
        <v>Tarmac</v>
      </c>
      <c r="F864" s="8" t="str">
        <f>(BMW!E99)</f>
        <v>10M009025013TM</v>
      </c>
      <c r="G864" s="14">
        <f>(BMW!F99)</f>
        <v>24</v>
      </c>
      <c r="H864" s="12" t="str">
        <f>(BMW!G99)</f>
        <v>20"</v>
      </c>
      <c r="I864" s="12" t="str">
        <f>(BMW!H99)</f>
        <v>9.0"</v>
      </c>
      <c r="J864" s="12" t="str">
        <f>(BMW!I99)</f>
        <v>25</v>
      </c>
      <c r="K864" s="12" t="str">
        <f>(BMW!J99)</f>
        <v>5x112</v>
      </c>
      <c r="L864" s="12">
        <f>(BMW!K99)</f>
        <v>66.56</v>
      </c>
      <c r="M864" s="8" t="str">
        <f>(BMW!L99)</f>
        <v>Medium Offset</v>
      </c>
      <c r="N864" s="8">
        <f>(BMW!M99)</f>
        <v>0</v>
      </c>
      <c r="O864" s="9" t="str">
        <f>(BMW!N99)</f>
        <v>245/45R20 OEM</v>
      </c>
      <c r="P864" s="60" t="str">
        <f>(BMW!O99)</f>
        <v>FF10</v>
      </c>
      <c r="Q864" s="8" t="str">
        <f>(BMW!P99)</f>
        <v>10M010535013TM</v>
      </c>
      <c r="R864" s="14">
        <f>(BMW!Q99)</f>
        <v>68</v>
      </c>
      <c r="S864" s="12" t="str">
        <f>(BMW!R99)</f>
        <v>20"</v>
      </c>
      <c r="T864" s="12" t="str">
        <f>(BMW!S99)</f>
        <v>10.5"</v>
      </c>
      <c r="U864" s="12" t="str">
        <f>(BMW!T99)</f>
        <v>35</v>
      </c>
      <c r="V864" s="12" t="str">
        <f>(BMW!U99)</f>
        <v>5x112</v>
      </c>
      <c r="W864" s="12">
        <f>(BMW!V99)</f>
        <v>66.56</v>
      </c>
      <c r="X864" s="8" t="str">
        <f>(BMW!W99)</f>
        <v>Medium Offset</v>
      </c>
      <c r="Y864" s="8">
        <f>(BMW!X99)</f>
        <v>0</v>
      </c>
      <c r="Z864" s="9" t="str">
        <f>(BMW!Y99)</f>
        <v>275/40R20 OEM</v>
      </c>
      <c r="AA864" s="8">
        <f>(BMW!Z99)</f>
        <v>0</v>
      </c>
      <c r="AB864" s="8" t="str">
        <f>(BMW!AA99)</f>
        <v>Use OEM</v>
      </c>
      <c r="AC864" s="8" t="str">
        <f>(BMW!AB99)</f>
        <v>M14x1.25x27mm Conical</v>
      </c>
      <c r="AD864" s="8">
        <f>(BMW!AC99)</f>
        <v>0</v>
      </c>
    </row>
    <row r="865" spans="1:30" x14ac:dyDescent="0.25">
      <c r="A865" s="33" t="s">
        <v>1974</v>
      </c>
      <c r="B865" s="8" t="str">
        <f>(BMW!A100)</f>
        <v>X3 (G01)</v>
      </c>
      <c r="C865" s="9" t="str">
        <f>(BMW!B100)</f>
        <v>2018-2020</v>
      </c>
      <c r="D865" s="59" t="str">
        <f>(BMW!C100)</f>
        <v>FF11</v>
      </c>
      <c r="E865" s="8" t="str">
        <f>(BMW!D100)</f>
        <v>Liquid Metal</v>
      </c>
      <c r="F865" s="8" t="str">
        <f>(BMW!E100)</f>
        <v>11M009025013LM</v>
      </c>
      <c r="G865" s="14">
        <f>(BMW!F100)</f>
        <v>5</v>
      </c>
      <c r="H865" s="12" t="str">
        <f>(BMW!G100)</f>
        <v>20"</v>
      </c>
      <c r="I865" s="12" t="str">
        <f>(BMW!H100)</f>
        <v>9.0"</v>
      </c>
      <c r="J865" s="12" t="str">
        <f>(BMW!I100)</f>
        <v>25</v>
      </c>
      <c r="K865" s="12" t="str">
        <f>(BMW!J100)</f>
        <v>5x112</v>
      </c>
      <c r="L865" s="12">
        <f>(BMW!K100)</f>
        <v>66.56</v>
      </c>
      <c r="M865" s="8" t="str">
        <f>(BMW!L100)</f>
        <v>Medium Offset</v>
      </c>
      <c r="N865" s="8">
        <f>(BMW!M100)</f>
        <v>0</v>
      </c>
      <c r="O865" s="9" t="str">
        <f>(BMW!N100)</f>
        <v>245/45R20 OEM</v>
      </c>
      <c r="P865" s="60" t="str">
        <f>(BMW!O100)</f>
        <v>FF11</v>
      </c>
      <c r="Q865" s="8" t="str">
        <f>(BMW!P100)</f>
        <v>11M009025013LM</v>
      </c>
      <c r="R865" s="14">
        <f>(BMW!Q100)</f>
        <v>5</v>
      </c>
      <c r="S865" s="12" t="str">
        <f>(BMW!R100)</f>
        <v>20"</v>
      </c>
      <c r="T865" s="12" t="str">
        <f>(BMW!S100)</f>
        <v>9.0"</v>
      </c>
      <c r="U865" s="12" t="str">
        <f>(BMW!T100)</f>
        <v>25</v>
      </c>
      <c r="V865" s="12" t="str">
        <f>(BMW!U100)</f>
        <v>5x112</v>
      </c>
      <c r="W865" s="12">
        <f>(BMW!V100)</f>
        <v>66.56</v>
      </c>
      <c r="X865" s="8" t="str">
        <f>(BMW!W100)</f>
        <v>Medium Offset</v>
      </c>
      <c r="Y865" s="8">
        <f>(BMW!X100)</f>
        <v>0</v>
      </c>
      <c r="Z865" s="9" t="str">
        <f>(BMW!Y100)</f>
        <v>245/45R20 OEM</v>
      </c>
      <c r="AA865" s="8">
        <f>(BMW!Z100)</f>
        <v>0</v>
      </c>
      <c r="AB865" s="8" t="str">
        <f>(BMW!AA100)</f>
        <v>Use OEM</v>
      </c>
      <c r="AC865" s="8" t="str">
        <f>(BMW!AB100)</f>
        <v>M14x1.25x27mm Conical</v>
      </c>
      <c r="AD865" s="8">
        <f>(BMW!AC100)</f>
        <v>0</v>
      </c>
    </row>
    <row r="866" spans="1:30" x14ac:dyDescent="0.25">
      <c r="A866" s="33" t="s">
        <v>1974</v>
      </c>
      <c r="B866" s="8" t="str">
        <f>(BMW!A101)</f>
        <v>X3 (G01)</v>
      </c>
      <c r="C866" s="9" t="str">
        <f>(BMW!B101)</f>
        <v>2018-2020</v>
      </c>
      <c r="D866" s="59" t="str">
        <f>(BMW!C101)</f>
        <v>FF11</v>
      </c>
      <c r="E866" s="8" t="str">
        <f>(BMW!D101)</f>
        <v>Liquid Metal</v>
      </c>
      <c r="F866" s="8" t="str">
        <f>(BMW!E101)</f>
        <v>11M009025013LM</v>
      </c>
      <c r="G866" s="14">
        <f>(BMW!F101)</f>
        <v>5</v>
      </c>
      <c r="H866" s="12" t="str">
        <f>(BMW!G101)</f>
        <v>20"</v>
      </c>
      <c r="I866" s="12" t="str">
        <f>(BMW!H101)</f>
        <v>9.0"</v>
      </c>
      <c r="J866" s="12" t="str">
        <f>(BMW!I101)</f>
        <v>25</v>
      </c>
      <c r="K866" s="12" t="str">
        <f>(BMW!J101)</f>
        <v>5x112</v>
      </c>
      <c r="L866" s="12">
        <f>(BMW!K101)</f>
        <v>66.56</v>
      </c>
      <c r="M866" s="8" t="str">
        <f>(BMW!L101)</f>
        <v>Medium Offset</v>
      </c>
      <c r="N866" s="8">
        <f>(BMW!M101)</f>
        <v>0</v>
      </c>
      <c r="O866" s="9" t="str">
        <f>(BMW!N101)</f>
        <v>245/45R20 OEM</v>
      </c>
      <c r="P866" s="60" t="str">
        <f>(BMW!O101)</f>
        <v>FF11</v>
      </c>
      <c r="Q866" s="8" t="str">
        <f>(BMW!P101)</f>
        <v>11M010535013LM</v>
      </c>
      <c r="R866" s="14">
        <f>(BMW!Q101)</f>
        <v>13</v>
      </c>
      <c r="S866" s="12" t="str">
        <f>(BMW!R101)</f>
        <v>20"</v>
      </c>
      <c r="T866" s="12" t="str">
        <f>(BMW!S101)</f>
        <v>10.5"</v>
      </c>
      <c r="U866" s="12" t="str">
        <f>(BMW!T101)</f>
        <v>35</v>
      </c>
      <c r="V866" s="12" t="str">
        <f>(BMW!U101)</f>
        <v>5x112</v>
      </c>
      <c r="W866" s="12">
        <f>(BMW!V101)</f>
        <v>66.56</v>
      </c>
      <c r="X866" s="8" t="str">
        <f>(BMW!W101)</f>
        <v>Medium Offset</v>
      </c>
      <c r="Y866" s="8">
        <f>(BMW!X101)</f>
        <v>0</v>
      </c>
      <c r="Z866" s="9" t="str">
        <f>(BMW!Y101)</f>
        <v>275/40R20 OEM</v>
      </c>
      <c r="AA866" s="8">
        <f>(BMW!Z101)</f>
        <v>0</v>
      </c>
      <c r="AB866" s="8" t="str">
        <f>(BMW!AA101)</f>
        <v>Use OEM</v>
      </c>
      <c r="AC866" s="8" t="str">
        <f>(BMW!AB101)</f>
        <v>M14x1.25x27mm Conical</v>
      </c>
      <c r="AD866" s="8">
        <f>(BMW!AC101)</f>
        <v>0</v>
      </c>
    </row>
    <row r="867" spans="1:30" x14ac:dyDescent="0.25">
      <c r="A867" s="33" t="s">
        <v>1974</v>
      </c>
      <c r="B867" s="8" t="str">
        <f>(BMW!A102)</f>
        <v>X3 (G01)</v>
      </c>
      <c r="C867" s="9" t="str">
        <f>(BMW!B102)</f>
        <v>2018-2020</v>
      </c>
      <c r="D867" s="59" t="str">
        <f>(BMW!C102)</f>
        <v>FF11</v>
      </c>
      <c r="E867" s="8" t="str">
        <f>(BMW!D102)</f>
        <v>Tarmac</v>
      </c>
      <c r="F867" s="8" t="str">
        <f>(BMW!E102)</f>
        <v>11M009025013TM</v>
      </c>
      <c r="G867" s="14">
        <f>(BMW!F102)</f>
        <v>22</v>
      </c>
      <c r="H867" s="12" t="str">
        <f>(BMW!G102)</f>
        <v>20"</v>
      </c>
      <c r="I867" s="12" t="str">
        <f>(BMW!H102)</f>
        <v>9.0"</v>
      </c>
      <c r="J867" s="12" t="str">
        <f>(BMW!I102)</f>
        <v>25</v>
      </c>
      <c r="K867" s="12" t="str">
        <f>(BMW!J102)</f>
        <v>5x112</v>
      </c>
      <c r="L867" s="12">
        <f>(BMW!K102)</f>
        <v>66.56</v>
      </c>
      <c r="M867" s="8" t="str">
        <f>(BMW!L102)</f>
        <v>Medium Offset</v>
      </c>
      <c r="N867" s="8">
        <f>(BMW!M102)</f>
        <v>0</v>
      </c>
      <c r="O867" s="9" t="str">
        <f>(BMW!N102)</f>
        <v>245/45R20 OEM</v>
      </c>
      <c r="P867" s="60" t="str">
        <f>(BMW!O102)</f>
        <v>FF11</v>
      </c>
      <c r="Q867" s="8" t="str">
        <f>(BMW!P102)</f>
        <v>11M009025013TM</v>
      </c>
      <c r="R867" s="14">
        <f>(BMW!Q102)</f>
        <v>22</v>
      </c>
      <c r="S867" s="12" t="str">
        <f>(BMW!R102)</f>
        <v>20"</v>
      </c>
      <c r="T867" s="12" t="str">
        <f>(BMW!S102)</f>
        <v>9.0"</v>
      </c>
      <c r="U867" s="12" t="str">
        <f>(BMW!T102)</f>
        <v>25</v>
      </c>
      <c r="V867" s="12" t="str">
        <f>(BMW!U102)</f>
        <v>5x112</v>
      </c>
      <c r="W867" s="12">
        <f>(BMW!V102)</f>
        <v>66.56</v>
      </c>
      <c r="X867" s="8" t="str">
        <f>(BMW!W102)</f>
        <v>Medium Offset</v>
      </c>
      <c r="Y867" s="8">
        <f>(BMW!X102)</f>
        <v>0</v>
      </c>
      <c r="Z867" s="9" t="str">
        <f>(BMW!Y102)</f>
        <v>245/45R20 OEM</v>
      </c>
      <c r="AA867" s="8">
        <f>(BMW!Z102)</f>
        <v>0</v>
      </c>
      <c r="AB867" s="8" t="str">
        <f>(BMW!AA102)</f>
        <v>Use OEM</v>
      </c>
      <c r="AC867" s="8" t="str">
        <f>(BMW!AB102)</f>
        <v>M14x1.25x27mm Conical</v>
      </c>
      <c r="AD867" s="8">
        <f>(BMW!AC102)</f>
        <v>0</v>
      </c>
    </row>
    <row r="868" spans="1:30" x14ac:dyDescent="0.25">
      <c r="A868" s="33" t="s">
        <v>1974</v>
      </c>
      <c r="B868" s="8" t="str">
        <f>(BMW!A103)</f>
        <v>X3 (G01)</v>
      </c>
      <c r="C868" s="9" t="str">
        <f>(BMW!B103)</f>
        <v>2018-2020</v>
      </c>
      <c r="D868" s="59" t="str">
        <f>(BMW!C103)</f>
        <v>FF11</v>
      </c>
      <c r="E868" s="8" t="str">
        <f>(BMW!D103)</f>
        <v>Tarmac</v>
      </c>
      <c r="F868" s="8" t="str">
        <f>(BMW!E103)</f>
        <v>11M009025013TM</v>
      </c>
      <c r="G868" s="14">
        <f>(BMW!F103)</f>
        <v>22</v>
      </c>
      <c r="H868" s="12" t="str">
        <f>(BMW!G103)</f>
        <v>20"</v>
      </c>
      <c r="I868" s="12" t="str">
        <f>(BMW!H103)</f>
        <v>9.0"</v>
      </c>
      <c r="J868" s="12" t="str">
        <f>(BMW!I103)</f>
        <v>25</v>
      </c>
      <c r="K868" s="12" t="str">
        <f>(BMW!J103)</f>
        <v>5x112</v>
      </c>
      <c r="L868" s="12">
        <f>(BMW!K103)</f>
        <v>66.56</v>
      </c>
      <c r="M868" s="8" t="str">
        <f>(BMW!L103)</f>
        <v>Medium Offset</v>
      </c>
      <c r="N868" s="8">
        <f>(BMW!M103)</f>
        <v>0</v>
      </c>
      <c r="O868" s="9" t="str">
        <f>(BMW!N103)</f>
        <v>245/45R20 OEM</v>
      </c>
      <c r="P868" s="60" t="str">
        <f>(BMW!O103)</f>
        <v>FF11</v>
      </c>
      <c r="Q868" s="8" t="str">
        <f>(BMW!P103)</f>
        <v>11M010535013TM</v>
      </c>
      <c r="R868" s="14">
        <f>(BMW!Q103)</f>
        <v>23</v>
      </c>
      <c r="S868" s="12" t="str">
        <f>(BMW!R103)</f>
        <v>20"</v>
      </c>
      <c r="T868" s="12" t="str">
        <f>(BMW!S103)</f>
        <v>10.5"</v>
      </c>
      <c r="U868" s="12" t="str">
        <f>(BMW!T103)</f>
        <v>35</v>
      </c>
      <c r="V868" s="12" t="str">
        <f>(BMW!U103)</f>
        <v>5x112</v>
      </c>
      <c r="W868" s="12">
        <f>(BMW!V103)</f>
        <v>66.56</v>
      </c>
      <c r="X868" s="8" t="str">
        <f>(BMW!W103)</f>
        <v>Medium Offset</v>
      </c>
      <c r="Y868" s="8">
        <f>(BMW!X103)</f>
        <v>0</v>
      </c>
      <c r="Z868" s="9" t="str">
        <f>(BMW!Y103)</f>
        <v>275/40R20 OEM</v>
      </c>
      <c r="AA868" s="8">
        <f>(BMW!Z103)</f>
        <v>0</v>
      </c>
      <c r="AB868" s="8" t="str">
        <f>(BMW!AA103)</f>
        <v>Use OEM</v>
      </c>
      <c r="AC868" s="8" t="str">
        <f>(BMW!AB103)</f>
        <v>M14x1.25x27mm Conical</v>
      </c>
      <c r="AD868" s="8">
        <f>(BMW!AC103)</f>
        <v>0</v>
      </c>
    </row>
    <row r="869" spans="1:30" x14ac:dyDescent="0.25">
      <c r="A869" s="33" t="s">
        <v>1974</v>
      </c>
      <c r="B869" s="8" t="str">
        <f>(BMW!A104)</f>
        <v>X4 (F26)</v>
      </c>
      <c r="C869" s="9" t="str">
        <f>(BMW!B104)</f>
        <v>2014-2017</v>
      </c>
      <c r="D869" s="59" t="str">
        <f>(BMW!C104)</f>
        <v>FF01</v>
      </c>
      <c r="E869" s="8" t="str">
        <f>(BMW!D104)</f>
        <v>Tarmac</v>
      </c>
      <c r="F869" s="8" t="str">
        <f>(BMW!E104)</f>
        <v>01M909025043TM</v>
      </c>
      <c r="G869" s="14">
        <f>(BMW!F104)</f>
        <v>16</v>
      </c>
      <c r="H869" s="12" t="str">
        <f>(BMW!G104)</f>
        <v>19"</v>
      </c>
      <c r="I869" s="12" t="str">
        <f>(BMW!H104)</f>
        <v>9.0"</v>
      </c>
      <c r="J869" s="12" t="str">
        <f>(BMW!I104)</f>
        <v>25</v>
      </c>
      <c r="K869" s="12" t="str">
        <f>(BMW!J104)</f>
        <v>5x120</v>
      </c>
      <c r="L869" s="12">
        <f>(BMW!K104)</f>
        <v>72.599999999999994</v>
      </c>
      <c r="M869" s="8" t="str">
        <f>(BMW!L104)</f>
        <v>Medium Offset</v>
      </c>
      <c r="N869" s="8">
        <f>(BMW!M104)</f>
        <v>23.8</v>
      </c>
      <c r="O869" s="9" t="str">
        <f>(BMW!N104)</f>
        <v>245/45R19</v>
      </c>
      <c r="P869" s="60" t="str">
        <f>(BMW!O104)</f>
        <v>FF01</v>
      </c>
      <c r="Q869" s="8" t="str">
        <f>(BMW!P104)</f>
        <v>01M910040043TM</v>
      </c>
      <c r="R869" s="14">
        <f>(BMW!Q104)</f>
        <v>32</v>
      </c>
      <c r="S869" s="12" t="str">
        <f>(BMW!R104)</f>
        <v>19"</v>
      </c>
      <c r="T869" s="12" t="str">
        <f>(BMW!S104)</f>
        <v>10.0"</v>
      </c>
      <c r="U869" s="12" t="str">
        <f>(BMW!T104)</f>
        <v>40</v>
      </c>
      <c r="V869" s="12" t="str">
        <f>(BMW!U104)</f>
        <v>5x120</v>
      </c>
      <c r="W869" s="12">
        <f>(BMW!V104)</f>
        <v>72.599999999999994</v>
      </c>
      <c r="X869" s="8" t="str">
        <f>(BMW!W104)</f>
        <v>Medium Offset</v>
      </c>
      <c r="Y869" s="8">
        <f>(BMW!X104)</f>
        <v>24.4</v>
      </c>
      <c r="Z869" s="9" t="str">
        <f>(BMW!Y104)</f>
        <v>275/40R19</v>
      </c>
      <c r="AA869" s="8">
        <f>(BMW!Z104)</f>
        <v>0</v>
      </c>
      <c r="AB869" s="8" t="str">
        <f>(BMW!AA104)</f>
        <v>Use OEM</v>
      </c>
      <c r="AC869" s="8" t="str">
        <f>(BMW!AB104)</f>
        <v>M14x1.25x27mm Conical</v>
      </c>
      <c r="AD869" s="8">
        <f>(BMW!AC104)</f>
        <v>0</v>
      </c>
    </row>
    <row r="870" spans="1:30" x14ac:dyDescent="0.25">
      <c r="A870" s="33" t="s">
        <v>1974</v>
      </c>
      <c r="B870" s="8" t="e">
        <f>(BMW!#REF!)</f>
        <v>#REF!</v>
      </c>
      <c r="C870" s="9" t="e">
        <f>(BMW!#REF!)</f>
        <v>#REF!</v>
      </c>
      <c r="D870" s="59" t="e">
        <f>(BMW!#REF!)</f>
        <v>#REF!</v>
      </c>
      <c r="E870" s="8" t="e">
        <f>(BMW!#REF!)</f>
        <v>#REF!</v>
      </c>
      <c r="F870" s="8" t="e">
        <f>(BMW!#REF!)</f>
        <v>#REF!</v>
      </c>
      <c r="G870" s="14" t="e">
        <f>(BMW!#REF!)</f>
        <v>#REF!</v>
      </c>
      <c r="H870" s="12" t="e">
        <f>(BMW!#REF!)</f>
        <v>#REF!</v>
      </c>
      <c r="I870" s="12" t="e">
        <f>(BMW!#REF!)</f>
        <v>#REF!</v>
      </c>
      <c r="J870" s="12" t="e">
        <f>(BMW!#REF!)</f>
        <v>#REF!</v>
      </c>
      <c r="K870" s="12" t="e">
        <f>(BMW!#REF!)</f>
        <v>#REF!</v>
      </c>
      <c r="L870" s="12" t="e">
        <f>(BMW!#REF!)</f>
        <v>#REF!</v>
      </c>
      <c r="M870" s="8" t="e">
        <f>(BMW!#REF!)</f>
        <v>#REF!</v>
      </c>
      <c r="N870" s="8" t="e">
        <f>(BMW!#REF!)</f>
        <v>#REF!</v>
      </c>
      <c r="O870" s="9" t="e">
        <f>(BMW!#REF!)</f>
        <v>#REF!</v>
      </c>
      <c r="P870" s="60" t="e">
        <f>(BMW!#REF!)</f>
        <v>#REF!</v>
      </c>
      <c r="Q870" s="8" t="e">
        <f>(BMW!#REF!)</f>
        <v>#REF!</v>
      </c>
      <c r="R870" s="14" t="e">
        <f>(BMW!#REF!)</f>
        <v>#REF!</v>
      </c>
      <c r="S870" s="12" t="e">
        <f>(BMW!#REF!)</f>
        <v>#REF!</v>
      </c>
      <c r="T870" s="12" t="e">
        <f>(BMW!#REF!)</f>
        <v>#REF!</v>
      </c>
      <c r="U870" s="12" t="e">
        <f>(BMW!#REF!)</f>
        <v>#REF!</v>
      </c>
      <c r="V870" s="12" t="e">
        <f>(BMW!#REF!)</f>
        <v>#REF!</v>
      </c>
      <c r="W870" s="12" t="e">
        <f>(BMW!#REF!)</f>
        <v>#REF!</v>
      </c>
      <c r="X870" s="8" t="e">
        <f>(BMW!#REF!)</f>
        <v>#REF!</v>
      </c>
      <c r="Y870" s="8" t="e">
        <f>(BMW!#REF!)</f>
        <v>#REF!</v>
      </c>
      <c r="Z870" s="9" t="e">
        <f>(BMW!#REF!)</f>
        <v>#REF!</v>
      </c>
      <c r="AA870" s="8" t="e">
        <f>(BMW!#REF!)</f>
        <v>#REF!</v>
      </c>
      <c r="AB870" s="8" t="e">
        <f>(BMW!#REF!)</f>
        <v>#REF!</v>
      </c>
      <c r="AC870" s="8" t="e">
        <f>(BMW!#REF!)</f>
        <v>#REF!</v>
      </c>
      <c r="AD870" s="8" t="e">
        <f>(BMW!#REF!)</f>
        <v>#REF!</v>
      </c>
    </row>
    <row r="871" spans="1:30" x14ac:dyDescent="0.25">
      <c r="A871" s="33" t="s">
        <v>1974</v>
      </c>
      <c r="B871" s="8" t="str">
        <f>(BMW!A105)</f>
        <v>X4 (F26)</v>
      </c>
      <c r="C871" s="9" t="str">
        <f>(BMW!B105)</f>
        <v>2014-2017</v>
      </c>
      <c r="D871" s="59" t="str">
        <f>(BMW!C105)</f>
        <v>FF04</v>
      </c>
      <c r="E871" s="8" t="str">
        <f>(BMW!D105)</f>
        <v>Liquid Metal</v>
      </c>
      <c r="F871" s="8" t="str">
        <f>(BMW!E105)</f>
        <v>04M009025043LM</v>
      </c>
      <c r="G871" s="14">
        <f>(BMW!F105)</f>
        <v>2</v>
      </c>
      <c r="H871" s="12" t="str">
        <f>(BMW!G105)</f>
        <v>20"</v>
      </c>
      <c r="I871" s="12" t="str">
        <f>(BMW!H105)</f>
        <v>9.0"</v>
      </c>
      <c r="J871" s="12" t="str">
        <f>(BMW!I105)</f>
        <v>25</v>
      </c>
      <c r="K871" s="12" t="str">
        <f>(BMW!J105)</f>
        <v>5x120</v>
      </c>
      <c r="L871" s="12">
        <f>(BMW!K105)</f>
        <v>72.599999999999994</v>
      </c>
      <c r="M871" s="8" t="str">
        <f>(BMW!L105)</f>
        <v>Medium Offset</v>
      </c>
      <c r="N871" s="8">
        <f>(BMW!M105)</f>
        <v>24.2</v>
      </c>
      <c r="O871" s="9" t="str">
        <f>(BMW!N105)</f>
        <v>245/40R20</v>
      </c>
      <c r="P871" s="60" t="str">
        <f>(BMW!O105)</f>
        <v>FF04</v>
      </c>
      <c r="Q871" s="8" t="str">
        <f>(BMW!P105)</f>
        <v>04M010040043LM</v>
      </c>
      <c r="R871" s="14">
        <f>(BMW!Q105)</f>
        <v>12</v>
      </c>
      <c r="S871" s="12" t="str">
        <f>(BMW!R105)</f>
        <v>20"</v>
      </c>
      <c r="T871" s="12" t="str">
        <f>(BMW!S105)</f>
        <v>10.0"</v>
      </c>
      <c r="U871" s="12" t="str">
        <f>(BMW!T105)</f>
        <v>40</v>
      </c>
      <c r="V871" s="12" t="str">
        <f>(BMW!U105)</f>
        <v>5x120</v>
      </c>
      <c r="W871" s="12">
        <f>(BMW!V105)</f>
        <v>72.599999999999994</v>
      </c>
      <c r="X871" s="8" t="str">
        <f>(BMW!W105)</f>
        <v>Medium Offset</v>
      </c>
      <c r="Y871" s="8">
        <f>(BMW!X105)</f>
        <v>25.2</v>
      </c>
      <c r="Z871" s="9" t="str">
        <f>(BMW!Y105)</f>
        <v>275/35R20</v>
      </c>
      <c r="AA871" s="8">
        <f>(BMW!Z105)</f>
        <v>0</v>
      </c>
      <c r="AB871" s="8" t="str">
        <f>(BMW!AA105)</f>
        <v>Use OEM</v>
      </c>
      <c r="AC871" s="8" t="str">
        <f>(BMW!AB105)</f>
        <v>M14x1.25x27mm Conical</v>
      </c>
      <c r="AD871" s="8">
        <f>(BMW!AC105)</f>
        <v>0</v>
      </c>
    </row>
    <row r="872" spans="1:30" x14ac:dyDescent="0.25">
      <c r="A872" s="33" t="s">
        <v>1974</v>
      </c>
      <c r="B872" s="8" t="e">
        <f>(BMW!#REF!)</f>
        <v>#REF!</v>
      </c>
      <c r="C872" s="9" t="e">
        <f>(BMW!#REF!)</f>
        <v>#REF!</v>
      </c>
      <c r="D872" s="59" t="e">
        <f>(BMW!#REF!)</f>
        <v>#REF!</v>
      </c>
      <c r="E872" s="8" t="e">
        <f>(BMW!#REF!)</f>
        <v>#REF!</v>
      </c>
      <c r="F872" s="8" t="e">
        <f>(BMW!#REF!)</f>
        <v>#REF!</v>
      </c>
      <c r="G872" s="14" t="e">
        <f>(BMW!#REF!)</f>
        <v>#REF!</v>
      </c>
      <c r="H872" s="12" t="e">
        <f>(BMW!#REF!)</f>
        <v>#REF!</v>
      </c>
      <c r="I872" s="12" t="e">
        <f>(BMW!#REF!)</f>
        <v>#REF!</v>
      </c>
      <c r="J872" s="12" t="e">
        <f>(BMW!#REF!)</f>
        <v>#REF!</v>
      </c>
      <c r="K872" s="12" t="e">
        <f>(BMW!#REF!)</f>
        <v>#REF!</v>
      </c>
      <c r="L872" s="12" t="e">
        <f>(BMW!#REF!)</f>
        <v>#REF!</v>
      </c>
      <c r="M872" s="8" t="e">
        <f>(BMW!#REF!)</f>
        <v>#REF!</v>
      </c>
      <c r="N872" s="8" t="e">
        <f>(BMW!#REF!)</f>
        <v>#REF!</v>
      </c>
      <c r="O872" s="9" t="e">
        <f>(BMW!#REF!)</f>
        <v>#REF!</v>
      </c>
      <c r="P872" s="60" t="e">
        <f>(BMW!#REF!)</f>
        <v>#REF!</v>
      </c>
      <c r="Q872" s="8" t="e">
        <f>(BMW!#REF!)</f>
        <v>#REF!</v>
      </c>
      <c r="R872" s="14" t="e">
        <f>(BMW!#REF!)</f>
        <v>#REF!</v>
      </c>
      <c r="S872" s="12" t="e">
        <f>(BMW!#REF!)</f>
        <v>#REF!</v>
      </c>
      <c r="T872" s="12" t="e">
        <f>(BMW!#REF!)</f>
        <v>#REF!</v>
      </c>
      <c r="U872" s="12" t="e">
        <f>(BMW!#REF!)</f>
        <v>#REF!</v>
      </c>
      <c r="V872" s="12" t="e">
        <f>(BMW!#REF!)</f>
        <v>#REF!</v>
      </c>
      <c r="W872" s="12" t="e">
        <f>(BMW!#REF!)</f>
        <v>#REF!</v>
      </c>
      <c r="X872" s="8" t="e">
        <f>(BMW!#REF!)</f>
        <v>#REF!</v>
      </c>
      <c r="Y872" s="8" t="e">
        <f>(BMW!#REF!)</f>
        <v>#REF!</v>
      </c>
      <c r="Z872" s="9" t="e">
        <f>(BMW!#REF!)</f>
        <v>#REF!</v>
      </c>
      <c r="AA872" s="8" t="e">
        <f>(BMW!#REF!)</f>
        <v>#REF!</v>
      </c>
      <c r="AB872" s="8" t="e">
        <f>(BMW!#REF!)</f>
        <v>#REF!</v>
      </c>
      <c r="AC872" s="8" t="e">
        <f>(BMW!#REF!)</f>
        <v>#REF!</v>
      </c>
      <c r="AD872" s="8" t="e">
        <f>(BMW!#REF!)</f>
        <v>#REF!</v>
      </c>
    </row>
    <row r="873" spans="1:30" x14ac:dyDescent="0.25">
      <c r="A873" s="33" t="s">
        <v>1974</v>
      </c>
      <c r="B873" s="8" t="e">
        <f>(BMW!#REF!)</f>
        <v>#REF!</v>
      </c>
      <c r="C873" s="9" t="e">
        <f>(BMW!#REF!)</f>
        <v>#REF!</v>
      </c>
      <c r="D873" s="59" t="e">
        <f>(BMW!#REF!)</f>
        <v>#REF!</v>
      </c>
      <c r="E873" s="8" t="e">
        <f>(BMW!#REF!)</f>
        <v>#REF!</v>
      </c>
      <c r="F873" s="8" t="e">
        <f>(BMW!#REF!)</f>
        <v>#REF!</v>
      </c>
      <c r="G873" s="14" t="e">
        <f>(BMW!#REF!)</f>
        <v>#REF!</v>
      </c>
      <c r="H873" s="12" t="e">
        <f>(BMW!#REF!)</f>
        <v>#REF!</v>
      </c>
      <c r="I873" s="12" t="e">
        <f>(BMW!#REF!)</f>
        <v>#REF!</v>
      </c>
      <c r="J873" s="12" t="e">
        <f>(BMW!#REF!)</f>
        <v>#REF!</v>
      </c>
      <c r="K873" s="12" t="e">
        <f>(BMW!#REF!)</f>
        <v>#REF!</v>
      </c>
      <c r="L873" s="12" t="e">
        <f>(BMW!#REF!)</f>
        <v>#REF!</v>
      </c>
      <c r="M873" s="8" t="e">
        <f>(BMW!#REF!)</f>
        <v>#REF!</v>
      </c>
      <c r="N873" s="8" t="e">
        <f>(BMW!#REF!)</f>
        <v>#REF!</v>
      </c>
      <c r="O873" s="9" t="e">
        <f>(BMW!#REF!)</f>
        <v>#REF!</v>
      </c>
      <c r="P873" s="60" t="e">
        <f>(BMW!#REF!)</f>
        <v>#REF!</v>
      </c>
      <c r="Q873" s="8" t="e">
        <f>(BMW!#REF!)</f>
        <v>#REF!</v>
      </c>
      <c r="R873" s="14" t="e">
        <f>(BMW!#REF!)</f>
        <v>#REF!</v>
      </c>
      <c r="S873" s="12" t="e">
        <f>(BMW!#REF!)</f>
        <v>#REF!</v>
      </c>
      <c r="T873" s="12" t="e">
        <f>(BMW!#REF!)</f>
        <v>#REF!</v>
      </c>
      <c r="U873" s="12" t="e">
        <f>(BMW!#REF!)</f>
        <v>#REF!</v>
      </c>
      <c r="V873" s="12" t="e">
        <f>(BMW!#REF!)</f>
        <v>#REF!</v>
      </c>
      <c r="W873" s="12" t="e">
        <f>(BMW!#REF!)</f>
        <v>#REF!</v>
      </c>
      <c r="X873" s="8" t="e">
        <f>(BMW!#REF!)</f>
        <v>#REF!</v>
      </c>
      <c r="Y873" s="8" t="e">
        <f>(BMW!#REF!)</f>
        <v>#REF!</v>
      </c>
      <c r="Z873" s="9" t="e">
        <f>(BMW!#REF!)</f>
        <v>#REF!</v>
      </c>
      <c r="AA873" s="8" t="e">
        <f>(BMW!#REF!)</f>
        <v>#REF!</v>
      </c>
      <c r="AB873" s="8" t="e">
        <f>(BMW!#REF!)</f>
        <v>#REF!</v>
      </c>
      <c r="AC873" s="8" t="e">
        <f>(BMW!#REF!)</f>
        <v>#REF!</v>
      </c>
      <c r="AD873" s="8" t="e">
        <f>(BMW!#REF!)</f>
        <v>#REF!</v>
      </c>
    </row>
    <row r="874" spans="1:30" x14ac:dyDescent="0.25">
      <c r="A874" s="33" t="s">
        <v>1974</v>
      </c>
      <c r="B874" s="8" t="e">
        <f>(BMW!#REF!)</f>
        <v>#REF!</v>
      </c>
      <c r="C874" s="9" t="e">
        <f>(BMW!#REF!)</f>
        <v>#REF!</v>
      </c>
      <c r="D874" s="59" t="e">
        <f>(BMW!#REF!)</f>
        <v>#REF!</v>
      </c>
      <c r="E874" s="8" t="e">
        <f>(BMW!#REF!)</f>
        <v>#REF!</v>
      </c>
      <c r="F874" s="8" t="e">
        <f>(BMW!#REF!)</f>
        <v>#REF!</v>
      </c>
      <c r="G874" s="14" t="e">
        <f>(BMW!#REF!)</f>
        <v>#REF!</v>
      </c>
      <c r="H874" s="12" t="e">
        <f>(BMW!#REF!)</f>
        <v>#REF!</v>
      </c>
      <c r="I874" s="12" t="e">
        <f>(BMW!#REF!)</f>
        <v>#REF!</v>
      </c>
      <c r="J874" s="12" t="e">
        <f>(BMW!#REF!)</f>
        <v>#REF!</v>
      </c>
      <c r="K874" s="12" t="e">
        <f>(BMW!#REF!)</f>
        <v>#REF!</v>
      </c>
      <c r="L874" s="12" t="e">
        <f>(BMW!#REF!)</f>
        <v>#REF!</v>
      </c>
      <c r="M874" s="8" t="e">
        <f>(BMW!#REF!)</f>
        <v>#REF!</v>
      </c>
      <c r="N874" s="8" t="e">
        <f>(BMW!#REF!)</f>
        <v>#REF!</v>
      </c>
      <c r="O874" s="9" t="e">
        <f>(BMW!#REF!)</f>
        <v>#REF!</v>
      </c>
      <c r="P874" s="60" t="e">
        <f>(BMW!#REF!)</f>
        <v>#REF!</v>
      </c>
      <c r="Q874" s="8" t="e">
        <f>(BMW!#REF!)</f>
        <v>#REF!</v>
      </c>
      <c r="R874" s="14" t="e">
        <f>(BMW!#REF!)</f>
        <v>#REF!</v>
      </c>
      <c r="S874" s="12" t="e">
        <f>(BMW!#REF!)</f>
        <v>#REF!</v>
      </c>
      <c r="T874" s="12" t="e">
        <f>(BMW!#REF!)</f>
        <v>#REF!</v>
      </c>
      <c r="U874" s="12" t="e">
        <f>(BMW!#REF!)</f>
        <v>#REF!</v>
      </c>
      <c r="V874" s="12" t="e">
        <f>(BMW!#REF!)</f>
        <v>#REF!</v>
      </c>
      <c r="W874" s="12" t="e">
        <f>(BMW!#REF!)</f>
        <v>#REF!</v>
      </c>
      <c r="X874" s="8" t="e">
        <f>(BMW!#REF!)</f>
        <v>#REF!</v>
      </c>
      <c r="Y874" s="8" t="e">
        <f>(BMW!#REF!)</f>
        <v>#REF!</v>
      </c>
      <c r="Z874" s="9" t="e">
        <f>(BMW!#REF!)</f>
        <v>#REF!</v>
      </c>
      <c r="AA874" s="8" t="e">
        <f>(BMW!#REF!)</f>
        <v>#REF!</v>
      </c>
      <c r="AB874" s="8" t="e">
        <f>(BMW!#REF!)</f>
        <v>#REF!</v>
      </c>
      <c r="AC874" s="8" t="e">
        <f>(BMW!#REF!)</f>
        <v>#REF!</v>
      </c>
      <c r="AD874" s="8" t="e">
        <f>(BMW!#REF!)</f>
        <v>#REF!</v>
      </c>
    </row>
    <row r="875" spans="1:30" x14ac:dyDescent="0.25">
      <c r="A875" s="33" t="s">
        <v>1974</v>
      </c>
      <c r="B875" s="8" t="e">
        <f>(BMW!#REF!)</f>
        <v>#REF!</v>
      </c>
      <c r="C875" s="9" t="e">
        <f>(BMW!#REF!)</f>
        <v>#REF!</v>
      </c>
      <c r="D875" s="59" t="e">
        <f>(BMW!#REF!)</f>
        <v>#REF!</v>
      </c>
      <c r="E875" s="8" t="e">
        <f>(BMW!#REF!)</f>
        <v>#REF!</v>
      </c>
      <c r="F875" s="8" t="e">
        <f>(BMW!#REF!)</f>
        <v>#REF!</v>
      </c>
      <c r="G875" s="14" t="e">
        <f>(BMW!#REF!)</f>
        <v>#REF!</v>
      </c>
      <c r="H875" s="12" t="e">
        <f>(BMW!#REF!)</f>
        <v>#REF!</v>
      </c>
      <c r="I875" s="12" t="e">
        <f>(BMW!#REF!)</f>
        <v>#REF!</v>
      </c>
      <c r="J875" s="12" t="e">
        <f>(BMW!#REF!)</f>
        <v>#REF!</v>
      </c>
      <c r="K875" s="12" t="e">
        <f>(BMW!#REF!)</f>
        <v>#REF!</v>
      </c>
      <c r="L875" s="12" t="e">
        <f>(BMW!#REF!)</f>
        <v>#REF!</v>
      </c>
      <c r="M875" s="8" t="e">
        <f>(BMW!#REF!)</f>
        <v>#REF!</v>
      </c>
      <c r="N875" s="8" t="e">
        <f>(BMW!#REF!)</f>
        <v>#REF!</v>
      </c>
      <c r="O875" s="9" t="e">
        <f>(BMW!#REF!)</f>
        <v>#REF!</v>
      </c>
      <c r="P875" s="60" t="e">
        <f>(BMW!#REF!)</f>
        <v>#REF!</v>
      </c>
      <c r="Q875" s="8" t="e">
        <f>(BMW!#REF!)</f>
        <v>#REF!</v>
      </c>
      <c r="R875" s="14" t="e">
        <f>(BMW!#REF!)</f>
        <v>#REF!</v>
      </c>
      <c r="S875" s="12" t="e">
        <f>(BMW!#REF!)</f>
        <v>#REF!</v>
      </c>
      <c r="T875" s="12" t="e">
        <f>(BMW!#REF!)</f>
        <v>#REF!</v>
      </c>
      <c r="U875" s="12" t="e">
        <f>(BMW!#REF!)</f>
        <v>#REF!</v>
      </c>
      <c r="V875" s="12" t="e">
        <f>(BMW!#REF!)</f>
        <v>#REF!</v>
      </c>
      <c r="W875" s="12" t="e">
        <f>(BMW!#REF!)</f>
        <v>#REF!</v>
      </c>
      <c r="X875" s="8" t="e">
        <f>(BMW!#REF!)</f>
        <v>#REF!</v>
      </c>
      <c r="Y875" s="8" t="e">
        <f>(BMW!#REF!)</f>
        <v>#REF!</v>
      </c>
      <c r="Z875" s="9" t="e">
        <f>(BMW!#REF!)</f>
        <v>#REF!</v>
      </c>
      <c r="AA875" s="8" t="e">
        <f>(BMW!#REF!)</f>
        <v>#REF!</v>
      </c>
      <c r="AB875" s="8" t="e">
        <f>(BMW!#REF!)</f>
        <v>#REF!</v>
      </c>
      <c r="AC875" s="8" t="e">
        <f>(BMW!#REF!)</f>
        <v>#REF!</v>
      </c>
      <c r="AD875" s="8" t="e">
        <f>(BMW!#REF!)</f>
        <v>#REF!</v>
      </c>
    </row>
    <row r="876" spans="1:30" x14ac:dyDescent="0.25">
      <c r="A876" s="33" t="s">
        <v>1974</v>
      </c>
      <c r="B876" s="8" t="str">
        <f>(BMW!A106)</f>
        <v>X4 (G02)</v>
      </c>
      <c r="C876" s="9" t="str">
        <f>(BMW!B106)</f>
        <v>2018-2020</v>
      </c>
      <c r="D876" s="59" t="str">
        <f>(BMW!C106)</f>
        <v>FF10</v>
      </c>
      <c r="E876" s="8" t="str">
        <f>(BMW!D106)</f>
        <v>Liquid Metal</v>
      </c>
      <c r="F876" s="8" t="str">
        <f>(BMW!E106)</f>
        <v>10M009025013LM</v>
      </c>
      <c r="G876" s="14">
        <f>(BMW!F106)</f>
        <v>8</v>
      </c>
      <c r="H876" s="12" t="str">
        <f>(BMW!G106)</f>
        <v>20"</v>
      </c>
      <c r="I876" s="12" t="str">
        <f>(BMW!H106)</f>
        <v>9.0"</v>
      </c>
      <c r="J876" s="12" t="str">
        <f>(BMW!I106)</f>
        <v>25</v>
      </c>
      <c r="K876" s="12" t="str">
        <f>(BMW!J106)</f>
        <v>5x112</v>
      </c>
      <c r="L876" s="12">
        <f>(BMW!K106)</f>
        <v>66.56</v>
      </c>
      <c r="M876" s="8" t="str">
        <f>(BMW!L106)</f>
        <v>Medium Offset</v>
      </c>
      <c r="N876" s="8">
        <f>(BMW!M106)</f>
        <v>0</v>
      </c>
      <c r="O876" s="9" t="str">
        <f>(BMW!N106)</f>
        <v>245/45R20 OEM</v>
      </c>
      <c r="P876" s="60" t="str">
        <f>(BMW!O106)</f>
        <v>FF10</v>
      </c>
      <c r="Q876" s="8" t="str">
        <f>(BMW!P106)</f>
        <v>10M009025013LM</v>
      </c>
      <c r="R876" s="14">
        <f>(BMW!Q106)</f>
        <v>8</v>
      </c>
      <c r="S876" s="12" t="str">
        <f>(BMW!R106)</f>
        <v>20"</v>
      </c>
      <c r="T876" s="12" t="str">
        <f>(BMW!S106)</f>
        <v>9.0"</v>
      </c>
      <c r="U876" s="12" t="str">
        <f>(BMW!T106)</f>
        <v>25</v>
      </c>
      <c r="V876" s="12" t="str">
        <f>(BMW!U106)</f>
        <v>5x112</v>
      </c>
      <c r="W876" s="12">
        <f>(BMW!V106)</f>
        <v>66.56</v>
      </c>
      <c r="X876" s="8" t="str">
        <f>(BMW!W106)</f>
        <v>Medium Offset</v>
      </c>
      <c r="Y876" s="8">
        <f>(BMW!X106)</f>
        <v>0</v>
      </c>
      <c r="Z876" s="9" t="str">
        <f>(BMW!Y106)</f>
        <v>245/45R20 OEM</v>
      </c>
      <c r="AA876" s="8">
        <f>(BMW!Z106)</f>
        <v>0</v>
      </c>
      <c r="AB876" s="8" t="str">
        <f>(BMW!AA106)</f>
        <v>Use OEM</v>
      </c>
      <c r="AC876" s="8" t="str">
        <f>(BMW!AB106)</f>
        <v>M14x1.25x27mm Conical</v>
      </c>
      <c r="AD876" s="8">
        <f>(BMW!AC106)</f>
        <v>0</v>
      </c>
    </row>
    <row r="877" spans="1:30" x14ac:dyDescent="0.25">
      <c r="A877" s="33" t="s">
        <v>1974</v>
      </c>
      <c r="B877" s="8" t="str">
        <f>(BMW!A107)</f>
        <v>X4 (G02)</v>
      </c>
      <c r="C877" s="9" t="str">
        <f>(BMW!B107)</f>
        <v>2018-2020</v>
      </c>
      <c r="D877" s="59" t="str">
        <f>(BMW!C107)</f>
        <v>FF10</v>
      </c>
      <c r="E877" s="8" t="str">
        <f>(BMW!D107)</f>
        <v>Tarmac</v>
      </c>
      <c r="F877" s="8" t="str">
        <f>(BMW!E107)</f>
        <v>10M009025013TM</v>
      </c>
      <c r="G877" s="14">
        <f>(BMW!F107)</f>
        <v>24</v>
      </c>
      <c r="H877" s="12" t="str">
        <f>(BMW!G107)</f>
        <v>20"</v>
      </c>
      <c r="I877" s="12" t="str">
        <f>(BMW!H107)</f>
        <v>9.0"</v>
      </c>
      <c r="J877" s="12" t="str">
        <f>(BMW!I107)</f>
        <v>25</v>
      </c>
      <c r="K877" s="12" t="str">
        <f>(BMW!J107)</f>
        <v>5x112</v>
      </c>
      <c r="L877" s="12">
        <f>(BMW!K107)</f>
        <v>66.56</v>
      </c>
      <c r="M877" s="8" t="str">
        <f>(BMW!L107)</f>
        <v>Medium Offset</v>
      </c>
      <c r="N877" s="8">
        <f>(BMW!M107)</f>
        <v>0</v>
      </c>
      <c r="O877" s="9" t="str">
        <f>(BMW!N107)</f>
        <v>245/45R20 OEM</v>
      </c>
      <c r="P877" s="60" t="str">
        <f>(BMW!O107)</f>
        <v>FF10</v>
      </c>
      <c r="Q877" s="8" t="str">
        <f>(BMW!P107)</f>
        <v>10M009025013TM</v>
      </c>
      <c r="R877" s="14">
        <f>(BMW!Q107)</f>
        <v>24</v>
      </c>
      <c r="S877" s="12" t="str">
        <f>(BMW!R107)</f>
        <v>20"</v>
      </c>
      <c r="T877" s="12" t="str">
        <f>(BMW!S107)</f>
        <v>9.0"</v>
      </c>
      <c r="U877" s="12" t="str">
        <f>(BMW!T107)</f>
        <v>25</v>
      </c>
      <c r="V877" s="12" t="str">
        <f>(BMW!U107)</f>
        <v>5x112</v>
      </c>
      <c r="W877" s="12">
        <f>(BMW!V107)</f>
        <v>66.56</v>
      </c>
      <c r="X877" s="8" t="str">
        <f>(BMW!W107)</f>
        <v>Medium Offset</v>
      </c>
      <c r="Y877" s="8">
        <f>(BMW!X107)</f>
        <v>0</v>
      </c>
      <c r="Z877" s="9" t="str">
        <f>(BMW!Y107)</f>
        <v>245/45R20 OEM</v>
      </c>
      <c r="AA877" s="8">
        <f>(BMW!Z107)</f>
        <v>0</v>
      </c>
      <c r="AB877" s="8" t="str">
        <f>(BMW!AA107)</f>
        <v>Use OEM</v>
      </c>
      <c r="AC877" s="8" t="str">
        <f>(BMW!AB107)</f>
        <v>M14x1.25x27mm Conical</v>
      </c>
      <c r="AD877" s="8">
        <f>(BMW!AC107)</f>
        <v>0</v>
      </c>
    </row>
    <row r="878" spans="1:30" customFormat="1" x14ac:dyDescent="0.25">
      <c r="A878" s="7" t="s">
        <v>1981</v>
      </c>
      <c r="B878" s="8" t="str">
        <f>(GM!A2)</f>
        <v>ATS-V</v>
      </c>
      <c r="C878" s="9" t="str">
        <f>(GM!B2)</f>
        <v>2016-2019</v>
      </c>
      <c r="D878" s="59" t="str">
        <f>(GM!C2)</f>
        <v>FF01</v>
      </c>
      <c r="E878" s="8" t="str">
        <f>(GM!D2)</f>
        <v>Tarmac</v>
      </c>
      <c r="F878" s="8" t="str">
        <f>(GM!E2)</f>
        <v>01M909025043TM</v>
      </c>
      <c r="G878" s="14">
        <f>(GM!F2)</f>
        <v>16</v>
      </c>
      <c r="H878" s="12" t="str">
        <f>(GM!G2)</f>
        <v>19"</v>
      </c>
      <c r="I878" s="12" t="str">
        <f>(GM!H2)</f>
        <v>9.0"</v>
      </c>
      <c r="J878" s="12" t="str">
        <f>(GM!I2)</f>
        <v>25</v>
      </c>
      <c r="K878" s="12" t="str">
        <f>(GM!J2)</f>
        <v>5x120</v>
      </c>
      <c r="L878" s="12">
        <f>(GM!K2)</f>
        <v>72.599999999999994</v>
      </c>
      <c r="M878" s="8" t="str">
        <f>(GM!L2)</f>
        <v>Medium Offset</v>
      </c>
      <c r="N878" s="8">
        <f>(GM!M2)</f>
        <v>23.8</v>
      </c>
      <c r="O878" s="9" t="str">
        <f>(GM!N2)</f>
        <v>255/30R19</v>
      </c>
      <c r="P878" s="60" t="str">
        <f>(GM!O2)</f>
        <v>FF01</v>
      </c>
      <c r="Q878" s="8" t="str">
        <f>(GM!P2)</f>
        <v>01M910040043TM</v>
      </c>
      <c r="R878" s="14">
        <f>(GM!Q2)</f>
        <v>32</v>
      </c>
      <c r="S878" s="12" t="str">
        <f>(GM!R2)</f>
        <v>19"</v>
      </c>
      <c r="T878" s="12" t="str">
        <f>(GM!S2)</f>
        <v>10.0"</v>
      </c>
      <c r="U878" s="12" t="str">
        <f>(GM!T2)</f>
        <v>40</v>
      </c>
      <c r="V878" s="12" t="str">
        <f>(GM!U2)</f>
        <v>5x120</v>
      </c>
      <c r="W878" s="12">
        <f>(GM!V2)</f>
        <v>72.599999999999994</v>
      </c>
      <c r="X878" s="8" t="str">
        <f>(GM!W2)</f>
        <v>Medium Offset</v>
      </c>
      <c r="Y878" s="8">
        <f>(GM!X2)</f>
        <v>24.4</v>
      </c>
      <c r="Z878" s="9" t="str">
        <f>(GM!Y2)</f>
        <v>285/30R19</v>
      </c>
      <c r="AA878" s="8">
        <f>(GM!Z2)</f>
        <v>0</v>
      </c>
      <c r="AB878" s="8" t="str">
        <f>(GM!AA2)</f>
        <v>Included</v>
      </c>
      <c r="AC878" s="8" t="str">
        <f>(GM!AB2)</f>
        <v>M12x1.50 Conical</v>
      </c>
      <c r="AD878" s="8" t="str">
        <f>(GM!AC2)</f>
        <v>n/a</v>
      </c>
    </row>
    <row r="879" spans="1:30" customFormat="1" x14ac:dyDescent="0.25">
      <c r="A879" s="7" t="s">
        <v>1981</v>
      </c>
      <c r="B879" s="8" t="e">
        <f>(GM!#REF!)</f>
        <v>#REF!</v>
      </c>
      <c r="C879" s="9" t="e">
        <f>(GM!#REF!)</f>
        <v>#REF!</v>
      </c>
      <c r="D879" s="59" t="e">
        <f>(GM!#REF!)</f>
        <v>#REF!</v>
      </c>
      <c r="E879" s="8" t="e">
        <f>(GM!#REF!)</f>
        <v>#REF!</v>
      </c>
      <c r="F879" s="8" t="e">
        <f>(GM!#REF!)</f>
        <v>#REF!</v>
      </c>
      <c r="G879" s="14" t="e">
        <f>(GM!#REF!)</f>
        <v>#REF!</v>
      </c>
      <c r="H879" s="12" t="e">
        <f>(GM!#REF!)</f>
        <v>#REF!</v>
      </c>
      <c r="I879" s="12" t="e">
        <f>(GM!#REF!)</f>
        <v>#REF!</v>
      </c>
      <c r="J879" s="12" t="e">
        <f>(GM!#REF!)</f>
        <v>#REF!</v>
      </c>
      <c r="K879" s="12" t="e">
        <f>(GM!#REF!)</f>
        <v>#REF!</v>
      </c>
      <c r="L879" s="12" t="e">
        <f>(GM!#REF!)</f>
        <v>#REF!</v>
      </c>
      <c r="M879" s="8" t="e">
        <f>(GM!#REF!)</f>
        <v>#REF!</v>
      </c>
      <c r="N879" s="8" t="e">
        <f>(GM!#REF!)</f>
        <v>#REF!</v>
      </c>
      <c r="O879" s="9" t="e">
        <f>(GM!#REF!)</f>
        <v>#REF!</v>
      </c>
      <c r="P879" s="60" t="e">
        <f>(GM!#REF!)</f>
        <v>#REF!</v>
      </c>
      <c r="Q879" s="8" t="e">
        <f>(GM!#REF!)</f>
        <v>#REF!</v>
      </c>
      <c r="R879" s="14" t="e">
        <f>(GM!#REF!)</f>
        <v>#REF!</v>
      </c>
      <c r="S879" s="12" t="e">
        <f>(GM!#REF!)</f>
        <v>#REF!</v>
      </c>
      <c r="T879" s="12" t="e">
        <f>(GM!#REF!)</f>
        <v>#REF!</v>
      </c>
      <c r="U879" s="12" t="e">
        <f>(GM!#REF!)</f>
        <v>#REF!</v>
      </c>
      <c r="V879" s="12" t="e">
        <f>(GM!#REF!)</f>
        <v>#REF!</v>
      </c>
      <c r="W879" s="12" t="e">
        <f>(GM!#REF!)</f>
        <v>#REF!</v>
      </c>
      <c r="X879" s="8" t="e">
        <f>(GM!#REF!)</f>
        <v>#REF!</v>
      </c>
      <c r="Y879" s="8" t="e">
        <f>(GM!#REF!)</f>
        <v>#REF!</v>
      </c>
      <c r="Z879" s="9" t="e">
        <f>(GM!#REF!)</f>
        <v>#REF!</v>
      </c>
      <c r="AA879" s="8" t="e">
        <f>(GM!#REF!)</f>
        <v>#REF!</v>
      </c>
      <c r="AB879" s="8" t="e">
        <f>(GM!#REF!)</f>
        <v>#REF!</v>
      </c>
      <c r="AC879" s="8" t="e">
        <f>(GM!#REF!)</f>
        <v>#REF!</v>
      </c>
      <c r="AD879" s="8" t="e">
        <f>(GM!#REF!)</f>
        <v>#REF!</v>
      </c>
    </row>
    <row r="880" spans="1:30" customFormat="1" x14ac:dyDescent="0.25">
      <c r="A880" s="7" t="s">
        <v>1981</v>
      </c>
      <c r="B880" s="8" t="str">
        <f>(GM!A3)</f>
        <v>ATS-V</v>
      </c>
      <c r="C880" s="9" t="str">
        <f>(GM!B3)</f>
        <v>2016-2019</v>
      </c>
      <c r="D880" s="59" t="str">
        <f>(GM!C3)</f>
        <v>FF04</v>
      </c>
      <c r="E880" s="8" t="str">
        <f>(GM!D3)</f>
        <v>Liquid Metal</v>
      </c>
      <c r="F880" s="8" t="str">
        <f>(GM!E3)</f>
        <v>04L909020043LM</v>
      </c>
      <c r="G880" s="14">
        <f>(GM!F3)</f>
        <v>8</v>
      </c>
      <c r="H880" s="12" t="str">
        <f>(GM!G3)</f>
        <v>19"</v>
      </c>
      <c r="I880" s="12" t="str">
        <f>(GM!H3)</f>
        <v>9.0"</v>
      </c>
      <c r="J880" s="12" t="str">
        <f>(GM!I3)</f>
        <v>20</v>
      </c>
      <c r="K880" s="12" t="str">
        <f>(GM!J3)</f>
        <v>5x120</v>
      </c>
      <c r="L880" s="12">
        <f>(GM!K3)</f>
        <v>72.599999999999994</v>
      </c>
      <c r="M880" s="8" t="str">
        <f>(GM!L3)</f>
        <v>Low Offset</v>
      </c>
      <c r="N880" s="8">
        <f>(GM!M3)</f>
        <v>22.4</v>
      </c>
      <c r="O880" s="9" t="str">
        <f>(GM!N3)</f>
        <v>255/30R19</v>
      </c>
      <c r="P880" s="60" t="str">
        <f>(GM!O3)</f>
        <v>FF04</v>
      </c>
      <c r="Q880" s="8" t="str">
        <f>(GM!P3)</f>
        <v>04L910035043LM</v>
      </c>
      <c r="R880" s="14">
        <f>(GM!Q3)</f>
        <v>14</v>
      </c>
      <c r="S880" s="12" t="str">
        <f>(GM!R3)</f>
        <v>19"</v>
      </c>
      <c r="T880" s="12" t="str">
        <f>(GM!S3)</f>
        <v>10.0"</v>
      </c>
      <c r="U880" s="12" t="str">
        <f>(GM!T3)</f>
        <v>35</v>
      </c>
      <c r="V880" s="12" t="str">
        <f>(GM!U3)</f>
        <v>5x120</v>
      </c>
      <c r="W880" s="12">
        <f>(GM!V3)</f>
        <v>72.599999999999994</v>
      </c>
      <c r="X880" s="8" t="str">
        <f>(GM!W3)</f>
        <v>Low Offset</v>
      </c>
      <c r="Y880" s="8">
        <f>(GM!X3)</f>
        <v>22.6</v>
      </c>
      <c r="Z880" s="9" t="str">
        <f>(GM!Y3)</f>
        <v>285/30R19</v>
      </c>
      <c r="AA880" s="8">
        <f>(GM!Z3)</f>
        <v>0</v>
      </c>
      <c r="AB880" s="8">
        <f>(GM!AA3)</f>
        <v>0</v>
      </c>
      <c r="AC880" s="8" t="str">
        <f>(GM!AB3)</f>
        <v>M12x1.50 Conical</v>
      </c>
      <c r="AD880" s="8" t="str">
        <f>(GM!AC3)</f>
        <v>n/a</v>
      </c>
    </row>
    <row r="881" spans="1:30" customFormat="1" x14ac:dyDescent="0.25">
      <c r="A881" s="7" t="s">
        <v>1981</v>
      </c>
      <c r="B881" s="8" t="str">
        <f>(GM!A12)</f>
        <v>Corvette (C8)</v>
      </c>
      <c r="C881" s="9" t="str">
        <f>(GM!B12)</f>
        <v>2020-2021</v>
      </c>
      <c r="D881" s="59" t="str">
        <f>(GM!C12)</f>
        <v>FF11</v>
      </c>
      <c r="E881" s="8" t="str">
        <f>(GM!D12)</f>
        <v>Liquid Metal</v>
      </c>
      <c r="F881" s="8" t="str">
        <f>(GM!E12)</f>
        <v>11H909045243LM</v>
      </c>
      <c r="G881" s="14">
        <f>(GM!F12)</f>
        <v>-31</v>
      </c>
      <c r="H881" s="12" t="str">
        <f>(GM!G12)</f>
        <v>19"</v>
      </c>
      <c r="I881" s="12" t="str">
        <f>(GM!H12)</f>
        <v>9.0"</v>
      </c>
      <c r="J881" s="12" t="str">
        <f>(GM!I12)</f>
        <v>45</v>
      </c>
      <c r="K881" s="12" t="str">
        <f>(GM!J12)</f>
        <v>5x120</v>
      </c>
      <c r="L881" s="12">
        <f>(GM!K12)</f>
        <v>66.900000000000006</v>
      </c>
      <c r="M881" s="8" t="str">
        <f>(GM!L12)</f>
        <v>High Offset</v>
      </c>
      <c r="N881" s="8">
        <f>(GM!M12)</f>
        <v>0</v>
      </c>
      <c r="O881" s="9" t="str">
        <f>(GM!N12)</f>
        <v>245/35R19</v>
      </c>
      <c r="P881" s="60" t="str">
        <f>(GM!O12)</f>
        <v>FF11</v>
      </c>
      <c r="Q881" s="8" t="str">
        <f>(GM!P12)</f>
        <v>11L011552243LM</v>
      </c>
      <c r="R881" s="14">
        <f>(GM!Q12)</f>
        <v>48</v>
      </c>
      <c r="S881" s="12" t="str">
        <f>(GM!R12)</f>
        <v>20"</v>
      </c>
      <c r="T881" s="12" t="str">
        <f>(GM!S12)</f>
        <v>11.5"</v>
      </c>
      <c r="U881" s="12" t="str">
        <f>(GM!T12)</f>
        <v>52</v>
      </c>
      <c r="V881" s="12" t="str">
        <f>(GM!U12)</f>
        <v>5x120</v>
      </c>
      <c r="W881" s="12">
        <f>(GM!V12)</f>
        <v>66.900000000000006</v>
      </c>
      <c r="X881" s="8" t="str">
        <f>(GM!W12)</f>
        <v>Low Offset</v>
      </c>
      <c r="Y881" s="8">
        <f>(GM!X12)</f>
        <v>0</v>
      </c>
      <c r="Z881" s="9" t="str">
        <f>(GM!Y12)</f>
        <v>305/30R20</v>
      </c>
      <c r="AA881" s="8">
        <f>(GM!Z12)</f>
        <v>0</v>
      </c>
      <c r="AB881" s="8">
        <f>(GM!AA12)</f>
        <v>0</v>
      </c>
      <c r="AC881" s="8">
        <f>(GM!AB12)</f>
        <v>0</v>
      </c>
      <c r="AD881" s="8">
        <f>(GM!AC12)</f>
        <v>0</v>
      </c>
    </row>
    <row r="882" spans="1:30" customFormat="1" x14ac:dyDescent="0.25">
      <c r="A882" s="7" t="s">
        <v>1981</v>
      </c>
      <c r="B882" s="8" t="str">
        <f>(GM!A13)</f>
        <v>Corvette (C8)</v>
      </c>
      <c r="C882" s="9" t="str">
        <f>(GM!B13)</f>
        <v>2020-2021</v>
      </c>
      <c r="D882" s="59" t="str">
        <f>(GM!C13)</f>
        <v>FF11</v>
      </c>
      <c r="E882" s="8" t="str">
        <f>(GM!D13)</f>
        <v>Raw</v>
      </c>
      <c r="F882" s="8" t="str">
        <f>(GM!E13)</f>
        <v>11H909045243RW</v>
      </c>
      <c r="G882" s="14">
        <f>(GM!F13)</f>
        <v>-2</v>
      </c>
      <c r="H882" s="12" t="str">
        <f>(GM!G13)</f>
        <v>19"</v>
      </c>
      <c r="I882" s="12" t="str">
        <f>(GM!H13)</f>
        <v>9.0"</v>
      </c>
      <c r="J882" s="12" t="str">
        <f>(GM!I13)</f>
        <v>45</v>
      </c>
      <c r="K882" s="12" t="str">
        <f>(GM!J13)</f>
        <v>5x120</v>
      </c>
      <c r="L882" s="12">
        <f>(GM!K13)</f>
        <v>66.900000000000006</v>
      </c>
      <c r="M882" s="8" t="str">
        <f>(GM!L13)</f>
        <v>High Offset</v>
      </c>
      <c r="N882" s="8">
        <f>(GM!M13)</f>
        <v>0</v>
      </c>
      <c r="O882" s="9" t="str">
        <f>(GM!N13)</f>
        <v>245/35R19</v>
      </c>
      <c r="P882" s="60" t="str">
        <f>(GM!O13)</f>
        <v>FF11</v>
      </c>
      <c r="Q882" s="8" t="str">
        <f>(GM!P13)</f>
        <v>11L011552243RW</v>
      </c>
      <c r="R882" s="14">
        <f>(GM!Q13)</f>
        <v>8</v>
      </c>
      <c r="S882" s="12" t="str">
        <f>(GM!R13)</f>
        <v>20"</v>
      </c>
      <c r="T882" s="12" t="str">
        <f>(GM!S13)</f>
        <v>11.5"</v>
      </c>
      <c r="U882" s="12" t="str">
        <f>(GM!T13)</f>
        <v>52</v>
      </c>
      <c r="V882" s="12" t="str">
        <f>(GM!U13)</f>
        <v>5x120</v>
      </c>
      <c r="W882" s="12">
        <f>(GM!V13)</f>
        <v>66.900000000000006</v>
      </c>
      <c r="X882" s="8" t="str">
        <f>(GM!W13)</f>
        <v>Low Offset</v>
      </c>
      <c r="Y882" s="8">
        <f>(GM!X13)</f>
        <v>0</v>
      </c>
      <c r="Z882" s="9" t="str">
        <f>(GM!Y13)</f>
        <v>305/30R20</v>
      </c>
      <c r="AA882" s="8">
        <f>(GM!Z13)</f>
        <v>0</v>
      </c>
      <c r="AB882" s="8">
        <f>(GM!AA13)</f>
        <v>0</v>
      </c>
      <c r="AC882" s="8">
        <f>(GM!AB13)</f>
        <v>0</v>
      </c>
      <c r="AD882" s="8">
        <f>(GM!AC13)</f>
        <v>0</v>
      </c>
    </row>
    <row r="883" spans="1:30" customFormat="1" x14ac:dyDescent="0.25">
      <c r="A883" s="7" t="s">
        <v>1981</v>
      </c>
      <c r="B883" s="8" t="str">
        <f>(GM!A14)</f>
        <v>Corvette (C8)</v>
      </c>
      <c r="C883" s="9" t="str">
        <f>(GM!B14)</f>
        <v>2020-2021</v>
      </c>
      <c r="D883" s="59" t="str">
        <f>(GM!C14)</f>
        <v>FF11</v>
      </c>
      <c r="E883" s="8" t="str">
        <f>(GM!D14)</f>
        <v>Tarmac</v>
      </c>
      <c r="F883" s="8" t="str">
        <f>(GM!E14)</f>
        <v>11H909045243TM</v>
      </c>
      <c r="G883" s="14">
        <f>(GM!F14)</f>
        <v>-20</v>
      </c>
      <c r="H883" s="12" t="str">
        <f>(GM!G14)</f>
        <v>19"</v>
      </c>
      <c r="I883" s="12" t="str">
        <f>(GM!H14)</f>
        <v>9.0"</v>
      </c>
      <c r="J883" s="12" t="str">
        <f>(GM!I14)</f>
        <v>45</v>
      </c>
      <c r="K883" s="12" t="str">
        <f>(GM!J14)</f>
        <v>5x120</v>
      </c>
      <c r="L883" s="12">
        <f>(GM!K14)</f>
        <v>66.900000000000006</v>
      </c>
      <c r="M883" s="8" t="str">
        <f>(GM!L14)</f>
        <v>High Offset</v>
      </c>
      <c r="N883" s="8">
        <f>(GM!M14)</f>
        <v>0</v>
      </c>
      <c r="O883" s="9" t="str">
        <f>(GM!N14)</f>
        <v>245/35R19</v>
      </c>
      <c r="P883" s="60" t="str">
        <f>(GM!O14)</f>
        <v>FF11</v>
      </c>
      <c r="Q883" s="8" t="str">
        <f>(GM!P14)</f>
        <v>11L011552243TM</v>
      </c>
      <c r="R883" s="14">
        <f>(GM!Q14)</f>
        <v>58</v>
      </c>
      <c r="S883" s="12" t="str">
        <f>(GM!R14)</f>
        <v>20"</v>
      </c>
      <c r="T883" s="12" t="str">
        <f>(GM!S14)</f>
        <v>11.5"</v>
      </c>
      <c r="U883" s="12" t="str">
        <f>(GM!T14)</f>
        <v>52</v>
      </c>
      <c r="V883" s="12" t="str">
        <f>(GM!U14)</f>
        <v>5x120</v>
      </c>
      <c r="W883" s="12">
        <f>(GM!V14)</f>
        <v>66.900000000000006</v>
      </c>
      <c r="X883" s="8" t="str">
        <f>(GM!W14)</f>
        <v>Low Offset</v>
      </c>
      <c r="Y883" s="8">
        <f>(GM!X14)</f>
        <v>0</v>
      </c>
      <c r="Z883" s="9" t="str">
        <f>(GM!Y14)</f>
        <v>305/30R20</v>
      </c>
      <c r="AA883" s="8">
        <f>(GM!Z14)</f>
        <v>0</v>
      </c>
      <c r="AB883" s="8">
        <f>(GM!AA14)</f>
        <v>0</v>
      </c>
      <c r="AC883" s="8">
        <f>(GM!AB14)</f>
        <v>0</v>
      </c>
      <c r="AD883" s="8">
        <f>(GM!AC14)</f>
        <v>0</v>
      </c>
    </row>
    <row r="884" spans="1:30" customFormat="1" x14ac:dyDescent="0.25">
      <c r="A884" s="7" t="s">
        <v>1981</v>
      </c>
      <c r="B884" s="8" t="str">
        <f>(GM!A15)</f>
        <v>CTS</v>
      </c>
      <c r="C884" s="9" t="str">
        <f>(GM!B15)</f>
        <v>2014-2017</v>
      </c>
      <c r="D884" s="59" t="str">
        <f>(GM!C15)</f>
        <v>FF01</v>
      </c>
      <c r="E884" s="8" t="str">
        <f>(GM!D15)</f>
        <v>Tarmac</v>
      </c>
      <c r="F884" s="8" t="str">
        <f>(GM!E15)</f>
        <v>01M909025043TM</v>
      </c>
      <c r="G884" s="14">
        <f>(GM!F15)</f>
        <v>16</v>
      </c>
      <c r="H884" s="12" t="str">
        <f>(GM!G15)</f>
        <v>19"</v>
      </c>
      <c r="I884" s="12" t="str">
        <f>(GM!H15)</f>
        <v>9.0"</v>
      </c>
      <c r="J884" s="12" t="str">
        <f>(GM!I15)</f>
        <v>25</v>
      </c>
      <c r="K884" s="12" t="str">
        <f>(GM!J15)</f>
        <v>5x120</v>
      </c>
      <c r="L884" s="12">
        <f>(GM!K15)</f>
        <v>72.599999999999994</v>
      </c>
      <c r="M884" s="8" t="str">
        <f>(GM!L15)</f>
        <v>Medium Offset</v>
      </c>
      <c r="N884" s="8">
        <f>(GM!M15)</f>
        <v>23.8</v>
      </c>
      <c r="O884" s="9" t="str">
        <f>(GM!N15)</f>
        <v>255/35R19</v>
      </c>
      <c r="P884" s="60" t="str">
        <f>(GM!O15)</f>
        <v>FF01</v>
      </c>
      <c r="Q884" s="8" t="str">
        <f>(GM!P15)</f>
        <v>01M910040043TM</v>
      </c>
      <c r="R884" s="14">
        <f>(GM!Q15)</f>
        <v>32</v>
      </c>
      <c r="S884" s="12" t="str">
        <f>(GM!R15)</f>
        <v>19"</v>
      </c>
      <c r="T884" s="12" t="str">
        <f>(GM!S15)</f>
        <v>10.0"</v>
      </c>
      <c r="U884" s="12" t="str">
        <f>(GM!T15)</f>
        <v>40</v>
      </c>
      <c r="V884" s="12" t="str">
        <f>(GM!U15)</f>
        <v>5x120</v>
      </c>
      <c r="W884" s="12">
        <f>(GM!V15)</f>
        <v>72.599999999999994</v>
      </c>
      <c r="X884" s="8" t="str">
        <f>(GM!W15)</f>
        <v>Medium Offset</v>
      </c>
      <c r="Y884" s="8">
        <f>(GM!X15)</f>
        <v>24.4</v>
      </c>
      <c r="Z884" s="9" t="str">
        <f>(GM!Y15)</f>
        <v>285/30R19</v>
      </c>
      <c r="AA884" s="8">
        <f>(GM!Z15)</f>
        <v>0</v>
      </c>
      <c r="AB884" s="8" t="str">
        <f>(GM!AA15)</f>
        <v>Included</v>
      </c>
      <c r="AC884" s="8" t="str">
        <f>(GM!AB15)</f>
        <v>LNM1415041C60-ZN</v>
      </c>
      <c r="AD884" s="8" t="str">
        <f>(GM!AC15)</f>
        <v>HR726-671</v>
      </c>
    </row>
    <row r="885" spans="1:30" customFormat="1" x14ac:dyDescent="0.25">
      <c r="A885" s="7" t="s">
        <v>1981</v>
      </c>
      <c r="B885" s="8" t="e">
        <f>(GM!#REF!)</f>
        <v>#REF!</v>
      </c>
      <c r="C885" s="9" t="e">
        <f>(GM!#REF!)</f>
        <v>#REF!</v>
      </c>
      <c r="D885" s="59" t="e">
        <f>(GM!#REF!)</f>
        <v>#REF!</v>
      </c>
      <c r="E885" s="8" t="e">
        <f>(GM!#REF!)</f>
        <v>#REF!</v>
      </c>
      <c r="F885" s="8" t="e">
        <f>(GM!#REF!)</f>
        <v>#REF!</v>
      </c>
      <c r="G885" s="14" t="e">
        <f>(GM!#REF!)</f>
        <v>#REF!</v>
      </c>
      <c r="H885" s="12" t="e">
        <f>(GM!#REF!)</f>
        <v>#REF!</v>
      </c>
      <c r="I885" s="12" t="e">
        <f>(GM!#REF!)</f>
        <v>#REF!</v>
      </c>
      <c r="J885" s="12" t="e">
        <f>(GM!#REF!)</f>
        <v>#REF!</v>
      </c>
      <c r="K885" s="12" t="e">
        <f>(GM!#REF!)</f>
        <v>#REF!</v>
      </c>
      <c r="L885" s="12" t="e">
        <f>(GM!#REF!)</f>
        <v>#REF!</v>
      </c>
      <c r="M885" s="8" t="e">
        <f>(GM!#REF!)</f>
        <v>#REF!</v>
      </c>
      <c r="N885" s="8" t="e">
        <f>(GM!#REF!)</f>
        <v>#REF!</v>
      </c>
      <c r="O885" s="9" t="e">
        <f>(GM!#REF!)</f>
        <v>#REF!</v>
      </c>
      <c r="P885" s="60" t="e">
        <f>(GM!#REF!)</f>
        <v>#REF!</v>
      </c>
      <c r="Q885" s="8" t="e">
        <f>(GM!#REF!)</f>
        <v>#REF!</v>
      </c>
      <c r="R885" s="14" t="e">
        <f>(GM!#REF!)</f>
        <v>#REF!</v>
      </c>
      <c r="S885" s="12" t="e">
        <f>(GM!#REF!)</f>
        <v>#REF!</v>
      </c>
      <c r="T885" s="12" t="e">
        <f>(GM!#REF!)</f>
        <v>#REF!</v>
      </c>
      <c r="U885" s="12" t="e">
        <f>(GM!#REF!)</f>
        <v>#REF!</v>
      </c>
      <c r="V885" s="12" t="e">
        <f>(GM!#REF!)</f>
        <v>#REF!</v>
      </c>
      <c r="W885" s="12" t="e">
        <f>(GM!#REF!)</f>
        <v>#REF!</v>
      </c>
      <c r="X885" s="8" t="e">
        <f>(GM!#REF!)</f>
        <v>#REF!</v>
      </c>
      <c r="Y885" s="8" t="e">
        <f>(GM!#REF!)</f>
        <v>#REF!</v>
      </c>
      <c r="Z885" s="9" t="e">
        <f>(GM!#REF!)</f>
        <v>#REF!</v>
      </c>
      <c r="AA885" s="8" t="e">
        <f>(GM!#REF!)</f>
        <v>#REF!</v>
      </c>
      <c r="AB885" s="8" t="e">
        <f>(GM!#REF!)</f>
        <v>#REF!</v>
      </c>
      <c r="AC885" s="8" t="e">
        <f>(GM!#REF!)</f>
        <v>#REF!</v>
      </c>
      <c r="AD885" s="8" t="e">
        <f>(GM!#REF!)</f>
        <v>#REF!</v>
      </c>
    </row>
    <row r="886" spans="1:30" customFormat="1" x14ac:dyDescent="0.25">
      <c r="A886" s="7" t="s">
        <v>1981</v>
      </c>
      <c r="B886" s="8" t="e">
        <f>(GM!#REF!)</f>
        <v>#REF!</v>
      </c>
      <c r="C886" s="9" t="e">
        <f>(GM!#REF!)</f>
        <v>#REF!</v>
      </c>
      <c r="D886" s="59" t="e">
        <f>(GM!#REF!)</f>
        <v>#REF!</v>
      </c>
      <c r="E886" s="8" t="e">
        <f>(GM!#REF!)</f>
        <v>#REF!</v>
      </c>
      <c r="F886" s="8" t="e">
        <f>(GM!#REF!)</f>
        <v>#REF!</v>
      </c>
      <c r="G886" s="14" t="e">
        <f>(GM!#REF!)</f>
        <v>#REF!</v>
      </c>
      <c r="H886" s="12" t="e">
        <f>(GM!#REF!)</f>
        <v>#REF!</v>
      </c>
      <c r="I886" s="12" t="e">
        <f>(GM!#REF!)</f>
        <v>#REF!</v>
      </c>
      <c r="J886" s="12" t="e">
        <f>(GM!#REF!)</f>
        <v>#REF!</v>
      </c>
      <c r="K886" s="12" t="e">
        <f>(GM!#REF!)</f>
        <v>#REF!</v>
      </c>
      <c r="L886" s="12" t="e">
        <f>(GM!#REF!)</f>
        <v>#REF!</v>
      </c>
      <c r="M886" s="8" t="e">
        <f>(GM!#REF!)</f>
        <v>#REF!</v>
      </c>
      <c r="N886" s="8" t="e">
        <f>(GM!#REF!)</f>
        <v>#REF!</v>
      </c>
      <c r="O886" s="9" t="e">
        <f>(GM!#REF!)</f>
        <v>#REF!</v>
      </c>
      <c r="P886" s="60" t="e">
        <f>(GM!#REF!)</f>
        <v>#REF!</v>
      </c>
      <c r="Q886" s="8" t="e">
        <f>(GM!#REF!)</f>
        <v>#REF!</v>
      </c>
      <c r="R886" s="14" t="e">
        <f>(GM!#REF!)</f>
        <v>#REF!</v>
      </c>
      <c r="S886" s="12" t="e">
        <f>(GM!#REF!)</f>
        <v>#REF!</v>
      </c>
      <c r="T886" s="12" t="e">
        <f>(GM!#REF!)</f>
        <v>#REF!</v>
      </c>
      <c r="U886" s="12" t="e">
        <f>(GM!#REF!)</f>
        <v>#REF!</v>
      </c>
      <c r="V886" s="12" t="e">
        <f>(GM!#REF!)</f>
        <v>#REF!</v>
      </c>
      <c r="W886" s="12" t="e">
        <f>(GM!#REF!)</f>
        <v>#REF!</v>
      </c>
      <c r="X886" s="8" t="e">
        <f>(GM!#REF!)</f>
        <v>#REF!</v>
      </c>
      <c r="Y886" s="8" t="e">
        <f>(GM!#REF!)</f>
        <v>#REF!</v>
      </c>
      <c r="Z886" s="9" t="e">
        <f>(GM!#REF!)</f>
        <v>#REF!</v>
      </c>
      <c r="AA886" s="8" t="e">
        <f>(GM!#REF!)</f>
        <v>#REF!</v>
      </c>
      <c r="AB886" s="8" t="e">
        <f>(GM!#REF!)</f>
        <v>#REF!</v>
      </c>
      <c r="AC886" s="8" t="e">
        <f>(GM!#REF!)</f>
        <v>#REF!</v>
      </c>
      <c r="AD886" s="8" t="e">
        <f>(GM!#REF!)</f>
        <v>#REF!</v>
      </c>
    </row>
    <row r="887" spans="1:30" customFormat="1" x14ac:dyDescent="0.25">
      <c r="A887" s="7" t="s">
        <v>1981</v>
      </c>
      <c r="B887" s="8" t="str">
        <f>(GM!A16)</f>
        <v>CTS</v>
      </c>
      <c r="C887" s="9" t="str">
        <f>(GM!B16)</f>
        <v>2014-2017</v>
      </c>
      <c r="D887" s="59" t="str">
        <f>(GM!C16)</f>
        <v>FF04</v>
      </c>
      <c r="E887" s="8" t="str">
        <f>(GM!D16)</f>
        <v>Liquid Metal</v>
      </c>
      <c r="F887" s="8" t="str">
        <f>(GM!E16)</f>
        <v>04L909020043LM</v>
      </c>
      <c r="G887" s="14">
        <f>(GM!F16)</f>
        <v>8</v>
      </c>
      <c r="H887" s="12" t="str">
        <f>(GM!G16)</f>
        <v>19"</v>
      </c>
      <c r="I887" s="12" t="str">
        <f>(GM!H16)</f>
        <v>9.0"</v>
      </c>
      <c r="J887" s="12" t="str">
        <f>(GM!I16)</f>
        <v>20</v>
      </c>
      <c r="K887" s="12" t="str">
        <f>(GM!J16)</f>
        <v>5x120</v>
      </c>
      <c r="L887" s="12">
        <f>(GM!K16)</f>
        <v>72.599999999999994</v>
      </c>
      <c r="M887" s="8" t="str">
        <f>(GM!L16)</f>
        <v>Low Offset</v>
      </c>
      <c r="N887" s="8">
        <f>(GM!M16)</f>
        <v>22.4</v>
      </c>
      <c r="O887" s="9" t="str">
        <f>(GM!N16)</f>
        <v>255/35R19</v>
      </c>
      <c r="P887" s="60" t="str">
        <f>(GM!O16)</f>
        <v>FF04</v>
      </c>
      <c r="Q887" s="8" t="str">
        <f>(GM!P16)</f>
        <v>04L910035043LM</v>
      </c>
      <c r="R887" s="14">
        <f>(GM!Q16)</f>
        <v>14</v>
      </c>
      <c r="S887" s="12" t="str">
        <f>(GM!R16)</f>
        <v>19"</v>
      </c>
      <c r="T887" s="12" t="str">
        <f>(GM!S16)</f>
        <v>10.0"</v>
      </c>
      <c r="U887" s="12" t="str">
        <f>(GM!T16)</f>
        <v>35</v>
      </c>
      <c r="V887" s="12" t="str">
        <f>(GM!U16)</f>
        <v>5x120</v>
      </c>
      <c r="W887" s="12">
        <f>(GM!V16)</f>
        <v>72.599999999999994</v>
      </c>
      <c r="X887" s="8" t="str">
        <f>(GM!W16)</f>
        <v>Low Offset</v>
      </c>
      <c r="Y887" s="8">
        <f>(GM!X16)</f>
        <v>22.6</v>
      </c>
      <c r="Z887" s="9" t="str">
        <f>(GM!Y16)</f>
        <v>285/30R19</v>
      </c>
      <c r="AA887" s="8" t="str">
        <f>(GM!Z16)</f>
        <v>Clears Standard and V-Sport brakes</v>
      </c>
      <c r="AB887" s="8">
        <f>(GM!AA16)</f>
        <v>0</v>
      </c>
      <c r="AC887" s="8" t="str">
        <f>(GM!AB16)</f>
        <v>LNM1415041C60-ZN</v>
      </c>
      <c r="AD887" s="8" t="str">
        <f>(GM!AC16)</f>
        <v>HR726-671</v>
      </c>
    </row>
    <row r="888" spans="1:30" customFormat="1" x14ac:dyDescent="0.25">
      <c r="A888" s="7" t="s">
        <v>1981</v>
      </c>
      <c r="B888" s="8" t="str">
        <f>(GM!A17)</f>
        <v>CTS</v>
      </c>
      <c r="C888" s="9" t="str">
        <f>(GM!B17)</f>
        <v>2014-2017</v>
      </c>
      <c r="D888" s="59" t="str">
        <f>(GM!C17)</f>
        <v>FF04</v>
      </c>
      <c r="E888" s="8" t="str">
        <f>(GM!D17)</f>
        <v>Liquid Metal</v>
      </c>
      <c r="F888" s="8" t="str">
        <f>(GM!E17)</f>
        <v>04M009025043LM</v>
      </c>
      <c r="G888" s="14">
        <f>(GM!F17)</f>
        <v>2</v>
      </c>
      <c r="H888" s="12" t="str">
        <f>(GM!G17)</f>
        <v>20"</v>
      </c>
      <c r="I888" s="12" t="str">
        <f>(GM!H17)</f>
        <v>9.0"</v>
      </c>
      <c r="J888" s="12" t="str">
        <f>(GM!I17)</f>
        <v>25</v>
      </c>
      <c r="K888" s="12" t="str">
        <f>(GM!J17)</f>
        <v>5x120</v>
      </c>
      <c r="L888" s="12">
        <f>(GM!K17)</f>
        <v>72.599999999999994</v>
      </c>
      <c r="M888" s="8" t="str">
        <f>(GM!L17)</f>
        <v>Medium Offset</v>
      </c>
      <c r="N888" s="8">
        <f>(GM!M17)</f>
        <v>24.2</v>
      </c>
      <c r="O888" s="9" t="str">
        <f>(GM!N17)</f>
        <v>255/30R20</v>
      </c>
      <c r="P888" s="60" t="str">
        <f>(GM!O17)</f>
        <v>FF04</v>
      </c>
      <c r="Q888" s="8" t="str">
        <f>(GM!P17)</f>
        <v>04M010040043LM</v>
      </c>
      <c r="R888" s="14">
        <f>(GM!Q17)</f>
        <v>12</v>
      </c>
      <c r="S888" s="12" t="str">
        <f>(GM!R17)</f>
        <v>20"</v>
      </c>
      <c r="T888" s="12" t="str">
        <f>(GM!S17)</f>
        <v>10.0"</v>
      </c>
      <c r="U888" s="12" t="str">
        <f>(GM!T17)</f>
        <v>40</v>
      </c>
      <c r="V888" s="12" t="str">
        <f>(GM!U17)</f>
        <v>5x120</v>
      </c>
      <c r="W888" s="12">
        <f>(GM!V17)</f>
        <v>72.599999999999994</v>
      </c>
      <c r="X888" s="8" t="str">
        <f>(GM!W17)</f>
        <v>Medium Offset</v>
      </c>
      <c r="Y888" s="8">
        <f>(GM!X17)</f>
        <v>25.2</v>
      </c>
      <c r="Z888" s="9" t="str">
        <f>(GM!Y17)</f>
        <v>285/25R20</v>
      </c>
      <c r="AA888" s="8">
        <f>(GM!Z17)</f>
        <v>0</v>
      </c>
      <c r="AB888" s="8">
        <f>(GM!AA17)</f>
        <v>0</v>
      </c>
      <c r="AC888" s="8" t="str">
        <f>(GM!AB17)</f>
        <v>LNM1415041C60-ZN</v>
      </c>
      <c r="AD888" s="8" t="str">
        <f>(GM!AC17)</f>
        <v>HR726-671</v>
      </c>
    </row>
    <row r="889" spans="1:30" customFormat="1" x14ac:dyDescent="0.25">
      <c r="A889" s="7" t="s">
        <v>1981</v>
      </c>
      <c r="B889" s="8" t="e">
        <f>(GM!#REF!)</f>
        <v>#REF!</v>
      </c>
      <c r="C889" s="9" t="e">
        <f>(GM!#REF!)</f>
        <v>#REF!</v>
      </c>
      <c r="D889" s="59" t="e">
        <f>(GM!#REF!)</f>
        <v>#REF!</v>
      </c>
      <c r="E889" s="8" t="e">
        <f>(GM!#REF!)</f>
        <v>#REF!</v>
      </c>
      <c r="F889" s="8" t="e">
        <f>(GM!#REF!)</f>
        <v>#REF!</v>
      </c>
      <c r="G889" s="14" t="e">
        <f>(GM!#REF!)</f>
        <v>#REF!</v>
      </c>
      <c r="H889" s="12" t="e">
        <f>(GM!#REF!)</f>
        <v>#REF!</v>
      </c>
      <c r="I889" s="12" t="e">
        <f>(GM!#REF!)</f>
        <v>#REF!</v>
      </c>
      <c r="J889" s="12" t="e">
        <f>(GM!#REF!)</f>
        <v>#REF!</v>
      </c>
      <c r="K889" s="12" t="e">
        <f>(GM!#REF!)</f>
        <v>#REF!</v>
      </c>
      <c r="L889" s="12" t="e">
        <f>(GM!#REF!)</f>
        <v>#REF!</v>
      </c>
      <c r="M889" s="8" t="e">
        <f>(GM!#REF!)</f>
        <v>#REF!</v>
      </c>
      <c r="N889" s="8" t="e">
        <f>(GM!#REF!)</f>
        <v>#REF!</v>
      </c>
      <c r="O889" s="9" t="e">
        <f>(GM!#REF!)</f>
        <v>#REF!</v>
      </c>
      <c r="P889" s="60" t="e">
        <f>(GM!#REF!)</f>
        <v>#REF!</v>
      </c>
      <c r="Q889" s="8" t="e">
        <f>(GM!#REF!)</f>
        <v>#REF!</v>
      </c>
      <c r="R889" s="14" t="e">
        <f>(GM!#REF!)</f>
        <v>#REF!</v>
      </c>
      <c r="S889" s="12" t="e">
        <f>(GM!#REF!)</f>
        <v>#REF!</v>
      </c>
      <c r="T889" s="12" t="e">
        <f>(GM!#REF!)</f>
        <v>#REF!</v>
      </c>
      <c r="U889" s="12" t="e">
        <f>(GM!#REF!)</f>
        <v>#REF!</v>
      </c>
      <c r="V889" s="12" t="e">
        <f>(GM!#REF!)</f>
        <v>#REF!</v>
      </c>
      <c r="W889" s="12" t="e">
        <f>(GM!#REF!)</f>
        <v>#REF!</v>
      </c>
      <c r="X889" s="8" t="e">
        <f>(GM!#REF!)</f>
        <v>#REF!</v>
      </c>
      <c r="Y889" s="8" t="e">
        <f>(GM!#REF!)</f>
        <v>#REF!</v>
      </c>
      <c r="Z889" s="9" t="e">
        <f>(GM!#REF!)</f>
        <v>#REF!</v>
      </c>
      <c r="AA889" s="8" t="e">
        <f>(GM!#REF!)</f>
        <v>#REF!</v>
      </c>
      <c r="AB889" s="8" t="e">
        <f>(GM!#REF!)</f>
        <v>#REF!</v>
      </c>
      <c r="AC889" s="8" t="e">
        <f>(GM!#REF!)</f>
        <v>#REF!</v>
      </c>
      <c r="AD889" s="8" t="e">
        <f>(GM!#REF!)</f>
        <v>#REF!</v>
      </c>
    </row>
    <row r="890" spans="1:30" customFormat="1" x14ac:dyDescent="0.25">
      <c r="A890" s="7" t="s">
        <v>1981</v>
      </c>
      <c r="B890" s="8" t="e">
        <f>(GM!#REF!)</f>
        <v>#REF!</v>
      </c>
      <c r="C890" s="9" t="e">
        <f>(GM!#REF!)</f>
        <v>#REF!</v>
      </c>
      <c r="D890" s="59" t="e">
        <f>(GM!#REF!)</f>
        <v>#REF!</v>
      </c>
      <c r="E890" s="8" t="e">
        <f>(GM!#REF!)</f>
        <v>#REF!</v>
      </c>
      <c r="F890" s="8" t="e">
        <f>(GM!#REF!)</f>
        <v>#REF!</v>
      </c>
      <c r="G890" s="14" t="e">
        <f>(GM!#REF!)</f>
        <v>#REF!</v>
      </c>
      <c r="H890" s="12" t="e">
        <f>(GM!#REF!)</f>
        <v>#REF!</v>
      </c>
      <c r="I890" s="12" t="e">
        <f>(GM!#REF!)</f>
        <v>#REF!</v>
      </c>
      <c r="J890" s="12" t="e">
        <f>(GM!#REF!)</f>
        <v>#REF!</v>
      </c>
      <c r="K890" s="12" t="e">
        <f>(GM!#REF!)</f>
        <v>#REF!</v>
      </c>
      <c r="L890" s="12" t="e">
        <f>(GM!#REF!)</f>
        <v>#REF!</v>
      </c>
      <c r="M890" s="8" t="e">
        <f>(GM!#REF!)</f>
        <v>#REF!</v>
      </c>
      <c r="N890" s="8" t="e">
        <f>(GM!#REF!)</f>
        <v>#REF!</v>
      </c>
      <c r="O890" s="9" t="e">
        <f>(GM!#REF!)</f>
        <v>#REF!</v>
      </c>
      <c r="P890" s="60" t="e">
        <f>(GM!#REF!)</f>
        <v>#REF!</v>
      </c>
      <c r="Q890" s="8" t="e">
        <f>(GM!#REF!)</f>
        <v>#REF!</v>
      </c>
      <c r="R890" s="14" t="e">
        <f>(GM!#REF!)</f>
        <v>#REF!</v>
      </c>
      <c r="S890" s="12" t="e">
        <f>(GM!#REF!)</f>
        <v>#REF!</v>
      </c>
      <c r="T890" s="12" t="e">
        <f>(GM!#REF!)</f>
        <v>#REF!</v>
      </c>
      <c r="U890" s="12" t="e">
        <f>(GM!#REF!)</f>
        <v>#REF!</v>
      </c>
      <c r="V890" s="12" t="e">
        <f>(GM!#REF!)</f>
        <v>#REF!</v>
      </c>
      <c r="W890" s="12" t="e">
        <f>(GM!#REF!)</f>
        <v>#REF!</v>
      </c>
      <c r="X890" s="8" t="e">
        <f>(GM!#REF!)</f>
        <v>#REF!</v>
      </c>
      <c r="Y890" s="8" t="e">
        <f>(GM!#REF!)</f>
        <v>#REF!</v>
      </c>
      <c r="Z890" s="9" t="e">
        <f>(GM!#REF!)</f>
        <v>#REF!</v>
      </c>
      <c r="AA890" s="8" t="e">
        <f>(GM!#REF!)</f>
        <v>#REF!</v>
      </c>
      <c r="AB890" s="8" t="e">
        <f>(GM!#REF!)</f>
        <v>#REF!</v>
      </c>
      <c r="AC890" s="8" t="e">
        <f>(GM!#REF!)</f>
        <v>#REF!</v>
      </c>
      <c r="AD890" s="8" t="e">
        <f>(GM!#REF!)</f>
        <v>#REF!</v>
      </c>
    </row>
    <row r="891" spans="1:30" customFormat="1" x14ac:dyDescent="0.25">
      <c r="A891" s="7" t="s">
        <v>1981</v>
      </c>
      <c r="B891" s="8" t="str">
        <f>(GM!A18)</f>
        <v>CTS-V Sedan</v>
      </c>
      <c r="C891" s="9" t="str">
        <f>(GM!B18)</f>
        <v>2016-2018</v>
      </c>
      <c r="D891" s="59" t="str">
        <f>(GM!C18)</f>
        <v>FF04</v>
      </c>
      <c r="E891" s="8" t="str">
        <f>(GM!D18)</f>
        <v>Tarmac</v>
      </c>
      <c r="F891" s="8" t="str">
        <f>(GM!E18)</f>
        <v>04L009520043TM</v>
      </c>
      <c r="G891" s="14">
        <f>(GM!F18)</f>
        <v>15</v>
      </c>
      <c r="H891" s="12" t="str">
        <f>(GM!G18)</f>
        <v>20"</v>
      </c>
      <c r="I891" s="12" t="str">
        <f>(GM!H18)</f>
        <v>9.5"</v>
      </c>
      <c r="J891" s="12" t="str">
        <f>(GM!I18)</f>
        <v>20</v>
      </c>
      <c r="K891" s="12" t="str">
        <f>(GM!J18)</f>
        <v>5x120</v>
      </c>
      <c r="L891" s="12">
        <f>(GM!K18)</f>
        <v>72.599999999999994</v>
      </c>
      <c r="M891" s="8" t="str">
        <f>(GM!L18)</f>
        <v>Low Offset</v>
      </c>
      <c r="N891" s="8">
        <f>(GM!M18)</f>
        <v>23.8</v>
      </c>
      <c r="O891" s="9" t="str">
        <f>(GM!N18)</f>
        <v>265/30R20</v>
      </c>
      <c r="P891" s="60" t="str">
        <f>(GM!O18)</f>
        <v>FF04</v>
      </c>
      <c r="Q891" s="8" t="str">
        <f>(GM!P18)</f>
        <v>04L011043043TM</v>
      </c>
      <c r="R891" s="14">
        <f>(GM!Q18)</f>
        <v>14</v>
      </c>
      <c r="S891" s="12" t="str">
        <f>(GM!R18)</f>
        <v>20"</v>
      </c>
      <c r="T891" s="12" t="str">
        <f>(GM!S18)</f>
        <v>11.0"</v>
      </c>
      <c r="U891" s="12" t="str">
        <f>(GM!T18)</f>
        <v>43</v>
      </c>
      <c r="V891" s="12" t="str">
        <f>(GM!U18)</f>
        <v>5x120</v>
      </c>
      <c r="W891" s="12">
        <f>(GM!V18)</f>
        <v>72.599999999999994</v>
      </c>
      <c r="X891" s="8" t="str">
        <f>(GM!W18)</f>
        <v>Low Offset</v>
      </c>
      <c r="Y891" s="8">
        <f>(GM!X18)</f>
        <v>24.6</v>
      </c>
      <c r="Z891" s="9" t="str">
        <f>(GM!Y18)</f>
        <v>295/25R20</v>
      </c>
      <c r="AA891" s="8">
        <f>(GM!Z18)</f>
        <v>0</v>
      </c>
      <c r="AB891" s="8" t="str">
        <f>(GM!AA18)</f>
        <v>Included</v>
      </c>
      <c r="AC891" s="8" t="str">
        <f>(GM!AB18)</f>
        <v>LNM1415041C60-ZN</v>
      </c>
      <c r="AD891" s="8" t="str">
        <f>(GM!AC18)</f>
        <v>HR726-671</v>
      </c>
    </row>
    <row r="892" spans="1:30" customFormat="1" x14ac:dyDescent="0.25">
      <c r="A892" s="7" t="s">
        <v>1981</v>
      </c>
      <c r="B892" s="8" t="str">
        <f>(GM!A19)</f>
        <v>CTS-V Sedan</v>
      </c>
      <c r="C892" s="9" t="str">
        <f>(GM!B19)</f>
        <v>2016-2018</v>
      </c>
      <c r="D892" s="59" t="str">
        <f>(GM!C19)</f>
        <v>FF04</v>
      </c>
      <c r="E892" s="8" t="str">
        <f>(GM!D19)</f>
        <v>Liquid Metal</v>
      </c>
      <c r="F892" s="8" t="str">
        <f>(GM!E19)</f>
        <v>04L009520043LM</v>
      </c>
      <c r="G892" s="14">
        <f>(GM!F19)</f>
        <v>71</v>
      </c>
      <c r="H892" s="12" t="str">
        <f>(GM!G19)</f>
        <v>20"</v>
      </c>
      <c r="I892" s="12" t="str">
        <f>(GM!H19)</f>
        <v>9.5"</v>
      </c>
      <c r="J892" s="12" t="str">
        <f>(GM!I19)</f>
        <v>20</v>
      </c>
      <c r="K892" s="12" t="str">
        <f>(GM!J19)</f>
        <v>5x120</v>
      </c>
      <c r="L892" s="12">
        <f>(GM!K19)</f>
        <v>72.599999999999994</v>
      </c>
      <c r="M892" s="8" t="str">
        <f>(GM!L19)</f>
        <v>Low Offset</v>
      </c>
      <c r="N892" s="8">
        <f>(GM!M19)</f>
        <v>23.8</v>
      </c>
      <c r="O892" s="9" t="str">
        <f>(GM!N19)</f>
        <v>265/30R20</v>
      </c>
      <c r="P892" s="60" t="str">
        <f>(GM!O19)</f>
        <v>FF04</v>
      </c>
      <c r="Q892" s="8" t="str">
        <f>(GM!P19)</f>
        <v>04L011043043LM</v>
      </c>
      <c r="R892" s="14">
        <f>(GM!Q19)</f>
        <v>48</v>
      </c>
      <c r="S892" s="12" t="str">
        <f>(GM!R19)</f>
        <v>20"</v>
      </c>
      <c r="T892" s="12" t="str">
        <f>(GM!S19)</f>
        <v>11.0"</v>
      </c>
      <c r="U892" s="12" t="str">
        <f>(GM!T19)</f>
        <v>43</v>
      </c>
      <c r="V892" s="12" t="str">
        <f>(GM!U19)</f>
        <v>5x120</v>
      </c>
      <c r="W892" s="12">
        <f>(GM!V19)</f>
        <v>72.599999999999994</v>
      </c>
      <c r="X892" s="8" t="str">
        <f>(GM!W19)</f>
        <v>Low Offset</v>
      </c>
      <c r="Y892" s="8">
        <f>(GM!X19)</f>
        <v>24.6</v>
      </c>
      <c r="Z892" s="9" t="str">
        <f>(GM!Y19)</f>
        <v>295/25R20</v>
      </c>
      <c r="AA892" s="8">
        <f>(GM!Z19)</f>
        <v>0</v>
      </c>
      <c r="AB892" s="8">
        <f>(GM!AA19)</f>
        <v>0</v>
      </c>
      <c r="AC892" s="8" t="str">
        <f>(GM!AB19)</f>
        <v>LNM1415041C60-ZN</v>
      </c>
      <c r="AD892" s="8" t="str">
        <f>(GM!AC19)</f>
        <v>HR726-671</v>
      </c>
    </row>
    <row r="893" spans="1:30" customFormat="1" x14ac:dyDescent="0.25">
      <c r="A893" s="7" t="s">
        <v>1981</v>
      </c>
      <c r="B893" s="8" t="str">
        <f>(GM!A20)</f>
        <v>CTS-V Sedan</v>
      </c>
      <c r="C893" s="9" t="str">
        <f>(GM!B20)</f>
        <v>2016-2018</v>
      </c>
      <c r="D893" s="59" t="str">
        <f>(GM!C20)</f>
        <v>FF10</v>
      </c>
      <c r="E893" s="8" t="str">
        <f>(GM!D20)</f>
        <v>Tarmac</v>
      </c>
      <c r="F893" s="8" t="str">
        <f>(GM!E20)</f>
        <v>10L009520043TM</v>
      </c>
      <c r="G893" s="14">
        <f>(GM!F20)</f>
        <v>24</v>
      </c>
      <c r="H893" s="12" t="str">
        <f>(GM!G20)</f>
        <v>20"</v>
      </c>
      <c r="I893" s="12" t="str">
        <f>(GM!H20)</f>
        <v>9.5"</v>
      </c>
      <c r="J893" s="12" t="str">
        <f>(GM!I20)</f>
        <v>20</v>
      </c>
      <c r="K893" s="12" t="str">
        <f>(GM!J20)</f>
        <v>5x120</v>
      </c>
      <c r="L893" s="12">
        <f>(GM!K20)</f>
        <v>72.599999999999994</v>
      </c>
      <c r="M893" s="8" t="str">
        <f>(GM!L20)</f>
        <v>Low Offset</v>
      </c>
      <c r="N893" s="8">
        <f>(GM!M20)</f>
        <v>0</v>
      </c>
      <c r="O893" s="9" t="str">
        <f>(GM!N20)</f>
        <v>265/30R20</v>
      </c>
      <c r="P893" s="60" t="str">
        <f>(GM!O20)</f>
        <v>FF10</v>
      </c>
      <c r="Q893" s="8" t="str">
        <f>(GM!P20)</f>
        <v>10L011043043TM</v>
      </c>
      <c r="R893" s="14">
        <f>(GM!Q20)</f>
        <v>14</v>
      </c>
      <c r="S893" s="12" t="str">
        <f>(GM!R20)</f>
        <v>20"</v>
      </c>
      <c r="T893" s="12" t="str">
        <f>(GM!S20)</f>
        <v>11.0"</v>
      </c>
      <c r="U893" s="12" t="str">
        <f>(GM!T20)</f>
        <v>43</v>
      </c>
      <c r="V893" s="12" t="str">
        <f>(GM!U20)</f>
        <v>5x120</v>
      </c>
      <c r="W893" s="12">
        <f>(GM!V20)</f>
        <v>72.599999999999994</v>
      </c>
      <c r="X893" s="8" t="str">
        <f>(GM!W20)</f>
        <v>Low Offset</v>
      </c>
      <c r="Y893" s="8">
        <f>(GM!X20)</f>
        <v>0</v>
      </c>
      <c r="Z893" s="9" t="str">
        <f>(GM!Y20)</f>
        <v>295/25R20</v>
      </c>
      <c r="AA893" s="8">
        <f>(GM!Z20)</f>
        <v>0</v>
      </c>
      <c r="AB893" s="8" t="str">
        <f>(GM!AA20)</f>
        <v>Included</v>
      </c>
      <c r="AC893" s="8" t="str">
        <f>(GM!AB20)</f>
        <v>LNM1415041C60-ZN</v>
      </c>
      <c r="AD893" s="8" t="str">
        <f>(GM!AC20)</f>
        <v>HR726-671</v>
      </c>
    </row>
    <row r="894" spans="1:30" customFormat="1" x14ac:dyDescent="0.25">
      <c r="A894" s="7" t="s">
        <v>1982</v>
      </c>
      <c r="B894" s="8" t="e">
        <f>(GM!#REF!)</f>
        <v>#REF!</v>
      </c>
      <c r="C894" s="9" t="e">
        <f>(GM!#REF!)</f>
        <v>#REF!</v>
      </c>
      <c r="D894" s="59" t="e">
        <f>(GM!#REF!)</f>
        <v>#REF!</v>
      </c>
      <c r="E894" s="8" t="e">
        <f>(GM!#REF!)</f>
        <v>#REF!</v>
      </c>
      <c r="F894" s="8" t="e">
        <f>(GM!#REF!)</f>
        <v>#REF!</v>
      </c>
      <c r="G894" s="14" t="e">
        <f>(GM!#REF!)</f>
        <v>#REF!</v>
      </c>
      <c r="H894" s="12" t="e">
        <f>(GM!#REF!)</f>
        <v>#REF!</v>
      </c>
      <c r="I894" s="12" t="e">
        <f>(GM!#REF!)</f>
        <v>#REF!</v>
      </c>
      <c r="J894" s="12" t="e">
        <f>(GM!#REF!)</f>
        <v>#REF!</v>
      </c>
      <c r="K894" s="12" t="e">
        <f>(GM!#REF!)</f>
        <v>#REF!</v>
      </c>
      <c r="L894" s="12" t="e">
        <f>(GM!#REF!)</f>
        <v>#REF!</v>
      </c>
      <c r="M894" s="8" t="e">
        <f>(GM!#REF!)</f>
        <v>#REF!</v>
      </c>
      <c r="N894" s="8" t="e">
        <f>(GM!#REF!)</f>
        <v>#REF!</v>
      </c>
      <c r="O894" s="9" t="e">
        <f>(GM!#REF!)</f>
        <v>#REF!</v>
      </c>
      <c r="P894" s="60" t="e">
        <f>(GM!#REF!)</f>
        <v>#REF!</v>
      </c>
      <c r="Q894" s="8" t="e">
        <f>(GM!#REF!)</f>
        <v>#REF!</v>
      </c>
      <c r="R894" s="14" t="e">
        <f>(GM!#REF!)</f>
        <v>#REF!</v>
      </c>
      <c r="S894" s="12" t="e">
        <f>(GM!#REF!)</f>
        <v>#REF!</v>
      </c>
      <c r="T894" s="12" t="e">
        <f>(GM!#REF!)</f>
        <v>#REF!</v>
      </c>
      <c r="U894" s="12" t="e">
        <f>(GM!#REF!)</f>
        <v>#REF!</v>
      </c>
      <c r="V894" s="12" t="e">
        <f>(GM!#REF!)</f>
        <v>#REF!</v>
      </c>
      <c r="W894" s="12" t="e">
        <f>(GM!#REF!)</f>
        <v>#REF!</v>
      </c>
      <c r="X894" s="8" t="e">
        <f>(GM!#REF!)</f>
        <v>#REF!</v>
      </c>
      <c r="Y894" s="8" t="e">
        <f>(GM!#REF!)</f>
        <v>#REF!</v>
      </c>
      <c r="Z894" s="9" t="e">
        <f>(GM!#REF!)</f>
        <v>#REF!</v>
      </c>
      <c r="AA894" s="8" t="e">
        <f>(GM!#REF!)</f>
        <v>#REF!</v>
      </c>
      <c r="AB894" s="8" t="e">
        <f>(GM!#REF!)</f>
        <v>#REF!</v>
      </c>
      <c r="AC894" s="8" t="e">
        <f>(GM!#REF!)</f>
        <v>#REF!</v>
      </c>
      <c r="AD894" s="8" t="e">
        <f>(GM!#REF!)</f>
        <v>#REF!</v>
      </c>
    </row>
    <row r="895" spans="1:30" customFormat="1" x14ac:dyDescent="0.25">
      <c r="A895" s="7" t="s">
        <v>1982</v>
      </c>
      <c r="B895" s="8" t="e">
        <f>(GM!#REF!)</f>
        <v>#REF!</v>
      </c>
      <c r="C895" s="9" t="e">
        <f>(GM!#REF!)</f>
        <v>#REF!</v>
      </c>
      <c r="D895" s="59" t="e">
        <f>(GM!#REF!)</f>
        <v>#REF!</v>
      </c>
      <c r="E895" s="8" t="e">
        <f>(GM!#REF!)</f>
        <v>#REF!</v>
      </c>
      <c r="F895" s="8" t="e">
        <f>(GM!#REF!)</f>
        <v>#REF!</v>
      </c>
      <c r="G895" s="14" t="e">
        <f>(GM!#REF!)</f>
        <v>#REF!</v>
      </c>
      <c r="H895" s="12" t="e">
        <f>(GM!#REF!)</f>
        <v>#REF!</v>
      </c>
      <c r="I895" s="12" t="e">
        <f>(GM!#REF!)</f>
        <v>#REF!</v>
      </c>
      <c r="J895" s="12" t="e">
        <f>(GM!#REF!)</f>
        <v>#REF!</v>
      </c>
      <c r="K895" s="12" t="e">
        <f>(GM!#REF!)</f>
        <v>#REF!</v>
      </c>
      <c r="L895" s="12" t="e">
        <f>(GM!#REF!)</f>
        <v>#REF!</v>
      </c>
      <c r="M895" s="8" t="e">
        <f>(GM!#REF!)</f>
        <v>#REF!</v>
      </c>
      <c r="N895" s="8" t="e">
        <f>(GM!#REF!)</f>
        <v>#REF!</v>
      </c>
      <c r="O895" s="9" t="e">
        <f>(GM!#REF!)</f>
        <v>#REF!</v>
      </c>
      <c r="P895" s="60" t="e">
        <f>(GM!#REF!)</f>
        <v>#REF!</v>
      </c>
      <c r="Q895" s="8" t="e">
        <f>(GM!#REF!)</f>
        <v>#REF!</v>
      </c>
      <c r="R895" s="14" t="e">
        <f>(GM!#REF!)</f>
        <v>#REF!</v>
      </c>
      <c r="S895" s="12" t="e">
        <f>(GM!#REF!)</f>
        <v>#REF!</v>
      </c>
      <c r="T895" s="12" t="e">
        <f>(GM!#REF!)</f>
        <v>#REF!</v>
      </c>
      <c r="U895" s="12" t="e">
        <f>(GM!#REF!)</f>
        <v>#REF!</v>
      </c>
      <c r="V895" s="12" t="e">
        <f>(GM!#REF!)</f>
        <v>#REF!</v>
      </c>
      <c r="W895" s="12" t="e">
        <f>(GM!#REF!)</f>
        <v>#REF!</v>
      </c>
      <c r="X895" s="8" t="e">
        <f>(GM!#REF!)</f>
        <v>#REF!</v>
      </c>
      <c r="Y895" s="8" t="e">
        <f>(GM!#REF!)</f>
        <v>#REF!</v>
      </c>
      <c r="Z895" s="9" t="e">
        <f>(GM!#REF!)</f>
        <v>#REF!</v>
      </c>
      <c r="AA895" s="8" t="e">
        <f>(GM!#REF!)</f>
        <v>#REF!</v>
      </c>
      <c r="AB895" s="8" t="e">
        <f>(GM!#REF!)</f>
        <v>#REF!</v>
      </c>
      <c r="AC895" s="8" t="e">
        <f>(GM!#REF!)</f>
        <v>#REF!</v>
      </c>
      <c r="AD895" s="8" t="e">
        <f>(GM!#REF!)</f>
        <v>#REF!</v>
      </c>
    </row>
    <row r="896" spans="1:30" customFormat="1" x14ac:dyDescent="0.25">
      <c r="A896" s="7" t="s">
        <v>1982</v>
      </c>
      <c r="B896" s="8" t="e">
        <f>(GM!#REF!)</f>
        <v>#REF!</v>
      </c>
      <c r="C896" s="9" t="e">
        <f>(GM!#REF!)</f>
        <v>#REF!</v>
      </c>
      <c r="D896" s="59" t="e">
        <f>(GM!#REF!)</f>
        <v>#REF!</v>
      </c>
      <c r="E896" s="8" t="e">
        <f>(GM!#REF!)</f>
        <v>#REF!</v>
      </c>
      <c r="F896" s="8" t="e">
        <f>(GM!#REF!)</f>
        <v>#REF!</v>
      </c>
      <c r="G896" s="14" t="e">
        <f>(GM!#REF!)</f>
        <v>#REF!</v>
      </c>
      <c r="H896" s="12" t="e">
        <f>(GM!#REF!)</f>
        <v>#REF!</v>
      </c>
      <c r="I896" s="12" t="e">
        <f>(GM!#REF!)</f>
        <v>#REF!</v>
      </c>
      <c r="J896" s="12" t="e">
        <f>(GM!#REF!)</f>
        <v>#REF!</v>
      </c>
      <c r="K896" s="12" t="e">
        <f>(GM!#REF!)</f>
        <v>#REF!</v>
      </c>
      <c r="L896" s="12" t="e">
        <f>(GM!#REF!)</f>
        <v>#REF!</v>
      </c>
      <c r="M896" s="8" t="e">
        <f>(GM!#REF!)</f>
        <v>#REF!</v>
      </c>
      <c r="N896" s="8" t="e">
        <f>(GM!#REF!)</f>
        <v>#REF!</v>
      </c>
      <c r="O896" s="9" t="e">
        <f>(GM!#REF!)</f>
        <v>#REF!</v>
      </c>
      <c r="P896" s="60" t="e">
        <f>(GM!#REF!)</f>
        <v>#REF!</v>
      </c>
      <c r="Q896" s="8" t="e">
        <f>(GM!#REF!)</f>
        <v>#REF!</v>
      </c>
      <c r="R896" s="14" t="e">
        <f>(GM!#REF!)</f>
        <v>#REF!</v>
      </c>
      <c r="S896" s="12" t="e">
        <f>(GM!#REF!)</f>
        <v>#REF!</v>
      </c>
      <c r="T896" s="12" t="e">
        <f>(GM!#REF!)</f>
        <v>#REF!</v>
      </c>
      <c r="U896" s="12" t="e">
        <f>(GM!#REF!)</f>
        <v>#REF!</v>
      </c>
      <c r="V896" s="12" t="e">
        <f>(GM!#REF!)</f>
        <v>#REF!</v>
      </c>
      <c r="W896" s="12" t="e">
        <f>(GM!#REF!)</f>
        <v>#REF!</v>
      </c>
      <c r="X896" s="8" t="e">
        <f>(GM!#REF!)</f>
        <v>#REF!</v>
      </c>
      <c r="Y896" s="8" t="e">
        <f>(GM!#REF!)</f>
        <v>#REF!</v>
      </c>
      <c r="Z896" s="9" t="e">
        <f>(GM!#REF!)</f>
        <v>#REF!</v>
      </c>
      <c r="AA896" s="8" t="e">
        <f>(GM!#REF!)</f>
        <v>#REF!</v>
      </c>
      <c r="AB896" s="8" t="e">
        <f>(GM!#REF!)</f>
        <v>#REF!</v>
      </c>
      <c r="AC896" s="8" t="e">
        <f>(GM!#REF!)</f>
        <v>#REF!</v>
      </c>
      <c r="AD896" s="8" t="e">
        <f>(GM!#REF!)</f>
        <v>#REF!</v>
      </c>
    </row>
    <row r="897" spans="1:30" customFormat="1" x14ac:dyDescent="0.25">
      <c r="A897" s="7" t="s">
        <v>1982</v>
      </c>
      <c r="B897" s="8" t="e">
        <f>(GM!#REF!)</f>
        <v>#REF!</v>
      </c>
      <c r="C897" s="9" t="e">
        <f>(GM!#REF!)</f>
        <v>#REF!</v>
      </c>
      <c r="D897" s="59" t="e">
        <f>(GM!#REF!)</f>
        <v>#REF!</v>
      </c>
      <c r="E897" s="8" t="e">
        <f>(GM!#REF!)</f>
        <v>#REF!</v>
      </c>
      <c r="F897" s="8" t="e">
        <f>(GM!#REF!)</f>
        <v>#REF!</v>
      </c>
      <c r="G897" s="14" t="e">
        <f>(GM!#REF!)</f>
        <v>#REF!</v>
      </c>
      <c r="H897" s="12" t="e">
        <f>(GM!#REF!)</f>
        <v>#REF!</v>
      </c>
      <c r="I897" s="12" t="e">
        <f>(GM!#REF!)</f>
        <v>#REF!</v>
      </c>
      <c r="J897" s="12" t="e">
        <f>(GM!#REF!)</f>
        <v>#REF!</v>
      </c>
      <c r="K897" s="12" t="e">
        <f>(GM!#REF!)</f>
        <v>#REF!</v>
      </c>
      <c r="L897" s="12" t="e">
        <f>(GM!#REF!)</f>
        <v>#REF!</v>
      </c>
      <c r="M897" s="8" t="e">
        <f>(GM!#REF!)</f>
        <v>#REF!</v>
      </c>
      <c r="N897" s="8" t="e">
        <f>(GM!#REF!)</f>
        <v>#REF!</v>
      </c>
      <c r="O897" s="9" t="e">
        <f>(GM!#REF!)</f>
        <v>#REF!</v>
      </c>
      <c r="P897" s="60" t="e">
        <f>(GM!#REF!)</f>
        <v>#REF!</v>
      </c>
      <c r="Q897" s="8" t="e">
        <f>(GM!#REF!)</f>
        <v>#REF!</v>
      </c>
      <c r="R897" s="14" t="e">
        <f>(GM!#REF!)</f>
        <v>#REF!</v>
      </c>
      <c r="S897" s="12" t="e">
        <f>(GM!#REF!)</f>
        <v>#REF!</v>
      </c>
      <c r="T897" s="12" t="e">
        <f>(GM!#REF!)</f>
        <v>#REF!</v>
      </c>
      <c r="U897" s="12" t="e">
        <f>(GM!#REF!)</f>
        <v>#REF!</v>
      </c>
      <c r="V897" s="12" t="e">
        <f>(GM!#REF!)</f>
        <v>#REF!</v>
      </c>
      <c r="W897" s="12" t="e">
        <f>(GM!#REF!)</f>
        <v>#REF!</v>
      </c>
      <c r="X897" s="8" t="e">
        <f>(GM!#REF!)</f>
        <v>#REF!</v>
      </c>
      <c r="Y897" s="8" t="e">
        <f>(GM!#REF!)</f>
        <v>#REF!</v>
      </c>
      <c r="Z897" s="9" t="e">
        <f>(GM!#REF!)</f>
        <v>#REF!</v>
      </c>
      <c r="AA897" s="8" t="e">
        <f>(GM!#REF!)</f>
        <v>#REF!</v>
      </c>
      <c r="AB897" s="8" t="e">
        <f>(GM!#REF!)</f>
        <v>#REF!</v>
      </c>
      <c r="AC897" s="8" t="e">
        <f>(GM!#REF!)</f>
        <v>#REF!</v>
      </c>
      <c r="AD897" s="8" t="e">
        <f>(GM!#REF!)</f>
        <v>#REF!</v>
      </c>
    </row>
    <row r="898" spans="1:30" customFormat="1" x14ac:dyDescent="0.25">
      <c r="A898" s="7" t="s">
        <v>1982</v>
      </c>
      <c r="B898" s="8" t="str">
        <f>(GM!A4)</f>
        <v>Camaro (5th/6th Gen, ZL1)</v>
      </c>
      <c r="C898" s="9" t="str">
        <f>(GM!B4)</f>
        <v>2009-2019</v>
      </c>
      <c r="D898" s="59" t="str">
        <f>(GM!C4)</f>
        <v>FF04</v>
      </c>
      <c r="E898" s="8" t="str">
        <f>(GM!D4)</f>
        <v>Liquid Metal</v>
      </c>
      <c r="F898" s="8" t="str">
        <f>(GM!E4)</f>
        <v>04L010023043LM</v>
      </c>
      <c r="G898" s="14">
        <f>(GM!F4)</f>
        <v>24</v>
      </c>
      <c r="H898" s="12" t="str">
        <f>(GM!G4)</f>
        <v>20"</v>
      </c>
      <c r="I898" s="12" t="str">
        <f>(GM!H4)</f>
        <v>10.0"</v>
      </c>
      <c r="J898" s="12" t="str">
        <f>(GM!I4)</f>
        <v>23</v>
      </c>
      <c r="K898" s="12" t="str">
        <f>(GM!J4)</f>
        <v>5x120</v>
      </c>
      <c r="L898" s="12">
        <f>(GM!K4)</f>
        <v>72.599999999999994</v>
      </c>
      <c r="M898" s="8" t="str">
        <f>(GM!L4)</f>
        <v>Low Offset</v>
      </c>
      <c r="N898" s="8">
        <f>(GM!M4)</f>
        <v>24.6</v>
      </c>
      <c r="O898" s="9" t="str">
        <f>(GM!N4)</f>
        <v>285/30R20</v>
      </c>
      <c r="P898" s="60" t="str">
        <f>(GM!O4)</f>
        <v>FF04</v>
      </c>
      <c r="Q898" s="8" t="str">
        <f>(GM!P4)</f>
        <v>04L011043043LM</v>
      </c>
      <c r="R898" s="14">
        <f>(GM!Q4)</f>
        <v>48</v>
      </c>
      <c r="S898" s="12" t="str">
        <f>(GM!R4)</f>
        <v>20"</v>
      </c>
      <c r="T898" s="12" t="str">
        <f>(GM!S4)</f>
        <v>11.0"</v>
      </c>
      <c r="U898" s="12" t="str">
        <f>(GM!T4)</f>
        <v>43</v>
      </c>
      <c r="V898" s="12" t="str">
        <f>(GM!U4)</f>
        <v>5x120</v>
      </c>
      <c r="W898" s="12">
        <f>(GM!V4)</f>
        <v>72.599999999999994</v>
      </c>
      <c r="X898" s="8" t="str">
        <f>(GM!W4)</f>
        <v>Low Offset</v>
      </c>
      <c r="Y898" s="8">
        <f>(GM!X4)</f>
        <v>24.6</v>
      </c>
      <c r="Z898" s="9" t="str">
        <f>(GM!Y4)</f>
        <v>305/30R20</v>
      </c>
      <c r="AA898" s="8" t="str">
        <f>(GM!Z4)</f>
        <v>Excludes 5th Gen Z28</v>
      </c>
      <c r="AB898" s="8">
        <f>(GM!AA4)</f>
        <v>0</v>
      </c>
      <c r="AC898" s="8">
        <f>(GM!AB4)</f>
        <v>0</v>
      </c>
      <c r="AD898" s="8" t="str">
        <f>(GM!AC4)</f>
        <v>HR726-671</v>
      </c>
    </row>
    <row r="899" spans="1:30" customFormat="1" x14ac:dyDescent="0.25">
      <c r="A899" s="7" t="s">
        <v>1982</v>
      </c>
      <c r="B899" s="8" t="str">
        <f>(GM!A5)</f>
        <v>Camaro (5th/6th Gen, ZL1)</v>
      </c>
      <c r="C899" s="9" t="str">
        <f>(GM!B5)</f>
        <v>2009-2019</v>
      </c>
      <c r="D899" s="59" t="str">
        <f>(GM!C5)</f>
        <v>FF10</v>
      </c>
      <c r="E899" s="8" t="str">
        <f>(GM!D5)</f>
        <v>Tarmac</v>
      </c>
      <c r="F899" s="8" t="str">
        <f>(GM!E5)</f>
        <v>10L010023043TM</v>
      </c>
      <c r="G899" s="14">
        <f>(GM!F5)</f>
        <v>0</v>
      </c>
      <c r="H899" s="12" t="str">
        <f>(GM!G5)</f>
        <v>20"</v>
      </c>
      <c r="I899" s="12" t="str">
        <f>(GM!H5)</f>
        <v>10.0"</v>
      </c>
      <c r="J899" s="12" t="str">
        <f>(GM!I5)</f>
        <v>23</v>
      </c>
      <c r="K899" s="12" t="str">
        <f>(GM!J5)</f>
        <v>5x120</v>
      </c>
      <c r="L899" s="12">
        <f>(GM!K5)</f>
        <v>72.599999999999994</v>
      </c>
      <c r="M899" s="8" t="str">
        <f>(GM!L5)</f>
        <v>Low Offset</v>
      </c>
      <c r="N899" s="8">
        <f>(GM!M5)</f>
        <v>0</v>
      </c>
      <c r="O899" s="9" t="str">
        <f>(GM!N5)</f>
        <v>285/30R20</v>
      </c>
      <c r="P899" s="60" t="str">
        <f>(GM!O5)</f>
        <v>FF10</v>
      </c>
      <c r="Q899" s="8" t="str">
        <f>(GM!P5)</f>
        <v>10L011043043TM</v>
      </c>
      <c r="R899" s="14">
        <f>(GM!Q5)</f>
        <v>14</v>
      </c>
      <c r="S899" s="12" t="str">
        <f>(GM!R5)</f>
        <v>20"</v>
      </c>
      <c r="T899" s="12" t="str">
        <f>(GM!S5)</f>
        <v>11.0"</v>
      </c>
      <c r="U899" s="12" t="str">
        <f>(GM!T5)</f>
        <v>43</v>
      </c>
      <c r="V899" s="12" t="str">
        <f>(GM!U5)</f>
        <v>5x120</v>
      </c>
      <c r="W899" s="12">
        <f>(GM!V5)</f>
        <v>72.599999999999994</v>
      </c>
      <c r="X899" s="8" t="str">
        <f>(GM!W5)</f>
        <v>Low Offset</v>
      </c>
      <c r="Y899" s="8">
        <f>(GM!X5)</f>
        <v>0</v>
      </c>
      <c r="Z899" s="9" t="str">
        <f>(GM!Y5)</f>
        <v>305/30R20</v>
      </c>
      <c r="AA899" s="8" t="str">
        <f>(GM!Z5)</f>
        <v>Excludes 5th Gen Z28</v>
      </c>
      <c r="AB899" s="8" t="str">
        <f>(GM!AA5)</f>
        <v>Included</v>
      </c>
      <c r="AC899" s="8" t="str">
        <f>(GM!AB5)</f>
        <v>LNM1415041C60-ZN</v>
      </c>
      <c r="AD899" s="8" t="str">
        <f>(GM!AC5)</f>
        <v>HR726-671</v>
      </c>
    </row>
    <row r="900" spans="1:30" customFormat="1" x14ac:dyDescent="0.25">
      <c r="A900" s="7" t="s">
        <v>1982</v>
      </c>
      <c r="B900" s="8" t="str">
        <f>(GM!A6)</f>
        <v>Camaro (5th/6th Gen, ZL1)</v>
      </c>
      <c r="C900" s="9" t="str">
        <f>(GM!B6)</f>
        <v>2009-2019</v>
      </c>
      <c r="D900" s="59" t="str">
        <f>(GM!C6)</f>
        <v>FF10</v>
      </c>
      <c r="E900" s="8" t="str">
        <f>(GM!D6)</f>
        <v>Liquid Metal</v>
      </c>
      <c r="F900" s="8" t="str">
        <f>(GM!E6)</f>
        <v>10L010023043LM</v>
      </c>
      <c r="G900" s="14">
        <f>(GM!F6)</f>
        <v>4</v>
      </c>
      <c r="H900" s="12" t="str">
        <f>(GM!G6)</f>
        <v>20"</v>
      </c>
      <c r="I900" s="12" t="str">
        <f>(GM!H6)</f>
        <v>10.0"</v>
      </c>
      <c r="J900" s="12" t="str">
        <f>(GM!I6)</f>
        <v>23</v>
      </c>
      <c r="K900" s="12" t="str">
        <f>(GM!J6)</f>
        <v>5x120</v>
      </c>
      <c r="L900" s="12">
        <f>(GM!K6)</f>
        <v>72.599999999999994</v>
      </c>
      <c r="M900" s="8" t="str">
        <f>(GM!L6)</f>
        <v>Low Offset</v>
      </c>
      <c r="N900" s="8">
        <f>(GM!M6)</f>
        <v>0</v>
      </c>
      <c r="O900" s="9" t="str">
        <f>(GM!N6)</f>
        <v>285/30R20</v>
      </c>
      <c r="P900" s="60" t="str">
        <f>(GM!O6)</f>
        <v>FF10</v>
      </c>
      <c r="Q900" s="8" t="str">
        <f>(GM!P6)</f>
        <v>10L011043043LM</v>
      </c>
      <c r="R900" s="14">
        <f>(GM!Q6)</f>
        <v>8</v>
      </c>
      <c r="S900" s="12" t="str">
        <f>(GM!R6)</f>
        <v>20"</v>
      </c>
      <c r="T900" s="12" t="str">
        <f>(GM!S6)</f>
        <v>11.0"</v>
      </c>
      <c r="U900" s="12" t="str">
        <f>(GM!T6)</f>
        <v>43</v>
      </c>
      <c r="V900" s="12" t="str">
        <f>(GM!U6)</f>
        <v>5x120</v>
      </c>
      <c r="W900" s="12">
        <f>(GM!V6)</f>
        <v>72.599999999999994</v>
      </c>
      <c r="X900" s="8" t="str">
        <f>(GM!W6)</f>
        <v>Low Offset</v>
      </c>
      <c r="Y900" s="8">
        <f>(GM!X6)</f>
        <v>0</v>
      </c>
      <c r="Z900" s="9" t="str">
        <f>(GM!Y6)</f>
        <v>305/30R20</v>
      </c>
      <c r="AA900" s="8" t="str">
        <f>(GM!Z6)</f>
        <v>Excludes 5th Gen Z28</v>
      </c>
      <c r="AB900" s="8" t="str">
        <f>(GM!AA6)</f>
        <v>Included</v>
      </c>
      <c r="AC900" s="8">
        <f>(GM!AB6)</f>
        <v>0</v>
      </c>
      <c r="AD900" s="8" t="str">
        <f>(GM!AC6)</f>
        <v>HR726-671</v>
      </c>
    </row>
    <row r="901" spans="1:30" customFormat="1" x14ac:dyDescent="0.25">
      <c r="A901" s="7" t="s">
        <v>1982</v>
      </c>
      <c r="B901" s="8" t="str">
        <f>(GM!A7)</f>
        <v>Camaro (5th/6th Gen, ZL1)</v>
      </c>
      <c r="C901" s="9" t="str">
        <f>(GM!B7)</f>
        <v>2009-2019</v>
      </c>
      <c r="D901" s="59" t="str">
        <f>(GM!C7)</f>
        <v>FF11</v>
      </c>
      <c r="E901" s="8" t="str">
        <f>(GM!D7)</f>
        <v>Tarmac</v>
      </c>
      <c r="F901" s="8" t="str">
        <f>(GM!E7)</f>
        <v>11L010023043TM</v>
      </c>
      <c r="G901" s="14">
        <f>(GM!F7)</f>
        <v>5</v>
      </c>
      <c r="H901" s="12" t="str">
        <f>(GM!G7)</f>
        <v>20"</v>
      </c>
      <c r="I901" s="12" t="str">
        <f>(GM!H7)</f>
        <v>10.0"</v>
      </c>
      <c r="J901" s="12" t="str">
        <f>(GM!I7)</f>
        <v>23</v>
      </c>
      <c r="K901" s="12" t="str">
        <f>(GM!J7)</f>
        <v>5x120</v>
      </c>
      <c r="L901" s="12">
        <f>(GM!K7)</f>
        <v>72.599999999999994</v>
      </c>
      <c r="M901" s="8" t="str">
        <f>(GM!L7)</f>
        <v>Low Offset</v>
      </c>
      <c r="N901" s="8">
        <f>(GM!M7)</f>
        <v>0</v>
      </c>
      <c r="O901" s="9" t="str">
        <f>(GM!N7)</f>
        <v>285/30R20</v>
      </c>
      <c r="P901" s="60" t="str">
        <f>(GM!O7)</f>
        <v>FF11</v>
      </c>
      <c r="Q901" s="8" t="str">
        <f>(GM!P7)</f>
        <v>11L011043043TM</v>
      </c>
      <c r="R901" s="14">
        <f>(GM!Q7)</f>
        <v>26</v>
      </c>
      <c r="S901" s="12" t="str">
        <f>(GM!R7)</f>
        <v>20"</v>
      </c>
      <c r="T901" s="12" t="str">
        <f>(GM!S7)</f>
        <v>11.0"</v>
      </c>
      <c r="U901" s="12" t="str">
        <f>(GM!T7)</f>
        <v>43</v>
      </c>
      <c r="V901" s="12" t="str">
        <f>(GM!U7)</f>
        <v>5x120</v>
      </c>
      <c r="W901" s="12">
        <f>(GM!V7)</f>
        <v>72.599999999999994</v>
      </c>
      <c r="X901" s="8" t="str">
        <f>(GM!W7)</f>
        <v>Low Offset</v>
      </c>
      <c r="Y901" s="8">
        <f>(GM!X7)</f>
        <v>0</v>
      </c>
      <c r="Z901" s="9" t="str">
        <f>(GM!Y7)</f>
        <v>305/30R20</v>
      </c>
      <c r="AA901" s="8" t="str">
        <f>(GM!Z7)</f>
        <v>Excludes 5th Gen Z28</v>
      </c>
      <c r="AB901" s="8" t="str">
        <f>(GM!AA7)</f>
        <v>Included</v>
      </c>
      <c r="AC901" s="8" t="str">
        <f>(GM!AB7)</f>
        <v>LNM1415041C60-ZN</v>
      </c>
      <c r="AD901" s="8" t="str">
        <f>(GM!AC7)</f>
        <v>HR726-671</v>
      </c>
    </row>
    <row r="902" spans="1:30" customFormat="1" x14ac:dyDescent="0.25">
      <c r="A902" s="7" t="s">
        <v>1982</v>
      </c>
      <c r="B902" s="8" t="str">
        <f>(GM!A8)</f>
        <v>Camaro (5th/6th Gen, ZL1)</v>
      </c>
      <c r="C902" s="9" t="str">
        <f>(GM!B8)</f>
        <v>2009-2019</v>
      </c>
      <c r="D902" s="59" t="str">
        <f>(GM!C8)</f>
        <v>FF11</v>
      </c>
      <c r="E902" s="8" t="str">
        <f>(GM!D8)</f>
        <v>Liquid Metal</v>
      </c>
      <c r="F902" s="8" t="str">
        <f>(GM!E8)</f>
        <v>11L010023043LM</v>
      </c>
      <c r="G902" s="14">
        <f>(GM!F8)</f>
        <v>7</v>
      </c>
      <c r="H902" s="12" t="str">
        <f>(GM!G8)</f>
        <v>20"</v>
      </c>
      <c r="I902" s="12" t="str">
        <f>(GM!H8)</f>
        <v>10.0"</v>
      </c>
      <c r="J902" s="12" t="str">
        <f>(GM!I8)</f>
        <v>23</v>
      </c>
      <c r="K902" s="12" t="str">
        <f>(GM!J8)</f>
        <v>5x120</v>
      </c>
      <c r="L902" s="12">
        <f>(GM!K8)</f>
        <v>72.599999999999994</v>
      </c>
      <c r="M902" s="8" t="str">
        <f>(GM!L8)</f>
        <v>Low Offset</v>
      </c>
      <c r="N902" s="8">
        <f>(GM!M8)</f>
        <v>0</v>
      </c>
      <c r="O902" s="9" t="str">
        <f>(GM!N8)</f>
        <v>285/30R20</v>
      </c>
      <c r="P902" s="60" t="str">
        <f>(GM!O8)</f>
        <v>FF11</v>
      </c>
      <c r="Q902" s="8" t="str">
        <f>(GM!P8)</f>
        <v>11L011043043LM</v>
      </c>
      <c r="R902" s="14">
        <f>(GM!Q8)</f>
        <v>16</v>
      </c>
      <c r="S902" s="12" t="str">
        <f>(GM!R8)</f>
        <v>20"</v>
      </c>
      <c r="T902" s="12" t="str">
        <f>(GM!S8)</f>
        <v>11.0"</v>
      </c>
      <c r="U902" s="12" t="str">
        <f>(GM!T8)</f>
        <v>43</v>
      </c>
      <c r="V902" s="12" t="str">
        <f>(GM!U8)</f>
        <v>5x120</v>
      </c>
      <c r="W902" s="12">
        <f>(GM!V8)</f>
        <v>72.599999999999994</v>
      </c>
      <c r="X902" s="8" t="str">
        <f>(GM!W8)</f>
        <v>Low Offset</v>
      </c>
      <c r="Y902" s="8">
        <f>(GM!X8)</f>
        <v>0</v>
      </c>
      <c r="Z902" s="9" t="str">
        <f>(GM!Y8)</f>
        <v>305/30R20</v>
      </c>
      <c r="AA902" s="8" t="str">
        <f>(GM!Z8)</f>
        <v>Excludes 5th Gen Z28</v>
      </c>
      <c r="AB902" s="8" t="str">
        <f>(GM!AA8)</f>
        <v>Included</v>
      </c>
      <c r="AC902" s="8">
        <f>(GM!AB8)</f>
        <v>0</v>
      </c>
      <c r="AD902" s="8" t="str">
        <f>(GM!AC8)</f>
        <v>HR726-671</v>
      </c>
    </row>
    <row r="903" spans="1:30" customFormat="1" x14ac:dyDescent="0.25">
      <c r="A903" s="7" t="s">
        <v>1982</v>
      </c>
      <c r="B903" s="8" t="e">
        <f>(GM!#REF!)</f>
        <v>#REF!</v>
      </c>
      <c r="C903" s="9" t="e">
        <f>(GM!#REF!)</f>
        <v>#REF!</v>
      </c>
      <c r="D903" s="59" t="e">
        <f>(GM!#REF!)</f>
        <v>#REF!</v>
      </c>
      <c r="E903" s="8" t="e">
        <f>(GM!#REF!)</f>
        <v>#REF!</v>
      </c>
      <c r="F903" s="8" t="e">
        <f>(GM!#REF!)</f>
        <v>#REF!</v>
      </c>
      <c r="G903" s="14" t="e">
        <f>(GM!#REF!)</f>
        <v>#REF!</v>
      </c>
      <c r="H903" s="12" t="e">
        <f>(GM!#REF!)</f>
        <v>#REF!</v>
      </c>
      <c r="I903" s="12" t="e">
        <f>(GM!#REF!)</f>
        <v>#REF!</v>
      </c>
      <c r="J903" s="12" t="e">
        <f>(GM!#REF!)</f>
        <v>#REF!</v>
      </c>
      <c r="K903" s="12" t="e">
        <f>(GM!#REF!)</f>
        <v>#REF!</v>
      </c>
      <c r="L903" s="12" t="e">
        <f>(GM!#REF!)</f>
        <v>#REF!</v>
      </c>
      <c r="M903" s="8" t="e">
        <f>(GM!#REF!)</f>
        <v>#REF!</v>
      </c>
      <c r="N903" s="8" t="e">
        <f>(GM!#REF!)</f>
        <v>#REF!</v>
      </c>
      <c r="O903" s="9" t="e">
        <f>(GM!#REF!)</f>
        <v>#REF!</v>
      </c>
      <c r="P903" s="60" t="e">
        <f>(GM!#REF!)</f>
        <v>#REF!</v>
      </c>
      <c r="Q903" s="8" t="e">
        <f>(GM!#REF!)</f>
        <v>#REF!</v>
      </c>
      <c r="R903" s="14" t="e">
        <f>(GM!#REF!)</f>
        <v>#REF!</v>
      </c>
      <c r="S903" s="12" t="e">
        <f>(GM!#REF!)</f>
        <v>#REF!</v>
      </c>
      <c r="T903" s="12" t="e">
        <f>(GM!#REF!)</f>
        <v>#REF!</v>
      </c>
      <c r="U903" s="12" t="e">
        <f>(GM!#REF!)</f>
        <v>#REF!</v>
      </c>
      <c r="V903" s="12" t="e">
        <f>(GM!#REF!)</f>
        <v>#REF!</v>
      </c>
      <c r="W903" s="12" t="e">
        <f>(GM!#REF!)</f>
        <v>#REF!</v>
      </c>
      <c r="X903" s="8" t="e">
        <f>(GM!#REF!)</f>
        <v>#REF!</v>
      </c>
      <c r="Y903" s="8" t="e">
        <f>(GM!#REF!)</f>
        <v>#REF!</v>
      </c>
      <c r="Z903" s="9" t="e">
        <f>(GM!#REF!)</f>
        <v>#REF!</v>
      </c>
      <c r="AA903" s="8" t="e">
        <f>(GM!#REF!)</f>
        <v>#REF!</v>
      </c>
      <c r="AB903" s="8" t="e">
        <f>(GM!#REF!)</f>
        <v>#REF!</v>
      </c>
      <c r="AC903" s="8" t="e">
        <f>(GM!#REF!)</f>
        <v>#REF!</v>
      </c>
      <c r="AD903" s="8" t="e">
        <f>(GM!#REF!)</f>
        <v>#REF!</v>
      </c>
    </row>
    <row r="904" spans="1:30" customFormat="1" x14ac:dyDescent="0.25">
      <c r="A904" s="7" t="s">
        <v>1982</v>
      </c>
      <c r="B904" s="8" t="e">
        <f>(GM!#REF!)</f>
        <v>#REF!</v>
      </c>
      <c r="C904" s="9" t="e">
        <f>(GM!#REF!)</f>
        <v>#REF!</v>
      </c>
      <c r="D904" s="59" t="e">
        <f>(GM!#REF!)</f>
        <v>#REF!</v>
      </c>
      <c r="E904" s="8" t="e">
        <f>(GM!#REF!)</f>
        <v>#REF!</v>
      </c>
      <c r="F904" s="8" t="e">
        <f>(GM!#REF!)</f>
        <v>#REF!</v>
      </c>
      <c r="G904" s="14" t="e">
        <f>(GM!#REF!)</f>
        <v>#REF!</v>
      </c>
      <c r="H904" s="12" t="e">
        <f>(GM!#REF!)</f>
        <v>#REF!</v>
      </c>
      <c r="I904" s="12" t="e">
        <f>(GM!#REF!)</f>
        <v>#REF!</v>
      </c>
      <c r="J904" s="12" t="e">
        <f>(GM!#REF!)</f>
        <v>#REF!</v>
      </c>
      <c r="K904" s="12" t="e">
        <f>(GM!#REF!)</f>
        <v>#REF!</v>
      </c>
      <c r="L904" s="12" t="e">
        <f>(GM!#REF!)</f>
        <v>#REF!</v>
      </c>
      <c r="M904" s="8" t="e">
        <f>(GM!#REF!)</f>
        <v>#REF!</v>
      </c>
      <c r="N904" s="8" t="e">
        <f>(GM!#REF!)</f>
        <v>#REF!</v>
      </c>
      <c r="O904" s="9" t="e">
        <f>(GM!#REF!)</f>
        <v>#REF!</v>
      </c>
      <c r="P904" s="60" t="e">
        <f>(GM!#REF!)</f>
        <v>#REF!</v>
      </c>
      <c r="Q904" s="8" t="e">
        <f>(GM!#REF!)</f>
        <v>#REF!</v>
      </c>
      <c r="R904" s="14" t="e">
        <f>(GM!#REF!)</f>
        <v>#REF!</v>
      </c>
      <c r="S904" s="12" t="e">
        <f>(GM!#REF!)</f>
        <v>#REF!</v>
      </c>
      <c r="T904" s="12" t="e">
        <f>(GM!#REF!)</f>
        <v>#REF!</v>
      </c>
      <c r="U904" s="12" t="e">
        <f>(GM!#REF!)</f>
        <v>#REF!</v>
      </c>
      <c r="V904" s="12" t="e">
        <f>(GM!#REF!)</f>
        <v>#REF!</v>
      </c>
      <c r="W904" s="12" t="e">
        <f>(GM!#REF!)</f>
        <v>#REF!</v>
      </c>
      <c r="X904" s="8" t="e">
        <f>(GM!#REF!)</f>
        <v>#REF!</v>
      </c>
      <c r="Y904" s="8" t="e">
        <f>(GM!#REF!)</f>
        <v>#REF!</v>
      </c>
      <c r="Z904" s="9" t="e">
        <f>(GM!#REF!)</f>
        <v>#REF!</v>
      </c>
      <c r="AA904" s="8" t="e">
        <f>(GM!#REF!)</f>
        <v>#REF!</v>
      </c>
      <c r="AB904" s="8" t="e">
        <f>(GM!#REF!)</f>
        <v>#REF!</v>
      </c>
      <c r="AC904" s="8" t="e">
        <f>(GM!#REF!)</f>
        <v>#REF!</v>
      </c>
      <c r="AD904" s="8" t="e">
        <f>(GM!#REF!)</f>
        <v>#REF!</v>
      </c>
    </row>
    <row r="905" spans="1:30" customFormat="1" x14ac:dyDescent="0.25">
      <c r="A905" s="7" t="s">
        <v>1982</v>
      </c>
      <c r="B905" s="8" t="str">
        <f>(GM!A9)</f>
        <v>Corvette (C5)</v>
      </c>
      <c r="C905" s="9" t="str">
        <f>(GM!B9)</f>
        <v>1997-2004</v>
      </c>
      <c r="D905" s="59" t="str">
        <f>(GM!C9)</f>
        <v>FF15</v>
      </c>
      <c r="E905" s="8" t="str">
        <f>(GM!D9)</f>
        <v>Liquid Silver</v>
      </c>
      <c r="F905" s="8" t="str">
        <f>(GM!E9)</f>
        <v>15H909555073LS</v>
      </c>
      <c r="G905" s="14">
        <f>(GM!F9)</f>
        <v>8</v>
      </c>
      <c r="H905" s="12" t="str">
        <f>(GM!G9)</f>
        <v>19"</v>
      </c>
      <c r="I905" s="12" t="str">
        <f>(GM!H9)</f>
        <v>9.5"</v>
      </c>
      <c r="J905" s="12" t="str">
        <f>(GM!I9)</f>
        <v>55</v>
      </c>
      <c r="K905" s="12" t="str">
        <f>(GM!J9)</f>
        <v>5x120.65</v>
      </c>
      <c r="L905" s="12">
        <f>(GM!K9)</f>
        <v>70.3</v>
      </c>
      <c r="M905" s="8" t="str">
        <f>(GM!L9)</f>
        <v>High Offset</v>
      </c>
      <c r="N905" s="8">
        <f>(GM!M9)</f>
        <v>23</v>
      </c>
      <c r="O905" s="9">
        <f>(GM!N9)</f>
        <v>0</v>
      </c>
      <c r="P905" s="60" t="str">
        <f>(GM!O9)</f>
        <v>FF15</v>
      </c>
      <c r="Q905" s="8" t="str">
        <f>(GM!P9)</f>
        <v>15H011078073LS</v>
      </c>
      <c r="R905" s="14">
        <f>(GM!Q9)</f>
        <v>4</v>
      </c>
      <c r="S905" s="12" t="str">
        <f>(GM!R9)</f>
        <v>20"</v>
      </c>
      <c r="T905" s="12" t="str">
        <f>(GM!S9)</f>
        <v>11.0"</v>
      </c>
      <c r="U905" s="12" t="str">
        <f>(GM!T9)</f>
        <v>78</v>
      </c>
      <c r="V905" s="12" t="str">
        <f>(GM!U9)</f>
        <v>5x120.65</v>
      </c>
      <c r="W905" s="12">
        <f>(GM!V9)</f>
        <v>70.3</v>
      </c>
      <c r="X905" s="8" t="str">
        <f>(GM!W9)</f>
        <v>High Offset</v>
      </c>
      <c r="Y905" s="8">
        <f>(GM!X9)</f>
        <v>25</v>
      </c>
      <c r="Z905" s="9">
        <f>(GM!Y9)</f>
        <v>0</v>
      </c>
      <c r="AA905" s="8" t="str">
        <f>(GM!Z9)</f>
        <v>Requires 10mm rear spacer to clear inboard</v>
      </c>
      <c r="AB905" s="8" t="str">
        <f>(GM!AA9)</f>
        <v>Use OEM</v>
      </c>
      <c r="AC905" s="8">
        <f>(GM!AB9)</f>
        <v>0</v>
      </c>
      <c r="AD905" s="8">
        <f>(GM!AC9)</f>
        <v>0</v>
      </c>
    </row>
    <row r="906" spans="1:30" customFormat="1" x14ac:dyDescent="0.25">
      <c r="A906" s="7" t="s">
        <v>1982</v>
      </c>
      <c r="B906" s="8" t="e">
        <f>(GM!#REF!)</f>
        <v>#REF!</v>
      </c>
      <c r="C906" s="9" t="e">
        <f>(GM!#REF!)</f>
        <v>#REF!</v>
      </c>
      <c r="D906" s="59" t="e">
        <f>(GM!#REF!)</f>
        <v>#REF!</v>
      </c>
      <c r="E906" s="8" t="e">
        <f>(GM!#REF!)</f>
        <v>#REF!</v>
      </c>
      <c r="F906" s="8" t="e">
        <f>(GM!#REF!)</f>
        <v>#REF!</v>
      </c>
      <c r="G906" s="14" t="e">
        <f>(GM!#REF!)</f>
        <v>#REF!</v>
      </c>
      <c r="H906" s="12" t="e">
        <f>(GM!#REF!)</f>
        <v>#REF!</v>
      </c>
      <c r="I906" s="12" t="e">
        <f>(GM!#REF!)</f>
        <v>#REF!</v>
      </c>
      <c r="J906" s="12" t="e">
        <f>(GM!#REF!)</f>
        <v>#REF!</v>
      </c>
      <c r="K906" s="12" t="e">
        <f>(GM!#REF!)</f>
        <v>#REF!</v>
      </c>
      <c r="L906" s="12" t="e">
        <f>(GM!#REF!)</f>
        <v>#REF!</v>
      </c>
      <c r="M906" s="8" t="e">
        <f>(GM!#REF!)</f>
        <v>#REF!</v>
      </c>
      <c r="N906" s="8" t="e">
        <f>(GM!#REF!)</f>
        <v>#REF!</v>
      </c>
      <c r="O906" s="9" t="e">
        <f>(GM!#REF!)</f>
        <v>#REF!</v>
      </c>
      <c r="P906" s="60" t="e">
        <f>(GM!#REF!)</f>
        <v>#REF!</v>
      </c>
      <c r="Q906" s="8" t="e">
        <f>(GM!#REF!)</f>
        <v>#REF!</v>
      </c>
      <c r="R906" s="14" t="e">
        <f>(GM!#REF!)</f>
        <v>#REF!</v>
      </c>
      <c r="S906" s="12" t="e">
        <f>(GM!#REF!)</f>
        <v>#REF!</v>
      </c>
      <c r="T906" s="12" t="e">
        <f>(GM!#REF!)</f>
        <v>#REF!</v>
      </c>
      <c r="U906" s="12" t="e">
        <f>(GM!#REF!)</f>
        <v>#REF!</v>
      </c>
      <c r="V906" s="12" t="e">
        <f>(GM!#REF!)</f>
        <v>#REF!</v>
      </c>
      <c r="W906" s="12" t="e">
        <f>(GM!#REF!)</f>
        <v>#REF!</v>
      </c>
      <c r="X906" s="8" t="e">
        <f>(GM!#REF!)</f>
        <v>#REF!</v>
      </c>
      <c r="Y906" s="8" t="e">
        <f>(GM!#REF!)</f>
        <v>#REF!</v>
      </c>
      <c r="Z906" s="9" t="e">
        <f>(GM!#REF!)</f>
        <v>#REF!</v>
      </c>
      <c r="AA906" s="8" t="e">
        <f>(GM!#REF!)</f>
        <v>#REF!</v>
      </c>
      <c r="AB906" s="8" t="e">
        <f>(GM!#REF!)</f>
        <v>#REF!</v>
      </c>
      <c r="AC906" s="8" t="e">
        <f>(GM!#REF!)</f>
        <v>#REF!</v>
      </c>
      <c r="AD906" s="8" t="e">
        <f>(GM!#REF!)</f>
        <v>#REF!</v>
      </c>
    </row>
    <row r="907" spans="1:30" customFormat="1" x14ac:dyDescent="0.25">
      <c r="A907" s="7" t="s">
        <v>1982</v>
      </c>
      <c r="B907" s="8" t="e">
        <f>(GM!#REF!)</f>
        <v>#REF!</v>
      </c>
      <c r="C907" s="9" t="e">
        <f>(GM!#REF!)</f>
        <v>#REF!</v>
      </c>
      <c r="D907" s="59" t="e">
        <f>(GM!#REF!)</f>
        <v>#REF!</v>
      </c>
      <c r="E907" s="8" t="e">
        <f>(GM!#REF!)</f>
        <v>#REF!</v>
      </c>
      <c r="F907" s="8" t="e">
        <f>(GM!#REF!)</f>
        <v>#REF!</v>
      </c>
      <c r="G907" s="14" t="e">
        <f>(GM!#REF!)</f>
        <v>#REF!</v>
      </c>
      <c r="H907" s="12" t="e">
        <f>(GM!#REF!)</f>
        <v>#REF!</v>
      </c>
      <c r="I907" s="12" t="e">
        <f>(GM!#REF!)</f>
        <v>#REF!</v>
      </c>
      <c r="J907" s="12" t="e">
        <f>(GM!#REF!)</f>
        <v>#REF!</v>
      </c>
      <c r="K907" s="12" t="e">
        <f>(GM!#REF!)</f>
        <v>#REF!</v>
      </c>
      <c r="L907" s="12" t="e">
        <f>(GM!#REF!)</f>
        <v>#REF!</v>
      </c>
      <c r="M907" s="8" t="e">
        <f>(GM!#REF!)</f>
        <v>#REF!</v>
      </c>
      <c r="N907" s="8" t="e">
        <f>(GM!#REF!)</f>
        <v>#REF!</v>
      </c>
      <c r="O907" s="9" t="e">
        <f>(GM!#REF!)</f>
        <v>#REF!</v>
      </c>
      <c r="P907" s="60" t="e">
        <f>(GM!#REF!)</f>
        <v>#REF!</v>
      </c>
      <c r="Q907" s="8" t="e">
        <f>(GM!#REF!)</f>
        <v>#REF!</v>
      </c>
      <c r="R907" s="14" t="e">
        <f>(GM!#REF!)</f>
        <v>#REF!</v>
      </c>
      <c r="S907" s="12" t="e">
        <f>(GM!#REF!)</f>
        <v>#REF!</v>
      </c>
      <c r="T907" s="12" t="e">
        <f>(GM!#REF!)</f>
        <v>#REF!</v>
      </c>
      <c r="U907" s="12" t="e">
        <f>(GM!#REF!)</f>
        <v>#REF!</v>
      </c>
      <c r="V907" s="12" t="e">
        <f>(GM!#REF!)</f>
        <v>#REF!</v>
      </c>
      <c r="W907" s="12" t="e">
        <f>(GM!#REF!)</f>
        <v>#REF!</v>
      </c>
      <c r="X907" s="8" t="e">
        <f>(GM!#REF!)</f>
        <v>#REF!</v>
      </c>
      <c r="Y907" s="8" t="e">
        <f>(GM!#REF!)</f>
        <v>#REF!</v>
      </c>
      <c r="Z907" s="9" t="e">
        <f>(GM!#REF!)</f>
        <v>#REF!</v>
      </c>
      <c r="AA907" s="8" t="e">
        <f>(GM!#REF!)</f>
        <v>#REF!</v>
      </c>
      <c r="AB907" s="8" t="e">
        <f>(GM!#REF!)</f>
        <v>#REF!</v>
      </c>
      <c r="AC907" s="8" t="e">
        <f>(GM!#REF!)</f>
        <v>#REF!</v>
      </c>
      <c r="AD907" s="8" t="e">
        <f>(GM!#REF!)</f>
        <v>#REF!</v>
      </c>
    </row>
    <row r="908" spans="1:30" customFormat="1" x14ac:dyDescent="0.25">
      <c r="A908" s="7" t="s">
        <v>1982</v>
      </c>
      <c r="B908" s="8" t="str">
        <f>(GM!A10)</f>
        <v>Corvette (C6)</v>
      </c>
      <c r="C908" s="9" t="str">
        <f>(GM!B10)</f>
        <v>2005-2013</v>
      </c>
      <c r="D908" s="59" t="str">
        <f>(GM!C10)</f>
        <v>FF15</v>
      </c>
      <c r="E908" s="8" t="str">
        <f>(GM!D10)</f>
        <v>Liquid Silver</v>
      </c>
      <c r="F908" s="8" t="str">
        <f>(GM!E10)</f>
        <v>15H909555073LS</v>
      </c>
      <c r="G908" s="14">
        <f>(GM!F10)</f>
        <v>8</v>
      </c>
      <c r="H908" s="12" t="str">
        <f>(GM!G10)</f>
        <v>19"</v>
      </c>
      <c r="I908" s="12" t="str">
        <f>(GM!H10)</f>
        <v>9.5"</v>
      </c>
      <c r="J908" s="12" t="str">
        <f>(GM!I10)</f>
        <v>55</v>
      </c>
      <c r="K908" s="12" t="str">
        <f>(GM!J10)</f>
        <v>5x120.65</v>
      </c>
      <c r="L908" s="12">
        <f>(GM!K10)</f>
        <v>70.3</v>
      </c>
      <c r="M908" s="8" t="str">
        <f>(GM!L10)</f>
        <v>High Offset</v>
      </c>
      <c r="N908" s="8">
        <f>(GM!M10)</f>
        <v>23</v>
      </c>
      <c r="O908" s="9" t="str">
        <f>(GM!N10)</f>
        <v>255/35R19</v>
      </c>
      <c r="P908" s="60" t="str">
        <f>(GM!O10)</f>
        <v>FF15</v>
      </c>
      <c r="Q908" s="8" t="str">
        <f>(GM!P10)</f>
        <v>15H011078073LS</v>
      </c>
      <c r="R908" s="14">
        <f>(GM!Q10)</f>
        <v>4</v>
      </c>
      <c r="S908" s="12" t="str">
        <f>(GM!R10)</f>
        <v>20"</v>
      </c>
      <c r="T908" s="12" t="str">
        <f>(GM!S10)</f>
        <v>11.0"</v>
      </c>
      <c r="U908" s="12" t="str">
        <f>(GM!T10)</f>
        <v>78</v>
      </c>
      <c r="V908" s="12" t="str">
        <f>(GM!U10)</f>
        <v>5x120.65</v>
      </c>
      <c r="W908" s="12">
        <f>(GM!V10)</f>
        <v>70.3</v>
      </c>
      <c r="X908" s="8" t="str">
        <f>(GM!W10)</f>
        <v>High Offset</v>
      </c>
      <c r="Y908" s="8">
        <f>(GM!X10)</f>
        <v>25</v>
      </c>
      <c r="Z908" s="9" t="str">
        <f>(GM!Y10)</f>
        <v>305/30R20</v>
      </c>
      <c r="AA908" s="8" t="str">
        <f>(GM!Z10)</f>
        <v>Excludes GS, Z06, &amp; ZR1</v>
      </c>
      <c r="AB908" s="8" t="str">
        <f>(GM!AA10)</f>
        <v>Use OEM</v>
      </c>
      <c r="AC908" s="8">
        <f>(GM!AB10)</f>
        <v>0</v>
      </c>
      <c r="AD908" s="8">
        <f>(GM!AC10)</f>
        <v>0</v>
      </c>
    </row>
    <row r="909" spans="1:30" customFormat="1" x14ac:dyDescent="0.25">
      <c r="A909" s="7" t="s">
        <v>1982</v>
      </c>
      <c r="B909" s="8" t="e">
        <f>(GM!#REF!)</f>
        <v>#REF!</v>
      </c>
      <c r="C909" s="9" t="e">
        <f>(GM!#REF!)</f>
        <v>#REF!</v>
      </c>
      <c r="D909" s="59" t="e">
        <f>(GM!#REF!)</f>
        <v>#REF!</v>
      </c>
      <c r="E909" s="8" t="e">
        <f>(GM!#REF!)</f>
        <v>#REF!</v>
      </c>
      <c r="F909" s="8" t="e">
        <f>(GM!#REF!)</f>
        <v>#REF!</v>
      </c>
      <c r="G909" s="14" t="e">
        <f>(GM!#REF!)</f>
        <v>#REF!</v>
      </c>
      <c r="H909" s="12" t="e">
        <f>(GM!#REF!)</f>
        <v>#REF!</v>
      </c>
      <c r="I909" s="12" t="e">
        <f>(GM!#REF!)</f>
        <v>#REF!</v>
      </c>
      <c r="J909" s="12" t="e">
        <f>(GM!#REF!)</f>
        <v>#REF!</v>
      </c>
      <c r="K909" s="12" t="e">
        <f>(GM!#REF!)</f>
        <v>#REF!</v>
      </c>
      <c r="L909" s="12" t="e">
        <f>(GM!#REF!)</f>
        <v>#REF!</v>
      </c>
      <c r="M909" s="8" t="e">
        <f>(GM!#REF!)</f>
        <v>#REF!</v>
      </c>
      <c r="N909" s="8" t="e">
        <f>(GM!#REF!)</f>
        <v>#REF!</v>
      </c>
      <c r="O909" s="9" t="e">
        <f>(GM!#REF!)</f>
        <v>#REF!</v>
      </c>
      <c r="P909" s="60" t="e">
        <f>(GM!#REF!)</f>
        <v>#REF!</v>
      </c>
      <c r="Q909" s="8" t="e">
        <f>(GM!#REF!)</f>
        <v>#REF!</v>
      </c>
      <c r="R909" s="14" t="e">
        <f>(GM!#REF!)</f>
        <v>#REF!</v>
      </c>
      <c r="S909" s="12" t="e">
        <f>(GM!#REF!)</f>
        <v>#REF!</v>
      </c>
      <c r="T909" s="12" t="e">
        <f>(GM!#REF!)</f>
        <v>#REF!</v>
      </c>
      <c r="U909" s="12" t="e">
        <f>(GM!#REF!)</f>
        <v>#REF!</v>
      </c>
      <c r="V909" s="12" t="e">
        <f>(GM!#REF!)</f>
        <v>#REF!</v>
      </c>
      <c r="W909" s="12" t="e">
        <f>(GM!#REF!)</f>
        <v>#REF!</v>
      </c>
      <c r="X909" s="8" t="e">
        <f>(GM!#REF!)</f>
        <v>#REF!</v>
      </c>
      <c r="Y909" s="8" t="e">
        <f>(GM!#REF!)</f>
        <v>#REF!</v>
      </c>
      <c r="Z909" s="9" t="e">
        <f>(GM!#REF!)</f>
        <v>#REF!</v>
      </c>
      <c r="AA909" s="8" t="e">
        <f>(GM!#REF!)</f>
        <v>#REF!</v>
      </c>
      <c r="AB909" s="8" t="e">
        <f>(GM!#REF!)</f>
        <v>#REF!</v>
      </c>
      <c r="AC909" s="8" t="e">
        <f>(GM!#REF!)</f>
        <v>#REF!</v>
      </c>
      <c r="AD909" s="8" t="e">
        <f>(GM!#REF!)</f>
        <v>#REF!</v>
      </c>
    </row>
    <row r="910" spans="1:30" customFormat="1" x14ac:dyDescent="0.25">
      <c r="A910" s="7" t="s">
        <v>1982</v>
      </c>
      <c r="B910" s="8" t="e">
        <f>(GM!#REF!)</f>
        <v>#REF!</v>
      </c>
      <c r="C910" s="9" t="e">
        <f>(GM!#REF!)</f>
        <v>#REF!</v>
      </c>
      <c r="D910" s="59" t="e">
        <f>(GM!#REF!)</f>
        <v>#REF!</v>
      </c>
      <c r="E910" s="8" t="e">
        <f>(GM!#REF!)</f>
        <v>#REF!</v>
      </c>
      <c r="F910" s="8" t="e">
        <f>(GM!#REF!)</f>
        <v>#REF!</v>
      </c>
      <c r="G910" s="14" t="e">
        <f>(GM!#REF!)</f>
        <v>#REF!</v>
      </c>
      <c r="H910" s="12" t="e">
        <f>(GM!#REF!)</f>
        <v>#REF!</v>
      </c>
      <c r="I910" s="12" t="e">
        <f>(GM!#REF!)</f>
        <v>#REF!</v>
      </c>
      <c r="J910" s="12" t="e">
        <f>(GM!#REF!)</f>
        <v>#REF!</v>
      </c>
      <c r="K910" s="12" t="e">
        <f>(GM!#REF!)</f>
        <v>#REF!</v>
      </c>
      <c r="L910" s="12" t="e">
        <f>(GM!#REF!)</f>
        <v>#REF!</v>
      </c>
      <c r="M910" s="8" t="e">
        <f>(GM!#REF!)</f>
        <v>#REF!</v>
      </c>
      <c r="N910" s="8" t="e">
        <f>(GM!#REF!)</f>
        <v>#REF!</v>
      </c>
      <c r="O910" s="9" t="e">
        <f>(GM!#REF!)</f>
        <v>#REF!</v>
      </c>
      <c r="P910" s="60" t="e">
        <f>(GM!#REF!)</f>
        <v>#REF!</v>
      </c>
      <c r="Q910" s="8" t="e">
        <f>(GM!#REF!)</f>
        <v>#REF!</v>
      </c>
      <c r="R910" s="14" t="e">
        <f>(GM!#REF!)</f>
        <v>#REF!</v>
      </c>
      <c r="S910" s="12" t="e">
        <f>(GM!#REF!)</f>
        <v>#REF!</v>
      </c>
      <c r="T910" s="12" t="e">
        <f>(GM!#REF!)</f>
        <v>#REF!</v>
      </c>
      <c r="U910" s="12" t="e">
        <f>(GM!#REF!)</f>
        <v>#REF!</v>
      </c>
      <c r="V910" s="12" t="e">
        <f>(GM!#REF!)</f>
        <v>#REF!</v>
      </c>
      <c r="W910" s="12" t="e">
        <f>(GM!#REF!)</f>
        <v>#REF!</v>
      </c>
      <c r="X910" s="8" t="e">
        <f>(GM!#REF!)</f>
        <v>#REF!</v>
      </c>
      <c r="Y910" s="8" t="e">
        <f>(GM!#REF!)</f>
        <v>#REF!</v>
      </c>
      <c r="Z910" s="9" t="e">
        <f>(GM!#REF!)</f>
        <v>#REF!</v>
      </c>
      <c r="AA910" s="8" t="e">
        <f>(GM!#REF!)</f>
        <v>#REF!</v>
      </c>
      <c r="AB910" s="8" t="e">
        <f>(GM!#REF!)</f>
        <v>#REF!</v>
      </c>
      <c r="AC910" s="8" t="e">
        <f>(GM!#REF!)</f>
        <v>#REF!</v>
      </c>
      <c r="AD910" s="8" t="e">
        <f>(GM!#REF!)</f>
        <v>#REF!</v>
      </c>
    </row>
    <row r="911" spans="1:30" customFormat="1" x14ac:dyDescent="0.25">
      <c r="A911" s="7" t="s">
        <v>1982</v>
      </c>
      <c r="B911" s="8" t="str">
        <f>(GM!A11)</f>
        <v>Corvette (C7)</v>
      </c>
      <c r="C911" s="9" t="str">
        <f>(GM!B11)</f>
        <v>2014-2019</v>
      </c>
      <c r="D911" s="59" t="str">
        <f>(GM!C11)</f>
        <v>FF15</v>
      </c>
      <c r="E911" s="8" t="str">
        <f>(GM!D11)</f>
        <v>Liquid Silver</v>
      </c>
      <c r="F911" s="8" t="str">
        <f>(GM!E11)</f>
        <v>15H909555073LS</v>
      </c>
      <c r="G911" s="14">
        <f>(GM!F11)</f>
        <v>8</v>
      </c>
      <c r="H911" s="12" t="str">
        <f>(GM!G11)</f>
        <v>19"</v>
      </c>
      <c r="I911" s="12" t="str">
        <f>(GM!H11)</f>
        <v>9.5"</v>
      </c>
      <c r="J911" s="12" t="str">
        <f>(GM!I11)</f>
        <v>55</v>
      </c>
      <c r="K911" s="12" t="str">
        <f>(GM!J11)</f>
        <v>5x120.65</v>
      </c>
      <c r="L911" s="12">
        <f>(GM!K11)</f>
        <v>70.3</v>
      </c>
      <c r="M911" s="8" t="str">
        <f>(GM!L11)</f>
        <v>High Offset</v>
      </c>
      <c r="N911" s="8">
        <f>(GM!M11)</f>
        <v>23</v>
      </c>
      <c r="O911" s="9" t="str">
        <f>(GM!N11)</f>
        <v>245/35R19: OEM Z51 tires 255/35R19: Up-Size</v>
      </c>
      <c r="P911" s="60" t="str">
        <f>(GM!O11)</f>
        <v>FF15</v>
      </c>
      <c r="Q911" s="8" t="str">
        <f>(GM!P11)</f>
        <v>15H011078073LS</v>
      </c>
      <c r="R911" s="14">
        <f>(GM!Q11)</f>
        <v>4</v>
      </c>
      <c r="S911" s="12" t="str">
        <f>(GM!R11)</f>
        <v>20"</v>
      </c>
      <c r="T911" s="12" t="str">
        <f>(GM!S11)</f>
        <v>11.0"</v>
      </c>
      <c r="U911" s="12" t="str">
        <f>(GM!T11)</f>
        <v>78</v>
      </c>
      <c r="V911" s="12" t="str">
        <f>(GM!U11)</f>
        <v>5x120.65</v>
      </c>
      <c r="W911" s="12">
        <f>(GM!V11)</f>
        <v>70.3</v>
      </c>
      <c r="X911" s="8" t="str">
        <f>(GM!W11)</f>
        <v>High Offset</v>
      </c>
      <c r="Y911" s="8">
        <f>(GM!X11)</f>
        <v>25</v>
      </c>
      <c r="Z911" s="9" t="str">
        <f>(GM!Y11)</f>
        <v>285/30R20: OEM Z51 tires 305/30R20: Up-Size</v>
      </c>
      <c r="AA911" s="8" t="str">
        <f>(GM!Z11)</f>
        <v>Excludes GS, Z06, ZR1, &amp; FE1 suspension cars</v>
      </c>
      <c r="AB911" s="8" t="str">
        <f>(GM!AA11)</f>
        <v>Use OEM</v>
      </c>
      <c r="AC911" s="8">
        <f>(GM!AB11)</f>
        <v>0</v>
      </c>
      <c r="AD911" s="8">
        <f>(GM!AC11)</f>
        <v>0</v>
      </c>
    </row>
    <row r="912" spans="1:30" customFormat="1" x14ac:dyDescent="0.25">
      <c r="A912" s="33" t="s">
        <v>1991</v>
      </c>
      <c r="B912" s="8" t="e">
        <f>(Dodge!#REF!)</f>
        <v>#REF!</v>
      </c>
      <c r="C912" s="9" t="e">
        <f>(Dodge!#REF!)</f>
        <v>#REF!</v>
      </c>
      <c r="D912" s="59" t="e">
        <f>(Dodge!#REF!)</f>
        <v>#REF!</v>
      </c>
      <c r="E912" s="8" t="e">
        <f>(Dodge!#REF!)</f>
        <v>#REF!</v>
      </c>
      <c r="F912" s="8" t="e">
        <f>(Dodge!#REF!)</f>
        <v>#REF!</v>
      </c>
      <c r="G912" s="14" t="e">
        <f>(Dodge!#REF!)</f>
        <v>#REF!</v>
      </c>
      <c r="H912" s="12" t="e">
        <f>(Dodge!#REF!)</f>
        <v>#REF!</v>
      </c>
      <c r="I912" s="12" t="e">
        <f>(Dodge!#REF!)</f>
        <v>#REF!</v>
      </c>
      <c r="J912" s="12" t="e">
        <f>(Dodge!#REF!)</f>
        <v>#REF!</v>
      </c>
      <c r="K912" s="8" t="e">
        <f>(Dodge!#REF!)</f>
        <v>#REF!</v>
      </c>
      <c r="L912" s="8" t="e">
        <f>(Dodge!#REF!)</f>
        <v>#REF!</v>
      </c>
      <c r="M912" s="8" t="e">
        <f>(Dodge!#REF!)</f>
        <v>#REF!</v>
      </c>
      <c r="N912" s="8" t="e">
        <f>(Dodge!#REF!)</f>
        <v>#REF!</v>
      </c>
      <c r="O912" s="9" t="e">
        <f>(Dodge!#REF!)</f>
        <v>#REF!</v>
      </c>
      <c r="P912" s="60" t="e">
        <f>(Dodge!#REF!)</f>
        <v>#REF!</v>
      </c>
      <c r="Q912" s="8" t="e">
        <f>(Dodge!#REF!)</f>
        <v>#REF!</v>
      </c>
      <c r="R912" s="14" t="e">
        <f>(Dodge!#REF!)</f>
        <v>#REF!</v>
      </c>
      <c r="S912" s="12" t="e">
        <f>(Dodge!#REF!)</f>
        <v>#REF!</v>
      </c>
      <c r="T912" s="12" t="e">
        <f>(Dodge!#REF!)</f>
        <v>#REF!</v>
      </c>
      <c r="U912" s="12" t="e">
        <f>(Dodge!#REF!)</f>
        <v>#REF!</v>
      </c>
      <c r="V912" s="12" t="e">
        <f>(Dodge!#REF!)</f>
        <v>#REF!</v>
      </c>
      <c r="W912" s="8" t="e">
        <f>(Dodge!#REF!)</f>
        <v>#REF!</v>
      </c>
      <c r="X912" s="8" t="e">
        <f>(Dodge!#REF!)</f>
        <v>#REF!</v>
      </c>
      <c r="Y912" s="8" t="e">
        <f>(Dodge!#REF!)</f>
        <v>#REF!</v>
      </c>
      <c r="Z912" s="9" t="e">
        <f>(Dodge!#REF!)</f>
        <v>#REF!</v>
      </c>
      <c r="AA912" s="8" t="e">
        <f>(Dodge!#REF!)</f>
        <v>#REF!</v>
      </c>
      <c r="AB912" s="8" t="e">
        <f>(Dodge!#REF!)</f>
        <v>#REF!</v>
      </c>
      <c r="AC912" s="8" t="e">
        <f>(Dodge!#REF!)</f>
        <v>#REF!</v>
      </c>
      <c r="AD912" s="8" t="e">
        <f>(Dodge!#REF!)</f>
        <v>#REF!</v>
      </c>
    </row>
    <row r="913" spans="1:30" customFormat="1" x14ac:dyDescent="0.25">
      <c r="A913" s="33" t="s">
        <v>1991</v>
      </c>
      <c r="B913" s="8" t="str">
        <f>(Dodge!A2)</f>
        <v>Challenger (all std. body)</v>
      </c>
      <c r="C913" s="9" t="str">
        <f>(Dodge!B2)</f>
        <v>2008-2020</v>
      </c>
      <c r="D913" s="59" t="str">
        <f>(Dodge!C2)</f>
        <v>FF10</v>
      </c>
      <c r="E913" s="8" t="str">
        <f>(Dodge!D2)</f>
        <v>Raw</v>
      </c>
      <c r="F913" s="8" t="str">
        <f>(Dodge!E2)</f>
        <v>10L010020053RW</v>
      </c>
      <c r="G913" s="14">
        <f>(Dodge!F2)</f>
        <v>12</v>
      </c>
      <c r="H913" s="12" t="str">
        <f>(Dodge!G2)</f>
        <v>20"</v>
      </c>
      <c r="I913" s="12" t="str">
        <f>(Dodge!H2)</f>
        <v>10.0"</v>
      </c>
      <c r="J913" s="12" t="str">
        <f>(Dodge!I2)</f>
        <v>20</v>
      </c>
      <c r="K913" s="8" t="str">
        <f>(Dodge!J2)</f>
        <v>5x115</v>
      </c>
      <c r="L913" s="8">
        <f>(Dodge!K2)</f>
        <v>71.599999999999994</v>
      </c>
      <c r="M913" s="8" t="str">
        <f>(Dodge!L2)</f>
        <v>Low Offset</v>
      </c>
      <c r="N913" s="8">
        <f>(Dodge!M2)</f>
        <v>0</v>
      </c>
      <c r="O913" s="9">
        <f>(Dodge!N2)</f>
        <v>0</v>
      </c>
      <c r="P913" s="60" t="str">
        <f>(Dodge!O2)</f>
        <v>FF10</v>
      </c>
      <c r="Q913" s="8" t="str">
        <f>(Dodge!P2)</f>
        <v>10L010020053RW</v>
      </c>
      <c r="R913" s="14">
        <f>(Dodge!Q2)</f>
        <v>12</v>
      </c>
      <c r="S913" s="12" t="str">
        <f>(Dodge!R2)</f>
        <v>20"</v>
      </c>
      <c r="T913" s="12" t="str">
        <f>(Dodge!S2)</f>
        <v>10.0"</v>
      </c>
      <c r="U913" s="12" t="str">
        <f>(Dodge!T2)</f>
        <v>20</v>
      </c>
      <c r="V913" s="12" t="str">
        <f>(Dodge!U2)</f>
        <v>5x115</v>
      </c>
      <c r="W913" s="8">
        <f>(Dodge!V2)</f>
        <v>71.599999999999994</v>
      </c>
      <c r="X913" s="8" t="str">
        <f>(Dodge!W2)</f>
        <v>Low Offset</v>
      </c>
      <c r="Y913" s="8">
        <f>(Dodge!X2)</f>
        <v>0</v>
      </c>
      <c r="Z913" s="9">
        <f>(Dodge!Y2)</f>
        <v>0</v>
      </c>
      <c r="AA913" s="8" t="str">
        <f>(Dodge!Z2)</f>
        <v>Excludes wide body vehicles</v>
      </c>
      <c r="AB913" s="8">
        <f>(Dodge!AA2)</f>
        <v>0</v>
      </c>
      <c r="AC913" s="8">
        <f>(Dodge!AB2)</f>
        <v>0</v>
      </c>
      <c r="AD913" s="8">
        <f>(Dodge!AC2)</f>
        <v>0</v>
      </c>
    </row>
    <row r="914" spans="1:30" customFormat="1" x14ac:dyDescent="0.25">
      <c r="A914" s="33" t="s">
        <v>1991</v>
      </c>
      <c r="B914" s="8" t="e">
        <f>(Dodge!#REF!)</f>
        <v>#REF!</v>
      </c>
      <c r="C914" s="9" t="e">
        <f>(Dodge!#REF!)</f>
        <v>#REF!</v>
      </c>
      <c r="D914" s="59" t="e">
        <f>(Dodge!#REF!)</f>
        <v>#REF!</v>
      </c>
      <c r="E914" s="8" t="e">
        <f>(Dodge!#REF!)</f>
        <v>#REF!</v>
      </c>
      <c r="F914" s="8" t="e">
        <f>(Dodge!#REF!)</f>
        <v>#REF!</v>
      </c>
      <c r="G914" s="14" t="e">
        <f>(Dodge!#REF!)</f>
        <v>#REF!</v>
      </c>
      <c r="H914" s="12" t="e">
        <f>(Dodge!#REF!)</f>
        <v>#REF!</v>
      </c>
      <c r="I914" s="12" t="e">
        <f>(Dodge!#REF!)</f>
        <v>#REF!</v>
      </c>
      <c r="J914" s="12" t="e">
        <f>(Dodge!#REF!)</f>
        <v>#REF!</v>
      </c>
      <c r="K914" s="8" t="e">
        <f>(Dodge!#REF!)</f>
        <v>#REF!</v>
      </c>
      <c r="L914" s="8" t="e">
        <f>(Dodge!#REF!)</f>
        <v>#REF!</v>
      </c>
      <c r="M914" s="8" t="e">
        <f>(Dodge!#REF!)</f>
        <v>#REF!</v>
      </c>
      <c r="N914" s="8" t="e">
        <f>(Dodge!#REF!)</f>
        <v>#REF!</v>
      </c>
      <c r="O914" s="9" t="e">
        <f>(Dodge!#REF!)</f>
        <v>#REF!</v>
      </c>
      <c r="P914" s="60" t="e">
        <f>(Dodge!#REF!)</f>
        <v>#REF!</v>
      </c>
      <c r="Q914" s="8" t="e">
        <f>(Dodge!#REF!)</f>
        <v>#REF!</v>
      </c>
      <c r="R914" s="14" t="e">
        <f>(Dodge!#REF!)</f>
        <v>#REF!</v>
      </c>
      <c r="S914" s="12" t="e">
        <f>(Dodge!#REF!)</f>
        <v>#REF!</v>
      </c>
      <c r="T914" s="12" t="e">
        <f>(Dodge!#REF!)</f>
        <v>#REF!</v>
      </c>
      <c r="U914" s="12" t="e">
        <f>(Dodge!#REF!)</f>
        <v>#REF!</v>
      </c>
      <c r="V914" s="12" t="e">
        <f>(Dodge!#REF!)</f>
        <v>#REF!</v>
      </c>
      <c r="W914" s="8" t="e">
        <f>(Dodge!#REF!)</f>
        <v>#REF!</v>
      </c>
      <c r="X914" s="8" t="e">
        <f>(Dodge!#REF!)</f>
        <v>#REF!</v>
      </c>
      <c r="Y914" s="8" t="e">
        <f>(Dodge!#REF!)</f>
        <v>#REF!</v>
      </c>
      <c r="Z914" s="9" t="e">
        <f>(Dodge!#REF!)</f>
        <v>#REF!</v>
      </c>
      <c r="AA914" s="8" t="e">
        <f>(Dodge!#REF!)</f>
        <v>#REF!</v>
      </c>
      <c r="AB914" s="8" t="e">
        <f>(Dodge!#REF!)</f>
        <v>#REF!</v>
      </c>
      <c r="AC914" s="8" t="e">
        <f>(Dodge!#REF!)</f>
        <v>#REF!</v>
      </c>
      <c r="AD914" s="8" t="e">
        <f>(Dodge!#REF!)</f>
        <v>#REF!</v>
      </c>
    </row>
    <row r="915" spans="1:30" customFormat="1" x14ac:dyDescent="0.25">
      <c r="A915" s="33" t="s">
        <v>1991</v>
      </c>
      <c r="B915" s="8" t="str">
        <f>(Dodge!A3)</f>
        <v>Challenger (all std. body)</v>
      </c>
      <c r="C915" s="9" t="str">
        <f>(Dodge!B3)</f>
        <v>2008-2020</v>
      </c>
      <c r="D915" s="59" t="str">
        <f>(Dodge!C3)</f>
        <v>FF11</v>
      </c>
      <c r="E915" s="8" t="str">
        <f>(Dodge!D3)</f>
        <v>Raw</v>
      </c>
      <c r="F915" s="8" t="str">
        <f>(Dodge!E3)</f>
        <v>11L010020053RW</v>
      </c>
      <c r="G915" s="14">
        <f>(Dodge!F3)</f>
        <v>14</v>
      </c>
      <c r="H915" s="12" t="str">
        <f>(Dodge!G3)</f>
        <v>20"</v>
      </c>
      <c r="I915" s="12" t="str">
        <f>(Dodge!H3)</f>
        <v>10.0"</v>
      </c>
      <c r="J915" s="12" t="str">
        <f>(Dodge!I3)</f>
        <v>20</v>
      </c>
      <c r="K915" s="8" t="str">
        <f>(Dodge!J3)</f>
        <v>5x115</v>
      </c>
      <c r="L915" s="8">
        <f>(Dodge!K3)</f>
        <v>71.599999999999994</v>
      </c>
      <c r="M915" s="8" t="str">
        <f>(Dodge!L3)</f>
        <v>Low Offset</v>
      </c>
      <c r="N915" s="8">
        <f>(Dodge!M3)</f>
        <v>0</v>
      </c>
      <c r="O915" s="9">
        <f>(Dodge!N3)</f>
        <v>0</v>
      </c>
      <c r="P915" s="60" t="str">
        <f>(Dodge!O3)</f>
        <v>FF11</v>
      </c>
      <c r="Q915" s="8" t="str">
        <f>(Dodge!P3)</f>
        <v>11L010020053RW</v>
      </c>
      <c r="R915" s="14">
        <f>(Dodge!Q3)</f>
        <v>14</v>
      </c>
      <c r="S915" s="12" t="str">
        <f>(Dodge!R3)</f>
        <v>20"</v>
      </c>
      <c r="T915" s="12" t="str">
        <f>(Dodge!S3)</f>
        <v>10.0"</v>
      </c>
      <c r="U915" s="12" t="str">
        <f>(Dodge!T3)</f>
        <v>20</v>
      </c>
      <c r="V915" s="12" t="str">
        <f>(Dodge!U3)</f>
        <v>5x115</v>
      </c>
      <c r="W915" s="8">
        <f>(Dodge!V3)</f>
        <v>71.599999999999994</v>
      </c>
      <c r="X915" s="8" t="str">
        <f>(Dodge!W3)</f>
        <v>Low Offset</v>
      </c>
      <c r="Y915" s="8">
        <f>(Dodge!X3)</f>
        <v>0</v>
      </c>
      <c r="Z915" s="9">
        <f>(Dodge!Y3)</f>
        <v>0</v>
      </c>
      <c r="AA915" s="8" t="str">
        <f>(Dodge!Z3)</f>
        <v>Excludes wide body vehicles</v>
      </c>
      <c r="AB915" s="8">
        <f>(Dodge!AA3)</f>
        <v>0</v>
      </c>
      <c r="AC915" s="8">
        <f>(Dodge!AB3)</f>
        <v>0</v>
      </c>
      <c r="AD915" s="8">
        <f>(Dodge!AC3)</f>
        <v>0</v>
      </c>
    </row>
    <row r="916" spans="1:30" customFormat="1" x14ac:dyDescent="0.25">
      <c r="A916" s="33" t="s">
        <v>1991</v>
      </c>
      <c r="B916" s="8" t="e">
        <f>(Dodge!#REF!)</f>
        <v>#REF!</v>
      </c>
      <c r="C916" s="9" t="e">
        <f>(Dodge!#REF!)</f>
        <v>#REF!</v>
      </c>
      <c r="D916" s="59" t="e">
        <f>(Dodge!#REF!)</f>
        <v>#REF!</v>
      </c>
      <c r="E916" s="8" t="e">
        <f>(Dodge!#REF!)</f>
        <v>#REF!</v>
      </c>
      <c r="F916" s="8" t="e">
        <f>(Dodge!#REF!)</f>
        <v>#REF!</v>
      </c>
      <c r="G916" s="14" t="e">
        <f>(Dodge!#REF!)</f>
        <v>#REF!</v>
      </c>
      <c r="H916" s="12" t="e">
        <f>(Dodge!#REF!)</f>
        <v>#REF!</v>
      </c>
      <c r="I916" s="12" t="e">
        <f>(Dodge!#REF!)</f>
        <v>#REF!</v>
      </c>
      <c r="J916" s="12" t="e">
        <f>(Dodge!#REF!)</f>
        <v>#REF!</v>
      </c>
      <c r="K916" s="8" t="e">
        <f>(Dodge!#REF!)</f>
        <v>#REF!</v>
      </c>
      <c r="L916" s="8" t="e">
        <f>(Dodge!#REF!)</f>
        <v>#REF!</v>
      </c>
      <c r="M916" s="8" t="e">
        <f>(Dodge!#REF!)</f>
        <v>#REF!</v>
      </c>
      <c r="N916" s="8" t="e">
        <f>(Dodge!#REF!)</f>
        <v>#REF!</v>
      </c>
      <c r="O916" s="9" t="e">
        <f>(Dodge!#REF!)</f>
        <v>#REF!</v>
      </c>
      <c r="P916" s="60" t="e">
        <f>(Dodge!#REF!)</f>
        <v>#REF!</v>
      </c>
      <c r="Q916" s="8" t="e">
        <f>(Dodge!#REF!)</f>
        <v>#REF!</v>
      </c>
      <c r="R916" s="14" t="e">
        <f>(Dodge!#REF!)</f>
        <v>#REF!</v>
      </c>
      <c r="S916" s="12" t="e">
        <f>(Dodge!#REF!)</f>
        <v>#REF!</v>
      </c>
      <c r="T916" s="12" t="e">
        <f>(Dodge!#REF!)</f>
        <v>#REF!</v>
      </c>
      <c r="U916" s="12" t="e">
        <f>(Dodge!#REF!)</f>
        <v>#REF!</v>
      </c>
      <c r="V916" s="12" t="e">
        <f>(Dodge!#REF!)</f>
        <v>#REF!</v>
      </c>
      <c r="W916" s="8" t="e">
        <f>(Dodge!#REF!)</f>
        <v>#REF!</v>
      </c>
      <c r="X916" s="8" t="e">
        <f>(Dodge!#REF!)</f>
        <v>#REF!</v>
      </c>
      <c r="Y916" s="8" t="e">
        <f>(Dodge!#REF!)</f>
        <v>#REF!</v>
      </c>
      <c r="Z916" s="9" t="e">
        <f>(Dodge!#REF!)</f>
        <v>#REF!</v>
      </c>
      <c r="AA916" s="8" t="e">
        <f>(Dodge!#REF!)</f>
        <v>#REF!</v>
      </c>
      <c r="AB916" s="8" t="e">
        <f>(Dodge!#REF!)</f>
        <v>#REF!</v>
      </c>
      <c r="AC916" s="8" t="e">
        <f>(Dodge!#REF!)</f>
        <v>#REF!</v>
      </c>
      <c r="AD916" s="8" t="e">
        <f>(Dodge!#REF!)</f>
        <v>#REF!</v>
      </c>
    </row>
    <row r="917" spans="1:30" customFormat="1" x14ac:dyDescent="0.25">
      <c r="A917" s="33" t="s">
        <v>1991</v>
      </c>
      <c r="B917" s="8" t="str">
        <f>(Dodge!A4)</f>
        <v>Challenger Hellcat (std. body)</v>
      </c>
      <c r="C917" s="9" t="str">
        <f>(Dodge!B4)</f>
        <v>2015-2020</v>
      </c>
      <c r="D917" s="59" t="str">
        <f>(Dodge!C4)</f>
        <v>FF10</v>
      </c>
      <c r="E917" s="8" t="str">
        <f>(Dodge!D4)</f>
        <v>Raw</v>
      </c>
      <c r="F917" s="8" t="str">
        <f>(Dodge!E4)</f>
        <v>10L010020053RW</v>
      </c>
      <c r="G917" s="14">
        <f>(Dodge!F4)</f>
        <v>12</v>
      </c>
      <c r="H917" s="12" t="str">
        <f>(Dodge!G4)</f>
        <v>20"</v>
      </c>
      <c r="I917" s="12" t="str">
        <f>(Dodge!H4)</f>
        <v>10.0"</v>
      </c>
      <c r="J917" s="12" t="str">
        <f>(Dodge!I4)</f>
        <v>20</v>
      </c>
      <c r="K917" s="8" t="str">
        <f>(Dodge!J4)</f>
        <v>5x115</v>
      </c>
      <c r="L917" s="8">
        <f>(Dodge!K4)</f>
        <v>71.599999999999994</v>
      </c>
      <c r="M917" s="8" t="str">
        <f>(Dodge!L4)</f>
        <v>Low Offset</v>
      </c>
      <c r="N917" s="8">
        <f>(Dodge!M4)</f>
        <v>0</v>
      </c>
      <c r="O917" s="9">
        <f>(Dodge!N4)</f>
        <v>0</v>
      </c>
      <c r="P917" s="60" t="str">
        <f>(Dodge!O4)</f>
        <v>FF10</v>
      </c>
      <c r="Q917" s="8" t="str">
        <f>(Dodge!P4)</f>
        <v>10L010020053RW</v>
      </c>
      <c r="R917" s="14">
        <f>(Dodge!Q4)</f>
        <v>12</v>
      </c>
      <c r="S917" s="12" t="str">
        <f>(Dodge!R4)</f>
        <v>20"</v>
      </c>
      <c r="T917" s="12" t="str">
        <f>(Dodge!S4)</f>
        <v>10.0"</v>
      </c>
      <c r="U917" s="12" t="str">
        <f>(Dodge!T4)</f>
        <v>20</v>
      </c>
      <c r="V917" s="12" t="str">
        <f>(Dodge!U4)</f>
        <v>5x115</v>
      </c>
      <c r="W917" s="8">
        <f>(Dodge!V4)</f>
        <v>71.599999999999994</v>
      </c>
      <c r="X917" s="8" t="str">
        <f>(Dodge!W4)</f>
        <v>Low Offset</v>
      </c>
      <c r="Y917" s="8">
        <f>(Dodge!X4)</f>
        <v>0</v>
      </c>
      <c r="Z917" s="9">
        <f>(Dodge!Y4)</f>
        <v>0</v>
      </c>
      <c r="AA917" s="8" t="str">
        <f>(Dodge!Z4)</f>
        <v>Excludes wide body vehicles</v>
      </c>
      <c r="AB917" s="8">
        <f>(Dodge!AA4)</f>
        <v>0</v>
      </c>
      <c r="AC917" s="8">
        <f>(Dodge!AB4)</f>
        <v>0</v>
      </c>
      <c r="AD917" s="8">
        <f>(Dodge!AC4)</f>
        <v>0</v>
      </c>
    </row>
    <row r="918" spans="1:30" customFormat="1" x14ac:dyDescent="0.25">
      <c r="A918" s="33" t="s">
        <v>1991</v>
      </c>
      <c r="B918" s="8" t="e">
        <f>(Dodge!#REF!)</f>
        <v>#REF!</v>
      </c>
      <c r="C918" s="9" t="e">
        <f>(Dodge!#REF!)</f>
        <v>#REF!</v>
      </c>
      <c r="D918" s="59" t="e">
        <f>(Dodge!#REF!)</f>
        <v>#REF!</v>
      </c>
      <c r="E918" s="8" t="e">
        <f>(Dodge!#REF!)</f>
        <v>#REF!</v>
      </c>
      <c r="F918" s="8" t="e">
        <f>(Dodge!#REF!)</f>
        <v>#REF!</v>
      </c>
      <c r="G918" s="14" t="e">
        <f>(Dodge!#REF!)</f>
        <v>#REF!</v>
      </c>
      <c r="H918" s="12" t="e">
        <f>(Dodge!#REF!)</f>
        <v>#REF!</v>
      </c>
      <c r="I918" s="12" t="e">
        <f>(Dodge!#REF!)</f>
        <v>#REF!</v>
      </c>
      <c r="J918" s="12" t="e">
        <f>(Dodge!#REF!)</f>
        <v>#REF!</v>
      </c>
      <c r="K918" s="8" t="e">
        <f>(Dodge!#REF!)</f>
        <v>#REF!</v>
      </c>
      <c r="L918" s="8" t="e">
        <f>(Dodge!#REF!)</f>
        <v>#REF!</v>
      </c>
      <c r="M918" s="8" t="e">
        <f>(Dodge!#REF!)</f>
        <v>#REF!</v>
      </c>
      <c r="N918" s="8" t="e">
        <f>(Dodge!#REF!)</f>
        <v>#REF!</v>
      </c>
      <c r="O918" s="9" t="e">
        <f>(Dodge!#REF!)</f>
        <v>#REF!</v>
      </c>
      <c r="P918" s="60" t="e">
        <f>(Dodge!#REF!)</f>
        <v>#REF!</v>
      </c>
      <c r="Q918" s="8" t="e">
        <f>(Dodge!#REF!)</f>
        <v>#REF!</v>
      </c>
      <c r="R918" s="14" t="e">
        <f>(Dodge!#REF!)</f>
        <v>#REF!</v>
      </c>
      <c r="S918" s="12" t="e">
        <f>(Dodge!#REF!)</f>
        <v>#REF!</v>
      </c>
      <c r="T918" s="12" t="e">
        <f>(Dodge!#REF!)</f>
        <v>#REF!</v>
      </c>
      <c r="U918" s="12" t="e">
        <f>(Dodge!#REF!)</f>
        <v>#REF!</v>
      </c>
      <c r="V918" s="12" t="e">
        <f>(Dodge!#REF!)</f>
        <v>#REF!</v>
      </c>
      <c r="W918" s="8" t="e">
        <f>(Dodge!#REF!)</f>
        <v>#REF!</v>
      </c>
      <c r="X918" s="8" t="e">
        <f>(Dodge!#REF!)</f>
        <v>#REF!</v>
      </c>
      <c r="Y918" s="8" t="e">
        <f>(Dodge!#REF!)</f>
        <v>#REF!</v>
      </c>
      <c r="Z918" s="9" t="e">
        <f>(Dodge!#REF!)</f>
        <v>#REF!</v>
      </c>
      <c r="AA918" s="8" t="e">
        <f>(Dodge!#REF!)</f>
        <v>#REF!</v>
      </c>
      <c r="AB918" s="8" t="e">
        <f>(Dodge!#REF!)</f>
        <v>#REF!</v>
      </c>
      <c r="AC918" s="8" t="e">
        <f>(Dodge!#REF!)</f>
        <v>#REF!</v>
      </c>
      <c r="AD918" s="8" t="e">
        <f>(Dodge!#REF!)</f>
        <v>#REF!</v>
      </c>
    </row>
    <row r="919" spans="1:30" customFormat="1" x14ac:dyDescent="0.25">
      <c r="A919" s="33" t="s">
        <v>1991</v>
      </c>
      <c r="B919" s="8" t="str">
        <f>(Dodge!A5)</f>
        <v>Challenger Hellcat (std. body)</v>
      </c>
      <c r="C919" s="9" t="str">
        <f>(Dodge!B5)</f>
        <v>2015-2020</v>
      </c>
      <c r="D919" s="59" t="str">
        <f>(Dodge!C5)</f>
        <v>FF11</v>
      </c>
      <c r="E919" s="8" t="str">
        <f>(Dodge!D5)</f>
        <v>Raw</v>
      </c>
      <c r="F919" s="8" t="str">
        <f>(Dodge!E5)</f>
        <v>11L010020053RW</v>
      </c>
      <c r="G919" s="14">
        <f>(Dodge!F5)</f>
        <v>14</v>
      </c>
      <c r="H919" s="12" t="str">
        <f>(Dodge!G5)</f>
        <v>20"</v>
      </c>
      <c r="I919" s="12" t="str">
        <f>(Dodge!H5)</f>
        <v>10.0"</v>
      </c>
      <c r="J919" s="12" t="str">
        <f>(Dodge!I5)</f>
        <v>20</v>
      </c>
      <c r="K919" s="8" t="str">
        <f>(Dodge!J5)</f>
        <v>5x115</v>
      </c>
      <c r="L919" s="8">
        <f>(Dodge!K5)</f>
        <v>71.599999999999994</v>
      </c>
      <c r="M919" s="8" t="str">
        <f>(Dodge!L5)</f>
        <v>Low Offset</v>
      </c>
      <c r="N919" s="8">
        <f>(Dodge!M5)</f>
        <v>0</v>
      </c>
      <c r="O919" s="9">
        <f>(Dodge!N5)</f>
        <v>0</v>
      </c>
      <c r="P919" s="60" t="str">
        <f>(Dodge!O5)</f>
        <v>FF11</v>
      </c>
      <c r="Q919" s="8" t="str">
        <f>(Dodge!P5)</f>
        <v>11L010020053RW</v>
      </c>
      <c r="R919" s="14">
        <f>(Dodge!Q5)</f>
        <v>14</v>
      </c>
      <c r="S919" s="12" t="str">
        <f>(Dodge!R5)</f>
        <v>20"</v>
      </c>
      <c r="T919" s="12" t="str">
        <f>(Dodge!S5)</f>
        <v>10.0"</v>
      </c>
      <c r="U919" s="12" t="str">
        <f>(Dodge!T5)</f>
        <v>20</v>
      </c>
      <c r="V919" s="12" t="str">
        <f>(Dodge!U5)</f>
        <v>5x115</v>
      </c>
      <c r="W919" s="8">
        <f>(Dodge!V5)</f>
        <v>71.599999999999994</v>
      </c>
      <c r="X919" s="8" t="str">
        <f>(Dodge!W5)</f>
        <v>Low Offset</v>
      </c>
      <c r="Y919" s="8">
        <f>(Dodge!X5)</f>
        <v>0</v>
      </c>
      <c r="Z919" s="9">
        <f>(Dodge!Y5)</f>
        <v>0</v>
      </c>
      <c r="AA919" s="8" t="str">
        <f>(Dodge!Z5)</f>
        <v>Excludes wide body vehicles</v>
      </c>
      <c r="AB919" s="8">
        <f>(Dodge!AA5)</f>
        <v>0</v>
      </c>
      <c r="AC919" s="8">
        <f>(Dodge!AB5)</f>
        <v>0</v>
      </c>
      <c r="AD919" s="8">
        <f>(Dodge!AC5)</f>
        <v>0</v>
      </c>
    </row>
    <row r="920" spans="1:30" customFormat="1" x14ac:dyDescent="0.25">
      <c r="A920" s="33" t="s">
        <v>1991</v>
      </c>
      <c r="B920" s="8" t="e">
        <f>(Dodge!#REF!)</f>
        <v>#REF!</v>
      </c>
      <c r="C920" s="9" t="e">
        <f>(Dodge!#REF!)</f>
        <v>#REF!</v>
      </c>
      <c r="D920" s="59" t="e">
        <f>(Dodge!#REF!)</f>
        <v>#REF!</v>
      </c>
      <c r="E920" s="8" t="e">
        <f>(Dodge!#REF!)</f>
        <v>#REF!</v>
      </c>
      <c r="F920" s="8" t="e">
        <f>(Dodge!#REF!)</f>
        <v>#REF!</v>
      </c>
      <c r="G920" s="14" t="e">
        <f>(Dodge!#REF!)</f>
        <v>#REF!</v>
      </c>
      <c r="H920" s="12" t="e">
        <f>(Dodge!#REF!)</f>
        <v>#REF!</v>
      </c>
      <c r="I920" s="12" t="e">
        <f>(Dodge!#REF!)</f>
        <v>#REF!</v>
      </c>
      <c r="J920" s="12" t="e">
        <f>(Dodge!#REF!)</f>
        <v>#REF!</v>
      </c>
      <c r="K920" s="8" t="e">
        <f>(Dodge!#REF!)</f>
        <v>#REF!</v>
      </c>
      <c r="L920" s="8" t="e">
        <f>(Dodge!#REF!)</f>
        <v>#REF!</v>
      </c>
      <c r="M920" s="8" t="e">
        <f>(Dodge!#REF!)</f>
        <v>#REF!</v>
      </c>
      <c r="N920" s="8" t="e">
        <f>(Dodge!#REF!)</f>
        <v>#REF!</v>
      </c>
      <c r="O920" s="9" t="e">
        <f>(Dodge!#REF!)</f>
        <v>#REF!</v>
      </c>
      <c r="P920" s="60" t="e">
        <f>(Dodge!#REF!)</f>
        <v>#REF!</v>
      </c>
      <c r="Q920" s="8" t="e">
        <f>(Dodge!#REF!)</f>
        <v>#REF!</v>
      </c>
      <c r="R920" s="14" t="e">
        <f>(Dodge!#REF!)</f>
        <v>#REF!</v>
      </c>
      <c r="S920" s="12" t="e">
        <f>(Dodge!#REF!)</f>
        <v>#REF!</v>
      </c>
      <c r="T920" s="12" t="e">
        <f>(Dodge!#REF!)</f>
        <v>#REF!</v>
      </c>
      <c r="U920" s="12" t="e">
        <f>(Dodge!#REF!)</f>
        <v>#REF!</v>
      </c>
      <c r="V920" s="12" t="e">
        <f>(Dodge!#REF!)</f>
        <v>#REF!</v>
      </c>
      <c r="W920" s="8" t="e">
        <f>(Dodge!#REF!)</f>
        <v>#REF!</v>
      </c>
      <c r="X920" s="8" t="e">
        <f>(Dodge!#REF!)</f>
        <v>#REF!</v>
      </c>
      <c r="Y920" s="8" t="e">
        <f>(Dodge!#REF!)</f>
        <v>#REF!</v>
      </c>
      <c r="Z920" s="9" t="e">
        <f>(Dodge!#REF!)</f>
        <v>#REF!</v>
      </c>
      <c r="AA920" s="8" t="e">
        <f>(Dodge!#REF!)</f>
        <v>#REF!</v>
      </c>
      <c r="AB920" s="8" t="e">
        <f>(Dodge!#REF!)</f>
        <v>#REF!</v>
      </c>
      <c r="AC920" s="8" t="e">
        <f>(Dodge!#REF!)</f>
        <v>#REF!</v>
      </c>
      <c r="AD920" s="8" t="e">
        <f>(Dodge!#REF!)</f>
        <v>#REF!</v>
      </c>
    </row>
    <row r="921" spans="1:30" customFormat="1" x14ac:dyDescent="0.25">
      <c r="A921" s="33" t="s">
        <v>1991</v>
      </c>
      <c r="B921" s="8" t="str">
        <f>(Dodge!A6)</f>
        <v>Charger (all std. body)</v>
      </c>
      <c r="C921" s="9" t="str">
        <f>(Dodge!B6)</f>
        <v>2008-2020</v>
      </c>
      <c r="D921" s="59" t="str">
        <f>(Dodge!C6)</f>
        <v>FF10</v>
      </c>
      <c r="E921" s="8" t="str">
        <f>(Dodge!D6)</f>
        <v>Raw</v>
      </c>
      <c r="F921" s="8" t="str">
        <f>(Dodge!E6)</f>
        <v>10L010020053RW</v>
      </c>
      <c r="G921" s="14">
        <f>(Dodge!F6)</f>
        <v>12</v>
      </c>
      <c r="H921" s="12" t="str">
        <f>(Dodge!G6)</f>
        <v>20"</v>
      </c>
      <c r="I921" s="12" t="str">
        <f>(Dodge!H6)</f>
        <v>10.0"</v>
      </c>
      <c r="J921" s="12" t="str">
        <f>(Dodge!I6)</f>
        <v>20</v>
      </c>
      <c r="K921" s="8" t="str">
        <f>(Dodge!J6)</f>
        <v>5x115</v>
      </c>
      <c r="L921" s="8">
        <f>(Dodge!K6)</f>
        <v>71.599999999999994</v>
      </c>
      <c r="M921" s="8" t="str">
        <f>(Dodge!L6)</f>
        <v>Low Offset</v>
      </c>
      <c r="N921" s="8">
        <f>(Dodge!M6)</f>
        <v>0</v>
      </c>
      <c r="O921" s="9">
        <f>(Dodge!N6)</f>
        <v>0</v>
      </c>
      <c r="P921" s="60" t="str">
        <f>(Dodge!O6)</f>
        <v>FF10</v>
      </c>
      <c r="Q921" s="8" t="str">
        <f>(Dodge!P6)</f>
        <v>10L010020053RW</v>
      </c>
      <c r="R921" s="14">
        <f>(Dodge!Q6)</f>
        <v>12</v>
      </c>
      <c r="S921" s="12" t="str">
        <f>(Dodge!R6)</f>
        <v>20"</v>
      </c>
      <c r="T921" s="12" t="str">
        <f>(Dodge!S6)</f>
        <v>10.0"</v>
      </c>
      <c r="U921" s="12" t="str">
        <f>(Dodge!T6)</f>
        <v>20</v>
      </c>
      <c r="V921" s="12" t="str">
        <f>(Dodge!U6)</f>
        <v>5x115</v>
      </c>
      <c r="W921" s="8">
        <f>(Dodge!V6)</f>
        <v>71.599999999999994</v>
      </c>
      <c r="X921" s="8" t="str">
        <f>(Dodge!W6)</f>
        <v>Low Offset</v>
      </c>
      <c r="Y921" s="8">
        <f>(Dodge!X6)</f>
        <v>0</v>
      </c>
      <c r="Z921" s="9">
        <f>(Dodge!Y6)</f>
        <v>0</v>
      </c>
      <c r="AA921" s="8" t="str">
        <f>(Dodge!Z6)</f>
        <v>Excludes wide body vehicles</v>
      </c>
      <c r="AB921" s="8">
        <f>(Dodge!AA6)</f>
        <v>0</v>
      </c>
      <c r="AC921" s="8">
        <f>(Dodge!AB6)</f>
        <v>0</v>
      </c>
      <c r="AD921" s="8">
        <f>(Dodge!AC6)</f>
        <v>0</v>
      </c>
    </row>
    <row r="922" spans="1:30" customFormat="1" x14ac:dyDescent="0.25">
      <c r="A922" s="33" t="s">
        <v>1991</v>
      </c>
      <c r="B922" s="8" t="e">
        <f>(Dodge!#REF!)</f>
        <v>#REF!</v>
      </c>
      <c r="C922" s="9" t="e">
        <f>(Dodge!#REF!)</f>
        <v>#REF!</v>
      </c>
      <c r="D922" s="59" t="e">
        <f>(Dodge!#REF!)</f>
        <v>#REF!</v>
      </c>
      <c r="E922" s="8" t="e">
        <f>(Dodge!#REF!)</f>
        <v>#REF!</v>
      </c>
      <c r="F922" s="8" t="e">
        <f>(Dodge!#REF!)</f>
        <v>#REF!</v>
      </c>
      <c r="G922" s="14" t="e">
        <f>(Dodge!#REF!)</f>
        <v>#REF!</v>
      </c>
      <c r="H922" s="12" t="e">
        <f>(Dodge!#REF!)</f>
        <v>#REF!</v>
      </c>
      <c r="I922" s="12" t="e">
        <f>(Dodge!#REF!)</f>
        <v>#REF!</v>
      </c>
      <c r="J922" s="12" t="e">
        <f>(Dodge!#REF!)</f>
        <v>#REF!</v>
      </c>
      <c r="K922" s="8" t="e">
        <f>(Dodge!#REF!)</f>
        <v>#REF!</v>
      </c>
      <c r="L922" s="8" t="e">
        <f>(Dodge!#REF!)</f>
        <v>#REF!</v>
      </c>
      <c r="M922" s="8" t="e">
        <f>(Dodge!#REF!)</f>
        <v>#REF!</v>
      </c>
      <c r="N922" s="8" t="e">
        <f>(Dodge!#REF!)</f>
        <v>#REF!</v>
      </c>
      <c r="O922" s="9" t="e">
        <f>(Dodge!#REF!)</f>
        <v>#REF!</v>
      </c>
      <c r="P922" s="60" t="e">
        <f>(Dodge!#REF!)</f>
        <v>#REF!</v>
      </c>
      <c r="Q922" s="8" t="e">
        <f>(Dodge!#REF!)</f>
        <v>#REF!</v>
      </c>
      <c r="R922" s="14" t="e">
        <f>(Dodge!#REF!)</f>
        <v>#REF!</v>
      </c>
      <c r="S922" s="12" t="e">
        <f>(Dodge!#REF!)</f>
        <v>#REF!</v>
      </c>
      <c r="T922" s="12" t="e">
        <f>(Dodge!#REF!)</f>
        <v>#REF!</v>
      </c>
      <c r="U922" s="12" t="e">
        <f>(Dodge!#REF!)</f>
        <v>#REF!</v>
      </c>
      <c r="V922" s="12" t="e">
        <f>(Dodge!#REF!)</f>
        <v>#REF!</v>
      </c>
      <c r="W922" s="8" t="e">
        <f>(Dodge!#REF!)</f>
        <v>#REF!</v>
      </c>
      <c r="X922" s="8" t="e">
        <f>(Dodge!#REF!)</f>
        <v>#REF!</v>
      </c>
      <c r="Y922" s="8" t="e">
        <f>(Dodge!#REF!)</f>
        <v>#REF!</v>
      </c>
      <c r="Z922" s="9" t="e">
        <f>(Dodge!#REF!)</f>
        <v>#REF!</v>
      </c>
      <c r="AA922" s="8" t="e">
        <f>(Dodge!#REF!)</f>
        <v>#REF!</v>
      </c>
      <c r="AB922" s="8" t="e">
        <f>(Dodge!#REF!)</f>
        <v>#REF!</v>
      </c>
      <c r="AC922" s="8" t="e">
        <f>(Dodge!#REF!)</f>
        <v>#REF!</v>
      </c>
      <c r="AD922" s="8" t="e">
        <f>(Dodge!#REF!)</f>
        <v>#REF!</v>
      </c>
    </row>
    <row r="923" spans="1:30" customFormat="1" x14ac:dyDescent="0.25">
      <c r="A923" s="33" t="s">
        <v>1991</v>
      </c>
      <c r="B923" s="8" t="str">
        <f>(Dodge!A7)</f>
        <v>Charger (all std. body)</v>
      </c>
      <c r="C923" s="9" t="str">
        <f>(Dodge!B7)</f>
        <v>2008-2020</v>
      </c>
      <c r="D923" s="59" t="str">
        <f>(Dodge!C7)</f>
        <v>FF11</v>
      </c>
      <c r="E923" s="8" t="str">
        <f>(Dodge!D7)</f>
        <v>Raw</v>
      </c>
      <c r="F923" s="8" t="str">
        <f>(Dodge!E7)</f>
        <v>11L010020053RW</v>
      </c>
      <c r="G923" s="14">
        <f>(Dodge!F7)</f>
        <v>14</v>
      </c>
      <c r="H923" s="12" t="str">
        <f>(Dodge!G7)</f>
        <v>20"</v>
      </c>
      <c r="I923" s="12" t="str">
        <f>(Dodge!H7)</f>
        <v>10.0"</v>
      </c>
      <c r="J923" s="12" t="str">
        <f>(Dodge!I7)</f>
        <v>20</v>
      </c>
      <c r="K923" s="8" t="str">
        <f>(Dodge!J7)</f>
        <v>5x115</v>
      </c>
      <c r="L923" s="8">
        <f>(Dodge!K7)</f>
        <v>71.599999999999994</v>
      </c>
      <c r="M923" s="8" t="str">
        <f>(Dodge!L7)</f>
        <v>Low Offset</v>
      </c>
      <c r="N923" s="8">
        <f>(Dodge!M7)</f>
        <v>0</v>
      </c>
      <c r="O923" s="9">
        <f>(Dodge!N7)</f>
        <v>0</v>
      </c>
      <c r="P923" s="60" t="str">
        <f>(Dodge!O7)</f>
        <v>FF11</v>
      </c>
      <c r="Q923" s="8" t="str">
        <f>(Dodge!P7)</f>
        <v>11L010020053RW</v>
      </c>
      <c r="R923" s="14">
        <f>(Dodge!Q7)</f>
        <v>14</v>
      </c>
      <c r="S923" s="12" t="str">
        <f>(Dodge!R7)</f>
        <v>20"</v>
      </c>
      <c r="T923" s="12" t="str">
        <f>(Dodge!S7)</f>
        <v>10.0"</v>
      </c>
      <c r="U923" s="12" t="str">
        <f>(Dodge!T7)</f>
        <v>20</v>
      </c>
      <c r="V923" s="12" t="str">
        <f>(Dodge!U7)</f>
        <v>5x115</v>
      </c>
      <c r="W923" s="8">
        <f>(Dodge!V7)</f>
        <v>71.599999999999994</v>
      </c>
      <c r="X923" s="8" t="str">
        <f>(Dodge!W7)</f>
        <v>Low Offset</v>
      </c>
      <c r="Y923" s="8">
        <f>(Dodge!X7)</f>
        <v>0</v>
      </c>
      <c r="Z923" s="9">
        <f>(Dodge!Y7)</f>
        <v>0</v>
      </c>
      <c r="AA923" s="8" t="str">
        <f>(Dodge!Z7)</f>
        <v>Excludes wide body vehicles</v>
      </c>
      <c r="AB923" s="8">
        <f>(Dodge!AA7)</f>
        <v>0</v>
      </c>
      <c r="AC923" s="8">
        <f>(Dodge!AB7)</f>
        <v>0</v>
      </c>
      <c r="AD923" s="8">
        <f>(Dodge!AC7)</f>
        <v>0</v>
      </c>
    </row>
    <row r="924" spans="1:30" customFormat="1" x14ac:dyDescent="0.25">
      <c r="A924" s="33" t="s">
        <v>1991</v>
      </c>
      <c r="B924" s="8" t="e">
        <f>(Dodge!#REF!)</f>
        <v>#REF!</v>
      </c>
      <c r="C924" s="9" t="e">
        <f>(Dodge!#REF!)</f>
        <v>#REF!</v>
      </c>
      <c r="D924" s="59" t="e">
        <f>(Dodge!#REF!)</f>
        <v>#REF!</v>
      </c>
      <c r="E924" s="8" t="e">
        <f>(Dodge!#REF!)</f>
        <v>#REF!</v>
      </c>
      <c r="F924" s="8" t="e">
        <f>(Dodge!#REF!)</f>
        <v>#REF!</v>
      </c>
      <c r="G924" s="14" t="e">
        <f>(Dodge!#REF!)</f>
        <v>#REF!</v>
      </c>
      <c r="H924" s="12" t="e">
        <f>(Dodge!#REF!)</f>
        <v>#REF!</v>
      </c>
      <c r="I924" s="12" t="e">
        <f>(Dodge!#REF!)</f>
        <v>#REF!</v>
      </c>
      <c r="J924" s="12" t="e">
        <f>(Dodge!#REF!)</f>
        <v>#REF!</v>
      </c>
      <c r="K924" s="8" t="e">
        <f>(Dodge!#REF!)</f>
        <v>#REF!</v>
      </c>
      <c r="L924" s="8" t="e">
        <f>(Dodge!#REF!)</f>
        <v>#REF!</v>
      </c>
      <c r="M924" s="8" t="e">
        <f>(Dodge!#REF!)</f>
        <v>#REF!</v>
      </c>
      <c r="N924" s="8" t="e">
        <f>(Dodge!#REF!)</f>
        <v>#REF!</v>
      </c>
      <c r="O924" s="9" t="e">
        <f>(Dodge!#REF!)</f>
        <v>#REF!</v>
      </c>
      <c r="P924" s="60" t="e">
        <f>(Dodge!#REF!)</f>
        <v>#REF!</v>
      </c>
      <c r="Q924" s="8" t="e">
        <f>(Dodge!#REF!)</f>
        <v>#REF!</v>
      </c>
      <c r="R924" s="14" t="e">
        <f>(Dodge!#REF!)</f>
        <v>#REF!</v>
      </c>
      <c r="S924" s="12" t="e">
        <f>(Dodge!#REF!)</f>
        <v>#REF!</v>
      </c>
      <c r="T924" s="12" t="e">
        <f>(Dodge!#REF!)</f>
        <v>#REF!</v>
      </c>
      <c r="U924" s="12" t="e">
        <f>(Dodge!#REF!)</f>
        <v>#REF!</v>
      </c>
      <c r="V924" s="12" t="e">
        <f>(Dodge!#REF!)</f>
        <v>#REF!</v>
      </c>
      <c r="W924" s="8" t="e">
        <f>(Dodge!#REF!)</f>
        <v>#REF!</v>
      </c>
      <c r="X924" s="8" t="e">
        <f>(Dodge!#REF!)</f>
        <v>#REF!</v>
      </c>
      <c r="Y924" s="8" t="e">
        <f>(Dodge!#REF!)</f>
        <v>#REF!</v>
      </c>
      <c r="Z924" s="9" t="e">
        <f>(Dodge!#REF!)</f>
        <v>#REF!</v>
      </c>
      <c r="AA924" s="8" t="e">
        <f>(Dodge!#REF!)</f>
        <v>#REF!</v>
      </c>
      <c r="AB924" s="8" t="e">
        <f>(Dodge!#REF!)</f>
        <v>#REF!</v>
      </c>
      <c r="AC924" s="8" t="e">
        <f>(Dodge!#REF!)</f>
        <v>#REF!</v>
      </c>
      <c r="AD924" s="8" t="e">
        <f>(Dodge!#REF!)</f>
        <v>#REF!</v>
      </c>
    </row>
    <row r="925" spans="1:30" customFormat="1" x14ac:dyDescent="0.25">
      <c r="A925" s="33" t="s">
        <v>1991</v>
      </c>
      <c r="B925" s="8" t="str">
        <f>(Dodge!A8)</f>
        <v>Charger Hellcat (std. body)</v>
      </c>
      <c r="C925" s="9" t="str">
        <f>(Dodge!B8)</f>
        <v>2015-2020</v>
      </c>
      <c r="D925" s="59" t="str">
        <f>(Dodge!C8)</f>
        <v>FF10</v>
      </c>
      <c r="E925" s="8" t="str">
        <f>(Dodge!D8)</f>
        <v>Raw</v>
      </c>
      <c r="F925" s="8" t="str">
        <f>(Dodge!E8)</f>
        <v>10L010020053RW</v>
      </c>
      <c r="G925" s="14">
        <f>(Dodge!F8)</f>
        <v>12</v>
      </c>
      <c r="H925" s="12" t="str">
        <f>(Dodge!G8)</f>
        <v>20"</v>
      </c>
      <c r="I925" s="12" t="str">
        <f>(Dodge!H8)</f>
        <v>10.0"</v>
      </c>
      <c r="J925" s="12" t="str">
        <f>(Dodge!I8)</f>
        <v>20</v>
      </c>
      <c r="K925" s="8" t="str">
        <f>(Dodge!J8)</f>
        <v>5x115</v>
      </c>
      <c r="L925" s="8">
        <f>(Dodge!K8)</f>
        <v>71.599999999999994</v>
      </c>
      <c r="M925" s="8" t="str">
        <f>(Dodge!L8)</f>
        <v>Low Offset</v>
      </c>
      <c r="N925" s="8">
        <f>(Dodge!M8)</f>
        <v>0</v>
      </c>
      <c r="O925" s="9">
        <f>(Dodge!N8)</f>
        <v>0</v>
      </c>
      <c r="P925" s="60" t="str">
        <f>(Dodge!O8)</f>
        <v>FF10</v>
      </c>
      <c r="Q925" s="8" t="str">
        <f>(Dodge!P8)</f>
        <v>10L010020053RW</v>
      </c>
      <c r="R925" s="14">
        <f>(Dodge!Q8)</f>
        <v>12</v>
      </c>
      <c r="S925" s="12" t="str">
        <f>(Dodge!R8)</f>
        <v>20"</v>
      </c>
      <c r="T925" s="12" t="str">
        <f>(Dodge!S8)</f>
        <v>10.0"</v>
      </c>
      <c r="U925" s="12" t="str">
        <f>(Dodge!T8)</f>
        <v>20</v>
      </c>
      <c r="V925" s="12" t="str">
        <f>(Dodge!U8)</f>
        <v>5x115</v>
      </c>
      <c r="W925" s="8">
        <f>(Dodge!V8)</f>
        <v>71.599999999999994</v>
      </c>
      <c r="X925" s="8" t="str">
        <f>(Dodge!W8)</f>
        <v>Low Offset</v>
      </c>
      <c r="Y925" s="8">
        <f>(Dodge!X8)</f>
        <v>0</v>
      </c>
      <c r="Z925" s="9">
        <f>(Dodge!Y8)</f>
        <v>0</v>
      </c>
      <c r="AA925" s="8" t="str">
        <f>(Dodge!Z8)</f>
        <v>Excludes wide body vehicles</v>
      </c>
      <c r="AB925" s="8">
        <f>(Dodge!AA8)</f>
        <v>0</v>
      </c>
      <c r="AC925" s="8">
        <f>(Dodge!AB8)</f>
        <v>0</v>
      </c>
      <c r="AD925" s="8">
        <f>(Dodge!AC8)</f>
        <v>0</v>
      </c>
    </row>
    <row r="926" spans="1:30" customFormat="1" x14ac:dyDescent="0.25">
      <c r="A926" s="33" t="s">
        <v>1991</v>
      </c>
      <c r="B926" s="8" t="e">
        <f>(Dodge!#REF!)</f>
        <v>#REF!</v>
      </c>
      <c r="C926" s="9" t="e">
        <f>(Dodge!#REF!)</f>
        <v>#REF!</v>
      </c>
      <c r="D926" s="59" t="e">
        <f>(Dodge!#REF!)</f>
        <v>#REF!</v>
      </c>
      <c r="E926" s="8" t="e">
        <f>(Dodge!#REF!)</f>
        <v>#REF!</v>
      </c>
      <c r="F926" s="8" t="e">
        <f>(Dodge!#REF!)</f>
        <v>#REF!</v>
      </c>
      <c r="G926" s="14" t="e">
        <f>(Dodge!#REF!)</f>
        <v>#REF!</v>
      </c>
      <c r="H926" s="12" t="e">
        <f>(Dodge!#REF!)</f>
        <v>#REF!</v>
      </c>
      <c r="I926" s="12" t="e">
        <f>(Dodge!#REF!)</f>
        <v>#REF!</v>
      </c>
      <c r="J926" s="12" t="e">
        <f>(Dodge!#REF!)</f>
        <v>#REF!</v>
      </c>
      <c r="K926" s="8" t="e">
        <f>(Dodge!#REF!)</f>
        <v>#REF!</v>
      </c>
      <c r="L926" s="8" t="e">
        <f>(Dodge!#REF!)</f>
        <v>#REF!</v>
      </c>
      <c r="M926" s="8" t="e">
        <f>(Dodge!#REF!)</f>
        <v>#REF!</v>
      </c>
      <c r="N926" s="8" t="e">
        <f>(Dodge!#REF!)</f>
        <v>#REF!</v>
      </c>
      <c r="O926" s="9" t="e">
        <f>(Dodge!#REF!)</f>
        <v>#REF!</v>
      </c>
      <c r="P926" s="60" t="e">
        <f>(Dodge!#REF!)</f>
        <v>#REF!</v>
      </c>
      <c r="Q926" s="8" t="e">
        <f>(Dodge!#REF!)</f>
        <v>#REF!</v>
      </c>
      <c r="R926" s="14" t="e">
        <f>(Dodge!#REF!)</f>
        <v>#REF!</v>
      </c>
      <c r="S926" s="12" t="e">
        <f>(Dodge!#REF!)</f>
        <v>#REF!</v>
      </c>
      <c r="T926" s="12" t="e">
        <f>(Dodge!#REF!)</f>
        <v>#REF!</v>
      </c>
      <c r="U926" s="12" t="e">
        <f>(Dodge!#REF!)</f>
        <v>#REF!</v>
      </c>
      <c r="V926" s="12" t="e">
        <f>(Dodge!#REF!)</f>
        <v>#REF!</v>
      </c>
      <c r="W926" s="8" t="e">
        <f>(Dodge!#REF!)</f>
        <v>#REF!</v>
      </c>
      <c r="X926" s="8" t="e">
        <f>(Dodge!#REF!)</f>
        <v>#REF!</v>
      </c>
      <c r="Y926" s="8" t="e">
        <f>(Dodge!#REF!)</f>
        <v>#REF!</v>
      </c>
      <c r="Z926" s="9" t="e">
        <f>(Dodge!#REF!)</f>
        <v>#REF!</v>
      </c>
      <c r="AA926" s="8" t="e">
        <f>(Dodge!#REF!)</f>
        <v>#REF!</v>
      </c>
      <c r="AB926" s="8" t="e">
        <f>(Dodge!#REF!)</f>
        <v>#REF!</v>
      </c>
      <c r="AC926" s="8" t="e">
        <f>(Dodge!#REF!)</f>
        <v>#REF!</v>
      </c>
      <c r="AD926" s="8" t="e">
        <f>(Dodge!#REF!)</f>
        <v>#REF!</v>
      </c>
    </row>
    <row r="927" spans="1:30" customFormat="1" x14ac:dyDescent="0.25">
      <c r="A927" s="33" t="s">
        <v>1991</v>
      </c>
      <c r="B927" s="8" t="str">
        <f>(Dodge!A9)</f>
        <v>Charger Hellcat (std. body)</v>
      </c>
      <c r="C927" s="9" t="str">
        <f>(Dodge!B9)</f>
        <v>2015-2020</v>
      </c>
      <c r="D927" s="59" t="str">
        <f>(Dodge!C9)</f>
        <v>FF11</v>
      </c>
      <c r="E927" s="8" t="str">
        <f>(Dodge!D9)</f>
        <v>Raw</v>
      </c>
      <c r="F927" s="8" t="str">
        <f>(Dodge!E9)</f>
        <v>11L010020053RW</v>
      </c>
      <c r="G927" s="14">
        <f>(Dodge!F9)</f>
        <v>14</v>
      </c>
      <c r="H927" s="12" t="str">
        <f>(Dodge!G9)</f>
        <v>20"</v>
      </c>
      <c r="I927" s="12" t="str">
        <f>(Dodge!H9)</f>
        <v>10.0"</v>
      </c>
      <c r="J927" s="12" t="str">
        <f>(Dodge!I9)</f>
        <v>20</v>
      </c>
      <c r="K927" s="8" t="str">
        <f>(Dodge!J9)</f>
        <v>5x115</v>
      </c>
      <c r="L927" s="8">
        <f>(Dodge!K9)</f>
        <v>71.599999999999994</v>
      </c>
      <c r="M927" s="8" t="str">
        <f>(Dodge!L9)</f>
        <v>Low Offset</v>
      </c>
      <c r="N927" s="8">
        <f>(Dodge!M9)</f>
        <v>0</v>
      </c>
      <c r="O927" s="9">
        <f>(Dodge!N9)</f>
        <v>0</v>
      </c>
      <c r="P927" s="60" t="str">
        <f>(Dodge!O9)</f>
        <v>FF11</v>
      </c>
      <c r="Q927" s="8" t="str">
        <f>(Dodge!P9)</f>
        <v>11L010020053RW</v>
      </c>
      <c r="R927" s="14">
        <f>(Dodge!Q9)</f>
        <v>14</v>
      </c>
      <c r="S927" s="12" t="str">
        <f>(Dodge!R9)</f>
        <v>20"</v>
      </c>
      <c r="T927" s="12" t="str">
        <f>(Dodge!S9)</f>
        <v>10.0"</v>
      </c>
      <c r="U927" s="12" t="str">
        <f>(Dodge!T9)</f>
        <v>20</v>
      </c>
      <c r="V927" s="12" t="str">
        <f>(Dodge!U9)</f>
        <v>5x115</v>
      </c>
      <c r="W927" s="8">
        <f>(Dodge!V9)</f>
        <v>71.599999999999994</v>
      </c>
      <c r="X927" s="8" t="str">
        <f>(Dodge!W9)</f>
        <v>Low Offset</v>
      </c>
      <c r="Y927" s="8">
        <f>(Dodge!X9)</f>
        <v>0</v>
      </c>
      <c r="Z927" s="9">
        <f>(Dodge!Y9)</f>
        <v>0</v>
      </c>
      <c r="AA927" s="8" t="str">
        <f>(Dodge!Z9)</f>
        <v>Excludes wide body vehicles</v>
      </c>
      <c r="AB927" s="8">
        <f>(Dodge!AA9)</f>
        <v>0</v>
      </c>
      <c r="AC927" s="8">
        <f>(Dodge!AB9)</f>
        <v>0</v>
      </c>
      <c r="AD927" s="8">
        <f>(Dodge!AC9)</f>
        <v>0</v>
      </c>
    </row>
    <row r="928" spans="1:30" customFormat="1" x14ac:dyDescent="0.25">
      <c r="A928" s="7" t="s">
        <v>1975</v>
      </c>
      <c r="B928" s="8" t="e">
        <f>(Ford!#REF!)</f>
        <v>#REF!</v>
      </c>
      <c r="C928" s="9" t="e">
        <f>(Ford!#REF!)</f>
        <v>#REF!</v>
      </c>
      <c r="D928" s="59" t="e">
        <f>(Ford!#REF!)</f>
        <v>#REF!</v>
      </c>
      <c r="E928" s="8" t="e">
        <f>(Ford!#REF!)</f>
        <v>#REF!</v>
      </c>
      <c r="F928" s="8" t="e">
        <f>(Ford!#REF!)</f>
        <v>#REF!</v>
      </c>
      <c r="G928" s="14" t="e">
        <f>(Ford!#REF!)</f>
        <v>#REF!</v>
      </c>
      <c r="H928" s="12" t="e">
        <f>(Ford!#REF!)</f>
        <v>#REF!</v>
      </c>
      <c r="I928" s="12" t="e">
        <f>(Ford!#REF!)</f>
        <v>#REF!</v>
      </c>
      <c r="J928" s="12" t="e">
        <f>(Ford!#REF!)</f>
        <v>#REF!</v>
      </c>
      <c r="K928" s="12" t="e">
        <f>(Ford!#REF!)</f>
        <v>#REF!</v>
      </c>
      <c r="L928" s="12" t="e">
        <f>(Ford!#REF!)</f>
        <v>#REF!</v>
      </c>
      <c r="M928" s="8" t="e">
        <f>(Ford!#REF!)</f>
        <v>#REF!</v>
      </c>
      <c r="N928" s="8" t="e">
        <f>(Ford!#REF!)</f>
        <v>#REF!</v>
      </c>
      <c r="O928" s="9" t="e">
        <f>(Ford!#REF!)</f>
        <v>#REF!</v>
      </c>
      <c r="P928" s="60" t="e">
        <f>(Ford!#REF!)</f>
        <v>#REF!</v>
      </c>
      <c r="Q928" s="8" t="e">
        <f>(Ford!#REF!)</f>
        <v>#REF!</v>
      </c>
      <c r="R928" s="14" t="e">
        <f>(Ford!#REF!)</f>
        <v>#REF!</v>
      </c>
      <c r="S928" s="12" t="e">
        <f>(Ford!#REF!)</f>
        <v>#REF!</v>
      </c>
      <c r="T928" s="12" t="e">
        <f>(Ford!#REF!)</f>
        <v>#REF!</v>
      </c>
      <c r="U928" s="12" t="e">
        <f>(Ford!#REF!)</f>
        <v>#REF!</v>
      </c>
      <c r="V928" s="12" t="e">
        <f>(Ford!#REF!)</f>
        <v>#REF!</v>
      </c>
      <c r="W928" s="12" t="e">
        <f>(Ford!#REF!)</f>
        <v>#REF!</v>
      </c>
      <c r="X928" s="8" t="e">
        <f>(Ford!#REF!)</f>
        <v>#REF!</v>
      </c>
      <c r="Y928" s="8" t="e">
        <f>(Ford!#REF!)</f>
        <v>#REF!</v>
      </c>
      <c r="Z928" s="9" t="e">
        <f>(Ford!#REF!)</f>
        <v>#REF!</v>
      </c>
      <c r="AA928" s="8" t="e">
        <f>(Ford!#REF!)</f>
        <v>#REF!</v>
      </c>
      <c r="AB928" s="8" t="e">
        <f>(Ford!#REF!)</f>
        <v>#REF!</v>
      </c>
      <c r="AC928" s="8" t="e">
        <f>(Ford!#REF!)</f>
        <v>#REF!</v>
      </c>
      <c r="AD928" s="8" t="e">
        <f>(Ford!#REF!)</f>
        <v>#REF!</v>
      </c>
    </row>
    <row r="929" spans="1:30" customFormat="1" x14ac:dyDescent="0.25">
      <c r="A929" s="7" t="s">
        <v>1975</v>
      </c>
      <c r="B929" s="8" t="e">
        <f>(Ford!#REF!)</f>
        <v>#REF!</v>
      </c>
      <c r="C929" s="9" t="e">
        <f>(Ford!#REF!)</f>
        <v>#REF!</v>
      </c>
      <c r="D929" s="59" t="e">
        <f>(Ford!#REF!)</f>
        <v>#REF!</v>
      </c>
      <c r="E929" s="8" t="e">
        <f>(Ford!#REF!)</f>
        <v>#REF!</v>
      </c>
      <c r="F929" s="8" t="e">
        <f>(Ford!#REF!)</f>
        <v>#REF!</v>
      </c>
      <c r="G929" s="14" t="e">
        <f>(Ford!#REF!)</f>
        <v>#REF!</v>
      </c>
      <c r="H929" s="12" t="e">
        <f>(Ford!#REF!)</f>
        <v>#REF!</v>
      </c>
      <c r="I929" s="12" t="e">
        <f>(Ford!#REF!)</f>
        <v>#REF!</v>
      </c>
      <c r="J929" s="12" t="e">
        <f>(Ford!#REF!)</f>
        <v>#REF!</v>
      </c>
      <c r="K929" s="12" t="e">
        <f>(Ford!#REF!)</f>
        <v>#REF!</v>
      </c>
      <c r="L929" s="12" t="e">
        <f>(Ford!#REF!)</f>
        <v>#REF!</v>
      </c>
      <c r="M929" s="8" t="e">
        <f>(Ford!#REF!)</f>
        <v>#REF!</v>
      </c>
      <c r="N929" s="8" t="e">
        <f>(Ford!#REF!)</f>
        <v>#REF!</v>
      </c>
      <c r="O929" s="9" t="e">
        <f>(Ford!#REF!)</f>
        <v>#REF!</v>
      </c>
      <c r="P929" s="60" t="e">
        <f>(Ford!#REF!)</f>
        <v>#REF!</v>
      </c>
      <c r="Q929" s="8" t="e">
        <f>(Ford!#REF!)</f>
        <v>#REF!</v>
      </c>
      <c r="R929" s="14" t="e">
        <f>(Ford!#REF!)</f>
        <v>#REF!</v>
      </c>
      <c r="S929" s="12" t="e">
        <f>(Ford!#REF!)</f>
        <v>#REF!</v>
      </c>
      <c r="T929" s="12" t="e">
        <f>(Ford!#REF!)</f>
        <v>#REF!</v>
      </c>
      <c r="U929" s="12" t="e">
        <f>(Ford!#REF!)</f>
        <v>#REF!</v>
      </c>
      <c r="V929" s="12" t="e">
        <f>(Ford!#REF!)</f>
        <v>#REF!</v>
      </c>
      <c r="W929" s="12" t="e">
        <f>(Ford!#REF!)</f>
        <v>#REF!</v>
      </c>
      <c r="X929" s="8" t="e">
        <f>(Ford!#REF!)</f>
        <v>#REF!</v>
      </c>
      <c r="Y929" s="8" t="e">
        <f>(Ford!#REF!)</f>
        <v>#REF!</v>
      </c>
      <c r="Z929" s="9" t="e">
        <f>(Ford!#REF!)</f>
        <v>#REF!</v>
      </c>
      <c r="AA929" s="8" t="e">
        <f>(Ford!#REF!)</f>
        <v>#REF!</v>
      </c>
      <c r="AB929" s="8" t="e">
        <f>(Ford!#REF!)</f>
        <v>#REF!</v>
      </c>
      <c r="AC929" s="8" t="e">
        <f>(Ford!#REF!)</f>
        <v>#REF!</v>
      </c>
      <c r="AD929" s="8" t="e">
        <f>(Ford!#REF!)</f>
        <v>#REF!</v>
      </c>
    </row>
    <row r="930" spans="1:30" customFormat="1" x14ac:dyDescent="0.25">
      <c r="A930" s="7" t="s">
        <v>1975</v>
      </c>
      <c r="B930" s="8" t="e">
        <f>(Ford!#REF!)</f>
        <v>#REF!</v>
      </c>
      <c r="C930" s="9" t="e">
        <f>(Ford!#REF!)</f>
        <v>#REF!</v>
      </c>
      <c r="D930" s="59" t="e">
        <f>(Ford!#REF!)</f>
        <v>#REF!</v>
      </c>
      <c r="E930" s="8" t="e">
        <f>(Ford!#REF!)</f>
        <v>#REF!</v>
      </c>
      <c r="F930" s="8" t="e">
        <f>(Ford!#REF!)</f>
        <v>#REF!</v>
      </c>
      <c r="G930" s="14" t="e">
        <f>(Ford!#REF!)</f>
        <v>#REF!</v>
      </c>
      <c r="H930" s="12" t="e">
        <f>(Ford!#REF!)</f>
        <v>#REF!</v>
      </c>
      <c r="I930" s="12" t="e">
        <f>(Ford!#REF!)</f>
        <v>#REF!</v>
      </c>
      <c r="J930" s="12" t="e">
        <f>(Ford!#REF!)</f>
        <v>#REF!</v>
      </c>
      <c r="K930" s="12" t="e">
        <f>(Ford!#REF!)</f>
        <v>#REF!</v>
      </c>
      <c r="L930" s="12" t="e">
        <f>(Ford!#REF!)</f>
        <v>#REF!</v>
      </c>
      <c r="M930" s="8" t="e">
        <f>(Ford!#REF!)</f>
        <v>#REF!</v>
      </c>
      <c r="N930" s="8" t="e">
        <f>(Ford!#REF!)</f>
        <v>#REF!</v>
      </c>
      <c r="O930" s="9" t="e">
        <f>(Ford!#REF!)</f>
        <v>#REF!</v>
      </c>
      <c r="P930" s="60" t="e">
        <f>(Ford!#REF!)</f>
        <v>#REF!</v>
      </c>
      <c r="Q930" s="8" t="e">
        <f>(Ford!#REF!)</f>
        <v>#REF!</v>
      </c>
      <c r="R930" s="14" t="e">
        <f>(Ford!#REF!)</f>
        <v>#REF!</v>
      </c>
      <c r="S930" s="12" t="e">
        <f>(Ford!#REF!)</f>
        <v>#REF!</v>
      </c>
      <c r="T930" s="12" t="e">
        <f>(Ford!#REF!)</f>
        <v>#REF!</v>
      </c>
      <c r="U930" s="12" t="e">
        <f>(Ford!#REF!)</f>
        <v>#REF!</v>
      </c>
      <c r="V930" s="12" t="e">
        <f>(Ford!#REF!)</f>
        <v>#REF!</v>
      </c>
      <c r="W930" s="12" t="e">
        <f>(Ford!#REF!)</f>
        <v>#REF!</v>
      </c>
      <c r="X930" s="8" t="e">
        <f>(Ford!#REF!)</f>
        <v>#REF!</v>
      </c>
      <c r="Y930" s="8" t="e">
        <f>(Ford!#REF!)</f>
        <v>#REF!</v>
      </c>
      <c r="Z930" s="9" t="e">
        <f>(Ford!#REF!)</f>
        <v>#REF!</v>
      </c>
      <c r="AA930" s="8" t="e">
        <f>(Ford!#REF!)</f>
        <v>#REF!</v>
      </c>
      <c r="AB930" s="8" t="e">
        <f>(Ford!#REF!)</f>
        <v>#REF!</v>
      </c>
      <c r="AC930" s="8" t="e">
        <f>(Ford!#REF!)</f>
        <v>#REF!</v>
      </c>
      <c r="AD930" s="8" t="e">
        <f>(Ford!#REF!)</f>
        <v>#REF!</v>
      </c>
    </row>
    <row r="931" spans="1:30" customFormat="1" x14ac:dyDescent="0.25">
      <c r="A931" s="7" t="s">
        <v>1975</v>
      </c>
      <c r="B931" s="8" t="e">
        <f>(Ford!#REF!)</f>
        <v>#REF!</v>
      </c>
      <c r="C931" s="9" t="e">
        <f>(Ford!#REF!)</f>
        <v>#REF!</v>
      </c>
      <c r="D931" s="59" t="e">
        <f>(Ford!#REF!)</f>
        <v>#REF!</v>
      </c>
      <c r="E931" s="8" t="e">
        <f>(Ford!#REF!)</f>
        <v>#REF!</v>
      </c>
      <c r="F931" s="8" t="e">
        <f>(Ford!#REF!)</f>
        <v>#REF!</v>
      </c>
      <c r="G931" s="14" t="e">
        <f>(Ford!#REF!)</f>
        <v>#REF!</v>
      </c>
      <c r="H931" s="12" t="e">
        <f>(Ford!#REF!)</f>
        <v>#REF!</v>
      </c>
      <c r="I931" s="12" t="e">
        <f>(Ford!#REF!)</f>
        <v>#REF!</v>
      </c>
      <c r="J931" s="12" t="e">
        <f>(Ford!#REF!)</f>
        <v>#REF!</v>
      </c>
      <c r="K931" s="12" t="e">
        <f>(Ford!#REF!)</f>
        <v>#REF!</v>
      </c>
      <c r="L931" s="12" t="e">
        <f>(Ford!#REF!)</f>
        <v>#REF!</v>
      </c>
      <c r="M931" s="8" t="e">
        <f>(Ford!#REF!)</f>
        <v>#REF!</v>
      </c>
      <c r="N931" s="8" t="e">
        <f>(Ford!#REF!)</f>
        <v>#REF!</v>
      </c>
      <c r="O931" s="9" t="e">
        <f>(Ford!#REF!)</f>
        <v>#REF!</v>
      </c>
      <c r="P931" s="60" t="e">
        <f>(Ford!#REF!)</f>
        <v>#REF!</v>
      </c>
      <c r="Q931" s="8" t="e">
        <f>(Ford!#REF!)</f>
        <v>#REF!</v>
      </c>
      <c r="R931" s="14" t="e">
        <f>(Ford!#REF!)</f>
        <v>#REF!</v>
      </c>
      <c r="S931" s="12" t="e">
        <f>(Ford!#REF!)</f>
        <v>#REF!</v>
      </c>
      <c r="T931" s="12" t="e">
        <f>(Ford!#REF!)</f>
        <v>#REF!</v>
      </c>
      <c r="U931" s="12" t="e">
        <f>(Ford!#REF!)</f>
        <v>#REF!</v>
      </c>
      <c r="V931" s="12" t="e">
        <f>(Ford!#REF!)</f>
        <v>#REF!</v>
      </c>
      <c r="W931" s="12" t="e">
        <f>(Ford!#REF!)</f>
        <v>#REF!</v>
      </c>
      <c r="X931" s="8" t="e">
        <f>(Ford!#REF!)</f>
        <v>#REF!</v>
      </c>
      <c r="Y931" s="8" t="e">
        <f>(Ford!#REF!)</f>
        <v>#REF!</v>
      </c>
      <c r="Z931" s="9" t="e">
        <f>(Ford!#REF!)</f>
        <v>#REF!</v>
      </c>
      <c r="AA931" s="8" t="e">
        <f>(Ford!#REF!)</f>
        <v>#REF!</v>
      </c>
      <c r="AB931" s="8" t="e">
        <f>(Ford!#REF!)</f>
        <v>#REF!</v>
      </c>
      <c r="AC931" s="8" t="e">
        <f>(Ford!#REF!)</f>
        <v>#REF!</v>
      </c>
      <c r="AD931" s="8" t="e">
        <f>(Ford!#REF!)</f>
        <v>#REF!</v>
      </c>
    </row>
    <row r="932" spans="1:30" customFormat="1" x14ac:dyDescent="0.25">
      <c r="A932" s="7" t="s">
        <v>1975</v>
      </c>
      <c r="B932" s="8" t="str">
        <f>(Ford!A2)</f>
        <v>Focus RS</v>
      </c>
      <c r="C932" s="9" t="str">
        <f>(Ford!B2)</f>
        <v>2011-2020</v>
      </c>
      <c r="D932" s="59" t="str">
        <f>(Ford!C2)</f>
        <v>FF04</v>
      </c>
      <c r="E932" s="8" t="str">
        <f>(Ford!D2)</f>
        <v>Tarmac</v>
      </c>
      <c r="F932" s="8" t="str">
        <f>(Ford!E2)</f>
        <v>04H908545103TM</v>
      </c>
      <c r="G932" s="14">
        <f>(Ford!F2)</f>
        <v>0</v>
      </c>
      <c r="H932" s="12" t="str">
        <f>(Ford!G2)</f>
        <v>19"</v>
      </c>
      <c r="I932" s="12" t="str">
        <f>(Ford!H2)</f>
        <v>8.5"</v>
      </c>
      <c r="J932" s="12" t="str">
        <f>(Ford!I2)</f>
        <v>45</v>
      </c>
      <c r="K932" s="12" t="str">
        <f>(Ford!J2)</f>
        <v>5x108</v>
      </c>
      <c r="L932" s="12">
        <f>(Ford!K2)</f>
        <v>63.4</v>
      </c>
      <c r="M932" s="8" t="str">
        <f>(Ford!L2)</f>
        <v>High Offset</v>
      </c>
      <c r="N932" s="8">
        <f>(Ford!M2)</f>
        <v>23</v>
      </c>
      <c r="O932" s="9" t="str">
        <f>(Ford!N2)</f>
        <v>235/35R19 OEM RS - or Plus size 245</v>
      </c>
      <c r="P932" s="60" t="str">
        <f>(Ford!O2)</f>
        <v>FF04</v>
      </c>
      <c r="Q932" s="8" t="str">
        <f>(Ford!P2)</f>
        <v>04H908545103TM</v>
      </c>
      <c r="R932" s="14">
        <f>(Ford!Q2)</f>
        <v>0</v>
      </c>
      <c r="S932" s="12" t="str">
        <f>(Ford!R2)</f>
        <v>19"</v>
      </c>
      <c r="T932" s="12" t="str">
        <f>(Ford!S2)</f>
        <v>8.5"</v>
      </c>
      <c r="U932" s="12" t="str">
        <f>(Ford!T2)</f>
        <v>45</v>
      </c>
      <c r="V932" s="12" t="str">
        <f>(Ford!U2)</f>
        <v>5x108</v>
      </c>
      <c r="W932" s="12">
        <f>(Ford!V2)</f>
        <v>63.4</v>
      </c>
      <c r="X932" s="8" t="str">
        <f>(Ford!W2)</f>
        <v>High Offset</v>
      </c>
      <c r="Y932" s="8">
        <f>(Ford!X2)</f>
        <v>23</v>
      </c>
      <c r="Z932" s="9" t="str">
        <f>(Ford!Y2)</f>
        <v>235/35R19 OEM RS - or Plus size 245</v>
      </c>
      <c r="AA932" s="8">
        <f>(Ford!Z2)</f>
        <v>0</v>
      </c>
      <c r="AB932" s="8" t="str">
        <f>(Ford!AA2)</f>
        <v>Included</v>
      </c>
      <c r="AC932" s="8" t="str">
        <f>(Ford!AB2)</f>
        <v>LNM1215034C60-ZN</v>
      </c>
      <c r="AD932" s="8">
        <f>(Ford!AC2)</f>
        <v>0</v>
      </c>
    </row>
    <row r="933" spans="1:30" customFormat="1" x14ac:dyDescent="0.25">
      <c r="A933" s="7" t="s">
        <v>1975</v>
      </c>
      <c r="B933" s="8" t="str">
        <f>(Ford!A3)</f>
        <v>Focus RS</v>
      </c>
      <c r="C933" s="9" t="str">
        <f>(Ford!B3)</f>
        <v>2011-2020</v>
      </c>
      <c r="D933" s="59" t="str">
        <f>(Ford!C3)</f>
        <v>FF04</v>
      </c>
      <c r="E933" s="8" t="str">
        <f>(Ford!D3)</f>
        <v>Liquid Metal</v>
      </c>
      <c r="F933" s="8" t="str">
        <f>(Ford!E3)</f>
        <v>04H908545103LM</v>
      </c>
      <c r="G933" s="14">
        <f>(Ford!F3)</f>
        <v>5</v>
      </c>
      <c r="H933" s="12" t="str">
        <f>(Ford!G3)</f>
        <v>19"</v>
      </c>
      <c r="I933" s="12" t="str">
        <f>(Ford!H3)</f>
        <v>8.5"</v>
      </c>
      <c r="J933" s="12" t="str">
        <f>(Ford!I3)</f>
        <v>45</v>
      </c>
      <c r="K933" s="12" t="str">
        <f>(Ford!J3)</f>
        <v>5x108</v>
      </c>
      <c r="L933" s="12">
        <f>(Ford!K3)</f>
        <v>63.4</v>
      </c>
      <c r="M933" s="8" t="str">
        <f>(Ford!L3)</f>
        <v>High Offset</v>
      </c>
      <c r="N933" s="8">
        <f>(Ford!M3)</f>
        <v>23</v>
      </c>
      <c r="O933" s="9" t="str">
        <f>(Ford!N3)</f>
        <v>235/35R19 OEM RS - or Plus size 245</v>
      </c>
      <c r="P933" s="60" t="str">
        <f>(Ford!O3)</f>
        <v>FF04</v>
      </c>
      <c r="Q933" s="8" t="str">
        <f>(Ford!P3)</f>
        <v>04H908545103LM</v>
      </c>
      <c r="R933" s="14">
        <f>(Ford!Q3)</f>
        <v>5</v>
      </c>
      <c r="S933" s="12" t="str">
        <f>(Ford!R3)</f>
        <v>19"</v>
      </c>
      <c r="T933" s="12" t="str">
        <f>(Ford!S3)</f>
        <v>8.5"</v>
      </c>
      <c r="U933" s="12" t="str">
        <f>(Ford!T3)</f>
        <v>45</v>
      </c>
      <c r="V933" s="12" t="str">
        <f>(Ford!U3)</f>
        <v>5x108</v>
      </c>
      <c r="W933" s="12">
        <f>(Ford!V3)</f>
        <v>63.4</v>
      </c>
      <c r="X933" s="8" t="str">
        <f>(Ford!W3)</f>
        <v>High Offset</v>
      </c>
      <c r="Y933" s="8">
        <f>(Ford!X3)</f>
        <v>23</v>
      </c>
      <c r="Z933" s="9" t="str">
        <f>(Ford!Y3)</f>
        <v>235/35R19 OEM RS - or Plus size 245</v>
      </c>
      <c r="AA933" s="8">
        <f>(Ford!Z3)</f>
        <v>0</v>
      </c>
      <c r="AB933" s="8">
        <f>(Ford!AA3)</f>
        <v>0</v>
      </c>
      <c r="AC933" s="8" t="str">
        <f>(Ford!AB3)</f>
        <v>LNM1215034C60-ZN</v>
      </c>
      <c r="AD933" s="8">
        <f>(Ford!AC3)</f>
        <v>0</v>
      </c>
    </row>
    <row r="934" spans="1:30" customFormat="1" x14ac:dyDescent="0.25">
      <c r="A934" s="7" t="s">
        <v>1975</v>
      </c>
      <c r="B934" s="8" t="str">
        <f>(Ford!A4)</f>
        <v>Focus ST</v>
      </c>
      <c r="C934" s="9" t="str">
        <f>(Ford!B4)</f>
        <v>2011-2020</v>
      </c>
      <c r="D934" s="59" t="str">
        <f>(Ford!C4)</f>
        <v>FF04</v>
      </c>
      <c r="E934" s="8" t="str">
        <f>(Ford!D4)</f>
        <v>Tarmac</v>
      </c>
      <c r="F934" s="8" t="str">
        <f>(Ford!E4)</f>
        <v>04H908545103TM</v>
      </c>
      <c r="G934" s="14">
        <f>(Ford!F4)</f>
        <v>0</v>
      </c>
      <c r="H934" s="12" t="str">
        <f>(Ford!G4)</f>
        <v>19"</v>
      </c>
      <c r="I934" s="12" t="str">
        <f>(Ford!H4)</f>
        <v>8.5"</v>
      </c>
      <c r="J934" s="12" t="str">
        <f>(Ford!I4)</f>
        <v>45</v>
      </c>
      <c r="K934" s="12" t="str">
        <f>(Ford!J4)</f>
        <v>5x108</v>
      </c>
      <c r="L934" s="12">
        <f>(Ford!K4)</f>
        <v>63.4</v>
      </c>
      <c r="M934" s="8" t="str">
        <f>(Ford!L4)</f>
        <v>High Offset</v>
      </c>
      <c r="N934" s="8">
        <f>(Ford!M4)</f>
        <v>23</v>
      </c>
      <c r="O934" s="9" t="str">
        <f>(Ford!N4)</f>
        <v>235/35R19 OEM RS - or Plus size 245</v>
      </c>
      <c r="P934" s="60" t="str">
        <f>(Ford!O4)</f>
        <v>FF04</v>
      </c>
      <c r="Q934" s="8" t="str">
        <f>(Ford!P4)</f>
        <v>04H908545103TM</v>
      </c>
      <c r="R934" s="14">
        <f>(Ford!Q4)</f>
        <v>0</v>
      </c>
      <c r="S934" s="12" t="str">
        <f>(Ford!R4)</f>
        <v>19"</v>
      </c>
      <c r="T934" s="12" t="str">
        <f>(Ford!S4)</f>
        <v>8.5"</v>
      </c>
      <c r="U934" s="12" t="str">
        <f>(Ford!T4)</f>
        <v>45</v>
      </c>
      <c r="V934" s="12" t="str">
        <f>(Ford!U4)</f>
        <v>5x108</v>
      </c>
      <c r="W934" s="12">
        <f>(Ford!V4)</f>
        <v>63.4</v>
      </c>
      <c r="X934" s="8" t="str">
        <f>(Ford!W4)</f>
        <v>High Offset</v>
      </c>
      <c r="Y934" s="8">
        <f>(Ford!X4)</f>
        <v>23</v>
      </c>
      <c r="Z934" s="9" t="str">
        <f>(Ford!Y4)</f>
        <v>235/35R19 OEM RS - or Plus size 245</v>
      </c>
      <c r="AA934" s="8">
        <f>(Ford!Z4)</f>
        <v>0</v>
      </c>
      <c r="AB934" s="8" t="str">
        <f>(Ford!AA4)</f>
        <v>Included</v>
      </c>
      <c r="AC934" s="8" t="str">
        <f>(Ford!AB4)</f>
        <v>LNM1215034C60-ZN</v>
      </c>
      <c r="AD934" s="8">
        <f>(Ford!AC4)</f>
        <v>0</v>
      </c>
    </row>
    <row r="935" spans="1:30" customFormat="1" x14ac:dyDescent="0.25">
      <c r="A935" s="7" t="s">
        <v>1975</v>
      </c>
      <c r="B935" s="8" t="str">
        <f>(Ford!A5)</f>
        <v>Focus ST</v>
      </c>
      <c r="C935" s="9" t="str">
        <f>(Ford!B5)</f>
        <v>2011-2020</v>
      </c>
      <c r="D935" s="59" t="str">
        <f>(Ford!C5)</f>
        <v>FF04</v>
      </c>
      <c r="E935" s="8" t="str">
        <f>(Ford!D5)</f>
        <v>Liquid Metal</v>
      </c>
      <c r="F935" s="8" t="str">
        <f>(Ford!E5)</f>
        <v>04H908545103LM</v>
      </c>
      <c r="G935" s="14">
        <f>(Ford!F5)</f>
        <v>5</v>
      </c>
      <c r="H935" s="12" t="str">
        <f>(Ford!G5)</f>
        <v>19"</v>
      </c>
      <c r="I935" s="12" t="str">
        <f>(Ford!H5)</f>
        <v>8.5"</v>
      </c>
      <c r="J935" s="12" t="str">
        <f>(Ford!I5)</f>
        <v>45</v>
      </c>
      <c r="K935" s="12" t="str">
        <f>(Ford!J5)</f>
        <v>5x108</v>
      </c>
      <c r="L935" s="12">
        <f>(Ford!K5)</f>
        <v>63.4</v>
      </c>
      <c r="M935" s="8" t="str">
        <f>(Ford!L5)</f>
        <v>High Offset</v>
      </c>
      <c r="N935" s="8">
        <f>(Ford!M5)</f>
        <v>23</v>
      </c>
      <c r="O935" s="9" t="str">
        <f>(Ford!N5)</f>
        <v>235/35R19 OEM RS - or Plus size 245</v>
      </c>
      <c r="P935" s="60" t="str">
        <f>(Ford!O5)</f>
        <v>FF04</v>
      </c>
      <c r="Q935" s="8" t="str">
        <f>(Ford!P5)</f>
        <v>04H908545103LM</v>
      </c>
      <c r="R935" s="14">
        <f>(Ford!Q5)</f>
        <v>5</v>
      </c>
      <c r="S935" s="12" t="str">
        <f>(Ford!R5)</f>
        <v>19"</v>
      </c>
      <c r="T935" s="12" t="str">
        <f>(Ford!S5)</f>
        <v>8.5"</v>
      </c>
      <c r="U935" s="12" t="str">
        <f>(Ford!T5)</f>
        <v>45</v>
      </c>
      <c r="V935" s="12" t="str">
        <f>(Ford!U5)</f>
        <v>5x108</v>
      </c>
      <c r="W935" s="12">
        <f>(Ford!V5)</f>
        <v>63.4</v>
      </c>
      <c r="X935" s="8" t="str">
        <f>(Ford!W5)</f>
        <v>High Offset</v>
      </c>
      <c r="Y935" s="8">
        <f>(Ford!X5)</f>
        <v>23</v>
      </c>
      <c r="Z935" s="9" t="str">
        <f>(Ford!Y5)</f>
        <v>235/35R19 OEM RS - or Plus size 245</v>
      </c>
      <c r="AA935" s="8">
        <f>(Ford!Z5)</f>
        <v>0</v>
      </c>
      <c r="AB935" s="8">
        <f>(Ford!AA5)</f>
        <v>0</v>
      </c>
      <c r="AC935" s="8" t="str">
        <f>(Ford!AB5)</f>
        <v>LNM1215034C60-ZN</v>
      </c>
      <c r="AD935" s="8">
        <f>(Ford!AC5)</f>
        <v>0</v>
      </c>
    </row>
    <row r="936" spans="1:30" customFormat="1" x14ac:dyDescent="0.25">
      <c r="A936" s="7" t="s">
        <v>1975</v>
      </c>
      <c r="B936" s="8" t="str">
        <f>(Ford!A6)</f>
        <v>Mustang (GT)</v>
      </c>
      <c r="C936" s="9" t="str">
        <f>(Ford!B6)</f>
        <v>2005-2014</v>
      </c>
      <c r="D936" s="59" t="str">
        <f>(Ford!C6)</f>
        <v>FF04</v>
      </c>
      <c r="E936" s="8" t="str">
        <f>(Ford!D6)</f>
        <v>Tarmac</v>
      </c>
      <c r="F936" s="8" t="str">
        <f>(Ford!E6)</f>
        <v>04M010035033TM</v>
      </c>
      <c r="G936" s="14">
        <f>(Ford!F6)</f>
        <v>35</v>
      </c>
      <c r="H936" s="12" t="str">
        <f>(Ford!G6)</f>
        <v>20"</v>
      </c>
      <c r="I936" s="12" t="str">
        <f>(Ford!H6)</f>
        <v>10.0"</v>
      </c>
      <c r="J936" s="12" t="str">
        <f>(Ford!I6)</f>
        <v>35</v>
      </c>
      <c r="K936" s="12" t="str">
        <f>(Ford!J6)</f>
        <v>5x114.3</v>
      </c>
      <c r="L936" s="12">
        <f>(Ford!K6)</f>
        <v>70.599999999999994</v>
      </c>
      <c r="M936" s="8" t="str">
        <f>(Ford!L6)</f>
        <v>Medium Offset</v>
      </c>
      <c r="N936" s="8">
        <f>(Ford!M6)</f>
        <v>25</v>
      </c>
      <c r="O936" s="9" t="str">
        <f>(Ford!N6)</f>
        <v>275/30R20</v>
      </c>
      <c r="P936" s="60" t="str">
        <f>(Ford!O6)</f>
        <v>FF04</v>
      </c>
      <c r="Q936" s="8" t="str">
        <f>(Ford!P6)</f>
        <v>04L011050033TM</v>
      </c>
      <c r="R936" s="14">
        <f>(Ford!Q6)</f>
        <v>29</v>
      </c>
      <c r="S936" s="12" t="str">
        <f>(Ford!R6)</f>
        <v>20"</v>
      </c>
      <c r="T936" s="12" t="str">
        <f>(Ford!S6)</f>
        <v>11.0"</v>
      </c>
      <c r="U936" s="12" t="str">
        <f>(Ford!T6)</f>
        <v>50</v>
      </c>
      <c r="V936" s="12" t="str">
        <f>(Ford!U6)</f>
        <v>5x114.3</v>
      </c>
      <c r="W936" s="12">
        <f>(Ford!V6)</f>
        <v>70.599999999999994</v>
      </c>
      <c r="X936" s="8" t="str">
        <f>(Ford!W6)</f>
        <v>Low Offset</v>
      </c>
      <c r="Y936" s="8">
        <f>(Ford!X6)</f>
        <v>24.4</v>
      </c>
      <c r="Z936" s="9" t="str">
        <f>(Ford!Y6)</f>
        <v>295/30R20</v>
      </c>
      <c r="AA936" s="8">
        <f>(Ford!Z6)</f>
        <v>0</v>
      </c>
      <c r="AB936" s="8" t="str">
        <f>(Ford!AA6)</f>
        <v>Use OEM</v>
      </c>
      <c r="AC936" s="8" t="str">
        <f>(Ford!AB6)</f>
        <v>LNS1/22034C60-ZN</v>
      </c>
      <c r="AD936" s="8">
        <f>(Ford!AC6)</f>
        <v>0</v>
      </c>
    </row>
    <row r="937" spans="1:30" customFormat="1" x14ac:dyDescent="0.25">
      <c r="A937" s="7" t="s">
        <v>1975</v>
      </c>
      <c r="B937" s="8" t="str">
        <f>(Ford!A7)</f>
        <v>Mustang (GT)</v>
      </c>
      <c r="C937" s="9" t="str">
        <f>(Ford!B7)</f>
        <v>2005-2014</v>
      </c>
      <c r="D937" s="59" t="str">
        <f>(Ford!C7)</f>
        <v>FF04</v>
      </c>
      <c r="E937" s="8" t="str">
        <f>(Ford!D7)</f>
        <v>Liquid Metal</v>
      </c>
      <c r="F937" s="8" t="str">
        <f>(Ford!E7)</f>
        <v>04M010035033LM</v>
      </c>
      <c r="G937" s="14">
        <f>(Ford!F7)</f>
        <v>32</v>
      </c>
      <c r="H937" s="12" t="str">
        <f>(Ford!G7)</f>
        <v>20"</v>
      </c>
      <c r="I937" s="12" t="str">
        <f>(Ford!H7)</f>
        <v>10.0"</v>
      </c>
      <c r="J937" s="12" t="str">
        <f>(Ford!I7)</f>
        <v>35</v>
      </c>
      <c r="K937" s="12" t="str">
        <f>(Ford!J7)</f>
        <v>5x114.3</v>
      </c>
      <c r="L937" s="12">
        <f>(Ford!K7)</f>
        <v>70.599999999999994</v>
      </c>
      <c r="M937" s="8" t="str">
        <f>(Ford!L7)</f>
        <v>Medium Offset</v>
      </c>
      <c r="N937" s="8">
        <f>(Ford!M7)</f>
        <v>25</v>
      </c>
      <c r="O937" s="9" t="str">
        <f>(Ford!N7)</f>
        <v>275/30R20</v>
      </c>
      <c r="P937" s="60" t="str">
        <f>(Ford!O7)</f>
        <v>FF04</v>
      </c>
      <c r="Q937" s="8" t="str">
        <f>(Ford!P7)</f>
        <v>04L011050033LM</v>
      </c>
      <c r="R937" s="14">
        <f>(Ford!Q7)</f>
        <v>19</v>
      </c>
      <c r="S937" s="12" t="str">
        <f>(Ford!R7)</f>
        <v>20"</v>
      </c>
      <c r="T937" s="12" t="str">
        <f>(Ford!S7)</f>
        <v>11.0"</v>
      </c>
      <c r="U937" s="12" t="str">
        <f>(Ford!T7)</f>
        <v>50</v>
      </c>
      <c r="V937" s="12" t="str">
        <f>(Ford!U7)</f>
        <v>5x114.3</v>
      </c>
      <c r="W937" s="12">
        <f>(Ford!V7)</f>
        <v>70.599999999999994</v>
      </c>
      <c r="X937" s="8" t="str">
        <f>(Ford!W7)</f>
        <v>Low Offset</v>
      </c>
      <c r="Y937" s="8">
        <f>(Ford!X7)</f>
        <v>24.4</v>
      </c>
      <c r="Z937" s="9" t="str">
        <f>(Ford!Y7)</f>
        <v>295/30R20</v>
      </c>
      <c r="AA937" s="8">
        <f>(Ford!Z7)</f>
        <v>0</v>
      </c>
      <c r="AB937" s="8">
        <f>(Ford!AA7)</f>
        <v>0</v>
      </c>
      <c r="AC937" s="8" t="str">
        <f>(Ford!AB7)</f>
        <v>LNS1/22034C60-ZN</v>
      </c>
      <c r="AD937" s="8">
        <f>(Ford!AC7)</f>
        <v>0</v>
      </c>
    </row>
    <row r="938" spans="1:30" customFormat="1" x14ac:dyDescent="0.25">
      <c r="A938" s="7" t="s">
        <v>1975</v>
      </c>
      <c r="B938" s="8" t="str">
        <f>(Ford!A8)</f>
        <v>Mustang (GT)</v>
      </c>
      <c r="C938" s="9" t="str">
        <f>(Ford!B8)</f>
        <v>2015-2020</v>
      </c>
      <c r="D938" s="59" t="str">
        <f>(Ford!C8)</f>
        <v>FF04</v>
      </c>
      <c r="E938" s="8" t="str">
        <f>(Ford!D8)</f>
        <v>Tarmac</v>
      </c>
      <c r="F938" s="8" t="str">
        <f>(Ford!E8)</f>
        <v>04M010035033TM</v>
      </c>
      <c r="G938" s="14">
        <f>(Ford!F8)</f>
        <v>35</v>
      </c>
      <c r="H938" s="12" t="str">
        <f>(Ford!G8)</f>
        <v>20"</v>
      </c>
      <c r="I938" s="12" t="str">
        <f>(Ford!H8)</f>
        <v>10.0"</v>
      </c>
      <c r="J938" s="12" t="str">
        <f>(Ford!I8)</f>
        <v>35</v>
      </c>
      <c r="K938" s="12" t="str">
        <f>(Ford!J8)</f>
        <v>5x114.3</v>
      </c>
      <c r="L938" s="12">
        <f>(Ford!K8)</f>
        <v>70.599999999999994</v>
      </c>
      <c r="M938" s="8" t="str">
        <f>(Ford!L8)</f>
        <v>Medium Offset</v>
      </c>
      <c r="N938" s="8">
        <f>(Ford!M8)</f>
        <v>25</v>
      </c>
      <c r="O938" s="9" t="str">
        <f>(Ford!N8)</f>
        <v>285/30R20</v>
      </c>
      <c r="P938" s="60" t="str">
        <f>(Ford!O8)</f>
        <v>FF04</v>
      </c>
      <c r="Q938" s="8" t="str">
        <f>(Ford!P8)</f>
        <v>04L011050033TM</v>
      </c>
      <c r="R938" s="14">
        <f>(Ford!Q8)</f>
        <v>29</v>
      </c>
      <c r="S938" s="12" t="str">
        <f>(Ford!R8)</f>
        <v>20"</v>
      </c>
      <c r="T938" s="12" t="str">
        <f>(Ford!S8)</f>
        <v>11.0"</v>
      </c>
      <c r="U938" s="12" t="str">
        <f>(Ford!T8)</f>
        <v>50</v>
      </c>
      <c r="V938" s="12" t="str">
        <f>(Ford!U8)</f>
        <v>5x114.3</v>
      </c>
      <c r="W938" s="12">
        <f>(Ford!V8)</f>
        <v>70.599999999999994</v>
      </c>
      <c r="X938" s="8" t="str">
        <f>(Ford!W8)</f>
        <v>Low Offset</v>
      </c>
      <c r="Y938" s="8">
        <f>(Ford!X8)</f>
        <v>24.4</v>
      </c>
      <c r="Z938" s="9" t="str">
        <f>(Ford!Y8)</f>
        <v>305/30R20</v>
      </c>
      <c r="AA938" s="8" t="str">
        <f>(Ford!Z8)</f>
        <v>Excludes GT350/GT350R (front is narrower than OEM GT350(R), front hits inboard)</v>
      </c>
      <c r="AB938" s="8" t="str">
        <f>(Ford!AA8)</f>
        <v>Included</v>
      </c>
      <c r="AC938" s="8" t="str">
        <f>(Ford!AB8)</f>
        <v>LNM1415041C60-ZN</v>
      </c>
      <c r="AD938" s="8">
        <f>(Ford!AC8)</f>
        <v>0</v>
      </c>
    </row>
    <row r="939" spans="1:30" customFormat="1" x14ac:dyDescent="0.25">
      <c r="A939" s="7" t="s">
        <v>1975</v>
      </c>
      <c r="B939" s="8" t="str">
        <f>(Ford!A9)</f>
        <v>Mustang (GT)</v>
      </c>
      <c r="C939" s="9" t="str">
        <f>(Ford!B9)</f>
        <v>2015-2020</v>
      </c>
      <c r="D939" s="59" t="str">
        <f>(Ford!C9)</f>
        <v>FF04</v>
      </c>
      <c r="E939" s="8" t="str">
        <f>(Ford!D9)</f>
        <v>Liquid Metal</v>
      </c>
      <c r="F939" s="8" t="str">
        <f>(Ford!E9)</f>
        <v>04M010035033LM</v>
      </c>
      <c r="G939" s="14">
        <f>(Ford!F9)</f>
        <v>32</v>
      </c>
      <c r="H939" s="12" t="str">
        <f>(Ford!G9)</f>
        <v>20"</v>
      </c>
      <c r="I939" s="12" t="str">
        <f>(Ford!H9)</f>
        <v>10.0"</v>
      </c>
      <c r="J939" s="12" t="str">
        <f>(Ford!I9)</f>
        <v>35</v>
      </c>
      <c r="K939" s="12" t="str">
        <f>(Ford!J9)</f>
        <v>5x114.3</v>
      </c>
      <c r="L939" s="12">
        <f>(Ford!K9)</f>
        <v>70.599999999999994</v>
      </c>
      <c r="M939" s="8" t="str">
        <f>(Ford!L9)</f>
        <v>Medium Offset</v>
      </c>
      <c r="N939" s="8">
        <f>(Ford!M9)</f>
        <v>25</v>
      </c>
      <c r="O939" s="9" t="str">
        <f>(Ford!N9)</f>
        <v>285/30R20</v>
      </c>
      <c r="P939" s="60" t="str">
        <f>(Ford!O9)</f>
        <v>FF04</v>
      </c>
      <c r="Q939" s="8" t="str">
        <f>(Ford!P9)</f>
        <v>04L011050033LM</v>
      </c>
      <c r="R939" s="14">
        <f>(Ford!Q9)</f>
        <v>19</v>
      </c>
      <c r="S939" s="12" t="str">
        <f>(Ford!R9)</f>
        <v>20"</v>
      </c>
      <c r="T939" s="12" t="str">
        <f>(Ford!S9)</f>
        <v>11.0"</v>
      </c>
      <c r="U939" s="12" t="str">
        <f>(Ford!T9)</f>
        <v>50</v>
      </c>
      <c r="V939" s="12" t="str">
        <f>(Ford!U9)</f>
        <v>5x114.3</v>
      </c>
      <c r="W939" s="12">
        <f>(Ford!V9)</f>
        <v>70.599999999999994</v>
      </c>
      <c r="X939" s="8" t="str">
        <f>(Ford!W9)</f>
        <v>Low Offset</v>
      </c>
      <c r="Y939" s="8">
        <f>(Ford!X9)</f>
        <v>24.4</v>
      </c>
      <c r="Z939" s="9" t="str">
        <f>(Ford!Y9)</f>
        <v>305/30R20</v>
      </c>
      <c r="AA939" s="8" t="str">
        <f>(Ford!Z9)</f>
        <v>Excludes GT350/GT350R (front is narrower than OEM GT350(R), front hits inboard)</v>
      </c>
      <c r="AB939" s="8">
        <f>(Ford!AA9)</f>
        <v>0</v>
      </c>
      <c r="AC939" s="8" t="str">
        <f>(Ford!AB9)</f>
        <v>LNM1415041C60-ZN</v>
      </c>
      <c r="AD939" s="8">
        <f>(Ford!AC9)</f>
        <v>0</v>
      </c>
    </row>
    <row r="940" spans="1:30" customFormat="1" x14ac:dyDescent="0.25">
      <c r="A940" s="7" t="s">
        <v>1975</v>
      </c>
      <c r="B940" s="7" t="str">
        <f>(Ford!A10)</f>
        <v>Mustang (GT)</v>
      </c>
      <c r="C940" s="9" t="str">
        <f>(Ford!B10)</f>
        <v>2005-2014</v>
      </c>
      <c r="D940" s="59" t="str">
        <f>(Ford!C10)</f>
        <v>FF10</v>
      </c>
      <c r="E940" s="8" t="str">
        <f>(Ford!D10)</f>
        <v>Tarmac</v>
      </c>
      <c r="F940" s="8" t="str">
        <f>(Ford!E10)</f>
        <v>10M010035033TM</v>
      </c>
      <c r="G940" s="14">
        <f>(Ford!F10)</f>
        <v>10</v>
      </c>
      <c r="H940" s="12" t="str">
        <f>(Ford!G10)</f>
        <v>20"</v>
      </c>
      <c r="I940" s="12" t="str">
        <f>(Ford!H10)</f>
        <v>10.0"</v>
      </c>
      <c r="J940" s="12" t="str">
        <f>(Ford!I10)</f>
        <v>35</v>
      </c>
      <c r="K940" s="12" t="str">
        <f>(Ford!J10)</f>
        <v>5x114.3</v>
      </c>
      <c r="L940" s="12">
        <f>(Ford!K10)</f>
        <v>70.599999999999994</v>
      </c>
      <c r="M940" s="8" t="str">
        <f>(Ford!L10)</f>
        <v>Medium Offset</v>
      </c>
      <c r="N940" s="8">
        <f>(Ford!M10)</f>
        <v>0</v>
      </c>
      <c r="O940" s="9" t="str">
        <f>(Ford!N10)</f>
        <v>275/30R20</v>
      </c>
      <c r="P940" s="60" t="str">
        <f>(Ford!O10)</f>
        <v>FF10</v>
      </c>
      <c r="Q940" s="8" t="str">
        <f>(Ford!P10)</f>
        <v>10M011050033TM</v>
      </c>
      <c r="R940" s="14">
        <f>(Ford!Q10)</f>
        <v>0</v>
      </c>
      <c r="S940" s="12" t="str">
        <f>(Ford!R10)</f>
        <v>20"</v>
      </c>
      <c r="T940" s="12" t="str">
        <f>(Ford!S10)</f>
        <v>11.0"</v>
      </c>
      <c r="U940" s="12" t="str">
        <f>(Ford!T10)</f>
        <v>50</v>
      </c>
      <c r="V940" s="12" t="str">
        <f>(Ford!U10)</f>
        <v>5x114.3</v>
      </c>
      <c r="W940" s="12">
        <f>(Ford!V10)</f>
        <v>70.599999999999994</v>
      </c>
      <c r="X940" s="8" t="str">
        <f>(Ford!W10)</f>
        <v>Medium Offset</v>
      </c>
      <c r="Y940" s="8">
        <f>(Ford!X10)</f>
        <v>0</v>
      </c>
      <c r="Z940" s="9" t="str">
        <f>(Ford!Y10)</f>
        <v>295/30R20</v>
      </c>
      <c r="AA940" s="8">
        <f>(Ford!Z10)</f>
        <v>0</v>
      </c>
      <c r="AB940" s="8" t="str">
        <f>(Ford!AA10)</f>
        <v>Use OEM</v>
      </c>
      <c r="AC940" s="8" t="str">
        <f>(Ford!AB10)</f>
        <v>LNS1/22034C60-ZN</v>
      </c>
      <c r="AD940" s="8">
        <f>(Ford!AC10)</f>
        <v>0</v>
      </c>
    </row>
    <row r="941" spans="1:30" customFormat="1" x14ac:dyDescent="0.25">
      <c r="A941" s="7" t="s">
        <v>1975</v>
      </c>
      <c r="B941" s="7" t="str">
        <f>(Ford!A11)</f>
        <v>Mustang (GT)</v>
      </c>
      <c r="C941" s="9" t="str">
        <f>(Ford!B11)</f>
        <v>2005-2014</v>
      </c>
      <c r="D941" s="59" t="str">
        <f>(Ford!C11)</f>
        <v>FF10</v>
      </c>
      <c r="E941" s="8" t="str">
        <f>(Ford!D11)</f>
        <v>Liquid Metal</v>
      </c>
      <c r="F941" s="8" t="str">
        <f>(Ford!E11)</f>
        <v>10M010035033LM</v>
      </c>
      <c r="G941" s="14">
        <f>(Ford!F11)</f>
        <v>-3</v>
      </c>
      <c r="H941" s="12" t="str">
        <f>(Ford!G11)</f>
        <v>20"</v>
      </c>
      <c r="I941" s="12" t="str">
        <f>(Ford!H11)</f>
        <v>10.0"</v>
      </c>
      <c r="J941" s="12" t="str">
        <f>(Ford!I11)</f>
        <v>35</v>
      </c>
      <c r="K941" s="12" t="str">
        <f>(Ford!J11)</f>
        <v>5x114.3</v>
      </c>
      <c r="L941" s="12">
        <f>(Ford!K11)</f>
        <v>70.599999999999994</v>
      </c>
      <c r="M941" s="8" t="str">
        <f>(Ford!L11)</f>
        <v>Medium Offset</v>
      </c>
      <c r="N941" s="8">
        <f>(Ford!M11)</f>
        <v>0</v>
      </c>
      <c r="O941" s="9" t="str">
        <f>(Ford!N11)</f>
        <v>275/30R20</v>
      </c>
      <c r="P941" s="60" t="str">
        <f>(Ford!O11)</f>
        <v>FF10</v>
      </c>
      <c r="Q941" s="8" t="str">
        <f>(Ford!P11)</f>
        <v>10M011050033LM</v>
      </c>
      <c r="R941" s="14">
        <f>(Ford!Q11)</f>
        <v>10</v>
      </c>
      <c r="S941" s="12" t="str">
        <f>(Ford!R11)</f>
        <v>20"</v>
      </c>
      <c r="T941" s="12" t="str">
        <f>(Ford!S11)</f>
        <v>11.0"</v>
      </c>
      <c r="U941" s="12" t="str">
        <f>(Ford!T11)</f>
        <v>50</v>
      </c>
      <c r="V941" s="12" t="str">
        <f>(Ford!U11)</f>
        <v>5x114.3</v>
      </c>
      <c r="W941" s="12">
        <f>(Ford!V11)</f>
        <v>70.599999999999994</v>
      </c>
      <c r="X941" s="8" t="str">
        <f>(Ford!W11)</f>
        <v>Medium Offset</v>
      </c>
      <c r="Y941" s="8">
        <f>(Ford!X11)</f>
        <v>0</v>
      </c>
      <c r="Z941" s="9" t="str">
        <f>(Ford!Y11)</f>
        <v>295/30R20</v>
      </c>
      <c r="AA941" s="8">
        <f>(Ford!Z11)</f>
        <v>0</v>
      </c>
      <c r="AB941" s="8" t="str">
        <f>(Ford!AA11)</f>
        <v>Use OEM</v>
      </c>
      <c r="AC941" s="8" t="str">
        <f>(Ford!AB11)</f>
        <v>LNS1/22034C60-ZN</v>
      </c>
      <c r="AD941" s="8">
        <f>(Ford!AC11)</f>
        <v>0</v>
      </c>
    </row>
    <row r="942" spans="1:30" customFormat="1" x14ac:dyDescent="0.25">
      <c r="A942" s="7" t="s">
        <v>1975</v>
      </c>
      <c r="B942" s="7" t="str">
        <f>(Ford!A12)</f>
        <v>Mustang (GT)</v>
      </c>
      <c r="C942" s="9" t="str">
        <f>(Ford!B12)</f>
        <v>2015-2020</v>
      </c>
      <c r="D942" s="59" t="str">
        <f>(Ford!C12)</f>
        <v>FF10</v>
      </c>
      <c r="E942" s="8" t="str">
        <f>(Ford!D12)</f>
        <v>Tarmac</v>
      </c>
      <c r="F942" s="8" t="str">
        <f>(Ford!E12)</f>
        <v>10M010035033TM</v>
      </c>
      <c r="G942" s="14">
        <f>(Ford!F12)</f>
        <v>10</v>
      </c>
      <c r="H942" s="12" t="str">
        <f>(Ford!G12)</f>
        <v>20"</v>
      </c>
      <c r="I942" s="12" t="str">
        <f>(Ford!H12)</f>
        <v>10.0"</v>
      </c>
      <c r="J942" s="12" t="str">
        <f>(Ford!I12)</f>
        <v>35</v>
      </c>
      <c r="K942" s="12" t="str">
        <f>(Ford!J12)</f>
        <v>5x114.3</v>
      </c>
      <c r="L942" s="12">
        <f>(Ford!K12)</f>
        <v>70.599999999999994</v>
      </c>
      <c r="M942" s="8" t="str">
        <f>(Ford!L12)</f>
        <v>Medium Offset</v>
      </c>
      <c r="N942" s="8">
        <f>(Ford!M12)</f>
        <v>0</v>
      </c>
      <c r="O942" s="9" t="str">
        <f>(Ford!N12)</f>
        <v>285/30R20</v>
      </c>
      <c r="P942" s="60" t="str">
        <f>(Ford!O12)</f>
        <v>FF10</v>
      </c>
      <c r="Q942" s="8" t="str">
        <f>(Ford!P12)</f>
        <v>10M011050033TM</v>
      </c>
      <c r="R942" s="14">
        <f>(Ford!Q12)</f>
        <v>0</v>
      </c>
      <c r="S942" s="12" t="str">
        <f>(Ford!R12)</f>
        <v>20"</v>
      </c>
      <c r="T942" s="12" t="str">
        <f>(Ford!S12)</f>
        <v>11.0"</v>
      </c>
      <c r="U942" s="12" t="str">
        <f>(Ford!T12)</f>
        <v>50</v>
      </c>
      <c r="V942" s="12" t="str">
        <f>(Ford!U12)</f>
        <v>5x114.3</v>
      </c>
      <c r="W942" s="12">
        <f>(Ford!V12)</f>
        <v>70.599999999999994</v>
      </c>
      <c r="X942" s="8" t="str">
        <f>(Ford!W12)</f>
        <v>Medium Offset</v>
      </c>
      <c r="Y942" s="8">
        <f>(Ford!X12)</f>
        <v>0</v>
      </c>
      <c r="Z942" s="9" t="str">
        <f>(Ford!Y12)</f>
        <v>305/30R20</v>
      </c>
      <c r="AA942" s="8" t="str">
        <f>(Ford!Z12)</f>
        <v>Excludes GT350/GT350R (front is narrower than OEM GT350(R), front hits inboard)</v>
      </c>
      <c r="AB942" s="8" t="str">
        <f>(Ford!AA12)</f>
        <v>Included</v>
      </c>
      <c r="AC942" s="8" t="str">
        <f>(Ford!AB12)</f>
        <v>LNM1415041C60-ZN</v>
      </c>
      <c r="AD942" s="8">
        <f>(Ford!AC12)</f>
        <v>0</v>
      </c>
    </row>
    <row r="943" spans="1:30" customFormat="1" x14ac:dyDescent="0.25">
      <c r="A943" s="7" t="s">
        <v>1975</v>
      </c>
      <c r="B943" s="7" t="str">
        <f>(Ford!A13)</f>
        <v>Mustang (GT)</v>
      </c>
      <c r="C943" s="9" t="str">
        <f>(Ford!B13)</f>
        <v>2015-2020</v>
      </c>
      <c r="D943" s="59" t="str">
        <f>(Ford!C13)</f>
        <v>FF10</v>
      </c>
      <c r="E943" s="8" t="str">
        <f>(Ford!D13)</f>
        <v>Liquid Metal</v>
      </c>
      <c r="F943" s="8" t="str">
        <f>(Ford!E13)</f>
        <v>10M010035033LM</v>
      </c>
      <c r="G943" s="14">
        <f>(Ford!F13)</f>
        <v>-3</v>
      </c>
      <c r="H943" s="12" t="str">
        <f>(Ford!G13)</f>
        <v>20"</v>
      </c>
      <c r="I943" s="12" t="str">
        <f>(Ford!H13)</f>
        <v>10.0"</v>
      </c>
      <c r="J943" s="12" t="str">
        <f>(Ford!I13)</f>
        <v>35</v>
      </c>
      <c r="K943" s="12" t="str">
        <f>(Ford!J13)</f>
        <v>5x114.3</v>
      </c>
      <c r="L943" s="12">
        <f>(Ford!K13)</f>
        <v>70.599999999999994</v>
      </c>
      <c r="M943" s="8" t="str">
        <f>(Ford!L13)</f>
        <v>Medium Offset</v>
      </c>
      <c r="N943" s="8">
        <f>(Ford!M13)</f>
        <v>0</v>
      </c>
      <c r="O943" s="9" t="str">
        <f>(Ford!N13)</f>
        <v>285/30R20</v>
      </c>
      <c r="P943" s="60" t="str">
        <f>(Ford!O13)</f>
        <v>FF10</v>
      </c>
      <c r="Q943" s="8" t="str">
        <f>(Ford!P13)</f>
        <v>10M011050033LM</v>
      </c>
      <c r="R943" s="14">
        <f>(Ford!Q13)</f>
        <v>10</v>
      </c>
      <c r="S943" s="12" t="str">
        <f>(Ford!R13)</f>
        <v>20"</v>
      </c>
      <c r="T943" s="12" t="str">
        <f>(Ford!S13)</f>
        <v>11.0"</v>
      </c>
      <c r="U943" s="12" t="str">
        <f>(Ford!T13)</f>
        <v>50</v>
      </c>
      <c r="V943" s="12" t="str">
        <f>(Ford!U13)</f>
        <v>5x114.3</v>
      </c>
      <c r="W943" s="12">
        <f>(Ford!V13)</f>
        <v>70.599999999999994</v>
      </c>
      <c r="X943" s="8" t="str">
        <f>(Ford!W13)</f>
        <v>Medium Offset</v>
      </c>
      <c r="Y943" s="8">
        <f>(Ford!X13)</f>
        <v>0</v>
      </c>
      <c r="Z943" s="9" t="str">
        <f>(Ford!Y13)</f>
        <v>305/30R20</v>
      </c>
      <c r="AA943" s="8" t="str">
        <f>(Ford!Z13)</f>
        <v>Excludes GT350/GT350R (front is narrower than OEM GT350(R), front hits inboard)</v>
      </c>
      <c r="AB943" s="8" t="str">
        <f>(Ford!AA13)</f>
        <v>Included</v>
      </c>
      <c r="AC943" s="8" t="str">
        <f>(Ford!AB13)</f>
        <v>LNM1415041C60-ZN</v>
      </c>
      <c r="AD943" s="8">
        <f>(Ford!AC13)</f>
        <v>0</v>
      </c>
    </row>
    <row r="944" spans="1:30" customFormat="1" x14ac:dyDescent="0.25">
      <c r="A944" s="7" t="s">
        <v>1975</v>
      </c>
      <c r="B944" s="8" t="str">
        <f>(Ford!A14)</f>
        <v>Mustang (GT)</v>
      </c>
      <c r="C944" s="9" t="str">
        <f>(Ford!B14)</f>
        <v>2005-2014</v>
      </c>
      <c r="D944" s="59" t="str">
        <f>(Ford!C14)</f>
        <v>FF11</v>
      </c>
      <c r="E944" s="8" t="str">
        <f>(Ford!D14)</f>
        <v>Tarmac</v>
      </c>
      <c r="F944" s="8" t="str">
        <f>(Ford!E14)</f>
        <v>11M010035033TM</v>
      </c>
      <c r="G944" s="14">
        <f>(Ford!F14)</f>
        <v>34</v>
      </c>
      <c r="H944" s="12" t="str">
        <f>(Ford!G14)</f>
        <v>20"</v>
      </c>
      <c r="I944" s="12" t="str">
        <f>(Ford!H14)</f>
        <v>10.0"</v>
      </c>
      <c r="J944" s="12" t="str">
        <f>(Ford!I14)</f>
        <v>35</v>
      </c>
      <c r="K944" s="12" t="str">
        <f>(Ford!J14)</f>
        <v>5x114.3</v>
      </c>
      <c r="L944" s="12">
        <f>(Ford!K14)</f>
        <v>70.599999999999994</v>
      </c>
      <c r="M944" s="8" t="str">
        <f>(Ford!L14)</f>
        <v>Medium Offset</v>
      </c>
      <c r="N944" s="8">
        <f>(Ford!M14)</f>
        <v>0</v>
      </c>
      <c r="O944" s="9" t="str">
        <f>(Ford!N14)</f>
        <v>275/30R20</v>
      </c>
      <c r="P944" s="60" t="str">
        <f>(Ford!O14)</f>
        <v>FF11</v>
      </c>
      <c r="Q944" s="8" t="str">
        <f>(Ford!P14)</f>
        <v>11M011050033TM</v>
      </c>
      <c r="R944" s="14">
        <f>(Ford!Q14)</f>
        <v>46</v>
      </c>
      <c r="S944" s="12" t="str">
        <f>(Ford!R14)</f>
        <v>20"</v>
      </c>
      <c r="T944" s="12" t="str">
        <f>(Ford!S14)</f>
        <v>11.0"</v>
      </c>
      <c r="U944" s="12" t="str">
        <f>(Ford!T14)</f>
        <v>50</v>
      </c>
      <c r="V944" s="12" t="str">
        <f>(Ford!U14)</f>
        <v>5x114.3</v>
      </c>
      <c r="W944" s="12">
        <f>(Ford!V14)</f>
        <v>70.599999999999994</v>
      </c>
      <c r="X944" s="8" t="str">
        <f>(Ford!W14)</f>
        <v>Medium Offset</v>
      </c>
      <c r="Y944" s="8">
        <f>(Ford!X14)</f>
        <v>0</v>
      </c>
      <c r="Z944" s="9" t="str">
        <f>(Ford!Y14)</f>
        <v>295/30R20</v>
      </c>
      <c r="AA944" s="8">
        <f>(Ford!Z14)</f>
        <v>0</v>
      </c>
      <c r="AB944" s="8" t="str">
        <f>(Ford!AA14)</f>
        <v>Use OEM</v>
      </c>
      <c r="AC944" s="8" t="str">
        <f>(Ford!AB14)</f>
        <v>LNS1/22034C60-ZN</v>
      </c>
      <c r="AD944" s="8">
        <f>(Ford!AC14)</f>
        <v>0</v>
      </c>
    </row>
    <row r="945" spans="1:30" customFormat="1" x14ac:dyDescent="0.25">
      <c r="A945" s="7" t="s">
        <v>1975</v>
      </c>
      <c r="B945" s="8" t="str">
        <f>(Ford!A15)</f>
        <v>Mustang (GT)</v>
      </c>
      <c r="C945" s="9" t="str">
        <f>(Ford!B15)</f>
        <v>2005-2014</v>
      </c>
      <c r="D945" s="59" t="str">
        <f>(Ford!C15)</f>
        <v>FF11</v>
      </c>
      <c r="E945" s="8" t="str">
        <f>(Ford!D15)</f>
        <v>Liquid Metal</v>
      </c>
      <c r="F945" s="8" t="str">
        <f>(Ford!E15)</f>
        <v>11M010035033LM</v>
      </c>
      <c r="G945" s="14">
        <f>(Ford!F15)</f>
        <v>30</v>
      </c>
      <c r="H945" s="12" t="str">
        <f>(Ford!G15)</f>
        <v>20"</v>
      </c>
      <c r="I945" s="12" t="str">
        <f>(Ford!H15)</f>
        <v>10.0"</v>
      </c>
      <c r="J945" s="12" t="str">
        <f>(Ford!I15)</f>
        <v>35</v>
      </c>
      <c r="K945" s="12" t="str">
        <f>(Ford!J15)</f>
        <v>5x114.3</v>
      </c>
      <c r="L945" s="12">
        <f>(Ford!K15)</f>
        <v>70.599999999999994</v>
      </c>
      <c r="M945" s="8" t="str">
        <f>(Ford!L15)</f>
        <v>Medium Offset</v>
      </c>
      <c r="N945" s="8">
        <f>(Ford!M15)</f>
        <v>0</v>
      </c>
      <c r="O945" s="9" t="str">
        <f>(Ford!N15)</f>
        <v>275/30R20</v>
      </c>
      <c r="P945" s="60" t="str">
        <f>(Ford!O15)</f>
        <v>FF11</v>
      </c>
      <c r="Q945" s="8" t="str">
        <f>(Ford!P15)</f>
        <v>11M011050033LM</v>
      </c>
      <c r="R945" s="14">
        <f>(Ford!Q15)</f>
        <v>38</v>
      </c>
      <c r="S945" s="12" t="str">
        <f>(Ford!R15)</f>
        <v>20"</v>
      </c>
      <c r="T945" s="12" t="str">
        <f>(Ford!S15)</f>
        <v>11.0"</v>
      </c>
      <c r="U945" s="12" t="str">
        <f>(Ford!T15)</f>
        <v>50</v>
      </c>
      <c r="V945" s="12" t="str">
        <f>(Ford!U15)</f>
        <v>5x114.3</v>
      </c>
      <c r="W945" s="12">
        <f>(Ford!V15)</f>
        <v>70.599999999999994</v>
      </c>
      <c r="X945" s="8" t="str">
        <f>(Ford!W15)</f>
        <v>Medium Offset</v>
      </c>
      <c r="Y945" s="8">
        <f>(Ford!X15)</f>
        <v>0</v>
      </c>
      <c r="Z945" s="9" t="str">
        <f>(Ford!Y15)</f>
        <v>295/30R20</v>
      </c>
      <c r="AA945" s="8">
        <f>(Ford!Z15)</f>
        <v>0</v>
      </c>
      <c r="AB945" s="8" t="str">
        <f>(Ford!AA15)</f>
        <v>Use OEM</v>
      </c>
      <c r="AC945" s="8" t="str">
        <f>(Ford!AB15)</f>
        <v>LNS1/22034C60-ZN</v>
      </c>
      <c r="AD945" s="8">
        <f>(Ford!AC15)</f>
        <v>0</v>
      </c>
    </row>
    <row r="946" spans="1:30" customFormat="1" x14ac:dyDescent="0.25">
      <c r="A946" s="7" t="s">
        <v>1975</v>
      </c>
      <c r="B946" s="8" t="str">
        <f>(Ford!A16)</f>
        <v>Mustang (GT)</v>
      </c>
      <c r="C946" s="9" t="str">
        <f>(Ford!B16)</f>
        <v>2015-2020</v>
      </c>
      <c r="D946" s="59" t="str">
        <f>(Ford!C16)</f>
        <v>FF11</v>
      </c>
      <c r="E946" s="8" t="str">
        <f>(Ford!D16)</f>
        <v>Tarmac</v>
      </c>
      <c r="F946" s="8" t="str">
        <f>(Ford!E16)</f>
        <v>11M010035033TM</v>
      </c>
      <c r="G946" s="14">
        <f>(Ford!F16)</f>
        <v>34</v>
      </c>
      <c r="H946" s="12" t="str">
        <f>(Ford!G16)</f>
        <v>20"</v>
      </c>
      <c r="I946" s="12" t="str">
        <f>(Ford!H16)</f>
        <v>10.0"</v>
      </c>
      <c r="J946" s="12" t="str">
        <f>(Ford!I16)</f>
        <v>35</v>
      </c>
      <c r="K946" s="12" t="str">
        <f>(Ford!J16)</f>
        <v>5x114.3</v>
      </c>
      <c r="L946" s="12">
        <f>(Ford!K16)</f>
        <v>70.599999999999994</v>
      </c>
      <c r="M946" s="8" t="str">
        <f>(Ford!L16)</f>
        <v>Medium Offset</v>
      </c>
      <c r="N946" s="8">
        <f>(Ford!M16)</f>
        <v>0</v>
      </c>
      <c r="O946" s="9" t="str">
        <f>(Ford!N16)</f>
        <v>285/30R20</v>
      </c>
      <c r="P946" s="60" t="str">
        <f>(Ford!O16)</f>
        <v>FF11</v>
      </c>
      <c r="Q946" s="8" t="str">
        <f>(Ford!P16)</f>
        <v>11M011050033TM</v>
      </c>
      <c r="R946" s="14">
        <f>(Ford!Q16)</f>
        <v>46</v>
      </c>
      <c r="S946" s="12" t="str">
        <f>(Ford!R16)</f>
        <v>20"</v>
      </c>
      <c r="T946" s="12" t="str">
        <f>(Ford!S16)</f>
        <v>11.0"</v>
      </c>
      <c r="U946" s="12" t="str">
        <f>(Ford!T16)</f>
        <v>50</v>
      </c>
      <c r="V946" s="12" t="str">
        <f>(Ford!U16)</f>
        <v>5x114.3</v>
      </c>
      <c r="W946" s="12">
        <f>(Ford!V16)</f>
        <v>70.599999999999994</v>
      </c>
      <c r="X946" s="8" t="str">
        <f>(Ford!W16)</f>
        <v>Medium Offset</v>
      </c>
      <c r="Y946" s="8">
        <f>(Ford!X16)</f>
        <v>0</v>
      </c>
      <c r="Z946" s="9" t="str">
        <f>(Ford!Y16)</f>
        <v>305/30R20</v>
      </c>
      <c r="AA946" s="8" t="str">
        <f>(Ford!Z16)</f>
        <v>Excludes GT350/GT350R (front is narrower than OEM GT350(R), front hits inboard)</v>
      </c>
      <c r="AB946" s="8" t="str">
        <f>(Ford!AA16)</f>
        <v>Included</v>
      </c>
      <c r="AC946" s="8" t="str">
        <f>(Ford!AB16)</f>
        <v>LNM1415041C60-ZN</v>
      </c>
      <c r="AD946" s="8">
        <f>(Ford!AC16)</f>
        <v>0</v>
      </c>
    </row>
    <row r="947" spans="1:30" customFormat="1" x14ac:dyDescent="0.25">
      <c r="A947" s="7" t="s">
        <v>1975</v>
      </c>
      <c r="B947" s="8" t="str">
        <f>(Ford!A17)</f>
        <v>Mustang (GT)</v>
      </c>
      <c r="C947" s="9" t="str">
        <f>(Ford!B17)</f>
        <v>2015-2020</v>
      </c>
      <c r="D947" s="59" t="str">
        <f>(Ford!C17)</f>
        <v>FF11</v>
      </c>
      <c r="E947" s="8" t="str">
        <f>(Ford!D17)</f>
        <v>Liquid Metal</v>
      </c>
      <c r="F947" s="8" t="str">
        <f>(Ford!E17)</f>
        <v>11M010035033LM</v>
      </c>
      <c r="G947" s="14">
        <f>(Ford!F17)</f>
        <v>30</v>
      </c>
      <c r="H947" s="12" t="str">
        <f>(Ford!G17)</f>
        <v>20"</v>
      </c>
      <c r="I947" s="12" t="str">
        <f>(Ford!H17)</f>
        <v>10.0"</v>
      </c>
      <c r="J947" s="12" t="str">
        <f>(Ford!I17)</f>
        <v>35</v>
      </c>
      <c r="K947" s="12" t="str">
        <f>(Ford!J17)</f>
        <v>5x114.3</v>
      </c>
      <c r="L947" s="12">
        <f>(Ford!K17)</f>
        <v>70.599999999999994</v>
      </c>
      <c r="M947" s="8" t="str">
        <f>(Ford!L17)</f>
        <v>Medium Offset</v>
      </c>
      <c r="N947" s="8">
        <f>(Ford!M17)</f>
        <v>0</v>
      </c>
      <c r="O947" s="9" t="str">
        <f>(Ford!N17)</f>
        <v>285/30R20</v>
      </c>
      <c r="P947" s="60" t="str">
        <f>(Ford!O17)</f>
        <v>FF11</v>
      </c>
      <c r="Q947" s="8" t="str">
        <f>(Ford!P17)</f>
        <v>11M011050033LM</v>
      </c>
      <c r="R947" s="14">
        <f>(Ford!Q17)</f>
        <v>38</v>
      </c>
      <c r="S947" s="12" t="str">
        <f>(Ford!R17)</f>
        <v>20"</v>
      </c>
      <c r="T947" s="12" t="str">
        <f>(Ford!S17)</f>
        <v>11.0"</v>
      </c>
      <c r="U947" s="12" t="str">
        <f>(Ford!T17)</f>
        <v>50</v>
      </c>
      <c r="V947" s="12" t="str">
        <f>(Ford!U17)</f>
        <v>5x114.3</v>
      </c>
      <c r="W947" s="12">
        <f>(Ford!V17)</f>
        <v>70.599999999999994</v>
      </c>
      <c r="X947" s="8" t="str">
        <f>(Ford!W17)</f>
        <v>Medium Offset</v>
      </c>
      <c r="Y947" s="8">
        <f>(Ford!X17)</f>
        <v>0</v>
      </c>
      <c r="Z947" s="9" t="str">
        <f>(Ford!Y17)</f>
        <v>305/30R20</v>
      </c>
      <c r="AA947" s="8" t="str">
        <f>(Ford!Z17)</f>
        <v>Excludes GT350/GT350R (front is narrower than OEM GT350(R), front hits inboard)</v>
      </c>
      <c r="AB947" s="8" t="str">
        <f>(Ford!AA17)</f>
        <v>Included</v>
      </c>
      <c r="AC947" s="8" t="str">
        <f>(Ford!AB17)</f>
        <v>LNM1415041C60-ZN</v>
      </c>
      <c r="AD947" s="8">
        <f>(Ford!AC17)</f>
        <v>0</v>
      </c>
    </row>
    <row r="948" spans="1:30" customFormat="1" x14ac:dyDescent="0.25">
      <c r="A948" s="7" t="s">
        <v>1975</v>
      </c>
      <c r="B948" s="8" t="e">
        <f>(Ford!#REF!)</f>
        <v>#REF!</v>
      </c>
      <c r="C948" s="9" t="e">
        <f>(Ford!#REF!)</f>
        <v>#REF!</v>
      </c>
      <c r="D948" s="59" t="e">
        <f>(Ford!#REF!)</f>
        <v>#REF!</v>
      </c>
      <c r="E948" s="8" t="e">
        <f>(Ford!#REF!)</f>
        <v>#REF!</v>
      </c>
      <c r="F948" s="8" t="e">
        <f>(Ford!#REF!)</f>
        <v>#REF!</v>
      </c>
      <c r="G948" s="14" t="e">
        <f>(Ford!#REF!)</f>
        <v>#REF!</v>
      </c>
      <c r="H948" s="12" t="e">
        <f>(Ford!#REF!)</f>
        <v>#REF!</v>
      </c>
      <c r="I948" s="12" t="e">
        <f>(Ford!#REF!)</f>
        <v>#REF!</v>
      </c>
      <c r="J948" s="12" t="e">
        <f>(Ford!#REF!)</f>
        <v>#REF!</v>
      </c>
      <c r="K948" s="12" t="e">
        <f>(Ford!#REF!)</f>
        <v>#REF!</v>
      </c>
      <c r="L948" s="12" t="e">
        <f>(Ford!#REF!)</f>
        <v>#REF!</v>
      </c>
      <c r="M948" s="8" t="e">
        <f>(Ford!#REF!)</f>
        <v>#REF!</v>
      </c>
      <c r="N948" s="8" t="e">
        <f>(Ford!#REF!)</f>
        <v>#REF!</v>
      </c>
      <c r="O948" s="9" t="e">
        <f>(Ford!#REF!)</f>
        <v>#REF!</v>
      </c>
      <c r="P948" s="60" t="e">
        <f>(Ford!#REF!)</f>
        <v>#REF!</v>
      </c>
      <c r="Q948" s="8" t="e">
        <f>(Ford!#REF!)</f>
        <v>#REF!</v>
      </c>
      <c r="R948" s="14" t="e">
        <f>(Ford!#REF!)</f>
        <v>#REF!</v>
      </c>
      <c r="S948" s="12" t="e">
        <f>(Ford!#REF!)</f>
        <v>#REF!</v>
      </c>
      <c r="T948" s="12" t="e">
        <f>(Ford!#REF!)</f>
        <v>#REF!</v>
      </c>
      <c r="U948" s="12" t="e">
        <f>(Ford!#REF!)</f>
        <v>#REF!</v>
      </c>
      <c r="V948" s="12" t="e">
        <f>(Ford!#REF!)</f>
        <v>#REF!</v>
      </c>
      <c r="W948" s="12" t="e">
        <f>(Ford!#REF!)</f>
        <v>#REF!</v>
      </c>
      <c r="X948" s="8" t="e">
        <f>(Ford!#REF!)</f>
        <v>#REF!</v>
      </c>
      <c r="Y948" s="8" t="e">
        <f>(Ford!#REF!)</f>
        <v>#REF!</v>
      </c>
      <c r="Z948" s="9" t="e">
        <f>(Ford!#REF!)</f>
        <v>#REF!</v>
      </c>
      <c r="AA948" s="8" t="e">
        <f>(Ford!#REF!)</f>
        <v>#REF!</v>
      </c>
      <c r="AB948" s="8" t="e">
        <f>(Ford!#REF!)</f>
        <v>#REF!</v>
      </c>
      <c r="AC948" s="8" t="e">
        <f>(Ford!#REF!)</f>
        <v>#REF!</v>
      </c>
      <c r="AD948" s="8" t="e">
        <f>(Ford!#REF!)</f>
        <v>#REF!</v>
      </c>
    </row>
    <row r="949" spans="1:30" customFormat="1" x14ac:dyDescent="0.25">
      <c r="A949" s="7" t="s">
        <v>1975</v>
      </c>
      <c r="B949" s="8" t="e">
        <f>(Ford!#REF!)</f>
        <v>#REF!</v>
      </c>
      <c r="C949" s="9" t="e">
        <f>(Ford!#REF!)</f>
        <v>#REF!</v>
      </c>
      <c r="D949" s="59" t="e">
        <f>(Ford!#REF!)</f>
        <v>#REF!</v>
      </c>
      <c r="E949" s="8" t="e">
        <f>(Ford!#REF!)</f>
        <v>#REF!</v>
      </c>
      <c r="F949" s="8" t="e">
        <f>(Ford!#REF!)</f>
        <v>#REF!</v>
      </c>
      <c r="G949" s="14" t="e">
        <f>(Ford!#REF!)</f>
        <v>#REF!</v>
      </c>
      <c r="H949" s="12" t="e">
        <f>(Ford!#REF!)</f>
        <v>#REF!</v>
      </c>
      <c r="I949" s="12" t="e">
        <f>(Ford!#REF!)</f>
        <v>#REF!</v>
      </c>
      <c r="J949" s="12" t="e">
        <f>(Ford!#REF!)</f>
        <v>#REF!</v>
      </c>
      <c r="K949" s="12" t="e">
        <f>(Ford!#REF!)</f>
        <v>#REF!</v>
      </c>
      <c r="L949" s="12" t="e">
        <f>(Ford!#REF!)</f>
        <v>#REF!</v>
      </c>
      <c r="M949" s="8" t="e">
        <f>(Ford!#REF!)</f>
        <v>#REF!</v>
      </c>
      <c r="N949" s="8" t="e">
        <f>(Ford!#REF!)</f>
        <v>#REF!</v>
      </c>
      <c r="O949" s="9" t="e">
        <f>(Ford!#REF!)</f>
        <v>#REF!</v>
      </c>
      <c r="P949" s="60" t="e">
        <f>(Ford!#REF!)</f>
        <v>#REF!</v>
      </c>
      <c r="Q949" s="8" t="e">
        <f>(Ford!#REF!)</f>
        <v>#REF!</v>
      </c>
      <c r="R949" s="14" t="e">
        <f>(Ford!#REF!)</f>
        <v>#REF!</v>
      </c>
      <c r="S949" s="12" t="e">
        <f>(Ford!#REF!)</f>
        <v>#REF!</v>
      </c>
      <c r="T949" s="12" t="e">
        <f>(Ford!#REF!)</f>
        <v>#REF!</v>
      </c>
      <c r="U949" s="12" t="e">
        <f>(Ford!#REF!)</f>
        <v>#REF!</v>
      </c>
      <c r="V949" s="12" t="e">
        <f>(Ford!#REF!)</f>
        <v>#REF!</v>
      </c>
      <c r="W949" s="12" t="e">
        <f>(Ford!#REF!)</f>
        <v>#REF!</v>
      </c>
      <c r="X949" s="8" t="e">
        <f>(Ford!#REF!)</f>
        <v>#REF!</v>
      </c>
      <c r="Y949" s="8" t="e">
        <f>(Ford!#REF!)</f>
        <v>#REF!</v>
      </c>
      <c r="Z949" s="9" t="e">
        <f>(Ford!#REF!)</f>
        <v>#REF!</v>
      </c>
      <c r="AA949" s="8" t="e">
        <f>(Ford!#REF!)</f>
        <v>#REF!</v>
      </c>
      <c r="AB949" s="8" t="e">
        <f>(Ford!#REF!)</f>
        <v>#REF!</v>
      </c>
      <c r="AC949" s="8" t="e">
        <f>(Ford!#REF!)</f>
        <v>#REF!</v>
      </c>
      <c r="AD949" s="8" t="e">
        <f>(Ford!#REF!)</f>
        <v>#REF!</v>
      </c>
    </row>
    <row r="950" spans="1:30" customFormat="1" x14ac:dyDescent="0.25">
      <c r="A950" s="7" t="s">
        <v>1975</v>
      </c>
      <c r="B950" s="8" t="e">
        <f>(Ford!#REF!)</f>
        <v>#REF!</v>
      </c>
      <c r="C950" s="9" t="e">
        <f>(Ford!#REF!)</f>
        <v>#REF!</v>
      </c>
      <c r="D950" s="59" t="e">
        <f>(Ford!#REF!)</f>
        <v>#REF!</v>
      </c>
      <c r="E950" s="8" t="e">
        <f>(Ford!#REF!)</f>
        <v>#REF!</v>
      </c>
      <c r="F950" s="8" t="e">
        <f>(Ford!#REF!)</f>
        <v>#REF!</v>
      </c>
      <c r="G950" s="14" t="e">
        <f>(Ford!#REF!)</f>
        <v>#REF!</v>
      </c>
      <c r="H950" s="12" t="e">
        <f>(Ford!#REF!)</f>
        <v>#REF!</v>
      </c>
      <c r="I950" s="12" t="e">
        <f>(Ford!#REF!)</f>
        <v>#REF!</v>
      </c>
      <c r="J950" s="12" t="e">
        <f>(Ford!#REF!)</f>
        <v>#REF!</v>
      </c>
      <c r="K950" s="12" t="e">
        <f>(Ford!#REF!)</f>
        <v>#REF!</v>
      </c>
      <c r="L950" s="12" t="e">
        <f>(Ford!#REF!)</f>
        <v>#REF!</v>
      </c>
      <c r="M950" s="8" t="e">
        <f>(Ford!#REF!)</f>
        <v>#REF!</v>
      </c>
      <c r="N950" s="8" t="e">
        <f>(Ford!#REF!)</f>
        <v>#REF!</v>
      </c>
      <c r="O950" s="9" t="e">
        <f>(Ford!#REF!)</f>
        <v>#REF!</v>
      </c>
      <c r="P950" s="60" t="e">
        <f>(Ford!#REF!)</f>
        <v>#REF!</v>
      </c>
      <c r="Q950" s="8" t="e">
        <f>(Ford!#REF!)</f>
        <v>#REF!</v>
      </c>
      <c r="R950" s="14" t="e">
        <f>(Ford!#REF!)</f>
        <v>#REF!</v>
      </c>
      <c r="S950" s="12" t="e">
        <f>(Ford!#REF!)</f>
        <v>#REF!</v>
      </c>
      <c r="T950" s="12" t="e">
        <f>(Ford!#REF!)</f>
        <v>#REF!</v>
      </c>
      <c r="U950" s="12" t="e">
        <f>(Ford!#REF!)</f>
        <v>#REF!</v>
      </c>
      <c r="V950" s="12" t="e">
        <f>(Ford!#REF!)</f>
        <v>#REF!</v>
      </c>
      <c r="W950" s="12" t="e">
        <f>(Ford!#REF!)</f>
        <v>#REF!</v>
      </c>
      <c r="X950" s="8" t="e">
        <f>(Ford!#REF!)</f>
        <v>#REF!</v>
      </c>
      <c r="Y950" s="8" t="e">
        <f>(Ford!#REF!)</f>
        <v>#REF!</v>
      </c>
      <c r="Z950" s="9" t="e">
        <f>(Ford!#REF!)</f>
        <v>#REF!</v>
      </c>
      <c r="AA950" s="8" t="e">
        <f>(Ford!#REF!)</f>
        <v>#REF!</v>
      </c>
      <c r="AB950" s="8" t="e">
        <f>(Ford!#REF!)</f>
        <v>#REF!</v>
      </c>
      <c r="AC950" s="8" t="e">
        <f>(Ford!#REF!)</f>
        <v>#REF!</v>
      </c>
      <c r="AD950" s="8" t="e">
        <f>(Ford!#REF!)</f>
        <v>#REF!</v>
      </c>
    </row>
    <row r="951" spans="1:30" customFormat="1" x14ac:dyDescent="0.25">
      <c r="A951" s="7" t="s">
        <v>1975</v>
      </c>
      <c r="B951" s="8" t="e">
        <f>(Ford!#REF!)</f>
        <v>#REF!</v>
      </c>
      <c r="C951" s="9" t="e">
        <f>(Ford!#REF!)</f>
        <v>#REF!</v>
      </c>
      <c r="D951" s="59" t="e">
        <f>(Ford!#REF!)</f>
        <v>#REF!</v>
      </c>
      <c r="E951" s="8" t="e">
        <f>(Ford!#REF!)</f>
        <v>#REF!</v>
      </c>
      <c r="F951" s="8" t="e">
        <f>(Ford!#REF!)</f>
        <v>#REF!</v>
      </c>
      <c r="G951" s="14" t="e">
        <f>(Ford!#REF!)</f>
        <v>#REF!</v>
      </c>
      <c r="H951" s="12" t="e">
        <f>(Ford!#REF!)</f>
        <v>#REF!</v>
      </c>
      <c r="I951" s="12" t="e">
        <f>(Ford!#REF!)</f>
        <v>#REF!</v>
      </c>
      <c r="J951" s="12" t="e">
        <f>(Ford!#REF!)</f>
        <v>#REF!</v>
      </c>
      <c r="K951" s="12" t="e">
        <f>(Ford!#REF!)</f>
        <v>#REF!</v>
      </c>
      <c r="L951" s="12" t="e">
        <f>(Ford!#REF!)</f>
        <v>#REF!</v>
      </c>
      <c r="M951" s="8" t="e">
        <f>(Ford!#REF!)</f>
        <v>#REF!</v>
      </c>
      <c r="N951" s="8" t="e">
        <f>(Ford!#REF!)</f>
        <v>#REF!</v>
      </c>
      <c r="O951" s="9" t="e">
        <f>(Ford!#REF!)</f>
        <v>#REF!</v>
      </c>
      <c r="P951" s="60" t="e">
        <f>(Ford!#REF!)</f>
        <v>#REF!</v>
      </c>
      <c r="Q951" s="8" t="e">
        <f>(Ford!#REF!)</f>
        <v>#REF!</v>
      </c>
      <c r="R951" s="14" t="e">
        <f>(Ford!#REF!)</f>
        <v>#REF!</v>
      </c>
      <c r="S951" s="12" t="e">
        <f>(Ford!#REF!)</f>
        <v>#REF!</v>
      </c>
      <c r="T951" s="12" t="e">
        <f>(Ford!#REF!)</f>
        <v>#REF!</v>
      </c>
      <c r="U951" s="12" t="e">
        <f>(Ford!#REF!)</f>
        <v>#REF!</v>
      </c>
      <c r="V951" s="12" t="e">
        <f>(Ford!#REF!)</f>
        <v>#REF!</v>
      </c>
      <c r="W951" s="12" t="e">
        <f>(Ford!#REF!)</f>
        <v>#REF!</v>
      </c>
      <c r="X951" s="8" t="e">
        <f>(Ford!#REF!)</f>
        <v>#REF!</v>
      </c>
      <c r="Y951" s="8" t="e">
        <f>(Ford!#REF!)</f>
        <v>#REF!</v>
      </c>
      <c r="Z951" s="9" t="e">
        <f>(Ford!#REF!)</f>
        <v>#REF!</v>
      </c>
      <c r="AA951" s="8" t="e">
        <f>(Ford!#REF!)</f>
        <v>#REF!</v>
      </c>
      <c r="AB951" s="8" t="e">
        <f>(Ford!#REF!)</f>
        <v>#REF!</v>
      </c>
      <c r="AC951" s="8" t="e">
        <f>(Ford!#REF!)</f>
        <v>#REF!</v>
      </c>
      <c r="AD951" s="8" t="e">
        <f>(Ford!#REF!)</f>
        <v>#REF!</v>
      </c>
    </row>
    <row r="952" spans="1:30" customFormat="1" x14ac:dyDescent="0.25">
      <c r="A952" s="7" t="s">
        <v>1975</v>
      </c>
      <c r="B952" s="8" t="e">
        <f>(Ford!#REF!)</f>
        <v>#REF!</v>
      </c>
      <c r="C952" s="9" t="e">
        <f>(Ford!#REF!)</f>
        <v>#REF!</v>
      </c>
      <c r="D952" s="59" t="e">
        <f>(Ford!#REF!)</f>
        <v>#REF!</v>
      </c>
      <c r="E952" s="8" t="e">
        <f>(Ford!#REF!)</f>
        <v>#REF!</v>
      </c>
      <c r="F952" s="8" t="e">
        <f>(Ford!#REF!)</f>
        <v>#REF!</v>
      </c>
      <c r="G952" s="14" t="e">
        <f>(Ford!#REF!)</f>
        <v>#REF!</v>
      </c>
      <c r="H952" s="12" t="e">
        <f>(Ford!#REF!)</f>
        <v>#REF!</v>
      </c>
      <c r="I952" s="12" t="e">
        <f>(Ford!#REF!)</f>
        <v>#REF!</v>
      </c>
      <c r="J952" s="12" t="e">
        <f>(Ford!#REF!)</f>
        <v>#REF!</v>
      </c>
      <c r="K952" s="12" t="e">
        <f>(Ford!#REF!)</f>
        <v>#REF!</v>
      </c>
      <c r="L952" s="12" t="e">
        <f>(Ford!#REF!)</f>
        <v>#REF!</v>
      </c>
      <c r="M952" s="8" t="e">
        <f>(Ford!#REF!)</f>
        <v>#REF!</v>
      </c>
      <c r="N952" s="8" t="e">
        <f>(Ford!#REF!)</f>
        <v>#REF!</v>
      </c>
      <c r="O952" s="9" t="e">
        <f>(Ford!#REF!)</f>
        <v>#REF!</v>
      </c>
      <c r="P952" s="60" t="e">
        <f>(Ford!#REF!)</f>
        <v>#REF!</v>
      </c>
      <c r="Q952" s="8" t="e">
        <f>(Ford!#REF!)</f>
        <v>#REF!</v>
      </c>
      <c r="R952" s="14" t="e">
        <f>(Ford!#REF!)</f>
        <v>#REF!</v>
      </c>
      <c r="S952" s="12" t="e">
        <f>(Ford!#REF!)</f>
        <v>#REF!</v>
      </c>
      <c r="T952" s="12" t="e">
        <f>(Ford!#REF!)</f>
        <v>#REF!</v>
      </c>
      <c r="U952" s="12" t="e">
        <f>(Ford!#REF!)</f>
        <v>#REF!</v>
      </c>
      <c r="V952" s="12" t="e">
        <f>(Ford!#REF!)</f>
        <v>#REF!</v>
      </c>
      <c r="W952" s="12" t="e">
        <f>(Ford!#REF!)</f>
        <v>#REF!</v>
      </c>
      <c r="X952" s="8" t="e">
        <f>(Ford!#REF!)</f>
        <v>#REF!</v>
      </c>
      <c r="Y952" s="8" t="e">
        <f>(Ford!#REF!)</f>
        <v>#REF!</v>
      </c>
      <c r="Z952" s="9" t="e">
        <f>(Ford!#REF!)</f>
        <v>#REF!</v>
      </c>
      <c r="AA952" s="8" t="e">
        <f>(Ford!#REF!)</f>
        <v>#REF!</v>
      </c>
      <c r="AB952" s="8" t="e">
        <f>(Ford!#REF!)</f>
        <v>#REF!</v>
      </c>
      <c r="AC952" s="8" t="e">
        <f>(Ford!#REF!)</f>
        <v>#REF!</v>
      </c>
      <c r="AD952" s="8" t="e">
        <f>(Ford!#REF!)</f>
        <v>#REF!</v>
      </c>
    </row>
    <row r="953" spans="1:30" customFormat="1" x14ac:dyDescent="0.25">
      <c r="A953" s="7" t="s">
        <v>1975</v>
      </c>
      <c r="B953" s="8" t="e">
        <f>(Ford!#REF!)</f>
        <v>#REF!</v>
      </c>
      <c r="C953" s="9" t="e">
        <f>(Ford!#REF!)</f>
        <v>#REF!</v>
      </c>
      <c r="D953" s="59" t="e">
        <f>(Ford!#REF!)</f>
        <v>#REF!</v>
      </c>
      <c r="E953" s="8" t="e">
        <f>(Ford!#REF!)</f>
        <v>#REF!</v>
      </c>
      <c r="F953" s="8" t="e">
        <f>(Ford!#REF!)</f>
        <v>#REF!</v>
      </c>
      <c r="G953" s="14" t="e">
        <f>(Ford!#REF!)</f>
        <v>#REF!</v>
      </c>
      <c r="H953" s="12" t="e">
        <f>(Ford!#REF!)</f>
        <v>#REF!</v>
      </c>
      <c r="I953" s="12" t="e">
        <f>(Ford!#REF!)</f>
        <v>#REF!</v>
      </c>
      <c r="J953" s="12" t="e">
        <f>(Ford!#REF!)</f>
        <v>#REF!</v>
      </c>
      <c r="K953" s="12" t="e">
        <f>(Ford!#REF!)</f>
        <v>#REF!</v>
      </c>
      <c r="L953" s="12" t="e">
        <f>(Ford!#REF!)</f>
        <v>#REF!</v>
      </c>
      <c r="M953" s="8" t="e">
        <f>(Ford!#REF!)</f>
        <v>#REF!</v>
      </c>
      <c r="N953" s="8" t="e">
        <f>(Ford!#REF!)</f>
        <v>#REF!</v>
      </c>
      <c r="O953" s="9" t="e">
        <f>(Ford!#REF!)</f>
        <v>#REF!</v>
      </c>
      <c r="P953" s="60" t="e">
        <f>(Ford!#REF!)</f>
        <v>#REF!</v>
      </c>
      <c r="Q953" s="8" t="e">
        <f>(Ford!#REF!)</f>
        <v>#REF!</v>
      </c>
      <c r="R953" s="14" t="e">
        <f>(Ford!#REF!)</f>
        <v>#REF!</v>
      </c>
      <c r="S953" s="12" t="e">
        <f>(Ford!#REF!)</f>
        <v>#REF!</v>
      </c>
      <c r="T953" s="12" t="e">
        <f>(Ford!#REF!)</f>
        <v>#REF!</v>
      </c>
      <c r="U953" s="12" t="e">
        <f>(Ford!#REF!)</f>
        <v>#REF!</v>
      </c>
      <c r="V953" s="12" t="e">
        <f>(Ford!#REF!)</f>
        <v>#REF!</v>
      </c>
      <c r="W953" s="12" t="e">
        <f>(Ford!#REF!)</f>
        <v>#REF!</v>
      </c>
      <c r="X953" s="8" t="e">
        <f>(Ford!#REF!)</f>
        <v>#REF!</v>
      </c>
      <c r="Y953" s="8" t="e">
        <f>(Ford!#REF!)</f>
        <v>#REF!</v>
      </c>
      <c r="Z953" s="9" t="e">
        <f>(Ford!#REF!)</f>
        <v>#REF!</v>
      </c>
      <c r="AA953" s="8" t="e">
        <f>(Ford!#REF!)</f>
        <v>#REF!</v>
      </c>
      <c r="AB953" s="8" t="e">
        <f>(Ford!#REF!)</f>
        <v>#REF!</v>
      </c>
      <c r="AC953" s="8" t="e">
        <f>(Ford!#REF!)</f>
        <v>#REF!</v>
      </c>
      <c r="AD953" s="8" t="e">
        <f>(Ford!#REF!)</f>
        <v>#REF!</v>
      </c>
    </row>
    <row r="954" spans="1:30" customFormat="1" x14ac:dyDescent="0.25">
      <c r="A954" s="7" t="s">
        <v>1975</v>
      </c>
      <c r="B954" s="8" t="e">
        <f>(Ford!#REF!)</f>
        <v>#REF!</v>
      </c>
      <c r="C954" s="9" t="e">
        <f>(Ford!#REF!)</f>
        <v>#REF!</v>
      </c>
      <c r="D954" s="59" t="e">
        <f>(Ford!#REF!)</f>
        <v>#REF!</v>
      </c>
      <c r="E954" s="8" t="e">
        <f>(Ford!#REF!)</f>
        <v>#REF!</v>
      </c>
      <c r="F954" s="8" t="e">
        <f>(Ford!#REF!)</f>
        <v>#REF!</v>
      </c>
      <c r="G954" s="14" t="e">
        <f>(Ford!#REF!)</f>
        <v>#REF!</v>
      </c>
      <c r="H954" s="12" t="e">
        <f>(Ford!#REF!)</f>
        <v>#REF!</v>
      </c>
      <c r="I954" s="12" t="e">
        <f>(Ford!#REF!)</f>
        <v>#REF!</v>
      </c>
      <c r="J954" s="12" t="e">
        <f>(Ford!#REF!)</f>
        <v>#REF!</v>
      </c>
      <c r="K954" s="12" t="e">
        <f>(Ford!#REF!)</f>
        <v>#REF!</v>
      </c>
      <c r="L954" s="12" t="e">
        <f>(Ford!#REF!)</f>
        <v>#REF!</v>
      </c>
      <c r="M954" s="8" t="e">
        <f>(Ford!#REF!)</f>
        <v>#REF!</v>
      </c>
      <c r="N954" s="8" t="e">
        <f>(Ford!#REF!)</f>
        <v>#REF!</v>
      </c>
      <c r="O954" s="9" t="e">
        <f>(Ford!#REF!)</f>
        <v>#REF!</v>
      </c>
      <c r="P954" s="60" t="e">
        <f>(Ford!#REF!)</f>
        <v>#REF!</v>
      </c>
      <c r="Q954" s="8" t="e">
        <f>(Ford!#REF!)</f>
        <v>#REF!</v>
      </c>
      <c r="R954" s="14" t="e">
        <f>(Ford!#REF!)</f>
        <v>#REF!</v>
      </c>
      <c r="S954" s="12" t="e">
        <f>(Ford!#REF!)</f>
        <v>#REF!</v>
      </c>
      <c r="T954" s="12" t="e">
        <f>(Ford!#REF!)</f>
        <v>#REF!</v>
      </c>
      <c r="U954" s="12" t="e">
        <f>(Ford!#REF!)</f>
        <v>#REF!</v>
      </c>
      <c r="V954" s="12" t="e">
        <f>(Ford!#REF!)</f>
        <v>#REF!</v>
      </c>
      <c r="W954" s="12" t="e">
        <f>(Ford!#REF!)</f>
        <v>#REF!</v>
      </c>
      <c r="X954" s="8" t="e">
        <f>(Ford!#REF!)</f>
        <v>#REF!</v>
      </c>
      <c r="Y954" s="8" t="e">
        <f>(Ford!#REF!)</f>
        <v>#REF!</v>
      </c>
      <c r="Z954" s="9" t="e">
        <f>(Ford!#REF!)</f>
        <v>#REF!</v>
      </c>
      <c r="AA954" s="8" t="e">
        <f>(Ford!#REF!)</f>
        <v>#REF!</v>
      </c>
      <c r="AB954" s="8" t="e">
        <f>(Ford!#REF!)</f>
        <v>#REF!</v>
      </c>
      <c r="AC954" s="8" t="e">
        <f>(Ford!#REF!)</f>
        <v>#REF!</v>
      </c>
      <c r="AD954" s="8" t="e">
        <f>(Ford!#REF!)</f>
        <v>#REF!</v>
      </c>
    </row>
    <row r="955" spans="1:30" customFormat="1" x14ac:dyDescent="0.25">
      <c r="A955" s="7" t="s">
        <v>1975</v>
      </c>
      <c r="B955" s="8" t="e">
        <f>(Ford!#REF!)</f>
        <v>#REF!</v>
      </c>
      <c r="C955" s="9" t="e">
        <f>(Ford!#REF!)</f>
        <v>#REF!</v>
      </c>
      <c r="D955" s="59" t="e">
        <f>(Ford!#REF!)</f>
        <v>#REF!</v>
      </c>
      <c r="E955" s="8" t="e">
        <f>(Ford!#REF!)</f>
        <v>#REF!</v>
      </c>
      <c r="F955" s="8" t="e">
        <f>(Ford!#REF!)</f>
        <v>#REF!</v>
      </c>
      <c r="G955" s="14" t="e">
        <f>(Ford!#REF!)</f>
        <v>#REF!</v>
      </c>
      <c r="H955" s="12" t="e">
        <f>(Ford!#REF!)</f>
        <v>#REF!</v>
      </c>
      <c r="I955" s="12" t="e">
        <f>(Ford!#REF!)</f>
        <v>#REF!</v>
      </c>
      <c r="J955" s="12" t="e">
        <f>(Ford!#REF!)</f>
        <v>#REF!</v>
      </c>
      <c r="K955" s="12" t="e">
        <f>(Ford!#REF!)</f>
        <v>#REF!</v>
      </c>
      <c r="L955" s="12" t="e">
        <f>(Ford!#REF!)</f>
        <v>#REF!</v>
      </c>
      <c r="M955" s="8" t="e">
        <f>(Ford!#REF!)</f>
        <v>#REF!</v>
      </c>
      <c r="N955" s="8" t="e">
        <f>(Ford!#REF!)</f>
        <v>#REF!</v>
      </c>
      <c r="O955" s="9" t="e">
        <f>(Ford!#REF!)</f>
        <v>#REF!</v>
      </c>
      <c r="P955" s="60" t="e">
        <f>(Ford!#REF!)</f>
        <v>#REF!</v>
      </c>
      <c r="Q955" s="8" t="e">
        <f>(Ford!#REF!)</f>
        <v>#REF!</v>
      </c>
      <c r="R955" s="14" t="e">
        <f>(Ford!#REF!)</f>
        <v>#REF!</v>
      </c>
      <c r="S955" s="12" t="e">
        <f>(Ford!#REF!)</f>
        <v>#REF!</v>
      </c>
      <c r="T955" s="12" t="e">
        <f>(Ford!#REF!)</f>
        <v>#REF!</v>
      </c>
      <c r="U955" s="12" t="e">
        <f>(Ford!#REF!)</f>
        <v>#REF!</v>
      </c>
      <c r="V955" s="12" t="e">
        <f>(Ford!#REF!)</f>
        <v>#REF!</v>
      </c>
      <c r="W955" s="12" t="e">
        <f>(Ford!#REF!)</f>
        <v>#REF!</v>
      </c>
      <c r="X955" s="8" t="e">
        <f>(Ford!#REF!)</f>
        <v>#REF!</v>
      </c>
      <c r="Y955" s="8" t="e">
        <f>(Ford!#REF!)</f>
        <v>#REF!</v>
      </c>
      <c r="Z955" s="9" t="e">
        <f>(Ford!#REF!)</f>
        <v>#REF!</v>
      </c>
      <c r="AA955" s="8" t="e">
        <f>(Ford!#REF!)</f>
        <v>#REF!</v>
      </c>
      <c r="AB955" s="8" t="e">
        <f>(Ford!#REF!)</f>
        <v>#REF!</v>
      </c>
      <c r="AC955" s="8" t="e">
        <f>(Ford!#REF!)</f>
        <v>#REF!</v>
      </c>
      <c r="AD955" s="8" t="e">
        <f>(Ford!#REF!)</f>
        <v>#REF!</v>
      </c>
    </row>
    <row r="956" spans="1:30" customFormat="1" x14ac:dyDescent="0.25">
      <c r="A956" s="7" t="s">
        <v>1980</v>
      </c>
      <c r="B956" s="8" t="str">
        <f>(GM!A21)</f>
        <v>CTS-V Sedan</v>
      </c>
      <c r="C956" s="9" t="str">
        <f>(GM!B21)</f>
        <v>2016-2018</v>
      </c>
      <c r="D956" s="59" t="str">
        <f>(GM!C21)</f>
        <v>FF10</v>
      </c>
      <c r="E956" s="8" t="str">
        <f>(GM!D21)</f>
        <v>Liquid Metal</v>
      </c>
      <c r="F956" s="8" t="str">
        <f>(GM!E21)</f>
        <v>10L009520043LM</v>
      </c>
      <c r="G956" s="14">
        <f>(GM!F21)</f>
        <v>25</v>
      </c>
      <c r="H956" s="12" t="str">
        <f>(GM!G21)</f>
        <v>20"</v>
      </c>
      <c r="I956" s="12" t="str">
        <f>(GM!H21)</f>
        <v>9.5"</v>
      </c>
      <c r="J956" s="12" t="str">
        <f>(GM!I21)</f>
        <v>20</v>
      </c>
      <c r="K956" s="12" t="str">
        <f>(GM!J21)</f>
        <v>5x120</v>
      </c>
      <c r="L956" s="12">
        <f>(GM!K21)</f>
        <v>72.599999999999994</v>
      </c>
      <c r="M956" s="8" t="str">
        <f>(GM!L21)</f>
        <v>Low Offset</v>
      </c>
      <c r="N956" s="8">
        <f>(GM!M21)</f>
        <v>0</v>
      </c>
      <c r="O956" s="9" t="str">
        <f>(GM!N21)</f>
        <v>265/30R20</v>
      </c>
      <c r="P956" s="60" t="str">
        <f>(GM!O21)</f>
        <v>FF10</v>
      </c>
      <c r="Q956" s="8" t="str">
        <f>(GM!P21)</f>
        <v>10L011043043LM</v>
      </c>
      <c r="R956" s="14">
        <f>(GM!Q21)</f>
        <v>8</v>
      </c>
      <c r="S956" s="12" t="str">
        <f>(GM!R21)</f>
        <v>20"</v>
      </c>
      <c r="T956" s="12" t="str">
        <f>(GM!S21)</f>
        <v>11.0"</v>
      </c>
      <c r="U956" s="12" t="str">
        <f>(GM!T21)</f>
        <v>43</v>
      </c>
      <c r="V956" s="12" t="str">
        <f>(GM!U21)</f>
        <v>5x120</v>
      </c>
      <c r="W956" s="12">
        <f>(GM!V21)</f>
        <v>72.599999999999994</v>
      </c>
      <c r="X956" s="8" t="str">
        <f>(GM!W21)</f>
        <v>Low Offset</v>
      </c>
      <c r="Y956" s="8">
        <f>(GM!X21)</f>
        <v>0</v>
      </c>
      <c r="Z956" s="9" t="str">
        <f>(GM!Y21)</f>
        <v>295/25R20</v>
      </c>
      <c r="AA956">
        <f>(GM!Z21)</f>
        <v>0</v>
      </c>
      <c r="AB956" t="str">
        <f>(GM!AA21)</f>
        <v>Included</v>
      </c>
      <c r="AC956" t="str">
        <f>(GM!AB21)</f>
        <v>LNM1415041C60-ZN</v>
      </c>
      <c r="AD956" t="str">
        <f>(GM!AC21)</f>
        <v>HR726-671</v>
      </c>
    </row>
    <row r="957" spans="1:30" customFormat="1" x14ac:dyDescent="0.25">
      <c r="A957" s="7" t="s">
        <v>1980</v>
      </c>
      <c r="B957" s="8" t="str">
        <f>(GM!A22)</f>
        <v>CTS-V Sedan</v>
      </c>
      <c r="C957" s="9" t="str">
        <f>(GM!B22)</f>
        <v>2016-2018</v>
      </c>
      <c r="D957" s="59" t="str">
        <f>(GM!C22)</f>
        <v>FF11</v>
      </c>
      <c r="E957" s="8" t="str">
        <f>(GM!D22)</f>
        <v>Tarmac</v>
      </c>
      <c r="F957" s="8" t="str">
        <f>(GM!E22)</f>
        <v>11L009520043TM</v>
      </c>
      <c r="G957" s="14">
        <f>(GM!F22)</f>
        <v>20</v>
      </c>
      <c r="H957" s="12" t="str">
        <f>(GM!G22)</f>
        <v>20"</v>
      </c>
      <c r="I957" s="12" t="str">
        <f>(GM!H22)</f>
        <v>9.5"</v>
      </c>
      <c r="J957" s="12" t="str">
        <f>(GM!I22)</f>
        <v>20</v>
      </c>
      <c r="K957" s="12" t="str">
        <f>(GM!J22)</f>
        <v>5x120</v>
      </c>
      <c r="L957" s="12">
        <f>(GM!K22)</f>
        <v>72.599999999999994</v>
      </c>
      <c r="M957" s="8" t="str">
        <f>(GM!L22)</f>
        <v>Low Offset</v>
      </c>
      <c r="N957" s="8">
        <f>(GM!M22)</f>
        <v>0</v>
      </c>
      <c r="O957" s="9" t="str">
        <f>(GM!N22)</f>
        <v>265/30R20</v>
      </c>
      <c r="P957" s="60" t="str">
        <f>(GM!O22)</f>
        <v>FF11</v>
      </c>
      <c r="Q957" s="8" t="str">
        <f>(GM!P22)</f>
        <v>11L011043043TM</v>
      </c>
      <c r="R957" s="14">
        <f>(GM!Q22)</f>
        <v>26</v>
      </c>
      <c r="S957" s="12" t="str">
        <f>(GM!R22)</f>
        <v>20"</v>
      </c>
      <c r="T957" s="12" t="str">
        <f>(GM!S22)</f>
        <v>11.0"</v>
      </c>
      <c r="U957" s="12" t="str">
        <f>(GM!T22)</f>
        <v>43</v>
      </c>
      <c r="V957" s="12" t="str">
        <f>(GM!U22)</f>
        <v>5x120</v>
      </c>
      <c r="W957" s="12">
        <f>(GM!V22)</f>
        <v>72.599999999999994</v>
      </c>
      <c r="X957" s="8" t="str">
        <f>(GM!W22)</f>
        <v>Low Offset</v>
      </c>
      <c r="Y957" s="8">
        <f>(GM!X22)</f>
        <v>0</v>
      </c>
      <c r="Z957" s="9" t="str">
        <f>(GM!Y22)</f>
        <v>295/25R20</v>
      </c>
      <c r="AA957">
        <f>(GM!Z22)</f>
        <v>0</v>
      </c>
      <c r="AB957" t="str">
        <f>(GM!AA22)</f>
        <v>Included</v>
      </c>
      <c r="AC957" t="str">
        <f>(GM!AB22)</f>
        <v>LNM1415041C60-ZN</v>
      </c>
      <c r="AD957" t="str">
        <f>(GM!AC22)</f>
        <v>HR726-671</v>
      </c>
    </row>
    <row r="958" spans="1:30" customFormat="1" x14ac:dyDescent="0.25">
      <c r="A958" s="7" t="s">
        <v>1980</v>
      </c>
      <c r="B958" s="8" t="str">
        <f>(GM!A23)</f>
        <v>CTS-V Sedan</v>
      </c>
      <c r="C958" s="9" t="str">
        <f>(GM!B23)</f>
        <v>2016-2018</v>
      </c>
      <c r="D958" s="59" t="str">
        <f>(GM!C23)</f>
        <v>FF11</v>
      </c>
      <c r="E958" s="8" t="str">
        <f>(GM!D23)</f>
        <v>Liquid Metal</v>
      </c>
      <c r="F958" s="8" t="str">
        <f>(GM!E23)</f>
        <v>11L009520043LM</v>
      </c>
      <c r="G958" s="14">
        <f>(GM!F23)</f>
        <v>29</v>
      </c>
      <c r="H958" s="12" t="str">
        <f>(GM!G23)</f>
        <v>20"</v>
      </c>
      <c r="I958" s="12" t="str">
        <f>(GM!H23)</f>
        <v>9.5"</v>
      </c>
      <c r="J958" s="12" t="str">
        <f>(GM!I23)</f>
        <v>20</v>
      </c>
      <c r="K958" s="12" t="str">
        <f>(GM!J23)</f>
        <v>5x120</v>
      </c>
      <c r="L958" s="12">
        <f>(GM!K23)</f>
        <v>72.599999999999994</v>
      </c>
      <c r="M958" s="8" t="str">
        <f>(GM!L23)</f>
        <v>Low Offset</v>
      </c>
      <c r="N958" s="8">
        <f>(GM!M23)</f>
        <v>0</v>
      </c>
      <c r="O958" s="9" t="str">
        <f>(GM!N23)</f>
        <v>265/30R20</v>
      </c>
      <c r="P958" s="60" t="str">
        <f>(GM!O23)</f>
        <v>FF11</v>
      </c>
      <c r="Q958" s="8" t="str">
        <f>(GM!P23)</f>
        <v>11L011043043LM</v>
      </c>
      <c r="R958" s="14">
        <f>(GM!Q23)</f>
        <v>16</v>
      </c>
      <c r="S958" s="12" t="str">
        <f>(GM!R23)</f>
        <v>20"</v>
      </c>
      <c r="T958" s="12" t="str">
        <f>(GM!S23)</f>
        <v>11.0"</v>
      </c>
      <c r="U958" s="12" t="str">
        <f>(GM!T23)</f>
        <v>43</v>
      </c>
      <c r="V958" s="12" t="str">
        <f>(GM!U23)</f>
        <v>5x120</v>
      </c>
      <c r="W958" s="12">
        <f>(GM!V23)</f>
        <v>72.599999999999994</v>
      </c>
      <c r="X958" s="8" t="str">
        <f>(GM!W23)</f>
        <v>Low Offset</v>
      </c>
      <c r="Y958" s="8">
        <f>(GM!X23)</f>
        <v>0</v>
      </c>
      <c r="Z958" s="9" t="str">
        <f>(GM!Y23)</f>
        <v>295/25R20</v>
      </c>
      <c r="AA958">
        <f>(GM!Z23)</f>
        <v>0</v>
      </c>
      <c r="AB958" t="str">
        <f>(GM!AA23)</f>
        <v>Included</v>
      </c>
      <c r="AC958" t="str">
        <f>(GM!AB23)</f>
        <v>LNM1415041C60-ZN</v>
      </c>
      <c r="AD958" t="str">
        <f>(GM!AC23)</f>
        <v>HR726-671</v>
      </c>
    </row>
    <row r="959" spans="1:30" customFormat="1" x14ac:dyDescent="0.25">
      <c r="A959" s="7" t="s">
        <v>1980</v>
      </c>
      <c r="B959" s="8" t="e">
        <f>(GM!#REF!)</f>
        <v>#REF!</v>
      </c>
      <c r="C959" s="9" t="e">
        <f>(GM!#REF!)</f>
        <v>#REF!</v>
      </c>
      <c r="D959" s="59" t="e">
        <f>(GM!#REF!)</f>
        <v>#REF!</v>
      </c>
      <c r="E959" s="8" t="e">
        <f>(GM!#REF!)</f>
        <v>#REF!</v>
      </c>
      <c r="F959" s="8" t="e">
        <f>(GM!#REF!)</f>
        <v>#REF!</v>
      </c>
      <c r="G959" s="14" t="e">
        <f>(GM!#REF!)</f>
        <v>#REF!</v>
      </c>
      <c r="H959" s="12" t="e">
        <f>(GM!#REF!)</f>
        <v>#REF!</v>
      </c>
      <c r="I959" s="12" t="e">
        <f>(GM!#REF!)</f>
        <v>#REF!</v>
      </c>
      <c r="J959" s="12" t="e">
        <f>(GM!#REF!)</f>
        <v>#REF!</v>
      </c>
      <c r="K959" s="12" t="e">
        <f>(GM!#REF!)</f>
        <v>#REF!</v>
      </c>
      <c r="L959" s="12" t="e">
        <f>(GM!#REF!)</f>
        <v>#REF!</v>
      </c>
      <c r="M959" s="8" t="e">
        <f>(GM!#REF!)</f>
        <v>#REF!</v>
      </c>
      <c r="N959" s="8" t="e">
        <f>(GM!#REF!)</f>
        <v>#REF!</v>
      </c>
      <c r="O959" s="9" t="e">
        <f>(GM!#REF!)</f>
        <v>#REF!</v>
      </c>
      <c r="P959" s="60" t="e">
        <f>(GM!#REF!)</f>
        <v>#REF!</v>
      </c>
      <c r="Q959" s="8" t="e">
        <f>(GM!#REF!)</f>
        <v>#REF!</v>
      </c>
      <c r="R959" s="14" t="e">
        <f>(GM!#REF!)</f>
        <v>#REF!</v>
      </c>
      <c r="S959" s="12" t="e">
        <f>(GM!#REF!)</f>
        <v>#REF!</v>
      </c>
      <c r="T959" s="12" t="e">
        <f>(GM!#REF!)</f>
        <v>#REF!</v>
      </c>
      <c r="U959" s="12" t="e">
        <f>(GM!#REF!)</f>
        <v>#REF!</v>
      </c>
      <c r="V959" s="12" t="e">
        <f>(GM!#REF!)</f>
        <v>#REF!</v>
      </c>
      <c r="W959" s="12" t="e">
        <f>(GM!#REF!)</f>
        <v>#REF!</v>
      </c>
      <c r="X959" s="8" t="e">
        <f>(GM!#REF!)</f>
        <v>#REF!</v>
      </c>
      <c r="Y959" s="8" t="e">
        <f>(GM!#REF!)</f>
        <v>#REF!</v>
      </c>
      <c r="Z959" s="9" t="e">
        <f>(GM!#REF!)</f>
        <v>#REF!</v>
      </c>
      <c r="AA959" t="e">
        <f>(GM!#REF!)</f>
        <v>#REF!</v>
      </c>
      <c r="AB959" t="e">
        <f>(GM!#REF!)</f>
        <v>#REF!</v>
      </c>
      <c r="AC959" t="e">
        <f>(GM!#REF!)</f>
        <v>#REF!</v>
      </c>
      <c r="AD959" t="e">
        <f>(GM!#REF!)</f>
        <v>#REF!</v>
      </c>
    </row>
    <row r="960" spans="1:30" customFormat="1" x14ac:dyDescent="0.25">
      <c r="A960" s="7" t="s">
        <v>1976</v>
      </c>
      <c r="B960" s="8" t="str">
        <f>(Mercedes!A2)</f>
        <v>A45 AMG</v>
      </c>
      <c r="C960" s="9" t="str">
        <f>(Mercedes!B2)</f>
        <v>2013-2018</v>
      </c>
      <c r="D960" s="59" t="str">
        <f>(Mercedes!C2)</f>
        <v>FF01</v>
      </c>
      <c r="E960" s="8" t="str">
        <f>(Mercedes!D2)</f>
        <v>Tarmac</v>
      </c>
      <c r="F960" s="8" t="str">
        <f>(Mercedes!E2)</f>
        <v>01H908547013TM</v>
      </c>
      <c r="G960" s="14">
        <f>(Mercedes!F2)</f>
        <v>10</v>
      </c>
      <c r="H960" s="12" t="str">
        <f>(Mercedes!G2)</f>
        <v>19"</v>
      </c>
      <c r="I960" s="12" t="str">
        <f>(Mercedes!H2)</f>
        <v>8.5"</v>
      </c>
      <c r="J960" s="12" t="str">
        <f>(Mercedes!I2)</f>
        <v>47</v>
      </c>
      <c r="K960" s="12" t="str">
        <f>(Mercedes!J2)</f>
        <v>5x112</v>
      </c>
      <c r="L960" s="12">
        <f>(Mercedes!K2)</f>
        <v>66.56</v>
      </c>
      <c r="M960" s="8" t="str">
        <f>(Mercedes!L2)</f>
        <v>High Offset</v>
      </c>
      <c r="N960" s="8">
        <f>(Mercedes!M2)</f>
        <v>23.2</v>
      </c>
      <c r="O960" s="9" t="str">
        <f>(Mercedes!N2)</f>
        <v>235/35R19</v>
      </c>
      <c r="P960" s="60" t="str">
        <f>(Mercedes!O2)</f>
        <v>FF01</v>
      </c>
      <c r="Q960" s="8" t="str">
        <f>(Mercedes!P2)</f>
        <v>01H908547013TM</v>
      </c>
      <c r="R960" s="14">
        <f>(Mercedes!Q2)</f>
        <v>10</v>
      </c>
      <c r="S960" s="12" t="str">
        <f>(Mercedes!R2)</f>
        <v>19"</v>
      </c>
      <c r="T960" s="12" t="str">
        <f>(Mercedes!S2)</f>
        <v>8.5"</v>
      </c>
      <c r="U960" s="12" t="str">
        <f>(Mercedes!T2)</f>
        <v>47</v>
      </c>
      <c r="V960" s="12" t="str">
        <f>(Mercedes!U2)</f>
        <v>5x112</v>
      </c>
      <c r="W960" s="12">
        <f>(Mercedes!V2)</f>
        <v>66.56</v>
      </c>
      <c r="X960" s="8" t="str">
        <f>(Mercedes!W2)</f>
        <v>High Offset</v>
      </c>
      <c r="Y960" s="8">
        <f>(Mercedes!X2)</f>
        <v>23.2</v>
      </c>
      <c r="Z960" s="9" t="str">
        <f>(Mercedes!Y2)</f>
        <v>235/35R19</v>
      </c>
      <c r="AA960" s="8">
        <f>(Mercedes!Z2)</f>
        <v>0</v>
      </c>
      <c r="AB960" s="8" t="str">
        <f>(Mercedes!AA2)</f>
        <v>Included</v>
      </c>
      <c r="AC960" s="8" t="str">
        <f>(Mercedes!AB2)</f>
        <v>LBM1415027C60-ZN</v>
      </c>
      <c r="AD960" s="8">
        <f>(Mercedes!AC2)</f>
        <v>0</v>
      </c>
    </row>
    <row r="961" spans="1:30" customFormat="1" x14ac:dyDescent="0.25">
      <c r="A961" s="7" t="s">
        <v>1976</v>
      </c>
      <c r="B961" s="8" t="str">
        <f>(Mercedes!A3)</f>
        <v>A45 AMG</v>
      </c>
      <c r="C961" s="9" t="str">
        <f>(Mercedes!B3)</f>
        <v>2013-2018</v>
      </c>
      <c r="D961" s="59" t="str">
        <f>(Mercedes!C3)</f>
        <v>FF01</v>
      </c>
      <c r="E961" s="8" t="str">
        <f>(Mercedes!D3)</f>
        <v>Liquid Silver</v>
      </c>
      <c r="F961" s="8" t="str">
        <f>(Mercedes!E3)</f>
        <v>01H908547013LS</v>
      </c>
      <c r="G961" s="14">
        <f>(Mercedes!F3)</f>
        <v>1</v>
      </c>
      <c r="H961" s="12" t="str">
        <f>(Mercedes!G3)</f>
        <v>19"</v>
      </c>
      <c r="I961" s="12" t="str">
        <f>(Mercedes!H3)</f>
        <v>8.5"</v>
      </c>
      <c r="J961" s="12" t="str">
        <f>(Mercedes!I3)</f>
        <v>47</v>
      </c>
      <c r="K961" s="12" t="str">
        <f>(Mercedes!J3)</f>
        <v>5x112</v>
      </c>
      <c r="L961" s="12">
        <f>(Mercedes!K3)</f>
        <v>66.56</v>
      </c>
      <c r="M961" s="8" t="str">
        <f>(Mercedes!L3)</f>
        <v>High Offset</v>
      </c>
      <c r="N961" s="8">
        <f>(Mercedes!M3)</f>
        <v>23.2</v>
      </c>
      <c r="O961" s="9" t="str">
        <f>(Mercedes!N3)</f>
        <v>235/35R19</v>
      </c>
      <c r="P961" s="60" t="str">
        <f>(Mercedes!O3)</f>
        <v>FF01</v>
      </c>
      <c r="Q961" s="8" t="str">
        <f>(Mercedes!P3)</f>
        <v>01H908547013LS</v>
      </c>
      <c r="R961" s="14">
        <f>(Mercedes!Q3)</f>
        <v>1</v>
      </c>
      <c r="S961" s="12" t="str">
        <f>(Mercedes!R3)</f>
        <v>19"</v>
      </c>
      <c r="T961" s="12" t="str">
        <f>(Mercedes!S3)</f>
        <v>8.5"</v>
      </c>
      <c r="U961" s="12" t="str">
        <f>(Mercedes!T3)</f>
        <v>47</v>
      </c>
      <c r="V961" s="12" t="str">
        <f>(Mercedes!U3)</f>
        <v>5x112</v>
      </c>
      <c r="W961" s="12">
        <f>(Mercedes!V3)</f>
        <v>66.56</v>
      </c>
      <c r="X961" s="8" t="str">
        <f>(Mercedes!W3)</f>
        <v>High Offset</v>
      </c>
      <c r="Y961" s="8">
        <f>(Mercedes!X3)</f>
        <v>23.2</v>
      </c>
      <c r="Z961" s="9" t="str">
        <f>(Mercedes!Y3)</f>
        <v>235/35R19</v>
      </c>
      <c r="AA961" s="8">
        <f>(Mercedes!Z3)</f>
        <v>0</v>
      </c>
      <c r="AB961" s="8">
        <f>(Mercedes!AA3)</f>
        <v>0</v>
      </c>
      <c r="AC961" s="8" t="str">
        <f>(Mercedes!AB3)</f>
        <v>LBM1415027C60-ZN</v>
      </c>
      <c r="AD961" s="8">
        <f>(Mercedes!AC3)</f>
        <v>0</v>
      </c>
    </row>
    <row r="962" spans="1:30" customFormat="1" x14ac:dyDescent="0.25">
      <c r="A962" s="7" t="s">
        <v>1976</v>
      </c>
      <c r="B962" s="8" t="str">
        <f>(Mercedes!A4)</f>
        <v>A45 AMG</v>
      </c>
      <c r="C962" s="9" t="str">
        <f>(Mercedes!B4)</f>
        <v>2013-2018</v>
      </c>
      <c r="D962" s="59" t="str">
        <f>(Mercedes!C4)</f>
        <v>FF04</v>
      </c>
      <c r="E962" s="8" t="str">
        <f>(Mercedes!D4)</f>
        <v>Tarmac</v>
      </c>
      <c r="F962" s="8" t="str">
        <f>(Mercedes!E4)</f>
        <v>04H908547013TM</v>
      </c>
      <c r="G962" s="14">
        <f>(Mercedes!F4)</f>
        <v>17</v>
      </c>
      <c r="H962" s="12" t="str">
        <f>(Mercedes!G4)</f>
        <v>19"</v>
      </c>
      <c r="I962" s="12" t="str">
        <f>(Mercedes!H4)</f>
        <v>8.5"</v>
      </c>
      <c r="J962" s="12" t="str">
        <f>(Mercedes!I4)</f>
        <v>47</v>
      </c>
      <c r="K962" s="12" t="str">
        <f>(Mercedes!J4)</f>
        <v>5x112</v>
      </c>
      <c r="L962" s="12">
        <f>(Mercedes!K4)</f>
        <v>66.56</v>
      </c>
      <c r="M962" s="8" t="str">
        <f>(Mercedes!L4)</f>
        <v>High Offset</v>
      </c>
      <c r="N962" s="8">
        <f>(Mercedes!M4)</f>
        <v>22.8</v>
      </c>
      <c r="O962" s="9" t="str">
        <f>(Mercedes!N4)</f>
        <v>235/35R19</v>
      </c>
      <c r="P962" s="60" t="str">
        <f>(Mercedes!O4)</f>
        <v>FF04</v>
      </c>
      <c r="Q962" s="8" t="str">
        <f>(Mercedes!P4)</f>
        <v>04H908547013TM</v>
      </c>
      <c r="R962" s="14">
        <f>(Mercedes!Q4)</f>
        <v>17</v>
      </c>
      <c r="S962" s="12" t="str">
        <f>(Mercedes!R4)</f>
        <v>19"</v>
      </c>
      <c r="T962" s="12" t="str">
        <f>(Mercedes!S4)</f>
        <v>8.5"</v>
      </c>
      <c r="U962" s="12" t="str">
        <f>(Mercedes!T4)</f>
        <v>47</v>
      </c>
      <c r="V962" s="12" t="str">
        <f>(Mercedes!U4)</f>
        <v>5x112</v>
      </c>
      <c r="W962" s="12">
        <f>(Mercedes!V4)</f>
        <v>66.56</v>
      </c>
      <c r="X962" s="8" t="str">
        <f>(Mercedes!W4)</f>
        <v>High Offset</v>
      </c>
      <c r="Y962" s="8">
        <f>(Mercedes!X4)</f>
        <v>22.8</v>
      </c>
      <c r="Z962" s="9" t="str">
        <f>(Mercedes!Y4)</f>
        <v>235/35R19</v>
      </c>
      <c r="AA962" s="8">
        <f>(Mercedes!Z4)</f>
        <v>0</v>
      </c>
      <c r="AB962" s="8" t="str">
        <f>(Mercedes!AA4)</f>
        <v>Included</v>
      </c>
      <c r="AC962" s="8" t="str">
        <f>(Mercedes!AB4)</f>
        <v>LBM1415027C60-ZN</v>
      </c>
      <c r="AD962" s="8">
        <f>(Mercedes!AC4)</f>
        <v>0</v>
      </c>
    </row>
    <row r="963" spans="1:30" customFormat="1" x14ac:dyDescent="0.25">
      <c r="A963" s="7" t="s">
        <v>1976</v>
      </c>
      <c r="B963" s="8" t="str">
        <f>(Mercedes!A5)</f>
        <v>A45 AMG</v>
      </c>
      <c r="C963" s="9" t="str">
        <f>(Mercedes!B5)</f>
        <v>2013-2018</v>
      </c>
      <c r="D963" s="59" t="str">
        <f>(Mercedes!C5)</f>
        <v>FF04</v>
      </c>
      <c r="E963" s="8" t="str">
        <f>(Mercedes!D5)</f>
        <v>Liquid Metal</v>
      </c>
      <c r="F963" s="8" t="str">
        <f>(Mercedes!E5)</f>
        <v>04H908547013LM</v>
      </c>
      <c r="G963" s="14">
        <f>(Mercedes!F5)</f>
        <v>19</v>
      </c>
      <c r="H963" s="12" t="str">
        <f>(Mercedes!G5)</f>
        <v>19"</v>
      </c>
      <c r="I963" s="12" t="str">
        <f>(Mercedes!H5)</f>
        <v>8.5"</v>
      </c>
      <c r="J963" s="12" t="str">
        <f>(Mercedes!I5)</f>
        <v>47</v>
      </c>
      <c r="K963" s="12" t="str">
        <f>(Mercedes!J5)</f>
        <v>5x112</v>
      </c>
      <c r="L963" s="12">
        <f>(Mercedes!K5)</f>
        <v>66.56</v>
      </c>
      <c r="M963" s="8" t="str">
        <f>(Mercedes!L5)</f>
        <v>High Offset</v>
      </c>
      <c r="N963" s="8">
        <f>(Mercedes!M5)</f>
        <v>22.8</v>
      </c>
      <c r="O963" s="9" t="str">
        <f>(Mercedes!N5)</f>
        <v>235/35R19</v>
      </c>
      <c r="P963" s="60" t="str">
        <f>(Mercedes!O5)</f>
        <v>FF04</v>
      </c>
      <c r="Q963" s="8" t="str">
        <f>(Mercedes!P5)</f>
        <v>04H908547013LM</v>
      </c>
      <c r="R963" s="14">
        <f>(Mercedes!Q5)</f>
        <v>19</v>
      </c>
      <c r="S963" s="12" t="str">
        <f>(Mercedes!R5)</f>
        <v>19"</v>
      </c>
      <c r="T963" s="12" t="str">
        <f>(Mercedes!S5)</f>
        <v>8.5"</v>
      </c>
      <c r="U963" s="12" t="str">
        <f>(Mercedes!T5)</f>
        <v>47</v>
      </c>
      <c r="V963" s="12" t="str">
        <f>(Mercedes!U5)</f>
        <v>5x112</v>
      </c>
      <c r="W963" s="12">
        <f>(Mercedes!V5)</f>
        <v>66.56</v>
      </c>
      <c r="X963" s="8" t="str">
        <f>(Mercedes!W5)</f>
        <v>High Offset</v>
      </c>
      <c r="Y963" s="8">
        <f>(Mercedes!X5)</f>
        <v>22.8</v>
      </c>
      <c r="Z963" s="9" t="str">
        <f>(Mercedes!Y5)</f>
        <v>235/35R19</v>
      </c>
      <c r="AA963" s="8">
        <f>(Mercedes!Z5)</f>
        <v>0</v>
      </c>
      <c r="AB963" s="8">
        <f>(Mercedes!AA5)</f>
        <v>0</v>
      </c>
      <c r="AC963" s="8" t="str">
        <f>(Mercedes!AB5)</f>
        <v>LBM1415027C60-ZN</v>
      </c>
      <c r="AD963" s="8">
        <f>(Mercedes!AC5)</f>
        <v>0</v>
      </c>
    </row>
    <row r="964" spans="1:30" customFormat="1" x14ac:dyDescent="0.25">
      <c r="A964" s="7" t="s">
        <v>1976</v>
      </c>
      <c r="B964" s="8" t="str">
        <f>(Mercedes!A6)</f>
        <v>A45 AMG</v>
      </c>
      <c r="C964" s="9" t="str">
        <f>(Mercedes!B6)</f>
        <v>2013-2018</v>
      </c>
      <c r="D964" s="59" t="str">
        <f>(Mercedes!C6)</f>
        <v>FF10</v>
      </c>
      <c r="E964" s="8" t="str">
        <f>(Mercedes!D6)</f>
        <v>Tarmac</v>
      </c>
      <c r="F964" s="8" t="str">
        <f>(Mercedes!E6)</f>
        <v>10H908547013TM</v>
      </c>
      <c r="G964" s="14">
        <f>(Mercedes!F6)</f>
        <v>-3</v>
      </c>
      <c r="H964" s="12" t="str">
        <f>(Mercedes!G6)</f>
        <v>19"</v>
      </c>
      <c r="I964" s="12" t="str">
        <f>(Mercedes!H6)</f>
        <v>8.5"</v>
      </c>
      <c r="J964" s="12" t="str">
        <f>(Mercedes!I6)</f>
        <v>47</v>
      </c>
      <c r="K964" s="12" t="str">
        <f>(Mercedes!J6)</f>
        <v>5x112</v>
      </c>
      <c r="L964" s="12">
        <f>(Mercedes!K6)</f>
        <v>66.56</v>
      </c>
      <c r="M964" s="8" t="str">
        <f>(Mercedes!L6)</f>
        <v>High Offset</v>
      </c>
      <c r="N964" s="8">
        <f>(Mercedes!M6)</f>
        <v>0</v>
      </c>
      <c r="O964" s="9" t="str">
        <f>(Mercedes!N6)</f>
        <v>235/35R19</v>
      </c>
      <c r="P964" s="60" t="str">
        <f>(Mercedes!O6)</f>
        <v>FF10</v>
      </c>
      <c r="Q964" s="8" t="str">
        <f>(Mercedes!P6)</f>
        <v>10H908547013TM</v>
      </c>
      <c r="R964" s="14">
        <f>(Mercedes!Q6)</f>
        <v>-3</v>
      </c>
      <c r="S964" s="12" t="str">
        <f>(Mercedes!R6)</f>
        <v>19"</v>
      </c>
      <c r="T964" s="12" t="str">
        <f>(Mercedes!S6)</f>
        <v>8.5"</v>
      </c>
      <c r="U964" s="12" t="str">
        <f>(Mercedes!T6)</f>
        <v>47</v>
      </c>
      <c r="V964" s="12" t="str">
        <f>(Mercedes!U6)</f>
        <v>5x112</v>
      </c>
      <c r="W964" s="12">
        <f>(Mercedes!V6)</f>
        <v>66.56</v>
      </c>
      <c r="X964" s="8" t="str">
        <f>(Mercedes!W6)</f>
        <v>High Offset</v>
      </c>
      <c r="Y964" s="8">
        <f>(Mercedes!X6)</f>
        <v>0</v>
      </c>
      <c r="Z964" s="9" t="str">
        <f>(Mercedes!Y6)</f>
        <v>235/35R19</v>
      </c>
      <c r="AA964" s="8" t="str">
        <f>(Mercedes!Z6)</f>
        <v>Requires 3mm spacers</v>
      </c>
      <c r="AB964" s="8" t="str">
        <f>(Mercedes!AA6)</f>
        <v>Included</v>
      </c>
      <c r="AC964" s="8" t="str">
        <f>(Mercedes!AB6)</f>
        <v>LBM1415027C60-ZN</v>
      </c>
      <c r="AD964" s="8">
        <f>(Mercedes!AC6)</f>
        <v>0</v>
      </c>
    </row>
    <row r="965" spans="1:30" customFormat="1" x14ac:dyDescent="0.25">
      <c r="A965" s="7" t="s">
        <v>1976</v>
      </c>
      <c r="B965" s="8" t="str">
        <f>(Mercedes!A7)</f>
        <v>A45 AMG</v>
      </c>
      <c r="C965" s="9" t="str">
        <f>(Mercedes!B7)</f>
        <v>2013-2018</v>
      </c>
      <c r="D965" s="59" t="str">
        <f>(Mercedes!C7)</f>
        <v>FF10</v>
      </c>
      <c r="E965" s="8" t="str">
        <f>(Mercedes!D7)</f>
        <v>Liquid Metal</v>
      </c>
      <c r="F965" s="8" t="str">
        <f>(Mercedes!E7)</f>
        <v>10H908547013LM</v>
      </c>
      <c r="G965" s="14">
        <f>(Mercedes!F7)</f>
        <v>-8</v>
      </c>
      <c r="H965" s="12" t="str">
        <f>(Mercedes!G7)</f>
        <v>19"</v>
      </c>
      <c r="I965" s="12" t="str">
        <f>(Mercedes!H7)</f>
        <v>8.5"</v>
      </c>
      <c r="J965" s="12" t="str">
        <f>(Mercedes!I7)</f>
        <v>47</v>
      </c>
      <c r="K965" s="12" t="str">
        <f>(Mercedes!J7)</f>
        <v>5x112</v>
      </c>
      <c r="L965" s="12">
        <f>(Mercedes!K7)</f>
        <v>66.56</v>
      </c>
      <c r="M965" s="8" t="str">
        <f>(Mercedes!L7)</f>
        <v>High Offset</v>
      </c>
      <c r="N965" s="8">
        <f>(Mercedes!M7)</f>
        <v>0</v>
      </c>
      <c r="O965" s="9" t="str">
        <f>(Mercedes!N7)</f>
        <v>235/35R19</v>
      </c>
      <c r="P965" s="60" t="str">
        <f>(Mercedes!O7)</f>
        <v>FF10</v>
      </c>
      <c r="Q965" s="8" t="str">
        <f>(Mercedes!P7)</f>
        <v>10H908547013LM</v>
      </c>
      <c r="R965" s="14">
        <f>(Mercedes!Q7)</f>
        <v>-8</v>
      </c>
      <c r="S965" s="12" t="str">
        <f>(Mercedes!R7)</f>
        <v>19"</v>
      </c>
      <c r="T965" s="12" t="str">
        <f>(Mercedes!S7)</f>
        <v>8.5"</v>
      </c>
      <c r="U965" s="12" t="str">
        <f>(Mercedes!T7)</f>
        <v>47</v>
      </c>
      <c r="V965" s="12" t="str">
        <f>(Mercedes!U7)</f>
        <v>5x112</v>
      </c>
      <c r="W965" s="12">
        <f>(Mercedes!V7)</f>
        <v>66.56</v>
      </c>
      <c r="X965" s="8" t="str">
        <f>(Mercedes!W7)</f>
        <v>High Offset</v>
      </c>
      <c r="Y965" s="8">
        <f>(Mercedes!X7)</f>
        <v>0</v>
      </c>
      <c r="Z965" s="9" t="str">
        <f>(Mercedes!Y7)</f>
        <v>235/35R19</v>
      </c>
      <c r="AA965" s="8" t="str">
        <f>(Mercedes!Z7)</f>
        <v>Requires 3mm spacers</v>
      </c>
      <c r="AB965" s="8" t="str">
        <f>(Mercedes!AA7)</f>
        <v>Included</v>
      </c>
      <c r="AC965" s="8" t="str">
        <f>(Mercedes!AB7)</f>
        <v>LBM1415027C60-ZN</v>
      </c>
      <c r="AD965" s="8">
        <f>(Mercedes!AC7)</f>
        <v>0</v>
      </c>
    </row>
    <row r="966" spans="1:30" customFormat="1" x14ac:dyDescent="0.25">
      <c r="A966" s="7" t="s">
        <v>1976</v>
      </c>
      <c r="B966" s="8" t="str">
        <f>(Mercedes!A8)</f>
        <v>A45 AMG</v>
      </c>
      <c r="C966" s="9" t="str">
        <f>(Mercedes!B8)</f>
        <v>2013-2018</v>
      </c>
      <c r="D966" s="59" t="str">
        <f>(Mercedes!C8)</f>
        <v>FF11</v>
      </c>
      <c r="E966" s="8" t="str">
        <f>(Mercedes!D8)</f>
        <v>Tarmac</v>
      </c>
      <c r="F966" s="8" t="str">
        <f>(Mercedes!E8)</f>
        <v>11H908547013TM</v>
      </c>
      <c r="G966" s="14">
        <f>(Mercedes!F8)</f>
        <v>4</v>
      </c>
      <c r="H966" s="12" t="str">
        <f>(Mercedes!G8)</f>
        <v>19"</v>
      </c>
      <c r="I966" s="12" t="str">
        <f>(Mercedes!H8)</f>
        <v>8.5"</v>
      </c>
      <c r="J966" s="12" t="str">
        <f>(Mercedes!I8)</f>
        <v>47</v>
      </c>
      <c r="K966" s="12" t="str">
        <f>(Mercedes!J8)</f>
        <v>5x112</v>
      </c>
      <c r="L966" s="12">
        <f>(Mercedes!K8)</f>
        <v>66.56</v>
      </c>
      <c r="M966" s="8" t="str">
        <f>(Mercedes!L8)</f>
        <v>High Offset</v>
      </c>
      <c r="N966" s="8">
        <f>(Mercedes!M8)</f>
        <v>0</v>
      </c>
      <c r="O966" s="9" t="str">
        <f>(Mercedes!N8)</f>
        <v>235/35R19</v>
      </c>
      <c r="P966" s="60" t="str">
        <f>(Mercedes!O8)</f>
        <v>FF11</v>
      </c>
      <c r="Q966" s="8" t="str">
        <f>(Mercedes!P8)</f>
        <v>11H908547013TM</v>
      </c>
      <c r="R966" s="14">
        <f>(Mercedes!Q8)</f>
        <v>4</v>
      </c>
      <c r="S966" s="12" t="str">
        <f>(Mercedes!R8)</f>
        <v>19"</v>
      </c>
      <c r="T966" s="12" t="str">
        <f>(Mercedes!S8)</f>
        <v>8.5"</v>
      </c>
      <c r="U966" s="12" t="str">
        <f>(Mercedes!T8)</f>
        <v>47</v>
      </c>
      <c r="V966" s="12" t="str">
        <f>(Mercedes!U8)</f>
        <v>5x112</v>
      </c>
      <c r="W966" s="12">
        <f>(Mercedes!V8)</f>
        <v>66.56</v>
      </c>
      <c r="X966" s="8" t="str">
        <f>(Mercedes!W8)</f>
        <v>High Offset</v>
      </c>
      <c r="Y966" s="8">
        <f>(Mercedes!X8)</f>
        <v>0</v>
      </c>
      <c r="Z966" s="9" t="str">
        <f>(Mercedes!Y8)</f>
        <v>235/35R19</v>
      </c>
      <c r="AA966" s="8" t="str">
        <f>(Mercedes!Z8)</f>
        <v>Requires 3mm spacers</v>
      </c>
      <c r="AB966" s="8" t="str">
        <f>(Mercedes!AA8)</f>
        <v>Included</v>
      </c>
      <c r="AC966" s="8" t="str">
        <f>(Mercedes!AB8)</f>
        <v>LBM1415027C60-ZN</v>
      </c>
      <c r="AD966" s="8">
        <f>(Mercedes!AC8)</f>
        <v>0</v>
      </c>
    </row>
    <row r="967" spans="1:30" customFormat="1" x14ac:dyDescent="0.25">
      <c r="A967" s="7" t="s">
        <v>1976</v>
      </c>
      <c r="B967" s="8" t="str">
        <f>(Mercedes!A9)</f>
        <v>A45 AMG</v>
      </c>
      <c r="C967" s="9" t="str">
        <f>(Mercedes!B9)</f>
        <v>2013-2018</v>
      </c>
      <c r="D967" s="59" t="str">
        <f>(Mercedes!C9)</f>
        <v>FF11</v>
      </c>
      <c r="E967" s="8" t="str">
        <f>(Mercedes!D9)</f>
        <v>Liquid Metal</v>
      </c>
      <c r="F967" s="8" t="str">
        <f>(Mercedes!E9)</f>
        <v>11H908547013LM</v>
      </c>
      <c r="G967" s="14">
        <f>(Mercedes!F9)</f>
        <v>3</v>
      </c>
      <c r="H967" s="12" t="str">
        <f>(Mercedes!G9)</f>
        <v>19"</v>
      </c>
      <c r="I967" s="12" t="str">
        <f>(Mercedes!H9)</f>
        <v>8.5"</v>
      </c>
      <c r="J967" s="12" t="str">
        <f>(Mercedes!I9)</f>
        <v>47</v>
      </c>
      <c r="K967" s="12" t="str">
        <f>(Mercedes!J9)</f>
        <v>5x112</v>
      </c>
      <c r="L967" s="12">
        <f>(Mercedes!K9)</f>
        <v>66.56</v>
      </c>
      <c r="M967" s="8" t="str">
        <f>(Mercedes!L9)</f>
        <v>High Offset</v>
      </c>
      <c r="N967" s="8">
        <f>(Mercedes!M9)</f>
        <v>0</v>
      </c>
      <c r="O967" s="9" t="str">
        <f>(Mercedes!N9)</f>
        <v>235/35R19</v>
      </c>
      <c r="P967" s="60" t="str">
        <f>(Mercedes!O9)</f>
        <v>FF11</v>
      </c>
      <c r="Q967" s="8" t="str">
        <f>(Mercedes!P9)</f>
        <v>11H908547013LM</v>
      </c>
      <c r="R967" s="14">
        <f>(Mercedes!Q9)</f>
        <v>3</v>
      </c>
      <c r="S967" s="12" t="str">
        <f>(Mercedes!R9)</f>
        <v>19"</v>
      </c>
      <c r="T967" s="12" t="str">
        <f>(Mercedes!S9)</f>
        <v>8.5"</v>
      </c>
      <c r="U967" s="12" t="str">
        <f>(Mercedes!T9)</f>
        <v>47</v>
      </c>
      <c r="V967" s="12" t="str">
        <f>(Mercedes!U9)</f>
        <v>5x112</v>
      </c>
      <c r="W967" s="12">
        <f>(Mercedes!V9)</f>
        <v>66.56</v>
      </c>
      <c r="X967" s="8" t="str">
        <f>(Mercedes!W9)</f>
        <v>High Offset</v>
      </c>
      <c r="Y967" s="8">
        <f>(Mercedes!X9)</f>
        <v>0</v>
      </c>
      <c r="Z967" s="9" t="str">
        <f>(Mercedes!Y9)</f>
        <v>235/35R19</v>
      </c>
      <c r="AA967" s="8" t="str">
        <f>(Mercedes!Z9)</f>
        <v>Requires 3mm spacers</v>
      </c>
      <c r="AB967" s="8" t="str">
        <f>(Mercedes!AA9)</f>
        <v>Included</v>
      </c>
      <c r="AC967" s="8" t="str">
        <f>(Mercedes!AB9)</f>
        <v>LBM1415027C60-ZN</v>
      </c>
      <c r="AD967" s="8">
        <f>(Mercedes!AC9)</f>
        <v>0</v>
      </c>
    </row>
    <row r="968" spans="1:30" customFormat="1" x14ac:dyDescent="0.25">
      <c r="A968" s="7" t="s">
        <v>1976</v>
      </c>
      <c r="B968" s="8" t="e">
        <f>(Mercedes!#REF!)</f>
        <v>#REF!</v>
      </c>
      <c r="C968" s="9" t="e">
        <f>(Mercedes!#REF!)</f>
        <v>#REF!</v>
      </c>
      <c r="D968" s="59" t="e">
        <f>(Mercedes!#REF!)</f>
        <v>#REF!</v>
      </c>
      <c r="E968" s="8" t="e">
        <f>(Mercedes!#REF!)</f>
        <v>#REF!</v>
      </c>
      <c r="F968" s="8" t="e">
        <f>(Mercedes!#REF!)</f>
        <v>#REF!</v>
      </c>
      <c r="G968" s="14" t="e">
        <f>(Mercedes!#REF!)</f>
        <v>#REF!</v>
      </c>
      <c r="H968" s="12" t="e">
        <f>(Mercedes!#REF!)</f>
        <v>#REF!</v>
      </c>
      <c r="I968" s="12" t="e">
        <f>(Mercedes!#REF!)</f>
        <v>#REF!</v>
      </c>
      <c r="J968" s="12" t="e">
        <f>(Mercedes!#REF!)</f>
        <v>#REF!</v>
      </c>
      <c r="K968" s="12" t="e">
        <f>(Mercedes!#REF!)</f>
        <v>#REF!</v>
      </c>
      <c r="L968" s="12" t="e">
        <f>(Mercedes!#REF!)</f>
        <v>#REF!</v>
      </c>
      <c r="M968" s="8" t="e">
        <f>(Mercedes!#REF!)</f>
        <v>#REF!</v>
      </c>
      <c r="N968" s="8" t="e">
        <f>(Mercedes!#REF!)</f>
        <v>#REF!</v>
      </c>
      <c r="O968" s="9" t="e">
        <f>(Mercedes!#REF!)</f>
        <v>#REF!</v>
      </c>
      <c r="P968" s="60" t="e">
        <f>(Mercedes!#REF!)</f>
        <v>#REF!</v>
      </c>
      <c r="Q968" s="8" t="e">
        <f>(Mercedes!#REF!)</f>
        <v>#REF!</v>
      </c>
      <c r="R968" s="14" t="e">
        <f>(Mercedes!#REF!)</f>
        <v>#REF!</v>
      </c>
      <c r="S968" s="12" t="e">
        <f>(Mercedes!#REF!)</f>
        <v>#REF!</v>
      </c>
      <c r="T968" s="12" t="e">
        <f>(Mercedes!#REF!)</f>
        <v>#REF!</v>
      </c>
      <c r="U968" s="12" t="e">
        <f>(Mercedes!#REF!)</f>
        <v>#REF!</v>
      </c>
      <c r="V968" s="12" t="e">
        <f>(Mercedes!#REF!)</f>
        <v>#REF!</v>
      </c>
      <c r="W968" s="12" t="e">
        <f>(Mercedes!#REF!)</f>
        <v>#REF!</v>
      </c>
      <c r="X968" s="8" t="e">
        <f>(Mercedes!#REF!)</f>
        <v>#REF!</v>
      </c>
      <c r="Y968" s="8" t="e">
        <f>(Mercedes!#REF!)</f>
        <v>#REF!</v>
      </c>
      <c r="Z968" s="9" t="e">
        <f>(Mercedes!#REF!)</f>
        <v>#REF!</v>
      </c>
      <c r="AA968" s="8" t="e">
        <f>(Mercedes!#REF!)</f>
        <v>#REF!</v>
      </c>
      <c r="AB968" s="8" t="e">
        <f>(Mercedes!#REF!)</f>
        <v>#REF!</v>
      </c>
      <c r="AC968" s="8" t="e">
        <f>(Mercedes!#REF!)</f>
        <v>#REF!</v>
      </c>
      <c r="AD968" s="8" t="e">
        <f>(Mercedes!#REF!)</f>
        <v>#REF!</v>
      </c>
    </row>
    <row r="969" spans="1:30" customFormat="1" x14ac:dyDescent="0.25">
      <c r="A969" s="7" t="s">
        <v>1976</v>
      </c>
      <c r="B969" s="8" t="e">
        <f>(Mercedes!#REF!)</f>
        <v>#REF!</v>
      </c>
      <c r="C969" s="9" t="e">
        <f>(Mercedes!#REF!)</f>
        <v>#REF!</v>
      </c>
      <c r="D969" s="59" t="e">
        <f>(Mercedes!#REF!)</f>
        <v>#REF!</v>
      </c>
      <c r="E969" s="8" t="e">
        <f>(Mercedes!#REF!)</f>
        <v>#REF!</v>
      </c>
      <c r="F969" s="8" t="e">
        <f>(Mercedes!#REF!)</f>
        <v>#REF!</v>
      </c>
      <c r="G969" s="14" t="e">
        <f>(Mercedes!#REF!)</f>
        <v>#REF!</v>
      </c>
      <c r="H969" s="12" t="e">
        <f>(Mercedes!#REF!)</f>
        <v>#REF!</v>
      </c>
      <c r="I969" s="12" t="e">
        <f>(Mercedes!#REF!)</f>
        <v>#REF!</v>
      </c>
      <c r="J969" s="12" t="e">
        <f>(Mercedes!#REF!)</f>
        <v>#REF!</v>
      </c>
      <c r="K969" s="12" t="e">
        <f>(Mercedes!#REF!)</f>
        <v>#REF!</v>
      </c>
      <c r="L969" s="12" t="e">
        <f>(Mercedes!#REF!)</f>
        <v>#REF!</v>
      </c>
      <c r="M969" s="8" t="e">
        <f>(Mercedes!#REF!)</f>
        <v>#REF!</v>
      </c>
      <c r="N969" s="8" t="e">
        <f>(Mercedes!#REF!)</f>
        <v>#REF!</v>
      </c>
      <c r="O969" s="9" t="e">
        <f>(Mercedes!#REF!)</f>
        <v>#REF!</v>
      </c>
      <c r="P969" s="60" t="e">
        <f>(Mercedes!#REF!)</f>
        <v>#REF!</v>
      </c>
      <c r="Q969" s="8" t="e">
        <f>(Mercedes!#REF!)</f>
        <v>#REF!</v>
      </c>
      <c r="R969" s="14" t="e">
        <f>(Mercedes!#REF!)</f>
        <v>#REF!</v>
      </c>
      <c r="S969" s="12" t="e">
        <f>(Mercedes!#REF!)</f>
        <v>#REF!</v>
      </c>
      <c r="T969" s="12" t="e">
        <f>(Mercedes!#REF!)</f>
        <v>#REF!</v>
      </c>
      <c r="U969" s="12" t="e">
        <f>(Mercedes!#REF!)</f>
        <v>#REF!</v>
      </c>
      <c r="V969" s="12" t="e">
        <f>(Mercedes!#REF!)</f>
        <v>#REF!</v>
      </c>
      <c r="W969" s="12" t="e">
        <f>(Mercedes!#REF!)</f>
        <v>#REF!</v>
      </c>
      <c r="X969" s="8" t="e">
        <f>(Mercedes!#REF!)</f>
        <v>#REF!</v>
      </c>
      <c r="Y969" s="8" t="e">
        <f>(Mercedes!#REF!)</f>
        <v>#REF!</v>
      </c>
      <c r="Z969" s="9" t="e">
        <f>(Mercedes!#REF!)</f>
        <v>#REF!</v>
      </c>
      <c r="AA969" s="8" t="e">
        <f>(Mercedes!#REF!)</f>
        <v>#REF!</v>
      </c>
      <c r="AB969" s="8" t="e">
        <f>(Mercedes!#REF!)</f>
        <v>#REF!</v>
      </c>
      <c r="AC969" s="8" t="e">
        <f>(Mercedes!#REF!)</f>
        <v>#REF!</v>
      </c>
      <c r="AD969" s="8" t="e">
        <f>(Mercedes!#REF!)</f>
        <v>#REF!</v>
      </c>
    </row>
    <row r="970" spans="1:30" customFormat="1" x14ac:dyDescent="0.25">
      <c r="A970" s="7" t="s">
        <v>1976</v>
      </c>
      <c r="B970" s="8" t="str">
        <f>(Mercedes!A10)</f>
        <v>A45 AMG</v>
      </c>
      <c r="C970" s="9" t="str">
        <f>(Mercedes!B10)</f>
        <v>2013-2018</v>
      </c>
      <c r="D970" s="59" t="str">
        <f>(Mercedes!C10)</f>
        <v>FF15</v>
      </c>
      <c r="E970" s="8" t="str">
        <f>(Mercedes!D10)</f>
        <v>Tarmac</v>
      </c>
      <c r="F970" s="8" t="str">
        <f>(Mercedes!E10)</f>
        <v>15H908547013TM</v>
      </c>
      <c r="G970" s="14">
        <f>(Mercedes!F10)</f>
        <v>32</v>
      </c>
      <c r="H970" s="12" t="str">
        <f>(Mercedes!G10)</f>
        <v>19"</v>
      </c>
      <c r="I970" s="12" t="str">
        <f>(Mercedes!H10)</f>
        <v>8.5"</v>
      </c>
      <c r="J970" s="12" t="str">
        <f>(Mercedes!I10)</f>
        <v>47</v>
      </c>
      <c r="K970" s="12" t="str">
        <f>(Mercedes!J10)</f>
        <v>5x112</v>
      </c>
      <c r="L970" s="12">
        <f>(Mercedes!K10)</f>
        <v>66.56</v>
      </c>
      <c r="M970" s="8" t="str">
        <f>(Mercedes!L10)</f>
        <v>High Offset</v>
      </c>
      <c r="N970" s="8">
        <f>(Mercedes!M10)</f>
        <v>22.2</v>
      </c>
      <c r="O970" s="9" t="str">
        <f>(Mercedes!N10)</f>
        <v>235/35R19</v>
      </c>
      <c r="P970" s="60" t="str">
        <f>(Mercedes!O10)</f>
        <v>FF15</v>
      </c>
      <c r="Q970" s="8" t="str">
        <f>(Mercedes!P10)</f>
        <v>15H908547013TM</v>
      </c>
      <c r="R970" s="14">
        <f>(Mercedes!Q10)</f>
        <v>32</v>
      </c>
      <c r="S970" s="12" t="str">
        <f>(Mercedes!R10)</f>
        <v>19"</v>
      </c>
      <c r="T970" s="12" t="str">
        <f>(Mercedes!S10)</f>
        <v>8.5"</v>
      </c>
      <c r="U970" s="12" t="str">
        <f>(Mercedes!T10)</f>
        <v>47</v>
      </c>
      <c r="V970" s="12" t="str">
        <f>(Mercedes!U10)</f>
        <v>5x112</v>
      </c>
      <c r="W970" s="12">
        <f>(Mercedes!V10)</f>
        <v>66.56</v>
      </c>
      <c r="X970" s="8" t="str">
        <f>(Mercedes!W10)</f>
        <v>High Offset</v>
      </c>
      <c r="Y970" s="8">
        <f>(Mercedes!X10)</f>
        <v>22.2</v>
      </c>
      <c r="Z970" s="9" t="str">
        <f>(Mercedes!Y10)</f>
        <v>235/35R19</v>
      </c>
      <c r="AA970" s="8" t="str">
        <f>(Mercedes!Z10)</f>
        <v/>
      </c>
      <c r="AB970" s="8" t="str">
        <f>(Mercedes!AA10)</f>
        <v>Included</v>
      </c>
      <c r="AC970" s="8" t="str">
        <f>(Mercedes!AB10)</f>
        <v>LBM1415027C60-ZN</v>
      </c>
      <c r="AD970" s="8">
        <f>(Mercedes!AC10)</f>
        <v>0</v>
      </c>
    </row>
    <row r="971" spans="1:30" customFormat="1" x14ac:dyDescent="0.25">
      <c r="A971" s="7" t="s">
        <v>1976</v>
      </c>
      <c r="B971" s="8" t="str">
        <f>(Mercedes!A11)</f>
        <v>A45 AMG</v>
      </c>
      <c r="C971" s="9" t="str">
        <f>(Mercedes!B11)</f>
        <v>2013-2018</v>
      </c>
      <c r="D971" s="59" t="str">
        <f>(Mercedes!C11)</f>
        <v>FF15</v>
      </c>
      <c r="E971" s="8" t="str">
        <f>(Mercedes!D11)</f>
        <v>Liquid Silver</v>
      </c>
      <c r="F971" s="8" t="str">
        <f>(Mercedes!E11)</f>
        <v>15H908547013LS</v>
      </c>
      <c r="G971" s="14">
        <f>(Mercedes!F11)</f>
        <v>8</v>
      </c>
      <c r="H971" s="12" t="str">
        <f>(Mercedes!G11)</f>
        <v>19"</v>
      </c>
      <c r="I971" s="12" t="str">
        <f>(Mercedes!H11)</f>
        <v>8.5"</v>
      </c>
      <c r="J971" s="12" t="str">
        <f>(Mercedes!I11)</f>
        <v>47</v>
      </c>
      <c r="K971" s="12" t="str">
        <f>(Mercedes!J11)</f>
        <v>5x112</v>
      </c>
      <c r="L971" s="12">
        <f>(Mercedes!K11)</f>
        <v>66.56</v>
      </c>
      <c r="M971" s="8" t="str">
        <f>(Mercedes!L11)</f>
        <v>High Offset</v>
      </c>
      <c r="N971" s="8">
        <f>(Mercedes!M11)</f>
        <v>22.2</v>
      </c>
      <c r="O971" s="9" t="str">
        <f>(Mercedes!N11)</f>
        <v>235/35R19</v>
      </c>
      <c r="P971" s="60" t="str">
        <f>(Mercedes!O11)</f>
        <v>FF15</v>
      </c>
      <c r="Q971" s="8" t="str">
        <f>(Mercedes!P11)</f>
        <v>15H908547013LS</v>
      </c>
      <c r="R971" s="14">
        <f>(Mercedes!Q11)</f>
        <v>8</v>
      </c>
      <c r="S971" s="12" t="str">
        <f>(Mercedes!R11)</f>
        <v>19"</v>
      </c>
      <c r="T971" s="12" t="str">
        <f>(Mercedes!S11)</f>
        <v>8.5"</v>
      </c>
      <c r="U971" s="12" t="str">
        <f>(Mercedes!T11)</f>
        <v>47</v>
      </c>
      <c r="V971" s="12" t="str">
        <f>(Mercedes!U11)</f>
        <v>5x112</v>
      </c>
      <c r="W971" s="12">
        <f>(Mercedes!V11)</f>
        <v>66.56</v>
      </c>
      <c r="X971" s="8" t="str">
        <f>(Mercedes!W11)</f>
        <v>High Offset</v>
      </c>
      <c r="Y971" s="8">
        <f>(Mercedes!X11)</f>
        <v>22.2</v>
      </c>
      <c r="Z971" s="9" t="str">
        <f>(Mercedes!Y11)</f>
        <v>235/35R19</v>
      </c>
      <c r="AA971" s="8" t="str">
        <f>(Mercedes!Z11)</f>
        <v/>
      </c>
      <c r="AB971" s="8">
        <f>(Mercedes!AA11)</f>
        <v>0</v>
      </c>
      <c r="AC971" s="8" t="str">
        <f>(Mercedes!AB11)</f>
        <v>LBM1415027C60-ZN</v>
      </c>
      <c r="AD971" s="8">
        <f>(Mercedes!AC11)</f>
        <v>0</v>
      </c>
    </row>
    <row r="972" spans="1:30" customFormat="1" x14ac:dyDescent="0.25">
      <c r="A972" s="7" t="s">
        <v>1976</v>
      </c>
      <c r="B972" s="8" t="str">
        <f>(Mercedes!A12)</f>
        <v>C63 AMG (W204)</v>
      </c>
      <c r="C972" s="9" t="str">
        <f>(Mercedes!B12)</f>
        <v>2007-2014</v>
      </c>
      <c r="D972" s="59" t="str">
        <f>(Mercedes!C12)</f>
        <v>FF01</v>
      </c>
      <c r="E972" s="8" t="str">
        <f>(Mercedes!D12)</f>
        <v>Tarmac</v>
      </c>
      <c r="F972" s="8" t="str">
        <f>(Mercedes!E12)</f>
        <v>01H908547013TM</v>
      </c>
      <c r="G972" s="14">
        <f>(Mercedes!F12)</f>
        <v>10</v>
      </c>
      <c r="H972" s="12" t="str">
        <f>(Mercedes!G12)</f>
        <v>19"</v>
      </c>
      <c r="I972" s="12" t="str">
        <f>(Mercedes!H12)</f>
        <v>8.5"</v>
      </c>
      <c r="J972" s="12" t="str">
        <f>(Mercedes!I12)</f>
        <v>47</v>
      </c>
      <c r="K972" s="12" t="str">
        <f>(Mercedes!J12)</f>
        <v>5x112</v>
      </c>
      <c r="L972" s="12">
        <f>(Mercedes!K12)</f>
        <v>66.56</v>
      </c>
      <c r="M972" s="8" t="str">
        <f>(Mercedes!L12)</f>
        <v>High Offset</v>
      </c>
      <c r="N972" s="8">
        <f>(Mercedes!M12)</f>
        <v>23.2</v>
      </c>
      <c r="O972" s="9" t="str">
        <f>(Mercedes!N12)</f>
        <v>235/35R19</v>
      </c>
      <c r="P972" s="60" t="str">
        <f>(Mercedes!O12)</f>
        <v>FF01</v>
      </c>
      <c r="Q972" s="8" t="str">
        <f>(Mercedes!P12)</f>
        <v>01H909545013TM</v>
      </c>
      <c r="R972" s="14">
        <f>(Mercedes!Q12)</f>
        <v>7</v>
      </c>
      <c r="S972" s="12" t="str">
        <f>(Mercedes!R12)</f>
        <v>19"</v>
      </c>
      <c r="T972" s="12" t="str">
        <f>(Mercedes!S12)</f>
        <v>9.5"</v>
      </c>
      <c r="U972" s="12" t="str">
        <f>(Mercedes!T12)</f>
        <v>45</v>
      </c>
      <c r="V972" s="12" t="str">
        <f>(Mercedes!U12)</f>
        <v>5x112</v>
      </c>
      <c r="W972" s="12">
        <f>(Mercedes!V12)</f>
        <v>66.56</v>
      </c>
      <c r="X972" s="8" t="str">
        <f>(Mercedes!W12)</f>
        <v>High Offset</v>
      </c>
      <c r="Y972" s="8">
        <f>(Mercedes!X12)</f>
        <v>25.6</v>
      </c>
      <c r="Z972" s="9" t="str">
        <f>(Mercedes!Y12)</f>
        <v>255/30R19</v>
      </c>
      <c r="AA972" s="8" t="str">
        <f>(Mercedes!Z12)</f>
        <v>F2 Fitment on rear</v>
      </c>
      <c r="AB972" s="8" t="str">
        <f>(Mercedes!AA12)</f>
        <v>Included</v>
      </c>
      <c r="AC972" s="8">
        <f>(Mercedes!AB12)</f>
        <v>0</v>
      </c>
      <c r="AD972" s="8">
        <f>(Mercedes!AC12)</f>
        <v>0</v>
      </c>
    </row>
    <row r="973" spans="1:30" customFormat="1" x14ac:dyDescent="0.25">
      <c r="A973" s="7" t="s">
        <v>1976</v>
      </c>
      <c r="B973" s="8" t="str">
        <f>(Mercedes!A13)</f>
        <v>C63 AMG (W204)</v>
      </c>
      <c r="C973" s="9" t="str">
        <f>(Mercedes!B13)</f>
        <v>2007-2014</v>
      </c>
      <c r="D973" s="59" t="str">
        <f>(Mercedes!C13)</f>
        <v>FF01</v>
      </c>
      <c r="E973" s="8" t="str">
        <f>(Mercedes!D13)</f>
        <v>Liquid Silver</v>
      </c>
      <c r="F973" s="8" t="str">
        <f>(Mercedes!E13)</f>
        <v>01H908547013LS</v>
      </c>
      <c r="G973" s="14">
        <f>(Mercedes!F13)</f>
        <v>1</v>
      </c>
      <c r="H973" s="12" t="str">
        <f>(Mercedes!G13)</f>
        <v>19"</v>
      </c>
      <c r="I973" s="12" t="str">
        <f>(Mercedes!H13)</f>
        <v>8.5"</v>
      </c>
      <c r="J973" s="12" t="str">
        <f>(Mercedes!I13)</f>
        <v>47</v>
      </c>
      <c r="K973" s="12" t="str">
        <f>(Mercedes!J13)</f>
        <v>5x112</v>
      </c>
      <c r="L973" s="12">
        <f>(Mercedes!K13)</f>
        <v>66.56</v>
      </c>
      <c r="M973" s="8" t="str">
        <f>(Mercedes!L13)</f>
        <v>High Offset</v>
      </c>
      <c r="N973" s="8">
        <f>(Mercedes!M13)</f>
        <v>23.2</v>
      </c>
      <c r="O973" s="9" t="str">
        <f>(Mercedes!N13)</f>
        <v>235/35R19</v>
      </c>
      <c r="P973" s="60" t="str">
        <f>(Mercedes!O13)</f>
        <v>FF01</v>
      </c>
      <c r="Q973" s="8" t="str">
        <f>(Mercedes!P13)</f>
        <v>01H909545013LS</v>
      </c>
      <c r="R973" s="14">
        <f>(Mercedes!Q13)</f>
        <v>17</v>
      </c>
      <c r="S973" s="12" t="str">
        <f>(Mercedes!R13)</f>
        <v>19"</v>
      </c>
      <c r="T973" s="12" t="str">
        <f>(Mercedes!S13)</f>
        <v>9.5"</v>
      </c>
      <c r="U973" s="12" t="str">
        <f>(Mercedes!T13)</f>
        <v>45</v>
      </c>
      <c r="V973" s="12" t="str">
        <f>(Mercedes!U13)</f>
        <v>5x112</v>
      </c>
      <c r="W973" s="12">
        <f>(Mercedes!V13)</f>
        <v>66.56</v>
      </c>
      <c r="X973" s="8" t="str">
        <f>(Mercedes!W13)</f>
        <v>High Offset</v>
      </c>
      <c r="Y973" s="8">
        <f>(Mercedes!X13)</f>
        <v>25.6</v>
      </c>
      <c r="Z973" s="9" t="str">
        <f>(Mercedes!Y13)</f>
        <v>255/30R19</v>
      </c>
      <c r="AA973" s="8" t="str">
        <f>(Mercedes!Z13)</f>
        <v>F2 Fitment on rear</v>
      </c>
      <c r="AB973" s="8">
        <f>(Mercedes!AA13)</f>
        <v>0</v>
      </c>
      <c r="AC973" s="8">
        <f>(Mercedes!AB13)</f>
        <v>0</v>
      </c>
      <c r="AD973" s="8">
        <f>(Mercedes!AC13)</f>
        <v>0</v>
      </c>
    </row>
    <row r="974" spans="1:30" customFormat="1" x14ac:dyDescent="0.25">
      <c r="A974" s="7" t="s">
        <v>1976</v>
      </c>
      <c r="B974" s="8" t="str">
        <f>(Mercedes!A14)</f>
        <v>C63 AMG (W204)</v>
      </c>
      <c r="C974" s="9" t="str">
        <f>(Mercedes!B14)</f>
        <v>2007-2014</v>
      </c>
      <c r="D974" s="59" t="str">
        <f>(Mercedes!C14)</f>
        <v>FF04</v>
      </c>
      <c r="E974" s="8" t="str">
        <f>(Mercedes!D14)</f>
        <v>Tarmac</v>
      </c>
      <c r="F974" s="8" t="str">
        <f>(Mercedes!E14)</f>
        <v>04H908547013TM</v>
      </c>
      <c r="G974" s="14">
        <f>(Mercedes!F14)</f>
        <v>17</v>
      </c>
      <c r="H974" s="12" t="str">
        <f>(Mercedes!G14)</f>
        <v>19"</v>
      </c>
      <c r="I974" s="12" t="str">
        <f>(Mercedes!H14)</f>
        <v>8.5"</v>
      </c>
      <c r="J974" s="12" t="str">
        <f>(Mercedes!I14)</f>
        <v>47</v>
      </c>
      <c r="K974" s="12" t="str">
        <f>(Mercedes!J14)</f>
        <v>5x112</v>
      </c>
      <c r="L974" s="12">
        <f>(Mercedes!K14)</f>
        <v>66.56</v>
      </c>
      <c r="M974" s="8" t="str">
        <f>(Mercedes!L14)</f>
        <v>High Offset</v>
      </c>
      <c r="N974" s="8">
        <f>(Mercedes!M14)</f>
        <v>22.8</v>
      </c>
      <c r="O974" s="9" t="str">
        <f>(Mercedes!N14)</f>
        <v>235/35R19</v>
      </c>
      <c r="P974" s="60" t="str">
        <f>(Mercedes!O14)</f>
        <v>FF04</v>
      </c>
      <c r="Q974" s="8" t="str">
        <f>(Mercedes!P14)</f>
        <v>04H909545013TM</v>
      </c>
      <c r="R974" s="14">
        <f>(Mercedes!Q14)</f>
        <v>27</v>
      </c>
      <c r="S974" s="12" t="str">
        <f>(Mercedes!R14)</f>
        <v>19"</v>
      </c>
      <c r="T974" s="12" t="str">
        <f>(Mercedes!S14)</f>
        <v>9.5"</v>
      </c>
      <c r="U974" s="12" t="str">
        <f>(Mercedes!T14)</f>
        <v>45</v>
      </c>
      <c r="V974" s="12" t="str">
        <f>(Mercedes!U14)</f>
        <v>5x112</v>
      </c>
      <c r="W974" s="12">
        <f>(Mercedes!V14)</f>
        <v>66.56</v>
      </c>
      <c r="X974" s="8" t="str">
        <f>(Mercedes!W14)</f>
        <v>High Offset</v>
      </c>
      <c r="Y974" s="8">
        <f>(Mercedes!X14)</f>
        <v>24.6</v>
      </c>
      <c r="Z974" s="9" t="str">
        <f>(Mercedes!Y14)</f>
        <v>255/30R19</v>
      </c>
      <c r="AA974" s="8" t="str">
        <f>(Mercedes!Z14)</f>
        <v>F2 Fitment on rear</v>
      </c>
      <c r="AB974" s="8" t="str">
        <f>(Mercedes!AA14)</f>
        <v>Included</v>
      </c>
      <c r="AC974" s="8">
        <f>(Mercedes!AB14)</f>
        <v>0</v>
      </c>
      <c r="AD974" s="8">
        <f>(Mercedes!AC14)</f>
        <v>0</v>
      </c>
    </row>
    <row r="975" spans="1:30" customFormat="1" x14ac:dyDescent="0.25">
      <c r="A975" s="7" t="s">
        <v>1976</v>
      </c>
      <c r="B975" s="8" t="str">
        <f>(Mercedes!A15)</f>
        <v>C63 AMG (W204)</v>
      </c>
      <c r="C975" s="9" t="str">
        <f>(Mercedes!B15)</f>
        <v>2007-2014</v>
      </c>
      <c r="D975" s="59" t="str">
        <f>(Mercedes!C15)</f>
        <v>FF04</v>
      </c>
      <c r="E975" s="8" t="str">
        <f>(Mercedes!D15)</f>
        <v>Liquid Metal</v>
      </c>
      <c r="F975" s="8" t="str">
        <f>(Mercedes!E15)</f>
        <v>04H908547013LM</v>
      </c>
      <c r="G975" s="14">
        <f>(Mercedes!F15)</f>
        <v>19</v>
      </c>
      <c r="H975" s="12" t="str">
        <f>(Mercedes!G15)</f>
        <v>19"</v>
      </c>
      <c r="I975" s="12" t="str">
        <f>(Mercedes!H15)</f>
        <v>8.5"</v>
      </c>
      <c r="J975" s="12" t="str">
        <f>(Mercedes!I15)</f>
        <v>47</v>
      </c>
      <c r="K975" s="12" t="str">
        <f>(Mercedes!J15)</f>
        <v>5x112</v>
      </c>
      <c r="L975" s="12">
        <f>(Mercedes!K15)</f>
        <v>66.56</v>
      </c>
      <c r="M975" s="8" t="str">
        <f>(Mercedes!L15)</f>
        <v>High Offset</v>
      </c>
      <c r="N975" s="8">
        <f>(Mercedes!M15)</f>
        <v>22.8</v>
      </c>
      <c r="O975" s="9" t="str">
        <f>(Mercedes!N15)</f>
        <v>235/35R19</v>
      </c>
      <c r="P975" s="60" t="str">
        <f>(Mercedes!O15)</f>
        <v>FF04</v>
      </c>
      <c r="Q975" s="8" t="str">
        <f>(Mercedes!P15)</f>
        <v>04H909545013LM</v>
      </c>
      <c r="R975" s="14">
        <f>(Mercedes!Q15)</f>
        <v>15</v>
      </c>
      <c r="S975" s="12" t="str">
        <f>(Mercedes!R15)</f>
        <v>19"</v>
      </c>
      <c r="T975" s="12" t="str">
        <f>(Mercedes!S15)</f>
        <v>9.5"</v>
      </c>
      <c r="U975" s="12" t="str">
        <f>(Mercedes!T15)</f>
        <v>45</v>
      </c>
      <c r="V975" s="12" t="str">
        <f>(Mercedes!U15)</f>
        <v>5x112</v>
      </c>
      <c r="W975" s="12">
        <f>(Mercedes!V15)</f>
        <v>66.56</v>
      </c>
      <c r="X975" s="8" t="str">
        <f>(Mercedes!W15)</f>
        <v>High Offset</v>
      </c>
      <c r="Y975" s="8">
        <f>(Mercedes!X15)</f>
        <v>24.6</v>
      </c>
      <c r="Z975" s="9" t="str">
        <f>(Mercedes!Y15)</f>
        <v>255/30R19</v>
      </c>
      <c r="AA975" s="8" t="str">
        <f>(Mercedes!Z15)</f>
        <v>F2 Fitment on rear</v>
      </c>
      <c r="AB975" s="8">
        <f>(Mercedes!AA15)</f>
        <v>0</v>
      </c>
      <c r="AC975" s="8">
        <f>(Mercedes!AB15)</f>
        <v>0</v>
      </c>
      <c r="AD975" s="8">
        <f>(Mercedes!AC15)</f>
        <v>0</v>
      </c>
    </row>
    <row r="976" spans="1:30" customFormat="1" x14ac:dyDescent="0.25">
      <c r="A976" s="7" t="s">
        <v>1976</v>
      </c>
      <c r="B976" s="8" t="str">
        <f>(Mercedes!A16)</f>
        <v>C63 AMG (W204)</v>
      </c>
      <c r="C976" s="9" t="str">
        <f>(Mercedes!B16)</f>
        <v>2007-2014</v>
      </c>
      <c r="D976" s="59" t="str">
        <f>(Mercedes!C16)</f>
        <v>FF10</v>
      </c>
      <c r="E976" s="8" t="str">
        <f>(Mercedes!D16)</f>
        <v>Tarmac</v>
      </c>
      <c r="F976" s="8" t="str">
        <f>(Mercedes!E16)</f>
        <v>10H908547013TM</v>
      </c>
      <c r="G976" s="14">
        <f>(Mercedes!F16)</f>
        <v>-3</v>
      </c>
      <c r="H976" s="12" t="str">
        <f>(Mercedes!G16)</f>
        <v>19"</v>
      </c>
      <c r="I976" s="12" t="str">
        <f>(Mercedes!H16)</f>
        <v>8.5"</v>
      </c>
      <c r="J976" s="12" t="str">
        <f>(Mercedes!I16)</f>
        <v>47</v>
      </c>
      <c r="K976" s="12" t="str">
        <f>(Mercedes!J16)</f>
        <v>5x112</v>
      </c>
      <c r="L976" s="12">
        <f>(Mercedes!K16)</f>
        <v>66.56</v>
      </c>
      <c r="M976" s="8" t="str">
        <f>(Mercedes!L16)</f>
        <v>High Offset</v>
      </c>
      <c r="N976" s="8">
        <f>(Mercedes!M16)</f>
        <v>0</v>
      </c>
      <c r="O976" s="9" t="str">
        <f>(Mercedes!N16)</f>
        <v>235/35R19</v>
      </c>
      <c r="P976" s="60" t="str">
        <f>(Mercedes!O16)</f>
        <v>FF10</v>
      </c>
      <c r="Q976" s="8" t="str">
        <f>(Mercedes!P16)</f>
        <v>10H909545013TM</v>
      </c>
      <c r="R976" s="14">
        <f>(Mercedes!Q16)</f>
        <v>1</v>
      </c>
      <c r="S976" s="12" t="str">
        <f>(Mercedes!R16)</f>
        <v>19"</v>
      </c>
      <c r="T976" s="12" t="str">
        <f>(Mercedes!S16)</f>
        <v>9.5"</v>
      </c>
      <c r="U976" s="12" t="str">
        <f>(Mercedes!T16)</f>
        <v>45</v>
      </c>
      <c r="V976" s="12" t="str">
        <f>(Mercedes!U16)</f>
        <v>5x112</v>
      </c>
      <c r="W976" s="12">
        <f>(Mercedes!V16)</f>
        <v>66.56</v>
      </c>
      <c r="X976" s="8" t="str">
        <f>(Mercedes!W16)</f>
        <v>High Offset</v>
      </c>
      <c r="Y976" s="8">
        <f>(Mercedes!X16)</f>
        <v>0</v>
      </c>
      <c r="Z976" s="9" t="str">
        <f>(Mercedes!Y16)</f>
        <v>235/35R19</v>
      </c>
      <c r="AA976" s="8" t="str">
        <f>(Mercedes!Z16)</f>
        <v>F2 Fitment on rear</v>
      </c>
      <c r="AB976" s="8" t="str">
        <f>(Mercedes!AA16)</f>
        <v>Included</v>
      </c>
      <c r="AC976" s="8" t="str">
        <f>(Mercedes!AB16)</f>
        <v>LBM1415027C60-ZN</v>
      </c>
      <c r="AD976" s="8">
        <f>(Mercedes!AC16)</f>
        <v>0</v>
      </c>
    </row>
    <row r="977" spans="1:30" customFormat="1" x14ac:dyDescent="0.25">
      <c r="A977" s="7" t="s">
        <v>1976</v>
      </c>
      <c r="B977" s="8" t="str">
        <f>(Mercedes!A17)</f>
        <v>C63 AMG (W204)</v>
      </c>
      <c r="C977" s="9" t="str">
        <f>(Mercedes!B17)</f>
        <v>2007-2014</v>
      </c>
      <c r="D977" s="59" t="str">
        <f>(Mercedes!C17)</f>
        <v>FF10</v>
      </c>
      <c r="E977" s="8" t="str">
        <f>(Mercedes!D17)</f>
        <v>Liquid Metal</v>
      </c>
      <c r="F977" s="8" t="str">
        <f>(Mercedes!E17)</f>
        <v>10H908547013LM</v>
      </c>
      <c r="G977" s="14">
        <f>(Mercedes!F17)</f>
        <v>-8</v>
      </c>
      <c r="H977" s="12" t="str">
        <f>(Mercedes!G17)</f>
        <v>19"</v>
      </c>
      <c r="I977" s="12" t="str">
        <f>(Mercedes!H17)</f>
        <v>8.5"</v>
      </c>
      <c r="J977" s="12" t="str">
        <f>(Mercedes!I17)</f>
        <v>47</v>
      </c>
      <c r="K977" s="12" t="str">
        <f>(Mercedes!J17)</f>
        <v>5x112</v>
      </c>
      <c r="L977" s="12">
        <f>(Mercedes!K17)</f>
        <v>66.56</v>
      </c>
      <c r="M977" s="8" t="str">
        <f>(Mercedes!L17)</f>
        <v>High Offset</v>
      </c>
      <c r="N977" s="8">
        <f>(Mercedes!M17)</f>
        <v>0</v>
      </c>
      <c r="O977" s="9" t="str">
        <f>(Mercedes!N17)</f>
        <v>235/35R19</v>
      </c>
      <c r="P977" s="60" t="str">
        <f>(Mercedes!O17)</f>
        <v>FF10</v>
      </c>
      <c r="Q977" s="8" t="str">
        <f>(Mercedes!P17)</f>
        <v>10H909545013LM</v>
      </c>
      <c r="R977" s="14">
        <f>(Mercedes!Q17)</f>
        <v>22</v>
      </c>
      <c r="S977" s="12" t="str">
        <f>(Mercedes!R17)</f>
        <v>19"</v>
      </c>
      <c r="T977" s="12" t="str">
        <f>(Mercedes!S17)</f>
        <v>9.5"</v>
      </c>
      <c r="U977" s="12" t="str">
        <f>(Mercedes!T17)</f>
        <v>45</v>
      </c>
      <c r="V977" s="12" t="str">
        <f>(Mercedes!U17)</f>
        <v>5x112</v>
      </c>
      <c r="W977" s="12">
        <f>(Mercedes!V17)</f>
        <v>66.56</v>
      </c>
      <c r="X977" s="8" t="str">
        <f>(Mercedes!W17)</f>
        <v>High Offset</v>
      </c>
      <c r="Y977" s="8">
        <f>(Mercedes!X17)</f>
        <v>0</v>
      </c>
      <c r="Z977" s="9" t="str">
        <f>(Mercedes!Y17)</f>
        <v>235/35R19</v>
      </c>
      <c r="AA977" s="8" t="str">
        <f>(Mercedes!Z17)</f>
        <v>F2 Fitment on rear</v>
      </c>
      <c r="AB977" s="8" t="str">
        <f>(Mercedes!AA17)</f>
        <v>Included</v>
      </c>
      <c r="AC977" s="8" t="str">
        <f>(Mercedes!AB17)</f>
        <v>LBM1415027C60-ZN</v>
      </c>
      <c r="AD977" s="8">
        <f>(Mercedes!AC17)</f>
        <v>0</v>
      </c>
    </row>
    <row r="978" spans="1:30" customFormat="1" x14ac:dyDescent="0.25">
      <c r="A978" s="7" t="s">
        <v>1976</v>
      </c>
      <c r="B978" s="8" t="str">
        <f>(Mercedes!A18)</f>
        <v>C63 AMG (W204)</v>
      </c>
      <c r="C978" s="9" t="str">
        <f>(Mercedes!B18)</f>
        <v>2007-2014</v>
      </c>
      <c r="D978" s="59" t="str">
        <f>(Mercedes!C18)</f>
        <v>FF11</v>
      </c>
      <c r="E978" s="8" t="str">
        <f>(Mercedes!D18)</f>
        <v>Tarmac</v>
      </c>
      <c r="F978" s="8" t="str">
        <f>(Mercedes!E18)</f>
        <v>11H908547013TM</v>
      </c>
      <c r="G978" s="14">
        <f>(Mercedes!F18)</f>
        <v>4</v>
      </c>
      <c r="H978" s="12" t="str">
        <f>(Mercedes!G18)</f>
        <v>19"</v>
      </c>
      <c r="I978" s="12" t="str">
        <f>(Mercedes!H18)</f>
        <v>8.5"</v>
      </c>
      <c r="J978" s="12" t="str">
        <f>(Mercedes!I18)</f>
        <v>47</v>
      </c>
      <c r="K978" s="12" t="str">
        <f>(Mercedes!J18)</f>
        <v>5x112</v>
      </c>
      <c r="L978" s="12">
        <f>(Mercedes!K18)</f>
        <v>66.56</v>
      </c>
      <c r="M978" s="8" t="str">
        <f>(Mercedes!L18)</f>
        <v>High Offset</v>
      </c>
      <c r="N978" s="8">
        <f>(Mercedes!M18)</f>
        <v>0</v>
      </c>
      <c r="O978" s="9" t="str">
        <f>(Mercedes!N18)</f>
        <v>235/35R19</v>
      </c>
      <c r="P978" s="60" t="str">
        <f>(Mercedes!O18)</f>
        <v>FF11</v>
      </c>
      <c r="Q978" s="8" t="str">
        <f>(Mercedes!P18)</f>
        <v>11H909545013TM</v>
      </c>
      <c r="R978" s="14">
        <f>(Mercedes!Q18)</f>
        <v>3</v>
      </c>
      <c r="S978" s="12" t="str">
        <f>(Mercedes!R18)</f>
        <v>19"</v>
      </c>
      <c r="T978" s="12" t="str">
        <f>(Mercedes!S18)</f>
        <v>9.5"</v>
      </c>
      <c r="U978" s="12" t="str">
        <f>(Mercedes!T18)</f>
        <v>45</v>
      </c>
      <c r="V978" s="12" t="str">
        <f>(Mercedes!U18)</f>
        <v>5x112</v>
      </c>
      <c r="W978" s="12">
        <f>(Mercedes!V18)</f>
        <v>66.56</v>
      </c>
      <c r="X978" s="8" t="str">
        <f>(Mercedes!W18)</f>
        <v>High Offset</v>
      </c>
      <c r="Y978" s="8">
        <f>(Mercedes!X18)</f>
        <v>0</v>
      </c>
      <c r="Z978" s="9" t="str">
        <f>(Mercedes!Y18)</f>
        <v>235/35R19</v>
      </c>
      <c r="AA978" s="8" t="str">
        <f>(Mercedes!Z18)</f>
        <v>F2 Fitment on rear</v>
      </c>
      <c r="AB978" s="8" t="str">
        <f>(Mercedes!AA18)</f>
        <v>Included</v>
      </c>
      <c r="AC978" s="8" t="str">
        <f>(Mercedes!AB18)</f>
        <v>LBM1415027C60-ZN</v>
      </c>
      <c r="AD978" s="8">
        <f>(Mercedes!AC18)</f>
        <v>0</v>
      </c>
    </row>
    <row r="979" spans="1:30" customFormat="1" x14ac:dyDescent="0.25">
      <c r="A979" s="7" t="s">
        <v>1976</v>
      </c>
      <c r="B979" s="8" t="str">
        <f>(Mercedes!A19)</f>
        <v>C63 AMG (W204)</v>
      </c>
      <c r="C979" s="9" t="str">
        <f>(Mercedes!B19)</f>
        <v>2007-2014</v>
      </c>
      <c r="D979" s="59" t="str">
        <f>(Mercedes!C19)</f>
        <v>FF11</v>
      </c>
      <c r="E979" s="8" t="str">
        <f>(Mercedes!D19)</f>
        <v>Liquid Metal</v>
      </c>
      <c r="F979" s="8" t="str">
        <f>(Mercedes!E19)</f>
        <v>11H908547013LM</v>
      </c>
      <c r="G979" s="14">
        <f>(Mercedes!F19)</f>
        <v>3</v>
      </c>
      <c r="H979" s="12" t="str">
        <f>(Mercedes!G19)</f>
        <v>19"</v>
      </c>
      <c r="I979" s="12" t="str">
        <f>(Mercedes!H19)</f>
        <v>8.5"</v>
      </c>
      <c r="J979" s="12" t="str">
        <f>(Mercedes!I19)</f>
        <v>47</v>
      </c>
      <c r="K979" s="12" t="str">
        <f>(Mercedes!J19)</f>
        <v>5x112</v>
      </c>
      <c r="L979" s="12">
        <f>(Mercedes!K19)</f>
        <v>66.56</v>
      </c>
      <c r="M979" s="8" t="str">
        <f>(Mercedes!L19)</f>
        <v>High Offset</v>
      </c>
      <c r="N979" s="8">
        <f>(Mercedes!M19)</f>
        <v>0</v>
      </c>
      <c r="O979" s="9" t="str">
        <f>(Mercedes!N19)</f>
        <v>235/35R19</v>
      </c>
      <c r="P979" s="60" t="str">
        <f>(Mercedes!O19)</f>
        <v>FF11</v>
      </c>
      <c r="Q979" s="8" t="str">
        <f>(Mercedes!P19)</f>
        <v>11H909545013LM</v>
      </c>
      <c r="R979" s="14">
        <f>(Mercedes!Q19)</f>
        <v>3</v>
      </c>
      <c r="S979" s="12" t="str">
        <f>(Mercedes!R19)</f>
        <v>19"</v>
      </c>
      <c r="T979" s="12" t="str">
        <f>(Mercedes!S19)</f>
        <v>9.5"</v>
      </c>
      <c r="U979" s="12" t="str">
        <f>(Mercedes!T19)</f>
        <v>45</v>
      </c>
      <c r="V979" s="12" t="str">
        <f>(Mercedes!U19)</f>
        <v>5x112</v>
      </c>
      <c r="W979" s="12">
        <f>(Mercedes!V19)</f>
        <v>66.56</v>
      </c>
      <c r="X979" s="8" t="str">
        <f>(Mercedes!W19)</f>
        <v>High Offset</v>
      </c>
      <c r="Y979" s="8">
        <f>(Mercedes!X19)</f>
        <v>0</v>
      </c>
      <c r="Z979" s="9" t="str">
        <f>(Mercedes!Y19)</f>
        <v>235/35R19</v>
      </c>
      <c r="AA979" s="8" t="str">
        <f>(Mercedes!Z19)</f>
        <v>F2 Fitment on rear</v>
      </c>
      <c r="AB979" s="8" t="str">
        <f>(Mercedes!AA19)</f>
        <v>Included</v>
      </c>
      <c r="AC979" s="8" t="str">
        <f>(Mercedes!AB19)</f>
        <v>LBM1415027C60-ZN</v>
      </c>
      <c r="AD979" s="8">
        <f>(Mercedes!AC19)</f>
        <v>0</v>
      </c>
    </row>
    <row r="980" spans="1:30" customFormat="1" x14ac:dyDescent="0.25">
      <c r="A980" s="7" t="s">
        <v>1976</v>
      </c>
      <c r="B980" s="8" t="str">
        <f>(Mercedes!A20)</f>
        <v>C63 AMG (W204)</v>
      </c>
      <c r="C980" s="9" t="str">
        <f>(Mercedes!B20)</f>
        <v>2007-2014</v>
      </c>
      <c r="D980" s="59" t="str">
        <f>(Mercedes!C20)</f>
        <v>FF15</v>
      </c>
      <c r="E980" s="8" t="str">
        <f>(Mercedes!D20)</f>
        <v>Tarmac</v>
      </c>
      <c r="F980" s="8" t="str">
        <f>(Mercedes!E20)</f>
        <v>15H908547013TM</v>
      </c>
      <c r="G980" s="14">
        <f>(Mercedes!F20)</f>
        <v>32</v>
      </c>
      <c r="H980" s="12" t="str">
        <f>(Mercedes!G20)</f>
        <v>19"</v>
      </c>
      <c r="I980" s="12" t="str">
        <f>(Mercedes!H20)</f>
        <v>8.5"</v>
      </c>
      <c r="J980" s="12" t="str">
        <f>(Mercedes!I20)</f>
        <v>47</v>
      </c>
      <c r="K980" s="12" t="str">
        <f>(Mercedes!J20)</f>
        <v>5x112</v>
      </c>
      <c r="L980" s="12">
        <f>(Mercedes!K20)</f>
        <v>66.56</v>
      </c>
      <c r="M980" s="8" t="str">
        <f>(Mercedes!L20)</f>
        <v>High Offset</v>
      </c>
      <c r="N980" s="8">
        <f>(Mercedes!M20)</f>
        <v>22.2</v>
      </c>
      <c r="O980" s="9" t="str">
        <f>(Mercedes!N20)</f>
        <v>235/35R19</v>
      </c>
      <c r="P980" s="60" t="str">
        <f>(Mercedes!O20)</f>
        <v>FF15</v>
      </c>
      <c r="Q980" s="8" t="str">
        <f>(Mercedes!P20)</f>
        <v>15H909545013TM</v>
      </c>
      <c r="R980" s="14">
        <f>(Mercedes!Q20)</f>
        <v>0</v>
      </c>
      <c r="S980" s="12" t="str">
        <f>(Mercedes!R20)</f>
        <v>19"</v>
      </c>
      <c r="T980" s="12" t="str">
        <f>(Mercedes!S20)</f>
        <v>9.5"</v>
      </c>
      <c r="U980" s="12" t="str">
        <f>(Mercedes!T20)</f>
        <v>45</v>
      </c>
      <c r="V980" s="12" t="str">
        <f>(Mercedes!U20)</f>
        <v>5x112</v>
      </c>
      <c r="W980" s="12">
        <f>(Mercedes!V20)</f>
        <v>66.56</v>
      </c>
      <c r="X980" s="8" t="str">
        <f>(Mercedes!W20)</f>
        <v>High Offset</v>
      </c>
      <c r="Y980" s="8">
        <f>(Mercedes!X20)</f>
        <v>24</v>
      </c>
      <c r="Z980" s="9" t="str">
        <f>(Mercedes!Y20)</f>
        <v>255/30R19</v>
      </c>
      <c r="AA980" s="8" t="str">
        <f>(Mercedes!Z20)</f>
        <v>F2 Fitment on rear</v>
      </c>
      <c r="AB980" s="8" t="str">
        <f>(Mercedes!AA20)</f>
        <v>Included</v>
      </c>
      <c r="AC980" s="8">
        <f>(Mercedes!AB20)</f>
        <v>0</v>
      </c>
      <c r="AD980" s="8">
        <f>(Mercedes!AC20)</f>
        <v>0</v>
      </c>
    </row>
    <row r="981" spans="1:30" customFormat="1" x14ac:dyDescent="0.25">
      <c r="A981" s="7" t="s">
        <v>1976</v>
      </c>
      <c r="B981" s="8" t="e">
        <f>(Mercedes!#REF!)</f>
        <v>#REF!</v>
      </c>
      <c r="C981" s="9" t="e">
        <f>(Mercedes!#REF!)</f>
        <v>#REF!</v>
      </c>
      <c r="D981" s="59" t="e">
        <f>(Mercedes!#REF!)</f>
        <v>#REF!</v>
      </c>
      <c r="E981" s="8" t="e">
        <f>(Mercedes!#REF!)</f>
        <v>#REF!</v>
      </c>
      <c r="F981" s="8" t="e">
        <f>(Mercedes!#REF!)</f>
        <v>#REF!</v>
      </c>
      <c r="G981" s="14" t="e">
        <f>(Mercedes!#REF!)</f>
        <v>#REF!</v>
      </c>
      <c r="H981" s="12" t="e">
        <f>(Mercedes!#REF!)</f>
        <v>#REF!</v>
      </c>
      <c r="I981" s="12" t="e">
        <f>(Mercedes!#REF!)</f>
        <v>#REF!</v>
      </c>
      <c r="J981" s="12" t="e">
        <f>(Mercedes!#REF!)</f>
        <v>#REF!</v>
      </c>
      <c r="K981" s="12" t="e">
        <f>(Mercedes!#REF!)</f>
        <v>#REF!</v>
      </c>
      <c r="L981" s="12" t="e">
        <f>(Mercedes!#REF!)</f>
        <v>#REF!</v>
      </c>
      <c r="M981" s="8" t="e">
        <f>(Mercedes!#REF!)</f>
        <v>#REF!</v>
      </c>
      <c r="N981" s="8" t="e">
        <f>(Mercedes!#REF!)</f>
        <v>#REF!</v>
      </c>
      <c r="O981" s="9" t="e">
        <f>(Mercedes!#REF!)</f>
        <v>#REF!</v>
      </c>
      <c r="P981" s="60" t="e">
        <f>(Mercedes!#REF!)</f>
        <v>#REF!</v>
      </c>
      <c r="Q981" s="8" t="e">
        <f>(Mercedes!#REF!)</f>
        <v>#REF!</v>
      </c>
      <c r="R981" s="14" t="e">
        <f>(Mercedes!#REF!)</f>
        <v>#REF!</v>
      </c>
      <c r="S981" s="12" t="e">
        <f>(Mercedes!#REF!)</f>
        <v>#REF!</v>
      </c>
      <c r="T981" s="12" t="e">
        <f>(Mercedes!#REF!)</f>
        <v>#REF!</v>
      </c>
      <c r="U981" s="12" t="e">
        <f>(Mercedes!#REF!)</f>
        <v>#REF!</v>
      </c>
      <c r="V981" s="12" t="e">
        <f>(Mercedes!#REF!)</f>
        <v>#REF!</v>
      </c>
      <c r="W981" s="12" t="e">
        <f>(Mercedes!#REF!)</f>
        <v>#REF!</v>
      </c>
      <c r="X981" s="8" t="e">
        <f>(Mercedes!#REF!)</f>
        <v>#REF!</v>
      </c>
      <c r="Y981" s="8" t="e">
        <f>(Mercedes!#REF!)</f>
        <v>#REF!</v>
      </c>
      <c r="Z981" s="9" t="e">
        <f>(Mercedes!#REF!)</f>
        <v>#REF!</v>
      </c>
      <c r="AA981" s="8" t="e">
        <f>(Mercedes!#REF!)</f>
        <v>#REF!</v>
      </c>
      <c r="AB981" s="8" t="e">
        <f>(Mercedes!#REF!)</f>
        <v>#REF!</v>
      </c>
      <c r="AC981" s="8" t="e">
        <f>(Mercedes!#REF!)</f>
        <v>#REF!</v>
      </c>
      <c r="AD981" s="8" t="e">
        <f>(Mercedes!#REF!)</f>
        <v>#REF!</v>
      </c>
    </row>
    <row r="982" spans="1:30" customFormat="1" x14ac:dyDescent="0.25">
      <c r="A982" s="7" t="s">
        <v>1976</v>
      </c>
      <c r="B982" s="8" t="str">
        <f>(Mercedes!A21)</f>
        <v>C63(S) AMG (W205) (Sedan only)</v>
      </c>
      <c r="C982" s="9" t="str">
        <f>(Mercedes!B21)</f>
        <v>2015-2018</v>
      </c>
      <c r="D982" s="59" t="str">
        <f>(Mercedes!C21)</f>
        <v>FF01</v>
      </c>
      <c r="E982" s="8" t="str">
        <f>(Mercedes!D21)</f>
        <v>Tarmac</v>
      </c>
      <c r="F982" s="8" t="str">
        <f>(Mercedes!E21)</f>
        <v>01H909035013TM</v>
      </c>
      <c r="G982" s="14">
        <f>(Mercedes!F21)</f>
        <v>30</v>
      </c>
      <c r="H982" s="12" t="str">
        <f>(Mercedes!G21)</f>
        <v>19"</v>
      </c>
      <c r="I982" s="12" t="str">
        <f>(Mercedes!H21)</f>
        <v>9.0"</v>
      </c>
      <c r="J982" s="12" t="str">
        <f>(Mercedes!I21)</f>
        <v>35</v>
      </c>
      <c r="K982" s="12" t="str">
        <f>(Mercedes!J21)</f>
        <v>5x112</v>
      </c>
      <c r="L982" s="12">
        <f>(Mercedes!K21)</f>
        <v>66.56</v>
      </c>
      <c r="M982" s="8" t="str">
        <f>(Mercedes!L21)</f>
        <v>High Offset</v>
      </c>
      <c r="N982" s="8">
        <f>(Mercedes!M21)</f>
        <v>25.4</v>
      </c>
      <c r="O982" s="9" t="str">
        <f>(Mercedes!N21)</f>
        <v>245/35R19 OEM</v>
      </c>
      <c r="P982" s="60" t="str">
        <f>(Mercedes!O21)</f>
        <v>FF01</v>
      </c>
      <c r="Q982" s="8" t="str">
        <f>(Mercedes!P21)</f>
        <v>01H909545013TM</v>
      </c>
      <c r="R982" s="14">
        <f>(Mercedes!Q21)</f>
        <v>7</v>
      </c>
      <c r="S982" s="12" t="str">
        <f>(Mercedes!R21)</f>
        <v>19"</v>
      </c>
      <c r="T982" s="12" t="str">
        <f>(Mercedes!S21)</f>
        <v>9.5"</v>
      </c>
      <c r="U982" s="12" t="str">
        <f>(Mercedes!T21)</f>
        <v>45</v>
      </c>
      <c r="V982" s="12" t="str">
        <f>(Mercedes!U21)</f>
        <v>5x112</v>
      </c>
      <c r="W982" s="12">
        <f>(Mercedes!V21)</f>
        <v>66.56</v>
      </c>
      <c r="X982" s="8" t="str">
        <f>(Mercedes!W21)</f>
        <v>High Offset</v>
      </c>
      <c r="Y982" s="8">
        <f>(Mercedes!X21)</f>
        <v>25.6</v>
      </c>
      <c r="Z982" s="9" t="str">
        <f>(Mercedes!Y21)</f>
        <v>265/35R19 OEM</v>
      </c>
      <c r="AA982" s="8" t="str">
        <f>(Mercedes!Z21)</f>
        <v>Clears OEM Ceramic Brakes</v>
      </c>
      <c r="AB982" s="8" t="str">
        <f>(Mercedes!AA21)</f>
        <v>Included</v>
      </c>
      <c r="AC982" s="8" t="str">
        <f>(Mercedes!AB21)</f>
        <v>LBM1415027C60-ZN</v>
      </c>
      <c r="AD982" s="8">
        <f>(Mercedes!AC21)</f>
        <v>0</v>
      </c>
    </row>
    <row r="983" spans="1:30" customFormat="1" x14ac:dyDescent="0.25">
      <c r="A983" s="7" t="s">
        <v>1976</v>
      </c>
      <c r="B983" s="8" t="str">
        <f>(Mercedes!A22)</f>
        <v>C63(S) AMG (W205) (Sedan only)</v>
      </c>
      <c r="C983" s="9" t="str">
        <f>(Mercedes!B22)</f>
        <v>2015-2018</v>
      </c>
      <c r="D983" s="59" t="str">
        <f>(Mercedes!C22)</f>
        <v>FF01</v>
      </c>
      <c r="E983" s="8" t="str">
        <f>(Mercedes!D22)</f>
        <v>Liquid Silver</v>
      </c>
      <c r="F983" s="8" t="str">
        <f>(Mercedes!E22)</f>
        <v>01H909035013LS</v>
      </c>
      <c r="G983" s="14">
        <f>(Mercedes!F22)</f>
        <v>1</v>
      </c>
      <c r="H983" s="12" t="str">
        <f>(Mercedes!G22)</f>
        <v>19"</v>
      </c>
      <c r="I983" s="12" t="str">
        <f>(Mercedes!H22)</f>
        <v>9.0"</v>
      </c>
      <c r="J983" s="12" t="str">
        <f>(Mercedes!I22)</f>
        <v>35</v>
      </c>
      <c r="K983" s="12" t="str">
        <f>(Mercedes!J22)</f>
        <v>5x112</v>
      </c>
      <c r="L983" s="12">
        <f>(Mercedes!K22)</f>
        <v>66.56</v>
      </c>
      <c r="M983" s="8" t="str">
        <f>(Mercedes!L22)</f>
        <v>High Offset</v>
      </c>
      <c r="N983" s="8">
        <f>(Mercedes!M22)</f>
        <v>25.4</v>
      </c>
      <c r="O983" s="9" t="str">
        <f>(Mercedes!N22)</f>
        <v>245/35R19 OEM</v>
      </c>
      <c r="P983" s="60" t="str">
        <f>(Mercedes!O22)</f>
        <v>FF01</v>
      </c>
      <c r="Q983" s="8" t="str">
        <f>(Mercedes!P22)</f>
        <v>01H909545013LS</v>
      </c>
      <c r="R983" s="14">
        <f>(Mercedes!Q22)</f>
        <v>17</v>
      </c>
      <c r="S983" s="12" t="str">
        <f>(Mercedes!R22)</f>
        <v>19"</v>
      </c>
      <c r="T983" s="12" t="str">
        <f>(Mercedes!S22)</f>
        <v>9.5"</v>
      </c>
      <c r="U983" s="12" t="str">
        <f>(Mercedes!T22)</f>
        <v>45</v>
      </c>
      <c r="V983" s="12" t="str">
        <f>(Mercedes!U22)</f>
        <v>5x112</v>
      </c>
      <c r="W983" s="12">
        <f>(Mercedes!V22)</f>
        <v>66.56</v>
      </c>
      <c r="X983" s="8" t="str">
        <f>(Mercedes!W22)</f>
        <v>High Offset</v>
      </c>
      <c r="Y983" s="8">
        <f>(Mercedes!X22)</f>
        <v>25.6</v>
      </c>
      <c r="Z983" s="9" t="str">
        <f>(Mercedes!Y22)</f>
        <v>265/35R19 OEM</v>
      </c>
      <c r="AA983" s="8" t="str">
        <f>(Mercedes!Z22)</f>
        <v>Clears OEM Ceramic Brakes</v>
      </c>
      <c r="AB983" s="8">
        <f>(Mercedes!AA22)</f>
        <v>0</v>
      </c>
      <c r="AC983" s="8" t="str">
        <f>(Mercedes!AB22)</f>
        <v>LBM1415027C60-ZN</v>
      </c>
      <c r="AD983" s="8">
        <f>(Mercedes!AC22)</f>
        <v>0</v>
      </c>
    </row>
    <row r="984" spans="1:30" customFormat="1" x14ac:dyDescent="0.25">
      <c r="A984" s="7" t="s">
        <v>1976</v>
      </c>
      <c r="B984" s="8" t="str">
        <f>(Mercedes!A23)</f>
        <v>C63(S) AMG (W205) (Sedan only)</v>
      </c>
      <c r="C984" s="9" t="str">
        <f>(Mercedes!B23)</f>
        <v>2015-2018</v>
      </c>
      <c r="D984" s="59" t="str">
        <f>(Mercedes!C23)</f>
        <v>FF04</v>
      </c>
      <c r="E984" s="8" t="str">
        <f>(Mercedes!D23)</f>
        <v>Tarmac</v>
      </c>
      <c r="F984" s="8" t="str">
        <f>(Mercedes!E23)</f>
        <v>04H909035013TM</v>
      </c>
      <c r="G984" s="14">
        <f>(Mercedes!F23)</f>
        <v>23</v>
      </c>
      <c r="H984" s="12" t="str">
        <f>(Mercedes!G23)</f>
        <v>19"</v>
      </c>
      <c r="I984" s="12" t="str">
        <f>(Mercedes!H23)</f>
        <v>9.0"</v>
      </c>
      <c r="J984" s="12" t="str">
        <f>(Mercedes!I23)</f>
        <v>35</v>
      </c>
      <c r="K984" s="12" t="str">
        <f>(Mercedes!J23)</f>
        <v>5x112</v>
      </c>
      <c r="L984" s="12">
        <f>(Mercedes!K23)</f>
        <v>66.56</v>
      </c>
      <c r="M984" s="8" t="str">
        <f>(Mercedes!L23)</f>
        <v>High Offset</v>
      </c>
      <c r="N984" s="8">
        <f>(Mercedes!M23)</f>
        <v>24.6</v>
      </c>
      <c r="O984" s="9">
        <f>(Mercedes!N23)</f>
        <v>0</v>
      </c>
      <c r="P984" s="60" t="str">
        <f>(Mercedes!O23)</f>
        <v>FF04</v>
      </c>
      <c r="Q984" s="8" t="str">
        <f>(Mercedes!P23)</f>
        <v>04H909545013TM</v>
      </c>
      <c r="R984" s="14">
        <f>(Mercedes!Q23)</f>
        <v>27</v>
      </c>
      <c r="S984" s="12" t="str">
        <f>(Mercedes!R23)</f>
        <v>19"</v>
      </c>
      <c r="T984" s="12" t="str">
        <f>(Mercedes!S23)</f>
        <v>9.5"</v>
      </c>
      <c r="U984" s="12" t="str">
        <f>(Mercedes!T23)</f>
        <v>45</v>
      </c>
      <c r="V984" s="12" t="str">
        <f>(Mercedes!U23)</f>
        <v>5x112</v>
      </c>
      <c r="W984" s="12">
        <f>(Mercedes!V23)</f>
        <v>66.56</v>
      </c>
      <c r="X984" s="8" t="str">
        <f>(Mercedes!W23)</f>
        <v>High Offset</v>
      </c>
      <c r="Y984" s="8">
        <f>(Mercedes!X23)</f>
        <v>24.6</v>
      </c>
      <c r="Z984" s="9">
        <f>(Mercedes!Y23)</f>
        <v>0</v>
      </c>
      <c r="AA984" s="8" t="str">
        <f>(Mercedes!Z23)</f>
        <v>Clears OEM Ceramic Brakes</v>
      </c>
      <c r="AB984" s="8" t="str">
        <f>(Mercedes!AA23)</f>
        <v>Included</v>
      </c>
      <c r="AC984" s="8" t="str">
        <f>(Mercedes!AB23)</f>
        <v>LBM1415027C60-ZN</v>
      </c>
      <c r="AD984" s="8">
        <f>(Mercedes!AC23)</f>
        <v>0</v>
      </c>
    </row>
    <row r="985" spans="1:30" customFormat="1" x14ac:dyDescent="0.25">
      <c r="A985" s="7" t="s">
        <v>1976</v>
      </c>
      <c r="B985" s="8" t="str">
        <f>(Mercedes!A24)</f>
        <v>C63(S) AMG (W205) (Sedan only)</v>
      </c>
      <c r="C985" s="9" t="str">
        <f>(Mercedes!B24)</f>
        <v>2015-2018</v>
      </c>
      <c r="D985" s="59" t="str">
        <f>(Mercedes!C24)</f>
        <v>FF04</v>
      </c>
      <c r="E985" s="8" t="str">
        <f>(Mercedes!D24)</f>
        <v>Liquid Metal</v>
      </c>
      <c r="F985" s="8" t="str">
        <f>(Mercedes!E24)</f>
        <v>04H909035013LM</v>
      </c>
      <c r="G985" s="14">
        <f>(Mercedes!F24)</f>
        <v>26</v>
      </c>
      <c r="H985" s="12" t="str">
        <f>(Mercedes!G24)</f>
        <v>19"</v>
      </c>
      <c r="I985" s="12" t="str">
        <f>(Mercedes!H24)</f>
        <v>9.0"</v>
      </c>
      <c r="J985" s="12" t="str">
        <f>(Mercedes!I24)</f>
        <v>35</v>
      </c>
      <c r="K985" s="12" t="str">
        <f>(Mercedes!J24)</f>
        <v>5x112</v>
      </c>
      <c r="L985" s="12">
        <f>(Mercedes!K24)</f>
        <v>66.56</v>
      </c>
      <c r="M985" s="8" t="str">
        <f>(Mercedes!L24)</f>
        <v>High Offset</v>
      </c>
      <c r="N985" s="8">
        <f>(Mercedes!M24)</f>
        <v>24.6</v>
      </c>
      <c r="O985" s="9">
        <f>(Mercedes!N24)</f>
        <v>0</v>
      </c>
      <c r="P985" s="60" t="str">
        <f>(Mercedes!O24)</f>
        <v>FF04</v>
      </c>
      <c r="Q985" s="8" t="str">
        <f>(Mercedes!P24)</f>
        <v>04H909545013LM</v>
      </c>
      <c r="R985" s="14">
        <f>(Mercedes!Q24)</f>
        <v>15</v>
      </c>
      <c r="S985" s="12" t="str">
        <f>(Mercedes!R24)</f>
        <v>19"</v>
      </c>
      <c r="T985" s="12" t="str">
        <f>(Mercedes!S24)</f>
        <v>9.5"</v>
      </c>
      <c r="U985" s="12" t="str">
        <f>(Mercedes!T24)</f>
        <v>45</v>
      </c>
      <c r="V985" s="12" t="str">
        <f>(Mercedes!U24)</f>
        <v>5x112</v>
      </c>
      <c r="W985" s="12">
        <f>(Mercedes!V24)</f>
        <v>66.56</v>
      </c>
      <c r="X985" s="8" t="str">
        <f>(Mercedes!W24)</f>
        <v>High Offset</v>
      </c>
      <c r="Y985" s="8">
        <f>(Mercedes!X24)</f>
        <v>24.6</v>
      </c>
      <c r="Z985" s="9">
        <f>(Mercedes!Y24)</f>
        <v>0</v>
      </c>
      <c r="AA985" s="8" t="str">
        <f>(Mercedes!Z24)</f>
        <v>Clears OEM Ceramic Brakes</v>
      </c>
      <c r="AB985" s="8">
        <f>(Mercedes!AA24)</f>
        <v>0</v>
      </c>
      <c r="AC985" s="8" t="str">
        <f>(Mercedes!AB24)</f>
        <v>LBM1415027C60-ZN</v>
      </c>
      <c r="AD985" s="8">
        <f>(Mercedes!AC24)</f>
        <v>0</v>
      </c>
    </row>
    <row r="986" spans="1:30" customFormat="1" x14ac:dyDescent="0.25">
      <c r="A986" s="7" t="s">
        <v>1976</v>
      </c>
      <c r="B986" s="8" t="str">
        <f>(Mercedes!A25)</f>
        <v>C63(S) AMG (W205) (Sedan only)</v>
      </c>
      <c r="C986" s="9" t="str">
        <f>(Mercedes!B25)</f>
        <v>2015-2018</v>
      </c>
      <c r="D986" s="59" t="str">
        <f>(Mercedes!C25)</f>
        <v>FF10</v>
      </c>
      <c r="E986" s="8" t="str">
        <f>(Mercedes!D25)</f>
        <v>Tarmac</v>
      </c>
      <c r="F986" s="8" t="str">
        <f>(Mercedes!E25)</f>
        <v>10H909035013TM</v>
      </c>
      <c r="G986" s="14">
        <f>(Mercedes!F25)</f>
        <v>4</v>
      </c>
      <c r="H986" s="12" t="str">
        <f>(Mercedes!G25)</f>
        <v>19"</v>
      </c>
      <c r="I986" s="12" t="str">
        <f>(Mercedes!H25)</f>
        <v>9.0"</v>
      </c>
      <c r="J986" s="12" t="str">
        <f>(Mercedes!I25)</f>
        <v>35</v>
      </c>
      <c r="K986" s="12" t="str">
        <f>(Mercedes!J25)</f>
        <v>5x112</v>
      </c>
      <c r="L986" s="12">
        <f>(Mercedes!K25)</f>
        <v>66.56</v>
      </c>
      <c r="M986" s="8" t="str">
        <f>(Mercedes!L25)</f>
        <v>High Offset</v>
      </c>
      <c r="N986" s="8">
        <f>(Mercedes!M25)</f>
        <v>0</v>
      </c>
      <c r="O986" s="9" t="str">
        <f>(Mercedes!N25)</f>
        <v>245/35R19 OEM</v>
      </c>
      <c r="P986" s="60" t="str">
        <f>(Mercedes!O25)</f>
        <v>FF10</v>
      </c>
      <c r="Q986" s="8" t="str">
        <f>(Mercedes!P25)</f>
        <v>10H909545013TM</v>
      </c>
      <c r="R986" s="14">
        <f>(Mercedes!Q25)</f>
        <v>1</v>
      </c>
      <c r="S986" s="12" t="str">
        <f>(Mercedes!R25)</f>
        <v>19"</v>
      </c>
      <c r="T986" s="12" t="str">
        <f>(Mercedes!S25)</f>
        <v>9.5"</v>
      </c>
      <c r="U986" s="12" t="str">
        <f>(Mercedes!T25)</f>
        <v>45</v>
      </c>
      <c r="V986" s="12" t="str">
        <f>(Mercedes!U25)</f>
        <v>5x112</v>
      </c>
      <c r="W986" s="12">
        <f>(Mercedes!V25)</f>
        <v>66.56</v>
      </c>
      <c r="X986" s="8" t="str">
        <f>(Mercedes!W25)</f>
        <v>High Offset</v>
      </c>
      <c r="Y986" s="8">
        <f>(Mercedes!X25)</f>
        <v>0</v>
      </c>
      <c r="Z986" s="9" t="str">
        <f>(Mercedes!Y25)</f>
        <v>265/35R19 OEM</v>
      </c>
      <c r="AA986" s="8" t="str">
        <f>(Mercedes!Z25)</f>
        <v>Clears OEM Ceramic Brakes</v>
      </c>
      <c r="AB986" s="8" t="str">
        <f>(Mercedes!AA25)</f>
        <v>Included</v>
      </c>
      <c r="AC986" s="8" t="str">
        <f>(Mercedes!AB25)</f>
        <v>LBM1415027C60-ZN</v>
      </c>
      <c r="AD986" s="8">
        <f>(Mercedes!AC25)</f>
        <v>0</v>
      </c>
    </row>
    <row r="987" spans="1:30" customFormat="1" x14ac:dyDescent="0.25">
      <c r="A987" s="7" t="s">
        <v>1976</v>
      </c>
      <c r="B987" s="8" t="str">
        <f>(Mercedes!A26)</f>
        <v>C63(S) AMG (W205) (Sedan only)</v>
      </c>
      <c r="C987" s="9" t="str">
        <f>(Mercedes!B26)</f>
        <v>2015-2018</v>
      </c>
      <c r="D987" s="59" t="str">
        <f>(Mercedes!C26)</f>
        <v>FF10</v>
      </c>
      <c r="E987" s="8" t="str">
        <f>(Mercedes!D26)</f>
        <v>Liquid Metal</v>
      </c>
      <c r="F987" s="8" t="str">
        <f>(Mercedes!E26)</f>
        <v>10H909035013LM</v>
      </c>
      <c r="G987" s="14">
        <f>(Mercedes!F26)</f>
        <v>0</v>
      </c>
      <c r="H987" s="12" t="str">
        <f>(Mercedes!G26)</f>
        <v>19"</v>
      </c>
      <c r="I987" s="12" t="str">
        <f>(Mercedes!H26)</f>
        <v>9.0"</v>
      </c>
      <c r="J987" s="12" t="str">
        <f>(Mercedes!I26)</f>
        <v>35</v>
      </c>
      <c r="K987" s="12" t="str">
        <f>(Mercedes!J26)</f>
        <v>5x112</v>
      </c>
      <c r="L987" s="12">
        <f>(Mercedes!K26)</f>
        <v>66.56</v>
      </c>
      <c r="M987" s="8" t="str">
        <f>(Mercedes!L26)</f>
        <v>High Offset</v>
      </c>
      <c r="N987" s="8">
        <f>(Mercedes!M26)</f>
        <v>0</v>
      </c>
      <c r="O987" s="9" t="str">
        <f>(Mercedes!N26)</f>
        <v>245/35R19 OEM</v>
      </c>
      <c r="P987" s="60" t="str">
        <f>(Mercedes!O26)</f>
        <v>FF10</v>
      </c>
      <c r="Q987" s="8" t="str">
        <f>(Mercedes!P26)</f>
        <v>10H909545013LM</v>
      </c>
      <c r="R987" s="14">
        <f>(Mercedes!Q26)</f>
        <v>22</v>
      </c>
      <c r="S987" s="12" t="str">
        <f>(Mercedes!R26)</f>
        <v>19"</v>
      </c>
      <c r="T987" s="12" t="str">
        <f>(Mercedes!S26)</f>
        <v>9.5"</v>
      </c>
      <c r="U987" s="12" t="str">
        <f>(Mercedes!T26)</f>
        <v>45</v>
      </c>
      <c r="V987" s="12" t="str">
        <f>(Mercedes!U26)</f>
        <v>5x112</v>
      </c>
      <c r="W987" s="12">
        <f>(Mercedes!V26)</f>
        <v>66.56</v>
      </c>
      <c r="X987" s="8" t="str">
        <f>(Mercedes!W26)</f>
        <v>High Offset</v>
      </c>
      <c r="Y987" s="8">
        <f>(Mercedes!X26)</f>
        <v>0</v>
      </c>
      <c r="Z987" s="9" t="str">
        <f>(Mercedes!Y26)</f>
        <v>265/35R19 OEM</v>
      </c>
      <c r="AA987" s="8" t="str">
        <f>(Mercedes!Z26)</f>
        <v>Clears OEM Ceramic Brakes</v>
      </c>
      <c r="AB987" s="8" t="str">
        <f>(Mercedes!AA26)</f>
        <v>Included</v>
      </c>
      <c r="AC987" s="8" t="str">
        <f>(Mercedes!AB26)</f>
        <v>LBM1415027C60-ZN</v>
      </c>
      <c r="AD987" s="8">
        <f>(Mercedes!AC26)</f>
        <v>0</v>
      </c>
    </row>
    <row r="988" spans="1:30" customFormat="1" x14ac:dyDescent="0.25">
      <c r="A988" s="7" t="s">
        <v>1976</v>
      </c>
      <c r="B988" s="8" t="str">
        <f>(Mercedes!A27)</f>
        <v>C63(S) AMG (W205) (Sedan only)</v>
      </c>
      <c r="C988" s="9" t="str">
        <f>(Mercedes!B27)</f>
        <v>2015-2018</v>
      </c>
      <c r="D988" s="59" t="str">
        <f>(Mercedes!C27)</f>
        <v>FF11</v>
      </c>
      <c r="E988" s="8" t="str">
        <f>(Mercedes!D27)</f>
        <v>Tarmac</v>
      </c>
      <c r="F988" s="8" t="str">
        <f>(Mercedes!E27)</f>
        <v>11H909035013TM</v>
      </c>
      <c r="G988" s="14">
        <f>(Mercedes!F27)</f>
        <v>16</v>
      </c>
      <c r="H988" s="12" t="str">
        <f>(Mercedes!G27)</f>
        <v>19"</v>
      </c>
      <c r="I988" s="12" t="str">
        <f>(Mercedes!H27)</f>
        <v>9.0"</v>
      </c>
      <c r="J988" s="12" t="str">
        <f>(Mercedes!I27)</f>
        <v>35</v>
      </c>
      <c r="K988" s="12" t="str">
        <f>(Mercedes!J27)</f>
        <v>5x112</v>
      </c>
      <c r="L988" s="12">
        <f>(Mercedes!K27)</f>
        <v>66.56</v>
      </c>
      <c r="M988" s="8" t="str">
        <f>(Mercedes!L27)</f>
        <v>High Offset</v>
      </c>
      <c r="N988" s="8">
        <f>(Mercedes!M27)</f>
        <v>0</v>
      </c>
      <c r="O988" s="9" t="str">
        <f>(Mercedes!N27)</f>
        <v>245/35R19 OEM</v>
      </c>
      <c r="P988" s="60" t="str">
        <f>(Mercedes!O27)</f>
        <v>FF11</v>
      </c>
      <c r="Q988" s="8" t="str">
        <f>(Mercedes!P27)</f>
        <v>11H909545013TM</v>
      </c>
      <c r="R988" s="14">
        <f>(Mercedes!Q27)</f>
        <v>3</v>
      </c>
      <c r="S988" s="12" t="str">
        <f>(Mercedes!R27)</f>
        <v>19"</v>
      </c>
      <c r="T988" s="12" t="str">
        <f>(Mercedes!S27)</f>
        <v>9.5"</v>
      </c>
      <c r="U988" s="12" t="str">
        <f>(Mercedes!T27)</f>
        <v>45</v>
      </c>
      <c r="V988" s="12" t="str">
        <f>(Mercedes!U27)</f>
        <v>5x112</v>
      </c>
      <c r="W988" s="12">
        <f>(Mercedes!V27)</f>
        <v>66.56</v>
      </c>
      <c r="X988" s="8" t="str">
        <f>(Mercedes!W27)</f>
        <v>High Offset</v>
      </c>
      <c r="Y988" s="8">
        <f>(Mercedes!X27)</f>
        <v>0</v>
      </c>
      <c r="Z988" s="9" t="str">
        <f>(Mercedes!Y27)</f>
        <v>265/35R19 OEM</v>
      </c>
      <c r="AA988" s="8" t="str">
        <f>(Mercedes!Z27)</f>
        <v>Clears OEM Ceramic Brakes</v>
      </c>
      <c r="AB988" s="8" t="str">
        <f>(Mercedes!AA27)</f>
        <v>Included</v>
      </c>
      <c r="AC988" s="8" t="str">
        <f>(Mercedes!AB27)</f>
        <v>LBM1415027C60-ZN</v>
      </c>
      <c r="AD988" s="8">
        <f>(Mercedes!AC27)</f>
        <v>0</v>
      </c>
    </row>
    <row r="989" spans="1:30" customFormat="1" x14ac:dyDescent="0.25">
      <c r="A989" s="7" t="s">
        <v>1976</v>
      </c>
      <c r="B989" s="8" t="str">
        <f>(Mercedes!A28)</f>
        <v>C63(S) AMG (W205) (Sedan only)</v>
      </c>
      <c r="C989" s="9" t="str">
        <f>(Mercedes!B28)</f>
        <v>2015-2018</v>
      </c>
      <c r="D989" s="59" t="str">
        <f>(Mercedes!C28)</f>
        <v>FF11</v>
      </c>
      <c r="E989" s="8" t="str">
        <f>(Mercedes!D28)</f>
        <v>Liquid Metal</v>
      </c>
      <c r="F989" s="8" t="str">
        <f>(Mercedes!E28)</f>
        <v>11H909035013LM</v>
      </c>
      <c r="G989" s="14">
        <f>(Mercedes!F28)</f>
        <v>4</v>
      </c>
      <c r="H989" s="12" t="str">
        <f>(Mercedes!G28)</f>
        <v>19"</v>
      </c>
      <c r="I989" s="12" t="str">
        <f>(Mercedes!H28)</f>
        <v>9.0"</v>
      </c>
      <c r="J989" s="12" t="str">
        <f>(Mercedes!I28)</f>
        <v>35</v>
      </c>
      <c r="K989" s="12" t="str">
        <f>(Mercedes!J28)</f>
        <v>5x112</v>
      </c>
      <c r="L989" s="12">
        <f>(Mercedes!K28)</f>
        <v>66.56</v>
      </c>
      <c r="M989" s="8" t="str">
        <f>(Mercedes!L28)</f>
        <v>High Offset</v>
      </c>
      <c r="N989" s="8">
        <f>(Mercedes!M28)</f>
        <v>0</v>
      </c>
      <c r="O989" s="9" t="str">
        <f>(Mercedes!N28)</f>
        <v>245/35R19 OEM</v>
      </c>
      <c r="P989" s="60" t="str">
        <f>(Mercedes!O28)</f>
        <v>FF11</v>
      </c>
      <c r="Q989" s="8" t="str">
        <f>(Mercedes!P28)</f>
        <v>11H909545013LM</v>
      </c>
      <c r="R989" s="14">
        <f>(Mercedes!Q28)</f>
        <v>3</v>
      </c>
      <c r="S989" s="12" t="str">
        <f>(Mercedes!R28)</f>
        <v>19"</v>
      </c>
      <c r="T989" s="12" t="str">
        <f>(Mercedes!S28)</f>
        <v>9.5"</v>
      </c>
      <c r="U989" s="12" t="str">
        <f>(Mercedes!T28)</f>
        <v>45</v>
      </c>
      <c r="V989" s="12" t="str">
        <f>(Mercedes!U28)</f>
        <v>5x112</v>
      </c>
      <c r="W989" s="12">
        <f>(Mercedes!V28)</f>
        <v>66.56</v>
      </c>
      <c r="X989" s="8" t="str">
        <f>(Mercedes!W28)</f>
        <v>High Offset</v>
      </c>
      <c r="Y989" s="8">
        <f>(Mercedes!X28)</f>
        <v>0</v>
      </c>
      <c r="Z989" s="9" t="str">
        <f>(Mercedes!Y28)</f>
        <v>265/35R19 OEM</v>
      </c>
      <c r="AA989" s="8" t="str">
        <f>(Mercedes!Z28)</f>
        <v>Clears OEM Ceramic Brakes</v>
      </c>
      <c r="AB989" s="8" t="str">
        <f>(Mercedes!AA28)</f>
        <v>Included</v>
      </c>
      <c r="AC989" s="8" t="str">
        <f>(Mercedes!AB28)</f>
        <v>LBM1415027C60-ZN</v>
      </c>
      <c r="AD989" s="8">
        <f>(Mercedes!AC28)</f>
        <v>0</v>
      </c>
    </row>
    <row r="990" spans="1:30" customFormat="1" x14ac:dyDescent="0.25">
      <c r="A990" s="7" t="s">
        <v>1976</v>
      </c>
      <c r="B990" s="8" t="str">
        <f>(Mercedes!A29)</f>
        <v>C-Class (W204)</v>
      </c>
      <c r="C990" s="9" t="str">
        <f>(Mercedes!B29)</f>
        <v>2007-2014</v>
      </c>
      <c r="D990" s="59" t="str">
        <f>(Mercedes!C29)</f>
        <v>FF01</v>
      </c>
      <c r="E990" s="8" t="str">
        <f>(Mercedes!D29)</f>
        <v>Tarmac</v>
      </c>
      <c r="F990" s="8" t="str">
        <f>(Mercedes!E29)</f>
        <v>01H908547013TM</v>
      </c>
      <c r="G990" s="14">
        <f>(Mercedes!F29)</f>
        <v>10</v>
      </c>
      <c r="H990" s="12" t="str">
        <f>(Mercedes!G29)</f>
        <v>19"</v>
      </c>
      <c r="I990" s="12" t="str">
        <f>(Mercedes!H29)</f>
        <v>8.5"</v>
      </c>
      <c r="J990" s="12" t="str">
        <f>(Mercedes!I29)</f>
        <v>47</v>
      </c>
      <c r="K990" s="12" t="str">
        <f>(Mercedes!J29)</f>
        <v>5x112</v>
      </c>
      <c r="L990" s="12">
        <f>(Mercedes!K29)</f>
        <v>66.56</v>
      </c>
      <c r="M990" s="8" t="str">
        <f>(Mercedes!L29)</f>
        <v>High Offset</v>
      </c>
      <c r="N990" s="8">
        <f>(Mercedes!M29)</f>
        <v>23.2</v>
      </c>
      <c r="O990" s="9" t="str">
        <f>(Mercedes!N29)</f>
        <v>235/35R19</v>
      </c>
      <c r="P990" s="60" t="str">
        <f>(Mercedes!O29)</f>
        <v>FF01</v>
      </c>
      <c r="Q990" s="8" t="str">
        <f>(Mercedes!P29)</f>
        <v>01H909545013TM</v>
      </c>
      <c r="R990" s="14">
        <f>(Mercedes!Q29)</f>
        <v>7</v>
      </c>
      <c r="S990" s="12" t="str">
        <f>(Mercedes!R29)</f>
        <v>19"</v>
      </c>
      <c r="T990" s="12" t="str">
        <f>(Mercedes!S29)</f>
        <v>9.5"</v>
      </c>
      <c r="U990" s="12" t="str">
        <f>(Mercedes!T29)</f>
        <v>45</v>
      </c>
      <c r="V990" s="12" t="str">
        <f>(Mercedes!U29)</f>
        <v>5x112</v>
      </c>
      <c r="W990" s="12">
        <f>(Mercedes!V29)</f>
        <v>66.56</v>
      </c>
      <c r="X990" s="8" t="str">
        <f>(Mercedes!W29)</f>
        <v>High Offset</v>
      </c>
      <c r="Y990" s="8">
        <f>(Mercedes!X29)</f>
        <v>25.6</v>
      </c>
      <c r="Z990" s="9" t="str">
        <f>(Mercedes!Y29)</f>
        <v>255/30R19</v>
      </c>
      <c r="AA990" s="8" t="str">
        <f>(Mercedes!Z29)</f>
        <v>F2 Fitment on rear</v>
      </c>
      <c r="AB990" s="8" t="str">
        <f>(Mercedes!AA29)</f>
        <v>Included</v>
      </c>
      <c r="AC990" s="8">
        <f>(Mercedes!AB29)</f>
        <v>0</v>
      </c>
      <c r="AD990" s="8">
        <f>(Mercedes!AC29)</f>
        <v>0</v>
      </c>
    </row>
    <row r="991" spans="1:30" customFormat="1" x14ac:dyDescent="0.25">
      <c r="A991" s="7" t="s">
        <v>1976</v>
      </c>
      <c r="B991" s="8" t="str">
        <f>(Mercedes!A30)</f>
        <v>C-Class (W204)</v>
      </c>
      <c r="C991" s="9" t="str">
        <f>(Mercedes!B30)</f>
        <v>2007-2014</v>
      </c>
      <c r="D991" s="59" t="str">
        <f>(Mercedes!C30)</f>
        <v>FF01</v>
      </c>
      <c r="E991" s="8" t="str">
        <f>(Mercedes!D30)</f>
        <v>Liquid Silver</v>
      </c>
      <c r="F991" s="8" t="str">
        <f>(Mercedes!E30)</f>
        <v>01H908547013LS</v>
      </c>
      <c r="G991" s="14">
        <f>(Mercedes!F30)</f>
        <v>1</v>
      </c>
      <c r="H991" s="12" t="str">
        <f>(Mercedes!G30)</f>
        <v>19"</v>
      </c>
      <c r="I991" s="12" t="str">
        <f>(Mercedes!H30)</f>
        <v>8.5"</v>
      </c>
      <c r="J991" s="12" t="str">
        <f>(Mercedes!I30)</f>
        <v>47</v>
      </c>
      <c r="K991" s="12" t="str">
        <f>(Mercedes!J30)</f>
        <v>5x112</v>
      </c>
      <c r="L991" s="12">
        <f>(Mercedes!K30)</f>
        <v>66.56</v>
      </c>
      <c r="M991" s="8" t="str">
        <f>(Mercedes!L30)</f>
        <v>High Offset</v>
      </c>
      <c r="N991" s="8">
        <f>(Mercedes!M30)</f>
        <v>23.2</v>
      </c>
      <c r="O991" s="9" t="str">
        <f>(Mercedes!N30)</f>
        <v>235/35R19</v>
      </c>
      <c r="P991" s="60" t="str">
        <f>(Mercedes!O30)</f>
        <v>FF01</v>
      </c>
      <c r="Q991" s="8" t="str">
        <f>(Mercedes!P30)</f>
        <v>01H909545013LS</v>
      </c>
      <c r="R991" s="14">
        <f>(Mercedes!Q30)</f>
        <v>17</v>
      </c>
      <c r="S991" s="12" t="str">
        <f>(Mercedes!R30)</f>
        <v>19"</v>
      </c>
      <c r="T991" s="12" t="str">
        <f>(Mercedes!S30)</f>
        <v>9.5"</v>
      </c>
      <c r="U991" s="12" t="str">
        <f>(Mercedes!T30)</f>
        <v>45</v>
      </c>
      <c r="V991" s="12" t="str">
        <f>(Mercedes!U30)</f>
        <v>5x112</v>
      </c>
      <c r="W991" s="12">
        <f>(Mercedes!V30)</f>
        <v>66.56</v>
      </c>
      <c r="X991" s="8" t="str">
        <f>(Mercedes!W30)</f>
        <v>High Offset</v>
      </c>
      <c r="Y991" s="8">
        <f>(Mercedes!X30)</f>
        <v>25.6</v>
      </c>
      <c r="Z991" s="9" t="str">
        <f>(Mercedes!Y30)</f>
        <v>255/30R19</v>
      </c>
      <c r="AA991" s="8" t="str">
        <f>(Mercedes!Z30)</f>
        <v>F2 Fitment on rear</v>
      </c>
      <c r="AB991" s="8">
        <f>(Mercedes!AA30)</f>
        <v>0</v>
      </c>
      <c r="AC991" s="8">
        <f>(Mercedes!AB30)</f>
        <v>0</v>
      </c>
      <c r="AD991" s="8">
        <f>(Mercedes!AC30)</f>
        <v>0</v>
      </c>
    </row>
    <row r="992" spans="1:30" customFormat="1" x14ac:dyDescent="0.25">
      <c r="A992" s="7" t="s">
        <v>1976</v>
      </c>
      <c r="B992" s="8" t="str">
        <f>(Mercedes!A31)</f>
        <v>C-Class (W204)</v>
      </c>
      <c r="C992" s="9" t="str">
        <f>(Mercedes!B31)</f>
        <v>2007-2014</v>
      </c>
      <c r="D992" s="59" t="str">
        <f>(Mercedes!C31)</f>
        <v>FF04</v>
      </c>
      <c r="E992" s="8" t="str">
        <f>(Mercedes!D31)</f>
        <v>Tarmac</v>
      </c>
      <c r="F992" s="8" t="str">
        <f>(Mercedes!E31)</f>
        <v>04H908547013TM</v>
      </c>
      <c r="G992" s="14">
        <f>(Mercedes!F31)</f>
        <v>17</v>
      </c>
      <c r="H992" s="12" t="str">
        <f>(Mercedes!G31)</f>
        <v>19"</v>
      </c>
      <c r="I992" s="12" t="str">
        <f>(Mercedes!H31)</f>
        <v>8.5"</v>
      </c>
      <c r="J992" s="12" t="str">
        <f>(Mercedes!I31)</f>
        <v>47</v>
      </c>
      <c r="K992" s="12" t="str">
        <f>(Mercedes!J31)</f>
        <v>5x112</v>
      </c>
      <c r="L992" s="12">
        <f>(Mercedes!K31)</f>
        <v>66.56</v>
      </c>
      <c r="M992" s="8" t="str">
        <f>(Mercedes!L31)</f>
        <v>High Offset</v>
      </c>
      <c r="N992" s="8">
        <f>(Mercedes!M31)</f>
        <v>22.8</v>
      </c>
      <c r="O992" s="9" t="str">
        <f>(Mercedes!N31)</f>
        <v>235/35R19</v>
      </c>
      <c r="P992" s="60" t="str">
        <f>(Mercedes!O31)</f>
        <v>FF04</v>
      </c>
      <c r="Q992" s="8" t="str">
        <f>(Mercedes!P31)</f>
        <v>04H909545013TM</v>
      </c>
      <c r="R992" s="14">
        <f>(Mercedes!Q31)</f>
        <v>27</v>
      </c>
      <c r="S992" s="12" t="str">
        <f>(Mercedes!R31)</f>
        <v>19"</v>
      </c>
      <c r="T992" s="12" t="str">
        <f>(Mercedes!S31)</f>
        <v>9.5"</v>
      </c>
      <c r="U992" s="12" t="str">
        <f>(Mercedes!T31)</f>
        <v>45</v>
      </c>
      <c r="V992" s="12" t="str">
        <f>(Mercedes!U31)</f>
        <v>5x112</v>
      </c>
      <c r="W992" s="12">
        <f>(Mercedes!V31)</f>
        <v>66.56</v>
      </c>
      <c r="X992" s="8" t="str">
        <f>(Mercedes!W31)</f>
        <v>High Offset</v>
      </c>
      <c r="Y992" s="8">
        <f>(Mercedes!X31)</f>
        <v>24.6</v>
      </c>
      <c r="Z992" s="9" t="str">
        <f>(Mercedes!Y31)</f>
        <v>255/30R19</v>
      </c>
      <c r="AA992" s="8" t="str">
        <f>(Mercedes!Z31)</f>
        <v>F2 Fitment on rear</v>
      </c>
      <c r="AB992" s="8" t="str">
        <f>(Mercedes!AA31)</f>
        <v>Included</v>
      </c>
      <c r="AC992" s="8">
        <f>(Mercedes!AB31)</f>
        <v>0</v>
      </c>
      <c r="AD992" s="8">
        <f>(Mercedes!AC31)</f>
        <v>0</v>
      </c>
    </row>
    <row r="993" spans="1:30" customFormat="1" x14ac:dyDescent="0.25">
      <c r="A993" s="7" t="s">
        <v>1976</v>
      </c>
      <c r="B993" s="8" t="str">
        <f>(Mercedes!A32)</f>
        <v>C-Class (W204)</v>
      </c>
      <c r="C993" s="9" t="str">
        <f>(Mercedes!B32)</f>
        <v>2007-2014</v>
      </c>
      <c r="D993" s="59" t="str">
        <f>(Mercedes!C32)</f>
        <v>FF04</v>
      </c>
      <c r="E993" s="8" t="str">
        <f>(Mercedes!D32)</f>
        <v>Liquid Metal</v>
      </c>
      <c r="F993" s="8" t="str">
        <f>(Mercedes!E32)</f>
        <v>04H908547013LM</v>
      </c>
      <c r="G993" s="14">
        <f>(Mercedes!F32)</f>
        <v>19</v>
      </c>
      <c r="H993" s="12" t="str">
        <f>(Mercedes!G32)</f>
        <v>19"</v>
      </c>
      <c r="I993" s="12" t="str">
        <f>(Mercedes!H32)</f>
        <v>8.5"</v>
      </c>
      <c r="J993" s="12" t="str">
        <f>(Mercedes!I32)</f>
        <v>47</v>
      </c>
      <c r="K993" s="12" t="str">
        <f>(Mercedes!J32)</f>
        <v>5x112</v>
      </c>
      <c r="L993" s="12">
        <f>(Mercedes!K32)</f>
        <v>66.56</v>
      </c>
      <c r="M993" s="8" t="str">
        <f>(Mercedes!L32)</f>
        <v>High Offset</v>
      </c>
      <c r="N993" s="8">
        <f>(Mercedes!M32)</f>
        <v>22.8</v>
      </c>
      <c r="O993" s="9" t="str">
        <f>(Mercedes!N32)</f>
        <v>235/35R19</v>
      </c>
      <c r="P993" s="60" t="str">
        <f>(Mercedes!O32)</f>
        <v>FF04</v>
      </c>
      <c r="Q993" s="8" t="str">
        <f>(Mercedes!P32)</f>
        <v>04H909545013LM</v>
      </c>
      <c r="R993" s="14">
        <f>(Mercedes!Q32)</f>
        <v>15</v>
      </c>
      <c r="S993" s="12" t="str">
        <f>(Mercedes!R32)</f>
        <v>19"</v>
      </c>
      <c r="T993" s="12" t="str">
        <f>(Mercedes!S32)</f>
        <v>9.5"</v>
      </c>
      <c r="U993" s="12" t="str">
        <f>(Mercedes!T32)</f>
        <v>45</v>
      </c>
      <c r="V993" s="12" t="str">
        <f>(Mercedes!U32)</f>
        <v>5x112</v>
      </c>
      <c r="W993" s="12">
        <f>(Mercedes!V32)</f>
        <v>66.56</v>
      </c>
      <c r="X993" s="8" t="str">
        <f>(Mercedes!W32)</f>
        <v>High Offset</v>
      </c>
      <c r="Y993" s="8">
        <f>(Mercedes!X32)</f>
        <v>24.6</v>
      </c>
      <c r="Z993" s="9" t="str">
        <f>(Mercedes!Y32)</f>
        <v>255/30R19</v>
      </c>
      <c r="AA993" s="8" t="str">
        <f>(Mercedes!Z32)</f>
        <v>F2 Fitment on rear</v>
      </c>
      <c r="AB993" s="8">
        <f>(Mercedes!AA32)</f>
        <v>0</v>
      </c>
      <c r="AC993" s="8">
        <f>(Mercedes!AB32)</f>
        <v>0</v>
      </c>
      <c r="AD993" s="8">
        <f>(Mercedes!AC32)</f>
        <v>0</v>
      </c>
    </row>
    <row r="994" spans="1:30" customFormat="1" x14ac:dyDescent="0.25">
      <c r="A994" s="7" t="s">
        <v>1976</v>
      </c>
      <c r="B994" s="8" t="str">
        <f>(Mercedes!A33)</f>
        <v>C-Class (W204)</v>
      </c>
      <c r="C994" s="9" t="str">
        <f>(Mercedes!B33)</f>
        <v>2007-2014</v>
      </c>
      <c r="D994" s="59" t="str">
        <f>(Mercedes!C33)</f>
        <v>FF10</v>
      </c>
      <c r="E994" s="8" t="str">
        <f>(Mercedes!D33)</f>
        <v>Tarmac</v>
      </c>
      <c r="F994" s="8" t="str">
        <f>(Mercedes!E33)</f>
        <v>10H908547013TM</v>
      </c>
      <c r="G994" s="14">
        <f>(Mercedes!F33)</f>
        <v>-3</v>
      </c>
      <c r="H994" s="12" t="str">
        <f>(Mercedes!G33)</f>
        <v>19"</v>
      </c>
      <c r="I994" s="12" t="str">
        <f>(Mercedes!H33)</f>
        <v>8.5"</v>
      </c>
      <c r="J994" s="12" t="str">
        <f>(Mercedes!I33)</f>
        <v>47</v>
      </c>
      <c r="K994" s="12" t="str">
        <f>(Mercedes!J33)</f>
        <v>5x112</v>
      </c>
      <c r="L994" s="12">
        <f>(Mercedes!K33)</f>
        <v>66.56</v>
      </c>
      <c r="M994" s="8" t="str">
        <f>(Mercedes!L33)</f>
        <v>High Offset</v>
      </c>
      <c r="N994" s="8">
        <f>(Mercedes!M33)</f>
        <v>0</v>
      </c>
      <c r="O994" s="9" t="str">
        <f>(Mercedes!N33)</f>
        <v>235/35R19</v>
      </c>
      <c r="P994" s="60" t="str">
        <f>(Mercedes!O33)</f>
        <v>FF10</v>
      </c>
      <c r="Q994" s="8" t="str">
        <f>(Mercedes!P33)</f>
        <v>10H909545013TM</v>
      </c>
      <c r="R994" s="14">
        <f>(Mercedes!Q33)</f>
        <v>1</v>
      </c>
      <c r="S994" s="12" t="str">
        <f>(Mercedes!R33)</f>
        <v>19"</v>
      </c>
      <c r="T994" s="12" t="str">
        <f>(Mercedes!S33)</f>
        <v>9.5"</v>
      </c>
      <c r="U994" s="12" t="str">
        <f>(Mercedes!T33)</f>
        <v>45</v>
      </c>
      <c r="V994" s="12" t="str">
        <f>(Mercedes!U33)</f>
        <v>5x112</v>
      </c>
      <c r="W994" s="12">
        <f>(Mercedes!V33)</f>
        <v>66.56</v>
      </c>
      <c r="X994" s="8" t="str">
        <f>(Mercedes!W33)</f>
        <v>High Offset</v>
      </c>
      <c r="Y994" s="8">
        <f>(Mercedes!X33)</f>
        <v>0</v>
      </c>
      <c r="Z994" s="9" t="str">
        <f>(Mercedes!Y33)</f>
        <v>235/35R19</v>
      </c>
      <c r="AA994" s="8" t="str">
        <f>(Mercedes!Z33)</f>
        <v>F2 Fitment on rear</v>
      </c>
      <c r="AB994" s="8" t="str">
        <f>(Mercedes!AA33)</f>
        <v>Included</v>
      </c>
      <c r="AC994" s="8" t="str">
        <f>(Mercedes!AB33)</f>
        <v>LBM1415027C60-ZN</v>
      </c>
      <c r="AD994" s="8">
        <f>(Mercedes!AC33)</f>
        <v>0</v>
      </c>
    </row>
    <row r="995" spans="1:30" customFormat="1" x14ac:dyDescent="0.25">
      <c r="A995" s="7" t="s">
        <v>1976</v>
      </c>
      <c r="B995" s="8" t="str">
        <f>(Mercedes!A34)</f>
        <v>C-Class (W204)</v>
      </c>
      <c r="C995" s="9" t="str">
        <f>(Mercedes!B34)</f>
        <v>2007-2014</v>
      </c>
      <c r="D995" s="59" t="str">
        <f>(Mercedes!C34)</f>
        <v>FF10</v>
      </c>
      <c r="E995" s="8" t="str">
        <f>(Mercedes!D34)</f>
        <v>Liquid Metal</v>
      </c>
      <c r="F995" s="8" t="str">
        <f>(Mercedes!E34)</f>
        <v>10H908547013LM</v>
      </c>
      <c r="G995" s="14">
        <f>(Mercedes!F34)</f>
        <v>-8</v>
      </c>
      <c r="H995" s="12" t="str">
        <f>(Mercedes!G34)</f>
        <v>19"</v>
      </c>
      <c r="I995" s="12" t="str">
        <f>(Mercedes!H34)</f>
        <v>8.5"</v>
      </c>
      <c r="J995" s="12" t="str">
        <f>(Mercedes!I34)</f>
        <v>47</v>
      </c>
      <c r="K995" s="12" t="str">
        <f>(Mercedes!J34)</f>
        <v>5x112</v>
      </c>
      <c r="L995" s="12">
        <f>(Mercedes!K34)</f>
        <v>66.56</v>
      </c>
      <c r="M995" s="8" t="str">
        <f>(Mercedes!L34)</f>
        <v>High Offset</v>
      </c>
      <c r="N995" s="8">
        <f>(Mercedes!M34)</f>
        <v>0</v>
      </c>
      <c r="O995" s="9" t="str">
        <f>(Mercedes!N34)</f>
        <v>235/35R19</v>
      </c>
      <c r="P995" s="60" t="str">
        <f>(Mercedes!O34)</f>
        <v>FF10</v>
      </c>
      <c r="Q995" s="8" t="str">
        <f>(Mercedes!P34)</f>
        <v>10H909545013LM</v>
      </c>
      <c r="R995" s="14">
        <f>(Mercedes!Q34)</f>
        <v>22</v>
      </c>
      <c r="S995" s="12" t="str">
        <f>(Mercedes!R34)</f>
        <v>19"</v>
      </c>
      <c r="T995" s="12" t="str">
        <f>(Mercedes!S34)</f>
        <v>9.5"</v>
      </c>
      <c r="U995" s="12" t="str">
        <f>(Mercedes!T34)</f>
        <v>45</v>
      </c>
      <c r="V995" s="12" t="str">
        <f>(Mercedes!U34)</f>
        <v>5x112</v>
      </c>
      <c r="W995" s="12">
        <f>(Mercedes!V34)</f>
        <v>66.56</v>
      </c>
      <c r="X995" s="8" t="str">
        <f>(Mercedes!W34)</f>
        <v>High Offset</v>
      </c>
      <c r="Y995" s="8">
        <f>(Mercedes!X34)</f>
        <v>0</v>
      </c>
      <c r="Z995" s="9" t="str">
        <f>(Mercedes!Y34)</f>
        <v>235/35R19</v>
      </c>
      <c r="AA995" s="8" t="str">
        <f>(Mercedes!Z34)</f>
        <v>F2 Fitment on rear</v>
      </c>
      <c r="AB995" s="8" t="str">
        <f>(Mercedes!AA34)</f>
        <v>Included</v>
      </c>
      <c r="AC995" s="8" t="str">
        <f>(Mercedes!AB34)</f>
        <v>LBM1415027C60-ZN</v>
      </c>
      <c r="AD995" s="8">
        <f>(Mercedes!AC34)</f>
        <v>0</v>
      </c>
    </row>
    <row r="996" spans="1:30" customFormat="1" x14ac:dyDescent="0.25">
      <c r="A996" s="7" t="s">
        <v>1976</v>
      </c>
      <c r="B996" s="8" t="str">
        <f>(Mercedes!A35)</f>
        <v>C-Class (W204)</v>
      </c>
      <c r="C996" s="9" t="str">
        <f>(Mercedes!B35)</f>
        <v>2007-2014</v>
      </c>
      <c r="D996" s="59" t="str">
        <f>(Mercedes!C35)</f>
        <v>FF11</v>
      </c>
      <c r="E996" s="8" t="str">
        <f>(Mercedes!D35)</f>
        <v>Tarmac</v>
      </c>
      <c r="F996" s="8" t="str">
        <f>(Mercedes!E35)</f>
        <v>11H908547013TM</v>
      </c>
      <c r="G996" s="14">
        <f>(Mercedes!F35)</f>
        <v>4</v>
      </c>
      <c r="H996" s="12" t="str">
        <f>(Mercedes!G35)</f>
        <v>19"</v>
      </c>
      <c r="I996" s="12" t="str">
        <f>(Mercedes!H35)</f>
        <v>8.5"</v>
      </c>
      <c r="J996" s="12" t="str">
        <f>(Mercedes!I35)</f>
        <v>47</v>
      </c>
      <c r="K996" s="12" t="str">
        <f>(Mercedes!J35)</f>
        <v>5x112</v>
      </c>
      <c r="L996" s="12">
        <f>(Mercedes!K35)</f>
        <v>66.56</v>
      </c>
      <c r="M996" s="8" t="str">
        <f>(Mercedes!L35)</f>
        <v>High Offset</v>
      </c>
      <c r="N996" s="8">
        <f>(Mercedes!M35)</f>
        <v>0</v>
      </c>
      <c r="O996" s="9" t="str">
        <f>(Mercedes!N35)</f>
        <v>235/35R19</v>
      </c>
      <c r="P996" s="60" t="str">
        <f>(Mercedes!O35)</f>
        <v>FF11</v>
      </c>
      <c r="Q996" s="8" t="str">
        <f>(Mercedes!P35)</f>
        <v>11H909545013TM</v>
      </c>
      <c r="R996" s="14">
        <f>(Mercedes!Q35)</f>
        <v>3</v>
      </c>
      <c r="S996" s="12" t="str">
        <f>(Mercedes!R35)</f>
        <v>19"</v>
      </c>
      <c r="T996" s="12" t="str">
        <f>(Mercedes!S35)</f>
        <v>9.5"</v>
      </c>
      <c r="U996" s="12" t="str">
        <f>(Mercedes!T35)</f>
        <v>45</v>
      </c>
      <c r="V996" s="12" t="str">
        <f>(Mercedes!U35)</f>
        <v>5x112</v>
      </c>
      <c r="W996" s="12">
        <f>(Mercedes!V35)</f>
        <v>66.56</v>
      </c>
      <c r="X996" s="8" t="str">
        <f>(Mercedes!W35)</f>
        <v>High Offset</v>
      </c>
      <c r="Y996" s="8">
        <f>(Mercedes!X35)</f>
        <v>0</v>
      </c>
      <c r="Z996" s="9" t="str">
        <f>(Mercedes!Y35)</f>
        <v>235/35R19</v>
      </c>
      <c r="AA996" s="8" t="str">
        <f>(Mercedes!Z35)</f>
        <v>F2 Fitment on rear</v>
      </c>
      <c r="AB996" s="8" t="str">
        <f>(Mercedes!AA35)</f>
        <v>Included</v>
      </c>
      <c r="AC996" s="8" t="str">
        <f>(Mercedes!AB35)</f>
        <v>LBM1415027C60-ZN</v>
      </c>
      <c r="AD996" s="8">
        <f>(Mercedes!AC35)</f>
        <v>0</v>
      </c>
    </row>
    <row r="997" spans="1:30" customFormat="1" x14ac:dyDescent="0.25">
      <c r="A997" s="7" t="s">
        <v>1976</v>
      </c>
      <c r="B997" s="8" t="str">
        <f>(Mercedes!A36)</f>
        <v>C-Class (W204)</v>
      </c>
      <c r="C997" s="9" t="str">
        <f>(Mercedes!B36)</f>
        <v>2007-2014</v>
      </c>
      <c r="D997" s="59" t="str">
        <f>(Mercedes!C36)</f>
        <v>FF11</v>
      </c>
      <c r="E997" s="8" t="str">
        <f>(Mercedes!D36)</f>
        <v>Liquid Metal</v>
      </c>
      <c r="F997" s="8" t="str">
        <f>(Mercedes!E36)</f>
        <v>11H908547013LM</v>
      </c>
      <c r="G997" s="14">
        <f>(Mercedes!F36)</f>
        <v>3</v>
      </c>
      <c r="H997" s="12" t="str">
        <f>(Mercedes!G36)</f>
        <v>19"</v>
      </c>
      <c r="I997" s="12" t="str">
        <f>(Mercedes!H36)</f>
        <v>8.5"</v>
      </c>
      <c r="J997" s="12" t="str">
        <f>(Mercedes!I36)</f>
        <v>47</v>
      </c>
      <c r="K997" s="12" t="str">
        <f>(Mercedes!J36)</f>
        <v>5x112</v>
      </c>
      <c r="L997" s="12">
        <f>(Mercedes!K36)</f>
        <v>66.56</v>
      </c>
      <c r="M997" s="8" t="str">
        <f>(Mercedes!L36)</f>
        <v>High Offset</v>
      </c>
      <c r="N997" s="8">
        <f>(Mercedes!M36)</f>
        <v>0</v>
      </c>
      <c r="O997" s="9" t="str">
        <f>(Mercedes!N36)</f>
        <v>235/35R19</v>
      </c>
      <c r="P997" s="60" t="str">
        <f>(Mercedes!O36)</f>
        <v>FF11</v>
      </c>
      <c r="Q997" s="8" t="str">
        <f>(Mercedes!P36)</f>
        <v>11H909545013LM</v>
      </c>
      <c r="R997" s="14">
        <f>(Mercedes!Q36)</f>
        <v>3</v>
      </c>
      <c r="S997" s="12" t="str">
        <f>(Mercedes!R36)</f>
        <v>19"</v>
      </c>
      <c r="T997" s="12" t="str">
        <f>(Mercedes!S36)</f>
        <v>9.5"</v>
      </c>
      <c r="U997" s="12" t="str">
        <f>(Mercedes!T36)</f>
        <v>45</v>
      </c>
      <c r="V997" s="12" t="str">
        <f>(Mercedes!U36)</f>
        <v>5x112</v>
      </c>
      <c r="W997" s="12">
        <f>(Mercedes!V36)</f>
        <v>66.56</v>
      </c>
      <c r="X997" s="8" t="str">
        <f>(Mercedes!W36)</f>
        <v>High Offset</v>
      </c>
      <c r="Y997" s="8">
        <f>(Mercedes!X36)</f>
        <v>0</v>
      </c>
      <c r="Z997" s="9" t="str">
        <f>(Mercedes!Y36)</f>
        <v>235/35R19</v>
      </c>
      <c r="AA997" s="8" t="str">
        <f>(Mercedes!Z36)</f>
        <v>F2 Fitment on rear</v>
      </c>
      <c r="AB997" s="8" t="str">
        <f>(Mercedes!AA36)</f>
        <v>Included</v>
      </c>
      <c r="AC997" s="8" t="str">
        <f>(Mercedes!AB36)</f>
        <v>LBM1415027C60-ZN</v>
      </c>
      <c r="AD997" s="8">
        <f>(Mercedes!AC36)</f>
        <v>0</v>
      </c>
    </row>
    <row r="998" spans="1:30" customFormat="1" x14ac:dyDescent="0.25">
      <c r="A998" s="7" t="s">
        <v>1976</v>
      </c>
      <c r="B998" s="8" t="str">
        <f>(Mercedes!A37)</f>
        <v>C-Class (W204)</v>
      </c>
      <c r="C998" s="9" t="str">
        <f>(Mercedes!B37)</f>
        <v>2007-2014</v>
      </c>
      <c r="D998" s="59" t="str">
        <f>(Mercedes!C37)</f>
        <v>FF15</v>
      </c>
      <c r="E998" s="8" t="str">
        <f>(Mercedes!D37)</f>
        <v>Tarmac</v>
      </c>
      <c r="F998" s="8" t="str">
        <f>(Mercedes!E37)</f>
        <v>15H908547013TM</v>
      </c>
      <c r="G998" s="14">
        <f>(Mercedes!F37)</f>
        <v>32</v>
      </c>
      <c r="H998" s="12" t="str">
        <f>(Mercedes!G37)</f>
        <v>19"</v>
      </c>
      <c r="I998" s="12" t="str">
        <f>(Mercedes!H37)</f>
        <v>8.5"</v>
      </c>
      <c r="J998" s="12" t="str">
        <f>(Mercedes!I37)</f>
        <v>47</v>
      </c>
      <c r="K998" s="12" t="str">
        <f>(Mercedes!J37)</f>
        <v>5x112</v>
      </c>
      <c r="L998" s="12">
        <f>(Mercedes!K37)</f>
        <v>66.56</v>
      </c>
      <c r="M998" s="8" t="str">
        <f>(Mercedes!L37)</f>
        <v>High Offset</v>
      </c>
      <c r="N998" s="8">
        <f>(Mercedes!M37)</f>
        <v>22.2</v>
      </c>
      <c r="O998" s="9" t="str">
        <f>(Mercedes!N37)</f>
        <v>235/35R19</v>
      </c>
      <c r="P998" s="60" t="str">
        <f>(Mercedes!O37)</f>
        <v>FF15</v>
      </c>
      <c r="Q998" s="8" t="str">
        <f>(Mercedes!P37)</f>
        <v>15H909545013TM</v>
      </c>
      <c r="R998" s="14">
        <f>(Mercedes!Q37)</f>
        <v>0</v>
      </c>
      <c r="S998" s="12" t="str">
        <f>(Mercedes!R37)</f>
        <v>19"</v>
      </c>
      <c r="T998" s="12" t="str">
        <f>(Mercedes!S37)</f>
        <v>9.5"</v>
      </c>
      <c r="U998" s="12" t="str">
        <f>(Mercedes!T37)</f>
        <v>45</v>
      </c>
      <c r="V998" s="12" t="str">
        <f>(Mercedes!U37)</f>
        <v>5x112</v>
      </c>
      <c r="W998" s="12">
        <f>(Mercedes!V37)</f>
        <v>66.56</v>
      </c>
      <c r="X998" s="8" t="str">
        <f>(Mercedes!W37)</f>
        <v>High Offset</v>
      </c>
      <c r="Y998" s="8">
        <f>(Mercedes!X37)</f>
        <v>24</v>
      </c>
      <c r="Z998" s="9" t="str">
        <f>(Mercedes!Y37)</f>
        <v>255/30R19</v>
      </c>
      <c r="AA998" s="8" t="str">
        <f>(Mercedes!Z37)</f>
        <v>F2 Fitment on rear</v>
      </c>
      <c r="AB998" s="8" t="str">
        <f>(Mercedes!AA37)</f>
        <v>Included</v>
      </c>
      <c r="AC998" s="8">
        <f>(Mercedes!AB37)</f>
        <v>0</v>
      </c>
      <c r="AD998" s="8">
        <f>(Mercedes!AC37)</f>
        <v>0</v>
      </c>
    </row>
    <row r="999" spans="1:30" customFormat="1" x14ac:dyDescent="0.25">
      <c r="A999" s="7" t="s">
        <v>1976</v>
      </c>
      <c r="B999" s="8" t="e">
        <f>(Mercedes!#REF!)</f>
        <v>#REF!</v>
      </c>
      <c r="C999" s="9" t="e">
        <f>(Mercedes!#REF!)</f>
        <v>#REF!</v>
      </c>
      <c r="D999" s="59" t="e">
        <f>(Mercedes!#REF!)</f>
        <v>#REF!</v>
      </c>
      <c r="E999" s="8" t="e">
        <f>(Mercedes!#REF!)</f>
        <v>#REF!</v>
      </c>
      <c r="F999" s="8" t="e">
        <f>(Mercedes!#REF!)</f>
        <v>#REF!</v>
      </c>
      <c r="G999" s="14" t="e">
        <f>(Mercedes!#REF!)</f>
        <v>#REF!</v>
      </c>
      <c r="H999" s="12" t="e">
        <f>(Mercedes!#REF!)</f>
        <v>#REF!</v>
      </c>
      <c r="I999" s="12" t="e">
        <f>(Mercedes!#REF!)</f>
        <v>#REF!</v>
      </c>
      <c r="J999" s="12" t="e">
        <f>(Mercedes!#REF!)</f>
        <v>#REF!</v>
      </c>
      <c r="K999" s="12" t="e">
        <f>(Mercedes!#REF!)</f>
        <v>#REF!</v>
      </c>
      <c r="L999" s="12" t="e">
        <f>(Mercedes!#REF!)</f>
        <v>#REF!</v>
      </c>
      <c r="M999" s="8" t="e">
        <f>(Mercedes!#REF!)</f>
        <v>#REF!</v>
      </c>
      <c r="N999" s="8" t="e">
        <f>(Mercedes!#REF!)</f>
        <v>#REF!</v>
      </c>
      <c r="O999" s="9" t="e">
        <f>(Mercedes!#REF!)</f>
        <v>#REF!</v>
      </c>
      <c r="P999" s="60" t="e">
        <f>(Mercedes!#REF!)</f>
        <v>#REF!</v>
      </c>
      <c r="Q999" s="8" t="e">
        <f>(Mercedes!#REF!)</f>
        <v>#REF!</v>
      </c>
      <c r="R999" s="14" t="e">
        <f>(Mercedes!#REF!)</f>
        <v>#REF!</v>
      </c>
      <c r="S999" s="12" t="e">
        <f>(Mercedes!#REF!)</f>
        <v>#REF!</v>
      </c>
      <c r="T999" s="12" t="e">
        <f>(Mercedes!#REF!)</f>
        <v>#REF!</v>
      </c>
      <c r="U999" s="12" t="e">
        <f>(Mercedes!#REF!)</f>
        <v>#REF!</v>
      </c>
      <c r="V999" s="12" t="e">
        <f>(Mercedes!#REF!)</f>
        <v>#REF!</v>
      </c>
      <c r="W999" s="12" t="e">
        <f>(Mercedes!#REF!)</f>
        <v>#REF!</v>
      </c>
      <c r="X999" s="8" t="e">
        <f>(Mercedes!#REF!)</f>
        <v>#REF!</v>
      </c>
      <c r="Y999" s="8" t="e">
        <f>(Mercedes!#REF!)</f>
        <v>#REF!</v>
      </c>
      <c r="Z999" s="9" t="e">
        <f>(Mercedes!#REF!)</f>
        <v>#REF!</v>
      </c>
      <c r="AA999" s="8" t="e">
        <f>(Mercedes!#REF!)</f>
        <v>#REF!</v>
      </c>
      <c r="AB999" s="8" t="e">
        <f>(Mercedes!#REF!)</f>
        <v>#REF!</v>
      </c>
      <c r="AC999" s="8" t="e">
        <f>(Mercedes!#REF!)</f>
        <v>#REF!</v>
      </c>
      <c r="AD999" s="8" t="e">
        <f>(Mercedes!#REF!)</f>
        <v>#REF!</v>
      </c>
    </row>
    <row r="1000" spans="1:30" s="66" customFormat="1" x14ac:dyDescent="0.25">
      <c r="A1000" s="7" t="s">
        <v>1976</v>
      </c>
      <c r="B1000" s="68" t="str">
        <f>(Mercedes!A38)</f>
        <v>C450 / C43 AMG (W205)</v>
      </c>
      <c r="C1000" s="9" t="str">
        <f>(Mercedes!B38)</f>
        <v>2015-2018</v>
      </c>
      <c r="D1000" s="59" t="str">
        <f>(Mercedes!C38)</f>
        <v>FF01</v>
      </c>
      <c r="E1000" s="68" t="str">
        <f>(Mercedes!D38)</f>
        <v>Tarmac</v>
      </c>
      <c r="F1000" s="68" t="str">
        <f>(Mercedes!E38)</f>
        <v>01H908547013TM</v>
      </c>
      <c r="G1000" s="14">
        <f>(Mercedes!F38)</f>
        <v>10</v>
      </c>
      <c r="H1000" s="12" t="str">
        <f>(Mercedes!G38)</f>
        <v>19"</v>
      </c>
      <c r="I1000" s="12" t="str">
        <f>(Mercedes!H38)</f>
        <v>8.5"</v>
      </c>
      <c r="J1000" s="12" t="str">
        <f>(Mercedes!I38)</f>
        <v>47</v>
      </c>
      <c r="K1000" s="12" t="str">
        <f>(Mercedes!J38)</f>
        <v>5x112</v>
      </c>
      <c r="L1000" s="12">
        <f>(Mercedes!K38)</f>
        <v>66.56</v>
      </c>
      <c r="M1000" s="68" t="str">
        <f>(Mercedes!L38)</f>
        <v>High Offset</v>
      </c>
      <c r="N1000" s="68">
        <f>(Mercedes!M38)</f>
        <v>23.2</v>
      </c>
      <c r="O1000" s="9" t="str">
        <f>(Mercedes!N38)</f>
        <v>225/40R19 OEM, 235/40R19 Up-Size</v>
      </c>
      <c r="P1000" s="60" t="str">
        <f>(Mercedes!O38)</f>
        <v>FF01</v>
      </c>
      <c r="Q1000" s="68" t="str">
        <f>(Mercedes!P38)</f>
        <v>01H909545013TM</v>
      </c>
      <c r="R1000" s="14">
        <f>(Mercedes!Q38)</f>
        <v>7</v>
      </c>
      <c r="S1000" s="12" t="str">
        <f>(Mercedes!R38)</f>
        <v>19"</v>
      </c>
      <c r="T1000" s="12" t="str">
        <f>(Mercedes!S38)</f>
        <v>9.5"</v>
      </c>
      <c r="U1000" s="12" t="str">
        <f>(Mercedes!T38)</f>
        <v>45</v>
      </c>
      <c r="V1000" s="12" t="str">
        <f>(Mercedes!U38)</f>
        <v>5x112</v>
      </c>
      <c r="W1000" s="12">
        <f>(Mercedes!V38)</f>
        <v>66.56</v>
      </c>
      <c r="X1000" s="68" t="str">
        <f>(Mercedes!W38)</f>
        <v>High Offset</v>
      </c>
      <c r="Y1000" s="68">
        <f>(Mercedes!X38)</f>
        <v>25.6</v>
      </c>
      <c r="Z1000" s="9" t="str">
        <f>(Mercedes!Y38)</f>
        <v>255/35R19 OEM, 265/35R19 Up-Size</v>
      </c>
      <c r="AA1000" s="68" t="str">
        <f>(Mercedes!Z38)</f>
        <v>C450 AMG and C43 require 17mm spacer up front to clear the upright</v>
      </c>
      <c r="AB1000" s="68" t="str">
        <f>(Mercedes!AA38)</f>
        <v>Included</v>
      </c>
      <c r="AC1000" s="68" t="str">
        <f>(Mercedes!AB38)</f>
        <v>LBM1415027C60-ZN</v>
      </c>
      <c r="AD1000" s="68">
        <f>(Mercedes!AC38)</f>
        <v>0</v>
      </c>
    </row>
    <row r="1001" spans="1:30" s="66" customFormat="1" x14ac:dyDescent="0.25">
      <c r="A1001" s="7" t="s">
        <v>1976</v>
      </c>
      <c r="B1001" s="68" t="str">
        <f>(Mercedes!A39)</f>
        <v>C450 / C43 AMG (W205)</v>
      </c>
      <c r="C1001" s="9" t="str">
        <f>(Mercedes!B39)</f>
        <v>2015-2018</v>
      </c>
      <c r="D1001" s="59" t="str">
        <f>(Mercedes!C39)</f>
        <v>FF01</v>
      </c>
      <c r="E1001" s="68" t="str">
        <f>(Mercedes!D39)</f>
        <v>Liquid Silver</v>
      </c>
      <c r="F1001" s="68" t="str">
        <f>(Mercedes!E39)</f>
        <v>01H908547013LS</v>
      </c>
      <c r="G1001" s="14">
        <f>(Mercedes!F39)</f>
        <v>1</v>
      </c>
      <c r="H1001" s="12" t="str">
        <f>(Mercedes!G39)</f>
        <v>19"</v>
      </c>
      <c r="I1001" s="12" t="str">
        <f>(Mercedes!H39)</f>
        <v>8.5"</v>
      </c>
      <c r="J1001" s="12" t="str">
        <f>(Mercedes!I39)</f>
        <v>47</v>
      </c>
      <c r="K1001" s="12" t="str">
        <f>(Mercedes!J39)</f>
        <v>5x112</v>
      </c>
      <c r="L1001" s="12">
        <f>(Mercedes!K39)</f>
        <v>66.56</v>
      </c>
      <c r="M1001" s="68" t="str">
        <f>(Mercedes!L39)</f>
        <v>High Offset</v>
      </c>
      <c r="N1001" s="68">
        <f>(Mercedes!M39)</f>
        <v>23.2</v>
      </c>
      <c r="O1001" s="9" t="str">
        <f>(Mercedes!N39)</f>
        <v>225/40R19 OEM, 235/40R19 Up-Size</v>
      </c>
      <c r="P1001" s="60" t="str">
        <f>(Mercedes!O39)</f>
        <v>FF01</v>
      </c>
      <c r="Q1001" s="68" t="str">
        <f>(Mercedes!P39)</f>
        <v>01H909545013LS</v>
      </c>
      <c r="R1001" s="14">
        <f>(Mercedes!Q39)</f>
        <v>17</v>
      </c>
      <c r="S1001" s="12" t="str">
        <f>(Mercedes!R39)</f>
        <v>19"</v>
      </c>
      <c r="T1001" s="12" t="str">
        <f>(Mercedes!S39)</f>
        <v>9.5"</v>
      </c>
      <c r="U1001" s="12" t="str">
        <f>(Mercedes!T39)</f>
        <v>45</v>
      </c>
      <c r="V1001" s="12" t="str">
        <f>(Mercedes!U39)</f>
        <v>5x112</v>
      </c>
      <c r="W1001" s="12">
        <f>(Mercedes!V39)</f>
        <v>66.56</v>
      </c>
      <c r="X1001" s="68" t="str">
        <f>(Mercedes!W39)</f>
        <v>High Offset</v>
      </c>
      <c r="Y1001" s="68">
        <f>(Mercedes!X39)</f>
        <v>25.6</v>
      </c>
      <c r="Z1001" s="9" t="str">
        <f>(Mercedes!Y39)</f>
        <v>255/35R19 OEM, 265/35R19 Up-Size</v>
      </c>
      <c r="AA1001" s="68" t="str">
        <f>(Mercedes!Z39)</f>
        <v>C450 AMG and C43 require 17mm spacer up front to clear the upright</v>
      </c>
      <c r="AB1001" s="68">
        <f>(Mercedes!AA39)</f>
        <v>0</v>
      </c>
      <c r="AC1001" s="68" t="str">
        <f>(Mercedes!AB39)</f>
        <v>LBM1415027C60-ZN</v>
      </c>
      <c r="AD1001" s="68">
        <f>(Mercedes!AC39)</f>
        <v>0</v>
      </c>
    </row>
    <row r="1002" spans="1:30" s="66" customFormat="1" x14ac:dyDescent="0.25">
      <c r="A1002" s="7" t="s">
        <v>1976</v>
      </c>
      <c r="B1002" s="68" t="str">
        <f>(Mercedes!A40)</f>
        <v>C450 / C43 AMG (W205)</v>
      </c>
      <c r="C1002" s="9" t="str">
        <f>(Mercedes!B40)</f>
        <v>2015-2018</v>
      </c>
      <c r="D1002" s="59" t="str">
        <f>(Mercedes!C40)</f>
        <v>FF04</v>
      </c>
      <c r="E1002" s="68" t="str">
        <f>(Mercedes!D40)</f>
        <v>Tarmac</v>
      </c>
      <c r="F1002" s="68" t="str">
        <f>(Mercedes!E40)</f>
        <v>04H908547013TM</v>
      </c>
      <c r="G1002" s="14">
        <f>(Mercedes!F40)</f>
        <v>17</v>
      </c>
      <c r="H1002" s="12" t="str">
        <f>(Mercedes!G40)</f>
        <v>19"</v>
      </c>
      <c r="I1002" s="12" t="str">
        <f>(Mercedes!H40)</f>
        <v>8.5"</v>
      </c>
      <c r="J1002" s="12" t="str">
        <f>(Mercedes!I40)</f>
        <v>47</v>
      </c>
      <c r="K1002" s="12" t="str">
        <f>(Mercedes!J40)</f>
        <v>5x112</v>
      </c>
      <c r="L1002" s="12">
        <f>(Mercedes!K40)</f>
        <v>66.56</v>
      </c>
      <c r="M1002" s="68" t="str">
        <f>(Mercedes!L40)</f>
        <v>High Offset</v>
      </c>
      <c r="N1002" s="68">
        <f>(Mercedes!M40)</f>
        <v>22.8</v>
      </c>
      <c r="O1002" s="9" t="str">
        <f>(Mercedes!N40)</f>
        <v>225/40R19 OEM 235/40R19 Up-Size</v>
      </c>
      <c r="P1002" s="60" t="str">
        <f>(Mercedes!O40)</f>
        <v>FF04</v>
      </c>
      <c r="Q1002" s="68" t="str">
        <f>(Mercedes!P40)</f>
        <v>04H909545013TM</v>
      </c>
      <c r="R1002" s="14">
        <f>(Mercedes!Q40)</f>
        <v>27</v>
      </c>
      <c r="S1002" s="12" t="str">
        <f>(Mercedes!R40)</f>
        <v>19"</v>
      </c>
      <c r="T1002" s="12" t="str">
        <f>(Mercedes!S40)</f>
        <v>9.5"</v>
      </c>
      <c r="U1002" s="12" t="str">
        <f>(Mercedes!T40)</f>
        <v>45</v>
      </c>
      <c r="V1002" s="12" t="str">
        <f>(Mercedes!U40)</f>
        <v>5x112</v>
      </c>
      <c r="W1002" s="12">
        <f>(Mercedes!V40)</f>
        <v>66.56</v>
      </c>
      <c r="X1002" s="68" t="str">
        <f>(Mercedes!W40)</f>
        <v>High Offset</v>
      </c>
      <c r="Y1002" s="68">
        <f>(Mercedes!X40)</f>
        <v>24.6</v>
      </c>
      <c r="Z1002" s="9" t="str">
        <f>(Mercedes!Y40)</f>
        <v>255/35R19 OEM 265/35R19 Up-Size</v>
      </c>
      <c r="AA1002" s="68" t="str">
        <f>(Mercedes!Z40)</f>
        <v>C450 AMG and C43 require 17mm spacer up front to clear the upright</v>
      </c>
      <c r="AB1002" s="68" t="str">
        <f>(Mercedes!AA40)</f>
        <v>Included</v>
      </c>
      <c r="AC1002" s="68" t="str">
        <f>(Mercedes!AB40)</f>
        <v>LBM1415027C60-ZN</v>
      </c>
      <c r="AD1002" s="68">
        <f>(Mercedes!AC40)</f>
        <v>0</v>
      </c>
    </row>
    <row r="1003" spans="1:30" s="66" customFormat="1" x14ac:dyDescent="0.25">
      <c r="A1003" s="7" t="s">
        <v>1976</v>
      </c>
      <c r="B1003" s="68" t="str">
        <f>(Mercedes!A41)</f>
        <v>C450 / C43 AMG (W205)</v>
      </c>
      <c r="C1003" s="9" t="str">
        <f>(Mercedes!B41)</f>
        <v>2015-2018</v>
      </c>
      <c r="D1003" s="59" t="str">
        <f>(Mercedes!C41)</f>
        <v>FF04</v>
      </c>
      <c r="E1003" s="68" t="str">
        <f>(Mercedes!D41)</f>
        <v>Liquid Metal</v>
      </c>
      <c r="F1003" s="68" t="str">
        <f>(Mercedes!E41)</f>
        <v>04H908547013LM</v>
      </c>
      <c r="G1003" s="14">
        <f>(Mercedes!F41)</f>
        <v>19</v>
      </c>
      <c r="H1003" s="12" t="str">
        <f>(Mercedes!G41)</f>
        <v>19"</v>
      </c>
      <c r="I1003" s="12" t="str">
        <f>(Mercedes!H41)</f>
        <v>8.5"</v>
      </c>
      <c r="J1003" s="12" t="str">
        <f>(Mercedes!I41)</f>
        <v>47</v>
      </c>
      <c r="K1003" s="12" t="str">
        <f>(Mercedes!J41)</f>
        <v>5x112</v>
      </c>
      <c r="L1003" s="12">
        <f>(Mercedes!K41)</f>
        <v>66.56</v>
      </c>
      <c r="M1003" s="68" t="str">
        <f>(Mercedes!L41)</f>
        <v>High Offset</v>
      </c>
      <c r="N1003" s="68">
        <f>(Mercedes!M41)</f>
        <v>22.8</v>
      </c>
      <c r="O1003" s="9" t="str">
        <f>(Mercedes!N41)</f>
        <v>225/40R19 OEM 235/40R19 Up-Size</v>
      </c>
      <c r="P1003" s="60" t="str">
        <f>(Mercedes!O41)</f>
        <v>FF04</v>
      </c>
      <c r="Q1003" s="68" t="str">
        <f>(Mercedes!P41)</f>
        <v>04H909545013LM</v>
      </c>
      <c r="R1003" s="14">
        <f>(Mercedes!Q41)</f>
        <v>15</v>
      </c>
      <c r="S1003" s="12" t="str">
        <f>(Mercedes!R41)</f>
        <v>19"</v>
      </c>
      <c r="T1003" s="12" t="str">
        <f>(Mercedes!S41)</f>
        <v>9.5"</v>
      </c>
      <c r="U1003" s="12" t="str">
        <f>(Mercedes!T41)</f>
        <v>45</v>
      </c>
      <c r="V1003" s="12" t="str">
        <f>(Mercedes!U41)</f>
        <v>5x112</v>
      </c>
      <c r="W1003" s="12">
        <f>(Mercedes!V41)</f>
        <v>66.56</v>
      </c>
      <c r="X1003" s="68" t="str">
        <f>(Mercedes!W41)</f>
        <v>High Offset</v>
      </c>
      <c r="Y1003" s="68">
        <f>(Mercedes!X41)</f>
        <v>24.6</v>
      </c>
      <c r="Z1003" s="9" t="str">
        <f>(Mercedes!Y41)</f>
        <v>255/35R19 OEM 265/35R19 Up-Size</v>
      </c>
      <c r="AA1003" s="68" t="str">
        <f>(Mercedes!Z41)</f>
        <v>C450 AMG and C43 require 17mm spacer up front to clear the upright</v>
      </c>
      <c r="AB1003" s="68">
        <f>(Mercedes!AA41)</f>
        <v>0</v>
      </c>
      <c r="AC1003" s="68" t="str">
        <f>(Mercedes!AB41)</f>
        <v>LBM1415027C60-ZN</v>
      </c>
      <c r="AD1003" s="68">
        <f>(Mercedes!AC41)</f>
        <v>0</v>
      </c>
    </row>
    <row r="1004" spans="1:30" s="66" customFormat="1" x14ac:dyDescent="0.25">
      <c r="A1004" s="7" t="s">
        <v>1976</v>
      </c>
      <c r="B1004" s="68" t="str">
        <f>(Mercedes!A42)</f>
        <v>C450 / C43 AMG (W205)</v>
      </c>
      <c r="C1004" s="9" t="str">
        <f>(Mercedes!B42)</f>
        <v>2015-2018</v>
      </c>
      <c r="D1004" s="59" t="str">
        <f>(Mercedes!C42)</f>
        <v>FF10</v>
      </c>
      <c r="E1004" s="68" t="str">
        <f>(Mercedes!D42)</f>
        <v>Tarmac</v>
      </c>
      <c r="F1004" s="68" t="str">
        <f>(Mercedes!E42)</f>
        <v>10H908547013TM</v>
      </c>
      <c r="G1004" s="14">
        <f>(Mercedes!F42)</f>
        <v>-3</v>
      </c>
      <c r="H1004" s="12" t="str">
        <f>(Mercedes!G42)</f>
        <v>19"</v>
      </c>
      <c r="I1004" s="12" t="str">
        <f>(Mercedes!H42)</f>
        <v>8.5"</v>
      </c>
      <c r="J1004" s="12" t="str">
        <f>(Mercedes!I42)</f>
        <v>47</v>
      </c>
      <c r="K1004" s="12" t="str">
        <f>(Mercedes!J42)</f>
        <v>5x112</v>
      </c>
      <c r="L1004" s="12">
        <f>(Mercedes!K42)</f>
        <v>66.56</v>
      </c>
      <c r="M1004" s="68" t="str">
        <f>(Mercedes!L42)</f>
        <v>High Offset</v>
      </c>
      <c r="N1004" s="68">
        <f>(Mercedes!M42)</f>
        <v>0</v>
      </c>
      <c r="O1004" s="9" t="str">
        <f>(Mercedes!N42)</f>
        <v>225/40R19 OEM, 235/40R19 Up-Size</v>
      </c>
      <c r="P1004" s="60" t="str">
        <f>(Mercedes!O42)</f>
        <v>FF10</v>
      </c>
      <c r="Q1004" s="68" t="str">
        <f>(Mercedes!P42)</f>
        <v>10H909545013TM</v>
      </c>
      <c r="R1004" s="14">
        <f>(Mercedes!Q42)</f>
        <v>1</v>
      </c>
      <c r="S1004" s="12" t="str">
        <f>(Mercedes!R42)</f>
        <v>19"</v>
      </c>
      <c r="T1004" s="12" t="str">
        <f>(Mercedes!S42)</f>
        <v>9.5"</v>
      </c>
      <c r="U1004" s="12" t="str">
        <f>(Mercedes!T42)</f>
        <v>45</v>
      </c>
      <c r="V1004" s="12" t="str">
        <f>(Mercedes!U42)</f>
        <v>5x112</v>
      </c>
      <c r="W1004" s="12">
        <f>(Mercedes!V42)</f>
        <v>66.56</v>
      </c>
      <c r="X1004" s="68" t="str">
        <f>(Mercedes!W42)</f>
        <v>High Offset</v>
      </c>
      <c r="Y1004" s="68">
        <f>(Mercedes!X42)</f>
        <v>0</v>
      </c>
      <c r="Z1004" s="9" t="str">
        <f>(Mercedes!Y42)</f>
        <v>255/35R19 OEM, 265/35R19 Up-Size</v>
      </c>
      <c r="AA1004" s="68" t="str">
        <f>(Mercedes!Z42)</f>
        <v>C450 AMG and C43 require 17mm spacer up front to clear the upright</v>
      </c>
      <c r="AB1004" s="68" t="str">
        <f>(Mercedes!AA42)</f>
        <v>Included</v>
      </c>
      <c r="AC1004" s="68" t="str">
        <f>(Mercedes!AB42)</f>
        <v>LBM1415027C60-ZN</v>
      </c>
      <c r="AD1004" s="68">
        <f>(Mercedes!AC42)</f>
        <v>0</v>
      </c>
    </row>
    <row r="1005" spans="1:30" s="66" customFormat="1" x14ac:dyDescent="0.25">
      <c r="A1005" s="7" t="s">
        <v>1976</v>
      </c>
      <c r="B1005" s="68" t="str">
        <f>(Mercedes!A43)</f>
        <v>C450 / C43 AMG (W205)</v>
      </c>
      <c r="C1005" s="9" t="str">
        <f>(Mercedes!B43)</f>
        <v>2015-2018</v>
      </c>
      <c r="D1005" s="59" t="str">
        <f>(Mercedes!C43)</f>
        <v>FF10</v>
      </c>
      <c r="E1005" s="68" t="str">
        <f>(Mercedes!D43)</f>
        <v>Liquid Metal</v>
      </c>
      <c r="F1005" s="68" t="str">
        <f>(Mercedes!E43)</f>
        <v>10H908547013LM</v>
      </c>
      <c r="G1005" s="14">
        <f>(Mercedes!F43)</f>
        <v>-8</v>
      </c>
      <c r="H1005" s="12" t="str">
        <f>(Mercedes!G43)</f>
        <v>19"</v>
      </c>
      <c r="I1005" s="12" t="str">
        <f>(Mercedes!H43)</f>
        <v>8.5"</v>
      </c>
      <c r="J1005" s="12" t="str">
        <f>(Mercedes!I43)</f>
        <v>47</v>
      </c>
      <c r="K1005" s="12" t="str">
        <f>(Mercedes!J43)</f>
        <v>5x112</v>
      </c>
      <c r="L1005" s="12">
        <f>(Mercedes!K43)</f>
        <v>66.56</v>
      </c>
      <c r="M1005" s="68" t="str">
        <f>(Mercedes!L43)</f>
        <v>High Offset</v>
      </c>
      <c r="N1005" s="68">
        <f>(Mercedes!M43)</f>
        <v>0</v>
      </c>
      <c r="O1005" s="9" t="str">
        <f>(Mercedes!N43)</f>
        <v>225/40R19 OEM, 235/40R19 Up-Size</v>
      </c>
      <c r="P1005" s="60" t="str">
        <f>(Mercedes!O43)</f>
        <v>FF10</v>
      </c>
      <c r="Q1005" s="68" t="str">
        <f>(Mercedes!P43)</f>
        <v>10H909545013LM</v>
      </c>
      <c r="R1005" s="14">
        <f>(Mercedes!Q43)</f>
        <v>22</v>
      </c>
      <c r="S1005" s="12" t="str">
        <f>(Mercedes!R43)</f>
        <v>19"</v>
      </c>
      <c r="T1005" s="12" t="str">
        <f>(Mercedes!S43)</f>
        <v>9.5"</v>
      </c>
      <c r="U1005" s="12" t="str">
        <f>(Mercedes!T43)</f>
        <v>45</v>
      </c>
      <c r="V1005" s="12" t="str">
        <f>(Mercedes!U43)</f>
        <v>5x112</v>
      </c>
      <c r="W1005" s="12">
        <f>(Mercedes!V43)</f>
        <v>66.56</v>
      </c>
      <c r="X1005" s="68" t="str">
        <f>(Mercedes!W43)</f>
        <v>High Offset</v>
      </c>
      <c r="Y1005" s="68">
        <f>(Mercedes!X43)</f>
        <v>0</v>
      </c>
      <c r="Z1005" s="9" t="str">
        <f>(Mercedes!Y43)</f>
        <v>255/35R19 OEM, 265/35R19 Up-Size</v>
      </c>
      <c r="AA1005" s="68" t="str">
        <f>(Mercedes!Z43)</f>
        <v>C450 AMG and C43 require 17mm spacer up front to clear the upright</v>
      </c>
      <c r="AB1005" s="68" t="str">
        <f>(Mercedes!AA43)</f>
        <v>Included</v>
      </c>
      <c r="AC1005" s="68" t="str">
        <f>(Mercedes!AB43)</f>
        <v>LBM1415027C60-ZN</v>
      </c>
      <c r="AD1005" s="68">
        <f>(Mercedes!AC43)</f>
        <v>0</v>
      </c>
    </row>
    <row r="1006" spans="1:30" s="66" customFormat="1" x14ac:dyDescent="0.25">
      <c r="A1006" s="7" t="s">
        <v>1976</v>
      </c>
      <c r="B1006" s="68" t="str">
        <f>(Mercedes!A44)</f>
        <v>C450 / C43 AMG (W205)</v>
      </c>
      <c r="C1006" s="9" t="str">
        <f>(Mercedes!B44)</f>
        <v>2015-2018</v>
      </c>
      <c r="D1006" s="59" t="str">
        <f>(Mercedes!C44)</f>
        <v>FF11</v>
      </c>
      <c r="E1006" s="68" t="str">
        <f>(Mercedes!D44)</f>
        <v>Tarmac</v>
      </c>
      <c r="F1006" s="68" t="str">
        <f>(Mercedes!E44)</f>
        <v>11H908547013TM</v>
      </c>
      <c r="G1006" s="14">
        <f>(Mercedes!F44)</f>
        <v>4</v>
      </c>
      <c r="H1006" s="12" t="str">
        <f>(Mercedes!G44)</f>
        <v>19"</v>
      </c>
      <c r="I1006" s="12" t="str">
        <f>(Mercedes!H44)</f>
        <v>8.5"</v>
      </c>
      <c r="J1006" s="12" t="str">
        <f>(Mercedes!I44)</f>
        <v>47</v>
      </c>
      <c r="K1006" s="12" t="str">
        <f>(Mercedes!J44)</f>
        <v>5x112</v>
      </c>
      <c r="L1006" s="12">
        <f>(Mercedes!K44)</f>
        <v>66.56</v>
      </c>
      <c r="M1006" s="68" t="str">
        <f>(Mercedes!L44)</f>
        <v>High Offset</v>
      </c>
      <c r="N1006" s="68">
        <f>(Mercedes!M44)</f>
        <v>0</v>
      </c>
      <c r="O1006" s="9" t="str">
        <f>(Mercedes!N44)</f>
        <v>225/40R19 OEM, 235/40R19 Up-Size</v>
      </c>
      <c r="P1006" s="60" t="str">
        <f>(Mercedes!O44)</f>
        <v>FF11</v>
      </c>
      <c r="Q1006" s="68" t="str">
        <f>(Mercedes!P44)</f>
        <v>11H909545013TM</v>
      </c>
      <c r="R1006" s="14">
        <f>(Mercedes!Q44)</f>
        <v>3</v>
      </c>
      <c r="S1006" s="12" t="str">
        <f>(Mercedes!R44)</f>
        <v>19"</v>
      </c>
      <c r="T1006" s="12" t="str">
        <f>(Mercedes!S44)</f>
        <v>9.5"</v>
      </c>
      <c r="U1006" s="12" t="str">
        <f>(Mercedes!T44)</f>
        <v>45</v>
      </c>
      <c r="V1006" s="12" t="str">
        <f>(Mercedes!U44)</f>
        <v>5x112</v>
      </c>
      <c r="W1006" s="12">
        <f>(Mercedes!V44)</f>
        <v>66.56</v>
      </c>
      <c r="X1006" s="68" t="str">
        <f>(Mercedes!W44)</f>
        <v>High Offset</v>
      </c>
      <c r="Y1006" s="68">
        <f>(Mercedes!X44)</f>
        <v>0</v>
      </c>
      <c r="Z1006" s="9" t="str">
        <f>(Mercedes!Y44)</f>
        <v>255/35R19 OEM, 265/35R19 Up-Size</v>
      </c>
      <c r="AA1006" s="68" t="str">
        <f>(Mercedes!Z44)</f>
        <v>C450 AMG and C43 require 17mm spacer up front to clear the upright</v>
      </c>
      <c r="AB1006" s="68" t="str">
        <f>(Mercedes!AA44)</f>
        <v>Included</v>
      </c>
      <c r="AC1006" s="68" t="str">
        <f>(Mercedes!AB44)</f>
        <v>LBM1415027C60-ZN</v>
      </c>
      <c r="AD1006" s="68">
        <f>(Mercedes!AC44)</f>
        <v>0</v>
      </c>
    </row>
    <row r="1007" spans="1:30" s="66" customFormat="1" x14ac:dyDescent="0.25">
      <c r="A1007" s="7" t="s">
        <v>1976</v>
      </c>
      <c r="B1007" s="68" t="str">
        <f>(Mercedes!A45)</f>
        <v>C450 / C43 AMG (W205)</v>
      </c>
      <c r="C1007" s="9" t="str">
        <f>(Mercedes!B45)</f>
        <v>2015-2018</v>
      </c>
      <c r="D1007" s="59" t="str">
        <f>(Mercedes!C45)</f>
        <v>FF11</v>
      </c>
      <c r="E1007" s="68" t="str">
        <f>(Mercedes!D45)</f>
        <v>Liquid Metal</v>
      </c>
      <c r="F1007" s="68" t="str">
        <f>(Mercedes!E45)</f>
        <v>11H908547013LM</v>
      </c>
      <c r="G1007" s="14">
        <f>(Mercedes!F45)</f>
        <v>3</v>
      </c>
      <c r="H1007" s="12" t="str">
        <f>(Mercedes!G45)</f>
        <v>19"</v>
      </c>
      <c r="I1007" s="12" t="str">
        <f>(Mercedes!H45)</f>
        <v>8.5"</v>
      </c>
      <c r="J1007" s="12" t="str">
        <f>(Mercedes!I45)</f>
        <v>47</v>
      </c>
      <c r="K1007" s="12" t="str">
        <f>(Mercedes!J45)</f>
        <v>5x112</v>
      </c>
      <c r="L1007" s="12">
        <f>(Mercedes!K45)</f>
        <v>66.56</v>
      </c>
      <c r="M1007" s="68" t="str">
        <f>(Mercedes!L45)</f>
        <v>High Offset</v>
      </c>
      <c r="N1007" s="68">
        <f>(Mercedes!M45)</f>
        <v>0</v>
      </c>
      <c r="O1007" s="9" t="str">
        <f>(Mercedes!N45)</f>
        <v>225/40R19 OEM, 235/40R19 Up-Size</v>
      </c>
      <c r="P1007" s="60" t="str">
        <f>(Mercedes!O45)</f>
        <v>FF11</v>
      </c>
      <c r="Q1007" s="68" t="str">
        <f>(Mercedes!P45)</f>
        <v>11H909545013LM</v>
      </c>
      <c r="R1007" s="14">
        <f>(Mercedes!Q45)</f>
        <v>3</v>
      </c>
      <c r="S1007" s="12" t="str">
        <f>(Mercedes!R45)</f>
        <v>19"</v>
      </c>
      <c r="T1007" s="12" t="str">
        <f>(Mercedes!S45)</f>
        <v>9.5"</v>
      </c>
      <c r="U1007" s="12" t="str">
        <f>(Mercedes!T45)</f>
        <v>45</v>
      </c>
      <c r="V1007" s="12" t="str">
        <f>(Mercedes!U45)</f>
        <v>5x112</v>
      </c>
      <c r="W1007" s="12">
        <f>(Mercedes!V45)</f>
        <v>66.56</v>
      </c>
      <c r="X1007" s="68" t="str">
        <f>(Mercedes!W45)</f>
        <v>High Offset</v>
      </c>
      <c r="Y1007" s="68">
        <f>(Mercedes!X45)</f>
        <v>0</v>
      </c>
      <c r="Z1007" s="9" t="str">
        <f>(Mercedes!Y45)</f>
        <v>255/35R19 OEM, 265/35R19 Up-Size</v>
      </c>
      <c r="AA1007" s="68" t="str">
        <f>(Mercedes!Z45)</f>
        <v>C450 AMG and C43 require 17mm spacer up front to clear the upright</v>
      </c>
      <c r="AB1007" s="68" t="str">
        <f>(Mercedes!AA45)</f>
        <v>Included</v>
      </c>
      <c r="AC1007" s="68" t="str">
        <f>(Mercedes!AB45)</f>
        <v>LBM1415027C60-ZN</v>
      </c>
      <c r="AD1007" s="68">
        <f>(Mercedes!AC45)</f>
        <v>0</v>
      </c>
    </row>
    <row r="1008" spans="1:30" s="66" customFormat="1" x14ac:dyDescent="0.25">
      <c r="A1008" s="7" t="s">
        <v>1976</v>
      </c>
      <c r="B1008" s="68" t="str">
        <f>(Mercedes!A46)</f>
        <v>C450 / C43 AMG (W205)</v>
      </c>
      <c r="C1008" s="9" t="str">
        <f>(Mercedes!B46)</f>
        <v>2015-2018</v>
      </c>
      <c r="D1008" s="59" t="str">
        <f>(Mercedes!C46)</f>
        <v>FF15</v>
      </c>
      <c r="E1008" s="68" t="str">
        <f>(Mercedes!D46)</f>
        <v>Tarmac</v>
      </c>
      <c r="F1008" s="68" t="str">
        <f>(Mercedes!E46)</f>
        <v>15H908547013TM</v>
      </c>
      <c r="G1008" s="14">
        <f>(Mercedes!F46)</f>
        <v>32</v>
      </c>
      <c r="H1008" s="12" t="str">
        <f>(Mercedes!G46)</f>
        <v>19"</v>
      </c>
      <c r="I1008" s="12" t="str">
        <f>(Mercedes!H46)</f>
        <v>8.5"</v>
      </c>
      <c r="J1008" s="12" t="str">
        <f>(Mercedes!I46)</f>
        <v>47</v>
      </c>
      <c r="K1008" s="12" t="str">
        <f>(Mercedes!J46)</f>
        <v>5x112</v>
      </c>
      <c r="L1008" s="12">
        <f>(Mercedes!K46)</f>
        <v>66.56</v>
      </c>
      <c r="M1008" s="68" t="str">
        <f>(Mercedes!L46)</f>
        <v>High Offset</v>
      </c>
      <c r="N1008" s="68">
        <f>(Mercedes!M46)</f>
        <v>22.2</v>
      </c>
      <c r="O1008" s="9" t="str">
        <f>(Mercedes!N46)</f>
        <v>225/40R19 OEM 235/40R19 Up-Size</v>
      </c>
      <c r="P1008" s="60" t="str">
        <f>(Mercedes!O46)</f>
        <v>FF15</v>
      </c>
      <c r="Q1008" s="68" t="str">
        <f>(Mercedes!P46)</f>
        <v>15H909545013TM</v>
      </c>
      <c r="R1008" s="14">
        <f>(Mercedes!Q46)</f>
        <v>0</v>
      </c>
      <c r="S1008" s="12" t="str">
        <f>(Mercedes!R46)</f>
        <v>19"</v>
      </c>
      <c r="T1008" s="12" t="str">
        <f>(Mercedes!S46)</f>
        <v>9.5"</v>
      </c>
      <c r="U1008" s="12" t="str">
        <f>(Mercedes!T46)</f>
        <v>45</v>
      </c>
      <c r="V1008" s="12" t="str">
        <f>(Mercedes!U46)</f>
        <v>5x112</v>
      </c>
      <c r="W1008" s="12">
        <f>(Mercedes!V46)</f>
        <v>66.56</v>
      </c>
      <c r="X1008" s="68" t="str">
        <f>(Mercedes!W46)</f>
        <v>High Offset</v>
      </c>
      <c r="Y1008" s="68">
        <f>(Mercedes!X46)</f>
        <v>24</v>
      </c>
      <c r="Z1008" s="9" t="str">
        <f>(Mercedes!Y46)</f>
        <v>255/35R19 OEM 265/35R19 Up-Size</v>
      </c>
      <c r="AA1008" s="68" t="str">
        <f>(Mercedes!Z46)</f>
        <v>C450 AMG and C43 require 17mm spacer up front to clear the upright</v>
      </c>
      <c r="AB1008" s="68" t="str">
        <f>(Mercedes!AA46)</f>
        <v>Included</v>
      </c>
      <c r="AC1008" s="68" t="str">
        <f>(Mercedes!AB46)</f>
        <v>LBM1415027C60-ZN</v>
      </c>
      <c r="AD1008" s="68">
        <f>(Mercedes!AC46)</f>
        <v>0</v>
      </c>
    </row>
    <row r="1009" spans="1:30" s="66" customFormat="1" x14ac:dyDescent="0.25">
      <c r="A1009" s="7" t="s">
        <v>1976</v>
      </c>
      <c r="B1009" s="68" t="e">
        <f>(Mercedes!#REF!)</f>
        <v>#REF!</v>
      </c>
      <c r="C1009" s="9" t="e">
        <f>(Mercedes!#REF!)</f>
        <v>#REF!</v>
      </c>
      <c r="D1009" s="59" t="e">
        <f>(Mercedes!#REF!)</f>
        <v>#REF!</v>
      </c>
      <c r="E1009" s="68" t="e">
        <f>(Mercedes!#REF!)</f>
        <v>#REF!</v>
      </c>
      <c r="F1009" s="68" t="e">
        <f>(Mercedes!#REF!)</f>
        <v>#REF!</v>
      </c>
      <c r="G1009" s="14" t="e">
        <f>(Mercedes!#REF!)</f>
        <v>#REF!</v>
      </c>
      <c r="H1009" s="12" t="e">
        <f>(Mercedes!#REF!)</f>
        <v>#REF!</v>
      </c>
      <c r="I1009" s="12" t="e">
        <f>(Mercedes!#REF!)</f>
        <v>#REF!</v>
      </c>
      <c r="J1009" s="12" t="e">
        <f>(Mercedes!#REF!)</f>
        <v>#REF!</v>
      </c>
      <c r="K1009" s="12" t="e">
        <f>(Mercedes!#REF!)</f>
        <v>#REF!</v>
      </c>
      <c r="L1009" s="12" t="e">
        <f>(Mercedes!#REF!)</f>
        <v>#REF!</v>
      </c>
      <c r="M1009" s="68" t="e">
        <f>(Mercedes!#REF!)</f>
        <v>#REF!</v>
      </c>
      <c r="N1009" s="68" t="e">
        <f>(Mercedes!#REF!)</f>
        <v>#REF!</v>
      </c>
      <c r="O1009" s="9" t="e">
        <f>(Mercedes!#REF!)</f>
        <v>#REF!</v>
      </c>
      <c r="P1009" s="60" t="e">
        <f>(Mercedes!#REF!)</f>
        <v>#REF!</v>
      </c>
      <c r="Q1009" s="68" t="e">
        <f>(Mercedes!#REF!)</f>
        <v>#REF!</v>
      </c>
      <c r="R1009" s="14" t="e">
        <f>(Mercedes!#REF!)</f>
        <v>#REF!</v>
      </c>
      <c r="S1009" s="12" t="e">
        <f>(Mercedes!#REF!)</f>
        <v>#REF!</v>
      </c>
      <c r="T1009" s="12" t="e">
        <f>(Mercedes!#REF!)</f>
        <v>#REF!</v>
      </c>
      <c r="U1009" s="12" t="e">
        <f>(Mercedes!#REF!)</f>
        <v>#REF!</v>
      </c>
      <c r="V1009" s="12" t="e">
        <f>(Mercedes!#REF!)</f>
        <v>#REF!</v>
      </c>
      <c r="W1009" s="12" t="e">
        <f>(Mercedes!#REF!)</f>
        <v>#REF!</v>
      </c>
      <c r="X1009" s="68" t="e">
        <f>(Mercedes!#REF!)</f>
        <v>#REF!</v>
      </c>
      <c r="Y1009" s="68" t="e">
        <f>(Mercedes!#REF!)</f>
        <v>#REF!</v>
      </c>
      <c r="Z1009" s="9" t="e">
        <f>(Mercedes!#REF!)</f>
        <v>#REF!</v>
      </c>
      <c r="AA1009" s="68" t="e">
        <f>(Mercedes!#REF!)</f>
        <v>#REF!</v>
      </c>
      <c r="AB1009" s="68" t="e">
        <f>(Mercedes!#REF!)</f>
        <v>#REF!</v>
      </c>
      <c r="AC1009" s="68" t="e">
        <f>(Mercedes!#REF!)</f>
        <v>#REF!</v>
      </c>
      <c r="AD1009" s="68" t="e">
        <f>(Mercedes!#REF!)</f>
        <v>#REF!</v>
      </c>
    </row>
    <row r="1010" spans="1:30" customFormat="1" x14ac:dyDescent="0.25">
      <c r="A1010" s="7" t="s">
        <v>1976</v>
      </c>
      <c r="B1010" s="8" t="str">
        <f>(Mercedes!A47)</f>
        <v>C-Class (W205)</v>
      </c>
      <c r="C1010" s="9" t="str">
        <f>(Mercedes!B47)</f>
        <v>2015-2018</v>
      </c>
      <c r="D1010" s="59" t="str">
        <f>(Mercedes!C47)</f>
        <v>FF01</v>
      </c>
      <c r="E1010" s="8" t="str">
        <f>(Mercedes!D47)</f>
        <v>Tarmac</v>
      </c>
      <c r="F1010" s="8" t="str">
        <f>(Mercedes!E47)</f>
        <v>01H908547013TM</v>
      </c>
      <c r="G1010" s="14">
        <f>(Mercedes!F47)</f>
        <v>10</v>
      </c>
      <c r="H1010" s="12" t="str">
        <f>(Mercedes!G47)</f>
        <v>19"</v>
      </c>
      <c r="I1010" s="12" t="str">
        <f>(Mercedes!H47)</f>
        <v>8.5"</v>
      </c>
      <c r="J1010" s="12" t="str">
        <f>(Mercedes!I47)</f>
        <v>47</v>
      </c>
      <c r="K1010" s="12" t="str">
        <f>(Mercedes!J47)</f>
        <v>5x112</v>
      </c>
      <c r="L1010" s="12">
        <f>(Mercedes!K47)</f>
        <v>66.56</v>
      </c>
      <c r="M1010" s="68" t="str">
        <f>(Mercedes!L47)</f>
        <v>High Offset</v>
      </c>
      <c r="N1010" s="68">
        <f>(Mercedes!M47)</f>
        <v>23.2</v>
      </c>
      <c r="O1010" s="9" t="str">
        <f>(Mercedes!N47)</f>
        <v>225/40R19 OEM, 235/40R19 Up-Size</v>
      </c>
      <c r="P1010" s="60" t="str">
        <f>(Mercedes!O47)</f>
        <v>FF01</v>
      </c>
      <c r="Q1010" s="68" t="str">
        <f>(Mercedes!P47)</f>
        <v>01H909545013TM</v>
      </c>
      <c r="R1010" s="14">
        <f>(Mercedes!Q47)</f>
        <v>7</v>
      </c>
      <c r="S1010" s="12" t="str">
        <f>(Mercedes!R47)</f>
        <v>19"</v>
      </c>
      <c r="T1010" s="12" t="str">
        <f>(Mercedes!S47)</f>
        <v>9.5"</v>
      </c>
      <c r="U1010" s="12" t="str">
        <f>(Mercedes!T47)</f>
        <v>45</v>
      </c>
      <c r="V1010" s="12" t="str">
        <f>(Mercedes!U47)</f>
        <v>5x112</v>
      </c>
      <c r="W1010" s="12">
        <f>(Mercedes!V47)</f>
        <v>66.56</v>
      </c>
      <c r="X1010" s="68" t="str">
        <f>(Mercedes!W47)</f>
        <v>High Offset</v>
      </c>
      <c r="Y1010" s="68">
        <f>(Mercedes!X47)</f>
        <v>25.6</v>
      </c>
      <c r="Z1010" s="9" t="str">
        <f>(Mercedes!Y47)</f>
        <v>255/35R19 OEM, 265/35R19 Up-Size</v>
      </c>
      <c r="AA1010" s="68" t="str">
        <f>(Mercedes!Z47)</f>
        <v>Coupe &amp; Sedan</v>
      </c>
      <c r="AB1010" s="68" t="str">
        <f>(Mercedes!AA47)</f>
        <v>Included</v>
      </c>
      <c r="AC1010" s="68" t="str">
        <f>(Mercedes!AB47)</f>
        <v>LBM1415027C60-ZN</v>
      </c>
      <c r="AD1010" s="68">
        <f>(Mercedes!AC47)</f>
        <v>0</v>
      </c>
    </row>
    <row r="1011" spans="1:30" customFormat="1" x14ac:dyDescent="0.25">
      <c r="A1011" s="7" t="s">
        <v>1976</v>
      </c>
      <c r="B1011" s="8" t="str">
        <f>(Mercedes!A48)</f>
        <v>C-Class (W205)</v>
      </c>
      <c r="C1011" s="9" t="str">
        <f>(Mercedes!B48)</f>
        <v>2015-2018</v>
      </c>
      <c r="D1011" s="59" t="str">
        <f>(Mercedes!C48)</f>
        <v>FF01</v>
      </c>
      <c r="E1011" s="8" t="str">
        <f>(Mercedes!D48)</f>
        <v>Liquid Silver</v>
      </c>
      <c r="F1011" s="8" t="str">
        <f>(Mercedes!E48)</f>
        <v>01H908547013LS</v>
      </c>
      <c r="G1011" s="14">
        <f>(Mercedes!F48)</f>
        <v>1</v>
      </c>
      <c r="H1011" s="12" t="str">
        <f>(Mercedes!G48)</f>
        <v>19"</v>
      </c>
      <c r="I1011" s="12" t="str">
        <f>(Mercedes!H48)</f>
        <v>8.5"</v>
      </c>
      <c r="J1011" s="12" t="str">
        <f>(Mercedes!I48)</f>
        <v>47</v>
      </c>
      <c r="K1011" s="12" t="str">
        <f>(Mercedes!J48)</f>
        <v>5x112</v>
      </c>
      <c r="L1011" s="12">
        <f>(Mercedes!K48)</f>
        <v>66.56</v>
      </c>
      <c r="M1011" s="8" t="str">
        <f>(Mercedes!L48)</f>
        <v>High Offset</v>
      </c>
      <c r="N1011" s="8">
        <f>(Mercedes!M48)</f>
        <v>23.2</v>
      </c>
      <c r="O1011" s="9" t="str">
        <f>(Mercedes!N48)</f>
        <v>225/40R19 OEM, 235/40R19 Up-Size</v>
      </c>
      <c r="P1011" s="60" t="str">
        <f>(Mercedes!O48)</f>
        <v>FF01</v>
      </c>
      <c r="Q1011" s="8" t="str">
        <f>(Mercedes!P48)</f>
        <v>01H909545013LS</v>
      </c>
      <c r="R1011" s="14">
        <f>(Mercedes!Q48)</f>
        <v>17</v>
      </c>
      <c r="S1011" s="12" t="str">
        <f>(Mercedes!R48)</f>
        <v>19"</v>
      </c>
      <c r="T1011" s="12" t="str">
        <f>(Mercedes!S48)</f>
        <v>9.5"</v>
      </c>
      <c r="U1011" s="12" t="str">
        <f>(Mercedes!T48)</f>
        <v>45</v>
      </c>
      <c r="V1011" s="12" t="str">
        <f>(Mercedes!U48)</f>
        <v>5x112</v>
      </c>
      <c r="W1011" s="12">
        <f>(Mercedes!V48)</f>
        <v>66.56</v>
      </c>
      <c r="X1011" s="8" t="str">
        <f>(Mercedes!W48)</f>
        <v>High Offset</v>
      </c>
      <c r="Y1011" s="8">
        <f>(Mercedes!X48)</f>
        <v>25.6</v>
      </c>
      <c r="Z1011" s="9" t="str">
        <f>(Mercedes!Y48)</f>
        <v>255/35R19 OEM, 265/35R19 Up-Size</v>
      </c>
      <c r="AA1011" s="8" t="str">
        <f>(Mercedes!Z48)</f>
        <v>Coupe &amp; Sedan</v>
      </c>
      <c r="AB1011" s="8">
        <f>(Mercedes!AA48)</f>
        <v>0</v>
      </c>
      <c r="AC1011" s="8" t="str">
        <f>(Mercedes!AB48)</f>
        <v>LBM1415027C60-ZN</v>
      </c>
      <c r="AD1011" s="8">
        <f>(Mercedes!AC48)</f>
        <v>0</v>
      </c>
    </row>
    <row r="1012" spans="1:30" customFormat="1" x14ac:dyDescent="0.25">
      <c r="A1012" s="7" t="s">
        <v>1976</v>
      </c>
      <c r="B1012" s="8" t="str">
        <f>(Mercedes!A49)</f>
        <v>C-Class (W205)</v>
      </c>
      <c r="C1012" s="9" t="str">
        <f>(Mercedes!B49)</f>
        <v>2015-2018</v>
      </c>
      <c r="D1012" s="59" t="str">
        <f>(Mercedes!C49)</f>
        <v>FF04</v>
      </c>
      <c r="E1012" s="8" t="str">
        <f>(Mercedes!D49)</f>
        <v>Tarmac</v>
      </c>
      <c r="F1012" s="8" t="str">
        <f>(Mercedes!E49)</f>
        <v>04H908547013TM</v>
      </c>
      <c r="G1012" s="14">
        <f>(Mercedes!F49)</f>
        <v>17</v>
      </c>
      <c r="H1012" s="12" t="str">
        <f>(Mercedes!G49)</f>
        <v>19"</v>
      </c>
      <c r="I1012" s="12" t="str">
        <f>(Mercedes!H49)</f>
        <v>8.5"</v>
      </c>
      <c r="J1012" s="12" t="str">
        <f>(Mercedes!I49)</f>
        <v>47</v>
      </c>
      <c r="K1012" s="12" t="str">
        <f>(Mercedes!J49)</f>
        <v>5x112</v>
      </c>
      <c r="L1012" s="12">
        <f>(Mercedes!K49)</f>
        <v>66.56</v>
      </c>
      <c r="M1012" s="8" t="str">
        <f>(Mercedes!L49)</f>
        <v>High Offset</v>
      </c>
      <c r="N1012" s="8">
        <f>(Mercedes!M49)</f>
        <v>22.8</v>
      </c>
      <c r="O1012" s="9" t="str">
        <f>(Mercedes!N49)</f>
        <v>225/40R19 OEM 235/40R19 Up-Size</v>
      </c>
      <c r="P1012" s="60" t="str">
        <f>(Mercedes!O49)</f>
        <v>FF04</v>
      </c>
      <c r="Q1012" s="8" t="str">
        <f>(Mercedes!P49)</f>
        <v>04H909545013TM</v>
      </c>
      <c r="R1012" s="14">
        <f>(Mercedes!Q49)</f>
        <v>27</v>
      </c>
      <c r="S1012" s="12" t="str">
        <f>(Mercedes!R49)</f>
        <v>19"</v>
      </c>
      <c r="T1012" s="12" t="str">
        <f>(Mercedes!S49)</f>
        <v>9.5"</v>
      </c>
      <c r="U1012" s="12" t="str">
        <f>(Mercedes!T49)</f>
        <v>45</v>
      </c>
      <c r="V1012" s="12" t="str">
        <f>(Mercedes!U49)</f>
        <v>5x112</v>
      </c>
      <c r="W1012" s="12">
        <f>(Mercedes!V49)</f>
        <v>66.56</v>
      </c>
      <c r="X1012" s="8" t="str">
        <f>(Mercedes!W49)</f>
        <v>High Offset</v>
      </c>
      <c r="Y1012" s="8">
        <f>(Mercedes!X49)</f>
        <v>24.6</v>
      </c>
      <c r="Z1012" s="9" t="str">
        <f>(Mercedes!Y49)</f>
        <v>255/35R19 OEM 265/35R19 Up-Size</v>
      </c>
      <c r="AA1012" s="8" t="str">
        <f>(Mercedes!Z49)</f>
        <v>Coupe &amp; Sedan</v>
      </c>
      <c r="AB1012" s="8" t="str">
        <f>(Mercedes!AA49)</f>
        <v>Included</v>
      </c>
      <c r="AC1012" s="8" t="str">
        <f>(Mercedes!AB49)</f>
        <v>LBM1415027C60-ZN</v>
      </c>
      <c r="AD1012" s="8">
        <f>(Mercedes!AC49)</f>
        <v>0</v>
      </c>
    </row>
    <row r="1013" spans="1:30" customFormat="1" x14ac:dyDescent="0.25">
      <c r="A1013" s="7" t="s">
        <v>1976</v>
      </c>
      <c r="B1013" s="8" t="str">
        <f>(Mercedes!A50)</f>
        <v>C-Class (W205)</v>
      </c>
      <c r="C1013" s="9" t="str">
        <f>(Mercedes!B50)</f>
        <v>2015-2018</v>
      </c>
      <c r="D1013" s="59" t="str">
        <f>(Mercedes!C50)</f>
        <v>FF04</v>
      </c>
      <c r="E1013" s="8" t="str">
        <f>(Mercedes!D50)</f>
        <v>Liquid Metal</v>
      </c>
      <c r="F1013" s="8" t="str">
        <f>(Mercedes!E50)</f>
        <v>04H908547013LM</v>
      </c>
      <c r="G1013" s="14">
        <f>(Mercedes!F50)</f>
        <v>19</v>
      </c>
      <c r="H1013" s="12" t="str">
        <f>(Mercedes!G50)</f>
        <v>19"</v>
      </c>
      <c r="I1013" s="12" t="str">
        <f>(Mercedes!H50)</f>
        <v>8.5"</v>
      </c>
      <c r="J1013" s="12" t="str">
        <f>(Mercedes!I50)</f>
        <v>47</v>
      </c>
      <c r="K1013" s="12" t="str">
        <f>(Mercedes!J50)</f>
        <v>5x112</v>
      </c>
      <c r="L1013" s="12">
        <f>(Mercedes!K50)</f>
        <v>66.56</v>
      </c>
      <c r="M1013" s="8" t="str">
        <f>(Mercedes!L50)</f>
        <v>High Offset</v>
      </c>
      <c r="N1013" s="8">
        <f>(Mercedes!M50)</f>
        <v>22.8</v>
      </c>
      <c r="O1013" s="9" t="str">
        <f>(Mercedes!N50)</f>
        <v>225/40R19 OEM 235/40R19 Up-Size</v>
      </c>
      <c r="P1013" s="60" t="str">
        <f>(Mercedes!O50)</f>
        <v>FF04</v>
      </c>
      <c r="Q1013" s="8" t="str">
        <f>(Mercedes!P50)</f>
        <v>04H909545013LM</v>
      </c>
      <c r="R1013" s="14">
        <f>(Mercedes!Q50)</f>
        <v>15</v>
      </c>
      <c r="S1013" s="12" t="str">
        <f>(Mercedes!R50)</f>
        <v>19"</v>
      </c>
      <c r="T1013" s="12" t="str">
        <f>(Mercedes!S50)</f>
        <v>9.5"</v>
      </c>
      <c r="U1013" s="12" t="str">
        <f>(Mercedes!T50)</f>
        <v>45</v>
      </c>
      <c r="V1013" s="12" t="str">
        <f>(Mercedes!U50)</f>
        <v>5x112</v>
      </c>
      <c r="W1013" s="12">
        <f>(Mercedes!V50)</f>
        <v>66.56</v>
      </c>
      <c r="X1013" s="8" t="str">
        <f>(Mercedes!W50)</f>
        <v>High Offset</v>
      </c>
      <c r="Y1013" s="8">
        <f>(Mercedes!X50)</f>
        <v>24.6</v>
      </c>
      <c r="Z1013" s="9" t="str">
        <f>(Mercedes!Y50)</f>
        <v>255/35R19 OEM 265/35R19 Up-Size</v>
      </c>
      <c r="AA1013" s="8" t="str">
        <f>(Mercedes!Z50)</f>
        <v>Coupe &amp; Sedan</v>
      </c>
      <c r="AB1013" s="8">
        <f>(Mercedes!AA50)</f>
        <v>0</v>
      </c>
      <c r="AC1013" s="8" t="str">
        <f>(Mercedes!AB50)</f>
        <v>LBM1415027C60-ZN</v>
      </c>
      <c r="AD1013" s="8">
        <f>(Mercedes!AC50)</f>
        <v>0</v>
      </c>
    </row>
    <row r="1014" spans="1:30" customFormat="1" x14ac:dyDescent="0.25">
      <c r="A1014" s="7" t="s">
        <v>1976</v>
      </c>
      <c r="B1014" s="8" t="str">
        <f>(Mercedes!A51)</f>
        <v>C-Class (W205)</v>
      </c>
      <c r="C1014" s="9" t="str">
        <f>(Mercedes!B51)</f>
        <v>2015-2018</v>
      </c>
      <c r="D1014" s="59" t="str">
        <f>(Mercedes!C51)</f>
        <v>FF10</v>
      </c>
      <c r="E1014" s="8" t="str">
        <f>(Mercedes!D51)</f>
        <v>Tarmac</v>
      </c>
      <c r="F1014" s="8" t="str">
        <f>(Mercedes!E51)</f>
        <v>10H908547013TM</v>
      </c>
      <c r="G1014" s="14">
        <f>(Mercedes!F51)</f>
        <v>-3</v>
      </c>
      <c r="H1014" s="12" t="str">
        <f>(Mercedes!G51)</f>
        <v>19"</v>
      </c>
      <c r="I1014" s="12" t="str">
        <f>(Mercedes!H51)</f>
        <v>8.5"</v>
      </c>
      <c r="J1014" s="12" t="str">
        <f>(Mercedes!I51)</f>
        <v>47</v>
      </c>
      <c r="K1014" s="12" t="str">
        <f>(Mercedes!J51)</f>
        <v>5x112</v>
      </c>
      <c r="L1014" s="12">
        <f>(Mercedes!K51)</f>
        <v>66.56</v>
      </c>
      <c r="M1014" s="8" t="str">
        <f>(Mercedes!L51)</f>
        <v>High Offset</v>
      </c>
      <c r="N1014" s="8">
        <f>(Mercedes!M51)</f>
        <v>0</v>
      </c>
      <c r="O1014" s="9" t="str">
        <f>(Mercedes!N51)</f>
        <v>225/40R19 OEM, 235/40R19 Up-Size</v>
      </c>
      <c r="P1014" s="60" t="str">
        <f>(Mercedes!O51)</f>
        <v>FF10</v>
      </c>
      <c r="Q1014" s="8" t="str">
        <f>(Mercedes!P51)</f>
        <v>10H909545013TM</v>
      </c>
      <c r="R1014" s="14">
        <f>(Mercedes!Q51)</f>
        <v>1</v>
      </c>
      <c r="S1014" s="12" t="str">
        <f>(Mercedes!R51)</f>
        <v>19"</v>
      </c>
      <c r="T1014" s="12" t="str">
        <f>(Mercedes!S51)</f>
        <v>9.5"</v>
      </c>
      <c r="U1014" s="12" t="str">
        <f>(Mercedes!T51)</f>
        <v>45</v>
      </c>
      <c r="V1014" s="12" t="str">
        <f>(Mercedes!U51)</f>
        <v>5x112</v>
      </c>
      <c r="W1014" s="12">
        <f>(Mercedes!V51)</f>
        <v>66.56</v>
      </c>
      <c r="X1014" s="8" t="str">
        <f>(Mercedes!W51)</f>
        <v>High Offset</v>
      </c>
      <c r="Y1014" s="8">
        <f>(Mercedes!X51)</f>
        <v>0</v>
      </c>
      <c r="Z1014" s="9" t="str">
        <f>(Mercedes!Y51)</f>
        <v>255/35R19 OEM, 265/35R19 Up-Size</v>
      </c>
      <c r="AA1014" s="8" t="str">
        <f>(Mercedes!Z51)</f>
        <v>Coupe &amp; Sedan</v>
      </c>
      <c r="AB1014" s="8" t="str">
        <f>(Mercedes!AA51)</f>
        <v>Included</v>
      </c>
      <c r="AC1014" s="8" t="str">
        <f>(Mercedes!AB51)</f>
        <v>LBM1415027C60-ZN</v>
      </c>
      <c r="AD1014" s="8">
        <f>(Mercedes!AC51)</f>
        <v>0</v>
      </c>
    </row>
    <row r="1015" spans="1:30" customFormat="1" x14ac:dyDescent="0.25">
      <c r="A1015" s="7" t="s">
        <v>1976</v>
      </c>
      <c r="B1015" s="8" t="str">
        <f>(Mercedes!A52)</f>
        <v>C-Class (W205)</v>
      </c>
      <c r="C1015" s="9" t="str">
        <f>(Mercedes!B52)</f>
        <v>2015-2018</v>
      </c>
      <c r="D1015" s="59" t="str">
        <f>(Mercedes!C52)</f>
        <v>FF10</v>
      </c>
      <c r="E1015" s="8" t="str">
        <f>(Mercedes!D52)</f>
        <v>Liquid Metal</v>
      </c>
      <c r="F1015" s="8" t="str">
        <f>(Mercedes!E52)</f>
        <v>10H908547013LM</v>
      </c>
      <c r="G1015" s="14">
        <f>(Mercedes!F52)</f>
        <v>-8</v>
      </c>
      <c r="H1015" s="12" t="str">
        <f>(Mercedes!G52)</f>
        <v>19"</v>
      </c>
      <c r="I1015" s="12" t="str">
        <f>(Mercedes!H52)</f>
        <v>8.5"</v>
      </c>
      <c r="J1015" s="12" t="str">
        <f>(Mercedes!I52)</f>
        <v>47</v>
      </c>
      <c r="K1015" s="12" t="str">
        <f>(Mercedes!J52)</f>
        <v>5x112</v>
      </c>
      <c r="L1015" s="12">
        <f>(Mercedes!K52)</f>
        <v>66.56</v>
      </c>
      <c r="M1015" s="8" t="str">
        <f>(Mercedes!L52)</f>
        <v>High Offset</v>
      </c>
      <c r="N1015" s="8">
        <f>(Mercedes!M52)</f>
        <v>0</v>
      </c>
      <c r="O1015" s="9" t="str">
        <f>(Mercedes!N52)</f>
        <v>225/40R19 OEM, 235/40R19 Up-Size</v>
      </c>
      <c r="P1015" s="60" t="str">
        <f>(Mercedes!O52)</f>
        <v>FF10</v>
      </c>
      <c r="Q1015" s="8" t="str">
        <f>(Mercedes!P52)</f>
        <v>10H909545013LM</v>
      </c>
      <c r="R1015" s="14">
        <f>(Mercedes!Q52)</f>
        <v>22</v>
      </c>
      <c r="S1015" s="12" t="str">
        <f>(Mercedes!R52)</f>
        <v>19"</v>
      </c>
      <c r="T1015" s="12" t="str">
        <f>(Mercedes!S52)</f>
        <v>9.5"</v>
      </c>
      <c r="U1015" s="12" t="str">
        <f>(Mercedes!T52)</f>
        <v>45</v>
      </c>
      <c r="V1015" s="12" t="str">
        <f>(Mercedes!U52)</f>
        <v>5x112</v>
      </c>
      <c r="W1015" s="12">
        <f>(Mercedes!V52)</f>
        <v>66.56</v>
      </c>
      <c r="X1015" s="8" t="str">
        <f>(Mercedes!W52)</f>
        <v>High Offset</v>
      </c>
      <c r="Y1015" s="8">
        <f>(Mercedes!X52)</f>
        <v>0</v>
      </c>
      <c r="Z1015" s="9" t="str">
        <f>(Mercedes!Y52)</f>
        <v>255/35R19 OEM, 265/35R19 Up-Size</v>
      </c>
      <c r="AA1015" s="8" t="str">
        <f>(Mercedes!Z52)</f>
        <v>Coupe &amp; Sedan</v>
      </c>
      <c r="AB1015" s="8" t="str">
        <f>(Mercedes!AA52)</f>
        <v>Included</v>
      </c>
      <c r="AC1015" s="8" t="str">
        <f>(Mercedes!AB52)</f>
        <v>LBM1415027C60-ZN</v>
      </c>
      <c r="AD1015" s="8">
        <f>(Mercedes!AC52)</f>
        <v>0</v>
      </c>
    </row>
    <row r="1016" spans="1:30" customFormat="1" x14ac:dyDescent="0.25">
      <c r="A1016" s="7" t="s">
        <v>1976</v>
      </c>
      <c r="B1016" s="8" t="str">
        <f>(Mercedes!A53)</f>
        <v>C-Class (W205)</v>
      </c>
      <c r="C1016" s="9" t="str">
        <f>(Mercedes!B53)</f>
        <v>2015-2018</v>
      </c>
      <c r="D1016" s="59" t="str">
        <f>(Mercedes!C53)</f>
        <v>FF11</v>
      </c>
      <c r="E1016" s="8" t="str">
        <f>(Mercedes!D53)</f>
        <v>Tarmac</v>
      </c>
      <c r="F1016" s="8" t="str">
        <f>(Mercedes!E53)</f>
        <v>11H908547013TM</v>
      </c>
      <c r="G1016" s="14">
        <f>(Mercedes!F53)</f>
        <v>4</v>
      </c>
      <c r="H1016" s="12" t="str">
        <f>(Mercedes!G53)</f>
        <v>19"</v>
      </c>
      <c r="I1016" s="12" t="str">
        <f>(Mercedes!H53)</f>
        <v>8.5"</v>
      </c>
      <c r="J1016" s="12" t="str">
        <f>(Mercedes!I53)</f>
        <v>47</v>
      </c>
      <c r="K1016" s="12" t="str">
        <f>(Mercedes!J53)</f>
        <v>5x112</v>
      </c>
      <c r="L1016" s="12">
        <f>(Mercedes!K53)</f>
        <v>66.56</v>
      </c>
      <c r="M1016" s="8" t="str">
        <f>(Mercedes!L53)</f>
        <v>High Offset</v>
      </c>
      <c r="N1016" s="8">
        <f>(Mercedes!M53)</f>
        <v>0</v>
      </c>
      <c r="O1016" s="9" t="str">
        <f>(Mercedes!N53)</f>
        <v>225/40R19 OEM, 235/40R19 Up-Size</v>
      </c>
      <c r="P1016" s="60" t="str">
        <f>(Mercedes!O53)</f>
        <v>FF11</v>
      </c>
      <c r="Q1016" s="8" t="str">
        <f>(Mercedes!P53)</f>
        <v>11H909545013TM</v>
      </c>
      <c r="R1016" s="14">
        <f>(Mercedes!Q53)</f>
        <v>3</v>
      </c>
      <c r="S1016" s="12" t="str">
        <f>(Mercedes!R53)</f>
        <v>19"</v>
      </c>
      <c r="T1016" s="12" t="str">
        <f>(Mercedes!S53)</f>
        <v>9.5"</v>
      </c>
      <c r="U1016" s="12" t="str">
        <f>(Mercedes!T53)</f>
        <v>45</v>
      </c>
      <c r="V1016" s="12" t="str">
        <f>(Mercedes!U53)</f>
        <v>5x112</v>
      </c>
      <c r="W1016" s="12">
        <f>(Mercedes!V53)</f>
        <v>66.56</v>
      </c>
      <c r="X1016" s="8" t="str">
        <f>(Mercedes!W53)</f>
        <v>High Offset</v>
      </c>
      <c r="Y1016" s="8">
        <f>(Mercedes!X53)</f>
        <v>0</v>
      </c>
      <c r="Z1016" s="9" t="str">
        <f>(Mercedes!Y53)</f>
        <v>255/35R19 OEM, 265/35R19 Up-Size</v>
      </c>
      <c r="AA1016" s="8" t="str">
        <f>(Mercedes!Z53)</f>
        <v>Coupe &amp; Sedan</v>
      </c>
      <c r="AB1016" s="8" t="str">
        <f>(Mercedes!AA53)</f>
        <v>Included</v>
      </c>
      <c r="AC1016" s="8" t="str">
        <f>(Mercedes!AB53)</f>
        <v>LBM1415027C60-ZN</v>
      </c>
      <c r="AD1016" s="8">
        <f>(Mercedes!AC53)</f>
        <v>0</v>
      </c>
    </row>
    <row r="1017" spans="1:30" customFormat="1" x14ac:dyDescent="0.25">
      <c r="A1017" s="7" t="s">
        <v>1976</v>
      </c>
      <c r="B1017" s="8" t="str">
        <f>(Mercedes!A54)</f>
        <v>C-Class (W205)</v>
      </c>
      <c r="C1017" s="9" t="str">
        <f>(Mercedes!B54)</f>
        <v>2015-2018</v>
      </c>
      <c r="D1017" s="59" t="str">
        <f>(Mercedes!C54)</f>
        <v>FF11</v>
      </c>
      <c r="E1017" s="8" t="str">
        <f>(Mercedes!D54)</f>
        <v>Liquid Metal</v>
      </c>
      <c r="F1017" s="8" t="str">
        <f>(Mercedes!E54)</f>
        <v>11H908547013LM</v>
      </c>
      <c r="G1017" s="14">
        <f>(Mercedes!F54)</f>
        <v>3</v>
      </c>
      <c r="H1017" s="12" t="str">
        <f>(Mercedes!G54)</f>
        <v>19"</v>
      </c>
      <c r="I1017" s="12" t="str">
        <f>(Mercedes!H54)</f>
        <v>8.5"</v>
      </c>
      <c r="J1017" s="12" t="str">
        <f>(Mercedes!I54)</f>
        <v>47</v>
      </c>
      <c r="K1017" s="12" t="str">
        <f>(Mercedes!J54)</f>
        <v>5x112</v>
      </c>
      <c r="L1017" s="12">
        <f>(Mercedes!K54)</f>
        <v>66.56</v>
      </c>
      <c r="M1017" s="8" t="str">
        <f>(Mercedes!L54)</f>
        <v>High Offset</v>
      </c>
      <c r="N1017" s="8">
        <f>(Mercedes!M54)</f>
        <v>0</v>
      </c>
      <c r="O1017" s="9" t="str">
        <f>(Mercedes!N54)</f>
        <v>225/40R19 OEM, 235/40R19 Up-Size</v>
      </c>
      <c r="P1017" s="60" t="str">
        <f>(Mercedes!O54)</f>
        <v>FF11</v>
      </c>
      <c r="Q1017" s="8" t="str">
        <f>(Mercedes!P54)</f>
        <v>11H909545013LM</v>
      </c>
      <c r="R1017" s="14">
        <f>(Mercedes!Q54)</f>
        <v>3</v>
      </c>
      <c r="S1017" s="12" t="str">
        <f>(Mercedes!R54)</f>
        <v>19"</v>
      </c>
      <c r="T1017" s="12" t="str">
        <f>(Mercedes!S54)</f>
        <v>9.5"</v>
      </c>
      <c r="U1017" s="12" t="str">
        <f>(Mercedes!T54)</f>
        <v>45</v>
      </c>
      <c r="V1017" s="12" t="str">
        <f>(Mercedes!U54)</f>
        <v>5x112</v>
      </c>
      <c r="W1017" s="12">
        <f>(Mercedes!V54)</f>
        <v>66.56</v>
      </c>
      <c r="X1017" s="8" t="str">
        <f>(Mercedes!W54)</f>
        <v>High Offset</v>
      </c>
      <c r="Y1017" s="8">
        <f>(Mercedes!X54)</f>
        <v>0</v>
      </c>
      <c r="Z1017" s="9" t="str">
        <f>(Mercedes!Y54)</f>
        <v>255/35R19 OEM, 265/35R19 Up-Size</v>
      </c>
      <c r="AA1017" s="8" t="str">
        <f>(Mercedes!Z54)</f>
        <v>Coupe &amp; Sedan</v>
      </c>
      <c r="AB1017" s="8" t="str">
        <f>(Mercedes!AA54)</f>
        <v>Included</v>
      </c>
      <c r="AC1017" s="8" t="str">
        <f>(Mercedes!AB54)</f>
        <v>LBM1415027C60-ZN</v>
      </c>
      <c r="AD1017" s="8">
        <f>(Mercedes!AC54)</f>
        <v>0</v>
      </c>
    </row>
    <row r="1018" spans="1:30" customFormat="1" x14ac:dyDescent="0.25">
      <c r="A1018" s="7" t="s">
        <v>1976</v>
      </c>
      <c r="B1018" s="8" t="str">
        <f>(Mercedes!A55)</f>
        <v>C-Class (W205)</v>
      </c>
      <c r="C1018" s="9" t="str">
        <f>(Mercedes!B55)</f>
        <v>2015-2018</v>
      </c>
      <c r="D1018" s="59" t="str">
        <f>(Mercedes!C55)</f>
        <v>FF15</v>
      </c>
      <c r="E1018" s="8" t="str">
        <f>(Mercedes!D55)</f>
        <v>Tarmac</v>
      </c>
      <c r="F1018" s="8" t="str">
        <f>(Mercedes!E55)</f>
        <v>15H908547013TM</v>
      </c>
      <c r="G1018" s="14">
        <f>(Mercedes!F55)</f>
        <v>32</v>
      </c>
      <c r="H1018" s="12" t="str">
        <f>(Mercedes!G55)</f>
        <v>19"</v>
      </c>
      <c r="I1018" s="12" t="str">
        <f>(Mercedes!H55)</f>
        <v>8.5"</v>
      </c>
      <c r="J1018" s="12" t="str">
        <f>(Mercedes!I55)</f>
        <v>47</v>
      </c>
      <c r="K1018" s="12" t="str">
        <f>(Mercedes!J55)</f>
        <v>5x112</v>
      </c>
      <c r="L1018" s="12">
        <f>(Mercedes!K55)</f>
        <v>66.56</v>
      </c>
      <c r="M1018" s="8" t="str">
        <f>(Mercedes!L55)</f>
        <v>High Offset</v>
      </c>
      <c r="N1018" s="8">
        <f>(Mercedes!M55)</f>
        <v>22.2</v>
      </c>
      <c r="O1018" s="9" t="str">
        <f>(Mercedes!N55)</f>
        <v>225/40R19 OEM 235/40R19 Up-Size</v>
      </c>
      <c r="P1018" s="60" t="str">
        <f>(Mercedes!O55)</f>
        <v>FF15</v>
      </c>
      <c r="Q1018" s="8" t="str">
        <f>(Mercedes!P55)</f>
        <v>15H909545013TM</v>
      </c>
      <c r="R1018" s="14">
        <f>(Mercedes!Q55)</f>
        <v>0</v>
      </c>
      <c r="S1018" s="12" t="str">
        <f>(Mercedes!R55)</f>
        <v>19"</v>
      </c>
      <c r="T1018" s="12" t="str">
        <f>(Mercedes!S55)</f>
        <v>9.5"</v>
      </c>
      <c r="U1018" s="12" t="str">
        <f>(Mercedes!T55)</f>
        <v>45</v>
      </c>
      <c r="V1018" s="12" t="str">
        <f>(Mercedes!U55)</f>
        <v>5x112</v>
      </c>
      <c r="W1018" s="12">
        <f>(Mercedes!V55)</f>
        <v>66.56</v>
      </c>
      <c r="X1018" s="8" t="str">
        <f>(Mercedes!W55)</f>
        <v>High Offset</v>
      </c>
      <c r="Y1018" s="8">
        <f>(Mercedes!X55)</f>
        <v>24</v>
      </c>
      <c r="Z1018" s="9" t="str">
        <f>(Mercedes!Y55)</f>
        <v>255/35R19 OEM 265/35R19 Up-Size</v>
      </c>
      <c r="AA1018" s="8" t="str">
        <f>(Mercedes!Z55)</f>
        <v>Coupe &amp; Sedan</v>
      </c>
      <c r="AB1018" s="8" t="str">
        <f>(Mercedes!AA55)</f>
        <v>Included</v>
      </c>
      <c r="AC1018" s="8" t="str">
        <f>(Mercedes!AB55)</f>
        <v>LBM1415027C60-ZN</v>
      </c>
      <c r="AD1018" s="8">
        <f>(Mercedes!AC55)</f>
        <v>0</v>
      </c>
    </row>
    <row r="1019" spans="1:30" customFormat="1" x14ac:dyDescent="0.25">
      <c r="A1019" s="7" t="s">
        <v>1976</v>
      </c>
      <c r="B1019" s="8" t="e">
        <f>(Mercedes!#REF!)</f>
        <v>#REF!</v>
      </c>
      <c r="C1019" s="9" t="e">
        <f>(Mercedes!#REF!)</f>
        <v>#REF!</v>
      </c>
      <c r="D1019" s="59" t="e">
        <f>(Mercedes!#REF!)</f>
        <v>#REF!</v>
      </c>
      <c r="E1019" s="8" t="e">
        <f>(Mercedes!#REF!)</f>
        <v>#REF!</v>
      </c>
      <c r="F1019" s="8" t="e">
        <f>(Mercedes!#REF!)</f>
        <v>#REF!</v>
      </c>
      <c r="G1019" s="14" t="e">
        <f>(Mercedes!#REF!)</f>
        <v>#REF!</v>
      </c>
      <c r="H1019" s="12" t="e">
        <f>(Mercedes!#REF!)</f>
        <v>#REF!</v>
      </c>
      <c r="I1019" s="12" t="e">
        <f>(Mercedes!#REF!)</f>
        <v>#REF!</v>
      </c>
      <c r="J1019" s="12" t="e">
        <f>(Mercedes!#REF!)</f>
        <v>#REF!</v>
      </c>
      <c r="K1019" s="12" t="e">
        <f>(Mercedes!#REF!)</f>
        <v>#REF!</v>
      </c>
      <c r="L1019" s="12" t="e">
        <f>(Mercedes!#REF!)</f>
        <v>#REF!</v>
      </c>
      <c r="M1019" s="8" t="e">
        <f>(Mercedes!#REF!)</f>
        <v>#REF!</v>
      </c>
      <c r="N1019" s="8" t="e">
        <f>(Mercedes!#REF!)</f>
        <v>#REF!</v>
      </c>
      <c r="O1019" s="9" t="e">
        <f>(Mercedes!#REF!)</f>
        <v>#REF!</v>
      </c>
      <c r="P1019" s="60" t="e">
        <f>(Mercedes!#REF!)</f>
        <v>#REF!</v>
      </c>
      <c r="Q1019" s="8" t="e">
        <f>(Mercedes!#REF!)</f>
        <v>#REF!</v>
      </c>
      <c r="R1019" s="14" t="e">
        <f>(Mercedes!#REF!)</f>
        <v>#REF!</v>
      </c>
      <c r="S1019" s="12" t="e">
        <f>(Mercedes!#REF!)</f>
        <v>#REF!</v>
      </c>
      <c r="T1019" s="12" t="e">
        <f>(Mercedes!#REF!)</f>
        <v>#REF!</v>
      </c>
      <c r="U1019" s="12" t="e">
        <f>(Mercedes!#REF!)</f>
        <v>#REF!</v>
      </c>
      <c r="V1019" s="12" t="e">
        <f>(Mercedes!#REF!)</f>
        <v>#REF!</v>
      </c>
      <c r="W1019" s="12" t="e">
        <f>(Mercedes!#REF!)</f>
        <v>#REF!</v>
      </c>
      <c r="X1019" s="8" t="e">
        <f>(Mercedes!#REF!)</f>
        <v>#REF!</v>
      </c>
      <c r="Y1019" s="8" t="e">
        <f>(Mercedes!#REF!)</f>
        <v>#REF!</v>
      </c>
      <c r="Z1019" s="9" t="e">
        <f>(Mercedes!#REF!)</f>
        <v>#REF!</v>
      </c>
      <c r="AA1019" s="8" t="e">
        <f>(Mercedes!#REF!)</f>
        <v>#REF!</v>
      </c>
      <c r="AB1019" s="8" t="e">
        <f>(Mercedes!#REF!)</f>
        <v>#REF!</v>
      </c>
      <c r="AC1019" s="8" t="e">
        <f>(Mercedes!#REF!)</f>
        <v>#REF!</v>
      </c>
      <c r="AD1019" s="8" t="e">
        <f>(Mercedes!#REF!)</f>
        <v>#REF!</v>
      </c>
    </row>
    <row r="1020" spans="1:30" customFormat="1" x14ac:dyDescent="0.25">
      <c r="A1020" s="7" t="s">
        <v>1976</v>
      </c>
      <c r="B1020" s="8" t="str">
        <f>(Mercedes!A56)</f>
        <v>CLA45 AMG</v>
      </c>
      <c r="C1020" s="9" t="str">
        <f>(Mercedes!B56)</f>
        <v>2014-2018</v>
      </c>
      <c r="D1020" s="59" t="str">
        <f>(Mercedes!C56)</f>
        <v>FF01</v>
      </c>
      <c r="E1020" s="8" t="str">
        <f>(Mercedes!D56)</f>
        <v>Tarmac</v>
      </c>
      <c r="F1020" s="8" t="str">
        <f>(Mercedes!E56)</f>
        <v>01H908547013TM</v>
      </c>
      <c r="G1020" s="14">
        <f>(Mercedes!F56)</f>
        <v>10</v>
      </c>
      <c r="H1020" s="12" t="str">
        <f>(Mercedes!G56)</f>
        <v>19"</v>
      </c>
      <c r="I1020" s="12" t="str">
        <f>(Mercedes!H56)</f>
        <v>8.5"</v>
      </c>
      <c r="J1020" s="12" t="str">
        <f>(Mercedes!I56)</f>
        <v>47</v>
      </c>
      <c r="K1020" s="12" t="str">
        <f>(Mercedes!J56)</f>
        <v>5x112</v>
      </c>
      <c r="L1020" s="12">
        <f>(Mercedes!K56)</f>
        <v>66.56</v>
      </c>
      <c r="M1020" s="8" t="str">
        <f>(Mercedes!L56)</f>
        <v>High Offset</v>
      </c>
      <c r="N1020" s="8">
        <f>(Mercedes!M56)</f>
        <v>23.2</v>
      </c>
      <c r="O1020" s="9" t="str">
        <f>(Mercedes!N56)</f>
        <v>235/35R19</v>
      </c>
      <c r="P1020" s="60" t="str">
        <f>(Mercedes!O56)</f>
        <v>FF01</v>
      </c>
      <c r="Q1020" s="8" t="str">
        <f>(Mercedes!P56)</f>
        <v>01H908547013TM</v>
      </c>
      <c r="R1020" s="14">
        <f>(Mercedes!Q56)</f>
        <v>10</v>
      </c>
      <c r="S1020" s="12" t="str">
        <f>(Mercedes!R56)</f>
        <v>19"</v>
      </c>
      <c r="T1020" s="12" t="str">
        <f>(Mercedes!S56)</f>
        <v>8.5"</v>
      </c>
      <c r="U1020" s="12" t="str">
        <f>(Mercedes!T56)</f>
        <v>47</v>
      </c>
      <c r="V1020" s="12" t="str">
        <f>(Mercedes!U56)</f>
        <v>5x112</v>
      </c>
      <c r="W1020" s="12">
        <f>(Mercedes!V56)</f>
        <v>66.56</v>
      </c>
      <c r="X1020" s="8" t="str">
        <f>(Mercedes!W56)</f>
        <v>High Offset</v>
      </c>
      <c r="Y1020" s="8">
        <f>(Mercedes!X56)</f>
        <v>23.2</v>
      </c>
      <c r="Z1020" s="9" t="str">
        <f>(Mercedes!Y56)</f>
        <v>235/35R19</v>
      </c>
      <c r="AA1020" s="8">
        <f>(Mercedes!Z56)</f>
        <v>0</v>
      </c>
      <c r="AB1020" s="8" t="str">
        <f>(Mercedes!AA56)</f>
        <v>Included</v>
      </c>
      <c r="AC1020" s="8" t="str">
        <f>(Mercedes!AB56)</f>
        <v>LBM1415027C60-ZN</v>
      </c>
      <c r="AD1020" s="8">
        <f>(Mercedes!AC56)</f>
        <v>0</v>
      </c>
    </row>
    <row r="1021" spans="1:30" customFormat="1" x14ac:dyDescent="0.25">
      <c r="A1021" s="7" t="s">
        <v>1976</v>
      </c>
      <c r="B1021" s="8" t="str">
        <f>(Mercedes!A57)</f>
        <v>CLA45 AMG</v>
      </c>
      <c r="C1021" s="9" t="str">
        <f>(Mercedes!B57)</f>
        <v>2014-2018</v>
      </c>
      <c r="D1021" s="59" t="str">
        <f>(Mercedes!C57)</f>
        <v>FF01</v>
      </c>
      <c r="E1021" s="8" t="str">
        <f>(Mercedes!D57)</f>
        <v>Liquid Silver</v>
      </c>
      <c r="F1021" s="8" t="str">
        <f>(Mercedes!E57)</f>
        <v>01H908547013LS</v>
      </c>
      <c r="G1021" s="14">
        <f>(Mercedes!F57)</f>
        <v>1</v>
      </c>
      <c r="H1021" s="12" t="str">
        <f>(Mercedes!G57)</f>
        <v>19"</v>
      </c>
      <c r="I1021" s="12" t="str">
        <f>(Mercedes!H57)</f>
        <v>8.5"</v>
      </c>
      <c r="J1021" s="12" t="str">
        <f>(Mercedes!I57)</f>
        <v>47</v>
      </c>
      <c r="K1021" s="12" t="str">
        <f>(Mercedes!J57)</f>
        <v>5x112</v>
      </c>
      <c r="L1021" s="12">
        <f>(Mercedes!K57)</f>
        <v>66.56</v>
      </c>
      <c r="M1021" s="8" t="str">
        <f>(Mercedes!L57)</f>
        <v>High Offset</v>
      </c>
      <c r="N1021" s="8">
        <f>(Mercedes!M57)</f>
        <v>23.2</v>
      </c>
      <c r="O1021" s="9" t="str">
        <f>(Mercedes!N57)</f>
        <v>235/35R19</v>
      </c>
      <c r="P1021" s="60" t="str">
        <f>(Mercedes!O57)</f>
        <v>FF01</v>
      </c>
      <c r="Q1021" s="8" t="str">
        <f>(Mercedes!P57)</f>
        <v>01H908547013LS</v>
      </c>
      <c r="R1021" s="14">
        <f>(Mercedes!Q57)</f>
        <v>1</v>
      </c>
      <c r="S1021" s="12" t="str">
        <f>(Mercedes!R57)</f>
        <v>19"</v>
      </c>
      <c r="T1021" s="12" t="str">
        <f>(Mercedes!S57)</f>
        <v>8.5"</v>
      </c>
      <c r="U1021" s="12" t="str">
        <f>(Mercedes!T57)</f>
        <v>47</v>
      </c>
      <c r="V1021" s="12" t="str">
        <f>(Mercedes!U57)</f>
        <v>5x112</v>
      </c>
      <c r="W1021" s="12">
        <f>(Mercedes!V57)</f>
        <v>66.56</v>
      </c>
      <c r="X1021" s="8" t="str">
        <f>(Mercedes!W57)</f>
        <v>High Offset</v>
      </c>
      <c r="Y1021" s="8">
        <f>(Mercedes!X57)</f>
        <v>23.2</v>
      </c>
      <c r="Z1021" s="9" t="str">
        <f>(Mercedes!Y57)</f>
        <v>235/35R19</v>
      </c>
      <c r="AA1021" s="8">
        <f>(Mercedes!Z57)</f>
        <v>0</v>
      </c>
      <c r="AB1021" s="8">
        <f>(Mercedes!AA57)</f>
        <v>0</v>
      </c>
      <c r="AC1021" s="8" t="str">
        <f>(Mercedes!AB57)</f>
        <v>LBM1415027C60-ZN</v>
      </c>
      <c r="AD1021" s="8">
        <f>(Mercedes!AC57)</f>
        <v>0</v>
      </c>
    </row>
    <row r="1022" spans="1:30" customFormat="1" x14ac:dyDescent="0.25">
      <c r="A1022" s="7" t="s">
        <v>1976</v>
      </c>
      <c r="B1022" s="8" t="str">
        <f>(Mercedes!A58)</f>
        <v>CLA45 AMG</v>
      </c>
      <c r="C1022" s="9" t="str">
        <f>(Mercedes!B58)</f>
        <v>2014-2018</v>
      </c>
      <c r="D1022" s="59" t="str">
        <f>(Mercedes!C58)</f>
        <v>FF04</v>
      </c>
      <c r="E1022" s="8" t="str">
        <f>(Mercedes!D58)</f>
        <v>Tarmac</v>
      </c>
      <c r="F1022" s="8" t="str">
        <f>(Mercedes!E58)</f>
        <v>04H908547013TM</v>
      </c>
      <c r="G1022" s="14">
        <f>(Mercedes!F58)</f>
        <v>17</v>
      </c>
      <c r="H1022" s="12" t="str">
        <f>(Mercedes!G58)</f>
        <v>19"</v>
      </c>
      <c r="I1022" s="12" t="str">
        <f>(Mercedes!H58)</f>
        <v>8.5"</v>
      </c>
      <c r="J1022" s="12" t="str">
        <f>(Mercedes!I58)</f>
        <v>47</v>
      </c>
      <c r="K1022" s="12" t="str">
        <f>(Mercedes!J58)</f>
        <v>5x112</v>
      </c>
      <c r="L1022" s="12">
        <f>(Mercedes!K58)</f>
        <v>66.56</v>
      </c>
      <c r="M1022" s="8" t="str">
        <f>(Mercedes!L58)</f>
        <v>High Offset</v>
      </c>
      <c r="N1022" s="8">
        <f>(Mercedes!M58)</f>
        <v>22.8</v>
      </c>
      <c r="O1022" s="9" t="str">
        <f>(Mercedes!N58)</f>
        <v>235/35R19</v>
      </c>
      <c r="P1022" s="60" t="str">
        <f>(Mercedes!O58)</f>
        <v>FF04</v>
      </c>
      <c r="Q1022" s="8" t="str">
        <f>(Mercedes!P58)</f>
        <v>04H908547013TM</v>
      </c>
      <c r="R1022" s="14">
        <f>(Mercedes!Q58)</f>
        <v>17</v>
      </c>
      <c r="S1022" s="12" t="str">
        <f>(Mercedes!R58)</f>
        <v>19"</v>
      </c>
      <c r="T1022" s="12" t="str">
        <f>(Mercedes!S58)</f>
        <v>8.5"</v>
      </c>
      <c r="U1022" s="12" t="str">
        <f>(Mercedes!T58)</f>
        <v>47</v>
      </c>
      <c r="V1022" s="12" t="str">
        <f>(Mercedes!U58)</f>
        <v>5x112</v>
      </c>
      <c r="W1022" s="12">
        <f>(Mercedes!V58)</f>
        <v>66.56</v>
      </c>
      <c r="X1022" s="8" t="str">
        <f>(Mercedes!W58)</f>
        <v>High Offset</v>
      </c>
      <c r="Y1022" s="8">
        <f>(Mercedes!X58)</f>
        <v>22.8</v>
      </c>
      <c r="Z1022" s="9" t="str">
        <f>(Mercedes!Y58)</f>
        <v>235/35R19</v>
      </c>
      <c r="AA1022" s="8">
        <f>(Mercedes!Z58)</f>
        <v>0</v>
      </c>
      <c r="AB1022" s="8" t="str">
        <f>(Mercedes!AA58)</f>
        <v>Included</v>
      </c>
      <c r="AC1022" s="8" t="str">
        <f>(Mercedes!AB58)</f>
        <v>LBM1415027C60-ZN</v>
      </c>
      <c r="AD1022" s="8">
        <f>(Mercedes!AC58)</f>
        <v>0</v>
      </c>
    </row>
    <row r="1023" spans="1:30" customFormat="1" x14ac:dyDescent="0.25">
      <c r="A1023" s="7" t="s">
        <v>1976</v>
      </c>
      <c r="B1023" s="8" t="str">
        <f>(Mercedes!A59)</f>
        <v>CLA45 AMG</v>
      </c>
      <c r="C1023" s="9" t="str">
        <f>(Mercedes!B59)</f>
        <v>2014-2018</v>
      </c>
      <c r="D1023" s="59" t="str">
        <f>(Mercedes!C59)</f>
        <v>FF04</v>
      </c>
      <c r="E1023" s="8" t="str">
        <f>(Mercedes!D59)</f>
        <v>Liquid Metal</v>
      </c>
      <c r="F1023" s="8" t="str">
        <f>(Mercedes!E59)</f>
        <v>04H908547013LM</v>
      </c>
      <c r="G1023" s="14">
        <f>(Mercedes!F59)</f>
        <v>19</v>
      </c>
      <c r="H1023" s="12" t="str">
        <f>(Mercedes!G59)</f>
        <v>19"</v>
      </c>
      <c r="I1023" s="12" t="str">
        <f>(Mercedes!H59)</f>
        <v>8.5"</v>
      </c>
      <c r="J1023" s="12" t="str">
        <f>(Mercedes!I59)</f>
        <v>47</v>
      </c>
      <c r="K1023" s="12" t="str">
        <f>(Mercedes!J59)</f>
        <v>5x112</v>
      </c>
      <c r="L1023" s="12">
        <f>(Mercedes!K59)</f>
        <v>66.56</v>
      </c>
      <c r="M1023" s="8" t="str">
        <f>(Mercedes!L59)</f>
        <v>High Offset</v>
      </c>
      <c r="N1023" s="8">
        <f>(Mercedes!M59)</f>
        <v>22.8</v>
      </c>
      <c r="O1023" s="9" t="str">
        <f>(Mercedes!N59)</f>
        <v>235/35R19</v>
      </c>
      <c r="P1023" s="60" t="str">
        <f>(Mercedes!O59)</f>
        <v>FF04</v>
      </c>
      <c r="Q1023" s="8" t="str">
        <f>(Mercedes!P59)</f>
        <v>04H908547013LM</v>
      </c>
      <c r="R1023" s="14">
        <f>(Mercedes!Q59)</f>
        <v>19</v>
      </c>
      <c r="S1023" s="12" t="str">
        <f>(Mercedes!R59)</f>
        <v>19"</v>
      </c>
      <c r="T1023" s="12" t="str">
        <f>(Mercedes!S59)</f>
        <v>8.5"</v>
      </c>
      <c r="U1023" s="12" t="str">
        <f>(Mercedes!T59)</f>
        <v>47</v>
      </c>
      <c r="V1023" s="12" t="str">
        <f>(Mercedes!U59)</f>
        <v>5x112</v>
      </c>
      <c r="W1023" s="12">
        <f>(Mercedes!V59)</f>
        <v>66.56</v>
      </c>
      <c r="X1023" s="8" t="str">
        <f>(Mercedes!W59)</f>
        <v>High Offset</v>
      </c>
      <c r="Y1023" s="8">
        <f>(Mercedes!X59)</f>
        <v>22.8</v>
      </c>
      <c r="Z1023" s="9" t="str">
        <f>(Mercedes!Y59)</f>
        <v>235/35R19</v>
      </c>
      <c r="AA1023" s="8">
        <f>(Mercedes!Z59)</f>
        <v>0</v>
      </c>
      <c r="AB1023" s="8">
        <f>(Mercedes!AA59)</f>
        <v>0</v>
      </c>
      <c r="AC1023" s="8" t="str">
        <f>(Mercedes!AB59)</f>
        <v>LBM1415027C60-ZN</v>
      </c>
      <c r="AD1023" s="8">
        <f>(Mercedes!AC59)</f>
        <v>0</v>
      </c>
    </row>
    <row r="1024" spans="1:30" customFormat="1" x14ac:dyDescent="0.25">
      <c r="A1024" s="7" t="s">
        <v>1976</v>
      </c>
      <c r="B1024" s="8" t="str">
        <f>(Mercedes!A60)</f>
        <v>CLA45 AMG</v>
      </c>
      <c r="C1024" s="9" t="str">
        <f>(Mercedes!B60)</f>
        <v>2014-2018</v>
      </c>
      <c r="D1024" s="59" t="str">
        <f>(Mercedes!C60)</f>
        <v>FF10</v>
      </c>
      <c r="E1024" s="8" t="str">
        <f>(Mercedes!D60)</f>
        <v>Tarmac</v>
      </c>
      <c r="F1024" s="8" t="str">
        <f>(Mercedes!E60)</f>
        <v>10H908547013TM</v>
      </c>
      <c r="G1024" s="14">
        <f>(Mercedes!F60)</f>
        <v>-3</v>
      </c>
      <c r="H1024" s="12" t="str">
        <f>(Mercedes!G60)</f>
        <v>19"</v>
      </c>
      <c r="I1024" s="12" t="str">
        <f>(Mercedes!H60)</f>
        <v>8.5"</v>
      </c>
      <c r="J1024" s="12" t="str">
        <f>(Mercedes!I60)</f>
        <v>47</v>
      </c>
      <c r="K1024" s="12" t="str">
        <f>(Mercedes!J60)</f>
        <v>5x112</v>
      </c>
      <c r="L1024" s="12">
        <f>(Mercedes!K60)</f>
        <v>66.56</v>
      </c>
      <c r="M1024" s="8" t="str">
        <f>(Mercedes!L60)</f>
        <v>High Offset</v>
      </c>
      <c r="N1024" s="8">
        <f>(Mercedes!M60)</f>
        <v>0</v>
      </c>
      <c r="O1024" s="9" t="str">
        <f>(Mercedes!N60)</f>
        <v>235/35R19</v>
      </c>
      <c r="P1024" s="60" t="str">
        <f>(Mercedes!O60)</f>
        <v>FF10</v>
      </c>
      <c r="Q1024" s="8" t="str">
        <f>(Mercedes!P60)</f>
        <v>10H908547013TM</v>
      </c>
      <c r="R1024" s="14">
        <f>(Mercedes!Q60)</f>
        <v>-3</v>
      </c>
      <c r="S1024" s="12" t="str">
        <f>(Mercedes!R60)</f>
        <v>19"</v>
      </c>
      <c r="T1024" s="12" t="str">
        <f>(Mercedes!S60)</f>
        <v>8.5"</v>
      </c>
      <c r="U1024" s="12" t="str">
        <f>(Mercedes!T60)</f>
        <v>47</v>
      </c>
      <c r="V1024" s="12" t="str">
        <f>(Mercedes!U60)</f>
        <v>5x112</v>
      </c>
      <c r="W1024" s="12">
        <f>(Mercedes!V60)</f>
        <v>66.56</v>
      </c>
      <c r="X1024" s="8" t="str">
        <f>(Mercedes!W60)</f>
        <v>High Offset</v>
      </c>
      <c r="Y1024" s="8">
        <f>(Mercedes!X60)</f>
        <v>0</v>
      </c>
      <c r="Z1024" s="9" t="str">
        <f>(Mercedes!Y60)</f>
        <v>235/35R19</v>
      </c>
      <c r="AA1024" s="8" t="str">
        <f>(Mercedes!Z60)</f>
        <v>Requires 3mm spacers</v>
      </c>
      <c r="AB1024" s="8" t="str">
        <f>(Mercedes!AA60)</f>
        <v>Included</v>
      </c>
      <c r="AC1024" s="8" t="str">
        <f>(Mercedes!AB60)</f>
        <v>LBM1415027C60-ZN</v>
      </c>
      <c r="AD1024" s="8">
        <f>(Mercedes!AC60)</f>
        <v>0</v>
      </c>
    </row>
    <row r="1025" spans="1:30" customFormat="1" x14ac:dyDescent="0.25">
      <c r="A1025" s="7" t="s">
        <v>1976</v>
      </c>
      <c r="B1025" s="8" t="str">
        <f>(Mercedes!A61)</f>
        <v>CLA45 AMG</v>
      </c>
      <c r="C1025" s="9" t="str">
        <f>(Mercedes!B61)</f>
        <v>2014-2018</v>
      </c>
      <c r="D1025" s="59" t="str">
        <f>(Mercedes!C61)</f>
        <v>FF10</v>
      </c>
      <c r="E1025" s="8" t="str">
        <f>(Mercedes!D61)</f>
        <v>Liquid Metal</v>
      </c>
      <c r="F1025" s="8" t="str">
        <f>(Mercedes!E61)</f>
        <v>10H908547013LM</v>
      </c>
      <c r="G1025" s="14">
        <f>(Mercedes!F61)</f>
        <v>-8</v>
      </c>
      <c r="H1025" s="12" t="str">
        <f>(Mercedes!G61)</f>
        <v>19"</v>
      </c>
      <c r="I1025" s="12" t="str">
        <f>(Mercedes!H61)</f>
        <v>8.5"</v>
      </c>
      <c r="J1025" s="12" t="str">
        <f>(Mercedes!I61)</f>
        <v>47</v>
      </c>
      <c r="K1025" s="12" t="str">
        <f>(Mercedes!J61)</f>
        <v>5x112</v>
      </c>
      <c r="L1025" s="12">
        <f>(Mercedes!K61)</f>
        <v>66.56</v>
      </c>
      <c r="M1025" s="8" t="str">
        <f>(Mercedes!L61)</f>
        <v>High Offset</v>
      </c>
      <c r="N1025" s="8">
        <f>(Mercedes!M61)</f>
        <v>0</v>
      </c>
      <c r="O1025" s="9" t="str">
        <f>(Mercedes!N61)</f>
        <v>235/35R19</v>
      </c>
      <c r="P1025" s="60" t="str">
        <f>(Mercedes!O61)</f>
        <v>FF10</v>
      </c>
      <c r="Q1025" s="8" t="str">
        <f>(Mercedes!P61)</f>
        <v>10H908547013LM</v>
      </c>
      <c r="R1025" s="14">
        <f>(Mercedes!Q61)</f>
        <v>-8</v>
      </c>
      <c r="S1025" s="12" t="str">
        <f>(Mercedes!R61)</f>
        <v>19"</v>
      </c>
      <c r="T1025" s="12" t="str">
        <f>(Mercedes!S61)</f>
        <v>8.5"</v>
      </c>
      <c r="U1025" s="12" t="str">
        <f>(Mercedes!T61)</f>
        <v>47</v>
      </c>
      <c r="V1025" s="12" t="str">
        <f>(Mercedes!U61)</f>
        <v>5x112</v>
      </c>
      <c r="W1025" s="12">
        <f>(Mercedes!V61)</f>
        <v>66.56</v>
      </c>
      <c r="X1025" s="8" t="str">
        <f>(Mercedes!W61)</f>
        <v>High Offset</v>
      </c>
      <c r="Y1025" s="8">
        <f>(Mercedes!X61)</f>
        <v>0</v>
      </c>
      <c r="Z1025" s="9" t="str">
        <f>(Mercedes!Y61)</f>
        <v>235/35R19</v>
      </c>
      <c r="AA1025" s="8" t="str">
        <f>(Mercedes!Z61)</f>
        <v>Requires 3mm spacers</v>
      </c>
      <c r="AB1025" s="8" t="str">
        <f>(Mercedes!AA61)</f>
        <v>Included</v>
      </c>
      <c r="AC1025" s="8" t="str">
        <f>(Mercedes!AB61)</f>
        <v>LBM1415027C60-ZN</v>
      </c>
      <c r="AD1025" s="8">
        <f>(Mercedes!AC61)</f>
        <v>0</v>
      </c>
    </row>
    <row r="1026" spans="1:30" customFormat="1" x14ac:dyDescent="0.25">
      <c r="A1026" s="7" t="s">
        <v>1976</v>
      </c>
      <c r="B1026" s="8" t="str">
        <f>(Mercedes!A62)</f>
        <v>CLA45 AMG</v>
      </c>
      <c r="C1026" s="9" t="str">
        <f>(Mercedes!B62)</f>
        <v>2014-2018</v>
      </c>
      <c r="D1026" s="59" t="str">
        <f>(Mercedes!C62)</f>
        <v>FF11</v>
      </c>
      <c r="E1026" s="8" t="str">
        <f>(Mercedes!D62)</f>
        <v>Tarmac</v>
      </c>
      <c r="F1026" s="8" t="str">
        <f>(Mercedes!E62)</f>
        <v>11H908547013TM</v>
      </c>
      <c r="G1026" s="14">
        <f>(Mercedes!F62)</f>
        <v>4</v>
      </c>
      <c r="H1026" s="12" t="str">
        <f>(Mercedes!G62)</f>
        <v>19"</v>
      </c>
      <c r="I1026" s="12" t="str">
        <f>(Mercedes!H62)</f>
        <v>8.5"</v>
      </c>
      <c r="J1026" s="12" t="str">
        <f>(Mercedes!I62)</f>
        <v>47</v>
      </c>
      <c r="K1026" s="12" t="str">
        <f>(Mercedes!J62)</f>
        <v>5x112</v>
      </c>
      <c r="L1026" s="12">
        <f>(Mercedes!K62)</f>
        <v>66.56</v>
      </c>
      <c r="M1026" s="8" t="str">
        <f>(Mercedes!L62)</f>
        <v>High Offset</v>
      </c>
      <c r="N1026" s="8">
        <f>(Mercedes!M62)</f>
        <v>0</v>
      </c>
      <c r="O1026" s="9" t="str">
        <f>(Mercedes!N62)</f>
        <v>235/35R19</v>
      </c>
      <c r="P1026" s="60" t="str">
        <f>(Mercedes!O62)</f>
        <v>FF11</v>
      </c>
      <c r="Q1026" s="8" t="str">
        <f>(Mercedes!P62)</f>
        <v>11H908547013TM</v>
      </c>
      <c r="R1026" s="14">
        <f>(Mercedes!Q62)</f>
        <v>4</v>
      </c>
      <c r="S1026" s="12" t="str">
        <f>(Mercedes!R62)</f>
        <v>19"</v>
      </c>
      <c r="T1026" s="12" t="str">
        <f>(Mercedes!S62)</f>
        <v>8.5"</v>
      </c>
      <c r="U1026" s="12" t="str">
        <f>(Mercedes!T62)</f>
        <v>47</v>
      </c>
      <c r="V1026" s="12" t="str">
        <f>(Mercedes!U62)</f>
        <v>5x112</v>
      </c>
      <c r="W1026" s="12">
        <f>(Mercedes!V62)</f>
        <v>66.56</v>
      </c>
      <c r="X1026" s="8" t="str">
        <f>(Mercedes!W62)</f>
        <v>High Offset</v>
      </c>
      <c r="Y1026" s="8">
        <f>(Mercedes!X62)</f>
        <v>0</v>
      </c>
      <c r="Z1026" s="9" t="str">
        <f>(Mercedes!Y62)</f>
        <v>235/35R19</v>
      </c>
      <c r="AA1026" s="8" t="str">
        <f>(Mercedes!Z62)</f>
        <v>Requires 3mm spacers</v>
      </c>
      <c r="AB1026" s="8" t="str">
        <f>(Mercedes!AA62)</f>
        <v>Included</v>
      </c>
      <c r="AC1026" s="8" t="str">
        <f>(Mercedes!AB62)</f>
        <v>LBM1415027C60-ZN</v>
      </c>
      <c r="AD1026" s="8">
        <f>(Mercedes!AC62)</f>
        <v>0</v>
      </c>
    </row>
    <row r="1027" spans="1:30" customFormat="1" x14ac:dyDescent="0.25">
      <c r="A1027" s="7" t="s">
        <v>1976</v>
      </c>
      <c r="B1027" s="8" t="str">
        <f>(Mercedes!A63)</f>
        <v>CLA45 AMG</v>
      </c>
      <c r="C1027" s="9" t="str">
        <f>(Mercedes!B63)</f>
        <v>2014-2018</v>
      </c>
      <c r="D1027" s="59" t="str">
        <f>(Mercedes!C63)</f>
        <v>FF11</v>
      </c>
      <c r="E1027" s="8" t="str">
        <f>(Mercedes!D63)</f>
        <v>Liquid Metal</v>
      </c>
      <c r="F1027" s="8" t="str">
        <f>(Mercedes!E63)</f>
        <v>11H908547013LM</v>
      </c>
      <c r="G1027" s="14">
        <f>(Mercedes!F63)</f>
        <v>3</v>
      </c>
      <c r="H1027" s="12" t="str">
        <f>(Mercedes!G63)</f>
        <v>19"</v>
      </c>
      <c r="I1027" s="12" t="str">
        <f>(Mercedes!H63)</f>
        <v>8.5"</v>
      </c>
      <c r="J1027" s="12" t="str">
        <f>(Mercedes!I63)</f>
        <v>47</v>
      </c>
      <c r="K1027" s="12" t="str">
        <f>(Mercedes!J63)</f>
        <v>5x112</v>
      </c>
      <c r="L1027" s="12">
        <f>(Mercedes!K63)</f>
        <v>66.56</v>
      </c>
      <c r="M1027" s="8" t="str">
        <f>(Mercedes!L63)</f>
        <v>High Offset</v>
      </c>
      <c r="N1027" s="8">
        <f>(Mercedes!M63)</f>
        <v>0</v>
      </c>
      <c r="O1027" s="9" t="str">
        <f>(Mercedes!N63)</f>
        <v>235/35R19</v>
      </c>
      <c r="P1027" s="60" t="str">
        <f>(Mercedes!O63)</f>
        <v>FF11</v>
      </c>
      <c r="Q1027" s="8" t="str">
        <f>(Mercedes!P63)</f>
        <v>11H908547013LM</v>
      </c>
      <c r="R1027" s="14">
        <f>(Mercedes!Q63)</f>
        <v>3</v>
      </c>
      <c r="S1027" s="12" t="str">
        <f>(Mercedes!R63)</f>
        <v>19"</v>
      </c>
      <c r="T1027" s="12" t="str">
        <f>(Mercedes!S63)</f>
        <v>8.5"</v>
      </c>
      <c r="U1027" s="12" t="str">
        <f>(Mercedes!T63)</f>
        <v>47</v>
      </c>
      <c r="V1027" s="12" t="str">
        <f>(Mercedes!U63)</f>
        <v>5x112</v>
      </c>
      <c r="W1027" s="12">
        <f>(Mercedes!V63)</f>
        <v>66.56</v>
      </c>
      <c r="X1027" s="8" t="str">
        <f>(Mercedes!W63)</f>
        <v>High Offset</v>
      </c>
      <c r="Y1027" s="8">
        <f>(Mercedes!X63)</f>
        <v>0</v>
      </c>
      <c r="Z1027" s="9" t="str">
        <f>(Mercedes!Y63)</f>
        <v>235/35R19</v>
      </c>
      <c r="AA1027" s="8" t="str">
        <f>(Mercedes!Z63)</f>
        <v>Requires 3mm spacers</v>
      </c>
      <c r="AB1027" s="8" t="str">
        <f>(Mercedes!AA63)</f>
        <v>Included</v>
      </c>
      <c r="AC1027" s="8" t="str">
        <f>(Mercedes!AB63)</f>
        <v>LBM1415027C60-ZN</v>
      </c>
      <c r="AD1027" s="8">
        <f>(Mercedes!AC63)</f>
        <v>0</v>
      </c>
    </row>
    <row r="1028" spans="1:30" customFormat="1" x14ac:dyDescent="0.25">
      <c r="A1028" s="7" t="s">
        <v>1976</v>
      </c>
      <c r="B1028" s="8" t="e">
        <f>(Mercedes!#REF!)</f>
        <v>#REF!</v>
      </c>
      <c r="C1028" s="9" t="e">
        <f>(Mercedes!#REF!)</f>
        <v>#REF!</v>
      </c>
      <c r="D1028" s="59" t="e">
        <f>(Mercedes!#REF!)</f>
        <v>#REF!</v>
      </c>
      <c r="E1028" s="8" t="e">
        <f>(Mercedes!#REF!)</f>
        <v>#REF!</v>
      </c>
      <c r="F1028" s="8" t="e">
        <f>(Mercedes!#REF!)</f>
        <v>#REF!</v>
      </c>
      <c r="G1028" s="14" t="e">
        <f>(Mercedes!#REF!)</f>
        <v>#REF!</v>
      </c>
      <c r="H1028" s="12" t="e">
        <f>(Mercedes!#REF!)</f>
        <v>#REF!</v>
      </c>
      <c r="I1028" s="12" t="e">
        <f>(Mercedes!#REF!)</f>
        <v>#REF!</v>
      </c>
      <c r="J1028" s="12" t="e">
        <f>(Mercedes!#REF!)</f>
        <v>#REF!</v>
      </c>
      <c r="K1028" s="12" t="e">
        <f>(Mercedes!#REF!)</f>
        <v>#REF!</v>
      </c>
      <c r="L1028" s="12" t="e">
        <f>(Mercedes!#REF!)</f>
        <v>#REF!</v>
      </c>
      <c r="M1028" s="8" t="e">
        <f>(Mercedes!#REF!)</f>
        <v>#REF!</v>
      </c>
      <c r="N1028" s="8" t="e">
        <f>(Mercedes!#REF!)</f>
        <v>#REF!</v>
      </c>
      <c r="O1028" s="9" t="e">
        <f>(Mercedes!#REF!)</f>
        <v>#REF!</v>
      </c>
      <c r="P1028" s="60" t="e">
        <f>(Mercedes!#REF!)</f>
        <v>#REF!</v>
      </c>
      <c r="Q1028" s="8" t="e">
        <f>(Mercedes!#REF!)</f>
        <v>#REF!</v>
      </c>
      <c r="R1028" s="14" t="e">
        <f>(Mercedes!#REF!)</f>
        <v>#REF!</v>
      </c>
      <c r="S1028" s="12" t="e">
        <f>(Mercedes!#REF!)</f>
        <v>#REF!</v>
      </c>
      <c r="T1028" s="12" t="e">
        <f>(Mercedes!#REF!)</f>
        <v>#REF!</v>
      </c>
      <c r="U1028" s="12" t="e">
        <f>(Mercedes!#REF!)</f>
        <v>#REF!</v>
      </c>
      <c r="V1028" s="12" t="e">
        <f>(Mercedes!#REF!)</f>
        <v>#REF!</v>
      </c>
      <c r="W1028" s="12" t="e">
        <f>(Mercedes!#REF!)</f>
        <v>#REF!</v>
      </c>
      <c r="X1028" s="8" t="e">
        <f>(Mercedes!#REF!)</f>
        <v>#REF!</v>
      </c>
      <c r="Y1028" s="8" t="e">
        <f>(Mercedes!#REF!)</f>
        <v>#REF!</v>
      </c>
      <c r="Z1028" s="9" t="e">
        <f>(Mercedes!#REF!)</f>
        <v>#REF!</v>
      </c>
      <c r="AA1028" s="8" t="e">
        <f>(Mercedes!#REF!)</f>
        <v>#REF!</v>
      </c>
      <c r="AB1028" s="8" t="e">
        <f>(Mercedes!#REF!)</f>
        <v>#REF!</v>
      </c>
      <c r="AC1028" s="8" t="e">
        <f>(Mercedes!#REF!)</f>
        <v>#REF!</v>
      </c>
      <c r="AD1028" s="8" t="e">
        <f>(Mercedes!#REF!)</f>
        <v>#REF!</v>
      </c>
    </row>
    <row r="1029" spans="1:30" customFormat="1" x14ac:dyDescent="0.25">
      <c r="A1029" s="7" t="s">
        <v>1976</v>
      </c>
      <c r="B1029" s="8" t="e">
        <f>(Mercedes!#REF!)</f>
        <v>#REF!</v>
      </c>
      <c r="C1029" s="9" t="e">
        <f>(Mercedes!#REF!)</f>
        <v>#REF!</v>
      </c>
      <c r="D1029" s="59" t="e">
        <f>(Mercedes!#REF!)</f>
        <v>#REF!</v>
      </c>
      <c r="E1029" s="8" t="e">
        <f>(Mercedes!#REF!)</f>
        <v>#REF!</v>
      </c>
      <c r="F1029" s="8" t="e">
        <f>(Mercedes!#REF!)</f>
        <v>#REF!</v>
      </c>
      <c r="G1029" s="14" t="e">
        <f>(Mercedes!#REF!)</f>
        <v>#REF!</v>
      </c>
      <c r="H1029" s="12" t="e">
        <f>(Mercedes!#REF!)</f>
        <v>#REF!</v>
      </c>
      <c r="I1029" s="12" t="e">
        <f>(Mercedes!#REF!)</f>
        <v>#REF!</v>
      </c>
      <c r="J1029" s="12" t="e">
        <f>(Mercedes!#REF!)</f>
        <v>#REF!</v>
      </c>
      <c r="K1029" s="12" t="e">
        <f>(Mercedes!#REF!)</f>
        <v>#REF!</v>
      </c>
      <c r="L1029" s="12" t="e">
        <f>(Mercedes!#REF!)</f>
        <v>#REF!</v>
      </c>
      <c r="M1029" s="8" t="e">
        <f>(Mercedes!#REF!)</f>
        <v>#REF!</v>
      </c>
      <c r="N1029" s="8" t="e">
        <f>(Mercedes!#REF!)</f>
        <v>#REF!</v>
      </c>
      <c r="O1029" s="9" t="e">
        <f>(Mercedes!#REF!)</f>
        <v>#REF!</v>
      </c>
      <c r="P1029" s="60" t="e">
        <f>(Mercedes!#REF!)</f>
        <v>#REF!</v>
      </c>
      <c r="Q1029" s="8" t="e">
        <f>(Mercedes!#REF!)</f>
        <v>#REF!</v>
      </c>
      <c r="R1029" s="14" t="e">
        <f>(Mercedes!#REF!)</f>
        <v>#REF!</v>
      </c>
      <c r="S1029" s="12" t="e">
        <f>(Mercedes!#REF!)</f>
        <v>#REF!</v>
      </c>
      <c r="T1029" s="12" t="e">
        <f>(Mercedes!#REF!)</f>
        <v>#REF!</v>
      </c>
      <c r="U1029" s="12" t="e">
        <f>(Mercedes!#REF!)</f>
        <v>#REF!</v>
      </c>
      <c r="V1029" s="12" t="e">
        <f>(Mercedes!#REF!)</f>
        <v>#REF!</v>
      </c>
      <c r="W1029" s="12" t="e">
        <f>(Mercedes!#REF!)</f>
        <v>#REF!</v>
      </c>
      <c r="X1029" s="8" t="e">
        <f>(Mercedes!#REF!)</f>
        <v>#REF!</v>
      </c>
      <c r="Y1029" s="8" t="e">
        <f>(Mercedes!#REF!)</f>
        <v>#REF!</v>
      </c>
      <c r="Z1029" s="9" t="e">
        <f>(Mercedes!#REF!)</f>
        <v>#REF!</v>
      </c>
      <c r="AA1029" s="8" t="e">
        <f>(Mercedes!#REF!)</f>
        <v>#REF!</v>
      </c>
      <c r="AB1029" s="8" t="e">
        <f>(Mercedes!#REF!)</f>
        <v>#REF!</v>
      </c>
      <c r="AC1029" s="8" t="e">
        <f>(Mercedes!#REF!)</f>
        <v>#REF!</v>
      </c>
      <c r="AD1029" s="8" t="e">
        <f>(Mercedes!#REF!)</f>
        <v>#REF!</v>
      </c>
    </row>
    <row r="1030" spans="1:30" customFormat="1" x14ac:dyDescent="0.25">
      <c r="A1030" s="7" t="s">
        <v>1976</v>
      </c>
      <c r="B1030" s="8" t="str">
        <f>(Mercedes!A64)</f>
        <v>CLA45 AMG</v>
      </c>
      <c r="C1030" s="9" t="str">
        <f>(Mercedes!B64)</f>
        <v>2014-2018</v>
      </c>
      <c r="D1030" s="59" t="str">
        <f>(Mercedes!C64)</f>
        <v>FF15</v>
      </c>
      <c r="E1030" s="8" t="str">
        <f>(Mercedes!D64)</f>
        <v>Tarmac</v>
      </c>
      <c r="F1030" s="8" t="str">
        <f>(Mercedes!E64)</f>
        <v>15H908547013TM</v>
      </c>
      <c r="G1030" s="14">
        <f>(Mercedes!F64)</f>
        <v>32</v>
      </c>
      <c r="H1030" s="12" t="str">
        <f>(Mercedes!G64)</f>
        <v>19"</v>
      </c>
      <c r="I1030" s="12" t="str">
        <f>(Mercedes!H64)</f>
        <v>8.5"</v>
      </c>
      <c r="J1030" s="12" t="str">
        <f>(Mercedes!I64)</f>
        <v>47</v>
      </c>
      <c r="K1030" s="12" t="str">
        <f>(Mercedes!J64)</f>
        <v>5x112</v>
      </c>
      <c r="L1030" s="12">
        <f>(Mercedes!K64)</f>
        <v>66.56</v>
      </c>
      <c r="M1030" s="8" t="str">
        <f>(Mercedes!L64)</f>
        <v>High Offset</v>
      </c>
      <c r="N1030" s="8">
        <f>(Mercedes!M64)</f>
        <v>22.2</v>
      </c>
      <c r="O1030" s="9" t="str">
        <f>(Mercedes!N64)</f>
        <v>235/35R19</v>
      </c>
      <c r="P1030" s="60" t="str">
        <f>(Mercedes!O64)</f>
        <v>FF15</v>
      </c>
      <c r="Q1030" s="8" t="str">
        <f>(Mercedes!P64)</f>
        <v>15H908547013TM</v>
      </c>
      <c r="R1030" s="14">
        <f>(Mercedes!Q64)</f>
        <v>32</v>
      </c>
      <c r="S1030" s="12" t="str">
        <f>(Mercedes!R64)</f>
        <v>19"</v>
      </c>
      <c r="T1030" s="12" t="str">
        <f>(Mercedes!S64)</f>
        <v>8.5"</v>
      </c>
      <c r="U1030" s="12" t="str">
        <f>(Mercedes!T64)</f>
        <v>47</v>
      </c>
      <c r="V1030" s="12" t="str">
        <f>(Mercedes!U64)</f>
        <v>5x112</v>
      </c>
      <c r="W1030" s="12">
        <f>(Mercedes!V64)</f>
        <v>66.56</v>
      </c>
      <c r="X1030" s="8" t="str">
        <f>(Mercedes!W64)</f>
        <v>High Offset</v>
      </c>
      <c r="Y1030" s="8">
        <f>(Mercedes!X64)</f>
        <v>22.2</v>
      </c>
      <c r="Z1030" s="9" t="str">
        <f>(Mercedes!Y64)</f>
        <v>235/35R19</v>
      </c>
      <c r="AA1030" s="8" t="str">
        <f>(Mercedes!Z64)</f>
        <v/>
      </c>
      <c r="AB1030" s="8" t="str">
        <f>(Mercedes!AA64)</f>
        <v>Included</v>
      </c>
      <c r="AC1030" s="8" t="str">
        <f>(Mercedes!AB64)</f>
        <v>LBM1415027C60-ZN</v>
      </c>
      <c r="AD1030" s="8">
        <f>(Mercedes!AC64)</f>
        <v>0</v>
      </c>
    </row>
    <row r="1031" spans="1:30" customFormat="1" x14ac:dyDescent="0.25">
      <c r="A1031" s="7" t="s">
        <v>1976</v>
      </c>
      <c r="B1031" s="8" t="str">
        <f>(Mercedes!A65)</f>
        <v>CLA45 AMG</v>
      </c>
      <c r="C1031" s="9" t="str">
        <f>(Mercedes!B65)</f>
        <v>2014-2018</v>
      </c>
      <c r="D1031" s="59" t="str">
        <f>(Mercedes!C65)</f>
        <v>FF15</v>
      </c>
      <c r="E1031" s="8" t="str">
        <f>(Mercedes!D65)</f>
        <v>Liquid Silver</v>
      </c>
      <c r="F1031" s="8" t="str">
        <f>(Mercedes!E65)</f>
        <v>15H908547013LS</v>
      </c>
      <c r="G1031" s="14">
        <f>(Mercedes!F65)</f>
        <v>8</v>
      </c>
      <c r="H1031" s="12" t="str">
        <f>(Mercedes!G65)</f>
        <v>19"</v>
      </c>
      <c r="I1031" s="12" t="str">
        <f>(Mercedes!H65)</f>
        <v>8.5"</v>
      </c>
      <c r="J1031" s="12" t="str">
        <f>(Mercedes!I65)</f>
        <v>47</v>
      </c>
      <c r="K1031" s="12" t="str">
        <f>(Mercedes!J65)</f>
        <v>5x112</v>
      </c>
      <c r="L1031" s="12">
        <f>(Mercedes!K65)</f>
        <v>66.56</v>
      </c>
      <c r="M1031" s="8" t="str">
        <f>(Mercedes!L65)</f>
        <v>High Offset</v>
      </c>
      <c r="N1031" s="8">
        <f>(Mercedes!M65)</f>
        <v>22.2</v>
      </c>
      <c r="O1031" s="9" t="str">
        <f>(Mercedes!N65)</f>
        <v>235/35R19</v>
      </c>
      <c r="P1031" s="60" t="str">
        <f>(Mercedes!O65)</f>
        <v>FF15</v>
      </c>
      <c r="Q1031" s="8" t="str">
        <f>(Mercedes!P65)</f>
        <v>15H908547013LS</v>
      </c>
      <c r="R1031" s="14">
        <f>(Mercedes!Q65)</f>
        <v>8</v>
      </c>
      <c r="S1031" s="12" t="str">
        <f>(Mercedes!R65)</f>
        <v>19"</v>
      </c>
      <c r="T1031" s="12" t="str">
        <f>(Mercedes!S65)</f>
        <v>8.5"</v>
      </c>
      <c r="U1031" s="12" t="str">
        <f>(Mercedes!T65)</f>
        <v>47</v>
      </c>
      <c r="V1031" s="12" t="str">
        <f>(Mercedes!U65)</f>
        <v>5x112</v>
      </c>
      <c r="W1031" s="12">
        <f>(Mercedes!V65)</f>
        <v>66.56</v>
      </c>
      <c r="X1031" s="8" t="str">
        <f>(Mercedes!W65)</f>
        <v>High Offset</v>
      </c>
      <c r="Y1031" s="8">
        <f>(Mercedes!X65)</f>
        <v>22.2</v>
      </c>
      <c r="Z1031" s="9" t="str">
        <f>(Mercedes!Y65)</f>
        <v>235/35R19</v>
      </c>
      <c r="AA1031" s="8" t="str">
        <f>(Mercedes!Z65)</f>
        <v/>
      </c>
      <c r="AB1031" s="8">
        <f>(Mercedes!AA65)</f>
        <v>0</v>
      </c>
      <c r="AC1031" s="8" t="str">
        <f>(Mercedes!AB65)</f>
        <v>LBM1415027C60-ZN</v>
      </c>
      <c r="AD1031" s="8">
        <f>(Mercedes!AC65)</f>
        <v>0</v>
      </c>
    </row>
    <row r="1032" spans="1:30" customFormat="1" x14ac:dyDescent="0.25">
      <c r="A1032" s="7" t="s">
        <v>1976</v>
      </c>
      <c r="B1032" s="8" t="str">
        <f>(Mercedes!A66)</f>
        <v>CLA-Class</v>
      </c>
      <c r="C1032" s="9" t="str">
        <f>(Mercedes!B66)</f>
        <v>2013-2018</v>
      </c>
      <c r="D1032" s="59" t="str">
        <f>(Mercedes!C66)</f>
        <v>FF01</v>
      </c>
      <c r="E1032" s="8" t="str">
        <f>(Mercedes!D66)</f>
        <v>Tarmac</v>
      </c>
      <c r="F1032" s="8" t="str">
        <f>(Mercedes!E66)</f>
        <v>01H908547013TM</v>
      </c>
      <c r="G1032" s="14">
        <f>(Mercedes!F66)</f>
        <v>10</v>
      </c>
      <c r="H1032" s="12" t="str">
        <f>(Mercedes!G66)</f>
        <v>19"</v>
      </c>
      <c r="I1032" s="12" t="str">
        <f>(Mercedes!H66)</f>
        <v>8.5"</v>
      </c>
      <c r="J1032" s="12" t="str">
        <f>(Mercedes!I66)</f>
        <v>47</v>
      </c>
      <c r="K1032" s="12" t="str">
        <f>(Mercedes!J66)</f>
        <v>5x112</v>
      </c>
      <c r="L1032" s="12">
        <f>(Mercedes!K66)</f>
        <v>66.56</v>
      </c>
      <c r="M1032" s="8" t="str">
        <f>(Mercedes!L66)</f>
        <v>High Offset</v>
      </c>
      <c r="N1032" s="8">
        <f>(Mercedes!M66)</f>
        <v>23.2</v>
      </c>
      <c r="O1032" s="9" t="str">
        <f>(Mercedes!N66)</f>
        <v>235/35R19</v>
      </c>
      <c r="P1032" s="60" t="str">
        <f>(Mercedes!O66)</f>
        <v>FF01</v>
      </c>
      <c r="Q1032" s="8" t="str">
        <f>(Mercedes!P66)</f>
        <v>01H908547013TM</v>
      </c>
      <c r="R1032" s="14">
        <f>(Mercedes!Q66)</f>
        <v>10</v>
      </c>
      <c r="S1032" s="12" t="str">
        <f>(Mercedes!R66)</f>
        <v>19"</v>
      </c>
      <c r="T1032" s="12" t="str">
        <f>(Mercedes!S66)</f>
        <v>8.5"</v>
      </c>
      <c r="U1032" s="12" t="str">
        <f>(Mercedes!T66)</f>
        <v>47</v>
      </c>
      <c r="V1032" s="12" t="str">
        <f>(Mercedes!U66)</f>
        <v>5x112</v>
      </c>
      <c r="W1032" s="12">
        <f>(Mercedes!V66)</f>
        <v>66.56</v>
      </c>
      <c r="X1032" s="8" t="str">
        <f>(Mercedes!W66)</f>
        <v>High Offset</v>
      </c>
      <c r="Y1032" s="8">
        <f>(Mercedes!X66)</f>
        <v>23.2</v>
      </c>
      <c r="Z1032" s="9" t="str">
        <f>(Mercedes!Y66)</f>
        <v>235/35R19</v>
      </c>
      <c r="AA1032" s="8">
        <f>(Mercedes!Z66)</f>
        <v>0</v>
      </c>
      <c r="AB1032" s="8" t="str">
        <f>(Mercedes!AA66)</f>
        <v>Included</v>
      </c>
      <c r="AC1032" s="8" t="str">
        <f>(Mercedes!AB66)</f>
        <v>LBM1415027C60-ZN</v>
      </c>
      <c r="AD1032" s="8">
        <f>(Mercedes!AC66)</f>
        <v>0</v>
      </c>
    </row>
    <row r="1033" spans="1:30" customFormat="1" x14ac:dyDescent="0.25">
      <c r="A1033" s="7" t="s">
        <v>1976</v>
      </c>
      <c r="B1033" s="8" t="str">
        <f>(Mercedes!A67)</f>
        <v>CLA-Class</v>
      </c>
      <c r="C1033" s="9" t="str">
        <f>(Mercedes!B67)</f>
        <v>2013-2018</v>
      </c>
      <c r="D1033" s="59" t="str">
        <f>(Mercedes!C67)</f>
        <v>FF01</v>
      </c>
      <c r="E1033" s="8" t="str">
        <f>(Mercedes!D67)</f>
        <v>Liquid Silver</v>
      </c>
      <c r="F1033" s="8" t="str">
        <f>(Mercedes!E67)</f>
        <v>01H908547013LS</v>
      </c>
      <c r="G1033" s="14">
        <f>(Mercedes!F67)</f>
        <v>1</v>
      </c>
      <c r="H1033" s="12" t="str">
        <f>(Mercedes!G67)</f>
        <v>19"</v>
      </c>
      <c r="I1033" s="12" t="str">
        <f>(Mercedes!H67)</f>
        <v>8.5"</v>
      </c>
      <c r="J1033" s="12" t="str">
        <f>(Mercedes!I67)</f>
        <v>47</v>
      </c>
      <c r="K1033" s="12" t="str">
        <f>(Mercedes!J67)</f>
        <v>5x112</v>
      </c>
      <c r="L1033" s="12">
        <f>(Mercedes!K67)</f>
        <v>66.56</v>
      </c>
      <c r="M1033" s="8" t="str">
        <f>(Mercedes!L67)</f>
        <v>High Offset</v>
      </c>
      <c r="N1033" s="8">
        <f>(Mercedes!M67)</f>
        <v>23.2</v>
      </c>
      <c r="O1033" s="9" t="str">
        <f>(Mercedes!N67)</f>
        <v>235/35R19</v>
      </c>
      <c r="P1033" s="60" t="str">
        <f>(Mercedes!O67)</f>
        <v>FF01</v>
      </c>
      <c r="Q1033" s="8" t="str">
        <f>(Mercedes!P67)</f>
        <v>01H908547013LS</v>
      </c>
      <c r="R1033" s="14">
        <f>(Mercedes!Q67)</f>
        <v>1</v>
      </c>
      <c r="S1033" s="12" t="str">
        <f>(Mercedes!R67)</f>
        <v>19"</v>
      </c>
      <c r="T1033" s="12" t="str">
        <f>(Mercedes!S67)</f>
        <v>8.5"</v>
      </c>
      <c r="U1033" s="12" t="str">
        <f>(Mercedes!T67)</f>
        <v>47</v>
      </c>
      <c r="V1033" s="12" t="str">
        <f>(Mercedes!U67)</f>
        <v>5x112</v>
      </c>
      <c r="W1033" s="12">
        <f>(Mercedes!V67)</f>
        <v>66.56</v>
      </c>
      <c r="X1033" s="8" t="str">
        <f>(Mercedes!W67)</f>
        <v>High Offset</v>
      </c>
      <c r="Y1033" s="8">
        <f>(Mercedes!X67)</f>
        <v>23.2</v>
      </c>
      <c r="Z1033" s="9" t="str">
        <f>(Mercedes!Y67)</f>
        <v>235/35R19</v>
      </c>
      <c r="AA1033" s="8">
        <f>(Mercedes!Z67)</f>
        <v>0</v>
      </c>
      <c r="AB1033" s="8">
        <f>(Mercedes!AA67)</f>
        <v>0</v>
      </c>
      <c r="AC1033" s="8" t="str">
        <f>(Mercedes!AB67)</f>
        <v>LBM1415027C60-ZN</v>
      </c>
      <c r="AD1033" s="8">
        <f>(Mercedes!AC67)</f>
        <v>0</v>
      </c>
    </row>
    <row r="1034" spans="1:30" customFormat="1" x14ac:dyDescent="0.25">
      <c r="A1034" s="7" t="s">
        <v>1976</v>
      </c>
      <c r="B1034" s="8" t="str">
        <f>(Mercedes!A68)</f>
        <v>CLA-Class</v>
      </c>
      <c r="C1034" s="9" t="str">
        <f>(Mercedes!B68)</f>
        <v>2013-2018</v>
      </c>
      <c r="D1034" s="59" t="str">
        <f>(Mercedes!C68)</f>
        <v>FF04</v>
      </c>
      <c r="E1034" s="8" t="str">
        <f>(Mercedes!D68)</f>
        <v>Tarmac</v>
      </c>
      <c r="F1034" s="8" t="str">
        <f>(Mercedes!E68)</f>
        <v>04H908547013TM</v>
      </c>
      <c r="G1034" s="14">
        <f>(Mercedes!F68)</f>
        <v>17</v>
      </c>
      <c r="H1034" s="12" t="str">
        <f>(Mercedes!G68)</f>
        <v>19"</v>
      </c>
      <c r="I1034" s="12" t="str">
        <f>(Mercedes!H68)</f>
        <v>8.5"</v>
      </c>
      <c r="J1034" s="12" t="str">
        <f>(Mercedes!I68)</f>
        <v>47</v>
      </c>
      <c r="K1034" s="12" t="str">
        <f>(Mercedes!J68)</f>
        <v>5x112</v>
      </c>
      <c r="L1034" s="12">
        <f>(Mercedes!K68)</f>
        <v>66.56</v>
      </c>
      <c r="M1034" s="8" t="str">
        <f>(Mercedes!L68)</f>
        <v>High Offset</v>
      </c>
      <c r="N1034" s="8">
        <f>(Mercedes!M68)</f>
        <v>22.8</v>
      </c>
      <c r="O1034" s="9" t="str">
        <f>(Mercedes!N68)</f>
        <v>235/35R19</v>
      </c>
      <c r="P1034" s="60" t="str">
        <f>(Mercedes!O68)</f>
        <v>FF04</v>
      </c>
      <c r="Q1034" s="8" t="str">
        <f>(Mercedes!P68)</f>
        <v>04H908547013TM</v>
      </c>
      <c r="R1034" s="14">
        <f>(Mercedes!Q68)</f>
        <v>17</v>
      </c>
      <c r="S1034" s="12" t="str">
        <f>(Mercedes!R68)</f>
        <v>19"</v>
      </c>
      <c r="T1034" s="12" t="str">
        <f>(Mercedes!S68)</f>
        <v>8.5"</v>
      </c>
      <c r="U1034" s="12" t="str">
        <f>(Mercedes!T68)</f>
        <v>47</v>
      </c>
      <c r="V1034" s="12" t="str">
        <f>(Mercedes!U68)</f>
        <v>5x112</v>
      </c>
      <c r="W1034" s="12">
        <f>(Mercedes!V68)</f>
        <v>66.56</v>
      </c>
      <c r="X1034" s="8" t="str">
        <f>(Mercedes!W68)</f>
        <v>High Offset</v>
      </c>
      <c r="Y1034" s="8">
        <f>(Mercedes!X68)</f>
        <v>22.8</v>
      </c>
      <c r="Z1034" s="9" t="str">
        <f>(Mercedes!Y68)</f>
        <v>235/35R19</v>
      </c>
      <c r="AA1034" s="8">
        <f>(Mercedes!Z68)</f>
        <v>0</v>
      </c>
      <c r="AB1034" s="8" t="str">
        <f>(Mercedes!AA68)</f>
        <v>Included</v>
      </c>
      <c r="AC1034" s="8" t="str">
        <f>(Mercedes!AB68)</f>
        <v>LBM1415027C60-ZN</v>
      </c>
      <c r="AD1034" s="8">
        <f>(Mercedes!AC68)</f>
        <v>0</v>
      </c>
    </row>
    <row r="1035" spans="1:30" customFormat="1" x14ac:dyDescent="0.25">
      <c r="A1035" s="7" t="s">
        <v>1976</v>
      </c>
      <c r="B1035" s="8" t="str">
        <f>(Mercedes!A69)</f>
        <v>CLA-Class</v>
      </c>
      <c r="C1035" s="9" t="str">
        <f>(Mercedes!B69)</f>
        <v>2013-2018</v>
      </c>
      <c r="D1035" s="59" t="str">
        <f>(Mercedes!C69)</f>
        <v>FF04</v>
      </c>
      <c r="E1035" s="8" t="str">
        <f>(Mercedes!D69)</f>
        <v>Liquid Metal</v>
      </c>
      <c r="F1035" s="8" t="str">
        <f>(Mercedes!E69)</f>
        <v>04H908547013LM</v>
      </c>
      <c r="G1035" s="14">
        <f>(Mercedes!F69)</f>
        <v>19</v>
      </c>
      <c r="H1035" s="12" t="str">
        <f>(Mercedes!G69)</f>
        <v>19"</v>
      </c>
      <c r="I1035" s="12" t="str">
        <f>(Mercedes!H69)</f>
        <v>8.5"</v>
      </c>
      <c r="J1035" s="12" t="str">
        <f>(Mercedes!I69)</f>
        <v>47</v>
      </c>
      <c r="K1035" s="12" t="str">
        <f>(Mercedes!J69)</f>
        <v>5x112</v>
      </c>
      <c r="L1035" s="12">
        <f>(Mercedes!K69)</f>
        <v>66.56</v>
      </c>
      <c r="M1035" s="8" t="str">
        <f>(Mercedes!L69)</f>
        <v>High Offset</v>
      </c>
      <c r="N1035" s="8">
        <f>(Mercedes!M69)</f>
        <v>22.8</v>
      </c>
      <c r="O1035" s="9" t="str">
        <f>(Mercedes!N69)</f>
        <v>235/35R19</v>
      </c>
      <c r="P1035" s="60" t="str">
        <f>(Mercedes!O69)</f>
        <v>FF04</v>
      </c>
      <c r="Q1035" s="8" t="str">
        <f>(Mercedes!P69)</f>
        <v>04H908547013LM</v>
      </c>
      <c r="R1035" s="14">
        <f>(Mercedes!Q69)</f>
        <v>19</v>
      </c>
      <c r="S1035" s="12" t="str">
        <f>(Mercedes!R69)</f>
        <v>19"</v>
      </c>
      <c r="T1035" s="12" t="str">
        <f>(Mercedes!S69)</f>
        <v>8.5"</v>
      </c>
      <c r="U1035" s="12" t="str">
        <f>(Mercedes!T69)</f>
        <v>47</v>
      </c>
      <c r="V1035" s="12" t="str">
        <f>(Mercedes!U69)</f>
        <v>5x112</v>
      </c>
      <c r="W1035" s="12">
        <f>(Mercedes!V69)</f>
        <v>66.56</v>
      </c>
      <c r="X1035" s="8" t="str">
        <f>(Mercedes!W69)</f>
        <v>High Offset</v>
      </c>
      <c r="Y1035" s="8">
        <f>(Mercedes!X69)</f>
        <v>22.8</v>
      </c>
      <c r="Z1035" s="9" t="str">
        <f>(Mercedes!Y69)</f>
        <v>235/35R19</v>
      </c>
      <c r="AA1035" s="8">
        <f>(Mercedes!Z69)</f>
        <v>0</v>
      </c>
      <c r="AB1035" s="8">
        <f>(Mercedes!AA69)</f>
        <v>0</v>
      </c>
      <c r="AC1035" s="8" t="str">
        <f>(Mercedes!AB69)</f>
        <v>LBM1415027C60-ZN</v>
      </c>
      <c r="AD1035" s="8">
        <f>(Mercedes!AC69)</f>
        <v>0</v>
      </c>
    </row>
    <row r="1036" spans="1:30" customFormat="1" x14ac:dyDescent="0.25">
      <c r="A1036" s="7" t="s">
        <v>1976</v>
      </c>
      <c r="B1036" s="8" t="str">
        <f>(Mercedes!A70)</f>
        <v>CLA-Class</v>
      </c>
      <c r="C1036" s="9" t="str">
        <f>(Mercedes!B70)</f>
        <v>2013-2018</v>
      </c>
      <c r="D1036" s="59" t="str">
        <f>(Mercedes!C70)</f>
        <v>FF10</v>
      </c>
      <c r="E1036" s="8" t="str">
        <f>(Mercedes!D70)</f>
        <v>Tarmac</v>
      </c>
      <c r="F1036" s="8" t="str">
        <f>(Mercedes!E70)</f>
        <v>10H908547013TM</v>
      </c>
      <c r="G1036" s="14">
        <f>(Mercedes!F70)</f>
        <v>-3</v>
      </c>
      <c r="H1036" s="12" t="str">
        <f>(Mercedes!G70)</f>
        <v>19"</v>
      </c>
      <c r="I1036" s="12" t="str">
        <f>(Mercedes!H70)</f>
        <v>8.5"</v>
      </c>
      <c r="J1036" s="12" t="str">
        <f>(Mercedes!I70)</f>
        <v>47</v>
      </c>
      <c r="K1036" s="12" t="str">
        <f>(Mercedes!J70)</f>
        <v>5x112</v>
      </c>
      <c r="L1036" s="12">
        <f>(Mercedes!K70)</f>
        <v>66.56</v>
      </c>
      <c r="M1036" s="8" t="str">
        <f>(Mercedes!L70)</f>
        <v>High Offset</v>
      </c>
      <c r="N1036" s="8">
        <f>(Mercedes!M70)</f>
        <v>0</v>
      </c>
      <c r="O1036" s="9" t="str">
        <f>(Mercedes!N70)</f>
        <v>235/35R19</v>
      </c>
      <c r="P1036" s="60" t="str">
        <f>(Mercedes!O70)</f>
        <v>FF10</v>
      </c>
      <c r="Q1036" s="8" t="str">
        <f>(Mercedes!P70)</f>
        <v>10H908547013TM</v>
      </c>
      <c r="R1036" s="14">
        <f>(Mercedes!Q70)</f>
        <v>-3</v>
      </c>
      <c r="S1036" s="12" t="str">
        <f>(Mercedes!R70)</f>
        <v>19"</v>
      </c>
      <c r="T1036" s="12" t="str">
        <f>(Mercedes!S70)</f>
        <v>8.5"</v>
      </c>
      <c r="U1036" s="12" t="str">
        <f>(Mercedes!T70)</f>
        <v>47</v>
      </c>
      <c r="V1036" s="12" t="str">
        <f>(Mercedes!U70)</f>
        <v>5x112</v>
      </c>
      <c r="W1036" s="12">
        <f>(Mercedes!V70)</f>
        <v>66.56</v>
      </c>
      <c r="X1036" s="8" t="str">
        <f>(Mercedes!W70)</f>
        <v>High Offset</v>
      </c>
      <c r="Y1036" s="8">
        <f>(Mercedes!X70)</f>
        <v>0</v>
      </c>
      <c r="Z1036" s="9" t="str">
        <f>(Mercedes!Y70)</f>
        <v>235/35R19</v>
      </c>
      <c r="AA1036" s="8" t="str">
        <f>(Mercedes!Z70)</f>
        <v>Requires 3mm spacers</v>
      </c>
      <c r="AB1036" s="8" t="str">
        <f>(Mercedes!AA70)</f>
        <v>Included</v>
      </c>
      <c r="AC1036" s="8" t="str">
        <f>(Mercedes!AB70)</f>
        <v>LBM1415027C60-ZN</v>
      </c>
      <c r="AD1036" s="8">
        <f>(Mercedes!AC70)</f>
        <v>0</v>
      </c>
    </row>
    <row r="1037" spans="1:30" customFormat="1" x14ac:dyDescent="0.25">
      <c r="A1037" s="7" t="s">
        <v>1976</v>
      </c>
      <c r="B1037" s="8" t="str">
        <f>(Mercedes!A71)</f>
        <v>CLA-Class</v>
      </c>
      <c r="C1037" s="9" t="str">
        <f>(Mercedes!B71)</f>
        <v>2013-2018</v>
      </c>
      <c r="D1037" s="59" t="str">
        <f>(Mercedes!C71)</f>
        <v>FF10</v>
      </c>
      <c r="E1037" s="8" t="str">
        <f>(Mercedes!D71)</f>
        <v>Liquid Metal</v>
      </c>
      <c r="F1037" s="8" t="str">
        <f>(Mercedes!E71)</f>
        <v>10H908547013LM</v>
      </c>
      <c r="G1037" s="14">
        <f>(Mercedes!F71)</f>
        <v>-8</v>
      </c>
      <c r="H1037" s="12" t="str">
        <f>(Mercedes!G71)</f>
        <v>19"</v>
      </c>
      <c r="I1037" s="12" t="str">
        <f>(Mercedes!H71)</f>
        <v>8.5"</v>
      </c>
      <c r="J1037" s="12" t="str">
        <f>(Mercedes!I71)</f>
        <v>47</v>
      </c>
      <c r="K1037" s="12" t="str">
        <f>(Mercedes!J71)</f>
        <v>5x112</v>
      </c>
      <c r="L1037" s="12">
        <f>(Mercedes!K71)</f>
        <v>66.56</v>
      </c>
      <c r="M1037" s="8" t="str">
        <f>(Mercedes!L71)</f>
        <v>High Offset</v>
      </c>
      <c r="N1037" s="8">
        <f>(Mercedes!M71)</f>
        <v>0</v>
      </c>
      <c r="O1037" s="9" t="str">
        <f>(Mercedes!N71)</f>
        <v>235/35R19</v>
      </c>
      <c r="P1037" s="60" t="str">
        <f>(Mercedes!O71)</f>
        <v>FF10</v>
      </c>
      <c r="Q1037" s="8" t="str">
        <f>(Mercedes!P71)</f>
        <v>10H908547013LM</v>
      </c>
      <c r="R1037" s="14">
        <f>(Mercedes!Q71)</f>
        <v>-8</v>
      </c>
      <c r="S1037" s="12" t="str">
        <f>(Mercedes!R71)</f>
        <v>19"</v>
      </c>
      <c r="T1037" s="12" t="str">
        <f>(Mercedes!S71)</f>
        <v>8.5"</v>
      </c>
      <c r="U1037" s="12" t="str">
        <f>(Mercedes!T71)</f>
        <v>47</v>
      </c>
      <c r="V1037" s="12" t="str">
        <f>(Mercedes!U71)</f>
        <v>5x112</v>
      </c>
      <c r="W1037" s="12">
        <f>(Mercedes!V71)</f>
        <v>66.56</v>
      </c>
      <c r="X1037" s="8" t="str">
        <f>(Mercedes!W71)</f>
        <v>High Offset</v>
      </c>
      <c r="Y1037" s="8">
        <f>(Mercedes!X71)</f>
        <v>0</v>
      </c>
      <c r="Z1037" s="9" t="str">
        <f>(Mercedes!Y71)</f>
        <v>235/35R19</v>
      </c>
      <c r="AA1037" s="8" t="str">
        <f>(Mercedes!Z71)</f>
        <v>Requires 3mm spacers</v>
      </c>
      <c r="AB1037" s="8" t="str">
        <f>(Mercedes!AA71)</f>
        <v>Included</v>
      </c>
      <c r="AC1037" s="8" t="str">
        <f>(Mercedes!AB71)</f>
        <v>LBM1415027C60-ZN</v>
      </c>
      <c r="AD1037" s="8">
        <f>(Mercedes!AC71)</f>
        <v>0</v>
      </c>
    </row>
    <row r="1038" spans="1:30" customFormat="1" x14ac:dyDescent="0.25">
      <c r="A1038" s="7" t="s">
        <v>1976</v>
      </c>
      <c r="B1038" s="8" t="str">
        <f>(Mercedes!A72)</f>
        <v>CLA-Class</v>
      </c>
      <c r="C1038" s="9" t="str">
        <f>(Mercedes!B72)</f>
        <v>2013-2018</v>
      </c>
      <c r="D1038" s="59" t="str">
        <f>(Mercedes!C72)</f>
        <v>FF11</v>
      </c>
      <c r="E1038" s="8" t="str">
        <f>(Mercedes!D72)</f>
        <v>Tarmac</v>
      </c>
      <c r="F1038" s="8" t="str">
        <f>(Mercedes!E72)</f>
        <v>11H908547013TM</v>
      </c>
      <c r="G1038" s="14">
        <f>(Mercedes!F72)</f>
        <v>4</v>
      </c>
      <c r="H1038" s="12" t="str">
        <f>(Mercedes!G72)</f>
        <v>19"</v>
      </c>
      <c r="I1038" s="12" t="str">
        <f>(Mercedes!H72)</f>
        <v>8.5"</v>
      </c>
      <c r="J1038" s="12" t="str">
        <f>(Mercedes!I72)</f>
        <v>47</v>
      </c>
      <c r="K1038" s="12" t="str">
        <f>(Mercedes!J72)</f>
        <v>5x112</v>
      </c>
      <c r="L1038" s="12">
        <f>(Mercedes!K72)</f>
        <v>66.56</v>
      </c>
      <c r="M1038" s="8" t="str">
        <f>(Mercedes!L72)</f>
        <v>High Offset</v>
      </c>
      <c r="N1038" s="8">
        <f>(Mercedes!M72)</f>
        <v>0</v>
      </c>
      <c r="O1038" s="9" t="str">
        <f>(Mercedes!N72)</f>
        <v>235/35R19</v>
      </c>
      <c r="P1038" s="60" t="str">
        <f>(Mercedes!O72)</f>
        <v>FF11</v>
      </c>
      <c r="Q1038" s="8" t="str">
        <f>(Mercedes!P72)</f>
        <v>11H908547013TM</v>
      </c>
      <c r="R1038" s="14">
        <f>(Mercedes!Q72)</f>
        <v>4</v>
      </c>
      <c r="S1038" s="12" t="str">
        <f>(Mercedes!R72)</f>
        <v>19"</v>
      </c>
      <c r="T1038" s="12" t="str">
        <f>(Mercedes!S72)</f>
        <v>8.5"</v>
      </c>
      <c r="U1038" s="12" t="str">
        <f>(Mercedes!T72)</f>
        <v>47</v>
      </c>
      <c r="V1038" s="12" t="str">
        <f>(Mercedes!U72)</f>
        <v>5x112</v>
      </c>
      <c r="W1038" s="12">
        <f>(Mercedes!V72)</f>
        <v>66.56</v>
      </c>
      <c r="X1038" s="8" t="str">
        <f>(Mercedes!W72)</f>
        <v>High Offset</v>
      </c>
      <c r="Y1038" s="8">
        <f>(Mercedes!X72)</f>
        <v>0</v>
      </c>
      <c r="Z1038" s="9" t="str">
        <f>(Mercedes!Y72)</f>
        <v>235/35R19</v>
      </c>
      <c r="AA1038" s="8" t="str">
        <f>(Mercedes!Z72)</f>
        <v>Requires 3mm spacers</v>
      </c>
      <c r="AB1038" s="8" t="str">
        <f>(Mercedes!AA72)</f>
        <v>Included</v>
      </c>
      <c r="AC1038" s="8" t="str">
        <f>(Mercedes!AB72)</f>
        <v>LBM1415027C60-ZN</v>
      </c>
      <c r="AD1038" s="8">
        <f>(Mercedes!AC72)</f>
        <v>0</v>
      </c>
    </row>
    <row r="1039" spans="1:30" customFormat="1" x14ac:dyDescent="0.25">
      <c r="A1039" s="7" t="s">
        <v>1976</v>
      </c>
      <c r="B1039" s="8" t="str">
        <f>(Mercedes!A73)</f>
        <v>CLA-Class</v>
      </c>
      <c r="C1039" s="9" t="str">
        <f>(Mercedes!B73)</f>
        <v>2013-2018</v>
      </c>
      <c r="D1039" s="59" t="str">
        <f>(Mercedes!C73)</f>
        <v>FF11</v>
      </c>
      <c r="E1039" s="8" t="str">
        <f>(Mercedes!D73)</f>
        <v>Liquid Metal</v>
      </c>
      <c r="F1039" s="8" t="str">
        <f>(Mercedes!E73)</f>
        <v>11H908547013LM</v>
      </c>
      <c r="G1039" s="14">
        <f>(Mercedes!F73)</f>
        <v>3</v>
      </c>
      <c r="H1039" s="12" t="str">
        <f>(Mercedes!G73)</f>
        <v>19"</v>
      </c>
      <c r="I1039" s="12" t="str">
        <f>(Mercedes!H73)</f>
        <v>8.5"</v>
      </c>
      <c r="J1039" s="12" t="str">
        <f>(Mercedes!I73)</f>
        <v>47</v>
      </c>
      <c r="K1039" s="12" t="str">
        <f>(Mercedes!J73)</f>
        <v>5x112</v>
      </c>
      <c r="L1039" s="12">
        <f>(Mercedes!K73)</f>
        <v>66.56</v>
      </c>
      <c r="M1039" s="8" t="str">
        <f>(Mercedes!L73)</f>
        <v>High Offset</v>
      </c>
      <c r="N1039" s="8">
        <f>(Mercedes!M73)</f>
        <v>0</v>
      </c>
      <c r="O1039" s="9" t="str">
        <f>(Mercedes!N73)</f>
        <v>235/35R19</v>
      </c>
      <c r="P1039" s="60" t="str">
        <f>(Mercedes!O73)</f>
        <v>FF11</v>
      </c>
      <c r="Q1039" s="8" t="str">
        <f>(Mercedes!P73)</f>
        <v>11H908547013LM</v>
      </c>
      <c r="R1039" s="14">
        <f>(Mercedes!Q73)</f>
        <v>3</v>
      </c>
      <c r="S1039" s="12" t="str">
        <f>(Mercedes!R73)</f>
        <v>19"</v>
      </c>
      <c r="T1039" s="12" t="str">
        <f>(Mercedes!S73)</f>
        <v>8.5"</v>
      </c>
      <c r="U1039" s="12" t="str">
        <f>(Mercedes!T73)</f>
        <v>47</v>
      </c>
      <c r="V1039" s="12" t="str">
        <f>(Mercedes!U73)</f>
        <v>5x112</v>
      </c>
      <c r="W1039" s="12">
        <f>(Mercedes!V73)</f>
        <v>66.56</v>
      </c>
      <c r="X1039" s="8" t="str">
        <f>(Mercedes!W73)</f>
        <v>High Offset</v>
      </c>
      <c r="Y1039" s="8">
        <f>(Mercedes!X73)</f>
        <v>0</v>
      </c>
      <c r="Z1039" s="9" t="str">
        <f>(Mercedes!Y73)</f>
        <v>235/35R19</v>
      </c>
      <c r="AA1039" s="8" t="str">
        <f>(Mercedes!Z73)</f>
        <v>Requires 3mm spacers</v>
      </c>
      <c r="AB1039" s="8" t="str">
        <f>(Mercedes!AA73)</f>
        <v>Included</v>
      </c>
      <c r="AC1039" s="8" t="str">
        <f>(Mercedes!AB73)</f>
        <v>LBM1415027C60-ZN</v>
      </c>
      <c r="AD1039" s="8">
        <f>(Mercedes!AC73)</f>
        <v>0</v>
      </c>
    </row>
    <row r="1040" spans="1:30" customFormat="1" x14ac:dyDescent="0.25">
      <c r="A1040" s="7" t="s">
        <v>1976</v>
      </c>
      <c r="B1040" s="8" t="e">
        <f>(Mercedes!#REF!)</f>
        <v>#REF!</v>
      </c>
      <c r="C1040" s="9" t="e">
        <f>(Mercedes!#REF!)</f>
        <v>#REF!</v>
      </c>
      <c r="D1040" s="59" t="e">
        <f>(Mercedes!#REF!)</f>
        <v>#REF!</v>
      </c>
      <c r="E1040" s="8" t="e">
        <f>(Mercedes!#REF!)</f>
        <v>#REF!</v>
      </c>
      <c r="F1040" s="8" t="e">
        <f>(Mercedes!#REF!)</f>
        <v>#REF!</v>
      </c>
      <c r="G1040" s="14" t="e">
        <f>(Mercedes!#REF!)</f>
        <v>#REF!</v>
      </c>
      <c r="H1040" s="12" t="e">
        <f>(Mercedes!#REF!)</f>
        <v>#REF!</v>
      </c>
      <c r="I1040" s="12" t="e">
        <f>(Mercedes!#REF!)</f>
        <v>#REF!</v>
      </c>
      <c r="J1040" s="12" t="e">
        <f>(Mercedes!#REF!)</f>
        <v>#REF!</v>
      </c>
      <c r="K1040" s="12" t="e">
        <f>(Mercedes!#REF!)</f>
        <v>#REF!</v>
      </c>
      <c r="L1040" s="12" t="e">
        <f>(Mercedes!#REF!)</f>
        <v>#REF!</v>
      </c>
      <c r="M1040" s="8" t="e">
        <f>(Mercedes!#REF!)</f>
        <v>#REF!</v>
      </c>
      <c r="N1040" s="8" t="e">
        <f>(Mercedes!#REF!)</f>
        <v>#REF!</v>
      </c>
      <c r="O1040" s="9" t="e">
        <f>(Mercedes!#REF!)</f>
        <v>#REF!</v>
      </c>
      <c r="P1040" s="60" t="e">
        <f>(Mercedes!#REF!)</f>
        <v>#REF!</v>
      </c>
      <c r="Q1040" s="8" t="e">
        <f>(Mercedes!#REF!)</f>
        <v>#REF!</v>
      </c>
      <c r="R1040" s="14" t="e">
        <f>(Mercedes!#REF!)</f>
        <v>#REF!</v>
      </c>
      <c r="S1040" s="12" t="e">
        <f>(Mercedes!#REF!)</f>
        <v>#REF!</v>
      </c>
      <c r="T1040" s="12" t="e">
        <f>(Mercedes!#REF!)</f>
        <v>#REF!</v>
      </c>
      <c r="U1040" s="12" t="e">
        <f>(Mercedes!#REF!)</f>
        <v>#REF!</v>
      </c>
      <c r="V1040" s="12" t="e">
        <f>(Mercedes!#REF!)</f>
        <v>#REF!</v>
      </c>
      <c r="W1040" s="12" t="e">
        <f>(Mercedes!#REF!)</f>
        <v>#REF!</v>
      </c>
      <c r="X1040" s="8" t="e">
        <f>(Mercedes!#REF!)</f>
        <v>#REF!</v>
      </c>
      <c r="Y1040" s="8" t="e">
        <f>(Mercedes!#REF!)</f>
        <v>#REF!</v>
      </c>
      <c r="Z1040" s="9" t="e">
        <f>(Mercedes!#REF!)</f>
        <v>#REF!</v>
      </c>
      <c r="AA1040" s="8" t="e">
        <f>(Mercedes!#REF!)</f>
        <v>#REF!</v>
      </c>
      <c r="AB1040" s="8" t="e">
        <f>(Mercedes!#REF!)</f>
        <v>#REF!</v>
      </c>
      <c r="AC1040" s="8" t="e">
        <f>(Mercedes!#REF!)</f>
        <v>#REF!</v>
      </c>
      <c r="AD1040" s="8" t="e">
        <f>(Mercedes!#REF!)</f>
        <v>#REF!</v>
      </c>
    </row>
    <row r="1041" spans="1:30" customFormat="1" x14ac:dyDescent="0.25">
      <c r="A1041" s="7" t="s">
        <v>1976</v>
      </c>
      <c r="B1041" s="8" t="e">
        <f>(Mercedes!#REF!)</f>
        <v>#REF!</v>
      </c>
      <c r="C1041" s="9" t="e">
        <f>(Mercedes!#REF!)</f>
        <v>#REF!</v>
      </c>
      <c r="D1041" s="59" t="e">
        <f>(Mercedes!#REF!)</f>
        <v>#REF!</v>
      </c>
      <c r="E1041" s="8" t="e">
        <f>(Mercedes!#REF!)</f>
        <v>#REF!</v>
      </c>
      <c r="F1041" s="8" t="e">
        <f>(Mercedes!#REF!)</f>
        <v>#REF!</v>
      </c>
      <c r="G1041" s="14" t="e">
        <f>(Mercedes!#REF!)</f>
        <v>#REF!</v>
      </c>
      <c r="H1041" s="12" t="e">
        <f>(Mercedes!#REF!)</f>
        <v>#REF!</v>
      </c>
      <c r="I1041" s="12" t="e">
        <f>(Mercedes!#REF!)</f>
        <v>#REF!</v>
      </c>
      <c r="J1041" s="12" t="e">
        <f>(Mercedes!#REF!)</f>
        <v>#REF!</v>
      </c>
      <c r="K1041" s="12" t="e">
        <f>(Mercedes!#REF!)</f>
        <v>#REF!</v>
      </c>
      <c r="L1041" s="12" t="e">
        <f>(Mercedes!#REF!)</f>
        <v>#REF!</v>
      </c>
      <c r="M1041" s="8" t="e">
        <f>(Mercedes!#REF!)</f>
        <v>#REF!</v>
      </c>
      <c r="N1041" s="8" t="e">
        <f>(Mercedes!#REF!)</f>
        <v>#REF!</v>
      </c>
      <c r="O1041" s="9" t="e">
        <f>(Mercedes!#REF!)</f>
        <v>#REF!</v>
      </c>
      <c r="P1041" s="60" t="e">
        <f>(Mercedes!#REF!)</f>
        <v>#REF!</v>
      </c>
      <c r="Q1041" s="8" t="e">
        <f>(Mercedes!#REF!)</f>
        <v>#REF!</v>
      </c>
      <c r="R1041" s="14" t="e">
        <f>(Mercedes!#REF!)</f>
        <v>#REF!</v>
      </c>
      <c r="S1041" s="12" t="e">
        <f>(Mercedes!#REF!)</f>
        <v>#REF!</v>
      </c>
      <c r="T1041" s="12" t="e">
        <f>(Mercedes!#REF!)</f>
        <v>#REF!</v>
      </c>
      <c r="U1041" s="12" t="e">
        <f>(Mercedes!#REF!)</f>
        <v>#REF!</v>
      </c>
      <c r="V1041" s="12" t="e">
        <f>(Mercedes!#REF!)</f>
        <v>#REF!</v>
      </c>
      <c r="W1041" s="12" t="e">
        <f>(Mercedes!#REF!)</f>
        <v>#REF!</v>
      </c>
      <c r="X1041" s="8" t="e">
        <f>(Mercedes!#REF!)</f>
        <v>#REF!</v>
      </c>
      <c r="Y1041" s="8" t="e">
        <f>(Mercedes!#REF!)</f>
        <v>#REF!</v>
      </c>
      <c r="Z1041" s="9" t="e">
        <f>(Mercedes!#REF!)</f>
        <v>#REF!</v>
      </c>
      <c r="AA1041" s="8" t="e">
        <f>(Mercedes!#REF!)</f>
        <v>#REF!</v>
      </c>
      <c r="AB1041" s="8" t="e">
        <f>(Mercedes!#REF!)</f>
        <v>#REF!</v>
      </c>
      <c r="AC1041" s="8" t="e">
        <f>(Mercedes!#REF!)</f>
        <v>#REF!</v>
      </c>
      <c r="AD1041" s="8" t="e">
        <f>(Mercedes!#REF!)</f>
        <v>#REF!</v>
      </c>
    </row>
    <row r="1042" spans="1:30" customFormat="1" x14ac:dyDescent="0.25">
      <c r="A1042" s="7" t="s">
        <v>1976</v>
      </c>
      <c r="B1042" s="8" t="str">
        <f>(Mercedes!A74)</f>
        <v>CLA-Class</v>
      </c>
      <c r="C1042" s="9" t="str">
        <f>(Mercedes!B74)</f>
        <v>2013-2018</v>
      </c>
      <c r="D1042" s="59" t="str">
        <f>(Mercedes!C74)</f>
        <v>FF15</v>
      </c>
      <c r="E1042" s="8" t="str">
        <f>(Mercedes!D74)</f>
        <v>Tarmac</v>
      </c>
      <c r="F1042" s="8" t="str">
        <f>(Mercedes!E74)</f>
        <v>15H908547013TM</v>
      </c>
      <c r="G1042" s="14">
        <f>(Mercedes!F74)</f>
        <v>32</v>
      </c>
      <c r="H1042" s="12" t="str">
        <f>(Mercedes!G74)</f>
        <v>19"</v>
      </c>
      <c r="I1042" s="12" t="str">
        <f>(Mercedes!H74)</f>
        <v>8.5"</v>
      </c>
      <c r="J1042" s="12" t="str">
        <f>(Mercedes!I74)</f>
        <v>47</v>
      </c>
      <c r="K1042" s="12" t="str">
        <f>(Mercedes!J74)</f>
        <v>5x112</v>
      </c>
      <c r="L1042" s="12">
        <f>(Mercedes!K74)</f>
        <v>66.56</v>
      </c>
      <c r="M1042" s="8" t="str">
        <f>(Mercedes!L74)</f>
        <v>High Offset</v>
      </c>
      <c r="N1042" s="8">
        <f>(Mercedes!M74)</f>
        <v>22.2</v>
      </c>
      <c r="O1042" s="9" t="str">
        <f>(Mercedes!N74)</f>
        <v>235/35R19</v>
      </c>
      <c r="P1042" s="60" t="str">
        <f>(Mercedes!O74)</f>
        <v>FF15</v>
      </c>
      <c r="Q1042" s="8" t="str">
        <f>(Mercedes!P74)</f>
        <v>15H908547013TM</v>
      </c>
      <c r="R1042" s="14">
        <f>(Mercedes!Q74)</f>
        <v>32</v>
      </c>
      <c r="S1042" s="12" t="str">
        <f>(Mercedes!R74)</f>
        <v>19"</v>
      </c>
      <c r="T1042" s="12" t="str">
        <f>(Mercedes!S74)</f>
        <v>8.5"</v>
      </c>
      <c r="U1042" s="12" t="str">
        <f>(Mercedes!T74)</f>
        <v>47</v>
      </c>
      <c r="V1042" s="12" t="str">
        <f>(Mercedes!U74)</f>
        <v>5x112</v>
      </c>
      <c r="W1042" s="12">
        <f>(Mercedes!V74)</f>
        <v>66.56</v>
      </c>
      <c r="X1042" s="8" t="str">
        <f>(Mercedes!W74)</f>
        <v>High Offset</v>
      </c>
      <c r="Y1042" s="8">
        <f>(Mercedes!X74)</f>
        <v>22.2</v>
      </c>
      <c r="Z1042" s="9" t="str">
        <f>(Mercedes!Y74)</f>
        <v>235/35R19</v>
      </c>
      <c r="AA1042" s="8" t="str">
        <f>(Mercedes!Z74)</f>
        <v/>
      </c>
      <c r="AB1042" s="8" t="str">
        <f>(Mercedes!AA74)</f>
        <v>Included</v>
      </c>
      <c r="AC1042" s="8" t="str">
        <f>(Mercedes!AB74)</f>
        <v>LBM1415027C60-ZN</v>
      </c>
      <c r="AD1042" s="8">
        <f>(Mercedes!AC74)</f>
        <v>0</v>
      </c>
    </row>
    <row r="1043" spans="1:30" customFormat="1" x14ac:dyDescent="0.25">
      <c r="A1043" s="7" t="s">
        <v>1976</v>
      </c>
      <c r="B1043" s="8" t="str">
        <f>(Mercedes!A75)</f>
        <v>CLA-Class</v>
      </c>
      <c r="C1043" s="9" t="str">
        <f>(Mercedes!B75)</f>
        <v>2013-2018</v>
      </c>
      <c r="D1043" s="59" t="str">
        <f>(Mercedes!C75)</f>
        <v>FF15</v>
      </c>
      <c r="E1043" s="8" t="str">
        <f>(Mercedes!D75)</f>
        <v>Liquid Silver</v>
      </c>
      <c r="F1043" s="8" t="str">
        <f>(Mercedes!E75)</f>
        <v>15H908547013LS</v>
      </c>
      <c r="G1043" s="14">
        <f>(Mercedes!F75)</f>
        <v>8</v>
      </c>
      <c r="H1043" s="12" t="str">
        <f>(Mercedes!G75)</f>
        <v>19"</v>
      </c>
      <c r="I1043" s="12" t="str">
        <f>(Mercedes!H75)</f>
        <v>8.5"</v>
      </c>
      <c r="J1043" s="12" t="str">
        <f>(Mercedes!I75)</f>
        <v>47</v>
      </c>
      <c r="K1043" s="12" t="str">
        <f>(Mercedes!J75)</f>
        <v>5x112</v>
      </c>
      <c r="L1043" s="12">
        <f>(Mercedes!K75)</f>
        <v>66.56</v>
      </c>
      <c r="M1043" s="8" t="str">
        <f>(Mercedes!L75)</f>
        <v>High Offset</v>
      </c>
      <c r="N1043" s="8">
        <f>(Mercedes!M75)</f>
        <v>22.2</v>
      </c>
      <c r="O1043" s="9" t="str">
        <f>(Mercedes!N75)</f>
        <v>235/35R19</v>
      </c>
      <c r="P1043" s="60" t="str">
        <f>(Mercedes!O75)</f>
        <v>FF15</v>
      </c>
      <c r="Q1043" s="8" t="str">
        <f>(Mercedes!P75)</f>
        <v>15H908547013LS</v>
      </c>
      <c r="R1043" s="14">
        <f>(Mercedes!Q75)</f>
        <v>8</v>
      </c>
      <c r="S1043" s="12" t="str">
        <f>(Mercedes!R75)</f>
        <v>19"</v>
      </c>
      <c r="T1043" s="12" t="str">
        <f>(Mercedes!S75)</f>
        <v>8.5"</v>
      </c>
      <c r="U1043" s="12" t="str">
        <f>(Mercedes!T75)</f>
        <v>47</v>
      </c>
      <c r="V1043" s="12" t="str">
        <f>(Mercedes!U75)</f>
        <v>5x112</v>
      </c>
      <c r="W1043" s="12">
        <f>(Mercedes!V75)</f>
        <v>66.56</v>
      </c>
      <c r="X1043" s="8" t="str">
        <f>(Mercedes!W75)</f>
        <v>High Offset</v>
      </c>
      <c r="Y1043" s="8">
        <f>(Mercedes!X75)</f>
        <v>22.2</v>
      </c>
      <c r="Z1043" s="9" t="str">
        <f>(Mercedes!Y75)</f>
        <v>235/35R19</v>
      </c>
      <c r="AA1043" s="8" t="str">
        <f>(Mercedes!Z75)</f>
        <v/>
      </c>
      <c r="AB1043" s="8">
        <f>(Mercedes!AA75)</f>
        <v>0</v>
      </c>
      <c r="AC1043" s="8" t="str">
        <f>(Mercedes!AB75)</f>
        <v>LBM1415027C60-ZN</v>
      </c>
      <c r="AD1043" s="8">
        <f>(Mercedes!AC75)</f>
        <v>0</v>
      </c>
    </row>
    <row r="1044" spans="1:30" customFormat="1" x14ac:dyDescent="0.25">
      <c r="A1044" s="7" t="s">
        <v>1976</v>
      </c>
      <c r="B1044" s="8" t="str">
        <f>(Mercedes!A76)</f>
        <v>CLK63 AMG Black Series</v>
      </c>
      <c r="C1044" s="9" t="str">
        <f>(Mercedes!B76)</f>
        <v>2007-2009</v>
      </c>
      <c r="D1044" s="59" t="str">
        <f>(Mercedes!C76)</f>
        <v>FF01</v>
      </c>
      <c r="E1044" s="8" t="str">
        <f>(Mercedes!D76)</f>
        <v>Tarmac</v>
      </c>
      <c r="F1044" s="8" t="str">
        <f>(Mercedes!E76)</f>
        <v>01M009025013TM</v>
      </c>
      <c r="G1044" s="14">
        <f>(Mercedes!F76)</f>
        <v>0</v>
      </c>
      <c r="H1044" s="12" t="str">
        <f>(Mercedes!G76)</f>
        <v>20"</v>
      </c>
      <c r="I1044" s="12" t="str">
        <f>(Mercedes!H76)</f>
        <v>9.0"</v>
      </c>
      <c r="J1044" s="12" t="str">
        <f>(Mercedes!I76)</f>
        <v>25</v>
      </c>
      <c r="K1044" s="12" t="str">
        <f>(Mercedes!J76)</f>
        <v>5x112</v>
      </c>
      <c r="L1044" s="12">
        <f>(Mercedes!K76)</f>
        <v>66.56</v>
      </c>
      <c r="M1044" s="8" t="str">
        <f>(Mercedes!L76)</f>
        <v>Medium Offset</v>
      </c>
      <c r="N1044" s="8">
        <f>(Mercedes!M76)</f>
        <v>25.8</v>
      </c>
      <c r="O1044" s="9" t="str">
        <f>(Mercedes!N76)</f>
        <v>275/25R20</v>
      </c>
      <c r="P1044" s="60" t="str">
        <f>(Mercedes!O76)</f>
        <v>FF01</v>
      </c>
      <c r="Q1044" s="8" t="str">
        <f>(Mercedes!P76)</f>
        <v>01M010535013TM</v>
      </c>
      <c r="R1044" s="14">
        <f>(Mercedes!Q76)</f>
        <v>1</v>
      </c>
      <c r="S1044" s="12" t="str">
        <f>(Mercedes!R76)</f>
        <v>20"</v>
      </c>
      <c r="T1044" s="12" t="str">
        <f>(Mercedes!S76)</f>
        <v>10.5"</v>
      </c>
      <c r="U1044" s="12" t="str">
        <f>(Mercedes!T76)</f>
        <v>35</v>
      </c>
      <c r="V1044" s="12" t="str">
        <f>(Mercedes!U76)</f>
        <v>5x112</v>
      </c>
      <c r="W1044" s="12">
        <f>(Mercedes!V76)</f>
        <v>66.56</v>
      </c>
      <c r="X1044" s="8" t="str">
        <f>(Mercedes!W76)</f>
        <v>Medium Offset</v>
      </c>
      <c r="Y1044" s="8">
        <f>(Mercedes!X76)</f>
        <v>28</v>
      </c>
      <c r="Z1044" s="9" t="str">
        <f>(Mercedes!Y76)</f>
        <v>295/25R20</v>
      </c>
      <c r="AA1044" s="8" t="str">
        <f>(Mercedes!Z76)</f>
        <v>Requires 10mm rear spacer (not included)</v>
      </c>
      <c r="AB1044" s="8" t="str">
        <f>(Mercedes!AA76)</f>
        <v>Included</v>
      </c>
      <c r="AC1044" s="8" t="str">
        <f>(Mercedes!AB76)</f>
        <v>LBM1215027C60-ZN</v>
      </c>
      <c r="AD1044" s="8">
        <f>(Mercedes!AC76)</f>
        <v>0</v>
      </c>
    </row>
    <row r="1045" spans="1:30" customFormat="1" x14ac:dyDescent="0.25">
      <c r="A1045" s="7" t="s">
        <v>1976</v>
      </c>
      <c r="B1045" s="8" t="str">
        <f>(Mercedes!A77)</f>
        <v>CLK63 AMG Black Series</v>
      </c>
      <c r="C1045" s="9" t="str">
        <f>(Mercedes!B77)</f>
        <v>2007-2009</v>
      </c>
      <c r="D1045" s="59" t="str">
        <f>(Mercedes!C77)</f>
        <v>FF01</v>
      </c>
      <c r="E1045" s="8" t="str">
        <f>(Mercedes!D77)</f>
        <v>Liquid Silver</v>
      </c>
      <c r="F1045" s="8" t="str">
        <f>(Mercedes!E77)</f>
        <v>01M009025013LS</v>
      </c>
      <c r="G1045" s="14">
        <f>(Mercedes!F77)</f>
        <v>34</v>
      </c>
      <c r="H1045" s="12" t="str">
        <f>(Mercedes!G77)</f>
        <v>20"</v>
      </c>
      <c r="I1045" s="12" t="str">
        <f>(Mercedes!H77)</f>
        <v>9.0"</v>
      </c>
      <c r="J1045" s="12" t="str">
        <f>(Mercedes!I77)</f>
        <v>25</v>
      </c>
      <c r="K1045" s="12" t="str">
        <f>(Mercedes!J77)</f>
        <v>5x112</v>
      </c>
      <c r="L1045" s="12">
        <f>(Mercedes!K77)</f>
        <v>66.56</v>
      </c>
      <c r="M1045" s="8" t="str">
        <f>(Mercedes!L77)</f>
        <v>Medium Offset</v>
      </c>
      <c r="N1045" s="8">
        <f>(Mercedes!M77)</f>
        <v>25.8</v>
      </c>
      <c r="O1045" s="9" t="str">
        <f>(Mercedes!N77)</f>
        <v>275/25R20</v>
      </c>
      <c r="P1045" s="60" t="str">
        <f>(Mercedes!O77)</f>
        <v>FF01</v>
      </c>
      <c r="Q1045" s="8" t="str">
        <f>(Mercedes!P77)</f>
        <v>01M010535013LS</v>
      </c>
      <c r="R1045" s="14">
        <f>(Mercedes!Q77)</f>
        <v>26</v>
      </c>
      <c r="S1045" s="12" t="str">
        <f>(Mercedes!R77)</f>
        <v>20"</v>
      </c>
      <c r="T1045" s="12" t="str">
        <f>(Mercedes!S77)</f>
        <v>10.5"</v>
      </c>
      <c r="U1045" s="12" t="str">
        <f>(Mercedes!T77)</f>
        <v>35</v>
      </c>
      <c r="V1045" s="12" t="str">
        <f>(Mercedes!U77)</f>
        <v>5x112</v>
      </c>
      <c r="W1045" s="12">
        <f>(Mercedes!V77)</f>
        <v>66.56</v>
      </c>
      <c r="X1045" s="8" t="str">
        <f>(Mercedes!W77)</f>
        <v>Medium Offset</v>
      </c>
      <c r="Y1045" s="8">
        <f>(Mercedes!X77)</f>
        <v>28</v>
      </c>
      <c r="Z1045" s="9" t="str">
        <f>(Mercedes!Y77)</f>
        <v>295/25R20</v>
      </c>
      <c r="AA1045" s="8" t="str">
        <f>(Mercedes!Z77)</f>
        <v>Requires 10mm rear spacer (not included)</v>
      </c>
      <c r="AB1045" s="8">
        <f>(Mercedes!AA77)</f>
        <v>0</v>
      </c>
      <c r="AC1045" s="8" t="str">
        <f>(Mercedes!AB77)</f>
        <v>LBM1215027C60-ZN</v>
      </c>
      <c r="AD1045" s="8">
        <f>(Mercedes!AC77)</f>
        <v>0</v>
      </c>
    </row>
    <row r="1046" spans="1:30" customFormat="1" x14ac:dyDescent="0.25">
      <c r="A1046" s="7" t="s">
        <v>1976</v>
      </c>
      <c r="B1046" s="8" t="str">
        <f>(Mercedes!A78)</f>
        <v>CLK63 AMG Black Series</v>
      </c>
      <c r="C1046" s="9" t="str">
        <f>(Mercedes!B78)</f>
        <v>2007-2009</v>
      </c>
      <c r="D1046" s="59" t="str">
        <f>(Mercedes!C78)</f>
        <v>FF04</v>
      </c>
      <c r="E1046" s="8" t="str">
        <f>(Mercedes!D78)</f>
        <v>Tarmac</v>
      </c>
      <c r="F1046" s="8" t="str">
        <f>(Mercedes!E78)</f>
        <v>04M009025013TM</v>
      </c>
      <c r="G1046" s="14">
        <f>(Mercedes!F78)</f>
        <v>7</v>
      </c>
      <c r="H1046" s="12" t="str">
        <f>(Mercedes!G78)</f>
        <v>20"</v>
      </c>
      <c r="I1046" s="12" t="str">
        <f>(Mercedes!H78)</f>
        <v>9.0"</v>
      </c>
      <c r="J1046" s="12" t="str">
        <f>(Mercedes!I78)</f>
        <v>25</v>
      </c>
      <c r="K1046" s="12" t="str">
        <f>(Mercedes!J78)</f>
        <v>5x112</v>
      </c>
      <c r="L1046" s="12">
        <f>(Mercedes!K78)</f>
        <v>66.56</v>
      </c>
      <c r="M1046" s="8" t="str">
        <f>(Mercedes!L78)</f>
        <v>Medium Offset</v>
      </c>
      <c r="N1046" s="8">
        <f>(Mercedes!M78)</f>
        <v>24.8</v>
      </c>
      <c r="O1046" s="9" t="str">
        <f>(Mercedes!N78)</f>
        <v>275/25R20</v>
      </c>
      <c r="P1046" s="60" t="str">
        <f>(Mercedes!O78)</f>
        <v>FF04</v>
      </c>
      <c r="Q1046" s="8" t="str">
        <f>(Mercedes!P78)</f>
        <v>04M010535013TM</v>
      </c>
      <c r="R1046" s="14">
        <f>(Mercedes!Q78)</f>
        <v>28</v>
      </c>
      <c r="S1046" s="12" t="str">
        <f>(Mercedes!R78)</f>
        <v>20"</v>
      </c>
      <c r="T1046" s="12" t="str">
        <f>(Mercedes!S78)</f>
        <v>10.5"</v>
      </c>
      <c r="U1046" s="12" t="str">
        <f>(Mercedes!T78)</f>
        <v>35</v>
      </c>
      <c r="V1046" s="12" t="str">
        <f>(Mercedes!U78)</f>
        <v>5x112</v>
      </c>
      <c r="W1046" s="12">
        <f>(Mercedes!V78)</f>
        <v>66.56</v>
      </c>
      <c r="X1046" s="8" t="str">
        <f>(Mercedes!W78)</f>
        <v>Medium Offset</v>
      </c>
      <c r="Y1046" s="8">
        <f>(Mercedes!X78)</f>
        <v>0</v>
      </c>
      <c r="Z1046" s="9" t="str">
        <f>(Mercedes!Y78)</f>
        <v>295/25R20</v>
      </c>
      <c r="AA1046" s="8" t="str">
        <f>(Mercedes!Z78)</f>
        <v>Requires 10mm rear spacer (not included)</v>
      </c>
      <c r="AB1046" s="8" t="str">
        <f>(Mercedes!AA78)</f>
        <v>Included</v>
      </c>
      <c r="AC1046" s="8" t="str">
        <f>(Mercedes!AB78)</f>
        <v>LBM1215027C60-ZN</v>
      </c>
      <c r="AD1046" s="8">
        <f>(Mercedes!AC78)</f>
        <v>0</v>
      </c>
    </row>
    <row r="1047" spans="1:30" customFormat="1" x14ac:dyDescent="0.25">
      <c r="A1047" s="7" t="s">
        <v>1976</v>
      </c>
      <c r="B1047" s="8" t="str">
        <f>(Mercedes!A79)</f>
        <v>CLK63 AMG Black Series</v>
      </c>
      <c r="C1047" s="9" t="str">
        <f>(Mercedes!B79)</f>
        <v>2007-2009</v>
      </c>
      <c r="D1047" s="59" t="str">
        <f>(Mercedes!C79)</f>
        <v>FF04</v>
      </c>
      <c r="E1047" s="8" t="str">
        <f>(Mercedes!D79)</f>
        <v>Liquid Metal</v>
      </c>
      <c r="F1047" s="8" t="str">
        <f>(Mercedes!E79)</f>
        <v>04M009025013LM</v>
      </c>
      <c r="G1047" s="14">
        <f>(Mercedes!F79)</f>
        <v>9</v>
      </c>
      <c r="H1047" s="12" t="str">
        <f>(Mercedes!G79)</f>
        <v>20"</v>
      </c>
      <c r="I1047" s="12" t="str">
        <f>(Mercedes!H79)</f>
        <v>9.0"</v>
      </c>
      <c r="J1047" s="12" t="str">
        <f>(Mercedes!I79)</f>
        <v>25</v>
      </c>
      <c r="K1047" s="12" t="str">
        <f>(Mercedes!J79)</f>
        <v>5x112</v>
      </c>
      <c r="L1047" s="12">
        <f>(Mercedes!K79)</f>
        <v>66.56</v>
      </c>
      <c r="M1047" s="8" t="str">
        <f>(Mercedes!L79)</f>
        <v>Medium Offset</v>
      </c>
      <c r="N1047" s="8">
        <f>(Mercedes!M79)</f>
        <v>24.8</v>
      </c>
      <c r="O1047" s="9" t="str">
        <f>(Mercedes!N79)</f>
        <v>275/25R20</v>
      </c>
      <c r="P1047" s="60" t="str">
        <f>(Mercedes!O79)</f>
        <v>FF04</v>
      </c>
      <c r="Q1047" s="8" t="str">
        <f>(Mercedes!P79)</f>
        <v>04M010535013LM</v>
      </c>
      <c r="R1047" s="14">
        <f>(Mercedes!Q79)</f>
        <v>1</v>
      </c>
      <c r="S1047" s="12" t="str">
        <f>(Mercedes!R79)</f>
        <v>20"</v>
      </c>
      <c r="T1047" s="12" t="str">
        <f>(Mercedes!S79)</f>
        <v>10.5"</v>
      </c>
      <c r="U1047" s="12" t="str">
        <f>(Mercedes!T79)</f>
        <v>35</v>
      </c>
      <c r="V1047" s="12" t="str">
        <f>(Mercedes!U79)</f>
        <v>5x112</v>
      </c>
      <c r="W1047" s="12">
        <f>(Mercedes!V79)</f>
        <v>66.56</v>
      </c>
      <c r="X1047" s="8" t="str">
        <f>(Mercedes!W79)</f>
        <v>Medium Offset</v>
      </c>
      <c r="Y1047" s="8">
        <f>(Mercedes!X79)</f>
        <v>0</v>
      </c>
      <c r="Z1047" s="9" t="str">
        <f>(Mercedes!Y79)</f>
        <v>295/25R20</v>
      </c>
      <c r="AA1047" s="8" t="str">
        <f>(Mercedes!Z79)</f>
        <v>Requires 10mm rear spacer (not included)</v>
      </c>
      <c r="AB1047" s="8">
        <f>(Mercedes!AA79)</f>
        <v>0</v>
      </c>
      <c r="AC1047" s="8" t="str">
        <f>(Mercedes!AB79)</f>
        <v>LBM1215027C60-ZN</v>
      </c>
      <c r="AD1047" s="8">
        <f>(Mercedes!AC79)</f>
        <v>0</v>
      </c>
    </row>
    <row r="1048" spans="1:30" customFormat="1" x14ac:dyDescent="0.25">
      <c r="A1048" s="7" t="s">
        <v>1976</v>
      </c>
      <c r="B1048" s="8" t="str">
        <f>(Mercedes!A80)</f>
        <v>CLK63 AMG Black Series</v>
      </c>
      <c r="C1048" s="9" t="str">
        <f>(Mercedes!B80)</f>
        <v>2007-2009</v>
      </c>
      <c r="D1048" s="59" t="str">
        <f>(Mercedes!C80)</f>
        <v>FF10</v>
      </c>
      <c r="E1048" s="8" t="str">
        <f>(Mercedes!D80)</f>
        <v>Tarmac</v>
      </c>
      <c r="F1048" s="8" t="str">
        <f>(Mercedes!E80)</f>
        <v>10M009025013TM</v>
      </c>
      <c r="G1048" s="14">
        <f>(Mercedes!F80)</f>
        <v>24</v>
      </c>
      <c r="H1048" s="12" t="str">
        <f>(Mercedes!G80)</f>
        <v>20"</v>
      </c>
      <c r="I1048" s="12" t="str">
        <f>(Mercedes!H80)</f>
        <v>9.0"</v>
      </c>
      <c r="J1048" s="12" t="str">
        <f>(Mercedes!I80)</f>
        <v>25</v>
      </c>
      <c r="K1048" s="12" t="str">
        <f>(Mercedes!J80)</f>
        <v>5x112</v>
      </c>
      <c r="L1048" s="12">
        <f>(Mercedes!K80)</f>
        <v>66.56</v>
      </c>
      <c r="M1048" s="8" t="str">
        <f>(Mercedes!L80)</f>
        <v>Medium Offset</v>
      </c>
      <c r="N1048" s="8">
        <f>(Mercedes!M80)</f>
        <v>0</v>
      </c>
      <c r="O1048" s="9" t="str">
        <f>(Mercedes!N80)</f>
        <v>275/25R20</v>
      </c>
      <c r="P1048" s="60" t="str">
        <f>(Mercedes!O80)</f>
        <v>FF10</v>
      </c>
      <c r="Q1048" s="8" t="str">
        <f>(Mercedes!P80)</f>
        <v>10M010535013TM</v>
      </c>
      <c r="R1048" s="14">
        <f>(Mercedes!Q80)</f>
        <v>68</v>
      </c>
      <c r="S1048" s="12" t="str">
        <f>(Mercedes!R80)</f>
        <v>20"</v>
      </c>
      <c r="T1048" s="12" t="str">
        <f>(Mercedes!S80)</f>
        <v>10.5"</v>
      </c>
      <c r="U1048" s="12" t="str">
        <f>(Mercedes!T80)</f>
        <v>35</v>
      </c>
      <c r="V1048" s="12" t="str">
        <f>(Mercedes!U80)</f>
        <v>5x112</v>
      </c>
      <c r="W1048" s="12">
        <f>(Mercedes!V80)</f>
        <v>66.56</v>
      </c>
      <c r="X1048" s="8" t="str">
        <f>(Mercedes!W80)</f>
        <v>Medium Offset</v>
      </c>
      <c r="Y1048" s="8">
        <f>(Mercedes!X80)</f>
        <v>0</v>
      </c>
      <c r="Z1048" s="9" t="str">
        <f>(Mercedes!Y80)</f>
        <v>295/25R20</v>
      </c>
      <c r="AA1048" s="8" t="str">
        <f>(Mercedes!Z80)</f>
        <v>Requires 10mm rear spacer (not included)</v>
      </c>
      <c r="AB1048" s="8" t="str">
        <f>(Mercedes!AA80)</f>
        <v>Included</v>
      </c>
      <c r="AC1048" s="8" t="str">
        <f>(Mercedes!AB80)</f>
        <v>LBM1215027C60-ZN</v>
      </c>
      <c r="AD1048" s="8">
        <f>(Mercedes!AC80)</f>
        <v>0</v>
      </c>
    </row>
    <row r="1049" spans="1:30" customFormat="1" x14ac:dyDescent="0.25">
      <c r="A1049" s="7" t="s">
        <v>1976</v>
      </c>
      <c r="B1049" s="8" t="str">
        <f>(Mercedes!A81)</f>
        <v>CLK63 AMG Black Series</v>
      </c>
      <c r="C1049" s="9" t="str">
        <f>(Mercedes!B81)</f>
        <v>2007-2009</v>
      </c>
      <c r="D1049" s="59" t="str">
        <f>(Mercedes!C81)</f>
        <v>FF10</v>
      </c>
      <c r="E1049" s="8" t="str">
        <f>(Mercedes!D81)</f>
        <v>Liquid Metal</v>
      </c>
      <c r="F1049" s="8" t="str">
        <f>(Mercedes!E81)</f>
        <v>10M009025013LM</v>
      </c>
      <c r="G1049" s="14">
        <f>(Mercedes!F81)</f>
        <v>8</v>
      </c>
      <c r="H1049" s="12" t="str">
        <f>(Mercedes!G81)</f>
        <v>20"</v>
      </c>
      <c r="I1049" s="12" t="str">
        <f>(Mercedes!H81)</f>
        <v>9.0"</v>
      </c>
      <c r="J1049" s="12" t="str">
        <f>(Mercedes!I81)</f>
        <v>25</v>
      </c>
      <c r="K1049" s="12" t="str">
        <f>(Mercedes!J81)</f>
        <v>5x112</v>
      </c>
      <c r="L1049" s="12">
        <f>(Mercedes!K81)</f>
        <v>66.56</v>
      </c>
      <c r="M1049" s="8" t="str">
        <f>(Mercedes!L81)</f>
        <v>Medium Offset</v>
      </c>
      <c r="N1049" s="8">
        <f>(Mercedes!M81)</f>
        <v>0</v>
      </c>
      <c r="O1049" s="9" t="str">
        <f>(Mercedes!N81)</f>
        <v>275/25R20</v>
      </c>
      <c r="P1049" s="60" t="str">
        <f>(Mercedes!O81)</f>
        <v>FF10</v>
      </c>
      <c r="Q1049" s="8" t="str">
        <f>(Mercedes!P81)</f>
        <v>10M010535013LM</v>
      </c>
      <c r="R1049" s="14">
        <f>(Mercedes!Q81)</f>
        <v>10</v>
      </c>
      <c r="S1049" s="12" t="str">
        <f>(Mercedes!R81)</f>
        <v>20"</v>
      </c>
      <c r="T1049" s="12" t="str">
        <f>(Mercedes!S81)</f>
        <v>10.5"</v>
      </c>
      <c r="U1049" s="12" t="str">
        <f>(Mercedes!T81)</f>
        <v>35</v>
      </c>
      <c r="V1049" s="12" t="str">
        <f>(Mercedes!U81)</f>
        <v>5x112</v>
      </c>
      <c r="W1049" s="12">
        <f>(Mercedes!V81)</f>
        <v>66.56</v>
      </c>
      <c r="X1049" s="8" t="str">
        <f>(Mercedes!W81)</f>
        <v>Medium Offset</v>
      </c>
      <c r="Y1049" s="8">
        <f>(Mercedes!X81)</f>
        <v>0</v>
      </c>
      <c r="Z1049" s="9" t="str">
        <f>(Mercedes!Y81)</f>
        <v>295/25R20</v>
      </c>
      <c r="AA1049" s="8" t="str">
        <f>(Mercedes!Z81)</f>
        <v>Requires 10mm rear spacer (not included)</v>
      </c>
      <c r="AB1049" s="8" t="str">
        <f>(Mercedes!AA81)</f>
        <v>Included</v>
      </c>
      <c r="AC1049" s="8" t="str">
        <f>(Mercedes!AB81)</f>
        <v>LBM1215027C60-ZN</v>
      </c>
      <c r="AD1049" s="8">
        <f>(Mercedes!AC81)</f>
        <v>0</v>
      </c>
    </row>
    <row r="1050" spans="1:30" customFormat="1" x14ac:dyDescent="0.25">
      <c r="A1050" s="7" t="s">
        <v>1976</v>
      </c>
      <c r="B1050" s="8" t="str">
        <f>(Mercedes!A82)</f>
        <v>CLK63 AMG Black Series</v>
      </c>
      <c r="C1050" s="9" t="str">
        <f>(Mercedes!B82)</f>
        <v>2007-2009</v>
      </c>
      <c r="D1050" s="59" t="str">
        <f>(Mercedes!C82)</f>
        <v>FF11</v>
      </c>
      <c r="E1050" s="8" t="str">
        <f>(Mercedes!D82)</f>
        <v>Tarmac</v>
      </c>
      <c r="F1050" s="8" t="str">
        <f>(Mercedes!E82)</f>
        <v>11M009025013TM</v>
      </c>
      <c r="G1050" s="14">
        <f>(Mercedes!F82)</f>
        <v>22</v>
      </c>
      <c r="H1050" s="12" t="str">
        <f>(Mercedes!G82)</f>
        <v>20"</v>
      </c>
      <c r="I1050" s="12" t="str">
        <f>(Mercedes!H82)</f>
        <v>9.0"</v>
      </c>
      <c r="J1050" s="12" t="str">
        <f>(Mercedes!I82)</f>
        <v>25</v>
      </c>
      <c r="K1050" s="12" t="str">
        <f>(Mercedes!J82)</f>
        <v>5x112</v>
      </c>
      <c r="L1050" s="12">
        <f>(Mercedes!K82)</f>
        <v>66.56</v>
      </c>
      <c r="M1050" s="8" t="str">
        <f>(Mercedes!L82)</f>
        <v>Medium Offset</v>
      </c>
      <c r="N1050" s="8">
        <f>(Mercedes!M82)</f>
        <v>0</v>
      </c>
      <c r="O1050" s="9" t="str">
        <f>(Mercedes!N82)</f>
        <v>275/25R20</v>
      </c>
      <c r="P1050" s="60" t="str">
        <f>(Mercedes!O82)</f>
        <v>FF11</v>
      </c>
      <c r="Q1050" s="8" t="str">
        <f>(Mercedes!P82)</f>
        <v>11M010535013TM</v>
      </c>
      <c r="R1050" s="14">
        <f>(Mercedes!Q82)</f>
        <v>23</v>
      </c>
      <c r="S1050" s="12" t="str">
        <f>(Mercedes!R82)</f>
        <v>20"</v>
      </c>
      <c r="T1050" s="12" t="str">
        <f>(Mercedes!S82)</f>
        <v>10.5"</v>
      </c>
      <c r="U1050" s="12" t="str">
        <f>(Mercedes!T82)</f>
        <v>35</v>
      </c>
      <c r="V1050" s="12" t="str">
        <f>(Mercedes!U82)</f>
        <v>5x112</v>
      </c>
      <c r="W1050" s="12">
        <f>(Mercedes!V82)</f>
        <v>66.56</v>
      </c>
      <c r="X1050" s="8" t="str">
        <f>(Mercedes!W82)</f>
        <v>Medium Offset</v>
      </c>
      <c r="Y1050" s="8">
        <f>(Mercedes!X82)</f>
        <v>0</v>
      </c>
      <c r="Z1050" s="9" t="str">
        <f>(Mercedes!Y82)</f>
        <v>295/25R20</v>
      </c>
      <c r="AA1050" s="8" t="str">
        <f>(Mercedes!Z82)</f>
        <v>Requires 10mm rear spacer (not included)</v>
      </c>
      <c r="AB1050" s="8" t="str">
        <f>(Mercedes!AA82)</f>
        <v>Included</v>
      </c>
      <c r="AC1050" s="8" t="str">
        <f>(Mercedes!AB82)</f>
        <v>LBM1215027C60-ZN</v>
      </c>
      <c r="AD1050" s="8">
        <f>(Mercedes!AC82)</f>
        <v>0</v>
      </c>
    </row>
    <row r="1051" spans="1:30" customFormat="1" x14ac:dyDescent="0.25">
      <c r="A1051" s="7" t="s">
        <v>1976</v>
      </c>
      <c r="B1051" s="8" t="str">
        <f>(Mercedes!A83)</f>
        <v>CLK63 AMG Black Series</v>
      </c>
      <c r="C1051" s="9" t="str">
        <f>(Mercedes!B83)</f>
        <v>2007-2009</v>
      </c>
      <c r="D1051" s="59" t="str">
        <f>(Mercedes!C83)</f>
        <v>FF11</v>
      </c>
      <c r="E1051" s="8" t="str">
        <f>(Mercedes!D83)</f>
        <v>Liquid Metal</v>
      </c>
      <c r="F1051" s="8" t="str">
        <f>(Mercedes!E83)</f>
        <v>11M009025013LM</v>
      </c>
      <c r="G1051" s="14">
        <f>(Mercedes!F83)</f>
        <v>5</v>
      </c>
      <c r="H1051" s="12" t="str">
        <f>(Mercedes!G83)</f>
        <v>20"</v>
      </c>
      <c r="I1051" s="12" t="str">
        <f>(Mercedes!H83)</f>
        <v>9.0"</v>
      </c>
      <c r="J1051" s="12" t="str">
        <f>(Mercedes!I83)</f>
        <v>25</v>
      </c>
      <c r="K1051" s="12" t="str">
        <f>(Mercedes!J83)</f>
        <v>5x112</v>
      </c>
      <c r="L1051" s="12">
        <f>(Mercedes!K83)</f>
        <v>66.56</v>
      </c>
      <c r="M1051" s="8" t="str">
        <f>(Mercedes!L83)</f>
        <v>Medium Offset</v>
      </c>
      <c r="N1051" s="8">
        <f>(Mercedes!M83)</f>
        <v>0</v>
      </c>
      <c r="O1051" s="9" t="str">
        <f>(Mercedes!N83)</f>
        <v>275/25R20</v>
      </c>
      <c r="P1051" s="60" t="str">
        <f>(Mercedes!O83)</f>
        <v>FF11</v>
      </c>
      <c r="Q1051" s="8" t="str">
        <f>(Mercedes!P83)</f>
        <v>11M010535013LM</v>
      </c>
      <c r="R1051" s="14">
        <f>(Mercedes!Q83)</f>
        <v>13</v>
      </c>
      <c r="S1051" s="12" t="str">
        <f>(Mercedes!R83)</f>
        <v>20"</v>
      </c>
      <c r="T1051" s="12" t="str">
        <f>(Mercedes!S83)</f>
        <v>10.5"</v>
      </c>
      <c r="U1051" s="12" t="str">
        <f>(Mercedes!T83)</f>
        <v>35</v>
      </c>
      <c r="V1051" s="12" t="str">
        <f>(Mercedes!U83)</f>
        <v>5x112</v>
      </c>
      <c r="W1051" s="12">
        <f>(Mercedes!V83)</f>
        <v>66.56</v>
      </c>
      <c r="X1051" s="8" t="str">
        <f>(Mercedes!W83)</f>
        <v>Medium Offset</v>
      </c>
      <c r="Y1051" s="8">
        <f>(Mercedes!X83)</f>
        <v>0</v>
      </c>
      <c r="Z1051" s="9" t="str">
        <f>(Mercedes!Y83)</f>
        <v>295/25R20</v>
      </c>
      <c r="AA1051" s="8" t="str">
        <f>(Mercedes!Z83)</f>
        <v>Requires 10mm rear spacer (not included)</v>
      </c>
      <c r="AB1051" s="8" t="str">
        <f>(Mercedes!AA83)</f>
        <v>Included</v>
      </c>
      <c r="AC1051" s="8" t="str">
        <f>(Mercedes!AB83)</f>
        <v>LBM1215027C60-ZN</v>
      </c>
      <c r="AD1051" s="8">
        <f>(Mercedes!AC83)</f>
        <v>0</v>
      </c>
    </row>
    <row r="1052" spans="1:30" customFormat="1" x14ac:dyDescent="0.25">
      <c r="A1052" s="7" t="s">
        <v>1976</v>
      </c>
      <c r="B1052" s="8" t="str">
        <f>(Mercedes!A84)</f>
        <v>CLK63 AMG Black Series</v>
      </c>
      <c r="C1052" s="9" t="str">
        <f>(Mercedes!B84)</f>
        <v>2007-2009</v>
      </c>
      <c r="D1052" s="59" t="str">
        <f>(Mercedes!C84)</f>
        <v>FF15</v>
      </c>
      <c r="E1052" s="8" t="str">
        <f>(Mercedes!D84)</f>
        <v>Tarmac</v>
      </c>
      <c r="F1052" s="8" t="str">
        <f>(Mercedes!E84)</f>
        <v>15M009025013TM</v>
      </c>
      <c r="G1052" s="14">
        <f>(Mercedes!F84)</f>
        <v>24</v>
      </c>
      <c r="H1052" s="12" t="str">
        <f>(Mercedes!G84)</f>
        <v>20"</v>
      </c>
      <c r="I1052" s="12" t="str">
        <f>(Mercedes!H84)</f>
        <v>9.0"</v>
      </c>
      <c r="J1052" s="12" t="str">
        <f>(Mercedes!I84)</f>
        <v>25</v>
      </c>
      <c r="K1052" s="12" t="str">
        <f>(Mercedes!J84)</f>
        <v>5x112</v>
      </c>
      <c r="L1052" s="12">
        <f>(Mercedes!K84)</f>
        <v>66.56</v>
      </c>
      <c r="M1052" s="8" t="str">
        <f>(Mercedes!L84)</f>
        <v>Medium Offset</v>
      </c>
      <c r="N1052" s="8">
        <f>(Mercedes!M84)</f>
        <v>23.4</v>
      </c>
      <c r="O1052" s="9" t="str">
        <f>(Mercedes!N84)</f>
        <v>275/25R20</v>
      </c>
      <c r="P1052" s="60" t="str">
        <f>(Mercedes!O84)</f>
        <v>FF15</v>
      </c>
      <c r="Q1052" s="8" t="str">
        <f>(Mercedes!P84)</f>
        <v>15M010535013TM</v>
      </c>
      <c r="R1052" s="14">
        <f>(Mercedes!Q84)</f>
        <v>6</v>
      </c>
      <c r="S1052" s="12" t="str">
        <f>(Mercedes!R84)</f>
        <v>20"</v>
      </c>
      <c r="T1052" s="12" t="str">
        <f>(Mercedes!S84)</f>
        <v>10.5"</v>
      </c>
      <c r="U1052" s="12" t="str">
        <f>(Mercedes!T84)</f>
        <v>35</v>
      </c>
      <c r="V1052" s="12" t="str">
        <f>(Mercedes!U84)</f>
        <v>5x112</v>
      </c>
      <c r="W1052" s="12">
        <f>(Mercedes!V84)</f>
        <v>66.56</v>
      </c>
      <c r="X1052" s="8" t="str">
        <f>(Mercedes!W84)</f>
        <v>Medium Offset</v>
      </c>
      <c r="Y1052" s="8">
        <f>(Mercedes!X84)</f>
        <v>25.6</v>
      </c>
      <c r="Z1052" s="9" t="str">
        <f>(Mercedes!Y84)</f>
        <v>295/25R20</v>
      </c>
      <c r="AA1052" s="8" t="str">
        <f>(Mercedes!Z84)</f>
        <v>Requires 10mm rear spacer (not included)</v>
      </c>
      <c r="AB1052" s="8" t="str">
        <f>(Mercedes!AA84)</f>
        <v>Included</v>
      </c>
      <c r="AC1052" s="8" t="str">
        <f>(Mercedes!AB84)</f>
        <v>LBM1215027C60-ZN</v>
      </c>
      <c r="AD1052" s="8">
        <f>(Mercedes!AC84)</f>
        <v>0</v>
      </c>
    </row>
    <row r="1053" spans="1:30" customFormat="1" x14ac:dyDescent="0.25">
      <c r="A1053" s="7" t="s">
        <v>1976</v>
      </c>
      <c r="B1053" s="8" t="str">
        <f>(Mercedes!A85)</f>
        <v>CLS63 AMG</v>
      </c>
      <c r="C1053" s="9" t="str">
        <f>(Mercedes!B85)</f>
        <v>2010-2018</v>
      </c>
      <c r="D1053" s="59" t="str">
        <f>(Mercedes!C85)</f>
        <v>FF01</v>
      </c>
      <c r="E1053" s="8" t="str">
        <f>(Mercedes!D85)</f>
        <v>Tarmac</v>
      </c>
      <c r="F1053" s="8" t="str">
        <f>(Mercedes!E85)</f>
        <v>01M009025013TM</v>
      </c>
      <c r="G1053" s="14">
        <f>(Mercedes!F85)</f>
        <v>0</v>
      </c>
      <c r="H1053" s="12" t="str">
        <f>(Mercedes!G85)</f>
        <v>20"</v>
      </c>
      <c r="I1053" s="12" t="str">
        <f>(Mercedes!H85)</f>
        <v>9.0"</v>
      </c>
      <c r="J1053" s="12" t="str">
        <f>(Mercedes!I85)</f>
        <v>25</v>
      </c>
      <c r="K1053" s="12" t="str">
        <f>(Mercedes!J85)</f>
        <v>5x112</v>
      </c>
      <c r="L1053" s="12">
        <f>(Mercedes!K85)</f>
        <v>66.56</v>
      </c>
      <c r="M1053" s="8" t="str">
        <f>(Mercedes!L85)</f>
        <v>Medium Offset</v>
      </c>
      <c r="N1053" s="8">
        <f>(Mercedes!M85)</f>
        <v>25.8</v>
      </c>
      <c r="O1053" s="9" t="str">
        <f>(Mercedes!N85)</f>
        <v>255/30R20</v>
      </c>
      <c r="P1053" s="60" t="str">
        <f>(Mercedes!O85)</f>
        <v>FF01</v>
      </c>
      <c r="Q1053" s="8" t="str">
        <f>(Mercedes!P85)</f>
        <v>01M010535013TM</v>
      </c>
      <c r="R1053" s="14">
        <f>(Mercedes!Q85)</f>
        <v>1</v>
      </c>
      <c r="S1053" s="12" t="str">
        <f>(Mercedes!R85)</f>
        <v>20"</v>
      </c>
      <c r="T1053" s="12" t="str">
        <f>(Mercedes!S85)</f>
        <v>10.5"</v>
      </c>
      <c r="U1053" s="12" t="str">
        <f>(Mercedes!T85)</f>
        <v>35</v>
      </c>
      <c r="V1053" s="12" t="str">
        <f>(Mercedes!U85)</f>
        <v>5x112</v>
      </c>
      <c r="W1053" s="12">
        <f>(Mercedes!V85)</f>
        <v>66.56</v>
      </c>
      <c r="X1053" s="8" t="str">
        <f>(Mercedes!W85)</f>
        <v>Medium Offset</v>
      </c>
      <c r="Y1053" s="8">
        <f>(Mercedes!X85)</f>
        <v>28</v>
      </c>
      <c r="Z1053" s="9" t="str">
        <f>(Mercedes!Y85)</f>
        <v>295/25R20</v>
      </c>
      <c r="AA1053" s="8" t="str">
        <f>(Mercedes!Z85)</f>
        <v>Steel Brakes Only, Customer may need to remove or modify dust cap</v>
      </c>
      <c r="AB1053" s="8" t="str">
        <f>(Mercedes!AA85)</f>
        <v>Included</v>
      </c>
      <c r="AC1053" s="8" t="str">
        <f>(Mercedes!AB85)</f>
        <v>LBM1415027C60-ZN</v>
      </c>
      <c r="AD1053" s="8">
        <f>(Mercedes!AC85)</f>
        <v>0</v>
      </c>
    </row>
    <row r="1054" spans="1:30" customFormat="1" x14ac:dyDescent="0.25">
      <c r="A1054" s="7" t="s">
        <v>1976</v>
      </c>
      <c r="B1054" s="8" t="str">
        <f>(Mercedes!A86)</f>
        <v>CLS63 AMG</v>
      </c>
      <c r="C1054" s="9" t="str">
        <f>(Mercedes!B86)</f>
        <v>2010-2018</v>
      </c>
      <c r="D1054" s="59" t="str">
        <f>(Mercedes!C86)</f>
        <v>FF01</v>
      </c>
      <c r="E1054" s="8" t="str">
        <f>(Mercedes!D86)</f>
        <v>Liquid Silver</v>
      </c>
      <c r="F1054" s="8" t="str">
        <f>(Mercedes!E86)</f>
        <v>01M009025013LS</v>
      </c>
      <c r="G1054" s="14">
        <f>(Mercedes!F86)</f>
        <v>34</v>
      </c>
      <c r="H1054" s="12" t="str">
        <f>(Mercedes!G86)</f>
        <v>20"</v>
      </c>
      <c r="I1054" s="12" t="str">
        <f>(Mercedes!H86)</f>
        <v>9.0"</v>
      </c>
      <c r="J1054" s="12" t="str">
        <f>(Mercedes!I86)</f>
        <v>25</v>
      </c>
      <c r="K1054" s="12" t="str">
        <f>(Mercedes!J86)</f>
        <v>5x112</v>
      </c>
      <c r="L1054" s="12">
        <f>(Mercedes!K86)</f>
        <v>66.56</v>
      </c>
      <c r="M1054" s="8" t="str">
        <f>(Mercedes!L86)</f>
        <v>Medium Offset</v>
      </c>
      <c r="N1054" s="8">
        <f>(Mercedes!M86)</f>
        <v>25.8</v>
      </c>
      <c r="O1054" s="9" t="str">
        <f>(Mercedes!N86)</f>
        <v>255/30R20</v>
      </c>
      <c r="P1054" s="60" t="str">
        <f>(Mercedes!O86)</f>
        <v>FF01</v>
      </c>
      <c r="Q1054" s="8" t="str">
        <f>(Mercedes!P86)</f>
        <v>01M010535013LS</v>
      </c>
      <c r="R1054" s="14">
        <f>(Mercedes!Q86)</f>
        <v>26</v>
      </c>
      <c r="S1054" s="12" t="str">
        <f>(Mercedes!R86)</f>
        <v>20"</v>
      </c>
      <c r="T1054" s="12" t="str">
        <f>(Mercedes!S86)</f>
        <v>10.5"</v>
      </c>
      <c r="U1054" s="12" t="str">
        <f>(Mercedes!T86)</f>
        <v>35</v>
      </c>
      <c r="V1054" s="12" t="str">
        <f>(Mercedes!U86)</f>
        <v>5x112</v>
      </c>
      <c r="W1054" s="12">
        <f>(Mercedes!V86)</f>
        <v>66.56</v>
      </c>
      <c r="X1054" s="8" t="str">
        <f>(Mercedes!W86)</f>
        <v>Medium Offset</v>
      </c>
      <c r="Y1054" s="8">
        <f>(Mercedes!X86)</f>
        <v>28</v>
      </c>
      <c r="Z1054" s="9" t="str">
        <f>(Mercedes!Y86)</f>
        <v>295/25R20</v>
      </c>
      <c r="AA1054" s="8" t="str">
        <f>(Mercedes!Z86)</f>
        <v>Steel Brakes Only, Customer may need to remove or modify dust cap</v>
      </c>
      <c r="AB1054" s="8">
        <f>(Mercedes!AA86)</f>
        <v>0</v>
      </c>
      <c r="AC1054" s="8" t="str">
        <f>(Mercedes!AB86)</f>
        <v>LBM1415027C60-ZN</v>
      </c>
      <c r="AD1054" s="8">
        <f>(Mercedes!AC86)</f>
        <v>0</v>
      </c>
    </row>
    <row r="1055" spans="1:30" customFormat="1" x14ac:dyDescent="0.25">
      <c r="A1055" s="7" t="s">
        <v>1976</v>
      </c>
      <c r="B1055" s="8" t="str">
        <f>(Mercedes!A87)</f>
        <v>CLS63 AMG</v>
      </c>
      <c r="C1055" s="9" t="str">
        <f>(Mercedes!B87)</f>
        <v>2010-2018</v>
      </c>
      <c r="D1055" s="59" t="str">
        <f>(Mercedes!C87)</f>
        <v>FF04</v>
      </c>
      <c r="E1055" s="8" t="str">
        <f>(Mercedes!D87)</f>
        <v>Tarmac</v>
      </c>
      <c r="F1055" s="8" t="str">
        <f>(Mercedes!E87)</f>
        <v>04M009025013TM</v>
      </c>
      <c r="G1055" s="14">
        <f>(Mercedes!F87)</f>
        <v>7</v>
      </c>
      <c r="H1055" s="12" t="str">
        <f>(Mercedes!G87)</f>
        <v>20"</v>
      </c>
      <c r="I1055" s="12" t="str">
        <f>(Mercedes!H87)</f>
        <v>9.0"</v>
      </c>
      <c r="J1055" s="12" t="str">
        <f>(Mercedes!I87)</f>
        <v>25</v>
      </c>
      <c r="K1055" s="12" t="str">
        <f>(Mercedes!J87)</f>
        <v>5x112</v>
      </c>
      <c r="L1055" s="12">
        <f>(Mercedes!K87)</f>
        <v>66.56</v>
      </c>
      <c r="M1055" s="8" t="str">
        <f>(Mercedes!L87)</f>
        <v>Medium Offset</v>
      </c>
      <c r="N1055" s="8">
        <f>(Mercedes!M87)</f>
        <v>24.8</v>
      </c>
      <c r="O1055" s="9" t="str">
        <f>(Mercedes!N87)</f>
        <v>255/30R20</v>
      </c>
      <c r="P1055" s="60" t="str">
        <f>(Mercedes!O87)</f>
        <v>FF04</v>
      </c>
      <c r="Q1055" s="8" t="str">
        <f>(Mercedes!P87)</f>
        <v>04M010535013TM</v>
      </c>
      <c r="R1055" s="14">
        <f>(Mercedes!Q87)</f>
        <v>28</v>
      </c>
      <c r="S1055" s="12" t="str">
        <f>(Mercedes!R87)</f>
        <v>20"</v>
      </c>
      <c r="T1055" s="12" t="str">
        <f>(Mercedes!S87)</f>
        <v>10.5"</v>
      </c>
      <c r="U1055" s="12" t="str">
        <f>(Mercedes!T87)</f>
        <v>35</v>
      </c>
      <c r="V1055" s="12" t="str">
        <f>(Mercedes!U87)</f>
        <v>5x112</v>
      </c>
      <c r="W1055" s="12">
        <f>(Mercedes!V87)</f>
        <v>66.56</v>
      </c>
      <c r="X1055" s="8" t="str">
        <f>(Mercedes!W87)</f>
        <v>Medium Offset</v>
      </c>
      <c r="Y1055" s="8">
        <f>(Mercedes!X87)</f>
        <v>0</v>
      </c>
      <c r="Z1055" s="9" t="str">
        <f>(Mercedes!Y87)</f>
        <v>295/25R20</v>
      </c>
      <c r="AA1055" s="8" t="str">
        <f>(Mercedes!Z87)</f>
        <v>Steel Brakes Only, Customer may need to remove or modify dust cap</v>
      </c>
      <c r="AB1055" s="8" t="str">
        <f>(Mercedes!AA87)</f>
        <v>Included</v>
      </c>
      <c r="AC1055" s="8" t="str">
        <f>(Mercedes!AB87)</f>
        <v>LBM1415027C60-ZN</v>
      </c>
      <c r="AD1055" s="8">
        <f>(Mercedes!AC87)</f>
        <v>0</v>
      </c>
    </row>
    <row r="1056" spans="1:30" customFormat="1" x14ac:dyDescent="0.25">
      <c r="A1056" s="7" t="s">
        <v>1976</v>
      </c>
      <c r="B1056" s="8" t="str">
        <f>(Mercedes!A88)</f>
        <v>CLS63 AMG</v>
      </c>
      <c r="C1056" s="9" t="str">
        <f>(Mercedes!B88)</f>
        <v>2010-2018</v>
      </c>
      <c r="D1056" s="59" t="str">
        <f>(Mercedes!C88)</f>
        <v>FF04</v>
      </c>
      <c r="E1056" s="8" t="str">
        <f>(Mercedes!D88)</f>
        <v>Liquid Metal</v>
      </c>
      <c r="F1056" s="8" t="str">
        <f>(Mercedes!E88)</f>
        <v>04M009025013LM</v>
      </c>
      <c r="G1056" s="14">
        <f>(Mercedes!F88)</f>
        <v>9</v>
      </c>
      <c r="H1056" s="12" t="str">
        <f>(Mercedes!G88)</f>
        <v>20"</v>
      </c>
      <c r="I1056" s="12" t="str">
        <f>(Mercedes!H88)</f>
        <v>9.0"</v>
      </c>
      <c r="J1056" s="12" t="str">
        <f>(Mercedes!I88)</f>
        <v>25</v>
      </c>
      <c r="K1056" s="12" t="str">
        <f>(Mercedes!J88)</f>
        <v>5x112</v>
      </c>
      <c r="L1056" s="12">
        <f>(Mercedes!K88)</f>
        <v>66.56</v>
      </c>
      <c r="M1056" s="8" t="str">
        <f>(Mercedes!L88)</f>
        <v>Medium Offset</v>
      </c>
      <c r="N1056" s="8">
        <f>(Mercedes!M88)</f>
        <v>24.8</v>
      </c>
      <c r="O1056" s="9" t="str">
        <f>(Mercedes!N88)</f>
        <v>255/30R20</v>
      </c>
      <c r="P1056" s="60" t="str">
        <f>(Mercedes!O88)</f>
        <v>FF04</v>
      </c>
      <c r="Q1056" s="8" t="str">
        <f>(Mercedes!P88)</f>
        <v>04M010535013LM</v>
      </c>
      <c r="R1056" s="14">
        <f>(Mercedes!Q88)</f>
        <v>1</v>
      </c>
      <c r="S1056" s="12" t="str">
        <f>(Mercedes!R88)</f>
        <v>20"</v>
      </c>
      <c r="T1056" s="12" t="str">
        <f>(Mercedes!S88)</f>
        <v>10.5"</v>
      </c>
      <c r="U1056" s="12" t="str">
        <f>(Mercedes!T88)</f>
        <v>35</v>
      </c>
      <c r="V1056" s="12" t="str">
        <f>(Mercedes!U88)</f>
        <v>5x112</v>
      </c>
      <c r="W1056" s="12">
        <f>(Mercedes!V88)</f>
        <v>66.56</v>
      </c>
      <c r="X1056" s="8" t="str">
        <f>(Mercedes!W88)</f>
        <v>Medium Offset</v>
      </c>
      <c r="Y1056" s="8">
        <f>(Mercedes!X88)</f>
        <v>0</v>
      </c>
      <c r="Z1056" s="9" t="str">
        <f>(Mercedes!Y88)</f>
        <v>295/25R20</v>
      </c>
      <c r="AA1056" s="8" t="str">
        <f>(Mercedes!Z88)</f>
        <v>Steel Brakes Only, Customer may need to remove or modify dust cap</v>
      </c>
      <c r="AB1056" s="8">
        <f>(Mercedes!AA88)</f>
        <v>0</v>
      </c>
      <c r="AC1056" s="8" t="str">
        <f>(Mercedes!AB88)</f>
        <v>LBM1415027C60-ZN</v>
      </c>
      <c r="AD1056" s="8">
        <f>(Mercedes!AC88)</f>
        <v>0</v>
      </c>
    </row>
    <row r="1057" spans="1:30" customFormat="1" x14ac:dyDescent="0.25">
      <c r="A1057" s="7" t="s">
        <v>1976</v>
      </c>
      <c r="B1057" s="8" t="str">
        <f>(Mercedes!A89)</f>
        <v>CLS63 AMG</v>
      </c>
      <c r="C1057" s="9" t="str">
        <f>(Mercedes!B89)</f>
        <v>2010-2018</v>
      </c>
      <c r="D1057" s="59" t="str">
        <f>(Mercedes!C89)</f>
        <v>FF10</v>
      </c>
      <c r="E1057" s="8" t="str">
        <f>(Mercedes!D89)</f>
        <v>Tarmac</v>
      </c>
      <c r="F1057" s="8" t="str">
        <f>(Mercedes!E89)</f>
        <v>10M009025013TM</v>
      </c>
      <c r="G1057" s="14">
        <f>(Mercedes!F89)</f>
        <v>24</v>
      </c>
      <c r="H1057" s="12" t="str">
        <f>(Mercedes!G89)</f>
        <v>20"</v>
      </c>
      <c r="I1057" s="12" t="str">
        <f>(Mercedes!H89)</f>
        <v>9.0"</v>
      </c>
      <c r="J1057" s="12" t="str">
        <f>(Mercedes!I89)</f>
        <v>25</v>
      </c>
      <c r="K1057" s="12" t="str">
        <f>(Mercedes!J89)</f>
        <v>5x112</v>
      </c>
      <c r="L1057" s="12">
        <f>(Mercedes!K89)</f>
        <v>66.56</v>
      </c>
      <c r="M1057" s="8" t="str">
        <f>(Mercedes!L89)</f>
        <v>Medium Offset</v>
      </c>
      <c r="N1057" s="8">
        <f>(Mercedes!M89)</f>
        <v>0</v>
      </c>
      <c r="O1057" s="9" t="str">
        <f>(Mercedes!N89)</f>
        <v>255/30R20</v>
      </c>
      <c r="P1057" s="60" t="str">
        <f>(Mercedes!O89)</f>
        <v>FF10</v>
      </c>
      <c r="Q1057" s="8" t="str">
        <f>(Mercedes!P89)</f>
        <v>10M010535013TM</v>
      </c>
      <c r="R1057" s="14">
        <f>(Mercedes!Q89)</f>
        <v>68</v>
      </c>
      <c r="S1057" s="12" t="str">
        <f>(Mercedes!R89)</f>
        <v>20"</v>
      </c>
      <c r="T1057" s="12" t="str">
        <f>(Mercedes!S89)</f>
        <v>10.5"</v>
      </c>
      <c r="U1057" s="12" t="str">
        <f>(Mercedes!T89)</f>
        <v>35</v>
      </c>
      <c r="V1057" s="12" t="str">
        <f>(Mercedes!U89)</f>
        <v>5x112</v>
      </c>
      <c r="W1057" s="12">
        <f>(Mercedes!V89)</f>
        <v>66.56</v>
      </c>
      <c r="X1057" s="8" t="str">
        <f>(Mercedes!W89)</f>
        <v>Medium Offset</v>
      </c>
      <c r="Y1057" s="8">
        <f>(Mercedes!X89)</f>
        <v>0</v>
      </c>
      <c r="Z1057" s="9" t="str">
        <f>(Mercedes!Y89)</f>
        <v>295/25R20</v>
      </c>
      <c r="AA1057" s="8" t="str">
        <f>(Mercedes!Z89)</f>
        <v>Steel Brakes Only, Customer may need to remove or modify dust cap</v>
      </c>
      <c r="AB1057" s="8" t="str">
        <f>(Mercedes!AA89)</f>
        <v>Included</v>
      </c>
      <c r="AC1057" s="8" t="str">
        <f>(Mercedes!AB89)</f>
        <v>LBM1415027C60-ZN</v>
      </c>
      <c r="AD1057" s="8">
        <f>(Mercedes!AC89)</f>
        <v>0</v>
      </c>
    </row>
    <row r="1058" spans="1:30" customFormat="1" x14ac:dyDescent="0.25">
      <c r="A1058" s="7" t="s">
        <v>1976</v>
      </c>
      <c r="B1058" s="8" t="str">
        <f>(Mercedes!A90)</f>
        <v>CLS63 AMG</v>
      </c>
      <c r="C1058" s="9" t="str">
        <f>(Mercedes!B90)</f>
        <v>2010-2018</v>
      </c>
      <c r="D1058" s="59" t="str">
        <f>(Mercedes!C90)</f>
        <v>FF10</v>
      </c>
      <c r="E1058" s="8" t="str">
        <f>(Mercedes!D90)</f>
        <v>Liquid Metal</v>
      </c>
      <c r="F1058" s="8" t="str">
        <f>(Mercedes!E90)</f>
        <v>10M009025013LM</v>
      </c>
      <c r="G1058" s="14">
        <f>(Mercedes!F90)</f>
        <v>8</v>
      </c>
      <c r="H1058" s="12" t="str">
        <f>(Mercedes!G90)</f>
        <v>20"</v>
      </c>
      <c r="I1058" s="12" t="str">
        <f>(Mercedes!H90)</f>
        <v>9.0"</v>
      </c>
      <c r="J1058" s="12" t="str">
        <f>(Mercedes!I90)</f>
        <v>25</v>
      </c>
      <c r="K1058" s="12" t="str">
        <f>(Mercedes!J90)</f>
        <v>5x112</v>
      </c>
      <c r="L1058" s="12">
        <f>(Mercedes!K90)</f>
        <v>66.56</v>
      </c>
      <c r="M1058" s="8" t="str">
        <f>(Mercedes!L90)</f>
        <v>Medium Offset</v>
      </c>
      <c r="N1058" s="8">
        <f>(Mercedes!M90)</f>
        <v>0</v>
      </c>
      <c r="O1058" s="9" t="str">
        <f>(Mercedes!N90)</f>
        <v>255/30R20</v>
      </c>
      <c r="P1058" s="60" t="str">
        <f>(Mercedes!O90)</f>
        <v>FF10</v>
      </c>
      <c r="Q1058" s="8" t="str">
        <f>(Mercedes!P90)</f>
        <v>10M010535013LM</v>
      </c>
      <c r="R1058" s="14">
        <f>(Mercedes!Q90)</f>
        <v>10</v>
      </c>
      <c r="S1058" s="12" t="str">
        <f>(Mercedes!R90)</f>
        <v>20"</v>
      </c>
      <c r="T1058" s="12" t="str">
        <f>(Mercedes!S90)</f>
        <v>10.5"</v>
      </c>
      <c r="U1058" s="12" t="str">
        <f>(Mercedes!T90)</f>
        <v>35</v>
      </c>
      <c r="V1058" s="12" t="str">
        <f>(Mercedes!U90)</f>
        <v>5x112</v>
      </c>
      <c r="W1058" s="12">
        <f>(Mercedes!V90)</f>
        <v>66.56</v>
      </c>
      <c r="X1058" s="8" t="str">
        <f>(Mercedes!W90)</f>
        <v>Medium Offset</v>
      </c>
      <c r="Y1058" s="8">
        <f>(Mercedes!X90)</f>
        <v>0</v>
      </c>
      <c r="Z1058" s="9" t="str">
        <f>(Mercedes!Y90)</f>
        <v>295/25R20</v>
      </c>
      <c r="AA1058" s="8" t="str">
        <f>(Mercedes!Z90)</f>
        <v>Steel Brakes Only, Customer may need to remove or modify dust cap</v>
      </c>
      <c r="AB1058" s="8" t="str">
        <f>(Mercedes!AA90)</f>
        <v>Included</v>
      </c>
      <c r="AC1058" s="8" t="str">
        <f>(Mercedes!AB90)</f>
        <v>LBM1415027C60-ZN</v>
      </c>
      <c r="AD1058" s="8">
        <f>(Mercedes!AC90)</f>
        <v>0</v>
      </c>
    </row>
    <row r="1059" spans="1:30" customFormat="1" x14ac:dyDescent="0.25">
      <c r="A1059" s="7" t="s">
        <v>1976</v>
      </c>
      <c r="B1059" s="8" t="str">
        <f>(Mercedes!A91)</f>
        <v>CLS63 AMG</v>
      </c>
      <c r="C1059" s="9" t="str">
        <f>(Mercedes!B91)</f>
        <v>2010-2018</v>
      </c>
      <c r="D1059" s="59" t="str">
        <f>(Mercedes!C91)</f>
        <v>FF11</v>
      </c>
      <c r="E1059" s="8" t="str">
        <f>(Mercedes!D91)</f>
        <v>Tarmac</v>
      </c>
      <c r="F1059" s="8" t="str">
        <f>(Mercedes!E91)</f>
        <v>11M009025013TM</v>
      </c>
      <c r="G1059" s="14">
        <f>(Mercedes!F91)</f>
        <v>22</v>
      </c>
      <c r="H1059" s="12" t="str">
        <f>(Mercedes!G91)</f>
        <v>20"</v>
      </c>
      <c r="I1059" s="12" t="str">
        <f>(Mercedes!H91)</f>
        <v>9.0"</v>
      </c>
      <c r="J1059" s="12" t="str">
        <f>(Mercedes!I91)</f>
        <v>25</v>
      </c>
      <c r="K1059" s="12" t="str">
        <f>(Mercedes!J91)</f>
        <v>5x112</v>
      </c>
      <c r="L1059" s="12">
        <f>(Mercedes!K91)</f>
        <v>66.56</v>
      </c>
      <c r="M1059" s="8" t="str">
        <f>(Mercedes!L91)</f>
        <v>Medium Offset</v>
      </c>
      <c r="N1059" s="8">
        <f>(Mercedes!M91)</f>
        <v>0</v>
      </c>
      <c r="O1059" s="9" t="str">
        <f>(Mercedes!N91)</f>
        <v>255/30R20</v>
      </c>
      <c r="P1059" s="60" t="str">
        <f>(Mercedes!O91)</f>
        <v>FF11</v>
      </c>
      <c r="Q1059" s="8" t="str">
        <f>(Mercedes!P91)</f>
        <v>11M010535013TM</v>
      </c>
      <c r="R1059" s="14">
        <f>(Mercedes!Q91)</f>
        <v>23</v>
      </c>
      <c r="S1059" s="12" t="str">
        <f>(Mercedes!R91)</f>
        <v>20"</v>
      </c>
      <c r="T1059" s="12" t="str">
        <f>(Mercedes!S91)</f>
        <v>10.5"</v>
      </c>
      <c r="U1059" s="12" t="str">
        <f>(Mercedes!T91)</f>
        <v>35</v>
      </c>
      <c r="V1059" s="12" t="str">
        <f>(Mercedes!U91)</f>
        <v>5x112</v>
      </c>
      <c r="W1059" s="12">
        <f>(Mercedes!V91)</f>
        <v>66.56</v>
      </c>
      <c r="X1059" s="8" t="str">
        <f>(Mercedes!W91)</f>
        <v>Medium Offset</v>
      </c>
      <c r="Y1059" s="8">
        <f>(Mercedes!X91)</f>
        <v>0</v>
      </c>
      <c r="Z1059" s="9" t="str">
        <f>(Mercedes!Y91)</f>
        <v>295/25R20</v>
      </c>
      <c r="AA1059" s="8" t="str">
        <f>(Mercedes!Z91)</f>
        <v>Steel Brakes Only, Customer may need to remove or modify dust cap</v>
      </c>
      <c r="AB1059" s="8" t="str">
        <f>(Mercedes!AA91)</f>
        <v>Included</v>
      </c>
      <c r="AC1059" s="8" t="str">
        <f>(Mercedes!AB91)</f>
        <v>LBM1415027C60-ZN</v>
      </c>
      <c r="AD1059" s="8">
        <f>(Mercedes!AC91)</f>
        <v>0</v>
      </c>
    </row>
    <row r="1060" spans="1:30" customFormat="1" x14ac:dyDescent="0.25">
      <c r="A1060" s="7" t="s">
        <v>1976</v>
      </c>
      <c r="B1060" s="8" t="str">
        <f>(Mercedes!A92)</f>
        <v>CLS63 AMG</v>
      </c>
      <c r="C1060" s="9" t="str">
        <f>(Mercedes!B92)</f>
        <v>2010-2018</v>
      </c>
      <c r="D1060" s="59" t="str">
        <f>(Mercedes!C92)</f>
        <v>FF11</v>
      </c>
      <c r="E1060" s="8" t="str">
        <f>(Mercedes!D92)</f>
        <v>Liquid Metal</v>
      </c>
      <c r="F1060" s="8" t="str">
        <f>(Mercedes!E92)</f>
        <v>11M009025013LM</v>
      </c>
      <c r="G1060" s="14">
        <f>(Mercedes!F92)</f>
        <v>5</v>
      </c>
      <c r="H1060" s="12" t="str">
        <f>(Mercedes!G92)</f>
        <v>20"</v>
      </c>
      <c r="I1060" s="12" t="str">
        <f>(Mercedes!H92)</f>
        <v>9.0"</v>
      </c>
      <c r="J1060" s="12" t="str">
        <f>(Mercedes!I92)</f>
        <v>25</v>
      </c>
      <c r="K1060" s="12" t="str">
        <f>(Mercedes!J92)</f>
        <v>5x112</v>
      </c>
      <c r="L1060" s="12">
        <f>(Mercedes!K92)</f>
        <v>66.56</v>
      </c>
      <c r="M1060" s="8" t="str">
        <f>(Mercedes!L92)</f>
        <v>Medium Offset</v>
      </c>
      <c r="N1060" s="8">
        <f>(Mercedes!M92)</f>
        <v>0</v>
      </c>
      <c r="O1060" s="9" t="str">
        <f>(Mercedes!N92)</f>
        <v>255/30R20</v>
      </c>
      <c r="P1060" s="60" t="str">
        <f>(Mercedes!O92)</f>
        <v>FF11</v>
      </c>
      <c r="Q1060" s="8" t="str">
        <f>(Mercedes!P92)</f>
        <v>11M010535013LM</v>
      </c>
      <c r="R1060" s="14">
        <f>(Mercedes!Q92)</f>
        <v>13</v>
      </c>
      <c r="S1060" s="12" t="str">
        <f>(Mercedes!R92)</f>
        <v>20"</v>
      </c>
      <c r="T1060" s="12" t="str">
        <f>(Mercedes!S92)</f>
        <v>10.5"</v>
      </c>
      <c r="U1060" s="12" t="str">
        <f>(Mercedes!T92)</f>
        <v>35</v>
      </c>
      <c r="V1060" s="12" t="str">
        <f>(Mercedes!U92)</f>
        <v>5x112</v>
      </c>
      <c r="W1060" s="12">
        <f>(Mercedes!V92)</f>
        <v>66.56</v>
      </c>
      <c r="X1060" s="8" t="str">
        <f>(Mercedes!W92)</f>
        <v>Medium Offset</v>
      </c>
      <c r="Y1060" s="8">
        <f>(Mercedes!X92)</f>
        <v>0</v>
      </c>
      <c r="Z1060" s="9" t="str">
        <f>(Mercedes!Y92)</f>
        <v>295/25R20</v>
      </c>
      <c r="AA1060" s="8" t="str">
        <f>(Mercedes!Z92)</f>
        <v>Steel Brakes Only, Customer may need to remove or modify dust cap</v>
      </c>
      <c r="AB1060" s="8" t="str">
        <f>(Mercedes!AA92)</f>
        <v>Included</v>
      </c>
      <c r="AC1060" s="8" t="str">
        <f>(Mercedes!AB92)</f>
        <v>LBM1415027C60-ZN</v>
      </c>
      <c r="AD1060" s="8">
        <f>(Mercedes!AC92)</f>
        <v>0</v>
      </c>
    </row>
    <row r="1061" spans="1:30" customFormat="1" x14ac:dyDescent="0.25">
      <c r="A1061" s="7" t="s">
        <v>1976</v>
      </c>
      <c r="B1061" s="8" t="str">
        <f>(Mercedes!A93)</f>
        <v>CLS63 AMG</v>
      </c>
      <c r="C1061" s="9" t="str">
        <f>(Mercedes!B93)</f>
        <v>2010-2018</v>
      </c>
      <c r="D1061" s="59" t="str">
        <f>(Mercedes!C93)</f>
        <v>FF15</v>
      </c>
      <c r="E1061" s="8" t="str">
        <f>(Mercedes!D93)</f>
        <v>Tarmac</v>
      </c>
      <c r="F1061" s="8" t="str">
        <f>(Mercedes!E93)</f>
        <v>15M009025013TM</v>
      </c>
      <c r="G1061" s="14">
        <f>(Mercedes!F93)</f>
        <v>24</v>
      </c>
      <c r="H1061" s="12" t="str">
        <f>(Mercedes!G93)</f>
        <v>20"</v>
      </c>
      <c r="I1061" s="12" t="str">
        <f>(Mercedes!H93)</f>
        <v>9.0"</v>
      </c>
      <c r="J1061" s="12" t="str">
        <f>(Mercedes!I93)</f>
        <v>25</v>
      </c>
      <c r="K1061" s="12" t="str">
        <f>(Mercedes!J93)</f>
        <v>5x112</v>
      </c>
      <c r="L1061" s="12">
        <f>(Mercedes!K93)</f>
        <v>66.56</v>
      </c>
      <c r="M1061" s="8" t="str">
        <f>(Mercedes!L93)</f>
        <v>Medium Offset</v>
      </c>
      <c r="N1061" s="8">
        <f>(Mercedes!M93)</f>
        <v>23.4</v>
      </c>
      <c r="O1061" s="9" t="str">
        <f>(Mercedes!N93)</f>
        <v>255/30R20</v>
      </c>
      <c r="P1061" s="60" t="str">
        <f>(Mercedes!O93)</f>
        <v>FF15</v>
      </c>
      <c r="Q1061" s="8" t="str">
        <f>(Mercedes!P93)</f>
        <v>15M010535013TM</v>
      </c>
      <c r="R1061" s="14">
        <f>(Mercedes!Q93)</f>
        <v>6</v>
      </c>
      <c r="S1061" s="12" t="str">
        <f>(Mercedes!R93)</f>
        <v>20"</v>
      </c>
      <c r="T1061" s="12" t="str">
        <f>(Mercedes!S93)</f>
        <v>10.5"</v>
      </c>
      <c r="U1061" s="12" t="str">
        <f>(Mercedes!T93)</f>
        <v>35</v>
      </c>
      <c r="V1061" s="12" t="str">
        <f>(Mercedes!U93)</f>
        <v>5x112</v>
      </c>
      <c r="W1061" s="12">
        <f>(Mercedes!V93)</f>
        <v>66.56</v>
      </c>
      <c r="X1061" s="8" t="str">
        <f>(Mercedes!W93)</f>
        <v>Medium Offset</v>
      </c>
      <c r="Y1061" s="8">
        <f>(Mercedes!X93)</f>
        <v>25.6</v>
      </c>
      <c r="Z1061" s="9" t="str">
        <f>(Mercedes!Y93)</f>
        <v>295/25R20</v>
      </c>
      <c r="AA1061" s="8" t="str">
        <f>(Mercedes!Z93)</f>
        <v>Steel Brakes Only, Customer may need to remove or modify dust cap</v>
      </c>
      <c r="AB1061" s="8" t="str">
        <f>(Mercedes!AA93)</f>
        <v>Included</v>
      </c>
      <c r="AC1061" s="8" t="str">
        <f>(Mercedes!AB93)</f>
        <v>LBM1415027C60-ZN</v>
      </c>
      <c r="AD1061" s="8">
        <f>(Mercedes!AC93)</f>
        <v>0</v>
      </c>
    </row>
    <row r="1062" spans="1:30" customFormat="1" x14ac:dyDescent="0.25">
      <c r="A1062" s="7" t="s">
        <v>1976</v>
      </c>
      <c r="B1062" s="8" t="str">
        <f>(Mercedes!A94)</f>
        <v>CLS-Class</v>
      </c>
      <c r="C1062" s="9" t="str">
        <f>(Mercedes!B94)</f>
        <v>2010-2018</v>
      </c>
      <c r="D1062" s="59" t="str">
        <f>(Mercedes!C94)</f>
        <v>FF01</v>
      </c>
      <c r="E1062" s="8" t="str">
        <f>(Mercedes!D94)</f>
        <v>Tarmac</v>
      </c>
      <c r="F1062" s="8" t="str">
        <f>(Mercedes!E94)</f>
        <v>01H009035013TM</v>
      </c>
      <c r="G1062" s="14">
        <f>(Mercedes!F94)</f>
        <v>19</v>
      </c>
      <c r="H1062" s="12" t="str">
        <f>(Mercedes!G94)</f>
        <v>20"</v>
      </c>
      <c r="I1062" s="12" t="str">
        <f>(Mercedes!H94)</f>
        <v>9.0"</v>
      </c>
      <c r="J1062" s="12" t="str">
        <f>(Mercedes!I94)</f>
        <v>35</v>
      </c>
      <c r="K1062" s="12" t="str">
        <f>(Mercedes!J94)</f>
        <v>5x112</v>
      </c>
      <c r="L1062" s="12">
        <f>(Mercedes!K94)</f>
        <v>66.56</v>
      </c>
      <c r="M1062" s="8" t="str">
        <f>(Mercedes!L94)</f>
        <v>High Offset</v>
      </c>
      <c r="N1062" s="8">
        <f>(Mercedes!M94)</f>
        <v>25.8</v>
      </c>
      <c r="O1062" s="9" t="str">
        <f>(Mercedes!N94)</f>
        <v>255/30R20</v>
      </c>
      <c r="P1062" s="60" t="str">
        <f>(Mercedes!O94)</f>
        <v>FF01</v>
      </c>
      <c r="Q1062" s="8" t="str">
        <f>(Mercedes!P94)</f>
        <v>01M010535013TM</v>
      </c>
      <c r="R1062" s="14">
        <f>(Mercedes!Q94)</f>
        <v>1</v>
      </c>
      <c r="S1062" s="12" t="str">
        <f>(Mercedes!R94)</f>
        <v>20"</v>
      </c>
      <c r="T1062" s="12" t="str">
        <f>(Mercedes!S94)</f>
        <v>10.5"</v>
      </c>
      <c r="U1062" s="12" t="str">
        <f>(Mercedes!T94)</f>
        <v>35</v>
      </c>
      <c r="V1062" s="12" t="str">
        <f>(Mercedes!U94)</f>
        <v>5x112</v>
      </c>
      <c r="W1062" s="12">
        <f>(Mercedes!V94)</f>
        <v>66.56</v>
      </c>
      <c r="X1062" s="8" t="str">
        <f>(Mercedes!W94)</f>
        <v>Medium Offset</v>
      </c>
      <c r="Y1062" s="8">
        <f>(Mercedes!X94)</f>
        <v>28</v>
      </c>
      <c r="Z1062" s="9" t="str">
        <f>(Mercedes!Y94)</f>
        <v>295/25R20</v>
      </c>
      <c r="AA1062" s="8" t="str">
        <f>(Mercedes!Z94)</f>
        <v>Requires 10mm spacer front, may need to remove or modify dust cap</v>
      </c>
      <c r="AB1062" s="8" t="str">
        <f>(Mercedes!AA94)</f>
        <v>Included</v>
      </c>
      <c r="AC1062" s="8" t="str">
        <f>(Mercedes!AB94)</f>
        <v>LBM1415027C60-ZN</v>
      </c>
      <c r="AD1062" s="8">
        <f>(Mercedes!AC94)</f>
        <v>0</v>
      </c>
    </row>
    <row r="1063" spans="1:30" customFormat="1" x14ac:dyDescent="0.25">
      <c r="A1063" s="7" t="s">
        <v>1976</v>
      </c>
      <c r="B1063" s="8" t="str">
        <f>(Mercedes!A95)</f>
        <v>CLS-Class</v>
      </c>
      <c r="C1063" s="9" t="str">
        <f>(Mercedes!B95)</f>
        <v>2010-2018</v>
      </c>
      <c r="D1063" s="59" t="str">
        <f>(Mercedes!C95)</f>
        <v>FF01</v>
      </c>
      <c r="E1063" s="8" t="str">
        <f>(Mercedes!D95)</f>
        <v>Liquid Silver</v>
      </c>
      <c r="F1063" s="8" t="str">
        <f>(Mercedes!E95)</f>
        <v>01H009035013LS</v>
      </c>
      <c r="G1063" s="14">
        <f>(Mercedes!F95)</f>
        <v>0</v>
      </c>
      <c r="H1063" s="12" t="str">
        <f>(Mercedes!G95)</f>
        <v>20"</v>
      </c>
      <c r="I1063" s="12" t="str">
        <f>(Mercedes!H95)</f>
        <v>9.0"</v>
      </c>
      <c r="J1063" s="12" t="str">
        <f>(Mercedes!I95)</f>
        <v>35</v>
      </c>
      <c r="K1063" s="12" t="str">
        <f>(Mercedes!J95)</f>
        <v>5x112</v>
      </c>
      <c r="L1063" s="12">
        <f>(Mercedes!K95)</f>
        <v>66.56</v>
      </c>
      <c r="M1063" s="8" t="str">
        <f>(Mercedes!L95)</f>
        <v>High Offset</v>
      </c>
      <c r="N1063" s="8">
        <f>(Mercedes!M95)</f>
        <v>25.8</v>
      </c>
      <c r="O1063" s="9" t="str">
        <f>(Mercedes!N95)</f>
        <v>255/30R20</v>
      </c>
      <c r="P1063" s="60" t="str">
        <f>(Mercedes!O95)</f>
        <v>FF01</v>
      </c>
      <c r="Q1063" s="8" t="str">
        <f>(Mercedes!P95)</f>
        <v>01M010535013LS</v>
      </c>
      <c r="R1063" s="14">
        <f>(Mercedes!Q95)</f>
        <v>26</v>
      </c>
      <c r="S1063" s="12" t="str">
        <f>(Mercedes!R95)</f>
        <v>20"</v>
      </c>
      <c r="T1063" s="12" t="str">
        <f>(Mercedes!S95)</f>
        <v>10.5"</v>
      </c>
      <c r="U1063" s="12" t="str">
        <f>(Mercedes!T95)</f>
        <v>35</v>
      </c>
      <c r="V1063" s="12" t="str">
        <f>(Mercedes!U95)</f>
        <v>5x112</v>
      </c>
      <c r="W1063" s="12">
        <f>(Mercedes!V95)</f>
        <v>66.56</v>
      </c>
      <c r="X1063" s="8" t="str">
        <f>(Mercedes!W95)</f>
        <v>Medium Offset</v>
      </c>
      <c r="Y1063" s="8">
        <f>(Mercedes!X95)</f>
        <v>28</v>
      </c>
      <c r="Z1063" s="9" t="str">
        <f>(Mercedes!Y95)</f>
        <v>295/25R20</v>
      </c>
      <c r="AA1063" s="8" t="str">
        <f>(Mercedes!Z95)</f>
        <v>Requires 10mm spacer front, may need to remove or modify dust cap</v>
      </c>
      <c r="AB1063" s="8">
        <f>(Mercedes!AA95)</f>
        <v>0</v>
      </c>
      <c r="AC1063" s="8" t="str">
        <f>(Mercedes!AB95)</f>
        <v>LBM1415027C60-ZN</v>
      </c>
      <c r="AD1063" s="8">
        <f>(Mercedes!AC95)</f>
        <v>0</v>
      </c>
    </row>
    <row r="1064" spans="1:30" customFormat="1" x14ac:dyDescent="0.25">
      <c r="A1064" s="7" t="s">
        <v>1976</v>
      </c>
      <c r="B1064" s="8" t="str">
        <f>(Mercedes!A96)</f>
        <v>CLS-Class</v>
      </c>
      <c r="C1064" s="9" t="str">
        <f>(Mercedes!B96)</f>
        <v>2010-2018</v>
      </c>
      <c r="D1064" s="59" t="str">
        <f>(Mercedes!C96)</f>
        <v>FF04</v>
      </c>
      <c r="E1064" s="8" t="str">
        <f>(Mercedes!D96)</f>
        <v>Tarmac</v>
      </c>
      <c r="F1064" s="8" t="str">
        <f>(Mercedes!E96)</f>
        <v>04H009035013TM</v>
      </c>
      <c r="G1064" s="14">
        <f>(Mercedes!F96)</f>
        <v>2</v>
      </c>
      <c r="H1064" s="12" t="str">
        <f>(Mercedes!G96)</f>
        <v>20"</v>
      </c>
      <c r="I1064" s="12" t="str">
        <f>(Mercedes!H96)</f>
        <v>9.0"</v>
      </c>
      <c r="J1064" s="12" t="str">
        <f>(Mercedes!I96)</f>
        <v>35</v>
      </c>
      <c r="K1064" s="12" t="str">
        <f>(Mercedes!J96)</f>
        <v>5x112</v>
      </c>
      <c r="L1064" s="12">
        <f>(Mercedes!K96)</f>
        <v>66.56</v>
      </c>
      <c r="M1064" s="8" t="str">
        <f>(Mercedes!L96)</f>
        <v>High Offset</v>
      </c>
      <c r="N1064" s="8">
        <f>(Mercedes!M96)</f>
        <v>24.8</v>
      </c>
      <c r="O1064" s="9" t="str">
        <f>(Mercedes!N96)</f>
        <v>255/30R20</v>
      </c>
      <c r="P1064" s="60" t="str">
        <f>(Mercedes!O96)</f>
        <v>FF04</v>
      </c>
      <c r="Q1064" s="8" t="str">
        <f>(Mercedes!P96)</f>
        <v>04M010535013TM</v>
      </c>
      <c r="R1064" s="14">
        <f>(Mercedes!Q96)</f>
        <v>28</v>
      </c>
      <c r="S1064" s="12" t="str">
        <f>(Mercedes!R96)</f>
        <v>20"</v>
      </c>
      <c r="T1064" s="12" t="str">
        <f>(Mercedes!S96)</f>
        <v>10.5"</v>
      </c>
      <c r="U1064" s="12" t="str">
        <f>(Mercedes!T96)</f>
        <v>35</v>
      </c>
      <c r="V1064" s="12" t="str">
        <f>(Mercedes!U96)</f>
        <v>5x112</v>
      </c>
      <c r="W1064" s="12">
        <f>(Mercedes!V96)</f>
        <v>66.56</v>
      </c>
      <c r="X1064" s="8" t="str">
        <f>(Mercedes!W96)</f>
        <v>Medium Offset</v>
      </c>
      <c r="Y1064" s="8">
        <f>(Mercedes!X96)</f>
        <v>0</v>
      </c>
      <c r="Z1064" s="9" t="str">
        <f>(Mercedes!Y96)</f>
        <v>295/25R20</v>
      </c>
      <c r="AA1064" s="8" t="str">
        <f>(Mercedes!Z96)</f>
        <v>Requires 10mm spacer front, may need to remove or modify dust cap</v>
      </c>
      <c r="AB1064" s="8" t="str">
        <f>(Mercedes!AA96)</f>
        <v>Included</v>
      </c>
      <c r="AC1064" s="8" t="str">
        <f>(Mercedes!AB96)</f>
        <v>LBM1415027C60-ZN</v>
      </c>
      <c r="AD1064" s="8">
        <f>(Mercedes!AC96)</f>
        <v>0</v>
      </c>
    </row>
    <row r="1065" spans="1:30" customFormat="1" x14ac:dyDescent="0.25">
      <c r="A1065" s="7" t="s">
        <v>1976</v>
      </c>
      <c r="B1065" s="8" t="str">
        <f>(Mercedes!A97)</f>
        <v>CLS-Class</v>
      </c>
      <c r="C1065" s="9" t="str">
        <f>(Mercedes!B97)</f>
        <v>2010-2018</v>
      </c>
      <c r="D1065" s="59" t="str">
        <f>(Mercedes!C97)</f>
        <v>FF04</v>
      </c>
      <c r="E1065" s="8" t="str">
        <f>(Mercedes!D97)</f>
        <v>Liquid Metal</v>
      </c>
      <c r="F1065" s="8" t="str">
        <f>(Mercedes!E97)</f>
        <v>04H009035013LM</v>
      </c>
      <c r="G1065" s="14">
        <f>(Mercedes!F97)</f>
        <v>1</v>
      </c>
      <c r="H1065" s="12" t="str">
        <f>(Mercedes!G97)</f>
        <v>20"</v>
      </c>
      <c r="I1065" s="12" t="str">
        <f>(Mercedes!H97)</f>
        <v>9.0"</v>
      </c>
      <c r="J1065" s="12" t="str">
        <f>(Mercedes!I97)</f>
        <v>35</v>
      </c>
      <c r="K1065" s="12" t="str">
        <f>(Mercedes!J97)</f>
        <v>5x112</v>
      </c>
      <c r="L1065" s="12">
        <f>(Mercedes!K97)</f>
        <v>66.56</v>
      </c>
      <c r="M1065" s="8" t="str">
        <f>(Mercedes!L97)</f>
        <v>High Offset</v>
      </c>
      <c r="N1065" s="8">
        <f>(Mercedes!M97)</f>
        <v>24.8</v>
      </c>
      <c r="O1065" s="9" t="str">
        <f>(Mercedes!N97)</f>
        <v>255/30R20</v>
      </c>
      <c r="P1065" s="60" t="str">
        <f>(Mercedes!O97)</f>
        <v>FF04</v>
      </c>
      <c r="Q1065" s="8" t="str">
        <f>(Mercedes!P97)</f>
        <v>04M010535013LM</v>
      </c>
      <c r="R1065" s="14">
        <f>(Mercedes!Q97)</f>
        <v>1</v>
      </c>
      <c r="S1065" s="12" t="str">
        <f>(Mercedes!R97)</f>
        <v>20"</v>
      </c>
      <c r="T1065" s="12" t="str">
        <f>(Mercedes!S97)</f>
        <v>10.5"</v>
      </c>
      <c r="U1065" s="12" t="str">
        <f>(Mercedes!T97)</f>
        <v>35</v>
      </c>
      <c r="V1065" s="12" t="str">
        <f>(Mercedes!U97)</f>
        <v>5x112</v>
      </c>
      <c r="W1065" s="12">
        <f>(Mercedes!V97)</f>
        <v>66.56</v>
      </c>
      <c r="X1065" s="8" t="str">
        <f>(Mercedes!W97)</f>
        <v>Medium Offset</v>
      </c>
      <c r="Y1065" s="8">
        <f>(Mercedes!X97)</f>
        <v>0</v>
      </c>
      <c r="Z1065" s="9" t="str">
        <f>(Mercedes!Y97)</f>
        <v>295/25R20</v>
      </c>
      <c r="AA1065" s="8" t="str">
        <f>(Mercedes!Z97)</f>
        <v>Requires 10mm spacer front, may need to remove or modify dust cap</v>
      </c>
      <c r="AB1065" s="8">
        <f>(Mercedes!AA97)</f>
        <v>0</v>
      </c>
      <c r="AC1065" s="8" t="str">
        <f>(Mercedes!AB97)</f>
        <v>LBM1415027C60-ZN</v>
      </c>
      <c r="AD1065" s="8">
        <f>(Mercedes!AC97)</f>
        <v>0</v>
      </c>
    </row>
    <row r="1066" spans="1:30" customFormat="1" x14ac:dyDescent="0.25">
      <c r="A1066" s="7" t="s">
        <v>1976</v>
      </c>
      <c r="B1066" s="8" t="e">
        <f>(Mercedes!#REF!)</f>
        <v>#REF!</v>
      </c>
      <c r="C1066" s="9" t="e">
        <f>(Mercedes!#REF!)</f>
        <v>#REF!</v>
      </c>
      <c r="D1066" s="59" t="e">
        <f>(Mercedes!#REF!)</f>
        <v>#REF!</v>
      </c>
      <c r="E1066" s="8" t="e">
        <f>(Mercedes!#REF!)</f>
        <v>#REF!</v>
      </c>
      <c r="F1066" s="8" t="e">
        <f>(Mercedes!#REF!)</f>
        <v>#REF!</v>
      </c>
      <c r="G1066" s="14" t="e">
        <f>(Mercedes!#REF!)</f>
        <v>#REF!</v>
      </c>
      <c r="H1066" s="12" t="e">
        <f>(Mercedes!#REF!)</f>
        <v>#REF!</v>
      </c>
      <c r="I1066" s="12" t="e">
        <f>(Mercedes!#REF!)</f>
        <v>#REF!</v>
      </c>
      <c r="J1066" s="12" t="e">
        <f>(Mercedes!#REF!)</f>
        <v>#REF!</v>
      </c>
      <c r="K1066" s="12" t="e">
        <f>(Mercedes!#REF!)</f>
        <v>#REF!</v>
      </c>
      <c r="L1066" s="12" t="e">
        <f>(Mercedes!#REF!)</f>
        <v>#REF!</v>
      </c>
      <c r="M1066" s="8" t="e">
        <f>(Mercedes!#REF!)</f>
        <v>#REF!</v>
      </c>
      <c r="N1066" s="8" t="e">
        <f>(Mercedes!#REF!)</f>
        <v>#REF!</v>
      </c>
      <c r="O1066" s="9" t="e">
        <f>(Mercedes!#REF!)</f>
        <v>#REF!</v>
      </c>
      <c r="P1066" s="60" t="e">
        <f>(Mercedes!#REF!)</f>
        <v>#REF!</v>
      </c>
      <c r="Q1066" s="8" t="e">
        <f>(Mercedes!#REF!)</f>
        <v>#REF!</v>
      </c>
      <c r="R1066" s="14" t="e">
        <f>(Mercedes!#REF!)</f>
        <v>#REF!</v>
      </c>
      <c r="S1066" s="12" t="e">
        <f>(Mercedes!#REF!)</f>
        <v>#REF!</v>
      </c>
      <c r="T1066" s="12" t="e">
        <f>(Mercedes!#REF!)</f>
        <v>#REF!</v>
      </c>
      <c r="U1066" s="12" t="e">
        <f>(Mercedes!#REF!)</f>
        <v>#REF!</v>
      </c>
      <c r="V1066" s="12" t="e">
        <f>(Mercedes!#REF!)</f>
        <v>#REF!</v>
      </c>
      <c r="W1066" s="12" t="e">
        <f>(Mercedes!#REF!)</f>
        <v>#REF!</v>
      </c>
      <c r="X1066" s="8" t="e">
        <f>(Mercedes!#REF!)</f>
        <v>#REF!</v>
      </c>
      <c r="Y1066" s="8" t="e">
        <f>(Mercedes!#REF!)</f>
        <v>#REF!</v>
      </c>
      <c r="Z1066" s="9" t="e">
        <f>(Mercedes!#REF!)</f>
        <v>#REF!</v>
      </c>
      <c r="AA1066" s="8" t="e">
        <f>(Mercedes!#REF!)</f>
        <v>#REF!</v>
      </c>
      <c r="AB1066" s="8" t="e">
        <f>(Mercedes!#REF!)</f>
        <v>#REF!</v>
      </c>
      <c r="AC1066" s="8" t="e">
        <f>(Mercedes!#REF!)</f>
        <v>#REF!</v>
      </c>
      <c r="AD1066" s="8" t="e">
        <f>(Mercedes!#REF!)</f>
        <v>#REF!</v>
      </c>
    </row>
    <row r="1067" spans="1:30" customFormat="1" x14ac:dyDescent="0.25">
      <c r="A1067" s="7" t="s">
        <v>1976</v>
      </c>
      <c r="B1067" s="8" t="e">
        <f>(Mercedes!#REF!)</f>
        <v>#REF!</v>
      </c>
      <c r="C1067" s="9" t="e">
        <f>(Mercedes!#REF!)</f>
        <v>#REF!</v>
      </c>
      <c r="D1067" s="59" t="e">
        <f>(Mercedes!#REF!)</f>
        <v>#REF!</v>
      </c>
      <c r="E1067" s="8" t="e">
        <f>(Mercedes!#REF!)</f>
        <v>#REF!</v>
      </c>
      <c r="F1067" s="8" t="e">
        <f>(Mercedes!#REF!)</f>
        <v>#REF!</v>
      </c>
      <c r="G1067" s="14" t="e">
        <f>(Mercedes!#REF!)</f>
        <v>#REF!</v>
      </c>
      <c r="H1067" s="12" t="e">
        <f>(Mercedes!#REF!)</f>
        <v>#REF!</v>
      </c>
      <c r="I1067" s="12" t="e">
        <f>(Mercedes!#REF!)</f>
        <v>#REF!</v>
      </c>
      <c r="J1067" s="12" t="e">
        <f>(Mercedes!#REF!)</f>
        <v>#REF!</v>
      </c>
      <c r="K1067" s="12" t="e">
        <f>(Mercedes!#REF!)</f>
        <v>#REF!</v>
      </c>
      <c r="L1067" s="12" t="e">
        <f>(Mercedes!#REF!)</f>
        <v>#REF!</v>
      </c>
      <c r="M1067" s="8" t="e">
        <f>(Mercedes!#REF!)</f>
        <v>#REF!</v>
      </c>
      <c r="N1067" s="8" t="e">
        <f>(Mercedes!#REF!)</f>
        <v>#REF!</v>
      </c>
      <c r="O1067" s="9" t="e">
        <f>(Mercedes!#REF!)</f>
        <v>#REF!</v>
      </c>
      <c r="P1067" s="60" t="e">
        <f>(Mercedes!#REF!)</f>
        <v>#REF!</v>
      </c>
      <c r="Q1067" s="8" t="e">
        <f>(Mercedes!#REF!)</f>
        <v>#REF!</v>
      </c>
      <c r="R1067" s="14" t="e">
        <f>(Mercedes!#REF!)</f>
        <v>#REF!</v>
      </c>
      <c r="S1067" s="12" t="e">
        <f>(Mercedes!#REF!)</f>
        <v>#REF!</v>
      </c>
      <c r="T1067" s="12" t="e">
        <f>(Mercedes!#REF!)</f>
        <v>#REF!</v>
      </c>
      <c r="U1067" s="12" t="e">
        <f>(Mercedes!#REF!)</f>
        <v>#REF!</v>
      </c>
      <c r="V1067" s="12" t="e">
        <f>(Mercedes!#REF!)</f>
        <v>#REF!</v>
      </c>
      <c r="W1067" s="12" t="e">
        <f>(Mercedes!#REF!)</f>
        <v>#REF!</v>
      </c>
      <c r="X1067" s="8" t="e">
        <f>(Mercedes!#REF!)</f>
        <v>#REF!</v>
      </c>
      <c r="Y1067" s="8" t="e">
        <f>(Mercedes!#REF!)</f>
        <v>#REF!</v>
      </c>
      <c r="Z1067" s="9" t="e">
        <f>(Mercedes!#REF!)</f>
        <v>#REF!</v>
      </c>
      <c r="AA1067" s="8" t="e">
        <f>(Mercedes!#REF!)</f>
        <v>#REF!</v>
      </c>
      <c r="AB1067" s="8" t="e">
        <f>(Mercedes!#REF!)</f>
        <v>#REF!</v>
      </c>
      <c r="AC1067" s="8" t="e">
        <f>(Mercedes!#REF!)</f>
        <v>#REF!</v>
      </c>
      <c r="AD1067" s="8" t="e">
        <f>(Mercedes!#REF!)</f>
        <v>#REF!</v>
      </c>
    </row>
    <row r="1068" spans="1:30" customFormat="1" x14ac:dyDescent="0.25">
      <c r="A1068" s="7" t="s">
        <v>1976</v>
      </c>
      <c r="B1068" s="8" t="e">
        <f>(Mercedes!#REF!)</f>
        <v>#REF!</v>
      </c>
      <c r="C1068" s="9" t="e">
        <f>(Mercedes!#REF!)</f>
        <v>#REF!</v>
      </c>
      <c r="D1068" s="59" t="e">
        <f>(Mercedes!#REF!)</f>
        <v>#REF!</v>
      </c>
      <c r="E1068" s="8" t="e">
        <f>(Mercedes!#REF!)</f>
        <v>#REF!</v>
      </c>
      <c r="F1068" s="8" t="e">
        <f>(Mercedes!#REF!)</f>
        <v>#REF!</v>
      </c>
      <c r="G1068" s="14" t="e">
        <f>(Mercedes!#REF!)</f>
        <v>#REF!</v>
      </c>
      <c r="H1068" s="12" t="e">
        <f>(Mercedes!#REF!)</f>
        <v>#REF!</v>
      </c>
      <c r="I1068" s="12" t="e">
        <f>(Mercedes!#REF!)</f>
        <v>#REF!</v>
      </c>
      <c r="J1068" s="12" t="e">
        <f>(Mercedes!#REF!)</f>
        <v>#REF!</v>
      </c>
      <c r="K1068" s="12" t="e">
        <f>(Mercedes!#REF!)</f>
        <v>#REF!</v>
      </c>
      <c r="L1068" s="12" t="e">
        <f>(Mercedes!#REF!)</f>
        <v>#REF!</v>
      </c>
      <c r="M1068" s="8" t="e">
        <f>(Mercedes!#REF!)</f>
        <v>#REF!</v>
      </c>
      <c r="N1068" s="8" t="e">
        <f>(Mercedes!#REF!)</f>
        <v>#REF!</v>
      </c>
      <c r="O1068" s="9" t="e">
        <f>(Mercedes!#REF!)</f>
        <v>#REF!</v>
      </c>
      <c r="P1068" s="60" t="e">
        <f>(Mercedes!#REF!)</f>
        <v>#REF!</v>
      </c>
      <c r="Q1068" s="8" t="e">
        <f>(Mercedes!#REF!)</f>
        <v>#REF!</v>
      </c>
      <c r="R1068" s="14" t="e">
        <f>(Mercedes!#REF!)</f>
        <v>#REF!</v>
      </c>
      <c r="S1068" s="12" t="e">
        <f>(Mercedes!#REF!)</f>
        <v>#REF!</v>
      </c>
      <c r="T1068" s="12" t="e">
        <f>(Mercedes!#REF!)</f>
        <v>#REF!</v>
      </c>
      <c r="U1068" s="12" t="e">
        <f>(Mercedes!#REF!)</f>
        <v>#REF!</v>
      </c>
      <c r="V1068" s="12" t="e">
        <f>(Mercedes!#REF!)</f>
        <v>#REF!</v>
      </c>
      <c r="W1068" s="12" t="e">
        <f>(Mercedes!#REF!)</f>
        <v>#REF!</v>
      </c>
      <c r="X1068" s="8" t="e">
        <f>(Mercedes!#REF!)</f>
        <v>#REF!</v>
      </c>
      <c r="Y1068" s="8" t="e">
        <f>(Mercedes!#REF!)</f>
        <v>#REF!</v>
      </c>
      <c r="Z1068" s="9" t="e">
        <f>(Mercedes!#REF!)</f>
        <v>#REF!</v>
      </c>
      <c r="AA1068" s="8" t="e">
        <f>(Mercedes!#REF!)</f>
        <v>#REF!</v>
      </c>
      <c r="AB1068" s="8" t="e">
        <f>(Mercedes!#REF!)</f>
        <v>#REF!</v>
      </c>
      <c r="AC1068" s="8" t="e">
        <f>(Mercedes!#REF!)</f>
        <v>#REF!</v>
      </c>
      <c r="AD1068" s="8" t="e">
        <f>(Mercedes!#REF!)</f>
        <v>#REF!</v>
      </c>
    </row>
    <row r="1069" spans="1:30" customFormat="1" x14ac:dyDescent="0.25">
      <c r="A1069" s="7" t="s">
        <v>1976</v>
      </c>
      <c r="B1069" s="8" t="e">
        <f>(Mercedes!#REF!)</f>
        <v>#REF!</v>
      </c>
      <c r="C1069" s="9" t="e">
        <f>(Mercedes!#REF!)</f>
        <v>#REF!</v>
      </c>
      <c r="D1069" s="59" t="e">
        <f>(Mercedes!#REF!)</f>
        <v>#REF!</v>
      </c>
      <c r="E1069" s="8" t="e">
        <f>(Mercedes!#REF!)</f>
        <v>#REF!</v>
      </c>
      <c r="F1069" s="8" t="e">
        <f>(Mercedes!#REF!)</f>
        <v>#REF!</v>
      </c>
      <c r="G1069" s="14" t="e">
        <f>(Mercedes!#REF!)</f>
        <v>#REF!</v>
      </c>
      <c r="H1069" s="12" t="e">
        <f>(Mercedes!#REF!)</f>
        <v>#REF!</v>
      </c>
      <c r="I1069" s="12" t="e">
        <f>(Mercedes!#REF!)</f>
        <v>#REF!</v>
      </c>
      <c r="J1069" s="12" t="e">
        <f>(Mercedes!#REF!)</f>
        <v>#REF!</v>
      </c>
      <c r="K1069" s="12" t="e">
        <f>(Mercedes!#REF!)</f>
        <v>#REF!</v>
      </c>
      <c r="L1069" s="12" t="e">
        <f>(Mercedes!#REF!)</f>
        <v>#REF!</v>
      </c>
      <c r="M1069" s="8" t="e">
        <f>(Mercedes!#REF!)</f>
        <v>#REF!</v>
      </c>
      <c r="N1069" s="8" t="e">
        <f>(Mercedes!#REF!)</f>
        <v>#REF!</v>
      </c>
      <c r="O1069" s="9" t="e">
        <f>(Mercedes!#REF!)</f>
        <v>#REF!</v>
      </c>
      <c r="P1069" s="60" t="e">
        <f>(Mercedes!#REF!)</f>
        <v>#REF!</v>
      </c>
      <c r="Q1069" s="8" t="e">
        <f>(Mercedes!#REF!)</f>
        <v>#REF!</v>
      </c>
      <c r="R1069" s="14" t="e">
        <f>(Mercedes!#REF!)</f>
        <v>#REF!</v>
      </c>
      <c r="S1069" s="12" t="e">
        <f>(Mercedes!#REF!)</f>
        <v>#REF!</v>
      </c>
      <c r="T1069" s="12" t="e">
        <f>(Mercedes!#REF!)</f>
        <v>#REF!</v>
      </c>
      <c r="U1069" s="12" t="e">
        <f>(Mercedes!#REF!)</f>
        <v>#REF!</v>
      </c>
      <c r="V1069" s="12" t="e">
        <f>(Mercedes!#REF!)</f>
        <v>#REF!</v>
      </c>
      <c r="W1069" s="12" t="e">
        <f>(Mercedes!#REF!)</f>
        <v>#REF!</v>
      </c>
      <c r="X1069" s="8" t="e">
        <f>(Mercedes!#REF!)</f>
        <v>#REF!</v>
      </c>
      <c r="Y1069" s="8" t="e">
        <f>(Mercedes!#REF!)</f>
        <v>#REF!</v>
      </c>
      <c r="Z1069" s="9" t="e">
        <f>(Mercedes!#REF!)</f>
        <v>#REF!</v>
      </c>
      <c r="AA1069" s="8" t="e">
        <f>(Mercedes!#REF!)</f>
        <v>#REF!</v>
      </c>
      <c r="AB1069" s="8" t="e">
        <f>(Mercedes!#REF!)</f>
        <v>#REF!</v>
      </c>
      <c r="AC1069" s="8" t="e">
        <f>(Mercedes!#REF!)</f>
        <v>#REF!</v>
      </c>
      <c r="AD1069" s="8" t="e">
        <f>(Mercedes!#REF!)</f>
        <v>#REF!</v>
      </c>
    </row>
    <row r="1070" spans="1:30" customFormat="1" x14ac:dyDescent="0.25">
      <c r="A1070" s="7" t="s">
        <v>1976</v>
      </c>
      <c r="B1070" s="8" t="e">
        <f>(Mercedes!#REF!)</f>
        <v>#REF!</v>
      </c>
      <c r="C1070" s="9" t="e">
        <f>(Mercedes!#REF!)</f>
        <v>#REF!</v>
      </c>
      <c r="D1070" s="59" t="e">
        <f>(Mercedes!#REF!)</f>
        <v>#REF!</v>
      </c>
      <c r="E1070" s="8" t="e">
        <f>(Mercedes!#REF!)</f>
        <v>#REF!</v>
      </c>
      <c r="F1070" s="8" t="e">
        <f>(Mercedes!#REF!)</f>
        <v>#REF!</v>
      </c>
      <c r="G1070" s="14" t="e">
        <f>(Mercedes!#REF!)</f>
        <v>#REF!</v>
      </c>
      <c r="H1070" s="12" t="e">
        <f>(Mercedes!#REF!)</f>
        <v>#REF!</v>
      </c>
      <c r="I1070" s="12" t="e">
        <f>(Mercedes!#REF!)</f>
        <v>#REF!</v>
      </c>
      <c r="J1070" s="12" t="e">
        <f>(Mercedes!#REF!)</f>
        <v>#REF!</v>
      </c>
      <c r="K1070" s="12" t="e">
        <f>(Mercedes!#REF!)</f>
        <v>#REF!</v>
      </c>
      <c r="L1070" s="12" t="e">
        <f>(Mercedes!#REF!)</f>
        <v>#REF!</v>
      </c>
      <c r="M1070" s="8" t="e">
        <f>(Mercedes!#REF!)</f>
        <v>#REF!</v>
      </c>
      <c r="N1070" s="8" t="e">
        <f>(Mercedes!#REF!)</f>
        <v>#REF!</v>
      </c>
      <c r="O1070" s="9" t="e">
        <f>(Mercedes!#REF!)</f>
        <v>#REF!</v>
      </c>
      <c r="P1070" s="60" t="e">
        <f>(Mercedes!#REF!)</f>
        <v>#REF!</v>
      </c>
      <c r="Q1070" s="8" t="e">
        <f>(Mercedes!#REF!)</f>
        <v>#REF!</v>
      </c>
      <c r="R1070" s="14" t="e">
        <f>(Mercedes!#REF!)</f>
        <v>#REF!</v>
      </c>
      <c r="S1070" s="12" t="e">
        <f>(Mercedes!#REF!)</f>
        <v>#REF!</v>
      </c>
      <c r="T1070" s="12" t="e">
        <f>(Mercedes!#REF!)</f>
        <v>#REF!</v>
      </c>
      <c r="U1070" s="12" t="e">
        <f>(Mercedes!#REF!)</f>
        <v>#REF!</v>
      </c>
      <c r="V1070" s="12" t="e">
        <f>(Mercedes!#REF!)</f>
        <v>#REF!</v>
      </c>
      <c r="W1070" s="12" t="e">
        <f>(Mercedes!#REF!)</f>
        <v>#REF!</v>
      </c>
      <c r="X1070" s="8" t="e">
        <f>(Mercedes!#REF!)</f>
        <v>#REF!</v>
      </c>
      <c r="Y1070" s="8" t="e">
        <f>(Mercedes!#REF!)</f>
        <v>#REF!</v>
      </c>
      <c r="Z1070" s="9" t="e">
        <f>(Mercedes!#REF!)</f>
        <v>#REF!</v>
      </c>
      <c r="AA1070" s="8" t="e">
        <f>(Mercedes!#REF!)</f>
        <v>#REF!</v>
      </c>
      <c r="AB1070" s="8" t="e">
        <f>(Mercedes!#REF!)</f>
        <v>#REF!</v>
      </c>
      <c r="AC1070" s="8" t="e">
        <f>(Mercedes!#REF!)</f>
        <v>#REF!</v>
      </c>
      <c r="AD1070" s="8" t="e">
        <f>(Mercedes!#REF!)</f>
        <v>#REF!</v>
      </c>
    </row>
    <row r="1071" spans="1:30" customFormat="1" x14ac:dyDescent="0.25">
      <c r="A1071" s="33" t="s">
        <v>1976</v>
      </c>
      <c r="B1071" s="8" t="str">
        <f>(Mercedes!A103)</f>
        <v>E43 (W213)</v>
      </c>
      <c r="C1071" s="9" t="str">
        <f>(Mercedes!B103)</f>
        <v>2016-2018</v>
      </c>
      <c r="D1071" s="59" t="str">
        <f>(Mercedes!C103)</f>
        <v>FF04</v>
      </c>
      <c r="E1071" s="8" t="str">
        <f>(Mercedes!D103)</f>
        <v>Tarmac</v>
      </c>
      <c r="F1071" s="8" t="str">
        <f>(Mercedes!E103)</f>
        <v>04M009025013TM</v>
      </c>
      <c r="G1071" s="14">
        <f>(Mercedes!F103)</f>
        <v>7</v>
      </c>
      <c r="H1071" s="12" t="str">
        <f>(Mercedes!G103)</f>
        <v>20"</v>
      </c>
      <c r="I1071" s="12" t="str">
        <f>(Mercedes!H103)</f>
        <v>9.0"</v>
      </c>
      <c r="J1071" s="12" t="str">
        <f>(Mercedes!I103)</f>
        <v>25</v>
      </c>
      <c r="K1071" s="12" t="str">
        <f>(Mercedes!J103)</f>
        <v>5x112</v>
      </c>
      <c r="L1071" s="12">
        <f>(Mercedes!K103)</f>
        <v>66.56</v>
      </c>
      <c r="M1071" s="8" t="str">
        <f>(Mercedes!L103)</f>
        <v>Medium Offset</v>
      </c>
      <c r="N1071" s="8">
        <f>(Mercedes!M103)</f>
        <v>24.8</v>
      </c>
      <c r="O1071" s="9" t="str">
        <f>(Mercedes!N103)</f>
        <v>245/35R20</v>
      </c>
      <c r="P1071" s="60" t="str">
        <f>(Mercedes!O103)</f>
        <v>FF04</v>
      </c>
      <c r="Q1071" s="8" t="str">
        <f>(Mercedes!P103)</f>
        <v>04M009025013TM</v>
      </c>
      <c r="R1071" s="14">
        <f>(Mercedes!Q103)</f>
        <v>7</v>
      </c>
      <c r="S1071" s="12" t="str">
        <f>(Mercedes!R103)</f>
        <v>20"</v>
      </c>
      <c r="T1071" s="12" t="str">
        <f>(Mercedes!S103)</f>
        <v>9.0"</v>
      </c>
      <c r="U1071" s="12" t="str">
        <f>(Mercedes!T103)</f>
        <v>25</v>
      </c>
      <c r="V1071" s="12" t="str">
        <f>(Mercedes!U103)</f>
        <v>5x112</v>
      </c>
      <c r="W1071" s="12">
        <f>(Mercedes!V103)</f>
        <v>66.56</v>
      </c>
      <c r="X1071" s="8" t="str">
        <f>(Mercedes!W103)</f>
        <v>Medium Offset</v>
      </c>
      <c r="Y1071" s="8">
        <f>(Mercedes!X103)</f>
        <v>24.8</v>
      </c>
      <c r="Z1071" s="9" t="str">
        <f>(Mercedes!Y103)</f>
        <v>275/30R20</v>
      </c>
      <c r="AA1071" s="8" t="str">
        <f>(Mercedes!Z103)</f>
        <v>F2 Fitment, aggressive</v>
      </c>
      <c r="AB1071" s="8" t="str">
        <f>(Mercedes!AA103)</f>
        <v>Included</v>
      </c>
      <c r="AC1071" s="8" t="str">
        <f>(Mercedes!AB103)</f>
        <v>LBM1415027C60-ZN</v>
      </c>
      <c r="AD1071" s="8">
        <f>(Mercedes!AC103)</f>
        <v>0</v>
      </c>
    </row>
    <row r="1072" spans="1:30" customFormat="1" x14ac:dyDescent="0.25">
      <c r="A1072" s="33" t="s">
        <v>1976</v>
      </c>
      <c r="B1072" s="8" t="str">
        <f>(Mercedes!A104)</f>
        <v>E43 (W213)</v>
      </c>
      <c r="C1072" s="9" t="str">
        <f>(Mercedes!B104)</f>
        <v>2016-2018</v>
      </c>
      <c r="D1072" s="59" t="str">
        <f>(Mercedes!C104)</f>
        <v>FF04</v>
      </c>
      <c r="E1072" s="8" t="str">
        <f>(Mercedes!D104)</f>
        <v>Liquid Metal</v>
      </c>
      <c r="F1072" s="8" t="str">
        <f>(Mercedes!E104)</f>
        <v>04M009025013LM</v>
      </c>
      <c r="G1072" s="14">
        <f>(Mercedes!F104)</f>
        <v>9</v>
      </c>
      <c r="H1072" s="12" t="str">
        <f>(Mercedes!G104)</f>
        <v>20"</v>
      </c>
      <c r="I1072" s="12" t="str">
        <f>(Mercedes!H104)</f>
        <v>9.0"</v>
      </c>
      <c r="J1072" s="12" t="str">
        <f>(Mercedes!I104)</f>
        <v>25</v>
      </c>
      <c r="K1072" s="12" t="str">
        <f>(Mercedes!J104)</f>
        <v>5x112</v>
      </c>
      <c r="L1072" s="12">
        <f>(Mercedes!K104)</f>
        <v>66.56</v>
      </c>
      <c r="M1072" s="8" t="str">
        <f>(Mercedes!L104)</f>
        <v>Medium Offset</v>
      </c>
      <c r="N1072" s="8">
        <f>(Mercedes!M104)</f>
        <v>24.8</v>
      </c>
      <c r="O1072" s="9" t="str">
        <f>(Mercedes!N104)</f>
        <v>245/35R20</v>
      </c>
      <c r="P1072" s="60" t="str">
        <f>(Mercedes!O104)</f>
        <v>FF04</v>
      </c>
      <c r="Q1072" s="8" t="str">
        <f>(Mercedes!P104)</f>
        <v>04M009025013LM</v>
      </c>
      <c r="R1072" s="14">
        <f>(Mercedes!Q104)</f>
        <v>9</v>
      </c>
      <c r="S1072" s="12" t="str">
        <f>(Mercedes!R104)</f>
        <v>20"</v>
      </c>
      <c r="T1072" s="12" t="str">
        <f>(Mercedes!S104)</f>
        <v>9.0"</v>
      </c>
      <c r="U1072" s="12" t="str">
        <f>(Mercedes!T104)</f>
        <v>25</v>
      </c>
      <c r="V1072" s="12" t="str">
        <f>(Mercedes!U104)</f>
        <v>5x112</v>
      </c>
      <c r="W1072" s="12">
        <f>(Mercedes!V104)</f>
        <v>66.56</v>
      </c>
      <c r="X1072" s="8" t="str">
        <f>(Mercedes!W104)</f>
        <v>Medium Offset</v>
      </c>
      <c r="Y1072" s="8">
        <f>(Mercedes!X104)</f>
        <v>24.8</v>
      </c>
      <c r="Z1072" s="9" t="str">
        <f>(Mercedes!Y104)</f>
        <v>275/30R20</v>
      </c>
      <c r="AA1072" s="8" t="str">
        <f>(Mercedes!Z104)</f>
        <v>F2 Fitment, aggressive</v>
      </c>
      <c r="AB1072" s="8">
        <f>(Mercedes!AA104)</f>
        <v>0</v>
      </c>
      <c r="AC1072" s="8" t="str">
        <f>(Mercedes!AB104)</f>
        <v>LBM1415027C60-ZN</v>
      </c>
      <c r="AD1072" s="8">
        <f>(Mercedes!AC104)</f>
        <v>0</v>
      </c>
    </row>
    <row r="1073" spans="1:30" customFormat="1" x14ac:dyDescent="0.25">
      <c r="A1073" s="33" t="s">
        <v>1976</v>
      </c>
      <c r="B1073" s="8" t="str">
        <f>(Mercedes!A105)</f>
        <v>E43 (W213)</v>
      </c>
      <c r="C1073" s="9" t="str">
        <f>(Mercedes!B105)</f>
        <v>2016-2018</v>
      </c>
      <c r="D1073" s="59" t="str">
        <f>(Mercedes!C105)</f>
        <v>FF10</v>
      </c>
      <c r="E1073" s="8" t="str">
        <f>(Mercedes!D105)</f>
        <v>Tarmac</v>
      </c>
      <c r="F1073" s="8" t="str">
        <f>(Mercedes!E105)</f>
        <v>10M009025013TM</v>
      </c>
      <c r="G1073" s="14">
        <f>(Mercedes!F105)</f>
        <v>24</v>
      </c>
      <c r="H1073" s="12" t="str">
        <f>(Mercedes!G105)</f>
        <v>20"</v>
      </c>
      <c r="I1073" s="12" t="str">
        <f>(Mercedes!H105)</f>
        <v>9.0"</v>
      </c>
      <c r="J1073" s="12" t="str">
        <f>(Mercedes!I105)</f>
        <v>25</v>
      </c>
      <c r="K1073" s="12" t="str">
        <f>(Mercedes!J105)</f>
        <v>5x112</v>
      </c>
      <c r="L1073" s="12">
        <f>(Mercedes!K105)</f>
        <v>66.56</v>
      </c>
      <c r="M1073" s="8" t="str">
        <f>(Mercedes!L105)</f>
        <v>Medium Offset</v>
      </c>
      <c r="N1073" s="8">
        <f>(Mercedes!M105)</f>
        <v>0</v>
      </c>
      <c r="O1073" s="9" t="str">
        <f>(Mercedes!N105)</f>
        <v>245/35R20</v>
      </c>
      <c r="P1073" s="60" t="str">
        <f>(Mercedes!O105)</f>
        <v>FF10</v>
      </c>
      <c r="Q1073" s="8" t="str">
        <f>(Mercedes!P105)</f>
        <v>10M009025013TM</v>
      </c>
      <c r="R1073" s="14">
        <f>(Mercedes!Q105)</f>
        <v>24</v>
      </c>
      <c r="S1073" s="12" t="str">
        <f>(Mercedes!R105)</f>
        <v>20"</v>
      </c>
      <c r="T1073" s="12" t="str">
        <f>(Mercedes!S105)</f>
        <v>9.0"</v>
      </c>
      <c r="U1073" s="12" t="str">
        <f>(Mercedes!T105)</f>
        <v>25</v>
      </c>
      <c r="V1073" s="12" t="str">
        <f>(Mercedes!U105)</f>
        <v>5x112</v>
      </c>
      <c r="W1073" s="12">
        <f>(Mercedes!V105)</f>
        <v>66.56</v>
      </c>
      <c r="X1073" s="8" t="str">
        <f>(Mercedes!W105)</f>
        <v>Medium Offset</v>
      </c>
      <c r="Y1073" s="8">
        <f>(Mercedes!X105)</f>
        <v>0</v>
      </c>
      <c r="Z1073" s="9" t="str">
        <f>(Mercedes!Y105)</f>
        <v>275/30R20</v>
      </c>
      <c r="AA1073" s="8" t="str">
        <f>(Mercedes!Z105)</f>
        <v>F2 Fitment, aggressive</v>
      </c>
      <c r="AB1073" s="8" t="str">
        <f>(Mercedes!AA105)</f>
        <v>Included</v>
      </c>
      <c r="AC1073" s="8" t="str">
        <f>(Mercedes!AB105)</f>
        <v>LBM1415027C60-ZN</v>
      </c>
      <c r="AD1073" s="8">
        <f>(Mercedes!AC105)</f>
        <v>0</v>
      </c>
    </row>
    <row r="1074" spans="1:30" customFormat="1" x14ac:dyDescent="0.25">
      <c r="A1074" s="33" t="s">
        <v>1976</v>
      </c>
      <c r="B1074" s="8" t="str">
        <f>(Mercedes!A106)</f>
        <v>E43 (W213)</v>
      </c>
      <c r="C1074" s="9" t="str">
        <f>(Mercedes!B106)</f>
        <v>2016-2018</v>
      </c>
      <c r="D1074" s="59" t="str">
        <f>(Mercedes!C106)</f>
        <v>FF10</v>
      </c>
      <c r="E1074" s="8" t="str">
        <f>(Mercedes!D106)</f>
        <v>Liquid Metal</v>
      </c>
      <c r="F1074" s="8" t="str">
        <f>(Mercedes!E106)</f>
        <v>10M009025013LM</v>
      </c>
      <c r="G1074" s="14">
        <f>(Mercedes!F106)</f>
        <v>8</v>
      </c>
      <c r="H1074" s="12" t="str">
        <f>(Mercedes!G106)</f>
        <v>20"</v>
      </c>
      <c r="I1074" s="12" t="str">
        <f>(Mercedes!H106)</f>
        <v>9.0"</v>
      </c>
      <c r="J1074" s="12" t="str">
        <f>(Mercedes!I106)</f>
        <v>25</v>
      </c>
      <c r="K1074" s="12" t="str">
        <f>(Mercedes!J106)</f>
        <v>5x112</v>
      </c>
      <c r="L1074" s="12">
        <f>(Mercedes!K106)</f>
        <v>66.56</v>
      </c>
      <c r="M1074" s="8" t="str">
        <f>(Mercedes!L106)</f>
        <v>Medium Offset</v>
      </c>
      <c r="N1074" s="8">
        <f>(Mercedes!M106)</f>
        <v>0</v>
      </c>
      <c r="O1074" s="9" t="str">
        <f>(Mercedes!N106)</f>
        <v>245/35R20</v>
      </c>
      <c r="P1074" s="60" t="str">
        <f>(Mercedes!O106)</f>
        <v>FF10</v>
      </c>
      <c r="Q1074" s="8" t="str">
        <f>(Mercedes!P106)</f>
        <v>10M009025013LM</v>
      </c>
      <c r="R1074" s="14">
        <f>(Mercedes!Q106)</f>
        <v>8</v>
      </c>
      <c r="S1074" s="12" t="str">
        <f>(Mercedes!R106)</f>
        <v>20"</v>
      </c>
      <c r="T1074" s="12" t="str">
        <f>(Mercedes!S106)</f>
        <v>9.0"</v>
      </c>
      <c r="U1074" s="12" t="str">
        <f>(Mercedes!T106)</f>
        <v>25</v>
      </c>
      <c r="V1074" s="12" t="str">
        <f>(Mercedes!U106)</f>
        <v>5x112</v>
      </c>
      <c r="W1074" s="12">
        <f>(Mercedes!V106)</f>
        <v>66.56</v>
      </c>
      <c r="X1074" s="8" t="str">
        <f>(Mercedes!W106)</f>
        <v>Medium Offset</v>
      </c>
      <c r="Y1074" s="8">
        <f>(Mercedes!X106)</f>
        <v>0</v>
      </c>
      <c r="Z1074" s="9" t="str">
        <f>(Mercedes!Y106)</f>
        <v>275/30R20</v>
      </c>
      <c r="AA1074" s="8" t="str">
        <f>(Mercedes!Z106)</f>
        <v>F2 Fitment, aggressive</v>
      </c>
      <c r="AB1074" s="8" t="str">
        <f>(Mercedes!AA106)</f>
        <v>Included</v>
      </c>
      <c r="AC1074" s="8" t="str">
        <f>(Mercedes!AB106)</f>
        <v>LBM1415027C60-ZN</v>
      </c>
      <c r="AD1074" s="8">
        <f>(Mercedes!AC106)</f>
        <v>0</v>
      </c>
    </row>
    <row r="1075" spans="1:30" customFormat="1" x14ac:dyDescent="0.25">
      <c r="A1075" s="33" t="s">
        <v>1976</v>
      </c>
      <c r="B1075" s="8" t="str">
        <f>(Mercedes!A107)</f>
        <v>E43 (W213)</v>
      </c>
      <c r="C1075" s="9" t="str">
        <f>(Mercedes!B107)</f>
        <v>2016-2018</v>
      </c>
      <c r="D1075" s="59" t="str">
        <f>(Mercedes!C107)</f>
        <v>FF11</v>
      </c>
      <c r="E1075" s="8" t="str">
        <f>(Mercedes!D107)</f>
        <v>Tarmac</v>
      </c>
      <c r="F1075" s="8" t="str">
        <f>(Mercedes!E107)</f>
        <v>11M009025013TM</v>
      </c>
      <c r="G1075" s="14">
        <f>(Mercedes!F107)</f>
        <v>22</v>
      </c>
      <c r="H1075" s="12" t="str">
        <f>(Mercedes!G107)</f>
        <v>20"</v>
      </c>
      <c r="I1075" s="12" t="str">
        <f>(Mercedes!H107)</f>
        <v>9.0"</v>
      </c>
      <c r="J1075" s="12" t="str">
        <f>(Mercedes!I107)</f>
        <v>25</v>
      </c>
      <c r="K1075" s="12" t="str">
        <f>(Mercedes!J107)</f>
        <v>5x112</v>
      </c>
      <c r="L1075" s="12">
        <f>(Mercedes!K107)</f>
        <v>66.56</v>
      </c>
      <c r="M1075" s="8" t="str">
        <f>(Mercedes!L107)</f>
        <v>Medium Offset</v>
      </c>
      <c r="N1075" s="8">
        <f>(Mercedes!M107)</f>
        <v>0</v>
      </c>
      <c r="O1075" s="9" t="str">
        <f>(Mercedes!N107)</f>
        <v>245/35R20</v>
      </c>
      <c r="P1075" s="60" t="str">
        <f>(Mercedes!O107)</f>
        <v>FF11</v>
      </c>
      <c r="Q1075" s="8" t="str">
        <f>(Mercedes!P107)</f>
        <v>11M009025013TM</v>
      </c>
      <c r="R1075" s="14">
        <f>(Mercedes!Q107)</f>
        <v>22</v>
      </c>
      <c r="S1075" s="12" t="str">
        <f>(Mercedes!R107)</f>
        <v>20"</v>
      </c>
      <c r="T1075" s="12" t="str">
        <f>(Mercedes!S107)</f>
        <v>9.0"</v>
      </c>
      <c r="U1075" s="12" t="str">
        <f>(Mercedes!T107)</f>
        <v>25</v>
      </c>
      <c r="V1075" s="12" t="str">
        <f>(Mercedes!U107)</f>
        <v>5x112</v>
      </c>
      <c r="W1075" s="12">
        <f>(Mercedes!V107)</f>
        <v>66.56</v>
      </c>
      <c r="X1075" s="8" t="str">
        <f>(Mercedes!W107)</f>
        <v>Medium Offset</v>
      </c>
      <c r="Y1075" s="8">
        <f>(Mercedes!X107)</f>
        <v>0</v>
      </c>
      <c r="Z1075" s="9" t="str">
        <f>(Mercedes!Y107)</f>
        <v>275/30R20</v>
      </c>
      <c r="AA1075" s="8" t="str">
        <f>(Mercedes!Z107)</f>
        <v>F2 Fitment, aggressive</v>
      </c>
      <c r="AB1075" s="8" t="str">
        <f>(Mercedes!AA107)</f>
        <v>Included</v>
      </c>
      <c r="AC1075" s="8" t="str">
        <f>(Mercedes!AB107)</f>
        <v>LBM1415027C60-ZN</v>
      </c>
      <c r="AD1075" s="8">
        <f>(Mercedes!AC107)</f>
        <v>0</v>
      </c>
    </row>
    <row r="1076" spans="1:30" customFormat="1" x14ac:dyDescent="0.25">
      <c r="A1076" s="33" t="s">
        <v>1976</v>
      </c>
      <c r="B1076" s="8" t="str">
        <f>(Mercedes!A108)</f>
        <v>E43 (W213)</v>
      </c>
      <c r="C1076" s="9" t="str">
        <f>(Mercedes!B108)</f>
        <v>2016-2018</v>
      </c>
      <c r="D1076" s="59" t="str">
        <f>(Mercedes!C108)</f>
        <v>FF11</v>
      </c>
      <c r="E1076" s="8" t="str">
        <f>(Mercedes!D108)</f>
        <v>Liquid Metal</v>
      </c>
      <c r="F1076" s="8" t="str">
        <f>(Mercedes!E108)</f>
        <v>11M009025013LM</v>
      </c>
      <c r="G1076" s="14">
        <f>(Mercedes!F108)</f>
        <v>5</v>
      </c>
      <c r="H1076" s="12" t="str">
        <f>(Mercedes!G108)</f>
        <v>20"</v>
      </c>
      <c r="I1076" s="12" t="str">
        <f>(Mercedes!H108)</f>
        <v>9.0"</v>
      </c>
      <c r="J1076" s="12" t="str">
        <f>(Mercedes!I108)</f>
        <v>25</v>
      </c>
      <c r="K1076" s="12" t="str">
        <f>(Mercedes!J108)</f>
        <v>5x112</v>
      </c>
      <c r="L1076" s="12">
        <f>(Mercedes!K108)</f>
        <v>66.56</v>
      </c>
      <c r="M1076" s="8" t="str">
        <f>(Mercedes!L108)</f>
        <v>Medium Offset</v>
      </c>
      <c r="N1076" s="8">
        <f>(Mercedes!M108)</f>
        <v>0</v>
      </c>
      <c r="O1076" s="9" t="str">
        <f>(Mercedes!N108)</f>
        <v>245/35R20</v>
      </c>
      <c r="P1076" s="60" t="str">
        <f>(Mercedes!O108)</f>
        <v>FF11</v>
      </c>
      <c r="Q1076" s="8" t="str">
        <f>(Mercedes!P108)</f>
        <v>11M009025013LM</v>
      </c>
      <c r="R1076" s="14">
        <f>(Mercedes!Q108)</f>
        <v>5</v>
      </c>
      <c r="S1076" s="12" t="str">
        <f>(Mercedes!R108)</f>
        <v>20"</v>
      </c>
      <c r="T1076" s="12" t="str">
        <f>(Mercedes!S108)</f>
        <v>9.0"</v>
      </c>
      <c r="U1076" s="12" t="str">
        <f>(Mercedes!T108)</f>
        <v>25</v>
      </c>
      <c r="V1076" s="12" t="str">
        <f>(Mercedes!U108)</f>
        <v>5x112</v>
      </c>
      <c r="W1076" s="12">
        <f>(Mercedes!V108)</f>
        <v>66.56</v>
      </c>
      <c r="X1076" s="8" t="str">
        <f>(Mercedes!W108)</f>
        <v>Medium Offset</v>
      </c>
      <c r="Y1076" s="8">
        <f>(Mercedes!X108)</f>
        <v>0</v>
      </c>
      <c r="Z1076" s="9" t="str">
        <f>(Mercedes!Y108)</f>
        <v>275/30R20</v>
      </c>
      <c r="AA1076" s="8" t="str">
        <f>(Mercedes!Z108)</f>
        <v>F2 Fitment, aggressive</v>
      </c>
      <c r="AB1076" s="8" t="str">
        <f>(Mercedes!AA108)</f>
        <v>Included</v>
      </c>
      <c r="AC1076" s="8" t="str">
        <f>(Mercedes!AB108)</f>
        <v>LBM1415027C60-ZN</v>
      </c>
      <c r="AD1076" s="8">
        <f>(Mercedes!AC108)</f>
        <v>0</v>
      </c>
    </row>
    <row r="1077" spans="1:30" customFormat="1" x14ac:dyDescent="0.25">
      <c r="A1077" s="33" t="s">
        <v>1976</v>
      </c>
      <c r="B1077" s="8" t="str">
        <f>(Mercedes!A109)</f>
        <v>E43 (W213)</v>
      </c>
      <c r="C1077" s="9" t="str">
        <f>(Mercedes!B109)</f>
        <v>2016-2018</v>
      </c>
      <c r="D1077" s="59" t="str">
        <f>(Mercedes!C109)</f>
        <v>FF15</v>
      </c>
      <c r="E1077" s="8" t="str">
        <f>(Mercedes!D109)</f>
        <v>Tarmac</v>
      </c>
      <c r="F1077" s="8" t="str">
        <f>(Mercedes!E109)</f>
        <v>15M009025013TM</v>
      </c>
      <c r="G1077" s="14">
        <f>(Mercedes!F109)</f>
        <v>24</v>
      </c>
      <c r="H1077" s="12" t="str">
        <f>(Mercedes!G109)</f>
        <v>20"</v>
      </c>
      <c r="I1077" s="12" t="str">
        <f>(Mercedes!H109)</f>
        <v>9.0"</v>
      </c>
      <c r="J1077" s="12" t="str">
        <f>(Mercedes!I109)</f>
        <v>25</v>
      </c>
      <c r="K1077" s="12" t="str">
        <f>(Mercedes!J109)</f>
        <v>5x112</v>
      </c>
      <c r="L1077" s="12">
        <f>(Mercedes!K109)</f>
        <v>66.56</v>
      </c>
      <c r="M1077" s="8" t="str">
        <f>(Mercedes!L109)</f>
        <v>Medium Offset</v>
      </c>
      <c r="N1077" s="8">
        <f>(Mercedes!M109)</f>
        <v>23.4</v>
      </c>
      <c r="O1077" s="9" t="str">
        <f>(Mercedes!N109)</f>
        <v>245/35R20</v>
      </c>
      <c r="P1077" s="60" t="str">
        <f>(Mercedes!O109)</f>
        <v>FF15</v>
      </c>
      <c r="Q1077" s="8" t="str">
        <f>(Mercedes!P109)</f>
        <v>15M009025013TM</v>
      </c>
      <c r="R1077" s="14">
        <f>(Mercedes!Q109)</f>
        <v>24</v>
      </c>
      <c r="S1077" s="12" t="str">
        <f>(Mercedes!R109)</f>
        <v>20"</v>
      </c>
      <c r="T1077" s="12" t="str">
        <f>(Mercedes!S109)</f>
        <v>9.0"</v>
      </c>
      <c r="U1077" s="12" t="str">
        <f>(Mercedes!T109)</f>
        <v>25</v>
      </c>
      <c r="V1077" s="12" t="str">
        <f>(Mercedes!U109)</f>
        <v>5x112</v>
      </c>
      <c r="W1077" s="12">
        <f>(Mercedes!V109)</f>
        <v>66.56</v>
      </c>
      <c r="X1077" s="8" t="str">
        <f>(Mercedes!W109)</f>
        <v>Medium Offset</v>
      </c>
      <c r="Y1077" s="8">
        <f>(Mercedes!X109)</f>
        <v>23.4</v>
      </c>
      <c r="Z1077" s="9" t="str">
        <f>(Mercedes!Y109)</f>
        <v>275/30R20</v>
      </c>
      <c r="AA1077" s="8" t="str">
        <f>(Mercedes!Z109)</f>
        <v>F2 Fitment, aggressive</v>
      </c>
      <c r="AB1077" s="8" t="str">
        <f>(Mercedes!AA109)</f>
        <v>Included</v>
      </c>
      <c r="AC1077" s="8" t="str">
        <f>(Mercedes!AB109)</f>
        <v>LBM1415027C60-ZN</v>
      </c>
      <c r="AD1077" s="8">
        <f>(Mercedes!AC109)</f>
        <v>0</v>
      </c>
    </row>
    <row r="1078" spans="1:30" customFormat="1" x14ac:dyDescent="0.25">
      <c r="A1078" s="33" t="s">
        <v>1976</v>
      </c>
      <c r="B1078" s="8" t="str">
        <f>(Mercedes!A110)</f>
        <v>E43 (W213)</v>
      </c>
      <c r="C1078" s="9" t="str">
        <f>(Mercedes!B110)</f>
        <v>2016-2018</v>
      </c>
      <c r="D1078" s="59" t="str">
        <f>(Mercedes!C110)</f>
        <v>FF01</v>
      </c>
      <c r="E1078" s="8" t="str">
        <f>(Mercedes!D110)</f>
        <v>Tarmac</v>
      </c>
      <c r="F1078" s="8" t="str">
        <f>(Mercedes!E110)</f>
        <v>01M009025013TM</v>
      </c>
      <c r="G1078" s="14">
        <f>(Mercedes!F110)</f>
        <v>0</v>
      </c>
      <c r="H1078" s="12" t="str">
        <f>(Mercedes!G110)</f>
        <v>20"</v>
      </c>
      <c r="I1078" s="12" t="str">
        <f>(Mercedes!H110)</f>
        <v>9.0"</v>
      </c>
      <c r="J1078" s="12" t="str">
        <f>(Mercedes!I110)</f>
        <v>25</v>
      </c>
      <c r="K1078" s="12" t="str">
        <f>(Mercedes!J110)</f>
        <v>5x112</v>
      </c>
      <c r="L1078" s="12">
        <f>(Mercedes!K110)</f>
        <v>66.56</v>
      </c>
      <c r="M1078" s="8" t="str">
        <f>(Mercedes!L110)</f>
        <v>Medium Offset</v>
      </c>
      <c r="N1078" s="8">
        <f>(Mercedes!M110)</f>
        <v>25.8</v>
      </c>
      <c r="O1078" s="9" t="str">
        <f>(Mercedes!N110)</f>
        <v>245/35R20</v>
      </c>
      <c r="P1078" s="60" t="str">
        <f>(Mercedes!O110)</f>
        <v>FF01</v>
      </c>
      <c r="Q1078" s="8" t="str">
        <f>(Mercedes!P110)</f>
        <v>01M009025013TM</v>
      </c>
      <c r="R1078" s="14">
        <f>(Mercedes!Q110)</f>
        <v>0</v>
      </c>
      <c r="S1078" s="12" t="str">
        <f>(Mercedes!R110)</f>
        <v>20"</v>
      </c>
      <c r="T1078" s="12" t="str">
        <f>(Mercedes!S110)</f>
        <v>9.0"</v>
      </c>
      <c r="U1078" s="12" t="str">
        <f>(Mercedes!T110)</f>
        <v>25</v>
      </c>
      <c r="V1078" s="12" t="str">
        <f>(Mercedes!U110)</f>
        <v>5x112</v>
      </c>
      <c r="W1078" s="12">
        <f>(Mercedes!V110)</f>
        <v>66.56</v>
      </c>
      <c r="X1078" s="8" t="str">
        <f>(Mercedes!W110)</f>
        <v>Medium Offset</v>
      </c>
      <c r="Y1078" s="8">
        <f>(Mercedes!X110)</f>
        <v>25.8</v>
      </c>
      <c r="Z1078" s="9" t="str">
        <f>(Mercedes!Y110)</f>
        <v>275/30R20</v>
      </c>
      <c r="AA1078" s="8" t="str">
        <f>(Mercedes!Z110)</f>
        <v>F2 Fitment, aggressive</v>
      </c>
      <c r="AB1078" s="8" t="str">
        <f>(Mercedes!AA110)</f>
        <v>Included</v>
      </c>
      <c r="AC1078" s="8" t="str">
        <f>(Mercedes!AB110)</f>
        <v>LBM1415027C60-ZN</v>
      </c>
      <c r="AD1078" s="8">
        <f>(Mercedes!AC110)</f>
        <v>0</v>
      </c>
    </row>
    <row r="1079" spans="1:30" customFormat="1" x14ac:dyDescent="0.25">
      <c r="A1079" s="33" t="s">
        <v>1976</v>
      </c>
      <c r="B1079" s="8" t="str">
        <f>(Mercedes!A111)</f>
        <v>E43 (W213)</v>
      </c>
      <c r="C1079" s="9" t="str">
        <f>(Mercedes!B111)</f>
        <v>2016-2018</v>
      </c>
      <c r="D1079" s="59" t="str">
        <f>(Mercedes!C111)</f>
        <v>FF01</v>
      </c>
      <c r="E1079" s="8" t="str">
        <f>(Mercedes!D111)</f>
        <v>Liquid Silver</v>
      </c>
      <c r="F1079" s="8" t="str">
        <f>(Mercedes!E111)</f>
        <v>01M009025013LS</v>
      </c>
      <c r="G1079" s="14">
        <f>(Mercedes!F111)</f>
        <v>34</v>
      </c>
      <c r="H1079" s="12" t="str">
        <f>(Mercedes!G111)</f>
        <v>20"</v>
      </c>
      <c r="I1079" s="12" t="str">
        <f>(Mercedes!H111)</f>
        <v>9.0"</v>
      </c>
      <c r="J1079" s="12" t="str">
        <f>(Mercedes!I111)</f>
        <v>25</v>
      </c>
      <c r="K1079" s="12" t="str">
        <f>(Mercedes!J111)</f>
        <v>5x112</v>
      </c>
      <c r="L1079" s="12">
        <f>(Mercedes!K111)</f>
        <v>66.56</v>
      </c>
      <c r="M1079" s="8" t="str">
        <f>(Mercedes!L111)</f>
        <v>Medium Offset</v>
      </c>
      <c r="N1079" s="8">
        <f>(Mercedes!M111)</f>
        <v>25.8</v>
      </c>
      <c r="O1079" s="9" t="str">
        <f>(Mercedes!N111)</f>
        <v>245/35R20</v>
      </c>
      <c r="P1079" s="60" t="str">
        <f>(Mercedes!O111)</f>
        <v>FF01</v>
      </c>
      <c r="Q1079" s="8" t="str">
        <f>(Mercedes!P111)</f>
        <v>01M009025013LS</v>
      </c>
      <c r="R1079" s="14">
        <f>(Mercedes!Q111)</f>
        <v>34</v>
      </c>
      <c r="S1079" s="12" t="str">
        <f>(Mercedes!R111)</f>
        <v>20"</v>
      </c>
      <c r="T1079" s="12" t="str">
        <f>(Mercedes!S111)</f>
        <v>9.0"</v>
      </c>
      <c r="U1079" s="12" t="str">
        <f>(Mercedes!T111)</f>
        <v>25</v>
      </c>
      <c r="V1079" s="12" t="str">
        <f>(Mercedes!U111)</f>
        <v>5x112</v>
      </c>
      <c r="W1079" s="12">
        <f>(Mercedes!V111)</f>
        <v>66.56</v>
      </c>
      <c r="X1079" s="8" t="str">
        <f>(Mercedes!W111)</f>
        <v>Medium Offset</v>
      </c>
      <c r="Y1079" s="8">
        <f>(Mercedes!X111)</f>
        <v>25.8</v>
      </c>
      <c r="Z1079" s="9" t="str">
        <f>(Mercedes!Y111)</f>
        <v>275/30R20</v>
      </c>
      <c r="AA1079" s="8" t="str">
        <f>(Mercedes!Z111)</f>
        <v>F2 Fitment, aggressive</v>
      </c>
      <c r="AB1079" s="8">
        <f>(Mercedes!AA111)</f>
        <v>0</v>
      </c>
      <c r="AC1079" s="8" t="str">
        <f>(Mercedes!AB111)</f>
        <v>LBM1415027C60-ZN</v>
      </c>
      <c r="AD1079" s="8">
        <f>(Mercedes!AC111)</f>
        <v>0</v>
      </c>
    </row>
    <row r="1080" spans="1:30" customFormat="1" x14ac:dyDescent="0.25">
      <c r="A1080" s="33" t="s">
        <v>1976</v>
      </c>
      <c r="B1080" s="8" t="str">
        <f>(Mercedes!A112)</f>
        <v>E63(S) AMG (W212)</v>
      </c>
      <c r="C1080" s="9" t="str">
        <f>(Mercedes!B112)</f>
        <v>2010-2016</v>
      </c>
      <c r="D1080" s="59" t="str">
        <f>(Mercedes!C112)</f>
        <v>FF01</v>
      </c>
      <c r="E1080" s="8" t="str">
        <f>(Mercedes!D112)</f>
        <v>Tarmac</v>
      </c>
      <c r="F1080" s="8" t="str">
        <f>(Mercedes!E112)</f>
        <v>01H909035013TM</v>
      </c>
      <c r="G1080" s="14">
        <f>(Mercedes!F112)</f>
        <v>30</v>
      </c>
      <c r="H1080" s="12" t="str">
        <f>(Mercedes!G112)</f>
        <v>19"</v>
      </c>
      <c r="I1080" s="12" t="str">
        <f>(Mercedes!H112)</f>
        <v>9.0"</v>
      </c>
      <c r="J1080" s="12" t="str">
        <f>(Mercedes!I112)</f>
        <v>35</v>
      </c>
      <c r="K1080" s="12" t="str">
        <f>(Mercedes!J112)</f>
        <v>5x112</v>
      </c>
      <c r="L1080" s="12">
        <f>(Mercedes!K112)</f>
        <v>66.56</v>
      </c>
      <c r="M1080" s="8" t="str">
        <f>(Mercedes!L112)</f>
        <v>High Offset</v>
      </c>
      <c r="N1080" s="8">
        <f>(Mercedes!M112)</f>
        <v>25.4</v>
      </c>
      <c r="O1080" s="9" t="str">
        <f>(Mercedes!N112)</f>
        <v>255/35R19</v>
      </c>
      <c r="P1080" s="60" t="str">
        <f>(Mercedes!O112)</f>
        <v>FF01</v>
      </c>
      <c r="Q1080" s="8" t="str">
        <f>(Mercedes!P112)</f>
        <v>01H909545013TM</v>
      </c>
      <c r="R1080" s="14">
        <f>(Mercedes!Q112)</f>
        <v>7</v>
      </c>
      <c r="S1080" s="12" t="str">
        <f>(Mercedes!R112)</f>
        <v>19"</v>
      </c>
      <c r="T1080" s="12" t="str">
        <f>(Mercedes!S112)</f>
        <v>9.5"</v>
      </c>
      <c r="U1080" s="12" t="str">
        <f>(Mercedes!T112)</f>
        <v>45</v>
      </c>
      <c r="V1080" s="12" t="str">
        <f>(Mercedes!U112)</f>
        <v>5x112</v>
      </c>
      <c r="W1080" s="12">
        <f>(Mercedes!V112)</f>
        <v>66.56</v>
      </c>
      <c r="X1080" s="8" t="str">
        <f>(Mercedes!W112)</f>
        <v>High Offset</v>
      </c>
      <c r="Y1080" s="8">
        <f>(Mercedes!X112)</f>
        <v>25.6</v>
      </c>
      <c r="Z1080" s="9" t="str">
        <f>(Mercedes!Y112)</f>
        <v>285/30R19</v>
      </c>
      <c r="AA1080" s="8" t="str">
        <f>(Mercedes!Z112)</f>
        <v>Excludes Carbon Ceramic</v>
      </c>
      <c r="AB1080" s="8" t="str">
        <f>(Mercedes!AA112)</f>
        <v>Included</v>
      </c>
      <c r="AC1080" s="8" t="str">
        <f>(Mercedes!AB112)</f>
        <v>LBM1415027C60-ZN</v>
      </c>
      <c r="AD1080" s="8">
        <f>(Mercedes!AC112)</f>
        <v>0</v>
      </c>
    </row>
    <row r="1081" spans="1:30" customFormat="1" x14ac:dyDescent="0.25">
      <c r="A1081" s="33" t="s">
        <v>1976</v>
      </c>
      <c r="B1081" s="8" t="str">
        <f>(Mercedes!A113)</f>
        <v>E63(S) AMG (W212)</v>
      </c>
      <c r="C1081" s="9" t="str">
        <f>(Mercedes!B113)</f>
        <v>2010-2016</v>
      </c>
      <c r="D1081" s="59" t="str">
        <f>(Mercedes!C113)</f>
        <v>FF01</v>
      </c>
      <c r="E1081" s="8" t="str">
        <f>(Mercedes!D113)</f>
        <v>Liquid Silver</v>
      </c>
      <c r="F1081" s="8" t="str">
        <f>(Mercedes!E113)</f>
        <v>01H909035013LS</v>
      </c>
      <c r="G1081" s="14">
        <f>(Mercedes!F113)</f>
        <v>1</v>
      </c>
      <c r="H1081" s="12" t="str">
        <f>(Mercedes!G113)</f>
        <v>19"</v>
      </c>
      <c r="I1081" s="12" t="str">
        <f>(Mercedes!H113)</f>
        <v>9.0"</v>
      </c>
      <c r="J1081" s="12" t="str">
        <f>(Mercedes!I113)</f>
        <v>35</v>
      </c>
      <c r="K1081" s="12" t="str">
        <f>(Mercedes!J113)</f>
        <v>5x112</v>
      </c>
      <c r="L1081" s="12">
        <f>(Mercedes!K113)</f>
        <v>66.56</v>
      </c>
      <c r="M1081" s="8" t="str">
        <f>(Mercedes!L113)</f>
        <v>High Offset</v>
      </c>
      <c r="N1081" s="8">
        <f>(Mercedes!M113)</f>
        <v>25.4</v>
      </c>
      <c r="O1081" s="9" t="str">
        <f>(Mercedes!N113)</f>
        <v>255/35R19</v>
      </c>
      <c r="P1081" s="60" t="str">
        <f>(Mercedes!O113)</f>
        <v>FF01</v>
      </c>
      <c r="Q1081" s="8" t="str">
        <f>(Mercedes!P113)</f>
        <v>01H909545013LS</v>
      </c>
      <c r="R1081" s="14">
        <f>(Mercedes!Q113)</f>
        <v>17</v>
      </c>
      <c r="S1081" s="12" t="str">
        <f>(Mercedes!R113)</f>
        <v>19"</v>
      </c>
      <c r="T1081" s="12" t="str">
        <f>(Mercedes!S113)</f>
        <v>9.5"</v>
      </c>
      <c r="U1081" s="12" t="str">
        <f>(Mercedes!T113)</f>
        <v>45</v>
      </c>
      <c r="V1081" s="12" t="str">
        <f>(Mercedes!U113)</f>
        <v>5x112</v>
      </c>
      <c r="W1081" s="12">
        <f>(Mercedes!V113)</f>
        <v>66.56</v>
      </c>
      <c r="X1081" s="8" t="str">
        <f>(Mercedes!W113)</f>
        <v>High Offset</v>
      </c>
      <c r="Y1081" s="8">
        <f>(Mercedes!X113)</f>
        <v>25.6</v>
      </c>
      <c r="Z1081" s="9" t="str">
        <f>(Mercedes!Y113)</f>
        <v>285/30R19</v>
      </c>
      <c r="AA1081" s="8" t="str">
        <f>(Mercedes!Z113)</f>
        <v>Excludes Carbon Ceramic</v>
      </c>
      <c r="AB1081" s="8">
        <f>(Mercedes!AA113)</f>
        <v>0</v>
      </c>
      <c r="AC1081" s="8" t="str">
        <f>(Mercedes!AB113)</f>
        <v>LBM1415027C60-ZN</v>
      </c>
      <c r="AD1081" s="8">
        <f>(Mercedes!AC113)</f>
        <v>0</v>
      </c>
    </row>
    <row r="1082" spans="1:30" customFormat="1" x14ac:dyDescent="0.25">
      <c r="A1082" s="33" t="s">
        <v>1976</v>
      </c>
      <c r="B1082" s="8" t="str">
        <f>(Mercedes!A114)</f>
        <v>E63(S) AMG (W212)</v>
      </c>
      <c r="C1082" s="9" t="str">
        <f>(Mercedes!B114)</f>
        <v>2010-2016</v>
      </c>
      <c r="D1082" s="59" t="str">
        <f>(Mercedes!C114)</f>
        <v>FF04</v>
      </c>
      <c r="E1082" s="8" t="str">
        <f>(Mercedes!D114)</f>
        <v>Tarmac</v>
      </c>
      <c r="F1082" s="8" t="str">
        <f>(Mercedes!E114)</f>
        <v>04H909035013TM</v>
      </c>
      <c r="G1082" s="14">
        <f>(Mercedes!F114)</f>
        <v>23</v>
      </c>
      <c r="H1082" s="12" t="str">
        <f>(Mercedes!G114)</f>
        <v>19"</v>
      </c>
      <c r="I1082" s="12" t="str">
        <f>(Mercedes!H114)</f>
        <v>9.0"</v>
      </c>
      <c r="J1082" s="12" t="str">
        <f>(Mercedes!I114)</f>
        <v>35</v>
      </c>
      <c r="K1082" s="12" t="str">
        <f>(Mercedes!J114)</f>
        <v>5x112</v>
      </c>
      <c r="L1082" s="12">
        <f>(Mercedes!K114)</f>
        <v>66.56</v>
      </c>
      <c r="M1082" s="8" t="str">
        <f>(Mercedes!L114)</f>
        <v>High Offset</v>
      </c>
      <c r="N1082" s="8">
        <f>(Mercedes!M114)</f>
        <v>24.6</v>
      </c>
      <c r="O1082" s="9">
        <f>(Mercedes!N114)</f>
        <v>0</v>
      </c>
      <c r="P1082" s="60" t="str">
        <f>(Mercedes!O114)</f>
        <v>FF04</v>
      </c>
      <c r="Q1082" s="8" t="str">
        <f>(Mercedes!P114)</f>
        <v>04H909545013TM</v>
      </c>
      <c r="R1082" s="14">
        <f>(Mercedes!Q114)</f>
        <v>27</v>
      </c>
      <c r="S1082" s="12" t="str">
        <f>(Mercedes!R114)</f>
        <v>19"</v>
      </c>
      <c r="T1082" s="12" t="str">
        <f>(Mercedes!S114)</f>
        <v>9.5"</v>
      </c>
      <c r="U1082" s="12" t="str">
        <f>(Mercedes!T114)</f>
        <v>45</v>
      </c>
      <c r="V1082" s="12" t="str">
        <f>(Mercedes!U114)</f>
        <v>5x112</v>
      </c>
      <c r="W1082" s="12">
        <f>(Mercedes!V114)</f>
        <v>66.56</v>
      </c>
      <c r="X1082" s="8" t="str">
        <f>(Mercedes!W114)</f>
        <v>High Offset</v>
      </c>
      <c r="Y1082" s="8">
        <f>(Mercedes!X114)</f>
        <v>24.6</v>
      </c>
      <c r="Z1082" s="9">
        <f>(Mercedes!Y114)</f>
        <v>0</v>
      </c>
      <c r="AA1082" s="8" t="str">
        <f>(Mercedes!Z114)</f>
        <v>Excludes Carbon Ceramic</v>
      </c>
      <c r="AB1082" s="8" t="str">
        <f>(Mercedes!AA114)</f>
        <v>Included</v>
      </c>
      <c r="AC1082" s="8" t="str">
        <f>(Mercedes!AB114)</f>
        <v>LBM1415027C60-ZN</v>
      </c>
      <c r="AD1082" s="8">
        <f>(Mercedes!AC114)</f>
        <v>0</v>
      </c>
    </row>
    <row r="1083" spans="1:30" customFormat="1" x14ac:dyDescent="0.25">
      <c r="A1083" s="33" t="s">
        <v>1976</v>
      </c>
      <c r="B1083" s="8" t="str">
        <f>(Mercedes!A115)</f>
        <v>E63(S) AMG (W212)</v>
      </c>
      <c r="C1083" s="9" t="str">
        <f>(Mercedes!B115)</f>
        <v>2010-2016</v>
      </c>
      <c r="D1083" s="59" t="str">
        <f>(Mercedes!C115)</f>
        <v>FF04</v>
      </c>
      <c r="E1083" s="8" t="str">
        <f>(Mercedes!D115)</f>
        <v>Liquid Metal</v>
      </c>
      <c r="F1083" s="8" t="str">
        <f>(Mercedes!E115)</f>
        <v>04H909035013LM</v>
      </c>
      <c r="G1083" s="14">
        <f>(Mercedes!F115)</f>
        <v>26</v>
      </c>
      <c r="H1083" s="12" t="str">
        <f>(Mercedes!G115)</f>
        <v>19"</v>
      </c>
      <c r="I1083" s="12" t="str">
        <f>(Mercedes!H115)</f>
        <v>9.0"</v>
      </c>
      <c r="J1083" s="12" t="str">
        <f>(Mercedes!I115)</f>
        <v>35</v>
      </c>
      <c r="K1083" s="12" t="str">
        <f>(Mercedes!J115)</f>
        <v>5x112</v>
      </c>
      <c r="L1083" s="12">
        <f>(Mercedes!K115)</f>
        <v>66.56</v>
      </c>
      <c r="M1083" s="8" t="str">
        <f>(Mercedes!L115)</f>
        <v>High Offset</v>
      </c>
      <c r="N1083" s="8">
        <f>(Mercedes!M115)</f>
        <v>24.6</v>
      </c>
      <c r="O1083" s="9">
        <f>(Mercedes!N115)</f>
        <v>0</v>
      </c>
      <c r="P1083" s="60" t="str">
        <f>(Mercedes!O115)</f>
        <v>FF04</v>
      </c>
      <c r="Q1083" s="8" t="str">
        <f>(Mercedes!P115)</f>
        <v>04H909545013LM</v>
      </c>
      <c r="R1083" s="14">
        <f>(Mercedes!Q115)</f>
        <v>15</v>
      </c>
      <c r="S1083" s="12" t="str">
        <f>(Mercedes!R115)</f>
        <v>19"</v>
      </c>
      <c r="T1083" s="12" t="str">
        <f>(Mercedes!S115)</f>
        <v>9.5"</v>
      </c>
      <c r="U1083" s="12" t="str">
        <f>(Mercedes!T115)</f>
        <v>45</v>
      </c>
      <c r="V1083" s="12" t="str">
        <f>(Mercedes!U115)</f>
        <v>5x112</v>
      </c>
      <c r="W1083" s="12">
        <f>(Mercedes!V115)</f>
        <v>66.56</v>
      </c>
      <c r="X1083" s="8" t="str">
        <f>(Mercedes!W115)</f>
        <v>High Offset</v>
      </c>
      <c r="Y1083" s="8">
        <f>(Mercedes!X115)</f>
        <v>24.6</v>
      </c>
      <c r="Z1083" s="9">
        <f>(Mercedes!Y115)</f>
        <v>0</v>
      </c>
      <c r="AA1083" s="8" t="str">
        <f>(Mercedes!Z115)</f>
        <v>Excludes Carbon Ceramic</v>
      </c>
      <c r="AB1083" s="8">
        <f>(Mercedes!AA115)</f>
        <v>0</v>
      </c>
      <c r="AC1083" s="8" t="str">
        <f>(Mercedes!AB115)</f>
        <v>LBM1415027C60-ZN</v>
      </c>
      <c r="AD1083" s="8">
        <f>(Mercedes!AC115)</f>
        <v>0</v>
      </c>
    </row>
    <row r="1084" spans="1:30" customFormat="1" x14ac:dyDescent="0.25">
      <c r="A1084" s="33" t="s">
        <v>1976</v>
      </c>
      <c r="B1084" s="8" t="str">
        <f>(Mercedes!A116)</f>
        <v>E63(S) AMG (W212)</v>
      </c>
      <c r="C1084" s="9" t="str">
        <f>(Mercedes!B116)</f>
        <v>2010-2016</v>
      </c>
      <c r="D1084" s="59" t="str">
        <f>(Mercedes!C116)</f>
        <v>FF10</v>
      </c>
      <c r="E1084" s="8" t="str">
        <f>(Mercedes!D116)</f>
        <v>Tarmac</v>
      </c>
      <c r="F1084" s="8" t="str">
        <f>(Mercedes!E116)</f>
        <v>10H909035013TM</v>
      </c>
      <c r="G1084" s="14">
        <f>(Mercedes!F116)</f>
        <v>4</v>
      </c>
      <c r="H1084" s="12" t="str">
        <f>(Mercedes!G116)</f>
        <v>19"</v>
      </c>
      <c r="I1084" s="12" t="str">
        <f>(Mercedes!H116)</f>
        <v>9.0"</v>
      </c>
      <c r="J1084" s="12" t="str">
        <f>(Mercedes!I116)</f>
        <v>35</v>
      </c>
      <c r="K1084" s="12" t="str">
        <f>(Mercedes!J116)</f>
        <v>5x112</v>
      </c>
      <c r="L1084" s="12">
        <f>(Mercedes!K116)</f>
        <v>66.56</v>
      </c>
      <c r="M1084" s="8" t="str">
        <f>(Mercedes!L116)</f>
        <v>High Offset</v>
      </c>
      <c r="N1084" s="8">
        <f>(Mercedes!M116)</f>
        <v>0</v>
      </c>
      <c r="O1084" s="9" t="str">
        <f>(Mercedes!N116)</f>
        <v>255/35R19</v>
      </c>
      <c r="P1084" s="60" t="str">
        <f>(Mercedes!O116)</f>
        <v>FF10</v>
      </c>
      <c r="Q1084" s="8" t="str">
        <f>(Mercedes!P116)</f>
        <v>10H909545013TM</v>
      </c>
      <c r="R1084" s="14">
        <f>(Mercedes!Q116)</f>
        <v>1</v>
      </c>
      <c r="S1084" s="12" t="str">
        <f>(Mercedes!R116)</f>
        <v>19"</v>
      </c>
      <c r="T1084" s="12" t="str">
        <f>(Mercedes!S116)</f>
        <v>9.5"</v>
      </c>
      <c r="U1084" s="12" t="str">
        <f>(Mercedes!T116)</f>
        <v>45</v>
      </c>
      <c r="V1084" s="12" t="str">
        <f>(Mercedes!U116)</f>
        <v>5x112</v>
      </c>
      <c r="W1084" s="12">
        <f>(Mercedes!V116)</f>
        <v>66.56</v>
      </c>
      <c r="X1084" s="8" t="str">
        <f>(Mercedes!W116)</f>
        <v>High Offset</v>
      </c>
      <c r="Y1084" s="8">
        <f>(Mercedes!X116)</f>
        <v>0</v>
      </c>
      <c r="Z1084" s="9" t="str">
        <f>(Mercedes!Y116)</f>
        <v>285/30R19</v>
      </c>
      <c r="AA1084" s="8" t="str">
        <f>(Mercedes!Z116)</f>
        <v>Excludes Carbon Ceramic</v>
      </c>
      <c r="AB1084" s="8" t="str">
        <f>(Mercedes!AA116)</f>
        <v>Included</v>
      </c>
      <c r="AC1084" s="8" t="str">
        <f>(Mercedes!AB116)</f>
        <v>LBM1415027C60-ZN</v>
      </c>
      <c r="AD1084" s="8">
        <f>(Mercedes!AC116)</f>
        <v>0</v>
      </c>
    </row>
    <row r="1085" spans="1:30" customFormat="1" x14ac:dyDescent="0.25">
      <c r="A1085" s="33" t="s">
        <v>1976</v>
      </c>
      <c r="B1085" s="8" t="str">
        <f>(Mercedes!A117)</f>
        <v>E63(S) AMG (W212)</v>
      </c>
      <c r="C1085" s="9" t="str">
        <f>(Mercedes!B117)</f>
        <v>2010-2016</v>
      </c>
      <c r="D1085" s="59" t="str">
        <f>(Mercedes!C117)</f>
        <v>FF10</v>
      </c>
      <c r="E1085" s="8" t="str">
        <f>(Mercedes!D117)</f>
        <v>Liquid Metal</v>
      </c>
      <c r="F1085" s="8" t="str">
        <f>(Mercedes!E117)</f>
        <v>10H909035013LM</v>
      </c>
      <c r="G1085" s="14">
        <f>(Mercedes!F117)</f>
        <v>0</v>
      </c>
      <c r="H1085" s="12" t="str">
        <f>(Mercedes!G117)</f>
        <v>19"</v>
      </c>
      <c r="I1085" s="12" t="str">
        <f>(Mercedes!H117)</f>
        <v>9.0"</v>
      </c>
      <c r="J1085" s="12" t="str">
        <f>(Mercedes!I117)</f>
        <v>35</v>
      </c>
      <c r="K1085" s="12" t="str">
        <f>(Mercedes!J117)</f>
        <v>5x112</v>
      </c>
      <c r="L1085" s="12">
        <f>(Mercedes!K117)</f>
        <v>66.56</v>
      </c>
      <c r="M1085" s="8" t="str">
        <f>(Mercedes!L117)</f>
        <v>High Offset</v>
      </c>
      <c r="N1085" s="8">
        <f>(Mercedes!M117)</f>
        <v>0</v>
      </c>
      <c r="O1085" s="9" t="str">
        <f>(Mercedes!N117)</f>
        <v>255/35R19</v>
      </c>
      <c r="P1085" s="60" t="str">
        <f>(Mercedes!O117)</f>
        <v>FF10</v>
      </c>
      <c r="Q1085" s="8" t="str">
        <f>(Mercedes!P117)</f>
        <v>10H909545013LM</v>
      </c>
      <c r="R1085" s="14">
        <f>(Mercedes!Q117)</f>
        <v>22</v>
      </c>
      <c r="S1085" s="12" t="str">
        <f>(Mercedes!R117)</f>
        <v>19"</v>
      </c>
      <c r="T1085" s="12" t="str">
        <f>(Mercedes!S117)</f>
        <v>9.5"</v>
      </c>
      <c r="U1085" s="12" t="str">
        <f>(Mercedes!T117)</f>
        <v>45</v>
      </c>
      <c r="V1085" s="12" t="str">
        <f>(Mercedes!U117)</f>
        <v>5x112</v>
      </c>
      <c r="W1085" s="12">
        <f>(Mercedes!V117)</f>
        <v>66.56</v>
      </c>
      <c r="X1085" s="8" t="str">
        <f>(Mercedes!W117)</f>
        <v>High Offset</v>
      </c>
      <c r="Y1085" s="8">
        <f>(Mercedes!X117)</f>
        <v>0</v>
      </c>
      <c r="Z1085" s="9" t="str">
        <f>(Mercedes!Y117)</f>
        <v>285/30R19</v>
      </c>
      <c r="AA1085" s="8" t="str">
        <f>(Mercedes!Z117)</f>
        <v>Excludes Carbon Ceramic</v>
      </c>
      <c r="AB1085" s="8" t="str">
        <f>(Mercedes!AA117)</f>
        <v>Included</v>
      </c>
      <c r="AC1085" s="8" t="str">
        <f>(Mercedes!AB117)</f>
        <v>LBM1415027C60-ZN</v>
      </c>
      <c r="AD1085" s="8">
        <f>(Mercedes!AC117)</f>
        <v>0</v>
      </c>
    </row>
    <row r="1086" spans="1:30" customFormat="1" x14ac:dyDescent="0.25">
      <c r="A1086" s="33" t="s">
        <v>1976</v>
      </c>
      <c r="B1086" s="8" t="str">
        <f>(Mercedes!A118)</f>
        <v>E63(S) AMG (W212)</v>
      </c>
      <c r="C1086" s="9" t="str">
        <f>(Mercedes!B118)</f>
        <v>2010-2016</v>
      </c>
      <c r="D1086" s="59" t="str">
        <f>(Mercedes!C118)</f>
        <v>FF11</v>
      </c>
      <c r="E1086" s="8" t="str">
        <f>(Mercedes!D118)</f>
        <v>Tarmac</v>
      </c>
      <c r="F1086" s="8" t="str">
        <f>(Mercedes!E118)</f>
        <v>11H909035013TM</v>
      </c>
      <c r="G1086" s="14">
        <f>(Mercedes!F118)</f>
        <v>16</v>
      </c>
      <c r="H1086" s="12" t="str">
        <f>(Mercedes!G118)</f>
        <v>19"</v>
      </c>
      <c r="I1086" s="12" t="str">
        <f>(Mercedes!H118)</f>
        <v>9.0"</v>
      </c>
      <c r="J1086" s="12" t="str">
        <f>(Mercedes!I118)</f>
        <v>35</v>
      </c>
      <c r="K1086" s="12" t="str">
        <f>(Mercedes!J118)</f>
        <v>5x112</v>
      </c>
      <c r="L1086" s="12">
        <f>(Mercedes!K118)</f>
        <v>66.56</v>
      </c>
      <c r="M1086" s="8" t="str">
        <f>(Mercedes!L118)</f>
        <v>High Offset</v>
      </c>
      <c r="N1086" s="8">
        <f>(Mercedes!M118)</f>
        <v>0</v>
      </c>
      <c r="O1086" s="9" t="str">
        <f>(Mercedes!N118)</f>
        <v>255/35R19</v>
      </c>
      <c r="P1086" s="60" t="str">
        <f>(Mercedes!O118)</f>
        <v>FF11</v>
      </c>
      <c r="Q1086" s="8" t="str">
        <f>(Mercedes!P118)</f>
        <v>11H909545013TM</v>
      </c>
      <c r="R1086" s="14">
        <f>(Mercedes!Q118)</f>
        <v>3</v>
      </c>
      <c r="S1086" s="12" t="str">
        <f>(Mercedes!R118)</f>
        <v>19"</v>
      </c>
      <c r="T1086" s="12" t="str">
        <f>(Mercedes!S118)</f>
        <v>9.5"</v>
      </c>
      <c r="U1086" s="12" t="str">
        <f>(Mercedes!T118)</f>
        <v>45</v>
      </c>
      <c r="V1086" s="12" t="str">
        <f>(Mercedes!U118)</f>
        <v>5x112</v>
      </c>
      <c r="W1086" s="12">
        <f>(Mercedes!V118)</f>
        <v>66.56</v>
      </c>
      <c r="X1086" s="8" t="str">
        <f>(Mercedes!W118)</f>
        <v>High Offset</v>
      </c>
      <c r="Y1086" s="8">
        <f>(Mercedes!X118)</f>
        <v>0</v>
      </c>
      <c r="Z1086" s="9" t="str">
        <f>(Mercedes!Y118)</f>
        <v>285/30R19</v>
      </c>
      <c r="AA1086" s="8" t="str">
        <f>(Mercedes!Z118)</f>
        <v>Excludes Carbon Ceramic</v>
      </c>
      <c r="AB1086" s="8" t="str">
        <f>(Mercedes!AA118)</f>
        <v>Included</v>
      </c>
      <c r="AC1086" s="8" t="str">
        <f>(Mercedes!AB118)</f>
        <v>LBM1415027C60-ZN</v>
      </c>
      <c r="AD1086" s="8">
        <f>(Mercedes!AC118)</f>
        <v>0</v>
      </c>
    </row>
    <row r="1087" spans="1:30" customFormat="1" x14ac:dyDescent="0.25">
      <c r="A1087" s="33" t="s">
        <v>1976</v>
      </c>
      <c r="B1087" s="8" t="str">
        <f>(Mercedes!A119)</f>
        <v>E63(S) AMG (W212)</v>
      </c>
      <c r="C1087" s="9" t="str">
        <f>(Mercedes!B119)</f>
        <v>2010-2016</v>
      </c>
      <c r="D1087" s="59" t="str">
        <f>(Mercedes!C119)</f>
        <v>FF11</v>
      </c>
      <c r="E1087" s="8" t="str">
        <f>(Mercedes!D119)</f>
        <v>Liquid Metal</v>
      </c>
      <c r="F1087" s="8" t="str">
        <f>(Mercedes!E119)</f>
        <v>11H909035013LM</v>
      </c>
      <c r="G1087" s="14">
        <f>(Mercedes!F119)</f>
        <v>4</v>
      </c>
      <c r="H1087" s="12" t="str">
        <f>(Mercedes!G119)</f>
        <v>19"</v>
      </c>
      <c r="I1087" s="12" t="str">
        <f>(Mercedes!H119)</f>
        <v>9.0"</v>
      </c>
      <c r="J1087" s="12" t="str">
        <f>(Mercedes!I119)</f>
        <v>35</v>
      </c>
      <c r="K1087" s="12" t="str">
        <f>(Mercedes!J119)</f>
        <v>5x112</v>
      </c>
      <c r="L1087" s="12">
        <f>(Mercedes!K119)</f>
        <v>66.56</v>
      </c>
      <c r="M1087" s="8" t="str">
        <f>(Mercedes!L119)</f>
        <v>High Offset</v>
      </c>
      <c r="N1087" s="8">
        <f>(Mercedes!M119)</f>
        <v>0</v>
      </c>
      <c r="O1087" s="9" t="str">
        <f>(Mercedes!N119)</f>
        <v>255/35R19</v>
      </c>
      <c r="P1087" s="60" t="str">
        <f>(Mercedes!O119)</f>
        <v>FF11</v>
      </c>
      <c r="Q1087" s="8" t="str">
        <f>(Mercedes!P119)</f>
        <v>11H909545013LM</v>
      </c>
      <c r="R1087" s="14">
        <f>(Mercedes!Q119)</f>
        <v>3</v>
      </c>
      <c r="S1087" s="12" t="str">
        <f>(Mercedes!R119)</f>
        <v>19"</v>
      </c>
      <c r="T1087" s="12" t="str">
        <f>(Mercedes!S119)</f>
        <v>9.5"</v>
      </c>
      <c r="U1087" s="12" t="str">
        <f>(Mercedes!T119)</f>
        <v>45</v>
      </c>
      <c r="V1087" s="12" t="str">
        <f>(Mercedes!U119)</f>
        <v>5x112</v>
      </c>
      <c r="W1087" s="12">
        <f>(Mercedes!V119)</f>
        <v>66.56</v>
      </c>
      <c r="X1087" s="8" t="str">
        <f>(Mercedes!W119)</f>
        <v>High Offset</v>
      </c>
      <c r="Y1087" s="8">
        <f>(Mercedes!X119)</f>
        <v>0</v>
      </c>
      <c r="Z1087" s="9" t="str">
        <f>(Mercedes!Y119)</f>
        <v>285/30R19</v>
      </c>
      <c r="AA1087" s="8" t="str">
        <f>(Mercedes!Z119)</f>
        <v>Excludes Carbon Ceramic</v>
      </c>
      <c r="AB1087" s="8" t="str">
        <f>(Mercedes!AA119)</f>
        <v>Included</v>
      </c>
      <c r="AC1087" s="8" t="str">
        <f>(Mercedes!AB119)</f>
        <v>LBM1415027C60-ZN</v>
      </c>
      <c r="AD1087" s="8">
        <f>(Mercedes!AC119)</f>
        <v>0</v>
      </c>
    </row>
    <row r="1088" spans="1:30" customFormat="1" x14ac:dyDescent="0.25">
      <c r="A1088" s="33" t="s">
        <v>1976</v>
      </c>
      <c r="B1088" s="8" t="e">
        <f>(Mercedes!#REF!)</f>
        <v>#REF!</v>
      </c>
      <c r="C1088" s="9" t="e">
        <f>(Mercedes!#REF!)</f>
        <v>#REF!</v>
      </c>
      <c r="D1088" s="59" t="e">
        <f>(Mercedes!#REF!)</f>
        <v>#REF!</v>
      </c>
      <c r="E1088" s="8" t="e">
        <f>(Mercedes!#REF!)</f>
        <v>#REF!</v>
      </c>
      <c r="F1088" s="8" t="e">
        <f>(Mercedes!#REF!)</f>
        <v>#REF!</v>
      </c>
      <c r="G1088" s="14" t="e">
        <f>(Mercedes!#REF!)</f>
        <v>#REF!</v>
      </c>
      <c r="H1088" s="12" t="e">
        <f>(Mercedes!#REF!)</f>
        <v>#REF!</v>
      </c>
      <c r="I1088" s="12" t="e">
        <f>(Mercedes!#REF!)</f>
        <v>#REF!</v>
      </c>
      <c r="J1088" s="12" t="e">
        <f>(Mercedes!#REF!)</f>
        <v>#REF!</v>
      </c>
      <c r="K1088" s="12" t="e">
        <f>(Mercedes!#REF!)</f>
        <v>#REF!</v>
      </c>
      <c r="L1088" s="12" t="e">
        <f>(Mercedes!#REF!)</f>
        <v>#REF!</v>
      </c>
      <c r="M1088" s="8" t="e">
        <f>(Mercedes!#REF!)</f>
        <v>#REF!</v>
      </c>
      <c r="N1088" s="8" t="e">
        <f>(Mercedes!#REF!)</f>
        <v>#REF!</v>
      </c>
      <c r="O1088" s="9" t="e">
        <f>(Mercedes!#REF!)</f>
        <v>#REF!</v>
      </c>
      <c r="P1088" s="60" t="e">
        <f>(Mercedes!#REF!)</f>
        <v>#REF!</v>
      </c>
      <c r="Q1088" s="8" t="e">
        <f>(Mercedes!#REF!)</f>
        <v>#REF!</v>
      </c>
      <c r="R1088" s="14" t="e">
        <f>(Mercedes!#REF!)</f>
        <v>#REF!</v>
      </c>
      <c r="S1088" s="12" t="e">
        <f>(Mercedes!#REF!)</f>
        <v>#REF!</v>
      </c>
      <c r="T1088" s="12" t="e">
        <f>(Mercedes!#REF!)</f>
        <v>#REF!</v>
      </c>
      <c r="U1088" s="12" t="e">
        <f>(Mercedes!#REF!)</f>
        <v>#REF!</v>
      </c>
      <c r="V1088" s="12" t="e">
        <f>(Mercedes!#REF!)</f>
        <v>#REF!</v>
      </c>
      <c r="W1088" s="12" t="e">
        <f>(Mercedes!#REF!)</f>
        <v>#REF!</v>
      </c>
      <c r="X1088" s="8" t="e">
        <f>(Mercedes!#REF!)</f>
        <v>#REF!</v>
      </c>
      <c r="Y1088" s="8" t="e">
        <f>(Mercedes!#REF!)</f>
        <v>#REF!</v>
      </c>
      <c r="Z1088" s="9" t="e">
        <f>(Mercedes!#REF!)</f>
        <v>#REF!</v>
      </c>
      <c r="AA1088" s="8" t="e">
        <f>(Mercedes!#REF!)</f>
        <v>#REF!</v>
      </c>
      <c r="AB1088" s="8" t="e">
        <f>(Mercedes!#REF!)</f>
        <v>#REF!</v>
      </c>
      <c r="AC1088" s="8" t="e">
        <f>(Mercedes!#REF!)</f>
        <v>#REF!</v>
      </c>
      <c r="AD1088" s="8" t="e">
        <f>(Mercedes!#REF!)</f>
        <v>#REF!</v>
      </c>
    </row>
    <row r="1089" spans="1:30" customFormat="1" x14ac:dyDescent="0.25">
      <c r="A1089" s="33" t="s">
        <v>1976</v>
      </c>
      <c r="B1089" s="8" t="e">
        <f>(Mercedes!#REF!)</f>
        <v>#REF!</v>
      </c>
      <c r="C1089" s="9" t="e">
        <f>(Mercedes!#REF!)</f>
        <v>#REF!</v>
      </c>
      <c r="D1089" s="59" t="e">
        <f>(Mercedes!#REF!)</f>
        <v>#REF!</v>
      </c>
      <c r="E1089" s="8" t="e">
        <f>(Mercedes!#REF!)</f>
        <v>#REF!</v>
      </c>
      <c r="F1089" s="8" t="e">
        <f>(Mercedes!#REF!)</f>
        <v>#REF!</v>
      </c>
      <c r="G1089" s="14" t="e">
        <f>(Mercedes!#REF!)</f>
        <v>#REF!</v>
      </c>
      <c r="H1089" s="12" t="e">
        <f>(Mercedes!#REF!)</f>
        <v>#REF!</v>
      </c>
      <c r="I1089" s="12" t="e">
        <f>(Mercedes!#REF!)</f>
        <v>#REF!</v>
      </c>
      <c r="J1089" s="12" t="e">
        <f>(Mercedes!#REF!)</f>
        <v>#REF!</v>
      </c>
      <c r="K1089" s="12" t="e">
        <f>(Mercedes!#REF!)</f>
        <v>#REF!</v>
      </c>
      <c r="L1089" s="12" t="e">
        <f>(Mercedes!#REF!)</f>
        <v>#REF!</v>
      </c>
      <c r="M1089" s="8" t="e">
        <f>(Mercedes!#REF!)</f>
        <v>#REF!</v>
      </c>
      <c r="N1089" s="8" t="e">
        <f>(Mercedes!#REF!)</f>
        <v>#REF!</v>
      </c>
      <c r="O1089" s="9" t="e">
        <f>(Mercedes!#REF!)</f>
        <v>#REF!</v>
      </c>
      <c r="P1089" s="60" t="e">
        <f>(Mercedes!#REF!)</f>
        <v>#REF!</v>
      </c>
      <c r="Q1089" s="8" t="e">
        <f>(Mercedes!#REF!)</f>
        <v>#REF!</v>
      </c>
      <c r="R1089" s="14" t="e">
        <f>(Mercedes!#REF!)</f>
        <v>#REF!</v>
      </c>
      <c r="S1089" s="12" t="e">
        <f>(Mercedes!#REF!)</f>
        <v>#REF!</v>
      </c>
      <c r="T1089" s="12" t="e">
        <f>(Mercedes!#REF!)</f>
        <v>#REF!</v>
      </c>
      <c r="U1089" s="12" t="e">
        <f>(Mercedes!#REF!)</f>
        <v>#REF!</v>
      </c>
      <c r="V1089" s="12" t="e">
        <f>(Mercedes!#REF!)</f>
        <v>#REF!</v>
      </c>
      <c r="W1089" s="12" t="e">
        <f>(Mercedes!#REF!)</f>
        <v>#REF!</v>
      </c>
      <c r="X1089" s="8" t="e">
        <f>(Mercedes!#REF!)</f>
        <v>#REF!</v>
      </c>
      <c r="Y1089" s="8" t="e">
        <f>(Mercedes!#REF!)</f>
        <v>#REF!</v>
      </c>
      <c r="Z1089" s="9" t="e">
        <f>(Mercedes!#REF!)</f>
        <v>#REF!</v>
      </c>
      <c r="AA1089" s="8" t="e">
        <f>(Mercedes!#REF!)</f>
        <v>#REF!</v>
      </c>
      <c r="AB1089" s="8" t="e">
        <f>(Mercedes!#REF!)</f>
        <v>#REF!</v>
      </c>
      <c r="AC1089" s="8" t="e">
        <f>(Mercedes!#REF!)</f>
        <v>#REF!</v>
      </c>
      <c r="AD1089" s="8" t="e">
        <f>(Mercedes!#REF!)</f>
        <v>#REF!</v>
      </c>
    </row>
    <row r="1090" spans="1:30" customFormat="1" x14ac:dyDescent="0.25">
      <c r="A1090" s="33" t="s">
        <v>1976</v>
      </c>
      <c r="B1090" s="8" t="str">
        <f>(Mercedes!A120)</f>
        <v>E-Class (C207/A207)  (Cab/Conv)</v>
      </c>
      <c r="C1090" s="9" t="str">
        <f>(Mercedes!B120)</f>
        <v>2009-2017</v>
      </c>
      <c r="D1090" s="59" t="str">
        <f>(Mercedes!C120)</f>
        <v>FF01</v>
      </c>
      <c r="E1090" s="8" t="str">
        <f>(Mercedes!D120)</f>
        <v>Tarmac</v>
      </c>
      <c r="F1090" s="8" t="str">
        <f>(Mercedes!E120)</f>
        <v>01H908547013TM</v>
      </c>
      <c r="G1090" s="14">
        <f>(Mercedes!F120)</f>
        <v>10</v>
      </c>
      <c r="H1090" s="12" t="str">
        <f>(Mercedes!G120)</f>
        <v>19"</v>
      </c>
      <c r="I1090" s="12" t="str">
        <f>(Mercedes!H120)</f>
        <v>8.5"</v>
      </c>
      <c r="J1090" s="12" t="str">
        <f>(Mercedes!I120)</f>
        <v>47</v>
      </c>
      <c r="K1090" s="12" t="str">
        <f>(Mercedes!J120)</f>
        <v>5x112</v>
      </c>
      <c r="L1090" s="12">
        <f>(Mercedes!K120)</f>
        <v>66.56</v>
      </c>
      <c r="M1090" s="8" t="str">
        <f>(Mercedes!L120)</f>
        <v>High Offset</v>
      </c>
      <c r="N1090" s="8">
        <f>(Mercedes!M120)</f>
        <v>23.2</v>
      </c>
      <c r="O1090" s="9" t="str">
        <f>(Mercedes!N120)</f>
        <v>235/35R19</v>
      </c>
      <c r="P1090" s="60" t="str">
        <f>(Mercedes!O120)</f>
        <v>FF01</v>
      </c>
      <c r="Q1090" s="8" t="str">
        <f>(Mercedes!P120)</f>
        <v>01H909545013TM</v>
      </c>
      <c r="R1090" s="14">
        <f>(Mercedes!Q120)</f>
        <v>7</v>
      </c>
      <c r="S1090" s="12" t="str">
        <f>(Mercedes!R120)</f>
        <v>19"</v>
      </c>
      <c r="T1090" s="12" t="str">
        <f>(Mercedes!S120)</f>
        <v>9.5"</v>
      </c>
      <c r="U1090" s="12" t="str">
        <f>(Mercedes!T120)</f>
        <v>45</v>
      </c>
      <c r="V1090" s="12" t="str">
        <f>(Mercedes!U120)</f>
        <v>5x112</v>
      </c>
      <c r="W1090" s="12">
        <f>(Mercedes!V120)</f>
        <v>66.56</v>
      </c>
      <c r="X1090" s="8" t="str">
        <f>(Mercedes!W120)</f>
        <v>High Offset</v>
      </c>
      <c r="Y1090" s="8">
        <f>(Mercedes!X120)</f>
        <v>25.6</v>
      </c>
      <c r="Z1090" s="9" t="str">
        <f>(Mercedes!Y120)</f>
        <v>265/30R19</v>
      </c>
      <c r="AA1090" s="8">
        <f>(Mercedes!Z120)</f>
        <v>0</v>
      </c>
      <c r="AB1090" s="8" t="str">
        <f>(Mercedes!AA120)</f>
        <v>Included</v>
      </c>
      <c r="AC1090" s="8" t="str">
        <f>(Mercedes!AB120)</f>
        <v>LBM1415027C60-ZN</v>
      </c>
      <c r="AD1090" s="8">
        <f>(Mercedes!AC120)</f>
        <v>0</v>
      </c>
    </row>
    <row r="1091" spans="1:30" customFormat="1" x14ac:dyDescent="0.25">
      <c r="A1091" s="33" t="s">
        <v>1976</v>
      </c>
      <c r="B1091" s="8" t="str">
        <f>(Mercedes!A121)</f>
        <v>E-Class (C207/A207)  (Cab/Conv)</v>
      </c>
      <c r="C1091" s="9" t="str">
        <f>(Mercedes!B121)</f>
        <v>2009-2017</v>
      </c>
      <c r="D1091" s="59" t="str">
        <f>(Mercedes!C121)</f>
        <v>FF01</v>
      </c>
      <c r="E1091" s="8" t="str">
        <f>(Mercedes!D121)</f>
        <v>Liquid Silver</v>
      </c>
      <c r="F1091" s="8" t="str">
        <f>(Mercedes!E121)</f>
        <v>01H908547013LS</v>
      </c>
      <c r="G1091" s="14">
        <f>(Mercedes!F121)</f>
        <v>1</v>
      </c>
      <c r="H1091" s="12" t="str">
        <f>(Mercedes!G121)</f>
        <v>19"</v>
      </c>
      <c r="I1091" s="12" t="str">
        <f>(Mercedes!H121)</f>
        <v>8.5"</v>
      </c>
      <c r="J1091" s="12" t="str">
        <f>(Mercedes!I121)</f>
        <v>47</v>
      </c>
      <c r="K1091" s="12" t="str">
        <f>(Mercedes!J121)</f>
        <v>5x112</v>
      </c>
      <c r="L1091" s="12">
        <f>(Mercedes!K121)</f>
        <v>66.56</v>
      </c>
      <c r="M1091" s="8" t="str">
        <f>(Mercedes!L121)</f>
        <v>High Offset</v>
      </c>
      <c r="N1091" s="8">
        <f>(Mercedes!M121)</f>
        <v>23.2</v>
      </c>
      <c r="O1091" s="9" t="str">
        <f>(Mercedes!N121)</f>
        <v>235/35R19</v>
      </c>
      <c r="P1091" s="60" t="str">
        <f>(Mercedes!O121)</f>
        <v>FF01</v>
      </c>
      <c r="Q1091" s="8" t="str">
        <f>(Mercedes!P121)</f>
        <v>01H909545013LS</v>
      </c>
      <c r="R1091" s="14">
        <f>(Mercedes!Q121)</f>
        <v>17</v>
      </c>
      <c r="S1091" s="12" t="str">
        <f>(Mercedes!R121)</f>
        <v>19"</v>
      </c>
      <c r="T1091" s="12" t="str">
        <f>(Mercedes!S121)</f>
        <v>9.5"</v>
      </c>
      <c r="U1091" s="12" t="str">
        <f>(Mercedes!T121)</f>
        <v>45</v>
      </c>
      <c r="V1091" s="12" t="str">
        <f>(Mercedes!U121)</f>
        <v>5x112</v>
      </c>
      <c r="W1091" s="12">
        <f>(Mercedes!V121)</f>
        <v>66.56</v>
      </c>
      <c r="X1091" s="8" t="str">
        <f>(Mercedes!W121)</f>
        <v>High Offset</v>
      </c>
      <c r="Y1091" s="8">
        <f>(Mercedes!X121)</f>
        <v>25.6</v>
      </c>
      <c r="Z1091" s="9" t="str">
        <f>(Mercedes!Y121)</f>
        <v>265/30R19</v>
      </c>
      <c r="AA1091" s="8">
        <f>(Mercedes!Z121)</f>
        <v>0</v>
      </c>
      <c r="AB1091" s="8">
        <f>(Mercedes!AA121)</f>
        <v>0</v>
      </c>
      <c r="AC1091" s="8" t="str">
        <f>(Mercedes!AB121)</f>
        <v>LBM1415027C60-ZN</v>
      </c>
      <c r="AD1091" s="8">
        <f>(Mercedes!AC121)</f>
        <v>0</v>
      </c>
    </row>
    <row r="1092" spans="1:30" customFormat="1" x14ac:dyDescent="0.25">
      <c r="A1092" s="33" t="s">
        <v>1976</v>
      </c>
      <c r="B1092" s="8" t="str">
        <f>(Mercedes!A122)</f>
        <v>E-Class (C207/A207)  (Cab/Conv)</v>
      </c>
      <c r="C1092" s="9" t="str">
        <f>(Mercedes!B122)</f>
        <v>2009-2017</v>
      </c>
      <c r="D1092" s="59" t="str">
        <f>(Mercedes!C122)</f>
        <v>FF04</v>
      </c>
      <c r="E1092" s="8" t="str">
        <f>(Mercedes!D122)</f>
        <v>Tarmac</v>
      </c>
      <c r="F1092" s="8" t="str">
        <f>(Mercedes!E122)</f>
        <v>04H908547013TM</v>
      </c>
      <c r="G1092" s="14">
        <f>(Mercedes!F122)</f>
        <v>17</v>
      </c>
      <c r="H1092" s="12" t="str">
        <f>(Mercedes!G122)</f>
        <v>19"</v>
      </c>
      <c r="I1092" s="12" t="str">
        <f>(Mercedes!H122)</f>
        <v>8.5"</v>
      </c>
      <c r="J1092" s="12" t="str">
        <f>(Mercedes!I122)</f>
        <v>47</v>
      </c>
      <c r="K1092" s="12" t="str">
        <f>(Mercedes!J122)</f>
        <v>5x112</v>
      </c>
      <c r="L1092" s="12">
        <f>(Mercedes!K122)</f>
        <v>66.56</v>
      </c>
      <c r="M1092" s="8" t="str">
        <f>(Mercedes!L122)</f>
        <v>High Offset</v>
      </c>
      <c r="N1092" s="8">
        <f>(Mercedes!M122)</f>
        <v>22.8</v>
      </c>
      <c r="O1092" s="9">
        <f>(Mercedes!N122)</f>
        <v>0</v>
      </c>
      <c r="P1092" s="60" t="str">
        <f>(Mercedes!O122)</f>
        <v>FF04</v>
      </c>
      <c r="Q1092" s="8" t="str">
        <f>(Mercedes!P122)</f>
        <v>04H909545013TM</v>
      </c>
      <c r="R1092" s="14">
        <f>(Mercedes!Q122)</f>
        <v>27</v>
      </c>
      <c r="S1092" s="12" t="str">
        <f>(Mercedes!R122)</f>
        <v>19"</v>
      </c>
      <c r="T1092" s="12" t="str">
        <f>(Mercedes!S122)</f>
        <v>9.5"</v>
      </c>
      <c r="U1092" s="12" t="str">
        <f>(Mercedes!T122)</f>
        <v>45</v>
      </c>
      <c r="V1092" s="12" t="str">
        <f>(Mercedes!U122)</f>
        <v>5x112</v>
      </c>
      <c r="W1092" s="12">
        <f>(Mercedes!V122)</f>
        <v>66.56</v>
      </c>
      <c r="X1092" s="8" t="str">
        <f>(Mercedes!W122)</f>
        <v>High Offset</v>
      </c>
      <c r="Y1092" s="8">
        <f>(Mercedes!X122)</f>
        <v>24.6</v>
      </c>
      <c r="Z1092" s="9">
        <f>(Mercedes!Y122)</f>
        <v>0</v>
      </c>
      <c r="AA1092" s="8">
        <f>(Mercedes!Z122)</f>
        <v>0</v>
      </c>
      <c r="AB1092" s="8" t="str">
        <f>(Mercedes!AA122)</f>
        <v>Included</v>
      </c>
      <c r="AC1092" s="8" t="str">
        <f>(Mercedes!AB122)</f>
        <v>LBM1415027C60-ZN</v>
      </c>
      <c r="AD1092" s="8">
        <f>(Mercedes!AC122)</f>
        <v>0</v>
      </c>
    </row>
    <row r="1093" spans="1:30" customFormat="1" x14ac:dyDescent="0.25">
      <c r="A1093" s="33" t="s">
        <v>1976</v>
      </c>
      <c r="B1093" s="8" t="str">
        <f>(Mercedes!A123)</f>
        <v>E-Class (C207/A207)  (Cab/Conv)</v>
      </c>
      <c r="C1093" s="9" t="str">
        <f>(Mercedes!B123)</f>
        <v>2009-2017</v>
      </c>
      <c r="D1093" s="59" t="str">
        <f>(Mercedes!C123)</f>
        <v>FF04</v>
      </c>
      <c r="E1093" s="8" t="str">
        <f>(Mercedes!D123)</f>
        <v>Liquid Metal</v>
      </c>
      <c r="F1093" s="8" t="str">
        <f>(Mercedes!E123)</f>
        <v>04H908547013LM</v>
      </c>
      <c r="G1093" s="14">
        <f>(Mercedes!F123)</f>
        <v>19</v>
      </c>
      <c r="H1093" s="12" t="str">
        <f>(Mercedes!G123)</f>
        <v>19"</v>
      </c>
      <c r="I1093" s="12" t="str">
        <f>(Mercedes!H123)</f>
        <v>8.5"</v>
      </c>
      <c r="J1093" s="12" t="str">
        <f>(Mercedes!I123)</f>
        <v>47</v>
      </c>
      <c r="K1093" s="12" t="str">
        <f>(Mercedes!J123)</f>
        <v>5x112</v>
      </c>
      <c r="L1093" s="12">
        <f>(Mercedes!K123)</f>
        <v>66.56</v>
      </c>
      <c r="M1093" s="8" t="str">
        <f>(Mercedes!L123)</f>
        <v>High Offset</v>
      </c>
      <c r="N1093" s="8">
        <f>(Mercedes!M123)</f>
        <v>22.8</v>
      </c>
      <c r="O1093" s="9">
        <f>(Mercedes!N123)</f>
        <v>0</v>
      </c>
      <c r="P1093" s="60" t="str">
        <f>(Mercedes!O123)</f>
        <v>FF04</v>
      </c>
      <c r="Q1093" s="8" t="str">
        <f>(Mercedes!P123)</f>
        <v>04H909545013LM</v>
      </c>
      <c r="R1093" s="14">
        <f>(Mercedes!Q123)</f>
        <v>15</v>
      </c>
      <c r="S1093" s="12" t="str">
        <f>(Mercedes!R123)</f>
        <v>19"</v>
      </c>
      <c r="T1093" s="12" t="str">
        <f>(Mercedes!S123)</f>
        <v>9.5"</v>
      </c>
      <c r="U1093" s="12" t="str">
        <f>(Mercedes!T123)</f>
        <v>45</v>
      </c>
      <c r="V1093" s="12" t="str">
        <f>(Mercedes!U123)</f>
        <v>5x112</v>
      </c>
      <c r="W1093" s="12">
        <f>(Mercedes!V123)</f>
        <v>66.56</v>
      </c>
      <c r="X1093" s="8" t="str">
        <f>(Mercedes!W123)</f>
        <v>High Offset</v>
      </c>
      <c r="Y1093" s="8">
        <f>(Mercedes!X123)</f>
        <v>24.6</v>
      </c>
      <c r="Z1093" s="9">
        <f>(Mercedes!Y123)</f>
        <v>0</v>
      </c>
      <c r="AA1093" s="8">
        <f>(Mercedes!Z123)</f>
        <v>0</v>
      </c>
      <c r="AB1093" s="8">
        <f>(Mercedes!AA123)</f>
        <v>0</v>
      </c>
      <c r="AC1093" s="8" t="str">
        <f>(Mercedes!AB123)</f>
        <v>LBM1415027C60-ZN</v>
      </c>
      <c r="AD1093" s="8">
        <f>(Mercedes!AC123)</f>
        <v>0</v>
      </c>
    </row>
    <row r="1094" spans="1:30" customFormat="1" x14ac:dyDescent="0.25">
      <c r="A1094" s="33" t="s">
        <v>1976</v>
      </c>
      <c r="B1094" s="8" t="str">
        <f>(Mercedes!A124)</f>
        <v>E-Class (C207/A207)  (Cab/Conv)</v>
      </c>
      <c r="C1094" s="9" t="str">
        <f>(Mercedes!B124)</f>
        <v>2009-2017</v>
      </c>
      <c r="D1094" s="59" t="str">
        <f>(Mercedes!C124)</f>
        <v>FF10</v>
      </c>
      <c r="E1094" s="8" t="str">
        <f>(Mercedes!D124)</f>
        <v>Tarmac</v>
      </c>
      <c r="F1094" s="8" t="str">
        <f>(Mercedes!E124)</f>
        <v>10H908547013TM</v>
      </c>
      <c r="G1094" s="14">
        <f>(Mercedes!F124)</f>
        <v>-3</v>
      </c>
      <c r="H1094" s="12" t="str">
        <f>(Mercedes!G124)</f>
        <v>19"</v>
      </c>
      <c r="I1094" s="12" t="str">
        <f>(Mercedes!H124)</f>
        <v>8.5"</v>
      </c>
      <c r="J1094" s="12" t="str">
        <f>(Mercedes!I124)</f>
        <v>47</v>
      </c>
      <c r="K1094" s="12" t="str">
        <f>(Mercedes!J124)</f>
        <v>5x112</v>
      </c>
      <c r="L1094" s="12">
        <f>(Mercedes!K124)</f>
        <v>66.56</v>
      </c>
      <c r="M1094" s="8" t="str">
        <f>(Mercedes!L124)</f>
        <v>High Offset</v>
      </c>
      <c r="N1094" s="8">
        <f>(Mercedes!M124)</f>
        <v>0</v>
      </c>
      <c r="O1094" s="9" t="str">
        <f>(Mercedes!N124)</f>
        <v>235/35R19</v>
      </c>
      <c r="P1094" s="60" t="str">
        <f>(Mercedes!O124)</f>
        <v>FF10</v>
      </c>
      <c r="Q1094" s="8" t="str">
        <f>(Mercedes!P124)</f>
        <v>10H909545013TM</v>
      </c>
      <c r="R1094" s="14">
        <f>(Mercedes!Q124)</f>
        <v>1</v>
      </c>
      <c r="S1094" s="12" t="str">
        <f>(Mercedes!R124)</f>
        <v>19"</v>
      </c>
      <c r="T1094" s="12" t="str">
        <f>(Mercedes!S124)</f>
        <v>9.5"</v>
      </c>
      <c r="U1094" s="12" t="str">
        <f>(Mercedes!T124)</f>
        <v>45</v>
      </c>
      <c r="V1094" s="12" t="str">
        <f>(Mercedes!U124)</f>
        <v>5x112</v>
      </c>
      <c r="W1094" s="12">
        <f>(Mercedes!V124)</f>
        <v>66.56</v>
      </c>
      <c r="X1094" s="8" t="str">
        <f>(Mercedes!W124)</f>
        <v>High Offset</v>
      </c>
      <c r="Y1094" s="8">
        <f>(Mercedes!X124)</f>
        <v>0</v>
      </c>
      <c r="Z1094" s="9" t="str">
        <f>(Mercedes!Y124)</f>
        <v>265/30R19</v>
      </c>
      <c r="AA1094" s="8">
        <f>(Mercedes!Z124)</f>
        <v>0</v>
      </c>
      <c r="AB1094" s="8" t="str">
        <f>(Mercedes!AA124)</f>
        <v>Included</v>
      </c>
      <c r="AC1094" s="8" t="str">
        <f>(Mercedes!AB124)</f>
        <v>LBM1415027C60-ZN</v>
      </c>
      <c r="AD1094" s="8">
        <f>(Mercedes!AC124)</f>
        <v>0</v>
      </c>
    </row>
    <row r="1095" spans="1:30" customFormat="1" x14ac:dyDescent="0.25">
      <c r="A1095" s="33" t="s">
        <v>1976</v>
      </c>
      <c r="B1095" s="8" t="str">
        <f>(Mercedes!A125)</f>
        <v>E-Class (C207/A207)  (Cab/Conv)</v>
      </c>
      <c r="C1095" s="9" t="str">
        <f>(Mercedes!B125)</f>
        <v>2009-2017</v>
      </c>
      <c r="D1095" s="59" t="str">
        <f>(Mercedes!C125)</f>
        <v>FF10</v>
      </c>
      <c r="E1095" s="8" t="str">
        <f>(Mercedes!D125)</f>
        <v>Liquid Metal</v>
      </c>
      <c r="F1095" s="8" t="str">
        <f>(Mercedes!E125)</f>
        <v>10H908547013LM</v>
      </c>
      <c r="G1095" s="14">
        <f>(Mercedes!F125)</f>
        <v>-8</v>
      </c>
      <c r="H1095" s="12" t="str">
        <f>(Mercedes!G125)</f>
        <v>19"</v>
      </c>
      <c r="I1095" s="12" t="str">
        <f>(Mercedes!H125)</f>
        <v>8.5"</v>
      </c>
      <c r="J1095" s="12" t="str">
        <f>(Mercedes!I125)</f>
        <v>47</v>
      </c>
      <c r="K1095" s="12" t="str">
        <f>(Mercedes!J125)</f>
        <v>5x112</v>
      </c>
      <c r="L1095" s="12">
        <f>(Mercedes!K125)</f>
        <v>66.56</v>
      </c>
      <c r="M1095" s="8" t="str">
        <f>(Mercedes!L125)</f>
        <v>High Offset</v>
      </c>
      <c r="N1095" s="8">
        <f>(Mercedes!M125)</f>
        <v>0</v>
      </c>
      <c r="O1095" s="9" t="str">
        <f>(Mercedes!N125)</f>
        <v>235/35R19</v>
      </c>
      <c r="P1095" s="60" t="str">
        <f>(Mercedes!O125)</f>
        <v>FF10</v>
      </c>
      <c r="Q1095" s="8" t="str">
        <f>(Mercedes!P125)</f>
        <v>10H909545013LM</v>
      </c>
      <c r="R1095" s="14">
        <f>(Mercedes!Q125)</f>
        <v>22</v>
      </c>
      <c r="S1095" s="12" t="str">
        <f>(Mercedes!R125)</f>
        <v>19"</v>
      </c>
      <c r="T1095" s="12" t="str">
        <f>(Mercedes!S125)</f>
        <v>9.5"</v>
      </c>
      <c r="U1095" s="12" t="str">
        <f>(Mercedes!T125)</f>
        <v>45</v>
      </c>
      <c r="V1095" s="12" t="str">
        <f>(Mercedes!U125)</f>
        <v>5x112</v>
      </c>
      <c r="W1095" s="12">
        <f>(Mercedes!V125)</f>
        <v>66.56</v>
      </c>
      <c r="X1095" s="8" t="str">
        <f>(Mercedes!W125)</f>
        <v>High Offset</v>
      </c>
      <c r="Y1095" s="8">
        <f>(Mercedes!X125)</f>
        <v>0</v>
      </c>
      <c r="Z1095" s="9" t="str">
        <f>(Mercedes!Y125)</f>
        <v>265/30R19</v>
      </c>
      <c r="AA1095" s="8">
        <f>(Mercedes!Z125)</f>
        <v>0</v>
      </c>
      <c r="AB1095" s="8" t="str">
        <f>(Mercedes!AA125)</f>
        <v>Included</v>
      </c>
      <c r="AC1095" s="8" t="str">
        <f>(Mercedes!AB125)</f>
        <v>LBM1415027C60-ZN</v>
      </c>
      <c r="AD1095" s="8">
        <f>(Mercedes!AC125)</f>
        <v>0</v>
      </c>
    </row>
    <row r="1096" spans="1:30" customFormat="1" x14ac:dyDescent="0.25">
      <c r="A1096" s="33" t="s">
        <v>1976</v>
      </c>
      <c r="B1096" s="8" t="str">
        <f>(Mercedes!A126)</f>
        <v>E-Class (C207/A207)  (Cab/Conv)</v>
      </c>
      <c r="C1096" s="9" t="str">
        <f>(Mercedes!B126)</f>
        <v>2009-2017</v>
      </c>
      <c r="D1096" s="59" t="str">
        <f>(Mercedes!C126)</f>
        <v>FF11</v>
      </c>
      <c r="E1096" s="8" t="str">
        <f>(Mercedes!D126)</f>
        <v>Tarmac</v>
      </c>
      <c r="F1096" s="8" t="str">
        <f>(Mercedes!E126)</f>
        <v>11H908547013TM</v>
      </c>
      <c r="G1096" s="14">
        <f>(Mercedes!F126)</f>
        <v>4</v>
      </c>
      <c r="H1096" s="12" t="str">
        <f>(Mercedes!G126)</f>
        <v>19"</v>
      </c>
      <c r="I1096" s="12" t="str">
        <f>(Mercedes!H126)</f>
        <v>8.5"</v>
      </c>
      <c r="J1096" s="12" t="str">
        <f>(Mercedes!I126)</f>
        <v>47</v>
      </c>
      <c r="K1096" s="12" t="str">
        <f>(Mercedes!J126)</f>
        <v>5x112</v>
      </c>
      <c r="L1096" s="12">
        <f>(Mercedes!K126)</f>
        <v>66.56</v>
      </c>
      <c r="M1096" s="8" t="str">
        <f>(Mercedes!L126)</f>
        <v>High Offset</v>
      </c>
      <c r="N1096" s="8">
        <f>(Mercedes!M126)</f>
        <v>0</v>
      </c>
      <c r="O1096" s="9" t="str">
        <f>(Mercedes!N126)</f>
        <v>235/35R19</v>
      </c>
      <c r="P1096" s="60" t="str">
        <f>(Mercedes!O126)</f>
        <v>FF11</v>
      </c>
      <c r="Q1096" s="8" t="str">
        <f>(Mercedes!P126)</f>
        <v>11H909545013TM</v>
      </c>
      <c r="R1096" s="14">
        <f>(Mercedes!Q126)</f>
        <v>3</v>
      </c>
      <c r="S1096" s="12" t="str">
        <f>(Mercedes!R126)</f>
        <v>19"</v>
      </c>
      <c r="T1096" s="12" t="str">
        <f>(Mercedes!S126)</f>
        <v>9.5"</v>
      </c>
      <c r="U1096" s="12" t="str">
        <f>(Mercedes!T126)</f>
        <v>45</v>
      </c>
      <c r="V1096" s="12" t="str">
        <f>(Mercedes!U126)</f>
        <v>5x112</v>
      </c>
      <c r="W1096" s="12">
        <f>(Mercedes!V126)</f>
        <v>66.56</v>
      </c>
      <c r="X1096" s="8" t="str">
        <f>(Mercedes!W126)</f>
        <v>High Offset</v>
      </c>
      <c r="Y1096" s="8">
        <f>(Mercedes!X126)</f>
        <v>0</v>
      </c>
      <c r="Z1096" s="9" t="str">
        <f>(Mercedes!Y126)</f>
        <v>265/30R19</v>
      </c>
      <c r="AA1096" s="8">
        <f>(Mercedes!Z126)</f>
        <v>0</v>
      </c>
      <c r="AB1096" s="8" t="str">
        <f>(Mercedes!AA126)</f>
        <v>Included</v>
      </c>
      <c r="AC1096" s="8" t="str">
        <f>(Mercedes!AB126)</f>
        <v>LBM1415027C60-ZN</v>
      </c>
      <c r="AD1096" s="8">
        <f>(Mercedes!AC126)</f>
        <v>0</v>
      </c>
    </row>
    <row r="1097" spans="1:30" customFormat="1" x14ac:dyDescent="0.25">
      <c r="A1097" s="33" t="s">
        <v>1976</v>
      </c>
      <c r="B1097" s="8" t="str">
        <f>(Mercedes!A127)</f>
        <v>E-Class (C207/A207)  (Cab/Conv)</v>
      </c>
      <c r="C1097" s="9" t="str">
        <f>(Mercedes!B127)</f>
        <v>2009-2017</v>
      </c>
      <c r="D1097" s="59" t="str">
        <f>(Mercedes!C127)</f>
        <v>FF11</v>
      </c>
      <c r="E1097" s="8" t="str">
        <f>(Mercedes!D127)</f>
        <v>Liquid Metal</v>
      </c>
      <c r="F1097" s="8" t="str">
        <f>(Mercedes!E127)</f>
        <v>11H908547013LM</v>
      </c>
      <c r="G1097" s="14">
        <f>(Mercedes!F127)</f>
        <v>3</v>
      </c>
      <c r="H1097" s="12" t="str">
        <f>(Mercedes!G127)</f>
        <v>19"</v>
      </c>
      <c r="I1097" s="12" t="str">
        <f>(Mercedes!H127)</f>
        <v>8.5"</v>
      </c>
      <c r="J1097" s="12" t="str">
        <f>(Mercedes!I127)</f>
        <v>47</v>
      </c>
      <c r="K1097" s="12" t="str">
        <f>(Mercedes!J127)</f>
        <v>5x112</v>
      </c>
      <c r="L1097" s="12">
        <f>(Mercedes!K127)</f>
        <v>66.56</v>
      </c>
      <c r="M1097" s="8" t="str">
        <f>(Mercedes!L127)</f>
        <v>High Offset</v>
      </c>
      <c r="N1097" s="8">
        <f>(Mercedes!M127)</f>
        <v>0</v>
      </c>
      <c r="O1097" s="9" t="str">
        <f>(Mercedes!N127)</f>
        <v>235/35R19</v>
      </c>
      <c r="P1097" s="60" t="str">
        <f>(Mercedes!O127)</f>
        <v>FF11</v>
      </c>
      <c r="Q1097" s="8" t="str">
        <f>(Mercedes!P127)</f>
        <v>11H909545013LM</v>
      </c>
      <c r="R1097" s="14">
        <f>(Mercedes!Q127)</f>
        <v>3</v>
      </c>
      <c r="S1097" s="12" t="str">
        <f>(Mercedes!R127)</f>
        <v>19"</v>
      </c>
      <c r="T1097" s="12" t="str">
        <f>(Mercedes!S127)</f>
        <v>9.5"</v>
      </c>
      <c r="U1097" s="12" t="str">
        <f>(Mercedes!T127)</f>
        <v>45</v>
      </c>
      <c r="V1097" s="12" t="str">
        <f>(Mercedes!U127)</f>
        <v>5x112</v>
      </c>
      <c r="W1097" s="12">
        <f>(Mercedes!V127)</f>
        <v>66.56</v>
      </c>
      <c r="X1097" s="8" t="str">
        <f>(Mercedes!W127)</f>
        <v>High Offset</v>
      </c>
      <c r="Y1097" s="8">
        <f>(Mercedes!X127)</f>
        <v>0</v>
      </c>
      <c r="Z1097" s="9" t="str">
        <f>(Mercedes!Y127)</f>
        <v>265/30R19</v>
      </c>
      <c r="AA1097" s="8">
        <f>(Mercedes!Z127)</f>
        <v>0</v>
      </c>
      <c r="AB1097" s="8" t="str">
        <f>(Mercedes!AA127)</f>
        <v>Included</v>
      </c>
      <c r="AC1097" s="8" t="str">
        <f>(Mercedes!AB127)</f>
        <v>LBM1415027C60-ZN</v>
      </c>
      <c r="AD1097" s="8">
        <f>(Mercedes!AC127)</f>
        <v>0</v>
      </c>
    </row>
    <row r="1098" spans="1:30" customFormat="1" x14ac:dyDescent="0.25">
      <c r="A1098" s="33" t="s">
        <v>1976</v>
      </c>
      <c r="B1098" s="8" t="str">
        <f>(Mercedes!A128)</f>
        <v>E-Class (C207/A207)  (Cab/Conv)</v>
      </c>
      <c r="C1098" s="9" t="str">
        <f>(Mercedes!B128)</f>
        <v>2009-2017</v>
      </c>
      <c r="D1098" s="59" t="str">
        <f>(Mercedes!C128)</f>
        <v>FF15</v>
      </c>
      <c r="E1098" s="8" t="str">
        <f>(Mercedes!D128)</f>
        <v>Tarmac</v>
      </c>
      <c r="F1098" s="8" t="str">
        <f>(Mercedes!E128)</f>
        <v>15H908547013TM</v>
      </c>
      <c r="G1098" s="14">
        <f>(Mercedes!F128)</f>
        <v>32</v>
      </c>
      <c r="H1098" s="12" t="str">
        <f>(Mercedes!G128)</f>
        <v>19"</v>
      </c>
      <c r="I1098" s="12" t="str">
        <f>(Mercedes!H128)</f>
        <v>8.5"</v>
      </c>
      <c r="J1098" s="12" t="str">
        <f>(Mercedes!I128)</f>
        <v>47</v>
      </c>
      <c r="K1098" s="12" t="str">
        <f>(Mercedes!J128)</f>
        <v>5x112</v>
      </c>
      <c r="L1098" s="12">
        <f>(Mercedes!K128)</f>
        <v>66.56</v>
      </c>
      <c r="M1098" s="8" t="str">
        <f>(Mercedes!L128)</f>
        <v>High Offset</v>
      </c>
      <c r="N1098" s="8">
        <f>(Mercedes!M128)</f>
        <v>22.2</v>
      </c>
      <c r="O1098" s="9">
        <f>(Mercedes!N128)</f>
        <v>0</v>
      </c>
      <c r="P1098" s="60" t="str">
        <f>(Mercedes!O128)</f>
        <v>FF15</v>
      </c>
      <c r="Q1098" s="8" t="str">
        <f>(Mercedes!P128)</f>
        <v>15H909545013TM</v>
      </c>
      <c r="R1098" s="14">
        <f>(Mercedes!Q128)</f>
        <v>0</v>
      </c>
      <c r="S1098" s="12" t="str">
        <f>(Mercedes!R128)</f>
        <v>19"</v>
      </c>
      <c r="T1098" s="12" t="str">
        <f>(Mercedes!S128)</f>
        <v>9.5"</v>
      </c>
      <c r="U1098" s="12" t="str">
        <f>(Mercedes!T128)</f>
        <v>45</v>
      </c>
      <c r="V1098" s="12" t="str">
        <f>(Mercedes!U128)</f>
        <v>5x112</v>
      </c>
      <c r="W1098" s="12">
        <f>(Mercedes!V128)</f>
        <v>66.56</v>
      </c>
      <c r="X1098" s="8" t="str">
        <f>(Mercedes!W128)</f>
        <v>High Offset</v>
      </c>
      <c r="Y1098" s="8">
        <f>(Mercedes!X128)</f>
        <v>24</v>
      </c>
      <c r="Z1098" s="9">
        <f>(Mercedes!Y128)</f>
        <v>0</v>
      </c>
      <c r="AA1098" s="8" t="str">
        <f>(Mercedes!Z128)</f>
        <v/>
      </c>
      <c r="AB1098" s="8" t="str">
        <f>(Mercedes!AA128)</f>
        <v>Included</v>
      </c>
      <c r="AC1098" s="8" t="str">
        <f>(Mercedes!AB128)</f>
        <v>LBM1415027C60-ZN</v>
      </c>
      <c r="AD1098" s="8">
        <f>(Mercedes!AC128)</f>
        <v>0</v>
      </c>
    </row>
    <row r="1099" spans="1:30" customFormat="1" x14ac:dyDescent="0.25">
      <c r="A1099" s="33" t="s">
        <v>1976</v>
      </c>
      <c r="B1099" s="8" t="e">
        <f>(Mercedes!#REF!)</f>
        <v>#REF!</v>
      </c>
      <c r="C1099" s="9" t="e">
        <f>(Mercedes!#REF!)</f>
        <v>#REF!</v>
      </c>
      <c r="D1099" s="59" t="e">
        <f>(Mercedes!#REF!)</f>
        <v>#REF!</v>
      </c>
      <c r="E1099" s="8" t="e">
        <f>(Mercedes!#REF!)</f>
        <v>#REF!</v>
      </c>
      <c r="F1099" s="8" t="e">
        <f>(Mercedes!#REF!)</f>
        <v>#REF!</v>
      </c>
      <c r="G1099" s="14" t="e">
        <f>(Mercedes!#REF!)</f>
        <v>#REF!</v>
      </c>
      <c r="H1099" s="12" t="e">
        <f>(Mercedes!#REF!)</f>
        <v>#REF!</v>
      </c>
      <c r="I1099" s="12" t="e">
        <f>(Mercedes!#REF!)</f>
        <v>#REF!</v>
      </c>
      <c r="J1099" s="12" t="e">
        <f>(Mercedes!#REF!)</f>
        <v>#REF!</v>
      </c>
      <c r="K1099" s="12" t="e">
        <f>(Mercedes!#REF!)</f>
        <v>#REF!</v>
      </c>
      <c r="L1099" s="12" t="e">
        <f>(Mercedes!#REF!)</f>
        <v>#REF!</v>
      </c>
      <c r="M1099" s="8" t="e">
        <f>(Mercedes!#REF!)</f>
        <v>#REF!</v>
      </c>
      <c r="N1099" s="8" t="e">
        <f>(Mercedes!#REF!)</f>
        <v>#REF!</v>
      </c>
      <c r="O1099" s="9" t="e">
        <f>(Mercedes!#REF!)</f>
        <v>#REF!</v>
      </c>
      <c r="P1099" s="60" t="e">
        <f>(Mercedes!#REF!)</f>
        <v>#REF!</v>
      </c>
      <c r="Q1099" s="8" t="e">
        <f>(Mercedes!#REF!)</f>
        <v>#REF!</v>
      </c>
      <c r="R1099" s="14" t="e">
        <f>(Mercedes!#REF!)</f>
        <v>#REF!</v>
      </c>
      <c r="S1099" s="12" t="e">
        <f>(Mercedes!#REF!)</f>
        <v>#REF!</v>
      </c>
      <c r="T1099" s="12" t="e">
        <f>(Mercedes!#REF!)</f>
        <v>#REF!</v>
      </c>
      <c r="U1099" s="12" t="e">
        <f>(Mercedes!#REF!)</f>
        <v>#REF!</v>
      </c>
      <c r="V1099" s="12" t="e">
        <f>(Mercedes!#REF!)</f>
        <v>#REF!</v>
      </c>
      <c r="W1099" s="12" t="e">
        <f>(Mercedes!#REF!)</f>
        <v>#REF!</v>
      </c>
      <c r="X1099" s="8" t="e">
        <f>(Mercedes!#REF!)</f>
        <v>#REF!</v>
      </c>
      <c r="Y1099" s="8" t="e">
        <f>(Mercedes!#REF!)</f>
        <v>#REF!</v>
      </c>
      <c r="Z1099" s="9" t="e">
        <f>(Mercedes!#REF!)</f>
        <v>#REF!</v>
      </c>
      <c r="AA1099" s="8" t="e">
        <f>(Mercedes!#REF!)</f>
        <v>#REF!</v>
      </c>
      <c r="AB1099" s="8" t="e">
        <f>(Mercedes!#REF!)</f>
        <v>#REF!</v>
      </c>
      <c r="AC1099" s="8" t="e">
        <f>(Mercedes!#REF!)</f>
        <v>#REF!</v>
      </c>
      <c r="AD1099" s="8" t="e">
        <f>(Mercedes!#REF!)</f>
        <v>#REF!</v>
      </c>
    </row>
    <row r="1100" spans="1:30" customFormat="1" x14ac:dyDescent="0.25">
      <c r="A1100" s="33" t="s">
        <v>1976</v>
      </c>
      <c r="B1100" s="8" t="str">
        <f>(Mercedes!A129)</f>
        <v>E-Class (W212)</v>
      </c>
      <c r="C1100" s="9" t="str">
        <f>(Mercedes!B129)</f>
        <v>2009-2016</v>
      </c>
      <c r="D1100" s="59" t="str">
        <f>(Mercedes!C129)</f>
        <v>FF01</v>
      </c>
      <c r="E1100" s="8" t="str">
        <f>(Mercedes!D129)</f>
        <v>Tarmac</v>
      </c>
      <c r="F1100" s="8" t="str">
        <f>(Mercedes!E129)</f>
        <v>01H909035013TM</v>
      </c>
      <c r="G1100" s="14">
        <f>(Mercedes!F129)</f>
        <v>30</v>
      </c>
      <c r="H1100" s="12" t="str">
        <f>(Mercedes!G129)</f>
        <v>19"</v>
      </c>
      <c r="I1100" s="12" t="str">
        <f>(Mercedes!H129)</f>
        <v>9.0"</v>
      </c>
      <c r="J1100" s="12" t="str">
        <f>(Mercedes!I129)</f>
        <v>35</v>
      </c>
      <c r="K1100" s="12" t="str">
        <f>(Mercedes!J129)</f>
        <v>5x112</v>
      </c>
      <c r="L1100" s="12">
        <f>(Mercedes!K129)</f>
        <v>66.56</v>
      </c>
      <c r="M1100" s="8" t="str">
        <f>(Mercedes!L129)</f>
        <v>High Offset</v>
      </c>
      <c r="N1100" s="8">
        <f>(Mercedes!M129)</f>
        <v>25.4</v>
      </c>
      <c r="O1100" s="9" t="str">
        <f>(Mercedes!N129)</f>
        <v>245/35R19</v>
      </c>
      <c r="P1100" s="60" t="str">
        <f>(Mercedes!O129)</f>
        <v>FF01</v>
      </c>
      <c r="Q1100" s="8" t="str">
        <f>(Mercedes!P129)</f>
        <v>01H909545013TM</v>
      </c>
      <c r="R1100" s="14">
        <f>(Mercedes!Q129)</f>
        <v>7</v>
      </c>
      <c r="S1100" s="12" t="str">
        <f>(Mercedes!R129)</f>
        <v>19"</v>
      </c>
      <c r="T1100" s="12" t="str">
        <f>(Mercedes!S129)</f>
        <v>9.5"</v>
      </c>
      <c r="U1100" s="12" t="str">
        <f>(Mercedes!T129)</f>
        <v>45</v>
      </c>
      <c r="V1100" s="12" t="str">
        <f>(Mercedes!U129)</f>
        <v>5x112</v>
      </c>
      <c r="W1100" s="12">
        <f>(Mercedes!V129)</f>
        <v>66.56</v>
      </c>
      <c r="X1100" s="8" t="str">
        <f>(Mercedes!W129)</f>
        <v>High Offset</v>
      </c>
      <c r="Y1100" s="8">
        <f>(Mercedes!X129)</f>
        <v>25.6</v>
      </c>
      <c r="Z1100" s="9" t="str">
        <f>(Mercedes!Y129)</f>
        <v>275/30R19</v>
      </c>
      <c r="AA1100" s="8">
        <f>(Mercedes!Z129)</f>
        <v>0</v>
      </c>
      <c r="AB1100" s="8" t="str">
        <f>(Mercedes!AA129)</f>
        <v>Included</v>
      </c>
      <c r="AC1100" s="8" t="str">
        <f>(Mercedes!AB129)</f>
        <v>LBM1415027C60-ZN</v>
      </c>
      <c r="AD1100" s="8">
        <f>(Mercedes!AC129)</f>
        <v>0</v>
      </c>
    </row>
    <row r="1101" spans="1:30" customFormat="1" x14ac:dyDescent="0.25">
      <c r="A1101" s="33" t="s">
        <v>1976</v>
      </c>
      <c r="B1101" s="8" t="str">
        <f>(Mercedes!A130)</f>
        <v>E-Class (W212)</v>
      </c>
      <c r="C1101" s="9" t="str">
        <f>(Mercedes!B130)</f>
        <v>2009-2016</v>
      </c>
      <c r="D1101" s="59" t="str">
        <f>(Mercedes!C130)</f>
        <v>FF01</v>
      </c>
      <c r="E1101" s="8" t="str">
        <f>(Mercedes!D130)</f>
        <v>Liquid Silver</v>
      </c>
      <c r="F1101" s="8" t="str">
        <f>(Mercedes!E130)</f>
        <v>01H909035013LS</v>
      </c>
      <c r="G1101" s="14">
        <f>(Mercedes!F130)</f>
        <v>1</v>
      </c>
      <c r="H1101" s="12" t="str">
        <f>(Mercedes!G130)</f>
        <v>19"</v>
      </c>
      <c r="I1101" s="12" t="str">
        <f>(Mercedes!H130)</f>
        <v>9.0"</v>
      </c>
      <c r="J1101" s="12" t="str">
        <f>(Mercedes!I130)</f>
        <v>35</v>
      </c>
      <c r="K1101" s="12" t="str">
        <f>(Mercedes!J130)</f>
        <v>5x112</v>
      </c>
      <c r="L1101" s="12">
        <f>(Mercedes!K130)</f>
        <v>66.56</v>
      </c>
      <c r="M1101" s="8" t="str">
        <f>(Mercedes!L130)</f>
        <v>High Offset</v>
      </c>
      <c r="N1101" s="8">
        <f>(Mercedes!M130)</f>
        <v>25.4</v>
      </c>
      <c r="O1101" s="9" t="str">
        <f>(Mercedes!N130)</f>
        <v>245/35R19</v>
      </c>
      <c r="P1101" s="60" t="str">
        <f>(Mercedes!O130)</f>
        <v>FF01</v>
      </c>
      <c r="Q1101" s="8" t="str">
        <f>(Mercedes!P130)</f>
        <v>01H909545013LS</v>
      </c>
      <c r="R1101" s="14">
        <f>(Mercedes!Q130)</f>
        <v>17</v>
      </c>
      <c r="S1101" s="12" t="str">
        <f>(Mercedes!R130)</f>
        <v>19"</v>
      </c>
      <c r="T1101" s="12" t="str">
        <f>(Mercedes!S130)</f>
        <v>9.5"</v>
      </c>
      <c r="U1101" s="12" t="str">
        <f>(Mercedes!T130)</f>
        <v>45</v>
      </c>
      <c r="V1101" s="12" t="str">
        <f>(Mercedes!U130)</f>
        <v>5x112</v>
      </c>
      <c r="W1101" s="12">
        <f>(Mercedes!V130)</f>
        <v>66.56</v>
      </c>
      <c r="X1101" s="8" t="str">
        <f>(Mercedes!W130)</f>
        <v>High Offset</v>
      </c>
      <c r="Y1101" s="8">
        <f>(Mercedes!X130)</f>
        <v>25.6</v>
      </c>
      <c r="Z1101" s="9" t="str">
        <f>(Mercedes!Y130)</f>
        <v>275/30R19</v>
      </c>
      <c r="AA1101" s="8">
        <f>(Mercedes!Z130)</f>
        <v>0</v>
      </c>
      <c r="AB1101" s="8">
        <f>(Mercedes!AA130)</f>
        <v>0</v>
      </c>
      <c r="AC1101" s="8" t="str">
        <f>(Mercedes!AB130)</f>
        <v>LBM1415027C60-ZN</v>
      </c>
      <c r="AD1101" s="8">
        <f>(Mercedes!AC130)</f>
        <v>0</v>
      </c>
    </row>
    <row r="1102" spans="1:30" customFormat="1" x14ac:dyDescent="0.25">
      <c r="A1102" s="33" t="s">
        <v>1976</v>
      </c>
      <c r="B1102" s="8" t="str">
        <f>(Mercedes!A131)</f>
        <v>E-Class (W212)</v>
      </c>
      <c r="C1102" s="9" t="str">
        <f>(Mercedes!B131)</f>
        <v>2009-2016</v>
      </c>
      <c r="D1102" s="59" t="str">
        <f>(Mercedes!C131)</f>
        <v>FF04</v>
      </c>
      <c r="E1102" s="8" t="str">
        <f>(Mercedes!D131)</f>
        <v>Tarmac</v>
      </c>
      <c r="F1102" s="8" t="str">
        <f>(Mercedes!E131)</f>
        <v>04H909035013TM</v>
      </c>
      <c r="G1102" s="14">
        <f>(Mercedes!F131)</f>
        <v>23</v>
      </c>
      <c r="H1102" s="12" t="str">
        <f>(Mercedes!G131)</f>
        <v>19"</v>
      </c>
      <c r="I1102" s="12" t="str">
        <f>(Mercedes!H131)</f>
        <v>9.0"</v>
      </c>
      <c r="J1102" s="12" t="str">
        <f>(Mercedes!I131)</f>
        <v>35</v>
      </c>
      <c r="K1102" s="12" t="str">
        <f>(Mercedes!J131)</f>
        <v>5x112</v>
      </c>
      <c r="L1102" s="12">
        <f>(Mercedes!K131)</f>
        <v>66.56</v>
      </c>
      <c r="M1102" s="8" t="str">
        <f>(Mercedes!L131)</f>
        <v>High Offset</v>
      </c>
      <c r="N1102" s="8">
        <f>(Mercedes!M131)</f>
        <v>24.6</v>
      </c>
      <c r="O1102" s="9">
        <f>(Mercedes!N131)</f>
        <v>0</v>
      </c>
      <c r="P1102" s="60" t="str">
        <f>(Mercedes!O131)</f>
        <v>FF04</v>
      </c>
      <c r="Q1102" s="8" t="str">
        <f>(Mercedes!P131)</f>
        <v>04H909545013TM</v>
      </c>
      <c r="R1102" s="14">
        <f>(Mercedes!Q131)</f>
        <v>27</v>
      </c>
      <c r="S1102" s="12" t="str">
        <f>(Mercedes!R131)</f>
        <v>19"</v>
      </c>
      <c r="T1102" s="12" t="str">
        <f>(Mercedes!S131)</f>
        <v>9.5"</v>
      </c>
      <c r="U1102" s="12" t="str">
        <f>(Mercedes!T131)</f>
        <v>45</v>
      </c>
      <c r="V1102" s="12" t="str">
        <f>(Mercedes!U131)</f>
        <v>5x112</v>
      </c>
      <c r="W1102" s="12">
        <f>(Mercedes!V131)</f>
        <v>66.56</v>
      </c>
      <c r="X1102" s="8" t="str">
        <f>(Mercedes!W131)</f>
        <v>High Offset</v>
      </c>
      <c r="Y1102" s="8">
        <f>(Mercedes!X131)</f>
        <v>24.6</v>
      </c>
      <c r="Z1102" s="9">
        <f>(Mercedes!Y131)</f>
        <v>0</v>
      </c>
      <c r="AA1102" s="8">
        <f>(Mercedes!Z131)</f>
        <v>0</v>
      </c>
      <c r="AB1102" s="8" t="str">
        <f>(Mercedes!AA131)</f>
        <v>Included</v>
      </c>
      <c r="AC1102" s="8" t="str">
        <f>(Mercedes!AB131)</f>
        <v>LBM1415027C60-ZN</v>
      </c>
      <c r="AD1102" s="8">
        <f>(Mercedes!AC131)</f>
        <v>0</v>
      </c>
    </row>
    <row r="1103" spans="1:30" customFormat="1" x14ac:dyDescent="0.25">
      <c r="A1103" s="33" t="s">
        <v>1976</v>
      </c>
      <c r="B1103" s="8" t="str">
        <f>(Mercedes!A132)</f>
        <v>E-Class (W212)</v>
      </c>
      <c r="C1103" s="9" t="str">
        <f>(Mercedes!B132)</f>
        <v>2009-2016</v>
      </c>
      <c r="D1103" s="59" t="str">
        <f>(Mercedes!C132)</f>
        <v>FF04</v>
      </c>
      <c r="E1103" s="8" t="str">
        <f>(Mercedes!D132)</f>
        <v>Liquid Metal</v>
      </c>
      <c r="F1103" s="8" t="str">
        <f>(Mercedes!E132)</f>
        <v>04H909035013LM</v>
      </c>
      <c r="G1103" s="14">
        <f>(Mercedes!F132)</f>
        <v>26</v>
      </c>
      <c r="H1103" s="12" t="str">
        <f>(Mercedes!G132)</f>
        <v>19"</v>
      </c>
      <c r="I1103" s="12" t="str">
        <f>(Mercedes!H132)</f>
        <v>9.0"</v>
      </c>
      <c r="J1103" s="12" t="str">
        <f>(Mercedes!I132)</f>
        <v>35</v>
      </c>
      <c r="K1103" s="12" t="str">
        <f>(Mercedes!J132)</f>
        <v>5x112</v>
      </c>
      <c r="L1103" s="12">
        <f>(Mercedes!K132)</f>
        <v>66.56</v>
      </c>
      <c r="M1103" s="8" t="str">
        <f>(Mercedes!L132)</f>
        <v>High Offset</v>
      </c>
      <c r="N1103" s="8">
        <f>(Mercedes!M132)</f>
        <v>24.6</v>
      </c>
      <c r="O1103" s="9">
        <f>(Mercedes!N132)</f>
        <v>0</v>
      </c>
      <c r="P1103" s="60" t="str">
        <f>(Mercedes!O132)</f>
        <v>FF04</v>
      </c>
      <c r="Q1103" s="8" t="str">
        <f>(Mercedes!P132)</f>
        <v>04H909545013LM</v>
      </c>
      <c r="R1103" s="14">
        <f>(Mercedes!Q132)</f>
        <v>15</v>
      </c>
      <c r="S1103" s="12" t="str">
        <f>(Mercedes!R132)</f>
        <v>19"</v>
      </c>
      <c r="T1103" s="12" t="str">
        <f>(Mercedes!S132)</f>
        <v>9.5"</v>
      </c>
      <c r="U1103" s="12" t="str">
        <f>(Mercedes!T132)</f>
        <v>45</v>
      </c>
      <c r="V1103" s="12" t="str">
        <f>(Mercedes!U132)</f>
        <v>5x112</v>
      </c>
      <c r="W1103" s="12">
        <f>(Mercedes!V132)</f>
        <v>66.56</v>
      </c>
      <c r="X1103" s="8" t="str">
        <f>(Mercedes!W132)</f>
        <v>High Offset</v>
      </c>
      <c r="Y1103" s="8">
        <f>(Mercedes!X132)</f>
        <v>24.6</v>
      </c>
      <c r="Z1103" s="9">
        <f>(Mercedes!Y132)</f>
        <v>0</v>
      </c>
      <c r="AA1103" s="8">
        <f>(Mercedes!Z132)</f>
        <v>0</v>
      </c>
      <c r="AB1103" s="8">
        <f>(Mercedes!AA132)</f>
        <v>0</v>
      </c>
      <c r="AC1103" s="8" t="str">
        <f>(Mercedes!AB132)</f>
        <v>LBM1415027C60-ZN</v>
      </c>
      <c r="AD1103" s="8">
        <f>(Mercedes!AC132)</f>
        <v>0</v>
      </c>
    </row>
    <row r="1104" spans="1:30" customFormat="1" x14ac:dyDescent="0.25">
      <c r="A1104" s="33" t="s">
        <v>1976</v>
      </c>
      <c r="B1104" s="8" t="str">
        <f>(Mercedes!A133)</f>
        <v>E-Class (W212)</v>
      </c>
      <c r="C1104" s="9" t="str">
        <f>(Mercedes!B133)</f>
        <v>2009-2016</v>
      </c>
      <c r="D1104" s="59" t="str">
        <f>(Mercedes!C133)</f>
        <v>FF10</v>
      </c>
      <c r="E1104" s="8" t="str">
        <f>(Mercedes!D133)</f>
        <v>Tarmac</v>
      </c>
      <c r="F1104" s="8" t="str">
        <f>(Mercedes!E133)</f>
        <v>10H909035013TM</v>
      </c>
      <c r="G1104" s="14">
        <f>(Mercedes!F133)</f>
        <v>4</v>
      </c>
      <c r="H1104" s="12" t="str">
        <f>(Mercedes!G133)</f>
        <v>19"</v>
      </c>
      <c r="I1104" s="12" t="str">
        <f>(Mercedes!H133)</f>
        <v>9.0"</v>
      </c>
      <c r="J1104" s="12" t="str">
        <f>(Mercedes!I133)</f>
        <v>35</v>
      </c>
      <c r="K1104" s="12" t="str">
        <f>(Mercedes!J133)</f>
        <v>5x112</v>
      </c>
      <c r="L1104" s="12">
        <f>(Mercedes!K133)</f>
        <v>66.56</v>
      </c>
      <c r="M1104" s="8" t="str">
        <f>(Mercedes!L133)</f>
        <v>High Offset</v>
      </c>
      <c r="N1104" s="8">
        <f>(Mercedes!M133)</f>
        <v>0</v>
      </c>
      <c r="O1104" s="9" t="str">
        <f>(Mercedes!N133)</f>
        <v>245/35R19</v>
      </c>
      <c r="P1104" s="60" t="str">
        <f>(Mercedes!O133)</f>
        <v>FF10</v>
      </c>
      <c r="Q1104" s="8" t="str">
        <f>(Mercedes!P133)</f>
        <v>10H909545013TM</v>
      </c>
      <c r="R1104" s="14">
        <f>(Mercedes!Q133)</f>
        <v>1</v>
      </c>
      <c r="S1104" s="12" t="str">
        <f>(Mercedes!R133)</f>
        <v>19"</v>
      </c>
      <c r="T1104" s="12" t="str">
        <f>(Mercedes!S133)</f>
        <v>9.5"</v>
      </c>
      <c r="U1104" s="12" t="str">
        <f>(Mercedes!T133)</f>
        <v>45</v>
      </c>
      <c r="V1104" s="12" t="str">
        <f>(Mercedes!U133)</f>
        <v>5x112</v>
      </c>
      <c r="W1104" s="12">
        <f>(Mercedes!V133)</f>
        <v>66.56</v>
      </c>
      <c r="X1104" s="8" t="str">
        <f>(Mercedes!W133)</f>
        <v>High Offset</v>
      </c>
      <c r="Y1104" s="8">
        <f>(Mercedes!X133)</f>
        <v>0</v>
      </c>
      <c r="Z1104" s="9" t="str">
        <f>(Mercedes!Y133)</f>
        <v>275/30R19</v>
      </c>
      <c r="AA1104" s="8">
        <f>(Mercedes!Z133)</f>
        <v>0</v>
      </c>
      <c r="AB1104" s="8" t="str">
        <f>(Mercedes!AA133)</f>
        <v>Included</v>
      </c>
      <c r="AC1104" s="8" t="str">
        <f>(Mercedes!AB133)</f>
        <v>LBM1415027C60-ZN</v>
      </c>
      <c r="AD1104" s="8">
        <f>(Mercedes!AC133)</f>
        <v>0</v>
      </c>
    </row>
    <row r="1105" spans="1:30" customFormat="1" x14ac:dyDescent="0.25">
      <c r="A1105" s="33" t="s">
        <v>1976</v>
      </c>
      <c r="B1105" s="8" t="str">
        <f>(Mercedes!A134)</f>
        <v>E-Class (W212)</v>
      </c>
      <c r="C1105" s="9" t="str">
        <f>(Mercedes!B134)</f>
        <v>2009-2016</v>
      </c>
      <c r="D1105" s="59" t="str">
        <f>(Mercedes!C134)</f>
        <v>FF10</v>
      </c>
      <c r="E1105" s="8" t="str">
        <f>(Mercedes!D134)</f>
        <v>Liquid Metal</v>
      </c>
      <c r="F1105" s="8" t="str">
        <f>(Mercedes!E134)</f>
        <v>10H909035013LM</v>
      </c>
      <c r="G1105" s="14">
        <f>(Mercedes!F134)</f>
        <v>0</v>
      </c>
      <c r="H1105" s="12" t="str">
        <f>(Mercedes!G134)</f>
        <v>19"</v>
      </c>
      <c r="I1105" s="12" t="str">
        <f>(Mercedes!H134)</f>
        <v>9.0"</v>
      </c>
      <c r="J1105" s="12" t="str">
        <f>(Mercedes!I134)</f>
        <v>35</v>
      </c>
      <c r="K1105" s="12" t="str">
        <f>(Mercedes!J134)</f>
        <v>5x112</v>
      </c>
      <c r="L1105" s="12">
        <f>(Mercedes!K134)</f>
        <v>66.56</v>
      </c>
      <c r="M1105" s="8" t="str">
        <f>(Mercedes!L134)</f>
        <v>High Offset</v>
      </c>
      <c r="N1105" s="8">
        <f>(Mercedes!M134)</f>
        <v>0</v>
      </c>
      <c r="O1105" s="9" t="str">
        <f>(Mercedes!N134)</f>
        <v>245/35R19</v>
      </c>
      <c r="P1105" s="60" t="str">
        <f>(Mercedes!O134)</f>
        <v>FF10</v>
      </c>
      <c r="Q1105" s="8" t="str">
        <f>(Mercedes!P134)</f>
        <v>10H909545013LM</v>
      </c>
      <c r="R1105" s="14">
        <f>(Mercedes!Q134)</f>
        <v>22</v>
      </c>
      <c r="S1105" s="12" t="str">
        <f>(Mercedes!R134)</f>
        <v>19"</v>
      </c>
      <c r="T1105" s="12" t="str">
        <f>(Mercedes!S134)</f>
        <v>9.5"</v>
      </c>
      <c r="U1105" s="12" t="str">
        <f>(Mercedes!T134)</f>
        <v>45</v>
      </c>
      <c r="V1105" s="12" t="str">
        <f>(Mercedes!U134)</f>
        <v>5x112</v>
      </c>
      <c r="W1105" s="12">
        <f>(Mercedes!V134)</f>
        <v>66.56</v>
      </c>
      <c r="X1105" s="8" t="str">
        <f>(Mercedes!W134)</f>
        <v>High Offset</v>
      </c>
      <c r="Y1105" s="8">
        <f>(Mercedes!X134)</f>
        <v>0</v>
      </c>
      <c r="Z1105" s="9" t="str">
        <f>(Mercedes!Y134)</f>
        <v>275/30R19</v>
      </c>
      <c r="AA1105" s="8">
        <f>(Mercedes!Z134)</f>
        <v>0</v>
      </c>
      <c r="AB1105" s="8" t="str">
        <f>(Mercedes!AA134)</f>
        <v>Included</v>
      </c>
      <c r="AC1105" s="8" t="str">
        <f>(Mercedes!AB134)</f>
        <v>LBM1415027C60-ZN</v>
      </c>
      <c r="AD1105" s="8">
        <f>(Mercedes!AC134)</f>
        <v>0</v>
      </c>
    </row>
    <row r="1106" spans="1:30" customFormat="1" x14ac:dyDescent="0.25">
      <c r="A1106" s="33" t="s">
        <v>1976</v>
      </c>
      <c r="B1106" s="8" t="str">
        <f>(Mercedes!A135)</f>
        <v>E-Class (W212)</v>
      </c>
      <c r="C1106" s="9" t="str">
        <f>(Mercedes!B135)</f>
        <v>2009-2016</v>
      </c>
      <c r="D1106" s="59" t="str">
        <f>(Mercedes!C135)</f>
        <v>FF11</v>
      </c>
      <c r="E1106" s="8" t="str">
        <f>(Mercedes!D135)</f>
        <v>Tarmac</v>
      </c>
      <c r="F1106" s="8" t="str">
        <f>(Mercedes!E135)</f>
        <v>11H909035013TM</v>
      </c>
      <c r="G1106" s="14">
        <f>(Mercedes!F135)</f>
        <v>16</v>
      </c>
      <c r="H1106" s="12" t="str">
        <f>(Mercedes!G135)</f>
        <v>19"</v>
      </c>
      <c r="I1106" s="12" t="str">
        <f>(Mercedes!H135)</f>
        <v>9.0"</v>
      </c>
      <c r="J1106" s="12" t="str">
        <f>(Mercedes!I135)</f>
        <v>35</v>
      </c>
      <c r="K1106" s="12" t="str">
        <f>(Mercedes!J135)</f>
        <v>5x112</v>
      </c>
      <c r="L1106" s="12">
        <f>(Mercedes!K135)</f>
        <v>66.56</v>
      </c>
      <c r="M1106" s="8" t="str">
        <f>(Mercedes!L135)</f>
        <v>High Offset</v>
      </c>
      <c r="N1106" s="8">
        <f>(Mercedes!M135)</f>
        <v>0</v>
      </c>
      <c r="O1106" s="9" t="str">
        <f>(Mercedes!N135)</f>
        <v>245/35R19</v>
      </c>
      <c r="P1106" s="60" t="str">
        <f>(Mercedes!O135)</f>
        <v>FF11</v>
      </c>
      <c r="Q1106" s="8" t="str">
        <f>(Mercedes!P135)</f>
        <v>11H909545013TM</v>
      </c>
      <c r="R1106" s="14">
        <f>(Mercedes!Q135)</f>
        <v>3</v>
      </c>
      <c r="S1106" s="12" t="str">
        <f>(Mercedes!R135)</f>
        <v>19"</v>
      </c>
      <c r="T1106" s="12" t="str">
        <f>(Mercedes!S135)</f>
        <v>9.5"</v>
      </c>
      <c r="U1106" s="12" t="str">
        <f>(Mercedes!T135)</f>
        <v>45</v>
      </c>
      <c r="V1106" s="12" t="str">
        <f>(Mercedes!U135)</f>
        <v>5x112</v>
      </c>
      <c r="W1106" s="12">
        <f>(Mercedes!V135)</f>
        <v>66.56</v>
      </c>
      <c r="X1106" s="8" t="str">
        <f>(Mercedes!W135)</f>
        <v>High Offset</v>
      </c>
      <c r="Y1106" s="8">
        <f>(Mercedes!X135)</f>
        <v>0</v>
      </c>
      <c r="Z1106" s="9" t="str">
        <f>(Mercedes!Y135)</f>
        <v>275/30R19</v>
      </c>
      <c r="AA1106" s="8">
        <f>(Mercedes!Z135)</f>
        <v>0</v>
      </c>
      <c r="AB1106" s="8" t="str">
        <f>(Mercedes!AA135)</f>
        <v>Included</v>
      </c>
      <c r="AC1106" s="8" t="str">
        <f>(Mercedes!AB135)</f>
        <v>LBM1415027C60-ZN</v>
      </c>
      <c r="AD1106" s="8">
        <f>(Mercedes!AC135)</f>
        <v>0</v>
      </c>
    </row>
    <row r="1107" spans="1:30" customFormat="1" x14ac:dyDescent="0.25">
      <c r="A1107" s="33" t="s">
        <v>1976</v>
      </c>
      <c r="B1107" s="8" t="str">
        <f>(Mercedes!A136)</f>
        <v>E-Class (W212)</v>
      </c>
      <c r="C1107" s="9" t="str">
        <f>(Mercedes!B136)</f>
        <v>2009-2016</v>
      </c>
      <c r="D1107" s="59" t="str">
        <f>(Mercedes!C136)</f>
        <v>FF11</v>
      </c>
      <c r="E1107" s="8" t="str">
        <f>(Mercedes!D136)</f>
        <v>Liquid Metal</v>
      </c>
      <c r="F1107" s="8" t="str">
        <f>(Mercedes!E136)</f>
        <v>11H909035013LM</v>
      </c>
      <c r="G1107" s="14">
        <f>(Mercedes!F136)</f>
        <v>4</v>
      </c>
      <c r="H1107" s="12" t="str">
        <f>(Mercedes!G136)</f>
        <v>19"</v>
      </c>
      <c r="I1107" s="12" t="str">
        <f>(Mercedes!H136)</f>
        <v>9.0"</v>
      </c>
      <c r="J1107" s="12" t="str">
        <f>(Mercedes!I136)</f>
        <v>35</v>
      </c>
      <c r="K1107" s="12" t="str">
        <f>(Mercedes!J136)</f>
        <v>5x112</v>
      </c>
      <c r="L1107" s="12">
        <f>(Mercedes!K136)</f>
        <v>66.56</v>
      </c>
      <c r="M1107" s="8" t="str">
        <f>(Mercedes!L136)</f>
        <v>High Offset</v>
      </c>
      <c r="N1107" s="8">
        <f>(Mercedes!M136)</f>
        <v>0</v>
      </c>
      <c r="O1107" s="9" t="str">
        <f>(Mercedes!N136)</f>
        <v>245/35R19</v>
      </c>
      <c r="P1107" s="60" t="str">
        <f>(Mercedes!O136)</f>
        <v>FF11</v>
      </c>
      <c r="Q1107" s="8" t="str">
        <f>(Mercedes!P136)</f>
        <v>11H909545013LM</v>
      </c>
      <c r="R1107" s="14">
        <f>(Mercedes!Q136)</f>
        <v>3</v>
      </c>
      <c r="S1107" s="12" t="str">
        <f>(Mercedes!R136)</f>
        <v>19"</v>
      </c>
      <c r="T1107" s="12" t="str">
        <f>(Mercedes!S136)</f>
        <v>9.5"</v>
      </c>
      <c r="U1107" s="12" t="str">
        <f>(Mercedes!T136)</f>
        <v>45</v>
      </c>
      <c r="V1107" s="12" t="str">
        <f>(Mercedes!U136)</f>
        <v>5x112</v>
      </c>
      <c r="W1107" s="12">
        <f>(Mercedes!V136)</f>
        <v>66.56</v>
      </c>
      <c r="X1107" s="8" t="str">
        <f>(Mercedes!W136)</f>
        <v>High Offset</v>
      </c>
      <c r="Y1107" s="8">
        <f>(Mercedes!X136)</f>
        <v>0</v>
      </c>
      <c r="Z1107" s="9" t="str">
        <f>(Mercedes!Y136)</f>
        <v>275/30R19</v>
      </c>
      <c r="AA1107" s="8">
        <f>(Mercedes!Z136)</f>
        <v>0</v>
      </c>
      <c r="AB1107" s="8" t="str">
        <f>(Mercedes!AA136)</f>
        <v>Included</v>
      </c>
      <c r="AC1107" s="8" t="str">
        <f>(Mercedes!AB136)</f>
        <v>LBM1415027C60-ZN</v>
      </c>
      <c r="AD1107" s="8">
        <f>(Mercedes!AC136)</f>
        <v>0</v>
      </c>
    </row>
    <row r="1108" spans="1:30" customFormat="1" x14ac:dyDescent="0.25">
      <c r="A1108" s="33" t="s">
        <v>1976</v>
      </c>
      <c r="B1108" s="8" t="e">
        <f>(Mercedes!#REF!)</f>
        <v>#REF!</v>
      </c>
      <c r="C1108" s="9" t="e">
        <f>(Mercedes!#REF!)</f>
        <v>#REF!</v>
      </c>
      <c r="D1108" s="59" t="e">
        <f>(Mercedes!#REF!)</f>
        <v>#REF!</v>
      </c>
      <c r="E1108" s="8" t="e">
        <f>(Mercedes!#REF!)</f>
        <v>#REF!</v>
      </c>
      <c r="F1108" s="8" t="e">
        <f>(Mercedes!#REF!)</f>
        <v>#REF!</v>
      </c>
      <c r="G1108" s="14" t="e">
        <f>(Mercedes!#REF!)</f>
        <v>#REF!</v>
      </c>
      <c r="H1108" s="12" t="e">
        <f>(Mercedes!#REF!)</f>
        <v>#REF!</v>
      </c>
      <c r="I1108" s="12" t="e">
        <f>(Mercedes!#REF!)</f>
        <v>#REF!</v>
      </c>
      <c r="J1108" s="12" t="e">
        <f>(Mercedes!#REF!)</f>
        <v>#REF!</v>
      </c>
      <c r="K1108" s="12" t="e">
        <f>(Mercedes!#REF!)</f>
        <v>#REF!</v>
      </c>
      <c r="L1108" s="12" t="e">
        <f>(Mercedes!#REF!)</f>
        <v>#REF!</v>
      </c>
      <c r="M1108" s="8" t="e">
        <f>(Mercedes!#REF!)</f>
        <v>#REF!</v>
      </c>
      <c r="N1108" s="8" t="e">
        <f>(Mercedes!#REF!)</f>
        <v>#REF!</v>
      </c>
      <c r="O1108" s="9" t="e">
        <f>(Mercedes!#REF!)</f>
        <v>#REF!</v>
      </c>
      <c r="P1108" s="60" t="e">
        <f>(Mercedes!#REF!)</f>
        <v>#REF!</v>
      </c>
      <c r="Q1108" s="8" t="e">
        <f>(Mercedes!#REF!)</f>
        <v>#REF!</v>
      </c>
      <c r="R1108" s="14" t="e">
        <f>(Mercedes!#REF!)</f>
        <v>#REF!</v>
      </c>
      <c r="S1108" s="12" t="e">
        <f>(Mercedes!#REF!)</f>
        <v>#REF!</v>
      </c>
      <c r="T1108" s="12" t="e">
        <f>(Mercedes!#REF!)</f>
        <v>#REF!</v>
      </c>
      <c r="U1108" s="12" t="e">
        <f>(Mercedes!#REF!)</f>
        <v>#REF!</v>
      </c>
      <c r="V1108" s="12" t="e">
        <f>(Mercedes!#REF!)</f>
        <v>#REF!</v>
      </c>
      <c r="W1108" s="12" t="e">
        <f>(Mercedes!#REF!)</f>
        <v>#REF!</v>
      </c>
      <c r="X1108" s="8" t="e">
        <f>(Mercedes!#REF!)</f>
        <v>#REF!</v>
      </c>
      <c r="Y1108" s="8" t="e">
        <f>(Mercedes!#REF!)</f>
        <v>#REF!</v>
      </c>
      <c r="Z1108" s="9" t="e">
        <f>(Mercedes!#REF!)</f>
        <v>#REF!</v>
      </c>
      <c r="AA1108" s="8" t="e">
        <f>(Mercedes!#REF!)</f>
        <v>#REF!</v>
      </c>
      <c r="AB1108" s="8" t="e">
        <f>(Mercedes!#REF!)</f>
        <v>#REF!</v>
      </c>
      <c r="AC1108" s="8" t="e">
        <f>(Mercedes!#REF!)</f>
        <v>#REF!</v>
      </c>
      <c r="AD1108" s="8" t="e">
        <f>(Mercedes!#REF!)</f>
        <v>#REF!</v>
      </c>
    </row>
    <row r="1109" spans="1:30" customFormat="1" x14ac:dyDescent="0.25">
      <c r="A1109" s="33" t="s">
        <v>1976</v>
      </c>
      <c r="B1109" s="8" t="e">
        <f>(Mercedes!#REF!)</f>
        <v>#REF!</v>
      </c>
      <c r="C1109" s="9" t="e">
        <f>(Mercedes!#REF!)</f>
        <v>#REF!</v>
      </c>
      <c r="D1109" s="59" t="e">
        <f>(Mercedes!#REF!)</f>
        <v>#REF!</v>
      </c>
      <c r="E1109" s="8" t="e">
        <f>(Mercedes!#REF!)</f>
        <v>#REF!</v>
      </c>
      <c r="F1109" s="8" t="e">
        <f>(Mercedes!#REF!)</f>
        <v>#REF!</v>
      </c>
      <c r="G1109" s="14" t="e">
        <f>(Mercedes!#REF!)</f>
        <v>#REF!</v>
      </c>
      <c r="H1109" s="12" t="e">
        <f>(Mercedes!#REF!)</f>
        <v>#REF!</v>
      </c>
      <c r="I1109" s="12" t="e">
        <f>(Mercedes!#REF!)</f>
        <v>#REF!</v>
      </c>
      <c r="J1109" s="12" t="e">
        <f>(Mercedes!#REF!)</f>
        <v>#REF!</v>
      </c>
      <c r="K1109" s="12" t="e">
        <f>(Mercedes!#REF!)</f>
        <v>#REF!</v>
      </c>
      <c r="L1109" s="12" t="e">
        <f>(Mercedes!#REF!)</f>
        <v>#REF!</v>
      </c>
      <c r="M1109" s="8" t="e">
        <f>(Mercedes!#REF!)</f>
        <v>#REF!</v>
      </c>
      <c r="N1109" s="8" t="e">
        <f>(Mercedes!#REF!)</f>
        <v>#REF!</v>
      </c>
      <c r="O1109" s="9" t="e">
        <f>(Mercedes!#REF!)</f>
        <v>#REF!</v>
      </c>
      <c r="P1109" s="60" t="e">
        <f>(Mercedes!#REF!)</f>
        <v>#REF!</v>
      </c>
      <c r="Q1109" s="8" t="e">
        <f>(Mercedes!#REF!)</f>
        <v>#REF!</v>
      </c>
      <c r="R1109" s="14" t="e">
        <f>(Mercedes!#REF!)</f>
        <v>#REF!</v>
      </c>
      <c r="S1109" s="12" t="e">
        <f>(Mercedes!#REF!)</f>
        <v>#REF!</v>
      </c>
      <c r="T1109" s="12" t="e">
        <f>(Mercedes!#REF!)</f>
        <v>#REF!</v>
      </c>
      <c r="U1109" s="12" t="e">
        <f>(Mercedes!#REF!)</f>
        <v>#REF!</v>
      </c>
      <c r="V1109" s="12" t="e">
        <f>(Mercedes!#REF!)</f>
        <v>#REF!</v>
      </c>
      <c r="W1109" s="12" t="e">
        <f>(Mercedes!#REF!)</f>
        <v>#REF!</v>
      </c>
      <c r="X1109" s="8" t="e">
        <f>(Mercedes!#REF!)</f>
        <v>#REF!</v>
      </c>
      <c r="Y1109" s="8" t="e">
        <f>(Mercedes!#REF!)</f>
        <v>#REF!</v>
      </c>
      <c r="Z1109" s="9" t="e">
        <f>(Mercedes!#REF!)</f>
        <v>#REF!</v>
      </c>
      <c r="AA1109" s="8" t="e">
        <f>(Mercedes!#REF!)</f>
        <v>#REF!</v>
      </c>
      <c r="AB1109" s="8" t="e">
        <f>(Mercedes!#REF!)</f>
        <v>#REF!</v>
      </c>
      <c r="AC1109" s="8" t="e">
        <f>(Mercedes!#REF!)</f>
        <v>#REF!</v>
      </c>
      <c r="AD1109" s="8" t="e">
        <f>(Mercedes!#REF!)</f>
        <v>#REF!</v>
      </c>
    </row>
    <row r="1110" spans="1:30" customFormat="1" x14ac:dyDescent="0.25">
      <c r="A1110" s="33" t="s">
        <v>1976</v>
      </c>
      <c r="B1110" s="8" t="str">
        <f>(Mercedes!A137)</f>
        <v>E-Class (W213)</v>
      </c>
      <c r="C1110" s="9" t="str">
        <f>(Mercedes!B137)</f>
        <v>2017-2019</v>
      </c>
      <c r="D1110" s="59" t="str">
        <f>(Mercedes!C137)</f>
        <v>FF04</v>
      </c>
      <c r="E1110" s="8" t="str">
        <f>(Mercedes!D137)</f>
        <v>Tarmac</v>
      </c>
      <c r="F1110" s="8" t="str">
        <f>(Mercedes!E137)</f>
        <v>04M009025013TM</v>
      </c>
      <c r="G1110" s="14">
        <f>(Mercedes!F137)</f>
        <v>7</v>
      </c>
      <c r="H1110" s="12" t="str">
        <f>(Mercedes!G137)</f>
        <v>20"</v>
      </c>
      <c r="I1110" s="12" t="str">
        <f>(Mercedes!H137)</f>
        <v>9.0"</v>
      </c>
      <c r="J1110" s="12" t="str">
        <f>(Mercedes!I137)</f>
        <v>25</v>
      </c>
      <c r="K1110" s="12" t="str">
        <f>(Mercedes!J137)</f>
        <v>5x112</v>
      </c>
      <c r="L1110" s="12">
        <f>(Mercedes!K137)</f>
        <v>66.56</v>
      </c>
      <c r="M1110" s="8" t="str">
        <f>(Mercedes!L137)</f>
        <v>Medium Offset</v>
      </c>
      <c r="N1110" s="8">
        <f>(Mercedes!M137)</f>
        <v>24.8</v>
      </c>
      <c r="O1110" s="9" t="str">
        <f>(Mercedes!N137)</f>
        <v>245/35R20</v>
      </c>
      <c r="P1110" s="60" t="str">
        <f>(Mercedes!O137)</f>
        <v>FF04</v>
      </c>
      <c r="Q1110" s="8" t="str">
        <f>(Mercedes!P137)</f>
        <v>04M009025013TM</v>
      </c>
      <c r="R1110" s="14">
        <f>(Mercedes!Q137)</f>
        <v>7</v>
      </c>
      <c r="S1110" s="12" t="str">
        <f>(Mercedes!R137)</f>
        <v>20"</v>
      </c>
      <c r="T1110" s="12" t="str">
        <f>(Mercedes!S137)</f>
        <v>9.0"</v>
      </c>
      <c r="U1110" s="12" t="str">
        <f>(Mercedes!T137)</f>
        <v>25</v>
      </c>
      <c r="V1110" s="12" t="str">
        <f>(Mercedes!U137)</f>
        <v>5x112</v>
      </c>
      <c r="W1110" s="12">
        <f>(Mercedes!V137)</f>
        <v>66.56</v>
      </c>
      <c r="X1110" s="8" t="str">
        <f>(Mercedes!W137)</f>
        <v>Medium Offset</v>
      </c>
      <c r="Y1110" s="8">
        <f>(Mercedes!X137)</f>
        <v>24.8</v>
      </c>
      <c r="Z1110" s="9" t="str">
        <f>(Mercedes!Y137)</f>
        <v>275/30R20</v>
      </c>
      <c r="AA1110" s="8" t="str">
        <f>(Mercedes!Z137)</f>
        <v>F2 Fitment, aggressive</v>
      </c>
      <c r="AB1110" s="8" t="str">
        <f>(Mercedes!AA137)</f>
        <v>Included</v>
      </c>
      <c r="AC1110" s="8" t="str">
        <f>(Mercedes!AB137)</f>
        <v>LBM1415027C60-ZN</v>
      </c>
      <c r="AD1110" s="8">
        <f>(Mercedes!AC137)</f>
        <v>0</v>
      </c>
    </row>
    <row r="1111" spans="1:30" customFormat="1" x14ac:dyDescent="0.25">
      <c r="A1111" s="33" t="s">
        <v>1976</v>
      </c>
      <c r="B1111" s="8" t="str">
        <f>(Mercedes!A138)</f>
        <v>E-Class (W213)</v>
      </c>
      <c r="C1111" s="9" t="str">
        <f>(Mercedes!B138)</f>
        <v>2017-2019</v>
      </c>
      <c r="D1111" s="59" t="str">
        <f>(Mercedes!C138)</f>
        <v>FF04</v>
      </c>
      <c r="E1111" s="8" t="str">
        <f>(Mercedes!D138)</f>
        <v>Liquid Metal</v>
      </c>
      <c r="F1111" s="8" t="str">
        <f>(Mercedes!E138)</f>
        <v>04M009025013LM</v>
      </c>
      <c r="G1111" s="14">
        <f>(Mercedes!F138)</f>
        <v>9</v>
      </c>
      <c r="H1111" s="12" t="str">
        <f>(Mercedes!G138)</f>
        <v>20"</v>
      </c>
      <c r="I1111" s="12" t="str">
        <f>(Mercedes!H138)</f>
        <v>9.0"</v>
      </c>
      <c r="J1111" s="12" t="str">
        <f>(Mercedes!I138)</f>
        <v>25</v>
      </c>
      <c r="K1111" s="12" t="str">
        <f>(Mercedes!J138)</f>
        <v>5x112</v>
      </c>
      <c r="L1111" s="12">
        <f>(Mercedes!K138)</f>
        <v>66.56</v>
      </c>
      <c r="M1111" s="8" t="str">
        <f>(Mercedes!L138)</f>
        <v>Medium Offset</v>
      </c>
      <c r="N1111" s="8">
        <f>(Mercedes!M138)</f>
        <v>24.8</v>
      </c>
      <c r="O1111" s="9" t="str">
        <f>(Mercedes!N138)</f>
        <v>245/35R20</v>
      </c>
      <c r="P1111" s="60" t="str">
        <f>(Mercedes!O138)</f>
        <v>FF04</v>
      </c>
      <c r="Q1111" s="8" t="str">
        <f>(Mercedes!P138)</f>
        <v>04M009025013LM</v>
      </c>
      <c r="R1111" s="14">
        <f>(Mercedes!Q138)</f>
        <v>9</v>
      </c>
      <c r="S1111" s="12" t="str">
        <f>(Mercedes!R138)</f>
        <v>20"</v>
      </c>
      <c r="T1111" s="12" t="str">
        <f>(Mercedes!S138)</f>
        <v>9.0"</v>
      </c>
      <c r="U1111" s="12" t="str">
        <f>(Mercedes!T138)</f>
        <v>25</v>
      </c>
      <c r="V1111" s="12" t="str">
        <f>(Mercedes!U138)</f>
        <v>5x112</v>
      </c>
      <c r="W1111" s="12">
        <f>(Mercedes!V138)</f>
        <v>66.56</v>
      </c>
      <c r="X1111" s="8" t="str">
        <f>(Mercedes!W138)</f>
        <v>Medium Offset</v>
      </c>
      <c r="Y1111" s="8">
        <f>(Mercedes!X138)</f>
        <v>24.8</v>
      </c>
      <c r="Z1111" s="9" t="str">
        <f>(Mercedes!Y138)</f>
        <v>275/30R20</v>
      </c>
      <c r="AA1111" s="8" t="str">
        <f>(Mercedes!Z138)</f>
        <v>F2 Fitment, aggressive</v>
      </c>
      <c r="AB1111" s="8">
        <f>(Mercedes!AA138)</f>
        <v>0</v>
      </c>
      <c r="AC1111" s="8" t="str">
        <f>(Mercedes!AB138)</f>
        <v>LBM1415027C60-ZN</v>
      </c>
      <c r="AD1111" s="8">
        <f>(Mercedes!AC138)</f>
        <v>0</v>
      </c>
    </row>
    <row r="1112" spans="1:30" customFormat="1" x14ac:dyDescent="0.25">
      <c r="A1112" s="33" t="s">
        <v>1976</v>
      </c>
      <c r="B1112" s="8" t="str">
        <f>(Mercedes!A139)</f>
        <v>E-Class (W213)</v>
      </c>
      <c r="C1112" s="9" t="str">
        <f>(Mercedes!B139)</f>
        <v>2017-2019</v>
      </c>
      <c r="D1112" s="59" t="str">
        <f>(Mercedes!C139)</f>
        <v>FF10</v>
      </c>
      <c r="E1112" s="8" t="str">
        <f>(Mercedes!D139)</f>
        <v>Tarmac</v>
      </c>
      <c r="F1112" s="8" t="str">
        <f>(Mercedes!E139)</f>
        <v>10M009025013TM</v>
      </c>
      <c r="G1112" s="14">
        <f>(Mercedes!F139)</f>
        <v>24</v>
      </c>
      <c r="H1112" s="12" t="str">
        <f>(Mercedes!G139)</f>
        <v>20"</v>
      </c>
      <c r="I1112" s="12" t="str">
        <f>(Mercedes!H139)</f>
        <v>9.0"</v>
      </c>
      <c r="J1112" s="12" t="str">
        <f>(Mercedes!I139)</f>
        <v>25</v>
      </c>
      <c r="K1112" s="12" t="str">
        <f>(Mercedes!J139)</f>
        <v>5x112</v>
      </c>
      <c r="L1112" s="12">
        <f>(Mercedes!K139)</f>
        <v>66.56</v>
      </c>
      <c r="M1112" s="8" t="str">
        <f>(Mercedes!L139)</f>
        <v>Medium Offset</v>
      </c>
      <c r="N1112" s="8">
        <f>(Mercedes!M139)</f>
        <v>0</v>
      </c>
      <c r="O1112" s="9" t="str">
        <f>(Mercedes!N139)</f>
        <v>245/35R20</v>
      </c>
      <c r="P1112" s="60" t="str">
        <f>(Mercedes!O139)</f>
        <v>FF10</v>
      </c>
      <c r="Q1112" s="8" t="str">
        <f>(Mercedes!P139)</f>
        <v>10M009025013TM</v>
      </c>
      <c r="R1112" s="14">
        <f>(Mercedes!Q139)</f>
        <v>24</v>
      </c>
      <c r="S1112" s="12" t="str">
        <f>(Mercedes!R139)</f>
        <v>20"</v>
      </c>
      <c r="T1112" s="12" t="str">
        <f>(Mercedes!S139)</f>
        <v>9.0"</v>
      </c>
      <c r="U1112" s="12" t="str">
        <f>(Mercedes!T139)</f>
        <v>25</v>
      </c>
      <c r="V1112" s="12" t="str">
        <f>(Mercedes!U139)</f>
        <v>5x112</v>
      </c>
      <c r="W1112" s="12">
        <f>(Mercedes!V139)</f>
        <v>66.56</v>
      </c>
      <c r="X1112" s="8" t="str">
        <f>(Mercedes!W139)</f>
        <v>Medium Offset</v>
      </c>
      <c r="Y1112" s="8">
        <f>(Mercedes!X139)</f>
        <v>0</v>
      </c>
      <c r="Z1112" s="9" t="str">
        <f>(Mercedes!Y139)</f>
        <v>275/30R20</v>
      </c>
      <c r="AA1112" s="8" t="str">
        <f>(Mercedes!Z139)</f>
        <v>F2 Fitment, aggressive</v>
      </c>
      <c r="AB1112" s="8" t="str">
        <f>(Mercedes!AA139)</f>
        <v>Included</v>
      </c>
      <c r="AC1112" s="8" t="str">
        <f>(Mercedes!AB139)</f>
        <v>LBM1415027C60-ZN</v>
      </c>
      <c r="AD1112" s="8">
        <f>(Mercedes!AC139)</f>
        <v>0</v>
      </c>
    </row>
    <row r="1113" spans="1:30" customFormat="1" x14ac:dyDescent="0.25">
      <c r="A1113" s="33" t="s">
        <v>1976</v>
      </c>
      <c r="B1113" s="8" t="str">
        <f>(Mercedes!A140)</f>
        <v>E-Class (W213)</v>
      </c>
      <c r="C1113" s="9" t="str">
        <f>(Mercedes!B140)</f>
        <v>2017-2019</v>
      </c>
      <c r="D1113" s="59" t="str">
        <f>(Mercedes!C140)</f>
        <v>FF10</v>
      </c>
      <c r="E1113" s="8" t="str">
        <f>(Mercedes!D140)</f>
        <v>Liquid Metal</v>
      </c>
      <c r="F1113" s="8" t="str">
        <f>(Mercedes!E140)</f>
        <v>10M009025013LM</v>
      </c>
      <c r="G1113" s="14">
        <f>(Mercedes!F140)</f>
        <v>8</v>
      </c>
      <c r="H1113" s="12" t="str">
        <f>(Mercedes!G140)</f>
        <v>20"</v>
      </c>
      <c r="I1113" s="12" t="str">
        <f>(Mercedes!H140)</f>
        <v>9.0"</v>
      </c>
      <c r="J1113" s="12" t="str">
        <f>(Mercedes!I140)</f>
        <v>25</v>
      </c>
      <c r="K1113" s="12" t="str">
        <f>(Mercedes!J140)</f>
        <v>5x112</v>
      </c>
      <c r="L1113" s="12">
        <f>(Mercedes!K140)</f>
        <v>66.56</v>
      </c>
      <c r="M1113" s="8" t="str">
        <f>(Mercedes!L140)</f>
        <v>Medium Offset</v>
      </c>
      <c r="N1113" s="8">
        <f>(Mercedes!M140)</f>
        <v>0</v>
      </c>
      <c r="O1113" s="9" t="str">
        <f>(Mercedes!N140)</f>
        <v>245/35R20</v>
      </c>
      <c r="P1113" s="60" t="str">
        <f>(Mercedes!O140)</f>
        <v>FF10</v>
      </c>
      <c r="Q1113" s="8" t="str">
        <f>(Mercedes!P140)</f>
        <v>10M009025013LM</v>
      </c>
      <c r="R1113" s="14">
        <f>(Mercedes!Q140)</f>
        <v>8</v>
      </c>
      <c r="S1113" s="12" t="str">
        <f>(Mercedes!R140)</f>
        <v>20"</v>
      </c>
      <c r="T1113" s="12" t="str">
        <f>(Mercedes!S140)</f>
        <v>9.0"</v>
      </c>
      <c r="U1113" s="12" t="str">
        <f>(Mercedes!T140)</f>
        <v>25</v>
      </c>
      <c r="V1113" s="12" t="str">
        <f>(Mercedes!U140)</f>
        <v>5x112</v>
      </c>
      <c r="W1113" s="12">
        <f>(Mercedes!V140)</f>
        <v>66.56</v>
      </c>
      <c r="X1113" s="8" t="str">
        <f>(Mercedes!W140)</f>
        <v>Medium Offset</v>
      </c>
      <c r="Y1113" s="8">
        <f>(Mercedes!X140)</f>
        <v>0</v>
      </c>
      <c r="Z1113" s="9" t="str">
        <f>(Mercedes!Y140)</f>
        <v>275/30R20</v>
      </c>
      <c r="AA1113" s="8" t="str">
        <f>(Mercedes!Z140)</f>
        <v>F2 Fitment, aggressive</v>
      </c>
      <c r="AB1113" s="8" t="str">
        <f>(Mercedes!AA140)</f>
        <v>Included</v>
      </c>
      <c r="AC1113" s="8" t="str">
        <f>(Mercedes!AB140)</f>
        <v>LBM1415027C60-ZN</v>
      </c>
      <c r="AD1113" s="8">
        <f>(Mercedes!AC140)</f>
        <v>0</v>
      </c>
    </row>
    <row r="1114" spans="1:30" customFormat="1" x14ac:dyDescent="0.25">
      <c r="A1114" s="33" t="s">
        <v>1976</v>
      </c>
      <c r="B1114" s="8" t="str">
        <f>(Mercedes!A141)</f>
        <v>E-Class (W213)</v>
      </c>
      <c r="C1114" s="9" t="str">
        <f>(Mercedes!B141)</f>
        <v>2017-2019</v>
      </c>
      <c r="D1114" s="59" t="str">
        <f>(Mercedes!C141)</f>
        <v>FF11</v>
      </c>
      <c r="E1114" s="8" t="str">
        <f>(Mercedes!D141)</f>
        <v>Tarmac</v>
      </c>
      <c r="F1114" s="8" t="str">
        <f>(Mercedes!E141)</f>
        <v>11M009025013TM</v>
      </c>
      <c r="G1114" s="14">
        <f>(Mercedes!F141)</f>
        <v>22</v>
      </c>
      <c r="H1114" s="12" t="str">
        <f>(Mercedes!G141)</f>
        <v>20"</v>
      </c>
      <c r="I1114" s="12" t="str">
        <f>(Mercedes!H141)</f>
        <v>9.0"</v>
      </c>
      <c r="J1114" s="12" t="str">
        <f>(Mercedes!I141)</f>
        <v>25</v>
      </c>
      <c r="K1114" s="12" t="str">
        <f>(Mercedes!J141)</f>
        <v>5x112</v>
      </c>
      <c r="L1114" s="12">
        <f>(Mercedes!K141)</f>
        <v>66.56</v>
      </c>
      <c r="M1114" s="8" t="str">
        <f>(Mercedes!L141)</f>
        <v>Medium Offset</v>
      </c>
      <c r="N1114" s="8">
        <f>(Mercedes!M141)</f>
        <v>0</v>
      </c>
      <c r="O1114" s="9" t="str">
        <f>(Mercedes!N141)</f>
        <v>245/35R20</v>
      </c>
      <c r="P1114" s="60" t="str">
        <f>(Mercedes!O141)</f>
        <v>FF11</v>
      </c>
      <c r="Q1114" s="8" t="str">
        <f>(Mercedes!P141)</f>
        <v>11M009025013TM</v>
      </c>
      <c r="R1114" s="14">
        <f>(Mercedes!Q141)</f>
        <v>22</v>
      </c>
      <c r="S1114" s="12" t="str">
        <f>(Mercedes!R141)</f>
        <v>20"</v>
      </c>
      <c r="T1114" s="12" t="str">
        <f>(Mercedes!S141)</f>
        <v>9.0"</v>
      </c>
      <c r="U1114" s="12" t="str">
        <f>(Mercedes!T141)</f>
        <v>25</v>
      </c>
      <c r="V1114" s="12" t="str">
        <f>(Mercedes!U141)</f>
        <v>5x112</v>
      </c>
      <c r="W1114" s="12">
        <f>(Mercedes!V141)</f>
        <v>66.56</v>
      </c>
      <c r="X1114" s="8" t="str">
        <f>(Mercedes!W141)</f>
        <v>Medium Offset</v>
      </c>
      <c r="Y1114" s="8">
        <f>(Mercedes!X141)</f>
        <v>0</v>
      </c>
      <c r="Z1114" s="9" t="str">
        <f>(Mercedes!Y141)</f>
        <v>275/30R20</v>
      </c>
      <c r="AA1114" s="8" t="str">
        <f>(Mercedes!Z141)</f>
        <v>F2 Fitment, aggressive</v>
      </c>
      <c r="AB1114" s="8" t="str">
        <f>(Mercedes!AA141)</f>
        <v>Included</v>
      </c>
      <c r="AC1114" s="8" t="str">
        <f>(Mercedes!AB141)</f>
        <v>LBM1415027C60-ZN</v>
      </c>
      <c r="AD1114" s="8">
        <f>(Mercedes!AC141)</f>
        <v>0</v>
      </c>
    </row>
    <row r="1115" spans="1:30" customFormat="1" x14ac:dyDescent="0.25">
      <c r="A1115" s="33" t="s">
        <v>1976</v>
      </c>
      <c r="B1115" s="8" t="str">
        <f>(Mercedes!A142)</f>
        <v>E-Class (W213)</v>
      </c>
      <c r="C1115" s="9" t="str">
        <f>(Mercedes!B142)</f>
        <v>2017-2019</v>
      </c>
      <c r="D1115" s="59" t="str">
        <f>(Mercedes!C142)</f>
        <v>FF11</v>
      </c>
      <c r="E1115" s="8" t="str">
        <f>(Mercedes!D142)</f>
        <v>Liquid Metal</v>
      </c>
      <c r="F1115" s="8" t="str">
        <f>(Mercedes!E142)</f>
        <v>11M009025013LM</v>
      </c>
      <c r="G1115" s="14">
        <f>(Mercedes!F142)</f>
        <v>5</v>
      </c>
      <c r="H1115" s="12" t="str">
        <f>(Mercedes!G142)</f>
        <v>20"</v>
      </c>
      <c r="I1115" s="12" t="str">
        <f>(Mercedes!H142)</f>
        <v>9.0"</v>
      </c>
      <c r="J1115" s="12" t="str">
        <f>(Mercedes!I142)</f>
        <v>25</v>
      </c>
      <c r="K1115" s="12" t="str">
        <f>(Mercedes!J142)</f>
        <v>5x112</v>
      </c>
      <c r="L1115" s="12">
        <f>(Mercedes!K142)</f>
        <v>66.56</v>
      </c>
      <c r="M1115" s="8" t="str">
        <f>(Mercedes!L142)</f>
        <v>Medium Offset</v>
      </c>
      <c r="N1115" s="8">
        <f>(Mercedes!M142)</f>
        <v>0</v>
      </c>
      <c r="O1115" s="9" t="str">
        <f>(Mercedes!N142)</f>
        <v>245/35R20</v>
      </c>
      <c r="P1115" s="60" t="str">
        <f>(Mercedes!O142)</f>
        <v>FF11</v>
      </c>
      <c r="Q1115" s="8" t="str">
        <f>(Mercedes!P142)</f>
        <v>11M009025013LM</v>
      </c>
      <c r="R1115" s="14">
        <f>(Mercedes!Q142)</f>
        <v>5</v>
      </c>
      <c r="S1115" s="12" t="str">
        <f>(Mercedes!R142)</f>
        <v>20"</v>
      </c>
      <c r="T1115" s="12" t="str">
        <f>(Mercedes!S142)</f>
        <v>9.0"</v>
      </c>
      <c r="U1115" s="12" t="str">
        <f>(Mercedes!T142)</f>
        <v>25</v>
      </c>
      <c r="V1115" s="12" t="str">
        <f>(Mercedes!U142)</f>
        <v>5x112</v>
      </c>
      <c r="W1115" s="12">
        <f>(Mercedes!V142)</f>
        <v>66.56</v>
      </c>
      <c r="X1115" s="8" t="str">
        <f>(Mercedes!W142)</f>
        <v>Medium Offset</v>
      </c>
      <c r="Y1115" s="8">
        <f>(Mercedes!X142)</f>
        <v>0</v>
      </c>
      <c r="Z1115" s="9" t="str">
        <f>(Mercedes!Y142)</f>
        <v>275/30R20</v>
      </c>
      <c r="AA1115" s="8" t="str">
        <f>(Mercedes!Z142)</f>
        <v>F2 Fitment, aggressive</v>
      </c>
      <c r="AB1115" s="8" t="str">
        <f>(Mercedes!AA142)</f>
        <v>Included</v>
      </c>
      <c r="AC1115" s="8" t="str">
        <f>(Mercedes!AB142)</f>
        <v>LBM1415027C60-ZN</v>
      </c>
      <c r="AD1115" s="8">
        <f>(Mercedes!AC142)</f>
        <v>0</v>
      </c>
    </row>
    <row r="1116" spans="1:30" customFormat="1" x14ac:dyDescent="0.25">
      <c r="A1116" s="33" t="s">
        <v>1976</v>
      </c>
      <c r="B1116" s="8" t="str">
        <f>(Mercedes!A143)</f>
        <v>E-Class (W213)</v>
      </c>
      <c r="C1116" s="9" t="str">
        <f>(Mercedes!B143)</f>
        <v>2017-2019</v>
      </c>
      <c r="D1116" s="59" t="str">
        <f>(Mercedes!C143)</f>
        <v>FF15</v>
      </c>
      <c r="E1116" s="8" t="str">
        <f>(Mercedes!D143)</f>
        <v>Tarmac</v>
      </c>
      <c r="F1116" s="8" t="str">
        <f>(Mercedes!E143)</f>
        <v>15M009025013TM</v>
      </c>
      <c r="G1116" s="14">
        <f>(Mercedes!F143)</f>
        <v>24</v>
      </c>
      <c r="H1116" s="12" t="str">
        <f>(Mercedes!G143)</f>
        <v>20"</v>
      </c>
      <c r="I1116" s="12" t="str">
        <f>(Mercedes!H143)</f>
        <v>9.0"</v>
      </c>
      <c r="J1116" s="12" t="str">
        <f>(Mercedes!I143)</f>
        <v>25</v>
      </c>
      <c r="K1116" s="12" t="str">
        <f>(Mercedes!J143)</f>
        <v>5x112</v>
      </c>
      <c r="L1116" s="12">
        <f>(Mercedes!K143)</f>
        <v>66.56</v>
      </c>
      <c r="M1116" s="8" t="str">
        <f>(Mercedes!L143)</f>
        <v>Medium Offset</v>
      </c>
      <c r="N1116" s="8">
        <f>(Mercedes!M143)</f>
        <v>23.4</v>
      </c>
      <c r="O1116" s="9" t="str">
        <f>(Mercedes!N143)</f>
        <v>245/35R20</v>
      </c>
      <c r="P1116" s="60" t="str">
        <f>(Mercedes!O143)</f>
        <v>FF15</v>
      </c>
      <c r="Q1116" s="8" t="str">
        <f>(Mercedes!P143)</f>
        <v>15M009025013TM</v>
      </c>
      <c r="R1116" s="14">
        <f>(Mercedes!Q143)</f>
        <v>24</v>
      </c>
      <c r="S1116" s="12" t="str">
        <f>(Mercedes!R143)</f>
        <v>20"</v>
      </c>
      <c r="T1116" s="12" t="str">
        <f>(Mercedes!S143)</f>
        <v>9.0"</v>
      </c>
      <c r="U1116" s="12" t="str">
        <f>(Mercedes!T143)</f>
        <v>25</v>
      </c>
      <c r="V1116" s="12" t="str">
        <f>(Mercedes!U143)</f>
        <v>5x112</v>
      </c>
      <c r="W1116" s="12">
        <f>(Mercedes!V143)</f>
        <v>66.56</v>
      </c>
      <c r="X1116" s="8" t="str">
        <f>(Mercedes!W143)</f>
        <v>Medium Offset</v>
      </c>
      <c r="Y1116" s="8">
        <f>(Mercedes!X143)</f>
        <v>23.4</v>
      </c>
      <c r="Z1116" s="9" t="str">
        <f>(Mercedes!Y143)</f>
        <v>275/30R20</v>
      </c>
      <c r="AA1116" s="8" t="str">
        <f>(Mercedes!Z143)</f>
        <v>F2 Fitment, aggressive</v>
      </c>
      <c r="AB1116" s="8" t="str">
        <f>(Mercedes!AA143)</f>
        <v>Included</v>
      </c>
      <c r="AC1116" s="8" t="str">
        <f>(Mercedes!AB143)</f>
        <v>LBM1415027C60-ZN</v>
      </c>
      <c r="AD1116" s="8">
        <f>(Mercedes!AC143)</f>
        <v>0</v>
      </c>
    </row>
    <row r="1117" spans="1:30" customFormat="1" x14ac:dyDescent="0.25">
      <c r="A1117" s="33" t="s">
        <v>1976</v>
      </c>
      <c r="B1117" s="8" t="str">
        <f>(Mercedes!A144)</f>
        <v>GLA45</v>
      </c>
      <c r="C1117" s="9" t="str">
        <f>(Mercedes!B144)</f>
        <v>2014-2019</v>
      </c>
      <c r="D1117" s="59" t="str">
        <f>(Mercedes!C144)</f>
        <v>FF01</v>
      </c>
      <c r="E1117" s="8" t="str">
        <f>(Mercedes!D144)</f>
        <v>Tarmac</v>
      </c>
      <c r="F1117" s="8" t="str">
        <f>(Mercedes!E144)</f>
        <v>01H909035013TM</v>
      </c>
      <c r="G1117" s="14">
        <f>(Mercedes!F144)</f>
        <v>30</v>
      </c>
      <c r="H1117" s="12" t="str">
        <f>(Mercedes!G144)</f>
        <v>19"</v>
      </c>
      <c r="I1117" s="12" t="str">
        <f>(Mercedes!H144)</f>
        <v>9.0"</v>
      </c>
      <c r="J1117" s="12" t="str">
        <f>(Mercedes!I144)</f>
        <v>35</v>
      </c>
      <c r="K1117" s="12" t="str">
        <f>(Mercedes!J144)</f>
        <v>5x112</v>
      </c>
      <c r="L1117" s="12">
        <f>(Mercedes!K144)</f>
        <v>66.56</v>
      </c>
      <c r="M1117" s="8" t="str">
        <f>(Mercedes!L144)</f>
        <v>High Offset</v>
      </c>
      <c r="N1117" s="8">
        <f>(Mercedes!M144)</f>
        <v>25.4</v>
      </c>
      <c r="O1117" s="9" t="str">
        <f>(Mercedes!N144)</f>
        <v>245/40R19</v>
      </c>
      <c r="P1117" s="60" t="str">
        <f>(Mercedes!O144)</f>
        <v>FF01</v>
      </c>
      <c r="Q1117" s="8" t="str">
        <f>(Mercedes!P144)</f>
        <v>01H909035013TM</v>
      </c>
      <c r="R1117" s="14">
        <f>(Mercedes!Q144)</f>
        <v>30</v>
      </c>
      <c r="S1117" s="12" t="str">
        <f>(Mercedes!R144)</f>
        <v>19"</v>
      </c>
      <c r="T1117" s="12" t="str">
        <f>(Mercedes!S144)</f>
        <v>9.0"</v>
      </c>
      <c r="U1117" s="12" t="str">
        <f>(Mercedes!T144)</f>
        <v>35</v>
      </c>
      <c r="V1117" s="12" t="str">
        <f>(Mercedes!U144)</f>
        <v>5x112</v>
      </c>
      <c r="W1117" s="12">
        <f>(Mercedes!V144)</f>
        <v>66.56</v>
      </c>
      <c r="X1117" s="8" t="str">
        <f>(Mercedes!W144)</f>
        <v>High Offset</v>
      </c>
      <c r="Y1117" s="8">
        <f>(Mercedes!X144)</f>
        <v>25.4</v>
      </c>
      <c r="Z1117" s="9" t="str">
        <f>(Mercedes!Y144)</f>
        <v>245/40R19</v>
      </c>
      <c r="AA1117" s="8">
        <f>(Mercedes!Z144)</f>
        <v>0</v>
      </c>
      <c r="AB1117" s="8" t="str">
        <f>(Mercedes!AA144)</f>
        <v>Included</v>
      </c>
      <c r="AC1117" s="8" t="str">
        <f>(Mercedes!AB144)</f>
        <v>LBM1415027C60-ZN</v>
      </c>
      <c r="AD1117" s="8">
        <f>(Mercedes!AC144)</f>
        <v>0</v>
      </c>
    </row>
    <row r="1118" spans="1:30" customFormat="1" x14ac:dyDescent="0.25">
      <c r="A1118" s="33" t="s">
        <v>1976</v>
      </c>
      <c r="B1118" s="8" t="str">
        <f>(Mercedes!A145)</f>
        <v>GLA45</v>
      </c>
      <c r="C1118" s="9" t="str">
        <f>(Mercedes!B145)</f>
        <v>2014-2019</v>
      </c>
      <c r="D1118" s="59" t="str">
        <f>(Mercedes!C145)</f>
        <v>FF01</v>
      </c>
      <c r="E1118" s="8" t="str">
        <f>(Mercedes!D145)</f>
        <v>Tarmac</v>
      </c>
      <c r="F1118" s="8" t="str">
        <f>(Mercedes!E145)</f>
        <v>01H009035013TM</v>
      </c>
      <c r="G1118" s="14">
        <f>(Mercedes!F145)</f>
        <v>19</v>
      </c>
      <c r="H1118" s="12" t="str">
        <f>(Mercedes!G145)</f>
        <v>20"</v>
      </c>
      <c r="I1118" s="12" t="str">
        <f>(Mercedes!H145)</f>
        <v>9.0"</v>
      </c>
      <c r="J1118" s="12" t="str">
        <f>(Mercedes!I145)</f>
        <v>35</v>
      </c>
      <c r="K1118" s="12" t="str">
        <f>(Mercedes!J145)</f>
        <v>5x112</v>
      </c>
      <c r="L1118" s="12">
        <f>(Mercedes!K145)</f>
        <v>66.56</v>
      </c>
      <c r="M1118" s="8" t="str">
        <f>(Mercedes!L145)</f>
        <v>High Offset</v>
      </c>
      <c r="N1118" s="8">
        <f>(Mercedes!M145)</f>
        <v>26.8</v>
      </c>
      <c r="O1118" s="9" t="str">
        <f>(Mercedes!N145)</f>
        <v>245/35R20</v>
      </c>
      <c r="P1118" s="60" t="str">
        <f>(Mercedes!O145)</f>
        <v>FF01</v>
      </c>
      <c r="Q1118" s="8" t="str">
        <f>(Mercedes!P145)</f>
        <v>01H009035013TM</v>
      </c>
      <c r="R1118" s="14">
        <f>(Mercedes!Q145)</f>
        <v>19</v>
      </c>
      <c r="S1118" s="12" t="str">
        <f>(Mercedes!R145)</f>
        <v>20"</v>
      </c>
      <c r="T1118" s="12" t="str">
        <f>(Mercedes!S145)</f>
        <v>9.0"</v>
      </c>
      <c r="U1118" s="12" t="str">
        <f>(Mercedes!T145)</f>
        <v>35</v>
      </c>
      <c r="V1118" s="12" t="str">
        <f>(Mercedes!U145)</f>
        <v>5x112</v>
      </c>
      <c r="W1118" s="12">
        <f>(Mercedes!V145)</f>
        <v>66.56</v>
      </c>
      <c r="X1118" s="8" t="str">
        <f>(Mercedes!W145)</f>
        <v>High Offset</v>
      </c>
      <c r="Y1118" s="8">
        <f>(Mercedes!X145)</f>
        <v>26.8</v>
      </c>
      <c r="Z1118" s="9" t="str">
        <f>(Mercedes!Y145)</f>
        <v>245/35R20</v>
      </c>
      <c r="AA1118" s="8">
        <f>(Mercedes!Z145)</f>
        <v>0</v>
      </c>
      <c r="AB1118" s="8" t="str">
        <f>(Mercedes!AA145)</f>
        <v>Included</v>
      </c>
      <c r="AC1118" s="8" t="str">
        <f>(Mercedes!AB145)</f>
        <v>LBM1415027C60-ZN</v>
      </c>
      <c r="AD1118" s="8">
        <f>(Mercedes!AC145)</f>
        <v>0</v>
      </c>
    </row>
    <row r="1119" spans="1:30" customFormat="1" x14ac:dyDescent="0.25">
      <c r="A1119" s="33" t="s">
        <v>1976</v>
      </c>
      <c r="B1119" s="8" t="str">
        <f>(Mercedes!A146)</f>
        <v>GLA45</v>
      </c>
      <c r="C1119" s="9" t="str">
        <f>(Mercedes!B146)</f>
        <v>2014-2019</v>
      </c>
      <c r="D1119" s="59" t="str">
        <f>(Mercedes!C146)</f>
        <v>FF04</v>
      </c>
      <c r="E1119" s="8" t="str">
        <f>(Mercedes!D146)</f>
        <v>Tarmac</v>
      </c>
      <c r="F1119" s="8" t="str">
        <f>(Mercedes!E146)</f>
        <v>04H909035013TM</v>
      </c>
      <c r="G1119" s="14">
        <f>(Mercedes!F146)</f>
        <v>23</v>
      </c>
      <c r="H1119" s="12" t="str">
        <f>(Mercedes!G146)</f>
        <v>19"</v>
      </c>
      <c r="I1119" s="12" t="str">
        <f>(Mercedes!H146)</f>
        <v>9.0"</v>
      </c>
      <c r="J1119" s="12" t="str">
        <f>(Mercedes!I146)</f>
        <v>35</v>
      </c>
      <c r="K1119" s="12" t="str">
        <f>(Mercedes!J146)</f>
        <v>5x112</v>
      </c>
      <c r="L1119" s="12">
        <f>(Mercedes!K146)</f>
        <v>66.56</v>
      </c>
      <c r="M1119" s="8" t="str">
        <f>(Mercedes!L146)</f>
        <v>High Offset</v>
      </c>
      <c r="N1119" s="8">
        <f>(Mercedes!M146)</f>
        <v>24.6</v>
      </c>
      <c r="O1119" s="9" t="str">
        <f>(Mercedes!N146)</f>
        <v>245/45R19</v>
      </c>
      <c r="P1119" s="60" t="str">
        <f>(Mercedes!O146)</f>
        <v>FF04</v>
      </c>
      <c r="Q1119" s="8" t="str">
        <f>(Mercedes!P146)</f>
        <v>04H909035013TM</v>
      </c>
      <c r="R1119" s="14">
        <f>(Mercedes!Q146)</f>
        <v>23</v>
      </c>
      <c r="S1119" s="12" t="str">
        <f>(Mercedes!R146)</f>
        <v>19"</v>
      </c>
      <c r="T1119" s="12" t="str">
        <f>(Mercedes!S146)</f>
        <v>9.0"</v>
      </c>
      <c r="U1119" s="12" t="str">
        <f>(Mercedes!T146)</f>
        <v>35</v>
      </c>
      <c r="V1119" s="12" t="str">
        <f>(Mercedes!U146)</f>
        <v>5x112</v>
      </c>
      <c r="W1119" s="12">
        <f>(Mercedes!V146)</f>
        <v>66.56</v>
      </c>
      <c r="X1119" s="8" t="str">
        <f>(Mercedes!W146)</f>
        <v>High Offset</v>
      </c>
      <c r="Y1119" s="8">
        <f>(Mercedes!X146)</f>
        <v>24.6</v>
      </c>
      <c r="Z1119" s="9" t="str">
        <f>(Mercedes!Y146)</f>
        <v>245/45R19</v>
      </c>
      <c r="AA1119" s="8">
        <f>(Mercedes!Z146)</f>
        <v>0</v>
      </c>
      <c r="AB1119" s="8" t="str">
        <f>(Mercedes!AA146)</f>
        <v>Included</v>
      </c>
      <c r="AC1119" s="8" t="str">
        <f>(Mercedes!AB146)</f>
        <v>LBM1415027C60-ZN</v>
      </c>
      <c r="AD1119" s="8">
        <f>(Mercedes!AC146)</f>
        <v>0</v>
      </c>
    </row>
    <row r="1120" spans="1:30" customFormat="1" x14ac:dyDescent="0.25">
      <c r="A1120" s="33" t="s">
        <v>1976</v>
      </c>
      <c r="B1120" s="8" t="str">
        <f>(Mercedes!A147)</f>
        <v>GLA45</v>
      </c>
      <c r="C1120" s="9" t="str">
        <f>(Mercedes!B147)</f>
        <v>2014-2019</v>
      </c>
      <c r="D1120" s="59" t="str">
        <f>(Mercedes!C147)</f>
        <v>FF04</v>
      </c>
      <c r="E1120" s="8" t="str">
        <f>(Mercedes!D147)</f>
        <v>Liquid Metal</v>
      </c>
      <c r="F1120" s="8" t="str">
        <f>(Mercedes!E147)</f>
        <v>04H909035013LM</v>
      </c>
      <c r="G1120" s="14">
        <f>(Mercedes!F147)</f>
        <v>26</v>
      </c>
      <c r="H1120" s="12" t="str">
        <f>(Mercedes!G147)</f>
        <v>19"</v>
      </c>
      <c r="I1120" s="12" t="str">
        <f>(Mercedes!H147)</f>
        <v>9.0"</v>
      </c>
      <c r="J1120" s="12" t="str">
        <f>(Mercedes!I147)</f>
        <v>35</v>
      </c>
      <c r="K1120" s="12" t="str">
        <f>(Mercedes!J147)</f>
        <v>5x112</v>
      </c>
      <c r="L1120" s="12">
        <f>(Mercedes!K147)</f>
        <v>66.56</v>
      </c>
      <c r="M1120" s="8" t="str">
        <f>(Mercedes!L147)</f>
        <v>High Offset</v>
      </c>
      <c r="N1120" s="8">
        <f>(Mercedes!M147)</f>
        <v>24.6</v>
      </c>
      <c r="O1120" s="9" t="str">
        <f>(Mercedes!N147)</f>
        <v>245/45R19</v>
      </c>
      <c r="P1120" s="60" t="str">
        <f>(Mercedes!O147)</f>
        <v>FF04</v>
      </c>
      <c r="Q1120" s="8" t="str">
        <f>(Mercedes!P147)</f>
        <v>04H909035013LM</v>
      </c>
      <c r="R1120" s="14">
        <f>(Mercedes!Q147)</f>
        <v>26</v>
      </c>
      <c r="S1120" s="12" t="str">
        <f>(Mercedes!R147)</f>
        <v>19"</v>
      </c>
      <c r="T1120" s="12" t="str">
        <f>(Mercedes!S147)</f>
        <v>9.0"</v>
      </c>
      <c r="U1120" s="12" t="str">
        <f>(Mercedes!T147)</f>
        <v>35</v>
      </c>
      <c r="V1120" s="12" t="str">
        <f>(Mercedes!U147)</f>
        <v>5x112</v>
      </c>
      <c r="W1120" s="12">
        <f>(Mercedes!V147)</f>
        <v>66.56</v>
      </c>
      <c r="X1120" s="8" t="str">
        <f>(Mercedes!W147)</f>
        <v>High Offset</v>
      </c>
      <c r="Y1120" s="8">
        <f>(Mercedes!X147)</f>
        <v>24.6</v>
      </c>
      <c r="Z1120" s="9" t="str">
        <f>(Mercedes!Y147)</f>
        <v>245/45R19</v>
      </c>
      <c r="AA1120" s="8">
        <f>(Mercedes!Z147)</f>
        <v>0</v>
      </c>
      <c r="AB1120" s="8">
        <f>(Mercedes!AA147)</f>
        <v>0</v>
      </c>
      <c r="AC1120" s="8" t="str">
        <f>(Mercedes!AB147)</f>
        <v>LBM1415027C60-ZN</v>
      </c>
      <c r="AD1120" s="8">
        <f>(Mercedes!AC147)</f>
        <v>0</v>
      </c>
    </row>
    <row r="1121" spans="1:30" customFormat="1" x14ac:dyDescent="0.25">
      <c r="A1121" s="33" t="s">
        <v>1976</v>
      </c>
      <c r="B1121" s="8" t="str">
        <f>(Mercedes!A148)</f>
        <v>GLA45</v>
      </c>
      <c r="C1121" s="9" t="str">
        <f>(Mercedes!B148)</f>
        <v>2014-2019</v>
      </c>
      <c r="D1121" s="59" t="str">
        <f>(Mercedes!C148)</f>
        <v>FF10</v>
      </c>
      <c r="E1121" s="8" t="str">
        <f>(Mercedes!D148)</f>
        <v>Tarmac</v>
      </c>
      <c r="F1121" s="8" t="str">
        <f>(Mercedes!E148)</f>
        <v>10H909035013TM</v>
      </c>
      <c r="G1121" s="14">
        <f>(Mercedes!F148)</f>
        <v>4</v>
      </c>
      <c r="H1121" s="12" t="str">
        <f>(Mercedes!G148)</f>
        <v>19"</v>
      </c>
      <c r="I1121" s="12" t="str">
        <f>(Mercedes!H148)</f>
        <v>9.0"</v>
      </c>
      <c r="J1121" s="12" t="str">
        <f>(Mercedes!I148)</f>
        <v>35</v>
      </c>
      <c r="K1121" s="12" t="str">
        <f>(Mercedes!J148)</f>
        <v>5x112</v>
      </c>
      <c r="L1121" s="12">
        <f>(Mercedes!K148)</f>
        <v>66.56</v>
      </c>
      <c r="M1121" s="8" t="str">
        <f>(Mercedes!L148)</f>
        <v>High Offset</v>
      </c>
      <c r="N1121" s="8">
        <f>(Mercedes!M148)</f>
        <v>0</v>
      </c>
      <c r="O1121" s="9" t="str">
        <f>(Mercedes!N148)</f>
        <v>245/45R19</v>
      </c>
      <c r="P1121" s="60" t="str">
        <f>(Mercedes!O148)</f>
        <v>FF10</v>
      </c>
      <c r="Q1121" s="8" t="str">
        <f>(Mercedes!P148)</f>
        <v>10H909035013TM</v>
      </c>
      <c r="R1121" s="14">
        <f>(Mercedes!Q148)</f>
        <v>4</v>
      </c>
      <c r="S1121" s="12" t="str">
        <f>(Mercedes!R148)</f>
        <v>19"</v>
      </c>
      <c r="T1121" s="12" t="str">
        <f>(Mercedes!S148)</f>
        <v>9.0"</v>
      </c>
      <c r="U1121" s="12" t="str">
        <f>(Mercedes!T148)</f>
        <v>35</v>
      </c>
      <c r="V1121" s="12" t="str">
        <f>(Mercedes!U148)</f>
        <v>5x112</v>
      </c>
      <c r="W1121" s="12">
        <f>(Mercedes!V148)</f>
        <v>66.56</v>
      </c>
      <c r="X1121" s="8" t="str">
        <f>(Mercedes!W148)</f>
        <v>High Offset</v>
      </c>
      <c r="Y1121" s="8">
        <f>(Mercedes!X148)</f>
        <v>0</v>
      </c>
      <c r="Z1121" s="9" t="str">
        <f>(Mercedes!Y148)</f>
        <v>245/45R19</v>
      </c>
      <c r="AA1121" s="8">
        <f>(Mercedes!Z148)</f>
        <v>0</v>
      </c>
      <c r="AB1121" s="8" t="str">
        <f>(Mercedes!AA148)</f>
        <v>Included</v>
      </c>
      <c r="AC1121" s="8" t="str">
        <f>(Mercedes!AB148)</f>
        <v>LBM1415027C60-ZN</v>
      </c>
      <c r="AD1121" s="8">
        <f>(Mercedes!AC148)</f>
        <v>0</v>
      </c>
    </row>
    <row r="1122" spans="1:30" customFormat="1" x14ac:dyDescent="0.25">
      <c r="A1122" s="33" t="s">
        <v>1976</v>
      </c>
      <c r="B1122" s="8" t="str">
        <f>(Mercedes!A149)</f>
        <v>GLA45</v>
      </c>
      <c r="C1122" s="9" t="str">
        <f>(Mercedes!B149)</f>
        <v>2014-2019</v>
      </c>
      <c r="D1122" s="59" t="str">
        <f>(Mercedes!C149)</f>
        <v>FF10</v>
      </c>
      <c r="E1122" s="8" t="str">
        <f>(Mercedes!D149)</f>
        <v>Liquid Metal</v>
      </c>
      <c r="F1122" s="8" t="str">
        <f>(Mercedes!E149)</f>
        <v>10H909035013LM</v>
      </c>
      <c r="G1122" s="14">
        <f>(Mercedes!F149)</f>
        <v>0</v>
      </c>
      <c r="H1122" s="12" t="str">
        <f>(Mercedes!G149)</f>
        <v>19"</v>
      </c>
      <c r="I1122" s="12" t="str">
        <f>(Mercedes!H149)</f>
        <v>9.0"</v>
      </c>
      <c r="J1122" s="12" t="str">
        <f>(Mercedes!I149)</f>
        <v>35</v>
      </c>
      <c r="K1122" s="12" t="str">
        <f>(Mercedes!J149)</f>
        <v>5x112</v>
      </c>
      <c r="L1122" s="12">
        <f>(Mercedes!K149)</f>
        <v>66.56</v>
      </c>
      <c r="M1122" s="8" t="str">
        <f>(Mercedes!L149)</f>
        <v>High Offset</v>
      </c>
      <c r="N1122" s="8">
        <f>(Mercedes!M149)</f>
        <v>0</v>
      </c>
      <c r="O1122" s="9" t="str">
        <f>(Mercedes!N149)</f>
        <v>245/45R19</v>
      </c>
      <c r="P1122" s="60" t="str">
        <f>(Mercedes!O149)</f>
        <v>FF10</v>
      </c>
      <c r="Q1122" s="8" t="str">
        <f>(Mercedes!P149)</f>
        <v>10H909035013LM</v>
      </c>
      <c r="R1122" s="14">
        <f>(Mercedes!Q149)</f>
        <v>0</v>
      </c>
      <c r="S1122" s="12" t="str">
        <f>(Mercedes!R149)</f>
        <v>19"</v>
      </c>
      <c r="T1122" s="12" t="str">
        <f>(Mercedes!S149)</f>
        <v>9.0"</v>
      </c>
      <c r="U1122" s="12" t="str">
        <f>(Mercedes!T149)</f>
        <v>35</v>
      </c>
      <c r="V1122" s="12" t="str">
        <f>(Mercedes!U149)</f>
        <v>5x112</v>
      </c>
      <c r="W1122" s="12">
        <f>(Mercedes!V149)</f>
        <v>66.56</v>
      </c>
      <c r="X1122" s="8" t="str">
        <f>(Mercedes!W149)</f>
        <v>High Offset</v>
      </c>
      <c r="Y1122" s="8">
        <f>(Mercedes!X149)</f>
        <v>0</v>
      </c>
      <c r="Z1122" s="9" t="str">
        <f>(Mercedes!Y149)</f>
        <v>245/45R19</v>
      </c>
      <c r="AA1122" s="8">
        <f>(Mercedes!Z149)</f>
        <v>0</v>
      </c>
      <c r="AB1122" s="8" t="str">
        <f>(Mercedes!AA149)</f>
        <v>Included</v>
      </c>
      <c r="AC1122" s="8" t="str">
        <f>(Mercedes!AB149)</f>
        <v>LBM1415027C60-ZN</v>
      </c>
      <c r="AD1122" s="8">
        <f>(Mercedes!AC149)</f>
        <v>0</v>
      </c>
    </row>
    <row r="1123" spans="1:30" customFormat="1" x14ac:dyDescent="0.25">
      <c r="A1123" s="33" t="s">
        <v>1976</v>
      </c>
      <c r="B1123" s="8" t="str">
        <f>(Mercedes!A150)</f>
        <v>GLA45</v>
      </c>
      <c r="C1123" s="9" t="str">
        <f>(Mercedes!B150)</f>
        <v>2014-2019</v>
      </c>
      <c r="D1123" s="59" t="str">
        <f>(Mercedes!C150)</f>
        <v>FF11</v>
      </c>
      <c r="E1123" s="8" t="str">
        <f>(Mercedes!D150)</f>
        <v>Tarmac</v>
      </c>
      <c r="F1123" s="8" t="str">
        <f>(Mercedes!E150)</f>
        <v>11H909035013TM</v>
      </c>
      <c r="G1123" s="14">
        <f>(Mercedes!F150)</f>
        <v>16</v>
      </c>
      <c r="H1123" s="12" t="str">
        <f>(Mercedes!G150)</f>
        <v>19"</v>
      </c>
      <c r="I1123" s="12" t="str">
        <f>(Mercedes!H150)</f>
        <v>9.0"</v>
      </c>
      <c r="J1123" s="12" t="str">
        <f>(Mercedes!I150)</f>
        <v>35</v>
      </c>
      <c r="K1123" s="12" t="str">
        <f>(Mercedes!J150)</f>
        <v>5x112</v>
      </c>
      <c r="L1123" s="12">
        <f>(Mercedes!K150)</f>
        <v>66.56</v>
      </c>
      <c r="M1123" s="8" t="str">
        <f>(Mercedes!L150)</f>
        <v>High Offset</v>
      </c>
      <c r="N1123" s="8">
        <f>(Mercedes!M150)</f>
        <v>0</v>
      </c>
      <c r="O1123" s="9" t="str">
        <f>(Mercedes!N150)</f>
        <v>245/45R19</v>
      </c>
      <c r="P1123" s="60" t="str">
        <f>(Mercedes!O150)</f>
        <v>FF11</v>
      </c>
      <c r="Q1123" s="8" t="str">
        <f>(Mercedes!P150)</f>
        <v>11H909035013TM</v>
      </c>
      <c r="R1123" s="14">
        <f>(Mercedes!Q150)</f>
        <v>16</v>
      </c>
      <c r="S1123" s="12" t="str">
        <f>(Mercedes!R150)</f>
        <v>19"</v>
      </c>
      <c r="T1123" s="12" t="str">
        <f>(Mercedes!S150)</f>
        <v>9.0"</v>
      </c>
      <c r="U1123" s="12" t="str">
        <f>(Mercedes!T150)</f>
        <v>35</v>
      </c>
      <c r="V1123" s="12" t="str">
        <f>(Mercedes!U150)</f>
        <v>5x112</v>
      </c>
      <c r="W1123" s="12">
        <f>(Mercedes!V150)</f>
        <v>66.56</v>
      </c>
      <c r="X1123" s="8" t="str">
        <f>(Mercedes!W150)</f>
        <v>High Offset</v>
      </c>
      <c r="Y1123" s="8">
        <f>(Mercedes!X150)</f>
        <v>0</v>
      </c>
      <c r="Z1123" s="9" t="str">
        <f>(Mercedes!Y150)</f>
        <v>245/45R19</v>
      </c>
      <c r="AA1123" s="8">
        <f>(Mercedes!Z150)</f>
        <v>0</v>
      </c>
      <c r="AB1123" s="8" t="str">
        <f>(Mercedes!AA150)</f>
        <v>Included</v>
      </c>
      <c r="AC1123" s="8" t="str">
        <f>(Mercedes!AB150)</f>
        <v>LBM1415027C60-ZN</v>
      </c>
      <c r="AD1123" s="8">
        <f>(Mercedes!AC150)</f>
        <v>0</v>
      </c>
    </row>
    <row r="1124" spans="1:30" customFormat="1" x14ac:dyDescent="0.25">
      <c r="A1124" s="33" t="s">
        <v>1976</v>
      </c>
      <c r="B1124" s="8" t="str">
        <f>(Mercedes!A151)</f>
        <v>GLA45</v>
      </c>
      <c r="C1124" s="9" t="str">
        <f>(Mercedes!B151)</f>
        <v>2014-2019</v>
      </c>
      <c r="D1124" s="59" t="str">
        <f>(Mercedes!C151)</f>
        <v>FF11</v>
      </c>
      <c r="E1124" s="8" t="str">
        <f>(Mercedes!D151)</f>
        <v>Liquid Metal</v>
      </c>
      <c r="F1124" s="8" t="str">
        <f>(Mercedes!E151)</f>
        <v>11H909035013LM</v>
      </c>
      <c r="G1124" s="14">
        <f>(Mercedes!F151)</f>
        <v>4</v>
      </c>
      <c r="H1124" s="12" t="str">
        <f>(Mercedes!G151)</f>
        <v>19"</v>
      </c>
      <c r="I1124" s="12" t="str">
        <f>(Mercedes!H151)</f>
        <v>9.0"</v>
      </c>
      <c r="J1124" s="12" t="str">
        <f>(Mercedes!I151)</f>
        <v>35</v>
      </c>
      <c r="K1124" s="12" t="str">
        <f>(Mercedes!J151)</f>
        <v>5x112</v>
      </c>
      <c r="L1124" s="12">
        <f>(Mercedes!K151)</f>
        <v>66.56</v>
      </c>
      <c r="M1124" s="8" t="str">
        <f>(Mercedes!L151)</f>
        <v>High Offset</v>
      </c>
      <c r="N1124" s="8">
        <f>(Mercedes!M151)</f>
        <v>0</v>
      </c>
      <c r="O1124" s="9" t="str">
        <f>(Mercedes!N151)</f>
        <v>245/45R19</v>
      </c>
      <c r="P1124" s="60" t="str">
        <f>(Mercedes!O151)</f>
        <v>FF11</v>
      </c>
      <c r="Q1124" s="8" t="str">
        <f>(Mercedes!P151)</f>
        <v>11H909035013LM</v>
      </c>
      <c r="R1124" s="14">
        <f>(Mercedes!Q151)</f>
        <v>4</v>
      </c>
      <c r="S1124" s="12" t="str">
        <f>(Mercedes!R151)</f>
        <v>19"</v>
      </c>
      <c r="T1124" s="12" t="str">
        <f>(Mercedes!S151)</f>
        <v>9.0"</v>
      </c>
      <c r="U1124" s="12" t="str">
        <f>(Mercedes!T151)</f>
        <v>35</v>
      </c>
      <c r="V1124" s="12" t="str">
        <f>(Mercedes!U151)</f>
        <v>5x112</v>
      </c>
      <c r="W1124" s="12">
        <f>(Mercedes!V151)</f>
        <v>66.56</v>
      </c>
      <c r="X1124" s="8" t="str">
        <f>(Mercedes!W151)</f>
        <v>High Offset</v>
      </c>
      <c r="Y1124" s="8">
        <f>(Mercedes!X151)</f>
        <v>0</v>
      </c>
      <c r="Z1124" s="9" t="str">
        <f>(Mercedes!Y151)</f>
        <v>245/45R19</v>
      </c>
      <c r="AA1124" s="8">
        <f>(Mercedes!Z151)</f>
        <v>0</v>
      </c>
      <c r="AB1124" s="8" t="str">
        <f>(Mercedes!AA151)</f>
        <v>Included</v>
      </c>
      <c r="AC1124" s="8" t="str">
        <f>(Mercedes!AB151)</f>
        <v>LBM1415027C60-ZN</v>
      </c>
      <c r="AD1124" s="8">
        <f>(Mercedes!AC151)</f>
        <v>0</v>
      </c>
    </row>
    <row r="1125" spans="1:30" customFormat="1" x14ac:dyDescent="0.25">
      <c r="A1125" s="33" t="s">
        <v>1976</v>
      </c>
      <c r="B1125" s="8" t="e">
        <f>(Mercedes!#REF!)</f>
        <v>#REF!</v>
      </c>
      <c r="C1125" s="9" t="e">
        <f>(Mercedes!#REF!)</f>
        <v>#REF!</v>
      </c>
      <c r="D1125" s="59" t="e">
        <f>(Mercedes!#REF!)</f>
        <v>#REF!</v>
      </c>
      <c r="E1125" s="8" t="e">
        <f>(Mercedes!#REF!)</f>
        <v>#REF!</v>
      </c>
      <c r="F1125" s="8" t="e">
        <f>(Mercedes!#REF!)</f>
        <v>#REF!</v>
      </c>
      <c r="G1125" s="14" t="e">
        <f>(Mercedes!#REF!)</f>
        <v>#REF!</v>
      </c>
      <c r="H1125" s="12" t="e">
        <f>(Mercedes!#REF!)</f>
        <v>#REF!</v>
      </c>
      <c r="I1125" s="12" t="e">
        <f>(Mercedes!#REF!)</f>
        <v>#REF!</v>
      </c>
      <c r="J1125" s="12" t="e">
        <f>(Mercedes!#REF!)</f>
        <v>#REF!</v>
      </c>
      <c r="K1125" s="12" t="e">
        <f>(Mercedes!#REF!)</f>
        <v>#REF!</v>
      </c>
      <c r="L1125" s="12" t="e">
        <f>(Mercedes!#REF!)</f>
        <v>#REF!</v>
      </c>
      <c r="M1125" s="8" t="e">
        <f>(Mercedes!#REF!)</f>
        <v>#REF!</v>
      </c>
      <c r="N1125" s="8" t="e">
        <f>(Mercedes!#REF!)</f>
        <v>#REF!</v>
      </c>
      <c r="O1125" s="9" t="e">
        <f>(Mercedes!#REF!)</f>
        <v>#REF!</v>
      </c>
      <c r="P1125" s="60" t="e">
        <f>(Mercedes!#REF!)</f>
        <v>#REF!</v>
      </c>
      <c r="Q1125" s="8" t="e">
        <f>(Mercedes!#REF!)</f>
        <v>#REF!</v>
      </c>
      <c r="R1125" s="14" t="e">
        <f>(Mercedes!#REF!)</f>
        <v>#REF!</v>
      </c>
      <c r="S1125" s="12" t="e">
        <f>(Mercedes!#REF!)</f>
        <v>#REF!</v>
      </c>
      <c r="T1125" s="12" t="e">
        <f>(Mercedes!#REF!)</f>
        <v>#REF!</v>
      </c>
      <c r="U1125" s="12" t="e">
        <f>(Mercedes!#REF!)</f>
        <v>#REF!</v>
      </c>
      <c r="V1125" s="12" t="e">
        <f>(Mercedes!#REF!)</f>
        <v>#REF!</v>
      </c>
      <c r="W1125" s="12" t="e">
        <f>(Mercedes!#REF!)</f>
        <v>#REF!</v>
      </c>
      <c r="X1125" s="8" t="e">
        <f>(Mercedes!#REF!)</f>
        <v>#REF!</v>
      </c>
      <c r="Y1125" s="8" t="e">
        <f>(Mercedes!#REF!)</f>
        <v>#REF!</v>
      </c>
      <c r="Z1125" s="9" t="e">
        <f>(Mercedes!#REF!)</f>
        <v>#REF!</v>
      </c>
      <c r="AA1125" s="8" t="e">
        <f>(Mercedes!#REF!)</f>
        <v>#REF!</v>
      </c>
      <c r="AB1125" s="8" t="e">
        <f>(Mercedes!#REF!)</f>
        <v>#REF!</v>
      </c>
      <c r="AC1125" s="8" t="e">
        <f>(Mercedes!#REF!)</f>
        <v>#REF!</v>
      </c>
      <c r="AD1125" s="8" t="e">
        <f>(Mercedes!#REF!)</f>
        <v>#REF!</v>
      </c>
    </row>
    <row r="1126" spans="1:30" customFormat="1" x14ac:dyDescent="0.25">
      <c r="A1126" s="33" t="s">
        <v>1976</v>
      </c>
      <c r="B1126" s="8" t="e">
        <f>(Mercedes!#REF!)</f>
        <v>#REF!</v>
      </c>
      <c r="C1126" s="9" t="e">
        <f>(Mercedes!#REF!)</f>
        <v>#REF!</v>
      </c>
      <c r="D1126" s="59" t="e">
        <f>(Mercedes!#REF!)</f>
        <v>#REF!</v>
      </c>
      <c r="E1126" s="8" t="e">
        <f>(Mercedes!#REF!)</f>
        <v>#REF!</v>
      </c>
      <c r="F1126" s="8" t="e">
        <f>(Mercedes!#REF!)</f>
        <v>#REF!</v>
      </c>
      <c r="G1126" s="14" t="e">
        <f>(Mercedes!#REF!)</f>
        <v>#REF!</v>
      </c>
      <c r="H1126" s="12" t="e">
        <f>(Mercedes!#REF!)</f>
        <v>#REF!</v>
      </c>
      <c r="I1126" s="12" t="e">
        <f>(Mercedes!#REF!)</f>
        <v>#REF!</v>
      </c>
      <c r="J1126" s="12" t="e">
        <f>(Mercedes!#REF!)</f>
        <v>#REF!</v>
      </c>
      <c r="K1126" s="12" t="e">
        <f>(Mercedes!#REF!)</f>
        <v>#REF!</v>
      </c>
      <c r="L1126" s="12" t="e">
        <f>(Mercedes!#REF!)</f>
        <v>#REF!</v>
      </c>
      <c r="M1126" s="8" t="e">
        <f>(Mercedes!#REF!)</f>
        <v>#REF!</v>
      </c>
      <c r="N1126" s="8" t="e">
        <f>(Mercedes!#REF!)</f>
        <v>#REF!</v>
      </c>
      <c r="O1126" s="9" t="e">
        <f>(Mercedes!#REF!)</f>
        <v>#REF!</v>
      </c>
      <c r="P1126" s="60" t="e">
        <f>(Mercedes!#REF!)</f>
        <v>#REF!</v>
      </c>
      <c r="Q1126" s="8" t="e">
        <f>(Mercedes!#REF!)</f>
        <v>#REF!</v>
      </c>
      <c r="R1126" s="14" t="e">
        <f>(Mercedes!#REF!)</f>
        <v>#REF!</v>
      </c>
      <c r="S1126" s="12" t="e">
        <f>(Mercedes!#REF!)</f>
        <v>#REF!</v>
      </c>
      <c r="T1126" s="12" t="e">
        <f>(Mercedes!#REF!)</f>
        <v>#REF!</v>
      </c>
      <c r="U1126" s="12" t="e">
        <f>(Mercedes!#REF!)</f>
        <v>#REF!</v>
      </c>
      <c r="V1126" s="12" t="e">
        <f>(Mercedes!#REF!)</f>
        <v>#REF!</v>
      </c>
      <c r="W1126" s="12" t="e">
        <f>(Mercedes!#REF!)</f>
        <v>#REF!</v>
      </c>
      <c r="X1126" s="8" t="e">
        <f>(Mercedes!#REF!)</f>
        <v>#REF!</v>
      </c>
      <c r="Y1126" s="8" t="e">
        <f>(Mercedes!#REF!)</f>
        <v>#REF!</v>
      </c>
      <c r="Z1126" s="9" t="e">
        <f>(Mercedes!#REF!)</f>
        <v>#REF!</v>
      </c>
      <c r="AA1126" s="8" t="e">
        <f>(Mercedes!#REF!)</f>
        <v>#REF!</v>
      </c>
      <c r="AB1126" s="8" t="e">
        <f>(Mercedes!#REF!)</f>
        <v>#REF!</v>
      </c>
      <c r="AC1126" s="8" t="e">
        <f>(Mercedes!#REF!)</f>
        <v>#REF!</v>
      </c>
      <c r="AD1126" s="8" t="e">
        <f>(Mercedes!#REF!)</f>
        <v>#REF!</v>
      </c>
    </row>
    <row r="1127" spans="1:30" customFormat="1" x14ac:dyDescent="0.25">
      <c r="A1127" s="33" t="s">
        <v>1976</v>
      </c>
      <c r="B1127" s="8" t="e">
        <f>(Mercedes!#REF!)</f>
        <v>#REF!</v>
      </c>
      <c r="C1127" s="9" t="e">
        <f>(Mercedes!#REF!)</f>
        <v>#REF!</v>
      </c>
      <c r="D1127" s="59" t="e">
        <f>(Mercedes!#REF!)</f>
        <v>#REF!</v>
      </c>
      <c r="E1127" s="8" t="e">
        <f>(Mercedes!#REF!)</f>
        <v>#REF!</v>
      </c>
      <c r="F1127" s="8" t="e">
        <f>(Mercedes!#REF!)</f>
        <v>#REF!</v>
      </c>
      <c r="G1127" s="14" t="e">
        <f>(Mercedes!#REF!)</f>
        <v>#REF!</v>
      </c>
      <c r="H1127" s="12" t="e">
        <f>(Mercedes!#REF!)</f>
        <v>#REF!</v>
      </c>
      <c r="I1127" s="12" t="e">
        <f>(Mercedes!#REF!)</f>
        <v>#REF!</v>
      </c>
      <c r="J1127" s="12" t="e">
        <f>(Mercedes!#REF!)</f>
        <v>#REF!</v>
      </c>
      <c r="K1127" s="12" t="e">
        <f>(Mercedes!#REF!)</f>
        <v>#REF!</v>
      </c>
      <c r="L1127" s="12" t="e">
        <f>(Mercedes!#REF!)</f>
        <v>#REF!</v>
      </c>
      <c r="M1127" s="8" t="e">
        <f>(Mercedes!#REF!)</f>
        <v>#REF!</v>
      </c>
      <c r="N1127" s="8" t="e">
        <f>(Mercedes!#REF!)</f>
        <v>#REF!</v>
      </c>
      <c r="O1127" s="9" t="e">
        <f>(Mercedes!#REF!)</f>
        <v>#REF!</v>
      </c>
      <c r="P1127" s="60" t="e">
        <f>(Mercedes!#REF!)</f>
        <v>#REF!</v>
      </c>
      <c r="Q1127" s="8" t="e">
        <f>(Mercedes!#REF!)</f>
        <v>#REF!</v>
      </c>
      <c r="R1127" s="14" t="e">
        <f>(Mercedes!#REF!)</f>
        <v>#REF!</v>
      </c>
      <c r="S1127" s="12" t="e">
        <f>(Mercedes!#REF!)</f>
        <v>#REF!</v>
      </c>
      <c r="T1127" s="12" t="e">
        <f>(Mercedes!#REF!)</f>
        <v>#REF!</v>
      </c>
      <c r="U1127" s="12" t="e">
        <f>(Mercedes!#REF!)</f>
        <v>#REF!</v>
      </c>
      <c r="V1127" s="12" t="e">
        <f>(Mercedes!#REF!)</f>
        <v>#REF!</v>
      </c>
      <c r="W1127" s="12" t="e">
        <f>(Mercedes!#REF!)</f>
        <v>#REF!</v>
      </c>
      <c r="X1127" s="8" t="e">
        <f>(Mercedes!#REF!)</f>
        <v>#REF!</v>
      </c>
      <c r="Y1127" s="8" t="e">
        <f>(Mercedes!#REF!)</f>
        <v>#REF!</v>
      </c>
      <c r="Z1127" s="9" t="e">
        <f>(Mercedes!#REF!)</f>
        <v>#REF!</v>
      </c>
      <c r="AA1127" s="8" t="e">
        <f>(Mercedes!#REF!)</f>
        <v>#REF!</v>
      </c>
      <c r="AB1127" s="8" t="e">
        <f>(Mercedes!#REF!)</f>
        <v>#REF!</v>
      </c>
      <c r="AC1127" s="8" t="e">
        <f>(Mercedes!#REF!)</f>
        <v>#REF!</v>
      </c>
      <c r="AD1127" s="8" t="e">
        <f>(Mercedes!#REF!)</f>
        <v>#REF!</v>
      </c>
    </row>
    <row r="1128" spans="1:30" customFormat="1" x14ac:dyDescent="0.25">
      <c r="A1128" s="33" t="s">
        <v>1976</v>
      </c>
      <c r="B1128" s="8" t="e">
        <f>(Mercedes!#REF!)</f>
        <v>#REF!</v>
      </c>
      <c r="C1128" s="9" t="e">
        <f>(Mercedes!#REF!)</f>
        <v>#REF!</v>
      </c>
      <c r="D1128" s="59" t="e">
        <f>(Mercedes!#REF!)</f>
        <v>#REF!</v>
      </c>
      <c r="E1128" s="8" t="e">
        <f>(Mercedes!#REF!)</f>
        <v>#REF!</v>
      </c>
      <c r="F1128" s="8" t="e">
        <f>(Mercedes!#REF!)</f>
        <v>#REF!</v>
      </c>
      <c r="G1128" s="14" t="e">
        <f>(Mercedes!#REF!)</f>
        <v>#REF!</v>
      </c>
      <c r="H1128" s="12" t="e">
        <f>(Mercedes!#REF!)</f>
        <v>#REF!</v>
      </c>
      <c r="I1128" s="12" t="e">
        <f>(Mercedes!#REF!)</f>
        <v>#REF!</v>
      </c>
      <c r="J1128" s="12" t="e">
        <f>(Mercedes!#REF!)</f>
        <v>#REF!</v>
      </c>
      <c r="K1128" s="12" t="e">
        <f>(Mercedes!#REF!)</f>
        <v>#REF!</v>
      </c>
      <c r="L1128" s="12" t="e">
        <f>(Mercedes!#REF!)</f>
        <v>#REF!</v>
      </c>
      <c r="M1128" s="8" t="e">
        <f>(Mercedes!#REF!)</f>
        <v>#REF!</v>
      </c>
      <c r="N1128" s="8" t="e">
        <f>(Mercedes!#REF!)</f>
        <v>#REF!</v>
      </c>
      <c r="O1128" s="9" t="e">
        <f>(Mercedes!#REF!)</f>
        <v>#REF!</v>
      </c>
      <c r="P1128" s="60" t="e">
        <f>(Mercedes!#REF!)</f>
        <v>#REF!</v>
      </c>
      <c r="Q1128" s="8" t="e">
        <f>(Mercedes!#REF!)</f>
        <v>#REF!</v>
      </c>
      <c r="R1128" s="14" t="e">
        <f>(Mercedes!#REF!)</f>
        <v>#REF!</v>
      </c>
      <c r="S1128" s="12" t="e">
        <f>(Mercedes!#REF!)</f>
        <v>#REF!</v>
      </c>
      <c r="T1128" s="12" t="e">
        <f>(Mercedes!#REF!)</f>
        <v>#REF!</v>
      </c>
      <c r="U1128" s="12" t="e">
        <f>(Mercedes!#REF!)</f>
        <v>#REF!</v>
      </c>
      <c r="V1128" s="12" t="e">
        <f>(Mercedes!#REF!)</f>
        <v>#REF!</v>
      </c>
      <c r="W1128" s="12" t="e">
        <f>(Mercedes!#REF!)</f>
        <v>#REF!</v>
      </c>
      <c r="X1128" s="8" t="e">
        <f>(Mercedes!#REF!)</f>
        <v>#REF!</v>
      </c>
      <c r="Y1128" s="8" t="e">
        <f>(Mercedes!#REF!)</f>
        <v>#REF!</v>
      </c>
      <c r="Z1128" s="9" t="e">
        <f>(Mercedes!#REF!)</f>
        <v>#REF!</v>
      </c>
      <c r="AA1128" s="8" t="e">
        <f>(Mercedes!#REF!)</f>
        <v>#REF!</v>
      </c>
      <c r="AB1128" s="8" t="e">
        <f>(Mercedes!#REF!)</f>
        <v>#REF!</v>
      </c>
      <c r="AC1128" s="8" t="e">
        <f>(Mercedes!#REF!)</f>
        <v>#REF!</v>
      </c>
      <c r="AD1128" s="8" t="e">
        <f>(Mercedes!#REF!)</f>
        <v>#REF!</v>
      </c>
    </row>
    <row r="1129" spans="1:30" customFormat="1" x14ac:dyDescent="0.25">
      <c r="A1129" s="33" t="s">
        <v>1976</v>
      </c>
      <c r="B1129" s="8" t="str">
        <f>(Mercedes!A152)</f>
        <v>GLA-Class</v>
      </c>
      <c r="C1129" s="9" t="str">
        <f>(Mercedes!B152)</f>
        <v>2014-2019</v>
      </c>
      <c r="D1129" s="59" t="str">
        <f>(Mercedes!C152)</f>
        <v>FF01</v>
      </c>
      <c r="E1129" s="8" t="str">
        <f>(Mercedes!D152)</f>
        <v>Tarmac</v>
      </c>
      <c r="F1129" s="8" t="str">
        <f>(Mercedes!E152)</f>
        <v>01H909035013TM</v>
      </c>
      <c r="G1129" s="14">
        <f>(Mercedes!F152)</f>
        <v>30</v>
      </c>
      <c r="H1129" s="12" t="str">
        <f>(Mercedes!G152)</f>
        <v>19"</v>
      </c>
      <c r="I1129" s="12" t="str">
        <f>(Mercedes!H152)</f>
        <v>9.0"</v>
      </c>
      <c r="J1129" s="12" t="str">
        <f>(Mercedes!I152)</f>
        <v>35</v>
      </c>
      <c r="K1129" s="12" t="str">
        <f>(Mercedes!J152)</f>
        <v>5x112</v>
      </c>
      <c r="L1129" s="12">
        <f>(Mercedes!K152)</f>
        <v>66.56</v>
      </c>
      <c r="M1129" s="8" t="str">
        <f>(Mercedes!L152)</f>
        <v>High Offset</v>
      </c>
      <c r="N1129" s="8">
        <f>(Mercedes!M152)</f>
        <v>25.4</v>
      </c>
      <c r="O1129" s="9" t="str">
        <f>(Mercedes!N152)</f>
        <v>245/40R19</v>
      </c>
      <c r="P1129" s="60" t="str">
        <f>(Mercedes!O152)</f>
        <v>FF01</v>
      </c>
      <c r="Q1129" s="8" t="str">
        <f>(Mercedes!P152)</f>
        <v>01H909035013TM</v>
      </c>
      <c r="R1129" s="14">
        <f>(Mercedes!Q152)</f>
        <v>30</v>
      </c>
      <c r="S1129" s="12" t="str">
        <f>(Mercedes!R152)</f>
        <v>19"</v>
      </c>
      <c r="T1129" s="12" t="str">
        <f>(Mercedes!S152)</f>
        <v>9.0"</v>
      </c>
      <c r="U1129" s="12" t="str">
        <f>(Mercedes!T152)</f>
        <v>35</v>
      </c>
      <c r="V1129" s="12" t="str">
        <f>(Mercedes!U152)</f>
        <v>5x112</v>
      </c>
      <c r="W1129" s="12">
        <f>(Mercedes!V152)</f>
        <v>66.56</v>
      </c>
      <c r="X1129" s="8" t="str">
        <f>(Mercedes!W152)</f>
        <v>High Offset</v>
      </c>
      <c r="Y1129" s="8">
        <f>(Mercedes!X152)</f>
        <v>25.4</v>
      </c>
      <c r="Z1129" s="9" t="str">
        <f>(Mercedes!Y152)</f>
        <v>245/40R19</v>
      </c>
      <c r="AA1129" s="8">
        <f>(Mercedes!Z152)</f>
        <v>0</v>
      </c>
      <c r="AB1129" s="8" t="str">
        <f>(Mercedes!AA152)</f>
        <v>Included</v>
      </c>
      <c r="AC1129" s="8" t="str">
        <f>(Mercedes!AB152)</f>
        <v>LBM1415027C60-ZN</v>
      </c>
      <c r="AD1129" s="8">
        <f>(Mercedes!AC152)</f>
        <v>0</v>
      </c>
    </row>
    <row r="1130" spans="1:30" customFormat="1" x14ac:dyDescent="0.25">
      <c r="A1130" s="33" t="s">
        <v>1976</v>
      </c>
      <c r="B1130" s="8" t="str">
        <f>(Mercedes!A153)</f>
        <v>GLA-Class</v>
      </c>
      <c r="C1130" s="9" t="str">
        <f>(Mercedes!B153)</f>
        <v>2014-2019</v>
      </c>
      <c r="D1130" s="59" t="str">
        <f>(Mercedes!C153)</f>
        <v>FF01</v>
      </c>
      <c r="E1130" s="8" t="str">
        <f>(Mercedes!D153)</f>
        <v>Tarmac</v>
      </c>
      <c r="F1130" s="8" t="str">
        <f>(Mercedes!E153)</f>
        <v>01H009035013TM</v>
      </c>
      <c r="G1130" s="14">
        <f>(Mercedes!F153)</f>
        <v>19</v>
      </c>
      <c r="H1130" s="12" t="str">
        <f>(Mercedes!G153)</f>
        <v>20"</v>
      </c>
      <c r="I1130" s="12" t="str">
        <f>(Mercedes!H153)</f>
        <v>9.0"</v>
      </c>
      <c r="J1130" s="12" t="str">
        <f>(Mercedes!I153)</f>
        <v>35</v>
      </c>
      <c r="K1130" s="12" t="str">
        <f>(Mercedes!J153)</f>
        <v>5x112</v>
      </c>
      <c r="L1130" s="12">
        <f>(Mercedes!K153)</f>
        <v>66.56</v>
      </c>
      <c r="M1130" s="8" t="str">
        <f>(Mercedes!L153)</f>
        <v>High Offset</v>
      </c>
      <c r="N1130" s="8">
        <f>(Mercedes!M153)</f>
        <v>26.8</v>
      </c>
      <c r="O1130" s="9" t="str">
        <f>(Mercedes!N153)</f>
        <v>245/35R20</v>
      </c>
      <c r="P1130" s="60" t="str">
        <f>(Mercedes!O153)</f>
        <v>FF01</v>
      </c>
      <c r="Q1130" s="8" t="str">
        <f>(Mercedes!P153)</f>
        <v>01H009035013TM</v>
      </c>
      <c r="R1130" s="14">
        <f>(Mercedes!Q153)</f>
        <v>19</v>
      </c>
      <c r="S1130" s="12" t="str">
        <f>(Mercedes!R153)</f>
        <v>20"</v>
      </c>
      <c r="T1130" s="12" t="str">
        <f>(Mercedes!S153)</f>
        <v>9.0"</v>
      </c>
      <c r="U1130" s="12" t="str">
        <f>(Mercedes!T153)</f>
        <v>35</v>
      </c>
      <c r="V1130" s="12" t="str">
        <f>(Mercedes!U153)</f>
        <v>5x112</v>
      </c>
      <c r="W1130" s="12">
        <f>(Mercedes!V153)</f>
        <v>66.56</v>
      </c>
      <c r="X1130" s="8" t="str">
        <f>(Mercedes!W153)</f>
        <v>High Offset</v>
      </c>
      <c r="Y1130" s="8">
        <f>(Mercedes!X153)</f>
        <v>26.8</v>
      </c>
      <c r="Z1130" s="9" t="str">
        <f>(Mercedes!Y153)</f>
        <v>245/35R20</v>
      </c>
      <c r="AA1130" s="8">
        <f>(Mercedes!Z153)</f>
        <v>0</v>
      </c>
      <c r="AB1130" s="8" t="str">
        <f>(Mercedes!AA153)</f>
        <v>Included</v>
      </c>
      <c r="AC1130" s="8" t="str">
        <f>(Mercedes!AB153)</f>
        <v>LBM1415027C60-ZN</v>
      </c>
      <c r="AD1130" s="8">
        <f>(Mercedes!AC153)</f>
        <v>0</v>
      </c>
    </row>
    <row r="1131" spans="1:30" customFormat="1" x14ac:dyDescent="0.25">
      <c r="A1131" s="33" t="s">
        <v>1976</v>
      </c>
      <c r="B1131" s="8" t="str">
        <f>(Mercedes!A154)</f>
        <v>GLA-Class</v>
      </c>
      <c r="C1131" s="9" t="str">
        <f>(Mercedes!B154)</f>
        <v>2014-2019</v>
      </c>
      <c r="D1131" s="59" t="str">
        <f>(Mercedes!C154)</f>
        <v>FF04</v>
      </c>
      <c r="E1131" s="8" t="str">
        <f>(Mercedes!D154)</f>
        <v>Tarmac</v>
      </c>
      <c r="F1131" s="8" t="str">
        <f>(Mercedes!E154)</f>
        <v>04H909035013TM</v>
      </c>
      <c r="G1131" s="14">
        <f>(Mercedes!F154)</f>
        <v>23</v>
      </c>
      <c r="H1131" s="12" t="str">
        <f>(Mercedes!G154)</f>
        <v>19"</v>
      </c>
      <c r="I1131" s="12" t="str">
        <f>(Mercedes!H154)</f>
        <v>9.0"</v>
      </c>
      <c r="J1131" s="12" t="str">
        <f>(Mercedes!I154)</f>
        <v>35</v>
      </c>
      <c r="K1131" s="12" t="str">
        <f>(Mercedes!J154)</f>
        <v>5x112</v>
      </c>
      <c r="L1131" s="12">
        <f>(Mercedes!K154)</f>
        <v>66.56</v>
      </c>
      <c r="M1131" s="8" t="str">
        <f>(Mercedes!L154)</f>
        <v>High Offset</v>
      </c>
      <c r="N1131" s="8">
        <f>(Mercedes!M154)</f>
        <v>24.6</v>
      </c>
      <c r="O1131" s="9" t="str">
        <f>(Mercedes!N154)</f>
        <v>245/45R19</v>
      </c>
      <c r="P1131" s="60" t="str">
        <f>(Mercedes!O154)</f>
        <v>FF04</v>
      </c>
      <c r="Q1131" s="8" t="str">
        <f>(Mercedes!P154)</f>
        <v>04H909035013TM</v>
      </c>
      <c r="R1131" s="14">
        <f>(Mercedes!Q154)</f>
        <v>23</v>
      </c>
      <c r="S1131" s="12" t="str">
        <f>(Mercedes!R154)</f>
        <v>19"</v>
      </c>
      <c r="T1131" s="12" t="str">
        <f>(Mercedes!S154)</f>
        <v>9.0"</v>
      </c>
      <c r="U1131" s="12" t="str">
        <f>(Mercedes!T154)</f>
        <v>35</v>
      </c>
      <c r="V1131" s="12" t="str">
        <f>(Mercedes!U154)</f>
        <v>5x112</v>
      </c>
      <c r="W1131" s="12">
        <f>(Mercedes!V154)</f>
        <v>66.56</v>
      </c>
      <c r="X1131" s="8" t="str">
        <f>(Mercedes!W154)</f>
        <v>High Offset</v>
      </c>
      <c r="Y1131" s="8">
        <f>(Mercedes!X154)</f>
        <v>24.6</v>
      </c>
      <c r="Z1131" s="9" t="str">
        <f>(Mercedes!Y154)</f>
        <v>245/45R19</v>
      </c>
      <c r="AA1131" s="8">
        <f>(Mercedes!Z154)</f>
        <v>0</v>
      </c>
      <c r="AB1131" s="8" t="str">
        <f>(Mercedes!AA154)</f>
        <v>Included</v>
      </c>
      <c r="AC1131" s="8" t="str">
        <f>(Mercedes!AB154)</f>
        <v>LBM1415027C60-ZN</v>
      </c>
      <c r="AD1131" s="8">
        <f>(Mercedes!AC154)</f>
        <v>0</v>
      </c>
    </row>
    <row r="1132" spans="1:30" customFormat="1" x14ac:dyDescent="0.25">
      <c r="A1132" s="33" t="s">
        <v>1976</v>
      </c>
      <c r="B1132" s="8" t="str">
        <f>(Mercedes!A155)</f>
        <v>GLA-Class</v>
      </c>
      <c r="C1132" s="9" t="str">
        <f>(Mercedes!B155)</f>
        <v>2014-2019</v>
      </c>
      <c r="D1132" s="59" t="str">
        <f>(Mercedes!C155)</f>
        <v>FF04</v>
      </c>
      <c r="E1132" s="8" t="str">
        <f>(Mercedes!D155)</f>
        <v>Liquid Metal</v>
      </c>
      <c r="F1132" s="8" t="str">
        <f>(Mercedes!E155)</f>
        <v>04H909035013LM</v>
      </c>
      <c r="G1132" s="14">
        <f>(Mercedes!F155)</f>
        <v>26</v>
      </c>
      <c r="H1132" s="12" t="str">
        <f>(Mercedes!G155)</f>
        <v>19"</v>
      </c>
      <c r="I1132" s="12" t="str">
        <f>(Mercedes!H155)</f>
        <v>9.0"</v>
      </c>
      <c r="J1132" s="12" t="str">
        <f>(Mercedes!I155)</f>
        <v>35</v>
      </c>
      <c r="K1132" s="12" t="str">
        <f>(Mercedes!J155)</f>
        <v>5x112</v>
      </c>
      <c r="L1132" s="12">
        <f>(Mercedes!K155)</f>
        <v>66.56</v>
      </c>
      <c r="M1132" s="8" t="str">
        <f>(Mercedes!L155)</f>
        <v>High Offset</v>
      </c>
      <c r="N1132" s="8">
        <f>(Mercedes!M155)</f>
        <v>24.6</v>
      </c>
      <c r="O1132" s="9" t="str">
        <f>(Mercedes!N155)</f>
        <v>245/45R19</v>
      </c>
      <c r="P1132" s="60" t="str">
        <f>(Mercedes!O155)</f>
        <v>FF04</v>
      </c>
      <c r="Q1132" s="8" t="str">
        <f>(Mercedes!P155)</f>
        <v>04H909035013LM</v>
      </c>
      <c r="R1132" s="14">
        <f>(Mercedes!Q155)</f>
        <v>26</v>
      </c>
      <c r="S1132" s="12" t="str">
        <f>(Mercedes!R155)</f>
        <v>19"</v>
      </c>
      <c r="T1132" s="12" t="str">
        <f>(Mercedes!S155)</f>
        <v>9.0"</v>
      </c>
      <c r="U1132" s="12" t="str">
        <f>(Mercedes!T155)</f>
        <v>35</v>
      </c>
      <c r="V1132" s="12" t="str">
        <f>(Mercedes!U155)</f>
        <v>5x112</v>
      </c>
      <c r="W1132" s="12">
        <f>(Mercedes!V155)</f>
        <v>66.56</v>
      </c>
      <c r="X1132" s="8" t="str">
        <f>(Mercedes!W155)</f>
        <v>High Offset</v>
      </c>
      <c r="Y1132" s="8">
        <f>(Mercedes!X155)</f>
        <v>24.6</v>
      </c>
      <c r="Z1132" s="9" t="str">
        <f>(Mercedes!Y155)</f>
        <v>245/45R19</v>
      </c>
      <c r="AA1132" s="8">
        <f>(Mercedes!Z155)</f>
        <v>0</v>
      </c>
      <c r="AB1132" s="8">
        <f>(Mercedes!AA155)</f>
        <v>0</v>
      </c>
      <c r="AC1132" s="8" t="str">
        <f>(Mercedes!AB155)</f>
        <v>LBM1415027C60-ZN</v>
      </c>
      <c r="AD1132" s="8">
        <f>(Mercedes!AC155)</f>
        <v>0</v>
      </c>
    </row>
    <row r="1133" spans="1:30" customFormat="1" x14ac:dyDescent="0.25">
      <c r="A1133" s="33" t="s">
        <v>1976</v>
      </c>
      <c r="B1133" s="8" t="str">
        <f>(Mercedes!A156)</f>
        <v>GLA-Class</v>
      </c>
      <c r="C1133" s="9" t="str">
        <f>(Mercedes!B156)</f>
        <v>2014-2019</v>
      </c>
      <c r="D1133" s="59" t="str">
        <f>(Mercedes!C156)</f>
        <v>FF10</v>
      </c>
      <c r="E1133" s="8" t="str">
        <f>(Mercedes!D156)</f>
        <v>Tarmac</v>
      </c>
      <c r="F1133" s="8" t="str">
        <f>(Mercedes!E156)</f>
        <v>10H909035013TM</v>
      </c>
      <c r="G1133" s="14">
        <f>(Mercedes!F156)</f>
        <v>4</v>
      </c>
      <c r="H1133" s="12" t="str">
        <f>(Mercedes!G156)</f>
        <v>19"</v>
      </c>
      <c r="I1133" s="12" t="str">
        <f>(Mercedes!H156)</f>
        <v>9.0"</v>
      </c>
      <c r="J1133" s="12" t="str">
        <f>(Mercedes!I156)</f>
        <v>35</v>
      </c>
      <c r="K1133" s="12" t="str">
        <f>(Mercedes!J156)</f>
        <v>5x112</v>
      </c>
      <c r="L1133" s="12">
        <f>(Mercedes!K156)</f>
        <v>66.56</v>
      </c>
      <c r="M1133" s="8" t="str">
        <f>(Mercedes!L156)</f>
        <v>High Offset</v>
      </c>
      <c r="N1133" s="8">
        <f>(Mercedes!M156)</f>
        <v>0</v>
      </c>
      <c r="O1133" s="9" t="str">
        <f>(Mercedes!N156)</f>
        <v>245/45R19</v>
      </c>
      <c r="P1133" s="60" t="str">
        <f>(Mercedes!O156)</f>
        <v>FF10</v>
      </c>
      <c r="Q1133" s="8" t="str">
        <f>(Mercedes!P156)</f>
        <v>10H909035013TM</v>
      </c>
      <c r="R1133" s="14">
        <f>(Mercedes!Q156)</f>
        <v>4</v>
      </c>
      <c r="S1133" s="12" t="str">
        <f>(Mercedes!R156)</f>
        <v>19"</v>
      </c>
      <c r="T1133" s="12" t="str">
        <f>(Mercedes!S156)</f>
        <v>9.0"</v>
      </c>
      <c r="U1133" s="12" t="str">
        <f>(Mercedes!T156)</f>
        <v>35</v>
      </c>
      <c r="V1133" s="12" t="str">
        <f>(Mercedes!U156)</f>
        <v>5x112</v>
      </c>
      <c r="W1133" s="12">
        <f>(Mercedes!V156)</f>
        <v>66.56</v>
      </c>
      <c r="X1133" s="8" t="str">
        <f>(Mercedes!W156)</f>
        <v>High Offset</v>
      </c>
      <c r="Y1133" s="8">
        <f>(Mercedes!X156)</f>
        <v>0</v>
      </c>
      <c r="Z1133" s="9" t="str">
        <f>(Mercedes!Y156)</f>
        <v>245/45R19</v>
      </c>
      <c r="AA1133" s="8">
        <f>(Mercedes!Z156)</f>
        <v>0</v>
      </c>
      <c r="AB1133" s="8" t="str">
        <f>(Mercedes!AA156)</f>
        <v>Included</v>
      </c>
      <c r="AC1133" s="8" t="str">
        <f>(Mercedes!AB156)</f>
        <v>LBM1415027C60-ZN</v>
      </c>
      <c r="AD1133" s="8">
        <f>(Mercedes!AC156)</f>
        <v>0</v>
      </c>
    </row>
    <row r="1134" spans="1:30" customFormat="1" x14ac:dyDescent="0.25">
      <c r="A1134" s="33" t="s">
        <v>1976</v>
      </c>
      <c r="B1134" s="8" t="str">
        <f>(Mercedes!A157)</f>
        <v>GLA-Class</v>
      </c>
      <c r="C1134" s="9" t="str">
        <f>(Mercedes!B157)</f>
        <v>2014-2019</v>
      </c>
      <c r="D1134" s="59" t="str">
        <f>(Mercedes!C157)</f>
        <v>FF10</v>
      </c>
      <c r="E1134" s="8" t="str">
        <f>(Mercedes!D157)</f>
        <v>Liquid Metal</v>
      </c>
      <c r="F1134" s="8" t="str">
        <f>(Mercedes!E157)</f>
        <v>10H909035013LM</v>
      </c>
      <c r="G1134" s="14">
        <f>(Mercedes!F157)</f>
        <v>0</v>
      </c>
      <c r="H1134" s="12" t="str">
        <f>(Mercedes!G157)</f>
        <v>19"</v>
      </c>
      <c r="I1134" s="12" t="str">
        <f>(Mercedes!H157)</f>
        <v>9.0"</v>
      </c>
      <c r="J1134" s="12" t="str">
        <f>(Mercedes!I157)</f>
        <v>35</v>
      </c>
      <c r="K1134" s="12" t="str">
        <f>(Mercedes!J157)</f>
        <v>5x112</v>
      </c>
      <c r="L1134" s="12">
        <f>(Mercedes!K157)</f>
        <v>66.56</v>
      </c>
      <c r="M1134" s="8" t="str">
        <f>(Mercedes!L157)</f>
        <v>High Offset</v>
      </c>
      <c r="N1134" s="8">
        <f>(Mercedes!M157)</f>
        <v>0</v>
      </c>
      <c r="O1134" s="9" t="str">
        <f>(Mercedes!N157)</f>
        <v>245/45R19</v>
      </c>
      <c r="P1134" s="60" t="str">
        <f>(Mercedes!O157)</f>
        <v>FF10</v>
      </c>
      <c r="Q1134" s="8" t="str">
        <f>(Mercedes!P157)</f>
        <v>10H909035013LM</v>
      </c>
      <c r="R1134" s="14">
        <f>(Mercedes!Q157)</f>
        <v>0</v>
      </c>
      <c r="S1134" s="12" t="str">
        <f>(Mercedes!R157)</f>
        <v>19"</v>
      </c>
      <c r="T1134" s="12" t="str">
        <f>(Mercedes!S157)</f>
        <v>9.0"</v>
      </c>
      <c r="U1134" s="12" t="str">
        <f>(Mercedes!T157)</f>
        <v>35</v>
      </c>
      <c r="V1134" s="12" t="str">
        <f>(Mercedes!U157)</f>
        <v>5x112</v>
      </c>
      <c r="W1134" s="12">
        <f>(Mercedes!V157)</f>
        <v>66.56</v>
      </c>
      <c r="X1134" s="8" t="str">
        <f>(Mercedes!W157)</f>
        <v>High Offset</v>
      </c>
      <c r="Y1134" s="8">
        <f>(Mercedes!X157)</f>
        <v>0</v>
      </c>
      <c r="Z1134" s="9" t="str">
        <f>(Mercedes!Y157)</f>
        <v>245/45R19</v>
      </c>
      <c r="AA1134" s="8">
        <f>(Mercedes!Z157)</f>
        <v>0</v>
      </c>
      <c r="AB1134" s="8" t="str">
        <f>(Mercedes!AA157)</f>
        <v>Included</v>
      </c>
      <c r="AC1134" s="8" t="str">
        <f>(Mercedes!AB157)</f>
        <v>LBM1415027C60-ZN</v>
      </c>
      <c r="AD1134" s="8">
        <f>(Mercedes!AC157)</f>
        <v>0</v>
      </c>
    </row>
    <row r="1135" spans="1:30" customFormat="1" x14ac:dyDescent="0.25">
      <c r="A1135" s="33" t="s">
        <v>1976</v>
      </c>
      <c r="B1135" s="8" t="str">
        <f>(Mercedes!A158)</f>
        <v>GLA-Class</v>
      </c>
      <c r="C1135" s="9" t="str">
        <f>(Mercedes!B158)</f>
        <v>2014-2019</v>
      </c>
      <c r="D1135" s="59" t="str">
        <f>(Mercedes!C158)</f>
        <v>FF11</v>
      </c>
      <c r="E1135" s="8" t="str">
        <f>(Mercedes!D158)</f>
        <v>Tarmac</v>
      </c>
      <c r="F1135" s="8" t="str">
        <f>(Mercedes!E158)</f>
        <v>11H909035013TM</v>
      </c>
      <c r="G1135" s="14">
        <f>(Mercedes!F158)</f>
        <v>16</v>
      </c>
      <c r="H1135" s="12" t="str">
        <f>(Mercedes!G158)</f>
        <v>19"</v>
      </c>
      <c r="I1135" s="12" t="str">
        <f>(Mercedes!H158)</f>
        <v>9.0"</v>
      </c>
      <c r="J1135" s="12" t="str">
        <f>(Mercedes!I158)</f>
        <v>35</v>
      </c>
      <c r="K1135" s="12" t="str">
        <f>(Mercedes!J158)</f>
        <v>5x112</v>
      </c>
      <c r="L1135" s="12">
        <f>(Mercedes!K158)</f>
        <v>66.56</v>
      </c>
      <c r="M1135" s="8" t="str">
        <f>(Mercedes!L158)</f>
        <v>High Offset</v>
      </c>
      <c r="N1135" s="8">
        <f>(Mercedes!M158)</f>
        <v>0</v>
      </c>
      <c r="O1135" s="9" t="str">
        <f>(Mercedes!N158)</f>
        <v>245/45R19</v>
      </c>
      <c r="P1135" s="60" t="str">
        <f>(Mercedes!O158)</f>
        <v>FF11</v>
      </c>
      <c r="Q1135" s="8" t="str">
        <f>(Mercedes!P158)</f>
        <v>11H909035013TM</v>
      </c>
      <c r="R1135" s="14">
        <f>(Mercedes!Q158)</f>
        <v>16</v>
      </c>
      <c r="S1135" s="12" t="str">
        <f>(Mercedes!R158)</f>
        <v>19"</v>
      </c>
      <c r="T1135" s="12" t="str">
        <f>(Mercedes!S158)</f>
        <v>9.0"</v>
      </c>
      <c r="U1135" s="12" t="str">
        <f>(Mercedes!T158)</f>
        <v>35</v>
      </c>
      <c r="V1135" s="12" t="str">
        <f>(Mercedes!U158)</f>
        <v>5x112</v>
      </c>
      <c r="W1135" s="12">
        <f>(Mercedes!V158)</f>
        <v>66.56</v>
      </c>
      <c r="X1135" s="8" t="str">
        <f>(Mercedes!W158)</f>
        <v>High Offset</v>
      </c>
      <c r="Y1135" s="8">
        <f>(Mercedes!X158)</f>
        <v>0</v>
      </c>
      <c r="Z1135" s="9" t="str">
        <f>(Mercedes!Y158)</f>
        <v>245/45R19</v>
      </c>
      <c r="AA1135" s="8">
        <f>(Mercedes!Z158)</f>
        <v>0</v>
      </c>
      <c r="AB1135" s="8" t="str">
        <f>(Mercedes!AA158)</f>
        <v>Included</v>
      </c>
      <c r="AC1135" s="8" t="str">
        <f>(Mercedes!AB158)</f>
        <v>LBM1415027C60-ZN</v>
      </c>
      <c r="AD1135" s="8">
        <f>(Mercedes!AC158)</f>
        <v>0</v>
      </c>
    </row>
    <row r="1136" spans="1:30" customFormat="1" x14ac:dyDescent="0.25">
      <c r="A1136" s="33" t="s">
        <v>1976</v>
      </c>
      <c r="B1136" s="8" t="str">
        <f>(Mercedes!A159)</f>
        <v>GLA-Class</v>
      </c>
      <c r="C1136" s="9" t="str">
        <f>(Mercedes!B159)</f>
        <v>2014-2019</v>
      </c>
      <c r="D1136" s="59" t="str">
        <f>(Mercedes!C159)</f>
        <v>FF11</v>
      </c>
      <c r="E1136" s="8" t="str">
        <f>(Mercedes!D159)</f>
        <v>Liquid Metal</v>
      </c>
      <c r="F1136" s="8" t="str">
        <f>(Mercedes!E159)</f>
        <v>11H909035013LM</v>
      </c>
      <c r="G1136" s="14">
        <f>(Mercedes!F159)</f>
        <v>4</v>
      </c>
      <c r="H1136" s="12" t="str">
        <f>(Mercedes!G159)</f>
        <v>19"</v>
      </c>
      <c r="I1136" s="12" t="str">
        <f>(Mercedes!H159)</f>
        <v>9.0"</v>
      </c>
      <c r="J1136" s="12" t="str">
        <f>(Mercedes!I159)</f>
        <v>35</v>
      </c>
      <c r="K1136" s="12" t="str">
        <f>(Mercedes!J159)</f>
        <v>5x112</v>
      </c>
      <c r="L1136" s="12">
        <f>(Mercedes!K159)</f>
        <v>66.56</v>
      </c>
      <c r="M1136" s="8" t="str">
        <f>(Mercedes!L159)</f>
        <v>High Offset</v>
      </c>
      <c r="N1136" s="8">
        <f>(Mercedes!M159)</f>
        <v>0</v>
      </c>
      <c r="O1136" s="9" t="str">
        <f>(Mercedes!N159)</f>
        <v>245/45R19</v>
      </c>
      <c r="P1136" s="60" t="str">
        <f>(Mercedes!O159)</f>
        <v>FF11</v>
      </c>
      <c r="Q1136" s="8" t="str">
        <f>(Mercedes!P159)</f>
        <v>11H909035013LM</v>
      </c>
      <c r="R1136" s="14">
        <f>(Mercedes!Q159)</f>
        <v>4</v>
      </c>
      <c r="S1136" s="12" t="str">
        <f>(Mercedes!R159)</f>
        <v>19"</v>
      </c>
      <c r="T1136" s="12" t="str">
        <f>(Mercedes!S159)</f>
        <v>9.0"</v>
      </c>
      <c r="U1136" s="12" t="str">
        <f>(Mercedes!T159)</f>
        <v>35</v>
      </c>
      <c r="V1136" s="12" t="str">
        <f>(Mercedes!U159)</f>
        <v>5x112</v>
      </c>
      <c r="W1136" s="12">
        <f>(Mercedes!V159)</f>
        <v>66.56</v>
      </c>
      <c r="X1136" s="8" t="str">
        <f>(Mercedes!W159)</f>
        <v>High Offset</v>
      </c>
      <c r="Y1136" s="8">
        <f>(Mercedes!X159)</f>
        <v>0</v>
      </c>
      <c r="Z1136" s="9" t="str">
        <f>(Mercedes!Y159)</f>
        <v>245/45R19</v>
      </c>
      <c r="AA1136" s="8">
        <f>(Mercedes!Z159)</f>
        <v>0</v>
      </c>
      <c r="AB1136" s="8" t="str">
        <f>(Mercedes!AA159)</f>
        <v>Included</v>
      </c>
      <c r="AC1136" s="8" t="str">
        <f>(Mercedes!AB159)</f>
        <v>LBM1415027C60-ZN</v>
      </c>
      <c r="AD1136" s="8">
        <f>(Mercedes!AC159)</f>
        <v>0</v>
      </c>
    </row>
    <row r="1137" spans="1:30" customFormat="1" x14ac:dyDescent="0.25">
      <c r="A1137" s="33" t="s">
        <v>1976</v>
      </c>
      <c r="B1137" s="8" t="e">
        <f>(Mercedes!#REF!)</f>
        <v>#REF!</v>
      </c>
      <c r="C1137" s="9" t="e">
        <f>(Mercedes!#REF!)</f>
        <v>#REF!</v>
      </c>
      <c r="D1137" s="59" t="e">
        <f>(Mercedes!#REF!)</f>
        <v>#REF!</v>
      </c>
      <c r="E1137" s="8" t="e">
        <f>(Mercedes!#REF!)</f>
        <v>#REF!</v>
      </c>
      <c r="F1137" s="8" t="e">
        <f>(Mercedes!#REF!)</f>
        <v>#REF!</v>
      </c>
      <c r="G1137" s="14" t="e">
        <f>(Mercedes!#REF!)</f>
        <v>#REF!</v>
      </c>
      <c r="H1137" s="12" t="e">
        <f>(Mercedes!#REF!)</f>
        <v>#REF!</v>
      </c>
      <c r="I1137" s="12" t="e">
        <f>(Mercedes!#REF!)</f>
        <v>#REF!</v>
      </c>
      <c r="J1137" s="12" t="e">
        <f>(Mercedes!#REF!)</f>
        <v>#REF!</v>
      </c>
      <c r="K1137" s="12" t="e">
        <f>(Mercedes!#REF!)</f>
        <v>#REF!</v>
      </c>
      <c r="L1137" s="12" t="e">
        <f>(Mercedes!#REF!)</f>
        <v>#REF!</v>
      </c>
      <c r="M1137" s="8" t="e">
        <f>(Mercedes!#REF!)</f>
        <v>#REF!</v>
      </c>
      <c r="N1137" s="8" t="e">
        <f>(Mercedes!#REF!)</f>
        <v>#REF!</v>
      </c>
      <c r="O1137" s="9" t="e">
        <f>(Mercedes!#REF!)</f>
        <v>#REF!</v>
      </c>
      <c r="P1137" s="60" t="e">
        <f>(Mercedes!#REF!)</f>
        <v>#REF!</v>
      </c>
      <c r="Q1137" s="8" t="e">
        <f>(Mercedes!#REF!)</f>
        <v>#REF!</v>
      </c>
      <c r="R1137" s="14" t="e">
        <f>(Mercedes!#REF!)</f>
        <v>#REF!</v>
      </c>
      <c r="S1137" s="12" t="e">
        <f>(Mercedes!#REF!)</f>
        <v>#REF!</v>
      </c>
      <c r="T1137" s="12" t="e">
        <f>(Mercedes!#REF!)</f>
        <v>#REF!</v>
      </c>
      <c r="U1137" s="12" t="e">
        <f>(Mercedes!#REF!)</f>
        <v>#REF!</v>
      </c>
      <c r="V1137" s="12" t="e">
        <f>(Mercedes!#REF!)</f>
        <v>#REF!</v>
      </c>
      <c r="W1137" s="12" t="e">
        <f>(Mercedes!#REF!)</f>
        <v>#REF!</v>
      </c>
      <c r="X1137" s="8" t="e">
        <f>(Mercedes!#REF!)</f>
        <v>#REF!</v>
      </c>
      <c r="Y1137" s="8" t="e">
        <f>(Mercedes!#REF!)</f>
        <v>#REF!</v>
      </c>
      <c r="Z1137" s="9" t="e">
        <f>(Mercedes!#REF!)</f>
        <v>#REF!</v>
      </c>
      <c r="AA1137" s="8" t="e">
        <f>(Mercedes!#REF!)</f>
        <v>#REF!</v>
      </c>
      <c r="AB1137" s="8" t="e">
        <f>(Mercedes!#REF!)</f>
        <v>#REF!</v>
      </c>
      <c r="AC1137" s="8" t="e">
        <f>(Mercedes!#REF!)</f>
        <v>#REF!</v>
      </c>
      <c r="AD1137" s="8" t="e">
        <f>(Mercedes!#REF!)</f>
        <v>#REF!</v>
      </c>
    </row>
    <row r="1138" spans="1:30" customFormat="1" x14ac:dyDescent="0.25">
      <c r="A1138" s="33" t="s">
        <v>1976</v>
      </c>
      <c r="B1138" s="8" t="e">
        <f>(Mercedes!#REF!)</f>
        <v>#REF!</v>
      </c>
      <c r="C1138" s="9" t="e">
        <f>(Mercedes!#REF!)</f>
        <v>#REF!</v>
      </c>
      <c r="D1138" s="59" t="e">
        <f>(Mercedes!#REF!)</f>
        <v>#REF!</v>
      </c>
      <c r="E1138" s="8" t="e">
        <f>(Mercedes!#REF!)</f>
        <v>#REF!</v>
      </c>
      <c r="F1138" s="8" t="e">
        <f>(Mercedes!#REF!)</f>
        <v>#REF!</v>
      </c>
      <c r="G1138" s="14" t="e">
        <f>(Mercedes!#REF!)</f>
        <v>#REF!</v>
      </c>
      <c r="H1138" s="12" t="e">
        <f>(Mercedes!#REF!)</f>
        <v>#REF!</v>
      </c>
      <c r="I1138" s="12" t="e">
        <f>(Mercedes!#REF!)</f>
        <v>#REF!</v>
      </c>
      <c r="J1138" s="12" t="e">
        <f>(Mercedes!#REF!)</f>
        <v>#REF!</v>
      </c>
      <c r="K1138" s="12" t="e">
        <f>(Mercedes!#REF!)</f>
        <v>#REF!</v>
      </c>
      <c r="L1138" s="12" t="e">
        <f>(Mercedes!#REF!)</f>
        <v>#REF!</v>
      </c>
      <c r="M1138" s="8" t="e">
        <f>(Mercedes!#REF!)</f>
        <v>#REF!</v>
      </c>
      <c r="N1138" s="8" t="e">
        <f>(Mercedes!#REF!)</f>
        <v>#REF!</v>
      </c>
      <c r="O1138" s="9" t="e">
        <f>(Mercedes!#REF!)</f>
        <v>#REF!</v>
      </c>
      <c r="P1138" s="60" t="e">
        <f>(Mercedes!#REF!)</f>
        <v>#REF!</v>
      </c>
      <c r="Q1138" s="8" t="e">
        <f>(Mercedes!#REF!)</f>
        <v>#REF!</v>
      </c>
      <c r="R1138" s="14" t="e">
        <f>(Mercedes!#REF!)</f>
        <v>#REF!</v>
      </c>
      <c r="S1138" s="12" t="e">
        <f>(Mercedes!#REF!)</f>
        <v>#REF!</v>
      </c>
      <c r="T1138" s="12" t="e">
        <f>(Mercedes!#REF!)</f>
        <v>#REF!</v>
      </c>
      <c r="U1138" s="12" t="e">
        <f>(Mercedes!#REF!)</f>
        <v>#REF!</v>
      </c>
      <c r="V1138" s="12" t="e">
        <f>(Mercedes!#REF!)</f>
        <v>#REF!</v>
      </c>
      <c r="W1138" s="12" t="e">
        <f>(Mercedes!#REF!)</f>
        <v>#REF!</v>
      </c>
      <c r="X1138" s="8" t="e">
        <f>(Mercedes!#REF!)</f>
        <v>#REF!</v>
      </c>
      <c r="Y1138" s="8" t="e">
        <f>(Mercedes!#REF!)</f>
        <v>#REF!</v>
      </c>
      <c r="Z1138" s="9" t="e">
        <f>(Mercedes!#REF!)</f>
        <v>#REF!</v>
      </c>
      <c r="AA1138" s="8" t="e">
        <f>(Mercedes!#REF!)</f>
        <v>#REF!</v>
      </c>
      <c r="AB1138" s="8" t="e">
        <f>(Mercedes!#REF!)</f>
        <v>#REF!</v>
      </c>
      <c r="AC1138" s="8" t="e">
        <f>(Mercedes!#REF!)</f>
        <v>#REF!</v>
      </c>
      <c r="AD1138" s="8" t="e">
        <f>(Mercedes!#REF!)</f>
        <v>#REF!</v>
      </c>
    </row>
    <row r="1139" spans="1:30" customFormat="1" x14ac:dyDescent="0.25">
      <c r="A1139" s="33" t="s">
        <v>1976</v>
      </c>
      <c r="B1139" s="8" t="e">
        <f>(Mercedes!#REF!)</f>
        <v>#REF!</v>
      </c>
      <c r="C1139" s="9" t="e">
        <f>(Mercedes!#REF!)</f>
        <v>#REF!</v>
      </c>
      <c r="D1139" s="59" t="e">
        <f>(Mercedes!#REF!)</f>
        <v>#REF!</v>
      </c>
      <c r="E1139" s="8" t="e">
        <f>(Mercedes!#REF!)</f>
        <v>#REF!</v>
      </c>
      <c r="F1139" s="8" t="e">
        <f>(Mercedes!#REF!)</f>
        <v>#REF!</v>
      </c>
      <c r="G1139" s="14" t="e">
        <f>(Mercedes!#REF!)</f>
        <v>#REF!</v>
      </c>
      <c r="H1139" s="12" t="e">
        <f>(Mercedes!#REF!)</f>
        <v>#REF!</v>
      </c>
      <c r="I1139" s="12" t="e">
        <f>(Mercedes!#REF!)</f>
        <v>#REF!</v>
      </c>
      <c r="J1139" s="12" t="e">
        <f>(Mercedes!#REF!)</f>
        <v>#REF!</v>
      </c>
      <c r="K1139" s="12" t="e">
        <f>(Mercedes!#REF!)</f>
        <v>#REF!</v>
      </c>
      <c r="L1139" s="12" t="e">
        <f>(Mercedes!#REF!)</f>
        <v>#REF!</v>
      </c>
      <c r="M1139" s="8" t="e">
        <f>(Mercedes!#REF!)</f>
        <v>#REF!</v>
      </c>
      <c r="N1139" s="8" t="e">
        <f>(Mercedes!#REF!)</f>
        <v>#REF!</v>
      </c>
      <c r="O1139" s="9" t="e">
        <f>(Mercedes!#REF!)</f>
        <v>#REF!</v>
      </c>
      <c r="P1139" s="60" t="e">
        <f>(Mercedes!#REF!)</f>
        <v>#REF!</v>
      </c>
      <c r="Q1139" s="8" t="e">
        <f>(Mercedes!#REF!)</f>
        <v>#REF!</v>
      </c>
      <c r="R1139" s="14" t="e">
        <f>(Mercedes!#REF!)</f>
        <v>#REF!</v>
      </c>
      <c r="S1139" s="12" t="e">
        <f>(Mercedes!#REF!)</f>
        <v>#REF!</v>
      </c>
      <c r="T1139" s="12" t="e">
        <f>(Mercedes!#REF!)</f>
        <v>#REF!</v>
      </c>
      <c r="U1139" s="12" t="e">
        <f>(Mercedes!#REF!)</f>
        <v>#REF!</v>
      </c>
      <c r="V1139" s="12" t="e">
        <f>(Mercedes!#REF!)</f>
        <v>#REF!</v>
      </c>
      <c r="W1139" s="12" t="e">
        <f>(Mercedes!#REF!)</f>
        <v>#REF!</v>
      </c>
      <c r="X1139" s="8" t="e">
        <f>(Mercedes!#REF!)</f>
        <v>#REF!</v>
      </c>
      <c r="Y1139" s="8" t="e">
        <f>(Mercedes!#REF!)</f>
        <v>#REF!</v>
      </c>
      <c r="Z1139" s="9" t="e">
        <f>(Mercedes!#REF!)</f>
        <v>#REF!</v>
      </c>
      <c r="AA1139" s="8" t="e">
        <f>(Mercedes!#REF!)</f>
        <v>#REF!</v>
      </c>
      <c r="AB1139" s="8" t="e">
        <f>(Mercedes!#REF!)</f>
        <v>#REF!</v>
      </c>
      <c r="AC1139" s="8" t="e">
        <f>(Mercedes!#REF!)</f>
        <v>#REF!</v>
      </c>
      <c r="AD1139" s="8" t="e">
        <f>(Mercedes!#REF!)</f>
        <v>#REF!</v>
      </c>
    </row>
    <row r="1140" spans="1:30" customFormat="1" x14ac:dyDescent="0.25">
      <c r="A1140" s="33" t="s">
        <v>1976</v>
      </c>
      <c r="B1140" s="8" t="e">
        <f>(Mercedes!#REF!)</f>
        <v>#REF!</v>
      </c>
      <c r="C1140" s="9" t="e">
        <f>(Mercedes!#REF!)</f>
        <v>#REF!</v>
      </c>
      <c r="D1140" s="59" t="e">
        <f>(Mercedes!#REF!)</f>
        <v>#REF!</v>
      </c>
      <c r="E1140" s="8" t="e">
        <f>(Mercedes!#REF!)</f>
        <v>#REF!</v>
      </c>
      <c r="F1140" s="8" t="e">
        <f>(Mercedes!#REF!)</f>
        <v>#REF!</v>
      </c>
      <c r="G1140" s="14" t="e">
        <f>(Mercedes!#REF!)</f>
        <v>#REF!</v>
      </c>
      <c r="H1140" s="12" t="e">
        <f>(Mercedes!#REF!)</f>
        <v>#REF!</v>
      </c>
      <c r="I1140" s="12" t="e">
        <f>(Mercedes!#REF!)</f>
        <v>#REF!</v>
      </c>
      <c r="J1140" s="12" t="e">
        <f>(Mercedes!#REF!)</f>
        <v>#REF!</v>
      </c>
      <c r="K1140" s="12" t="e">
        <f>(Mercedes!#REF!)</f>
        <v>#REF!</v>
      </c>
      <c r="L1140" s="12" t="e">
        <f>(Mercedes!#REF!)</f>
        <v>#REF!</v>
      </c>
      <c r="M1140" s="8" t="e">
        <f>(Mercedes!#REF!)</f>
        <v>#REF!</v>
      </c>
      <c r="N1140" s="8" t="e">
        <f>(Mercedes!#REF!)</f>
        <v>#REF!</v>
      </c>
      <c r="O1140" s="9" t="e">
        <f>(Mercedes!#REF!)</f>
        <v>#REF!</v>
      </c>
      <c r="P1140" s="60" t="e">
        <f>(Mercedes!#REF!)</f>
        <v>#REF!</v>
      </c>
      <c r="Q1140" s="8" t="e">
        <f>(Mercedes!#REF!)</f>
        <v>#REF!</v>
      </c>
      <c r="R1140" s="14" t="e">
        <f>(Mercedes!#REF!)</f>
        <v>#REF!</v>
      </c>
      <c r="S1140" s="12" t="e">
        <f>(Mercedes!#REF!)</f>
        <v>#REF!</v>
      </c>
      <c r="T1140" s="12" t="e">
        <f>(Mercedes!#REF!)</f>
        <v>#REF!</v>
      </c>
      <c r="U1140" s="12" t="e">
        <f>(Mercedes!#REF!)</f>
        <v>#REF!</v>
      </c>
      <c r="V1140" s="12" t="e">
        <f>(Mercedes!#REF!)</f>
        <v>#REF!</v>
      </c>
      <c r="W1140" s="12" t="e">
        <f>(Mercedes!#REF!)</f>
        <v>#REF!</v>
      </c>
      <c r="X1140" s="8" t="e">
        <f>(Mercedes!#REF!)</f>
        <v>#REF!</v>
      </c>
      <c r="Y1140" s="8" t="e">
        <f>(Mercedes!#REF!)</f>
        <v>#REF!</v>
      </c>
      <c r="Z1140" s="9" t="e">
        <f>(Mercedes!#REF!)</f>
        <v>#REF!</v>
      </c>
      <c r="AA1140" s="8" t="e">
        <f>(Mercedes!#REF!)</f>
        <v>#REF!</v>
      </c>
      <c r="AB1140" s="8" t="e">
        <f>(Mercedes!#REF!)</f>
        <v>#REF!</v>
      </c>
      <c r="AC1140" s="8" t="e">
        <f>(Mercedes!#REF!)</f>
        <v>#REF!</v>
      </c>
      <c r="AD1140" s="8" t="e">
        <f>(Mercedes!#REF!)</f>
        <v>#REF!</v>
      </c>
    </row>
    <row r="1141" spans="1:30" customFormat="1" x14ac:dyDescent="0.25">
      <c r="A1141" s="33" t="s">
        <v>1976</v>
      </c>
      <c r="B1141" s="8" t="str">
        <f>(Mercedes!A160)</f>
        <v>GLC63 AMG (incl. coupe)</v>
      </c>
      <c r="C1141" s="9" t="str">
        <f>(Mercedes!B160)</f>
        <v>2015-2019</v>
      </c>
      <c r="D1141" s="59" t="str">
        <f>(Mercedes!C160)</f>
        <v>FF04</v>
      </c>
      <c r="E1141" s="8" t="str">
        <f>(Mercedes!D160)</f>
        <v>Tarmac</v>
      </c>
      <c r="F1141" s="8" t="str">
        <f>(Mercedes!E160)</f>
        <v>04H009535013TM</v>
      </c>
      <c r="G1141" s="14">
        <f>(Mercedes!F160)</f>
        <v>37</v>
      </c>
      <c r="H1141" s="12" t="str">
        <f>(Mercedes!G160)</f>
        <v>20"</v>
      </c>
      <c r="I1141" s="12" t="str">
        <f>(Mercedes!H160)</f>
        <v>9.5"</v>
      </c>
      <c r="J1141" s="12" t="str">
        <f>(Mercedes!I160)</f>
        <v>35</v>
      </c>
      <c r="K1141" s="12" t="str">
        <f>(Mercedes!J160)</f>
        <v>5x112</v>
      </c>
      <c r="L1141" s="12">
        <f>(Mercedes!K160)</f>
        <v>66.56</v>
      </c>
      <c r="M1141" s="8" t="str">
        <f>(Mercedes!L160)</f>
        <v>High Offset</v>
      </c>
      <c r="N1141" s="8">
        <f>(Mercedes!M160)</f>
        <v>26.4</v>
      </c>
      <c r="O1141" s="9" t="str">
        <f>(Mercedes!N160)</f>
        <v>255/45R20</v>
      </c>
      <c r="P1141" s="60" t="str">
        <f>(Mercedes!O160)</f>
        <v>FF04</v>
      </c>
      <c r="Q1141" s="8" t="str">
        <f>(Mercedes!P160)</f>
        <v>04M010535013TM</v>
      </c>
      <c r="R1141" s="14">
        <f>(Mercedes!Q160)</f>
        <v>28</v>
      </c>
      <c r="S1141" s="12" t="str">
        <f>(Mercedes!R160)</f>
        <v>20"</v>
      </c>
      <c r="T1141" s="12" t="str">
        <f>(Mercedes!S160)</f>
        <v>10.5"</v>
      </c>
      <c r="U1141" s="12" t="str">
        <f>(Mercedes!T160)</f>
        <v>35</v>
      </c>
      <c r="V1141" s="12" t="str">
        <f>(Mercedes!U160)</f>
        <v>5x112</v>
      </c>
      <c r="W1141" s="12">
        <f>(Mercedes!V160)</f>
        <v>66.56</v>
      </c>
      <c r="X1141" s="8" t="str">
        <f>(Mercedes!W160)</f>
        <v>Medium Offset</v>
      </c>
      <c r="Y1141" s="8">
        <f>(Mercedes!X160)</f>
        <v>26.2</v>
      </c>
      <c r="Z1141" s="9" t="str">
        <f>(Mercedes!Y160)</f>
        <v>285/40R20</v>
      </c>
      <c r="AA1141" s="8" t="str">
        <f>(Mercedes!Z160)</f>
        <v>Front fitment is 5mm less aggressive than OEM, Rear fitment is same frontspace as OEM, but ½” wider inboard</v>
      </c>
      <c r="AB1141" s="8" t="str">
        <f>(Mercedes!AA160)</f>
        <v>Included</v>
      </c>
      <c r="AC1141" s="8" t="str">
        <f>(Mercedes!AB160)</f>
        <v>LBM1415027C60-ZN</v>
      </c>
      <c r="AD1141" s="8">
        <f>(Mercedes!AC160)</f>
        <v>0</v>
      </c>
    </row>
    <row r="1142" spans="1:30" customFormat="1" x14ac:dyDescent="0.25">
      <c r="A1142" s="33" t="s">
        <v>1976</v>
      </c>
      <c r="B1142" s="8" t="str">
        <f>(Mercedes!A161)</f>
        <v>GLC63 AMG (incl. coupe)</v>
      </c>
      <c r="C1142" s="9" t="str">
        <f>(Mercedes!B161)</f>
        <v>2015-2019</v>
      </c>
      <c r="D1142" s="59" t="str">
        <f>(Mercedes!C161)</f>
        <v>FF04</v>
      </c>
      <c r="E1142" s="8" t="str">
        <f>(Mercedes!D161)</f>
        <v>Liquid Metal</v>
      </c>
      <c r="F1142" s="8" t="str">
        <f>(Mercedes!E161)</f>
        <v>04H009535013LM</v>
      </c>
      <c r="G1142" s="14">
        <f>(Mercedes!F161)</f>
        <v>13</v>
      </c>
      <c r="H1142" s="12" t="str">
        <f>(Mercedes!G161)</f>
        <v>20"</v>
      </c>
      <c r="I1142" s="12" t="str">
        <f>(Mercedes!H161)</f>
        <v>9.5"</v>
      </c>
      <c r="J1142" s="12" t="str">
        <f>(Mercedes!I161)</f>
        <v>35</v>
      </c>
      <c r="K1142" s="12" t="str">
        <f>(Mercedes!J161)</f>
        <v>5x112</v>
      </c>
      <c r="L1142" s="12">
        <f>(Mercedes!K161)</f>
        <v>66.56</v>
      </c>
      <c r="M1142" s="8" t="str">
        <f>(Mercedes!L161)</f>
        <v>High Offset</v>
      </c>
      <c r="N1142" s="8">
        <f>(Mercedes!M161)</f>
        <v>26.4</v>
      </c>
      <c r="O1142" s="9" t="str">
        <f>(Mercedes!N161)</f>
        <v>255/45R20</v>
      </c>
      <c r="P1142" s="60" t="str">
        <f>(Mercedes!O161)</f>
        <v>FF04</v>
      </c>
      <c r="Q1142" s="8" t="str">
        <f>(Mercedes!P161)</f>
        <v>04M010535013LM</v>
      </c>
      <c r="R1142" s="14">
        <f>(Mercedes!Q161)</f>
        <v>1</v>
      </c>
      <c r="S1142" s="12" t="str">
        <f>(Mercedes!R161)</f>
        <v>20"</v>
      </c>
      <c r="T1142" s="12" t="str">
        <f>(Mercedes!S161)</f>
        <v>10.5"</v>
      </c>
      <c r="U1142" s="12" t="str">
        <f>(Mercedes!T161)</f>
        <v>35</v>
      </c>
      <c r="V1142" s="12" t="str">
        <f>(Mercedes!U161)</f>
        <v>5x112</v>
      </c>
      <c r="W1142" s="12">
        <f>(Mercedes!V161)</f>
        <v>66.56</v>
      </c>
      <c r="X1142" s="8" t="str">
        <f>(Mercedes!W161)</f>
        <v>Medium Offset</v>
      </c>
      <c r="Y1142" s="8">
        <f>(Mercedes!X161)</f>
        <v>26.2</v>
      </c>
      <c r="Z1142" s="9" t="str">
        <f>(Mercedes!Y161)</f>
        <v>285/40R20</v>
      </c>
      <c r="AA1142" s="8" t="str">
        <f>(Mercedes!Z161)</f>
        <v>Front fitment is 5mm less aggressive than OEM, Rear fitment is same frontspace as OEM, but ½” wider inboard</v>
      </c>
      <c r="AB1142" s="8">
        <f>(Mercedes!AA161)</f>
        <v>0</v>
      </c>
      <c r="AC1142" s="8" t="str">
        <f>(Mercedes!AB161)</f>
        <v>LBM1415027C60-ZN</v>
      </c>
      <c r="AD1142" s="8">
        <f>(Mercedes!AC161)</f>
        <v>0</v>
      </c>
    </row>
    <row r="1143" spans="1:30" customFormat="1" x14ac:dyDescent="0.25">
      <c r="A1143" s="33" t="s">
        <v>1976</v>
      </c>
      <c r="B1143" s="8" t="e">
        <f>(Mercedes!#REF!)</f>
        <v>#REF!</v>
      </c>
      <c r="C1143" s="9" t="e">
        <f>(Mercedes!#REF!)</f>
        <v>#REF!</v>
      </c>
      <c r="D1143" s="59" t="e">
        <f>(Mercedes!#REF!)</f>
        <v>#REF!</v>
      </c>
      <c r="E1143" s="8" t="e">
        <f>(Mercedes!#REF!)</f>
        <v>#REF!</v>
      </c>
      <c r="F1143" s="8" t="e">
        <f>(Mercedes!#REF!)</f>
        <v>#REF!</v>
      </c>
      <c r="G1143" s="14" t="e">
        <f>(Mercedes!#REF!)</f>
        <v>#REF!</v>
      </c>
      <c r="H1143" s="12" t="e">
        <f>(Mercedes!#REF!)</f>
        <v>#REF!</v>
      </c>
      <c r="I1143" s="12" t="e">
        <f>(Mercedes!#REF!)</f>
        <v>#REF!</v>
      </c>
      <c r="J1143" s="12" t="e">
        <f>(Mercedes!#REF!)</f>
        <v>#REF!</v>
      </c>
      <c r="K1143" s="12" t="e">
        <f>(Mercedes!#REF!)</f>
        <v>#REF!</v>
      </c>
      <c r="L1143" s="12" t="e">
        <f>(Mercedes!#REF!)</f>
        <v>#REF!</v>
      </c>
      <c r="M1143" s="8" t="e">
        <f>(Mercedes!#REF!)</f>
        <v>#REF!</v>
      </c>
      <c r="N1143" s="8" t="e">
        <f>(Mercedes!#REF!)</f>
        <v>#REF!</v>
      </c>
      <c r="O1143" s="9" t="e">
        <f>(Mercedes!#REF!)</f>
        <v>#REF!</v>
      </c>
      <c r="P1143" s="60" t="e">
        <f>(Mercedes!#REF!)</f>
        <v>#REF!</v>
      </c>
      <c r="Q1143" s="8" t="e">
        <f>(Mercedes!#REF!)</f>
        <v>#REF!</v>
      </c>
      <c r="R1143" s="14" t="e">
        <f>(Mercedes!#REF!)</f>
        <v>#REF!</v>
      </c>
      <c r="S1143" s="12" t="e">
        <f>(Mercedes!#REF!)</f>
        <v>#REF!</v>
      </c>
      <c r="T1143" s="12" t="e">
        <f>(Mercedes!#REF!)</f>
        <v>#REF!</v>
      </c>
      <c r="U1143" s="12" t="e">
        <f>(Mercedes!#REF!)</f>
        <v>#REF!</v>
      </c>
      <c r="V1143" s="12" t="e">
        <f>(Mercedes!#REF!)</f>
        <v>#REF!</v>
      </c>
      <c r="W1143" s="12" t="e">
        <f>(Mercedes!#REF!)</f>
        <v>#REF!</v>
      </c>
      <c r="X1143" s="8" t="e">
        <f>(Mercedes!#REF!)</f>
        <v>#REF!</v>
      </c>
      <c r="Y1143" s="8" t="e">
        <f>(Mercedes!#REF!)</f>
        <v>#REF!</v>
      </c>
      <c r="Z1143" s="9" t="e">
        <f>(Mercedes!#REF!)</f>
        <v>#REF!</v>
      </c>
      <c r="AA1143" s="8" t="e">
        <f>(Mercedes!#REF!)</f>
        <v>#REF!</v>
      </c>
      <c r="AB1143" s="8" t="e">
        <f>(Mercedes!#REF!)</f>
        <v>#REF!</v>
      </c>
      <c r="AC1143" s="8" t="e">
        <f>(Mercedes!#REF!)</f>
        <v>#REF!</v>
      </c>
      <c r="AD1143" s="8" t="e">
        <f>(Mercedes!#REF!)</f>
        <v>#REF!</v>
      </c>
    </row>
    <row r="1144" spans="1:30" customFormat="1" x14ac:dyDescent="0.25">
      <c r="A1144" s="33" t="s">
        <v>1976</v>
      </c>
      <c r="B1144" s="8" t="e">
        <f>(Mercedes!#REF!)</f>
        <v>#REF!</v>
      </c>
      <c r="C1144" s="9" t="e">
        <f>(Mercedes!#REF!)</f>
        <v>#REF!</v>
      </c>
      <c r="D1144" s="59" t="e">
        <f>(Mercedes!#REF!)</f>
        <v>#REF!</v>
      </c>
      <c r="E1144" s="8" t="e">
        <f>(Mercedes!#REF!)</f>
        <v>#REF!</v>
      </c>
      <c r="F1144" s="8" t="e">
        <f>(Mercedes!#REF!)</f>
        <v>#REF!</v>
      </c>
      <c r="G1144" s="14" t="e">
        <f>(Mercedes!#REF!)</f>
        <v>#REF!</v>
      </c>
      <c r="H1144" s="12" t="e">
        <f>(Mercedes!#REF!)</f>
        <v>#REF!</v>
      </c>
      <c r="I1144" s="12" t="e">
        <f>(Mercedes!#REF!)</f>
        <v>#REF!</v>
      </c>
      <c r="J1144" s="12" t="e">
        <f>(Mercedes!#REF!)</f>
        <v>#REF!</v>
      </c>
      <c r="K1144" s="12" t="e">
        <f>(Mercedes!#REF!)</f>
        <v>#REF!</v>
      </c>
      <c r="L1144" s="12" t="e">
        <f>(Mercedes!#REF!)</f>
        <v>#REF!</v>
      </c>
      <c r="M1144" s="8" t="e">
        <f>(Mercedes!#REF!)</f>
        <v>#REF!</v>
      </c>
      <c r="N1144" s="8" t="e">
        <f>(Mercedes!#REF!)</f>
        <v>#REF!</v>
      </c>
      <c r="O1144" s="9" t="e">
        <f>(Mercedes!#REF!)</f>
        <v>#REF!</v>
      </c>
      <c r="P1144" s="60" t="e">
        <f>(Mercedes!#REF!)</f>
        <v>#REF!</v>
      </c>
      <c r="Q1144" s="8" t="e">
        <f>(Mercedes!#REF!)</f>
        <v>#REF!</v>
      </c>
      <c r="R1144" s="14" t="e">
        <f>(Mercedes!#REF!)</f>
        <v>#REF!</v>
      </c>
      <c r="S1144" s="12" t="e">
        <f>(Mercedes!#REF!)</f>
        <v>#REF!</v>
      </c>
      <c r="T1144" s="12" t="e">
        <f>(Mercedes!#REF!)</f>
        <v>#REF!</v>
      </c>
      <c r="U1144" s="12" t="e">
        <f>(Mercedes!#REF!)</f>
        <v>#REF!</v>
      </c>
      <c r="V1144" s="12" t="e">
        <f>(Mercedes!#REF!)</f>
        <v>#REF!</v>
      </c>
      <c r="W1144" s="12" t="e">
        <f>(Mercedes!#REF!)</f>
        <v>#REF!</v>
      </c>
      <c r="X1144" s="8" t="e">
        <f>(Mercedes!#REF!)</f>
        <v>#REF!</v>
      </c>
      <c r="Y1144" s="8" t="e">
        <f>(Mercedes!#REF!)</f>
        <v>#REF!</v>
      </c>
      <c r="Z1144" s="9" t="e">
        <f>(Mercedes!#REF!)</f>
        <v>#REF!</v>
      </c>
      <c r="AA1144" s="8" t="e">
        <f>(Mercedes!#REF!)</f>
        <v>#REF!</v>
      </c>
      <c r="AB1144" s="8" t="e">
        <f>(Mercedes!#REF!)</f>
        <v>#REF!</v>
      </c>
      <c r="AC1144" s="8" t="e">
        <f>(Mercedes!#REF!)</f>
        <v>#REF!</v>
      </c>
      <c r="AD1144" s="8" t="e">
        <f>(Mercedes!#REF!)</f>
        <v>#REF!</v>
      </c>
    </row>
    <row r="1145" spans="1:30" customFormat="1" x14ac:dyDescent="0.25">
      <c r="A1145" s="33" t="s">
        <v>1976</v>
      </c>
      <c r="B1145" s="8" t="e">
        <f>(Mercedes!#REF!)</f>
        <v>#REF!</v>
      </c>
      <c r="C1145" s="9" t="e">
        <f>(Mercedes!#REF!)</f>
        <v>#REF!</v>
      </c>
      <c r="D1145" s="59" t="e">
        <f>(Mercedes!#REF!)</f>
        <v>#REF!</v>
      </c>
      <c r="E1145" s="8" t="e">
        <f>(Mercedes!#REF!)</f>
        <v>#REF!</v>
      </c>
      <c r="F1145" s="8" t="e">
        <f>(Mercedes!#REF!)</f>
        <v>#REF!</v>
      </c>
      <c r="G1145" s="14" t="e">
        <f>(Mercedes!#REF!)</f>
        <v>#REF!</v>
      </c>
      <c r="H1145" s="12" t="e">
        <f>(Mercedes!#REF!)</f>
        <v>#REF!</v>
      </c>
      <c r="I1145" s="12" t="e">
        <f>(Mercedes!#REF!)</f>
        <v>#REF!</v>
      </c>
      <c r="J1145" s="12" t="e">
        <f>(Mercedes!#REF!)</f>
        <v>#REF!</v>
      </c>
      <c r="K1145" s="12" t="e">
        <f>(Mercedes!#REF!)</f>
        <v>#REF!</v>
      </c>
      <c r="L1145" s="12" t="e">
        <f>(Mercedes!#REF!)</f>
        <v>#REF!</v>
      </c>
      <c r="M1145" s="8" t="e">
        <f>(Mercedes!#REF!)</f>
        <v>#REF!</v>
      </c>
      <c r="N1145" s="8" t="e">
        <f>(Mercedes!#REF!)</f>
        <v>#REF!</v>
      </c>
      <c r="O1145" s="9" t="e">
        <f>(Mercedes!#REF!)</f>
        <v>#REF!</v>
      </c>
      <c r="P1145" s="60" t="e">
        <f>(Mercedes!#REF!)</f>
        <v>#REF!</v>
      </c>
      <c r="Q1145" s="8" t="e">
        <f>(Mercedes!#REF!)</f>
        <v>#REF!</v>
      </c>
      <c r="R1145" s="14" t="e">
        <f>(Mercedes!#REF!)</f>
        <v>#REF!</v>
      </c>
      <c r="S1145" s="12" t="e">
        <f>(Mercedes!#REF!)</f>
        <v>#REF!</v>
      </c>
      <c r="T1145" s="12" t="e">
        <f>(Mercedes!#REF!)</f>
        <v>#REF!</v>
      </c>
      <c r="U1145" s="12" t="e">
        <f>(Mercedes!#REF!)</f>
        <v>#REF!</v>
      </c>
      <c r="V1145" s="12" t="e">
        <f>(Mercedes!#REF!)</f>
        <v>#REF!</v>
      </c>
      <c r="W1145" s="12" t="e">
        <f>(Mercedes!#REF!)</f>
        <v>#REF!</v>
      </c>
      <c r="X1145" s="8" t="e">
        <f>(Mercedes!#REF!)</f>
        <v>#REF!</v>
      </c>
      <c r="Y1145" s="8" t="e">
        <f>(Mercedes!#REF!)</f>
        <v>#REF!</v>
      </c>
      <c r="Z1145" s="9" t="e">
        <f>(Mercedes!#REF!)</f>
        <v>#REF!</v>
      </c>
      <c r="AA1145" s="8" t="e">
        <f>(Mercedes!#REF!)</f>
        <v>#REF!</v>
      </c>
      <c r="AB1145" s="8" t="e">
        <f>(Mercedes!#REF!)</f>
        <v>#REF!</v>
      </c>
      <c r="AC1145" s="8" t="e">
        <f>(Mercedes!#REF!)</f>
        <v>#REF!</v>
      </c>
      <c r="AD1145" s="8" t="e">
        <f>(Mercedes!#REF!)</f>
        <v>#REF!</v>
      </c>
    </row>
    <row r="1146" spans="1:30" customFormat="1" x14ac:dyDescent="0.25">
      <c r="A1146" s="33" t="s">
        <v>1976</v>
      </c>
      <c r="B1146" s="8" t="str">
        <f>(Mercedes!A162)</f>
        <v>GLC63 AMG (incl. coupe)</v>
      </c>
      <c r="C1146" s="9" t="str">
        <f>(Mercedes!B162)</f>
        <v>2015-2019</v>
      </c>
      <c r="D1146" s="59" t="str">
        <f>(Mercedes!C162)</f>
        <v>FF10</v>
      </c>
      <c r="E1146" s="8" t="str">
        <f>(Mercedes!D162)</f>
        <v>Tarmac</v>
      </c>
      <c r="F1146" s="8" t="str">
        <f>(Mercedes!E162)</f>
        <v>10M109530013TM</v>
      </c>
      <c r="G1146" s="14">
        <f>(Mercedes!F162)</f>
        <v>0</v>
      </c>
      <c r="H1146" s="12" t="str">
        <f>(Mercedes!G162)</f>
        <v>21"</v>
      </c>
      <c r="I1146" s="12" t="str">
        <f>(Mercedes!H162)</f>
        <v>9.5"</v>
      </c>
      <c r="J1146" s="12" t="str">
        <f>(Mercedes!I162)</f>
        <v>30</v>
      </c>
      <c r="K1146" s="12" t="str">
        <f>(Mercedes!J162)</f>
        <v>5x112</v>
      </c>
      <c r="L1146" s="12">
        <f>(Mercedes!K162)</f>
        <v>66.56</v>
      </c>
      <c r="M1146" s="8" t="str">
        <f>(Mercedes!L162)</f>
        <v>Medium Offset</v>
      </c>
      <c r="N1146" s="8">
        <f>(Mercedes!M162)</f>
        <v>0</v>
      </c>
      <c r="O1146" s="9" t="str">
        <f>(Mercedes!N162)</f>
        <v>255/40R21</v>
      </c>
      <c r="P1146" s="60" t="str">
        <f>(Mercedes!O162)</f>
        <v>FF10</v>
      </c>
      <c r="Q1146" s="8" t="str">
        <f>(Mercedes!P162)</f>
        <v>10M110535013TM</v>
      </c>
      <c r="R1146" s="14">
        <f>(Mercedes!Q162)</f>
        <v>-2</v>
      </c>
      <c r="S1146" s="12" t="str">
        <f>(Mercedes!R162)</f>
        <v>21"</v>
      </c>
      <c r="T1146" s="12" t="str">
        <f>(Mercedes!S162)</f>
        <v>10.5"</v>
      </c>
      <c r="U1146" s="12" t="str">
        <f>(Mercedes!T162)</f>
        <v>35</v>
      </c>
      <c r="V1146" s="12" t="str">
        <f>(Mercedes!U162)</f>
        <v>5x112</v>
      </c>
      <c r="W1146" s="12">
        <f>(Mercedes!V162)</f>
        <v>66.56</v>
      </c>
      <c r="X1146" s="8" t="str">
        <f>(Mercedes!W162)</f>
        <v>Medium Offset</v>
      </c>
      <c r="Y1146" s="8">
        <f>(Mercedes!X162)</f>
        <v>0</v>
      </c>
      <c r="Z1146" s="9" t="str">
        <f>(Mercedes!Y162)</f>
        <v>285/35R21</v>
      </c>
      <c r="AA1146" s="8" t="str">
        <f>(Mercedes!Z162)</f>
        <v>Front fitment is same as OEM, Rear fitment is same front space as OEM, but 1/2" wider inboard</v>
      </c>
      <c r="AB1146" s="8" t="str">
        <f>(Mercedes!AA162)</f>
        <v>Included</v>
      </c>
      <c r="AC1146" s="8" t="str">
        <f>(Mercedes!AB162)</f>
        <v>LBM1415027C60-ZN</v>
      </c>
      <c r="AD1146" s="8">
        <f>(Mercedes!AC162)</f>
        <v>0</v>
      </c>
    </row>
    <row r="1147" spans="1:30" customFormat="1" x14ac:dyDescent="0.25">
      <c r="A1147" s="33" t="s">
        <v>1976</v>
      </c>
      <c r="B1147" s="8" t="e">
        <f>(Mercedes!#REF!)</f>
        <v>#REF!</v>
      </c>
      <c r="C1147" s="9" t="e">
        <f>(Mercedes!#REF!)</f>
        <v>#REF!</v>
      </c>
      <c r="D1147" s="59" t="e">
        <f>(Mercedes!#REF!)</f>
        <v>#REF!</v>
      </c>
      <c r="E1147" s="8" t="e">
        <f>(Mercedes!#REF!)</f>
        <v>#REF!</v>
      </c>
      <c r="F1147" s="8" t="e">
        <f>(Mercedes!#REF!)</f>
        <v>#REF!</v>
      </c>
      <c r="G1147" s="14" t="e">
        <f>(Mercedes!#REF!)</f>
        <v>#REF!</v>
      </c>
      <c r="H1147" s="12" t="e">
        <f>(Mercedes!#REF!)</f>
        <v>#REF!</v>
      </c>
      <c r="I1147" s="12" t="e">
        <f>(Mercedes!#REF!)</f>
        <v>#REF!</v>
      </c>
      <c r="J1147" s="12" t="e">
        <f>(Mercedes!#REF!)</f>
        <v>#REF!</v>
      </c>
      <c r="K1147" s="12" t="e">
        <f>(Mercedes!#REF!)</f>
        <v>#REF!</v>
      </c>
      <c r="L1147" s="12" t="e">
        <f>(Mercedes!#REF!)</f>
        <v>#REF!</v>
      </c>
      <c r="M1147" s="8" t="e">
        <f>(Mercedes!#REF!)</f>
        <v>#REF!</v>
      </c>
      <c r="N1147" s="8" t="e">
        <f>(Mercedes!#REF!)</f>
        <v>#REF!</v>
      </c>
      <c r="O1147" s="9" t="e">
        <f>(Mercedes!#REF!)</f>
        <v>#REF!</v>
      </c>
      <c r="P1147" s="60" t="e">
        <f>(Mercedes!#REF!)</f>
        <v>#REF!</v>
      </c>
      <c r="Q1147" s="8" t="e">
        <f>(Mercedes!#REF!)</f>
        <v>#REF!</v>
      </c>
      <c r="R1147" s="14" t="e">
        <f>(Mercedes!#REF!)</f>
        <v>#REF!</v>
      </c>
      <c r="S1147" s="12" t="e">
        <f>(Mercedes!#REF!)</f>
        <v>#REF!</v>
      </c>
      <c r="T1147" s="12" t="e">
        <f>(Mercedes!#REF!)</f>
        <v>#REF!</v>
      </c>
      <c r="U1147" s="12" t="e">
        <f>(Mercedes!#REF!)</f>
        <v>#REF!</v>
      </c>
      <c r="V1147" s="12" t="e">
        <f>(Mercedes!#REF!)</f>
        <v>#REF!</v>
      </c>
      <c r="W1147" s="12" t="e">
        <f>(Mercedes!#REF!)</f>
        <v>#REF!</v>
      </c>
      <c r="X1147" s="8" t="e">
        <f>(Mercedes!#REF!)</f>
        <v>#REF!</v>
      </c>
      <c r="Y1147" s="8" t="e">
        <f>(Mercedes!#REF!)</f>
        <v>#REF!</v>
      </c>
      <c r="Z1147" s="9" t="e">
        <f>(Mercedes!#REF!)</f>
        <v>#REF!</v>
      </c>
      <c r="AA1147" s="8" t="e">
        <f>(Mercedes!#REF!)</f>
        <v>#REF!</v>
      </c>
      <c r="AB1147" s="8" t="e">
        <f>(Mercedes!#REF!)</f>
        <v>#REF!</v>
      </c>
      <c r="AC1147" s="8" t="e">
        <f>(Mercedes!#REF!)</f>
        <v>#REF!</v>
      </c>
      <c r="AD1147" s="8" t="e">
        <f>(Mercedes!#REF!)</f>
        <v>#REF!</v>
      </c>
    </row>
    <row r="1148" spans="1:30" customFormat="1" x14ac:dyDescent="0.25">
      <c r="A1148" s="33" t="s">
        <v>1976</v>
      </c>
      <c r="B1148" s="8" t="str">
        <f>(Mercedes!A163)</f>
        <v>GLC63 AMG (incl. coupe)</v>
      </c>
      <c r="C1148" s="9" t="str">
        <f>(Mercedes!B163)</f>
        <v>2015-2019</v>
      </c>
      <c r="D1148" s="59" t="str">
        <f>(Mercedes!C163)</f>
        <v>FF10</v>
      </c>
      <c r="E1148" s="8" t="str">
        <f>(Mercedes!D163)</f>
        <v>Liquid Metal</v>
      </c>
      <c r="F1148" s="8" t="str">
        <f>(Mercedes!E163)</f>
        <v>10M109530013LM</v>
      </c>
      <c r="G1148" s="14">
        <f>(Mercedes!F163)</f>
        <v>-6</v>
      </c>
      <c r="H1148" s="12" t="str">
        <f>(Mercedes!G163)</f>
        <v>21"</v>
      </c>
      <c r="I1148" s="12" t="str">
        <f>(Mercedes!H163)</f>
        <v>9.5"</v>
      </c>
      <c r="J1148" s="12" t="str">
        <f>(Mercedes!I163)</f>
        <v>30</v>
      </c>
      <c r="K1148" s="12" t="str">
        <f>(Mercedes!J163)</f>
        <v>5x112</v>
      </c>
      <c r="L1148" s="12">
        <f>(Mercedes!K163)</f>
        <v>66.56</v>
      </c>
      <c r="M1148" s="8" t="str">
        <f>(Mercedes!L163)</f>
        <v>Medium Offset</v>
      </c>
      <c r="N1148" s="8">
        <f>(Mercedes!M163)</f>
        <v>0</v>
      </c>
      <c r="O1148" s="9" t="str">
        <f>(Mercedes!N163)</f>
        <v>255/40R21</v>
      </c>
      <c r="P1148" s="60" t="str">
        <f>(Mercedes!O163)</f>
        <v>FF10</v>
      </c>
      <c r="Q1148" s="8" t="str">
        <f>(Mercedes!P163)</f>
        <v>10M110535013LM</v>
      </c>
      <c r="R1148" s="14">
        <f>(Mercedes!Q163)</f>
        <v>-2</v>
      </c>
      <c r="S1148" s="12" t="str">
        <f>(Mercedes!R163)</f>
        <v>21"</v>
      </c>
      <c r="T1148" s="12" t="str">
        <f>(Mercedes!S163)</f>
        <v>10.5"</v>
      </c>
      <c r="U1148" s="12" t="str">
        <f>(Mercedes!T163)</f>
        <v>35</v>
      </c>
      <c r="V1148" s="12" t="str">
        <f>(Mercedes!U163)</f>
        <v>5x112</v>
      </c>
      <c r="W1148" s="12">
        <f>(Mercedes!V163)</f>
        <v>66.56</v>
      </c>
      <c r="X1148" s="8" t="str">
        <f>(Mercedes!W163)</f>
        <v>Medium Offset</v>
      </c>
      <c r="Y1148" s="8">
        <f>(Mercedes!X163)</f>
        <v>0</v>
      </c>
      <c r="Z1148" s="9" t="str">
        <f>(Mercedes!Y163)</f>
        <v>285/35R21</v>
      </c>
      <c r="AA1148" s="8" t="str">
        <f>(Mercedes!Z163)</f>
        <v>Front fitment is same as OEM, Rear fitment is same front space as OEM, but 1/2" wider inboard</v>
      </c>
      <c r="AB1148" s="8" t="str">
        <f>(Mercedes!AA163)</f>
        <v>Included</v>
      </c>
      <c r="AC1148" s="8" t="str">
        <f>(Mercedes!AB163)</f>
        <v>LBM1415027C60-ZN</v>
      </c>
      <c r="AD1148" s="8">
        <f>(Mercedes!AC163)</f>
        <v>0</v>
      </c>
    </row>
    <row r="1149" spans="1:30" customFormat="1" x14ac:dyDescent="0.25">
      <c r="A1149" s="33" t="s">
        <v>1976</v>
      </c>
      <c r="B1149" s="8" t="str">
        <f>(Mercedes!A164)</f>
        <v>GLC63 AMG (incl. coupe)</v>
      </c>
      <c r="C1149" s="9" t="str">
        <f>(Mercedes!B164)</f>
        <v>2015-2019</v>
      </c>
      <c r="D1149" s="59" t="str">
        <f>(Mercedes!C164)</f>
        <v>FF11</v>
      </c>
      <c r="E1149" s="8" t="str">
        <f>(Mercedes!D164)</f>
        <v>Tarmac</v>
      </c>
      <c r="F1149" s="8" t="str">
        <f>(Mercedes!E164)</f>
        <v>11M109530013TM</v>
      </c>
      <c r="G1149" s="14">
        <f>(Mercedes!F164)</f>
        <v>1</v>
      </c>
      <c r="H1149" s="12" t="str">
        <f>(Mercedes!G164)</f>
        <v>21"</v>
      </c>
      <c r="I1149" s="12" t="str">
        <f>(Mercedes!H164)</f>
        <v>9.5"</v>
      </c>
      <c r="J1149" s="12" t="str">
        <f>(Mercedes!I164)</f>
        <v>30</v>
      </c>
      <c r="K1149" s="12" t="str">
        <f>(Mercedes!J164)</f>
        <v>5x112</v>
      </c>
      <c r="L1149" s="12">
        <f>(Mercedes!K164)</f>
        <v>66.56</v>
      </c>
      <c r="M1149" s="8" t="str">
        <f>(Mercedes!L164)</f>
        <v>Medium Offset</v>
      </c>
      <c r="N1149" s="8">
        <f>(Mercedes!M164)</f>
        <v>0</v>
      </c>
      <c r="O1149" s="9" t="str">
        <f>(Mercedes!N164)</f>
        <v>255/40R21</v>
      </c>
      <c r="P1149" s="60" t="str">
        <f>(Mercedes!O164)</f>
        <v>FF11</v>
      </c>
      <c r="Q1149" s="8" t="str">
        <f>(Mercedes!P164)</f>
        <v>11M110535013TM</v>
      </c>
      <c r="R1149" s="14">
        <f>(Mercedes!Q164)</f>
        <v>2</v>
      </c>
      <c r="S1149" s="12" t="str">
        <f>(Mercedes!R164)</f>
        <v>21"</v>
      </c>
      <c r="T1149" s="12" t="str">
        <f>(Mercedes!S164)</f>
        <v>10.5"</v>
      </c>
      <c r="U1149" s="12" t="str">
        <f>(Mercedes!T164)</f>
        <v>35</v>
      </c>
      <c r="V1149" s="12" t="str">
        <f>(Mercedes!U164)</f>
        <v>5x112</v>
      </c>
      <c r="W1149" s="12">
        <f>(Mercedes!V164)</f>
        <v>66.56</v>
      </c>
      <c r="X1149" s="8" t="str">
        <f>(Mercedes!W164)</f>
        <v>Medium Offset</v>
      </c>
      <c r="Y1149" s="8">
        <f>(Mercedes!X164)</f>
        <v>0</v>
      </c>
      <c r="Z1149" s="9" t="str">
        <f>(Mercedes!Y164)</f>
        <v>285/35R21</v>
      </c>
      <c r="AA1149" s="8" t="str">
        <f>(Mercedes!Z164)</f>
        <v>Front fitment is same as OEM, Rear fitment is same front space as OEM, but 1/2" wider inboard</v>
      </c>
      <c r="AB1149" s="8" t="str">
        <f>(Mercedes!AA164)</f>
        <v>Included</v>
      </c>
      <c r="AC1149" s="8" t="str">
        <f>(Mercedes!AB164)</f>
        <v>LBM1415027C60-ZN</v>
      </c>
      <c r="AD1149" s="8">
        <f>(Mercedes!AC164)</f>
        <v>0</v>
      </c>
    </row>
    <row r="1150" spans="1:30" customFormat="1" x14ac:dyDescent="0.25">
      <c r="A1150" s="33" t="s">
        <v>1976</v>
      </c>
      <c r="B1150" s="8" t="str">
        <f>(Mercedes!A165)</f>
        <v>GLC63 AMG (incl. coupe)</v>
      </c>
      <c r="C1150" s="9" t="str">
        <f>(Mercedes!B165)</f>
        <v>2015-2019</v>
      </c>
      <c r="D1150" s="59" t="str">
        <f>(Mercedes!C165)</f>
        <v>FF11</v>
      </c>
      <c r="E1150" s="8" t="str">
        <f>(Mercedes!D165)</f>
        <v>Raw</v>
      </c>
      <c r="F1150" s="8" t="str">
        <f>(Mercedes!E165)</f>
        <v>11M109530013RW</v>
      </c>
      <c r="G1150" s="14">
        <f>(Mercedes!F165)</f>
        <v>19</v>
      </c>
      <c r="H1150" s="12" t="str">
        <f>(Mercedes!G165)</f>
        <v>21"</v>
      </c>
      <c r="I1150" s="12" t="str">
        <f>(Mercedes!H165)</f>
        <v>9.5"</v>
      </c>
      <c r="J1150" s="12" t="str">
        <f>(Mercedes!I165)</f>
        <v>30</v>
      </c>
      <c r="K1150" s="12" t="str">
        <f>(Mercedes!J165)</f>
        <v>5x112</v>
      </c>
      <c r="L1150" s="12">
        <f>(Mercedes!K165)</f>
        <v>66.56</v>
      </c>
      <c r="M1150" s="8" t="str">
        <f>(Mercedes!L165)</f>
        <v>Medium Offset</v>
      </c>
      <c r="N1150" s="8">
        <f>(Mercedes!M165)</f>
        <v>0</v>
      </c>
      <c r="O1150" s="9" t="str">
        <f>(Mercedes!N165)</f>
        <v>255/40R21</v>
      </c>
      <c r="P1150" s="60" t="str">
        <f>(Mercedes!O165)</f>
        <v>FF11</v>
      </c>
      <c r="Q1150" s="8" t="str">
        <f>(Mercedes!P165)</f>
        <v>11M110535013RW</v>
      </c>
      <c r="R1150" s="14">
        <f>(Mercedes!Q165)</f>
        <v>6</v>
      </c>
      <c r="S1150" s="12" t="str">
        <f>(Mercedes!R165)</f>
        <v>21"</v>
      </c>
      <c r="T1150" s="12" t="str">
        <f>(Mercedes!S165)</f>
        <v>10.5"</v>
      </c>
      <c r="U1150" s="12" t="str">
        <f>(Mercedes!T165)</f>
        <v>35</v>
      </c>
      <c r="V1150" s="12" t="str">
        <f>(Mercedes!U165)</f>
        <v>5x112</v>
      </c>
      <c r="W1150" s="12">
        <f>(Mercedes!V165)</f>
        <v>66.56</v>
      </c>
      <c r="X1150" s="8" t="str">
        <f>(Mercedes!W165)</f>
        <v>Medium Offset</v>
      </c>
      <c r="Y1150" s="8">
        <f>(Mercedes!X165)</f>
        <v>0</v>
      </c>
      <c r="Z1150" s="9" t="str">
        <f>(Mercedes!Y165)</f>
        <v>285/35R21</v>
      </c>
      <c r="AA1150" s="8" t="str">
        <f>(Mercedes!Z165)</f>
        <v>Front fitment is same as OEM, Rear fitment is same front space as OEM, but 1/2" wider inboard</v>
      </c>
      <c r="AB1150" s="8" t="str">
        <f>(Mercedes!AA165)</f>
        <v>Included</v>
      </c>
      <c r="AC1150" s="8" t="str">
        <f>(Mercedes!AB165)</f>
        <v>LBM1415027C60-ZN</v>
      </c>
      <c r="AD1150" s="8">
        <f>(Mercedes!AC165)</f>
        <v>0</v>
      </c>
    </row>
    <row r="1151" spans="1:30" customFormat="1" x14ac:dyDescent="0.25">
      <c r="A1151" s="33" t="s">
        <v>1976</v>
      </c>
      <c r="B1151" s="8" t="str">
        <f>(Mercedes!A166)</f>
        <v>GLC63 AMG (incl. coupe)</v>
      </c>
      <c r="C1151" s="9" t="str">
        <f>(Mercedes!B166)</f>
        <v>2015-2019</v>
      </c>
      <c r="D1151" s="59" t="str">
        <f>(Mercedes!C166)</f>
        <v>FF11</v>
      </c>
      <c r="E1151" s="8" t="str">
        <f>(Mercedes!D166)</f>
        <v>Liquid Metal</v>
      </c>
      <c r="F1151" s="8" t="str">
        <f>(Mercedes!E166)</f>
        <v>11M109530013LM</v>
      </c>
      <c r="G1151" s="14">
        <f>(Mercedes!F166)</f>
        <v>-2</v>
      </c>
      <c r="H1151" s="12" t="str">
        <f>(Mercedes!G166)</f>
        <v>21"</v>
      </c>
      <c r="I1151" s="12" t="str">
        <f>(Mercedes!H166)</f>
        <v>9.5"</v>
      </c>
      <c r="J1151" s="12" t="str">
        <f>(Mercedes!I166)</f>
        <v>30</v>
      </c>
      <c r="K1151" s="12" t="str">
        <f>(Mercedes!J166)</f>
        <v>5x112</v>
      </c>
      <c r="L1151" s="12">
        <f>(Mercedes!K166)</f>
        <v>66.56</v>
      </c>
      <c r="M1151" s="8" t="str">
        <f>(Mercedes!L166)</f>
        <v>Medium Offset</v>
      </c>
      <c r="N1151" s="8">
        <f>(Mercedes!M166)</f>
        <v>0</v>
      </c>
      <c r="O1151" s="9" t="str">
        <f>(Mercedes!N166)</f>
        <v>255/40R21</v>
      </c>
      <c r="P1151" s="60" t="str">
        <f>(Mercedes!O166)</f>
        <v>FF11</v>
      </c>
      <c r="Q1151" s="8" t="str">
        <f>(Mercedes!P166)</f>
        <v>11M110535013LM</v>
      </c>
      <c r="R1151" s="14">
        <f>(Mercedes!Q166)</f>
        <v>0</v>
      </c>
      <c r="S1151" s="12" t="str">
        <f>(Mercedes!R166)</f>
        <v>21"</v>
      </c>
      <c r="T1151" s="12" t="str">
        <f>(Mercedes!S166)</f>
        <v>10.5"</v>
      </c>
      <c r="U1151" s="12" t="str">
        <f>(Mercedes!T166)</f>
        <v>35</v>
      </c>
      <c r="V1151" s="12" t="str">
        <f>(Mercedes!U166)</f>
        <v>5x112</v>
      </c>
      <c r="W1151" s="12">
        <f>(Mercedes!V166)</f>
        <v>66.56</v>
      </c>
      <c r="X1151" s="8" t="str">
        <f>(Mercedes!W166)</f>
        <v>Medium Offset</v>
      </c>
      <c r="Y1151" s="8">
        <f>(Mercedes!X166)</f>
        <v>0</v>
      </c>
      <c r="Z1151" s="9" t="str">
        <f>(Mercedes!Y166)</f>
        <v>285/35R21</v>
      </c>
      <c r="AA1151" s="8" t="str">
        <f>(Mercedes!Z166)</f>
        <v>Front fitment is same as OEM, Rear fitment is same front space as OEM, but 1/2" wider inboard</v>
      </c>
      <c r="AB1151" s="8" t="str">
        <f>(Mercedes!AA166)</f>
        <v>Included</v>
      </c>
      <c r="AC1151" s="8" t="str">
        <f>(Mercedes!AB166)</f>
        <v>LBM1415027C60-ZN</v>
      </c>
      <c r="AD1151" s="8">
        <f>(Mercedes!AC166)</f>
        <v>0</v>
      </c>
    </row>
    <row r="1152" spans="1:30" customFormat="1" x14ac:dyDescent="0.25">
      <c r="A1152" s="33" t="s">
        <v>1976</v>
      </c>
      <c r="B1152" s="8" t="str">
        <f>(Mercedes!A167)</f>
        <v>GLC-Class</v>
      </c>
      <c r="C1152" s="9" t="str">
        <f>(Mercedes!B167)</f>
        <v>2015-2019</v>
      </c>
      <c r="D1152" s="59" t="str">
        <f>(Mercedes!C167)</f>
        <v>FF11</v>
      </c>
      <c r="E1152" s="8" t="str">
        <f>(Mercedes!D167)</f>
        <v>Tarmac</v>
      </c>
      <c r="F1152" s="8" t="str">
        <f>(Mercedes!E167)</f>
        <v>11H009035013TM</v>
      </c>
      <c r="G1152" s="14">
        <f>(Mercedes!F167)</f>
        <v>0</v>
      </c>
      <c r="H1152" s="12" t="str">
        <f>(Mercedes!G167)</f>
        <v>20"</v>
      </c>
      <c r="I1152" s="12" t="str">
        <f>(Mercedes!H167)</f>
        <v>9.0"</v>
      </c>
      <c r="J1152" s="12" t="str">
        <f>(Mercedes!I167)</f>
        <v>35</v>
      </c>
      <c r="K1152" s="12" t="str">
        <f>(Mercedes!J167)</f>
        <v>5x112</v>
      </c>
      <c r="L1152" s="12">
        <f>(Mercedes!K167)</f>
        <v>66.56</v>
      </c>
      <c r="M1152" s="8" t="str">
        <f>(Mercedes!L167)</f>
        <v>High Offset</v>
      </c>
      <c r="N1152" s="8">
        <f>(Mercedes!M167)</f>
        <v>26.8</v>
      </c>
      <c r="O1152" s="9" t="str">
        <f>(Mercedes!N167)</f>
        <v>255/45R20</v>
      </c>
      <c r="P1152" s="60" t="str">
        <f>(Mercedes!O167)</f>
        <v>FF11</v>
      </c>
      <c r="Q1152" s="8" t="str">
        <f>(Mercedes!P167)</f>
        <v>11H009035013TM</v>
      </c>
      <c r="R1152" s="14">
        <f>(Mercedes!Q167)</f>
        <v>0</v>
      </c>
      <c r="S1152" s="12" t="str">
        <f>(Mercedes!R167)</f>
        <v>20"</v>
      </c>
      <c r="T1152" s="12" t="str">
        <f>(Mercedes!S167)</f>
        <v>9.0"</v>
      </c>
      <c r="U1152" s="12" t="str">
        <f>(Mercedes!T167)</f>
        <v>35</v>
      </c>
      <c r="V1152" s="12" t="str">
        <f>(Mercedes!U167)</f>
        <v>5x112</v>
      </c>
      <c r="W1152" s="12">
        <f>(Mercedes!V167)</f>
        <v>66.56</v>
      </c>
      <c r="X1152" s="8" t="str">
        <f>(Mercedes!W167)</f>
        <v>High Offset</v>
      </c>
      <c r="Y1152" s="8">
        <f>(Mercedes!X167)</f>
        <v>26.8</v>
      </c>
      <c r="Z1152" s="9" t="str">
        <f>(Mercedes!Y167)</f>
        <v>255/45R20</v>
      </c>
      <c r="AA1152" s="8">
        <f>(Mercedes!Z167)</f>
        <v>0</v>
      </c>
      <c r="AB1152" s="8" t="str">
        <f>(Mercedes!AA167)</f>
        <v>Included</v>
      </c>
      <c r="AC1152" s="8" t="str">
        <f>(Mercedes!AB167)</f>
        <v>LBM1415027C60-ZN</v>
      </c>
      <c r="AD1152" s="8">
        <f>(Mercedes!AC167)</f>
        <v>0</v>
      </c>
    </row>
    <row r="1153" spans="1:30" customFormat="1" x14ac:dyDescent="0.25">
      <c r="A1153" s="33" t="s">
        <v>1976</v>
      </c>
      <c r="B1153" s="8" t="str">
        <f>(Mercedes!A168)</f>
        <v>GLC-Class</v>
      </c>
      <c r="C1153" s="9" t="str">
        <f>(Mercedes!B168)</f>
        <v>2015-2019</v>
      </c>
      <c r="D1153" s="59" t="str">
        <f>(Mercedes!C168)</f>
        <v>FF11</v>
      </c>
      <c r="E1153" s="8" t="str">
        <f>(Mercedes!D168)</f>
        <v>Liquid Metal</v>
      </c>
      <c r="F1153" s="8" t="str">
        <f>(Mercedes!E168)</f>
        <v>11H009035013LM</v>
      </c>
      <c r="G1153" s="14">
        <f>(Mercedes!F168)</f>
        <v>27</v>
      </c>
      <c r="H1153" s="12" t="str">
        <f>(Mercedes!G168)</f>
        <v>20"</v>
      </c>
      <c r="I1153" s="12" t="str">
        <f>(Mercedes!H168)</f>
        <v>9.0"</v>
      </c>
      <c r="J1153" s="12" t="str">
        <f>(Mercedes!I168)</f>
        <v>35</v>
      </c>
      <c r="K1153" s="12" t="str">
        <f>(Mercedes!J168)</f>
        <v>5x112</v>
      </c>
      <c r="L1153" s="12">
        <f>(Mercedes!K168)</f>
        <v>66.56</v>
      </c>
      <c r="M1153" s="8" t="str">
        <f>(Mercedes!L168)</f>
        <v>High Offset</v>
      </c>
      <c r="N1153" s="8">
        <f>(Mercedes!M168)</f>
        <v>26.8</v>
      </c>
      <c r="O1153" s="9" t="str">
        <f>(Mercedes!N168)</f>
        <v>255/45R20</v>
      </c>
      <c r="P1153" s="60" t="str">
        <f>(Mercedes!O168)</f>
        <v>FF11</v>
      </c>
      <c r="Q1153" s="8" t="str">
        <f>(Mercedes!P168)</f>
        <v>11H009035013LM</v>
      </c>
      <c r="R1153" s="14">
        <f>(Mercedes!Q168)</f>
        <v>27</v>
      </c>
      <c r="S1153" s="12" t="str">
        <f>(Mercedes!R168)</f>
        <v>20"</v>
      </c>
      <c r="T1153" s="12" t="str">
        <f>(Mercedes!S168)</f>
        <v>9.0"</v>
      </c>
      <c r="U1153" s="12" t="str">
        <f>(Mercedes!T168)</f>
        <v>35</v>
      </c>
      <c r="V1153" s="12" t="str">
        <f>(Mercedes!U168)</f>
        <v>5x112</v>
      </c>
      <c r="W1153" s="12">
        <f>(Mercedes!V168)</f>
        <v>66.56</v>
      </c>
      <c r="X1153" s="8" t="str">
        <f>(Mercedes!W168)</f>
        <v>High Offset</v>
      </c>
      <c r="Y1153" s="8">
        <f>(Mercedes!X168)</f>
        <v>26.8</v>
      </c>
      <c r="Z1153" s="9" t="str">
        <f>(Mercedes!Y168)</f>
        <v>255/45R20</v>
      </c>
      <c r="AA1153" s="8">
        <f>(Mercedes!Z168)</f>
        <v>0</v>
      </c>
      <c r="AB1153" s="8" t="str">
        <f>(Mercedes!AA168)</f>
        <v>Included</v>
      </c>
      <c r="AC1153" s="8" t="str">
        <f>(Mercedes!AB168)</f>
        <v>LBM1415027C60-ZN</v>
      </c>
      <c r="AD1153" s="8">
        <f>(Mercedes!AC168)</f>
        <v>0</v>
      </c>
    </row>
    <row r="1154" spans="1:30" customFormat="1" x14ac:dyDescent="0.25">
      <c r="A1154" s="33" t="s">
        <v>1976</v>
      </c>
      <c r="B1154" s="8" t="str">
        <f>(Mercedes!A169)</f>
        <v>GLC-Class</v>
      </c>
      <c r="C1154" s="9" t="str">
        <f>(Mercedes!B169)</f>
        <v>2015-2019</v>
      </c>
      <c r="D1154" s="59" t="str">
        <f>(Mercedes!C169)</f>
        <v>FF10</v>
      </c>
      <c r="E1154" s="8" t="str">
        <f>(Mercedes!D169)</f>
        <v>Liquid Metal</v>
      </c>
      <c r="F1154" s="8" t="str">
        <f>(Mercedes!E169)</f>
        <v>10H009035013LM</v>
      </c>
      <c r="G1154" s="14">
        <f>(Mercedes!F169)</f>
        <v>11</v>
      </c>
      <c r="H1154" s="12" t="str">
        <f>(Mercedes!G169)</f>
        <v>20"</v>
      </c>
      <c r="I1154" s="12" t="str">
        <f>(Mercedes!H169)</f>
        <v>9.0"</v>
      </c>
      <c r="J1154" s="12" t="str">
        <f>(Mercedes!I169)</f>
        <v>35</v>
      </c>
      <c r="K1154" s="12" t="str">
        <f>(Mercedes!J169)</f>
        <v>5x112</v>
      </c>
      <c r="L1154" s="12">
        <f>(Mercedes!K169)</f>
        <v>66.56</v>
      </c>
      <c r="M1154" s="8" t="str">
        <f>(Mercedes!L169)</f>
        <v>High Offset</v>
      </c>
      <c r="N1154" s="8">
        <f>(Mercedes!M169)</f>
        <v>26.8</v>
      </c>
      <c r="O1154" s="9" t="str">
        <f>(Mercedes!N169)</f>
        <v>255/45R20</v>
      </c>
      <c r="P1154" s="60" t="str">
        <f>(Mercedes!O169)</f>
        <v>FF10</v>
      </c>
      <c r="Q1154" s="8" t="str">
        <f>(Mercedes!P169)</f>
        <v>10H009035013LM</v>
      </c>
      <c r="R1154" s="14">
        <f>(Mercedes!Q169)</f>
        <v>11</v>
      </c>
      <c r="S1154" s="12" t="str">
        <f>(Mercedes!R169)</f>
        <v>20"</v>
      </c>
      <c r="T1154" s="12" t="str">
        <f>(Mercedes!S169)</f>
        <v>9.0"</v>
      </c>
      <c r="U1154" s="12" t="str">
        <f>(Mercedes!T169)</f>
        <v>35</v>
      </c>
      <c r="V1154" s="12" t="str">
        <f>(Mercedes!U169)</f>
        <v>5x112</v>
      </c>
      <c r="W1154" s="12">
        <f>(Mercedes!V169)</f>
        <v>66.56</v>
      </c>
      <c r="X1154" s="8" t="str">
        <f>(Mercedes!W169)</f>
        <v>High Offset</v>
      </c>
      <c r="Y1154" s="8">
        <f>(Mercedes!X169)</f>
        <v>26.8</v>
      </c>
      <c r="Z1154" s="9" t="str">
        <f>(Mercedes!Y169)</f>
        <v>255/45R20</v>
      </c>
      <c r="AA1154" s="8">
        <f>(Mercedes!Z169)</f>
        <v>0</v>
      </c>
      <c r="AB1154" s="8" t="str">
        <f>(Mercedes!AA169)</f>
        <v>Included</v>
      </c>
      <c r="AC1154" s="8" t="str">
        <f>(Mercedes!AB169)</f>
        <v>LBM1415027C60-ZN</v>
      </c>
      <c r="AD1154" s="8">
        <f>(Mercedes!AC169)</f>
        <v>0</v>
      </c>
    </row>
    <row r="1155" spans="1:30" customFormat="1" x14ac:dyDescent="0.25">
      <c r="A1155" s="33" t="s">
        <v>1976</v>
      </c>
      <c r="B1155" s="8" t="str">
        <f>(Mercedes!A170)</f>
        <v>GLC-Class</v>
      </c>
      <c r="C1155" s="9" t="str">
        <f>(Mercedes!B170)</f>
        <v>2015-2019</v>
      </c>
      <c r="D1155" s="59" t="str">
        <f>(Mercedes!C170)</f>
        <v>FF10</v>
      </c>
      <c r="E1155" s="8" t="str">
        <f>(Mercedes!D170)</f>
        <v>Tarmac</v>
      </c>
      <c r="F1155" s="8" t="str">
        <f>(Mercedes!E170)</f>
        <v>10H009035013TM</v>
      </c>
      <c r="G1155" s="14">
        <f>(Mercedes!F170)</f>
        <v>11</v>
      </c>
      <c r="H1155" s="12" t="str">
        <f>(Mercedes!G170)</f>
        <v>20"</v>
      </c>
      <c r="I1155" s="12" t="str">
        <f>(Mercedes!H170)</f>
        <v>9.0"</v>
      </c>
      <c r="J1155" s="12" t="str">
        <f>(Mercedes!I170)</f>
        <v>35</v>
      </c>
      <c r="K1155" s="12" t="str">
        <f>(Mercedes!J170)</f>
        <v>5x112</v>
      </c>
      <c r="L1155" s="12">
        <f>(Mercedes!K170)</f>
        <v>66.56</v>
      </c>
      <c r="M1155" s="8" t="str">
        <f>(Mercedes!L170)</f>
        <v>High Offset</v>
      </c>
      <c r="N1155" s="8">
        <f>(Mercedes!M170)</f>
        <v>26.8</v>
      </c>
      <c r="O1155" s="9" t="str">
        <f>(Mercedes!N170)</f>
        <v>255/45R20</v>
      </c>
      <c r="P1155" s="60" t="str">
        <f>(Mercedes!O170)</f>
        <v>FF10</v>
      </c>
      <c r="Q1155" s="8" t="str">
        <f>(Mercedes!P170)</f>
        <v>10H009035013TM</v>
      </c>
      <c r="R1155" s="14">
        <f>(Mercedes!Q170)</f>
        <v>11</v>
      </c>
      <c r="S1155" s="12" t="str">
        <f>(Mercedes!R170)</f>
        <v>20"</v>
      </c>
      <c r="T1155" s="12" t="str">
        <f>(Mercedes!S170)</f>
        <v>9.0"</v>
      </c>
      <c r="U1155" s="12" t="str">
        <f>(Mercedes!T170)</f>
        <v>35</v>
      </c>
      <c r="V1155" s="12" t="str">
        <f>(Mercedes!U170)</f>
        <v>5x112</v>
      </c>
      <c r="W1155" s="12">
        <f>(Mercedes!V170)</f>
        <v>66.56</v>
      </c>
      <c r="X1155" s="8" t="str">
        <f>(Mercedes!W170)</f>
        <v>High Offset</v>
      </c>
      <c r="Y1155" s="8">
        <f>(Mercedes!X170)</f>
        <v>26.8</v>
      </c>
      <c r="Z1155" s="9" t="str">
        <f>(Mercedes!Y170)</f>
        <v>255/45R20</v>
      </c>
      <c r="AA1155" s="8">
        <f>(Mercedes!Z170)</f>
        <v>0</v>
      </c>
      <c r="AB1155" s="8" t="str">
        <f>(Mercedes!AA170)</f>
        <v>Included</v>
      </c>
      <c r="AC1155" s="8" t="str">
        <f>(Mercedes!AB170)</f>
        <v>LBM1415027C60-ZN</v>
      </c>
      <c r="AD1155" s="8">
        <f>(Mercedes!AC170)</f>
        <v>0</v>
      </c>
    </row>
    <row r="1156" spans="1:30" customFormat="1" x14ac:dyDescent="0.25">
      <c r="A1156" s="33" t="s">
        <v>1976</v>
      </c>
      <c r="B1156" s="8" t="str">
        <f>(Mercedes!A171)</f>
        <v>GLC-Class</v>
      </c>
      <c r="C1156" s="9" t="str">
        <f>(Mercedes!B171)</f>
        <v>2015-2019</v>
      </c>
      <c r="D1156" s="59" t="str">
        <f>(Mercedes!C171)</f>
        <v>FF01</v>
      </c>
      <c r="E1156" s="8" t="str">
        <f>(Mercedes!D171)</f>
        <v>Tarmac</v>
      </c>
      <c r="F1156" s="8" t="str">
        <f>(Mercedes!E171)</f>
        <v>01H009035013TM</v>
      </c>
      <c r="G1156" s="14">
        <f>(Mercedes!F171)</f>
        <v>19</v>
      </c>
      <c r="H1156" s="12" t="str">
        <f>(Mercedes!G171)</f>
        <v>20"</v>
      </c>
      <c r="I1156" s="12" t="str">
        <f>(Mercedes!H171)</f>
        <v>9.0"</v>
      </c>
      <c r="J1156" s="12" t="str">
        <f>(Mercedes!I171)</f>
        <v>35</v>
      </c>
      <c r="K1156" s="12" t="str">
        <f>(Mercedes!J171)</f>
        <v>5x112</v>
      </c>
      <c r="L1156" s="12">
        <f>(Mercedes!K171)</f>
        <v>66.56</v>
      </c>
      <c r="M1156" s="8" t="str">
        <f>(Mercedes!L171)</f>
        <v>High Offset</v>
      </c>
      <c r="N1156" s="8">
        <f>(Mercedes!M171)</f>
        <v>26.8</v>
      </c>
      <c r="O1156" s="9" t="str">
        <f>(Mercedes!N171)</f>
        <v>255/45R20</v>
      </c>
      <c r="P1156" s="60" t="str">
        <f>(Mercedes!O171)</f>
        <v>FF01</v>
      </c>
      <c r="Q1156" s="8" t="str">
        <f>(Mercedes!P171)</f>
        <v>01H009035013TM</v>
      </c>
      <c r="R1156" s="14">
        <f>(Mercedes!Q171)</f>
        <v>19</v>
      </c>
      <c r="S1156" s="12" t="str">
        <f>(Mercedes!R171)</f>
        <v>20"</v>
      </c>
      <c r="T1156" s="12" t="str">
        <f>(Mercedes!S171)</f>
        <v>9.0"</v>
      </c>
      <c r="U1156" s="12" t="str">
        <f>(Mercedes!T171)</f>
        <v>35</v>
      </c>
      <c r="V1156" s="12" t="str">
        <f>(Mercedes!U171)</f>
        <v>5x112</v>
      </c>
      <c r="W1156" s="12">
        <f>(Mercedes!V171)</f>
        <v>66.56</v>
      </c>
      <c r="X1156" s="8" t="str">
        <f>(Mercedes!W171)</f>
        <v>High Offset</v>
      </c>
      <c r="Y1156" s="8">
        <f>(Mercedes!X171)</f>
        <v>26.8</v>
      </c>
      <c r="Z1156" s="9" t="str">
        <f>(Mercedes!Y171)</f>
        <v>255/45R20</v>
      </c>
      <c r="AA1156" s="8">
        <f>(Mercedes!Z171)</f>
        <v>0</v>
      </c>
      <c r="AB1156" s="8" t="str">
        <f>(Mercedes!AA171)</f>
        <v>Included</v>
      </c>
      <c r="AC1156" s="8" t="str">
        <f>(Mercedes!AB171)</f>
        <v>LBM1415027C60-ZN</v>
      </c>
      <c r="AD1156" s="8">
        <f>(Mercedes!AC171)</f>
        <v>0</v>
      </c>
    </row>
    <row r="1157" spans="1:30" customFormat="1" x14ac:dyDescent="0.25">
      <c r="A1157" s="33" t="s">
        <v>1976</v>
      </c>
      <c r="B1157" s="8" t="e">
        <f>(Mercedes!#REF!)</f>
        <v>#REF!</v>
      </c>
      <c r="C1157" s="9" t="e">
        <f>(Mercedes!#REF!)</f>
        <v>#REF!</v>
      </c>
      <c r="D1157" s="59" t="e">
        <f>(Mercedes!#REF!)</f>
        <v>#REF!</v>
      </c>
      <c r="E1157" s="8" t="e">
        <f>(Mercedes!#REF!)</f>
        <v>#REF!</v>
      </c>
      <c r="F1157" s="8" t="e">
        <f>(Mercedes!#REF!)</f>
        <v>#REF!</v>
      </c>
      <c r="G1157" s="14" t="e">
        <f>(Mercedes!#REF!)</f>
        <v>#REF!</v>
      </c>
      <c r="H1157" s="12" t="e">
        <f>(Mercedes!#REF!)</f>
        <v>#REF!</v>
      </c>
      <c r="I1157" s="12" t="e">
        <f>(Mercedes!#REF!)</f>
        <v>#REF!</v>
      </c>
      <c r="J1157" s="12" t="e">
        <f>(Mercedes!#REF!)</f>
        <v>#REF!</v>
      </c>
      <c r="K1157" s="12" t="e">
        <f>(Mercedes!#REF!)</f>
        <v>#REF!</v>
      </c>
      <c r="L1157" s="12" t="e">
        <f>(Mercedes!#REF!)</f>
        <v>#REF!</v>
      </c>
      <c r="M1157" s="8" t="e">
        <f>(Mercedes!#REF!)</f>
        <v>#REF!</v>
      </c>
      <c r="N1157" s="8" t="e">
        <f>(Mercedes!#REF!)</f>
        <v>#REF!</v>
      </c>
      <c r="O1157" s="9" t="e">
        <f>(Mercedes!#REF!)</f>
        <v>#REF!</v>
      </c>
      <c r="P1157" s="60" t="e">
        <f>(Mercedes!#REF!)</f>
        <v>#REF!</v>
      </c>
      <c r="Q1157" s="8" t="e">
        <f>(Mercedes!#REF!)</f>
        <v>#REF!</v>
      </c>
      <c r="R1157" s="14" t="e">
        <f>(Mercedes!#REF!)</f>
        <v>#REF!</v>
      </c>
      <c r="S1157" s="12" t="e">
        <f>(Mercedes!#REF!)</f>
        <v>#REF!</v>
      </c>
      <c r="T1157" s="12" t="e">
        <f>(Mercedes!#REF!)</f>
        <v>#REF!</v>
      </c>
      <c r="U1157" s="12" t="e">
        <f>(Mercedes!#REF!)</f>
        <v>#REF!</v>
      </c>
      <c r="V1157" s="12" t="e">
        <f>(Mercedes!#REF!)</f>
        <v>#REF!</v>
      </c>
      <c r="W1157" s="12" t="e">
        <f>(Mercedes!#REF!)</f>
        <v>#REF!</v>
      </c>
      <c r="X1157" s="8" t="e">
        <f>(Mercedes!#REF!)</f>
        <v>#REF!</v>
      </c>
      <c r="Y1157" s="8" t="e">
        <f>(Mercedes!#REF!)</f>
        <v>#REF!</v>
      </c>
      <c r="Z1157" s="9" t="e">
        <f>(Mercedes!#REF!)</f>
        <v>#REF!</v>
      </c>
      <c r="AA1157" s="8" t="e">
        <f>(Mercedes!#REF!)</f>
        <v>#REF!</v>
      </c>
      <c r="AB1157" s="8" t="e">
        <f>(Mercedes!#REF!)</f>
        <v>#REF!</v>
      </c>
      <c r="AC1157" s="8" t="e">
        <f>(Mercedes!#REF!)</f>
        <v>#REF!</v>
      </c>
      <c r="AD1157" s="8" t="e">
        <f>(Mercedes!#REF!)</f>
        <v>#REF!</v>
      </c>
    </row>
    <row r="1158" spans="1:30" customFormat="1" x14ac:dyDescent="0.25">
      <c r="A1158" s="33" t="s">
        <v>1976</v>
      </c>
      <c r="B1158" s="8" t="e">
        <f>(Mercedes!#REF!)</f>
        <v>#REF!</v>
      </c>
      <c r="C1158" s="9" t="e">
        <f>(Mercedes!#REF!)</f>
        <v>#REF!</v>
      </c>
      <c r="D1158" s="59" t="e">
        <f>(Mercedes!#REF!)</f>
        <v>#REF!</v>
      </c>
      <c r="E1158" s="8" t="e">
        <f>(Mercedes!#REF!)</f>
        <v>#REF!</v>
      </c>
      <c r="F1158" s="8" t="e">
        <f>(Mercedes!#REF!)</f>
        <v>#REF!</v>
      </c>
      <c r="G1158" s="14" t="e">
        <f>(Mercedes!#REF!)</f>
        <v>#REF!</v>
      </c>
      <c r="H1158" s="12" t="e">
        <f>(Mercedes!#REF!)</f>
        <v>#REF!</v>
      </c>
      <c r="I1158" s="12" t="e">
        <f>(Mercedes!#REF!)</f>
        <v>#REF!</v>
      </c>
      <c r="J1158" s="12" t="e">
        <f>(Mercedes!#REF!)</f>
        <v>#REF!</v>
      </c>
      <c r="K1158" s="12" t="e">
        <f>(Mercedes!#REF!)</f>
        <v>#REF!</v>
      </c>
      <c r="L1158" s="12" t="e">
        <f>(Mercedes!#REF!)</f>
        <v>#REF!</v>
      </c>
      <c r="M1158" s="8" t="e">
        <f>(Mercedes!#REF!)</f>
        <v>#REF!</v>
      </c>
      <c r="N1158" s="8" t="e">
        <f>(Mercedes!#REF!)</f>
        <v>#REF!</v>
      </c>
      <c r="O1158" s="9" t="e">
        <f>(Mercedes!#REF!)</f>
        <v>#REF!</v>
      </c>
      <c r="P1158" s="60" t="e">
        <f>(Mercedes!#REF!)</f>
        <v>#REF!</v>
      </c>
      <c r="Q1158" s="8" t="e">
        <f>(Mercedes!#REF!)</f>
        <v>#REF!</v>
      </c>
      <c r="R1158" s="14" t="e">
        <f>(Mercedes!#REF!)</f>
        <v>#REF!</v>
      </c>
      <c r="S1158" s="12" t="e">
        <f>(Mercedes!#REF!)</f>
        <v>#REF!</v>
      </c>
      <c r="T1158" s="12" t="e">
        <f>(Mercedes!#REF!)</f>
        <v>#REF!</v>
      </c>
      <c r="U1158" s="12" t="e">
        <f>(Mercedes!#REF!)</f>
        <v>#REF!</v>
      </c>
      <c r="V1158" s="12" t="e">
        <f>(Mercedes!#REF!)</f>
        <v>#REF!</v>
      </c>
      <c r="W1158" s="12" t="e">
        <f>(Mercedes!#REF!)</f>
        <v>#REF!</v>
      </c>
      <c r="X1158" s="8" t="e">
        <f>(Mercedes!#REF!)</f>
        <v>#REF!</v>
      </c>
      <c r="Y1158" s="8" t="e">
        <f>(Mercedes!#REF!)</f>
        <v>#REF!</v>
      </c>
      <c r="Z1158" s="9" t="e">
        <f>(Mercedes!#REF!)</f>
        <v>#REF!</v>
      </c>
      <c r="AA1158" s="8" t="e">
        <f>(Mercedes!#REF!)</f>
        <v>#REF!</v>
      </c>
      <c r="AB1158" s="8" t="e">
        <f>(Mercedes!#REF!)</f>
        <v>#REF!</v>
      </c>
      <c r="AC1158" s="8" t="e">
        <f>(Mercedes!#REF!)</f>
        <v>#REF!</v>
      </c>
      <c r="AD1158" s="8" t="e">
        <f>(Mercedes!#REF!)</f>
        <v>#REF!</v>
      </c>
    </row>
    <row r="1159" spans="1:30" customFormat="1" x14ac:dyDescent="0.25">
      <c r="A1159" s="33" t="s">
        <v>1976</v>
      </c>
      <c r="B1159" s="8" t="e">
        <f>(Mercedes!#REF!)</f>
        <v>#REF!</v>
      </c>
      <c r="C1159" s="9" t="e">
        <f>(Mercedes!#REF!)</f>
        <v>#REF!</v>
      </c>
      <c r="D1159" s="59" t="e">
        <f>(Mercedes!#REF!)</f>
        <v>#REF!</v>
      </c>
      <c r="E1159" s="8" t="e">
        <f>(Mercedes!#REF!)</f>
        <v>#REF!</v>
      </c>
      <c r="F1159" s="8" t="e">
        <f>(Mercedes!#REF!)</f>
        <v>#REF!</v>
      </c>
      <c r="G1159" s="14" t="e">
        <f>(Mercedes!#REF!)</f>
        <v>#REF!</v>
      </c>
      <c r="H1159" s="12" t="e">
        <f>(Mercedes!#REF!)</f>
        <v>#REF!</v>
      </c>
      <c r="I1159" s="12" t="e">
        <f>(Mercedes!#REF!)</f>
        <v>#REF!</v>
      </c>
      <c r="J1159" s="12" t="e">
        <f>(Mercedes!#REF!)</f>
        <v>#REF!</v>
      </c>
      <c r="K1159" s="12" t="e">
        <f>(Mercedes!#REF!)</f>
        <v>#REF!</v>
      </c>
      <c r="L1159" s="12" t="e">
        <f>(Mercedes!#REF!)</f>
        <v>#REF!</v>
      </c>
      <c r="M1159" s="8" t="e">
        <f>(Mercedes!#REF!)</f>
        <v>#REF!</v>
      </c>
      <c r="N1159" s="8" t="e">
        <f>(Mercedes!#REF!)</f>
        <v>#REF!</v>
      </c>
      <c r="O1159" s="9" t="e">
        <f>(Mercedes!#REF!)</f>
        <v>#REF!</v>
      </c>
      <c r="P1159" s="60" t="e">
        <f>(Mercedes!#REF!)</f>
        <v>#REF!</v>
      </c>
      <c r="Q1159" s="8" t="e">
        <f>(Mercedes!#REF!)</f>
        <v>#REF!</v>
      </c>
      <c r="R1159" s="14" t="e">
        <f>(Mercedes!#REF!)</f>
        <v>#REF!</v>
      </c>
      <c r="S1159" s="12" t="e">
        <f>(Mercedes!#REF!)</f>
        <v>#REF!</v>
      </c>
      <c r="T1159" s="12" t="e">
        <f>(Mercedes!#REF!)</f>
        <v>#REF!</v>
      </c>
      <c r="U1159" s="12" t="e">
        <f>(Mercedes!#REF!)</f>
        <v>#REF!</v>
      </c>
      <c r="V1159" s="12" t="e">
        <f>(Mercedes!#REF!)</f>
        <v>#REF!</v>
      </c>
      <c r="W1159" s="12" t="e">
        <f>(Mercedes!#REF!)</f>
        <v>#REF!</v>
      </c>
      <c r="X1159" s="8" t="e">
        <f>(Mercedes!#REF!)</f>
        <v>#REF!</v>
      </c>
      <c r="Y1159" s="8" t="e">
        <f>(Mercedes!#REF!)</f>
        <v>#REF!</v>
      </c>
      <c r="Z1159" s="9" t="e">
        <f>(Mercedes!#REF!)</f>
        <v>#REF!</v>
      </c>
      <c r="AA1159" s="8" t="e">
        <f>(Mercedes!#REF!)</f>
        <v>#REF!</v>
      </c>
      <c r="AB1159" s="8" t="e">
        <f>(Mercedes!#REF!)</f>
        <v>#REF!</v>
      </c>
      <c r="AC1159" s="8" t="e">
        <f>(Mercedes!#REF!)</f>
        <v>#REF!</v>
      </c>
      <c r="AD1159" s="8" t="e">
        <f>(Mercedes!#REF!)</f>
        <v>#REF!</v>
      </c>
    </row>
    <row r="1160" spans="1:30" customFormat="1" x14ac:dyDescent="0.25">
      <c r="A1160" s="33" t="s">
        <v>1976</v>
      </c>
      <c r="B1160" s="8" t="str">
        <f>(Mercedes!A172)</f>
        <v>S-Class (W222)</v>
      </c>
      <c r="C1160" s="9" t="str">
        <f>(Mercedes!B172)</f>
        <v>2013-2019</v>
      </c>
      <c r="D1160" s="59" t="str">
        <f>(Mercedes!C172)</f>
        <v>FF10</v>
      </c>
      <c r="E1160" s="8" t="str">
        <f>(Mercedes!D172)</f>
        <v>Tarmac</v>
      </c>
      <c r="F1160" s="8" t="str">
        <f>(Mercedes!E172)</f>
        <v>10M109530013TM</v>
      </c>
      <c r="G1160" s="14">
        <f>(Mercedes!F172)</f>
        <v>0</v>
      </c>
      <c r="H1160" s="12" t="str">
        <f>(Mercedes!G172)</f>
        <v>21"</v>
      </c>
      <c r="I1160" s="12" t="str">
        <f>(Mercedes!H172)</f>
        <v>9.5"</v>
      </c>
      <c r="J1160" s="12" t="str">
        <f>(Mercedes!I172)</f>
        <v>30</v>
      </c>
      <c r="K1160" s="12" t="str">
        <f>(Mercedes!J172)</f>
        <v>5x112</v>
      </c>
      <c r="L1160" s="12">
        <f>(Mercedes!K172)</f>
        <v>66.56</v>
      </c>
      <c r="M1160" s="8" t="str">
        <f>(Mercedes!L172)</f>
        <v>Medium Offset</v>
      </c>
      <c r="N1160" s="8">
        <f>(Mercedes!M172)</f>
        <v>0</v>
      </c>
      <c r="O1160" s="9" t="str">
        <f>(Mercedes!N172)</f>
        <v>255/35R21</v>
      </c>
      <c r="P1160" s="60" t="str">
        <f>(Mercedes!O172)</f>
        <v>FF10</v>
      </c>
      <c r="Q1160" s="8" t="str">
        <f>(Mercedes!P172)</f>
        <v>10M110535013TM</v>
      </c>
      <c r="R1160" s="14">
        <f>(Mercedes!Q172)</f>
        <v>-2</v>
      </c>
      <c r="S1160" s="12" t="str">
        <f>(Mercedes!R172)</f>
        <v>21"</v>
      </c>
      <c r="T1160" s="12" t="str">
        <f>(Mercedes!S172)</f>
        <v>10.5"</v>
      </c>
      <c r="U1160" s="12" t="str">
        <f>(Mercedes!T172)</f>
        <v>35</v>
      </c>
      <c r="V1160" s="12" t="str">
        <f>(Mercedes!U172)</f>
        <v>5x112</v>
      </c>
      <c r="W1160" s="12">
        <f>(Mercedes!V172)</f>
        <v>66.56</v>
      </c>
      <c r="X1160" s="8" t="str">
        <f>(Mercedes!W172)</f>
        <v>Medium Offset</v>
      </c>
      <c r="Y1160" s="8">
        <f>(Mercedes!X172)</f>
        <v>0</v>
      </c>
      <c r="Z1160" s="9" t="str">
        <f>(Mercedes!Y172)</f>
        <v>295/30R21</v>
      </c>
      <c r="AA1160" s="8">
        <f>(Mercedes!Z172)</f>
        <v>0</v>
      </c>
      <c r="AB1160" s="8" t="str">
        <f>(Mercedes!AA172)</f>
        <v>Included</v>
      </c>
      <c r="AC1160" s="8" t="str">
        <f>(Mercedes!AB172)</f>
        <v>LBM1415027C60-ZN</v>
      </c>
      <c r="AD1160" s="8">
        <f>(Mercedes!AC172)</f>
        <v>0</v>
      </c>
    </row>
    <row r="1161" spans="1:30" customFormat="1" x14ac:dyDescent="0.25">
      <c r="A1161" s="33" t="s">
        <v>1976</v>
      </c>
      <c r="B1161" s="8" t="e">
        <f>(Mercedes!#REF!)</f>
        <v>#REF!</v>
      </c>
      <c r="C1161" s="9" t="e">
        <f>(Mercedes!#REF!)</f>
        <v>#REF!</v>
      </c>
      <c r="D1161" s="59" t="e">
        <f>(Mercedes!#REF!)</f>
        <v>#REF!</v>
      </c>
      <c r="E1161" s="8" t="e">
        <f>(Mercedes!#REF!)</f>
        <v>#REF!</v>
      </c>
      <c r="F1161" s="8" t="e">
        <f>(Mercedes!#REF!)</f>
        <v>#REF!</v>
      </c>
      <c r="G1161" s="14" t="e">
        <f>(Mercedes!#REF!)</f>
        <v>#REF!</v>
      </c>
      <c r="H1161" s="12" t="e">
        <f>(Mercedes!#REF!)</f>
        <v>#REF!</v>
      </c>
      <c r="I1161" s="12" t="e">
        <f>(Mercedes!#REF!)</f>
        <v>#REF!</v>
      </c>
      <c r="J1161" s="12" t="e">
        <f>(Mercedes!#REF!)</f>
        <v>#REF!</v>
      </c>
      <c r="K1161" s="12" t="e">
        <f>(Mercedes!#REF!)</f>
        <v>#REF!</v>
      </c>
      <c r="L1161" s="12" t="e">
        <f>(Mercedes!#REF!)</f>
        <v>#REF!</v>
      </c>
      <c r="M1161" s="8" t="e">
        <f>(Mercedes!#REF!)</f>
        <v>#REF!</v>
      </c>
      <c r="N1161" s="8" t="e">
        <f>(Mercedes!#REF!)</f>
        <v>#REF!</v>
      </c>
      <c r="O1161" s="9" t="e">
        <f>(Mercedes!#REF!)</f>
        <v>#REF!</v>
      </c>
      <c r="P1161" s="60" t="e">
        <f>(Mercedes!#REF!)</f>
        <v>#REF!</v>
      </c>
      <c r="Q1161" s="8" t="e">
        <f>(Mercedes!#REF!)</f>
        <v>#REF!</v>
      </c>
      <c r="R1161" s="14" t="e">
        <f>(Mercedes!#REF!)</f>
        <v>#REF!</v>
      </c>
      <c r="S1161" s="12" t="e">
        <f>(Mercedes!#REF!)</f>
        <v>#REF!</v>
      </c>
      <c r="T1161" s="12" t="e">
        <f>(Mercedes!#REF!)</f>
        <v>#REF!</v>
      </c>
      <c r="U1161" s="12" t="e">
        <f>(Mercedes!#REF!)</f>
        <v>#REF!</v>
      </c>
      <c r="V1161" s="12" t="e">
        <f>(Mercedes!#REF!)</f>
        <v>#REF!</v>
      </c>
      <c r="W1161" s="12" t="e">
        <f>(Mercedes!#REF!)</f>
        <v>#REF!</v>
      </c>
      <c r="X1161" s="8" t="e">
        <f>(Mercedes!#REF!)</f>
        <v>#REF!</v>
      </c>
      <c r="Y1161" s="8" t="e">
        <f>(Mercedes!#REF!)</f>
        <v>#REF!</v>
      </c>
      <c r="Z1161" s="9" t="e">
        <f>(Mercedes!#REF!)</f>
        <v>#REF!</v>
      </c>
      <c r="AA1161" s="8" t="e">
        <f>(Mercedes!#REF!)</f>
        <v>#REF!</v>
      </c>
      <c r="AB1161" s="8" t="e">
        <f>(Mercedes!#REF!)</f>
        <v>#REF!</v>
      </c>
      <c r="AC1161" s="8" t="e">
        <f>(Mercedes!#REF!)</f>
        <v>#REF!</v>
      </c>
      <c r="AD1161" s="8" t="e">
        <f>(Mercedes!#REF!)</f>
        <v>#REF!</v>
      </c>
    </row>
    <row r="1162" spans="1:30" customFormat="1" x14ac:dyDescent="0.25">
      <c r="A1162" s="33" t="s">
        <v>1976</v>
      </c>
      <c r="B1162" s="8" t="str">
        <f>(Mercedes!A173)</f>
        <v>S-Class (W222)</v>
      </c>
      <c r="C1162" s="9" t="str">
        <f>(Mercedes!B173)</f>
        <v>2013-2019</v>
      </c>
      <c r="D1162" s="59" t="str">
        <f>(Mercedes!C173)</f>
        <v>FF10</v>
      </c>
      <c r="E1162" s="8" t="str">
        <f>(Mercedes!D173)</f>
        <v>Liquid Metal</v>
      </c>
      <c r="F1162" s="8" t="str">
        <f>(Mercedes!E173)</f>
        <v>10M109530013LM</v>
      </c>
      <c r="G1162" s="14">
        <f>(Mercedes!F173)</f>
        <v>-6</v>
      </c>
      <c r="H1162" s="12" t="str">
        <f>(Mercedes!G173)</f>
        <v>21"</v>
      </c>
      <c r="I1162" s="12" t="str">
        <f>(Mercedes!H173)</f>
        <v>9.5"</v>
      </c>
      <c r="J1162" s="12" t="str">
        <f>(Mercedes!I173)</f>
        <v>30</v>
      </c>
      <c r="K1162" s="12" t="str">
        <f>(Mercedes!J173)</f>
        <v>5x112</v>
      </c>
      <c r="L1162" s="12">
        <f>(Mercedes!K173)</f>
        <v>66.56</v>
      </c>
      <c r="M1162" s="8" t="str">
        <f>(Mercedes!L173)</f>
        <v>Medium Offset</v>
      </c>
      <c r="N1162" s="8">
        <f>(Mercedes!M173)</f>
        <v>0</v>
      </c>
      <c r="O1162" s="9" t="str">
        <f>(Mercedes!N173)</f>
        <v>255/35R21</v>
      </c>
      <c r="P1162" s="60" t="str">
        <f>(Mercedes!O173)</f>
        <v>FF10</v>
      </c>
      <c r="Q1162" s="8" t="str">
        <f>(Mercedes!P173)</f>
        <v>10M110535013LM</v>
      </c>
      <c r="R1162" s="14">
        <f>(Mercedes!Q173)</f>
        <v>-2</v>
      </c>
      <c r="S1162" s="12" t="str">
        <f>(Mercedes!R173)</f>
        <v>21"</v>
      </c>
      <c r="T1162" s="12" t="str">
        <f>(Mercedes!S173)</f>
        <v>10.5"</v>
      </c>
      <c r="U1162" s="12" t="str">
        <f>(Mercedes!T173)</f>
        <v>35</v>
      </c>
      <c r="V1162" s="12" t="str">
        <f>(Mercedes!U173)</f>
        <v>5x112</v>
      </c>
      <c r="W1162" s="12">
        <f>(Mercedes!V173)</f>
        <v>66.56</v>
      </c>
      <c r="X1162" s="8" t="str">
        <f>(Mercedes!W173)</f>
        <v>Medium Offset</v>
      </c>
      <c r="Y1162" s="8">
        <f>(Mercedes!X173)</f>
        <v>0</v>
      </c>
      <c r="Z1162" s="9" t="str">
        <f>(Mercedes!Y173)</f>
        <v>295/30R21</v>
      </c>
      <c r="AA1162" s="8">
        <f>(Mercedes!Z173)</f>
        <v>0</v>
      </c>
      <c r="AB1162" s="8" t="str">
        <f>(Mercedes!AA173)</f>
        <v>Included</v>
      </c>
      <c r="AC1162" s="8" t="str">
        <f>(Mercedes!AB173)</f>
        <v>LBM1415027C60-ZN</v>
      </c>
      <c r="AD1162" s="8">
        <f>(Mercedes!AC173)</f>
        <v>0</v>
      </c>
    </row>
    <row r="1163" spans="1:30" customFormat="1" x14ac:dyDescent="0.25">
      <c r="A1163" s="33" t="s">
        <v>1976</v>
      </c>
      <c r="B1163" s="8" t="str">
        <f>(Mercedes!A174)</f>
        <v>S-Class (W222)</v>
      </c>
      <c r="C1163" s="9" t="str">
        <f>(Mercedes!B174)</f>
        <v>2013-2019</v>
      </c>
      <c r="D1163" s="59" t="str">
        <f>(Mercedes!C174)</f>
        <v>FF11</v>
      </c>
      <c r="E1163" s="8" t="str">
        <f>(Mercedes!D174)</f>
        <v>Tarmac</v>
      </c>
      <c r="F1163" s="8" t="str">
        <f>(Mercedes!E174)</f>
        <v>11M109530013TM</v>
      </c>
      <c r="G1163" s="14">
        <f>(Mercedes!F174)</f>
        <v>1</v>
      </c>
      <c r="H1163" s="12" t="str">
        <f>(Mercedes!G174)</f>
        <v>21"</v>
      </c>
      <c r="I1163" s="12" t="str">
        <f>(Mercedes!H174)</f>
        <v>9.5"</v>
      </c>
      <c r="J1163" s="12" t="str">
        <f>(Mercedes!I174)</f>
        <v>30</v>
      </c>
      <c r="K1163" s="12" t="str">
        <f>(Mercedes!J174)</f>
        <v>5x112</v>
      </c>
      <c r="L1163" s="12">
        <f>(Mercedes!K174)</f>
        <v>66.56</v>
      </c>
      <c r="M1163" s="8" t="str">
        <f>(Mercedes!L174)</f>
        <v>Medium Offset</v>
      </c>
      <c r="N1163" s="8">
        <f>(Mercedes!M174)</f>
        <v>0</v>
      </c>
      <c r="O1163" s="9" t="str">
        <f>(Mercedes!N174)</f>
        <v>255/35R21</v>
      </c>
      <c r="P1163" s="60" t="str">
        <f>(Mercedes!O174)</f>
        <v>FF11</v>
      </c>
      <c r="Q1163" s="8" t="str">
        <f>(Mercedes!P174)</f>
        <v>11M110535013TM</v>
      </c>
      <c r="R1163" s="14">
        <f>(Mercedes!Q174)</f>
        <v>2</v>
      </c>
      <c r="S1163" s="12" t="str">
        <f>(Mercedes!R174)</f>
        <v>21"</v>
      </c>
      <c r="T1163" s="12" t="str">
        <f>(Mercedes!S174)</f>
        <v>10.5"</v>
      </c>
      <c r="U1163" s="12" t="str">
        <f>(Mercedes!T174)</f>
        <v>35</v>
      </c>
      <c r="V1163" s="12" t="str">
        <f>(Mercedes!U174)</f>
        <v>5x112</v>
      </c>
      <c r="W1163" s="12">
        <f>(Mercedes!V174)</f>
        <v>66.56</v>
      </c>
      <c r="X1163" s="8" t="str">
        <f>(Mercedes!W174)</f>
        <v>Medium Offset</v>
      </c>
      <c r="Y1163" s="8">
        <f>(Mercedes!X174)</f>
        <v>0</v>
      </c>
      <c r="Z1163" s="9" t="str">
        <f>(Mercedes!Y174)</f>
        <v>295/30R21</v>
      </c>
      <c r="AA1163" s="8">
        <f>(Mercedes!Z174)</f>
        <v>0</v>
      </c>
      <c r="AB1163" s="8" t="str">
        <f>(Mercedes!AA174)</f>
        <v>Included</v>
      </c>
      <c r="AC1163" s="8" t="str">
        <f>(Mercedes!AB174)</f>
        <v>LBM1415027C60-ZN</v>
      </c>
      <c r="AD1163" s="8">
        <f>(Mercedes!AC174)</f>
        <v>0</v>
      </c>
    </row>
    <row r="1164" spans="1:30" customFormat="1" x14ac:dyDescent="0.25">
      <c r="A1164" s="33" t="s">
        <v>1976</v>
      </c>
      <c r="B1164" s="8" t="str">
        <f>(Mercedes!A175)</f>
        <v>S-Class (W222)</v>
      </c>
      <c r="C1164" s="9" t="str">
        <f>(Mercedes!B175)</f>
        <v>2013-2019</v>
      </c>
      <c r="D1164" s="59" t="str">
        <f>(Mercedes!C175)</f>
        <v>FF11</v>
      </c>
      <c r="E1164" s="8" t="str">
        <f>(Mercedes!D175)</f>
        <v>Raw</v>
      </c>
      <c r="F1164" s="8" t="str">
        <f>(Mercedes!E175)</f>
        <v>11M109530013RW</v>
      </c>
      <c r="G1164" s="14">
        <f>(Mercedes!F175)</f>
        <v>19</v>
      </c>
      <c r="H1164" s="12" t="str">
        <f>(Mercedes!G175)</f>
        <v>21"</v>
      </c>
      <c r="I1164" s="12" t="str">
        <f>(Mercedes!H175)</f>
        <v>9.5"</v>
      </c>
      <c r="J1164" s="12" t="str">
        <f>(Mercedes!I175)</f>
        <v>30</v>
      </c>
      <c r="K1164" s="12" t="str">
        <f>(Mercedes!J175)</f>
        <v>5x112</v>
      </c>
      <c r="L1164" s="12">
        <f>(Mercedes!K175)</f>
        <v>66.56</v>
      </c>
      <c r="M1164" s="8" t="str">
        <f>(Mercedes!L175)</f>
        <v>Medium Offset</v>
      </c>
      <c r="N1164" s="8">
        <f>(Mercedes!M175)</f>
        <v>0</v>
      </c>
      <c r="O1164" s="9" t="str">
        <f>(Mercedes!N175)</f>
        <v>255/35R21</v>
      </c>
      <c r="P1164" s="60" t="str">
        <f>(Mercedes!O175)</f>
        <v>FF11</v>
      </c>
      <c r="Q1164" s="8" t="str">
        <f>(Mercedes!P175)</f>
        <v>11M110535013RW</v>
      </c>
      <c r="R1164" s="14">
        <f>(Mercedes!Q175)</f>
        <v>6</v>
      </c>
      <c r="S1164" s="12" t="str">
        <f>(Mercedes!R175)</f>
        <v>21"</v>
      </c>
      <c r="T1164" s="12" t="str">
        <f>(Mercedes!S175)</f>
        <v>10.5"</v>
      </c>
      <c r="U1164" s="12" t="str">
        <f>(Mercedes!T175)</f>
        <v>35</v>
      </c>
      <c r="V1164" s="12" t="str">
        <f>(Mercedes!U175)</f>
        <v>5x112</v>
      </c>
      <c r="W1164" s="12">
        <f>(Mercedes!V175)</f>
        <v>66.56</v>
      </c>
      <c r="X1164" s="8" t="str">
        <f>(Mercedes!W175)</f>
        <v>Medium Offset</v>
      </c>
      <c r="Y1164" s="8">
        <f>(Mercedes!X175)</f>
        <v>0</v>
      </c>
      <c r="Z1164" s="9" t="str">
        <f>(Mercedes!Y175)</f>
        <v>295/30R21</v>
      </c>
      <c r="AA1164" s="8">
        <f>(Mercedes!Z175)</f>
        <v>0</v>
      </c>
      <c r="AB1164" s="8" t="str">
        <f>(Mercedes!AA175)</f>
        <v>Included</v>
      </c>
      <c r="AC1164" s="8" t="str">
        <f>(Mercedes!AB175)</f>
        <v>LBM1415027C60-ZN</v>
      </c>
      <c r="AD1164" s="8">
        <f>(Mercedes!AC175)</f>
        <v>0</v>
      </c>
    </row>
    <row r="1165" spans="1:30" customFormat="1" x14ac:dyDescent="0.25">
      <c r="A1165" s="33" t="s">
        <v>1976</v>
      </c>
      <c r="B1165" s="8" t="str">
        <f>(Mercedes!A176)</f>
        <v>S-Class (W222)</v>
      </c>
      <c r="C1165" s="9" t="str">
        <f>(Mercedes!B176)</f>
        <v>2013-2019</v>
      </c>
      <c r="D1165" s="59" t="str">
        <f>(Mercedes!C176)</f>
        <v>FF11</v>
      </c>
      <c r="E1165" s="8" t="str">
        <f>(Mercedes!D176)</f>
        <v>Liquid Metal</v>
      </c>
      <c r="F1165" s="8" t="str">
        <f>(Mercedes!E176)</f>
        <v>11M109530013LM</v>
      </c>
      <c r="G1165" s="14">
        <f>(Mercedes!F176)</f>
        <v>-2</v>
      </c>
      <c r="H1165" s="12" t="str">
        <f>(Mercedes!G176)</f>
        <v>21"</v>
      </c>
      <c r="I1165" s="12" t="str">
        <f>(Mercedes!H176)</f>
        <v>9.5"</v>
      </c>
      <c r="J1165" s="12" t="str">
        <f>(Mercedes!I176)</f>
        <v>30</v>
      </c>
      <c r="K1165" s="12" t="str">
        <f>(Mercedes!J176)</f>
        <v>5x112</v>
      </c>
      <c r="L1165" s="12">
        <f>(Mercedes!K176)</f>
        <v>66.56</v>
      </c>
      <c r="M1165" s="8" t="str">
        <f>(Mercedes!L176)</f>
        <v>Medium Offset</v>
      </c>
      <c r="N1165" s="8">
        <f>(Mercedes!M176)</f>
        <v>0</v>
      </c>
      <c r="O1165" s="9" t="str">
        <f>(Mercedes!N176)</f>
        <v>255/35R21</v>
      </c>
      <c r="P1165" s="60" t="str">
        <f>(Mercedes!O176)</f>
        <v>FF11</v>
      </c>
      <c r="Q1165" s="8" t="str">
        <f>(Mercedes!P176)</f>
        <v>11M110535013LM</v>
      </c>
      <c r="R1165" s="14">
        <f>(Mercedes!Q176)</f>
        <v>0</v>
      </c>
      <c r="S1165" s="12" t="str">
        <f>(Mercedes!R176)</f>
        <v>21"</v>
      </c>
      <c r="T1165" s="12" t="str">
        <f>(Mercedes!S176)</f>
        <v>10.5"</v>
      </c>
      <c r="U1165" s="12" t="str">
        <f>(Mercedes!T176)</f>
        <v>35</v>
      </c>
      <c r="V1165" s="12" t="str">
        <f>(Mercedes!U176)</f>
        <v>5x112</v>
      </c>
      <c r="W1165" s="12">
        <f>(Mercedes!V176)</f>
        <v>66.56</v>
      </c>
      <c r="X1165" s="8" t="str">
        <f>(Mercedes!W176)</f>
        <v>Medium Offset</v>
      </c>
      <c r="Y1165" s="8">
        <f>(Mercedes!X176)</f>
        <v>0</v>
      </c>
      <c r="Z1165" s="9" t="str">
        <f>(Mercedes!Y176)</f>
        <v>295/30R21</v>
      </c>
      <c r="AA1165" s="8">
        <f>(Mercedes!Z176)</f>
        <v>0</v>
      </c>
      <c r="AB1165" s="8" t="str">
        <f>(Mercedes!AA176)</f>
        <v>Included</v>
      </c>
      <c r="AC1165" s="8" t="str">
        <f>(Mercedes!AB176)</f>
        <v>LBM1415027C60-ZN</v>
      </c>
      <c r="AD1165" s="8">
        <f>(Mercedes!AC176)</f>
        <v>0</v>
      </c>
    </row>
    <row r="1166" spans="1:30" customFormat="1" x14ac:dyDescent="0.25">
      <c r="A1166" s="33" t="s">
        <v>1976</v>
      </c>
      <c r="B1166" s="8" t="str">
        <f>(Mercedes!A177)</f>
        <v>SL55 AMG (R230)</v>
      </c>
      <c r="C1166" s="9" t="str">
        <f>(Mercedes!B177)</f>
        <v>2003-2011</v>
      </c>
      <c r="D1166" s="59" t="str">
        <f>(Mercedes!C177)</f>
        <v>FF01</v>
      </c>
      <c r="E1166" s="8" t="str">
        <f>(Mercedes!D177)</f>
        <v>Tarmac</v>
      </c>
      <c r="F1166" s="8" t="str">
        <f>(Mercedes!E177)</f>
        <v>01M009025013TM</v>
      </c>
      <c r="G1166" s="14">
        <f>(Mercedes!F177)</f>
        <v>0</v>
      </c>
      <c r="H1166" s="12" t="str">
        <f>(Mercedes!G177)</f>
        <v>20"</v>
      </c>
      <c r="I1166" s="12" t="str">
        <f>(Mercedes!H177)</f>
        <v>9.0"</v>
      </c>
      <c r="J1166" s="12" t="str">
        <f>(Mercedes!I177)</f>
        <v>25</v>
      </c>
      <c r="K1166" s="12" t="str">
        <f>(Mercedes!J177)</f>
        <v>5x112</v>
      </c>
      <c r="L1166" s="12">
        <f>(Mercedes!K177)</f>
        <v>66.56</v>
      </c>
      <c r="M1166" s="8" t="str">
        <f>(Mercedes!L177)</f>
        <v>Medium Offset</v>
      </c>
      <c r="N1166" s="8">
        <f>(Mercedes!M177)</f>
        <v>25.8</v>
      </c>
      <c r="O1166" s="9" t="str">
        <f>(Mercedes!N177)</f>
        <v>255/30R20</v>
      </c>
      <c r="P1166" s="60" t="str">
        <f>(Mercedes!O177)</f>
        <v>FF01</v>
      </c>
      <c r="Q1166" s="8" t="str">
        <f>(Mercedes!P177)</f>
        <v>01M010535013TM</v>
      </c>
      <c r="R1166" s="14">
        <f>(Mercedes!Q177)</f>
        <v>1</v>
      </c>
      <c r="S1166" s="12" t="str">
        <f>(Mercedes!R177)</f>
        <v>20"</v>
      </c>
      <c r="T1166" s="12" t="str">
        <f>(Mercedes!S177)</f>
        <v>10.5"</v>
      </c>
      <c r="U1166" s="12" t="str">
        <f>(Mercedes!T177)</f>
        <v>35</v>
      </c>
      <c r="V1166" s="12" t="str">
        <f>(Mercedes!U177)</f>
        <v>5x112</v>
      </c>
      <c r="W1166" s="12">
        <f>(Mercedes!V177)</f>
        <v>66.56</v>
      </c>
      <c r="X1166" s="8" t="str">
        <f>(Mercedes!W177)</f>
        <v>Medium Offset</v>
      </c>
      <c r="Y1166" s="8">
        <f>(Mercedes!X177)</f>
        <v>28</v>
      </c>
      <c r="Z1166" s="9" t="str">
        <f>(Mercedes!Y177)</f>
        <v>295/25R20</v>
      </c>
      <c r="AA1166" s="8" t="str">
        <f>(Mercedes!Z177)</f>
        <v>Customer may need to remove or modify dust cap</v>
      </c>
      <c r="AB1166" s="8" t="str">
        <f>(Mercedes!AA177)</f>
        <v>Included</v>
      </c>
      <c r="AC1166" s="8" t="str">
        <f>(Mercedes!AB177)</f>
        <v>LBM1415027C60-ZN</v>
      </c>
      <c r="AD1166" s="8">
        <f>(Mercedes!AC177)</f>
        <v>0</v>
      </c>
    </row>
    <row r="1167" spans="1:30" customFormat="1" x14ac:dyDescent="0.25">
      <c r="A1167" s="33" t="s">
        <v>1976</v>
      </c>
      <c r="B1167" s="8" t="str">
        <f>(Mercedes!A178)</f>
        <v>SL55 AMG (R230)</v>
      </c>
      <c r="C1167" s="9" t="str">
        <f>(Mercedes!B178)</f>
        <v>2003-2011</v>
      </c>
      <c r="D1167" s="59" t="str">
        <f>(Mercedes!C178)</f>
        <v>FF01</v>
      </c>
      <c r="E1167" s="8" t="str">
        <f>(Mercedes!D178)</f>
        <v>Liquid Silver</v>
      </c>
      <c r="F1167" s="8" t="str">
        <f>(Mercedes!E178)</f>
        <v>01M009025013LS</v>
      </c>
      <c r="G1167" s="14">
        <f>(Mercedes!F178)</f>
        <v>34</v>
      </c>
      <c r="H1167" s="12" t="str">
        <f>(Mercedes!G178)</f>
        <v>20"</v>
      </c>
      <c r="I1167" s="12" t="str">
        <f>(Mercedes!H178)</f>
        <v>9.0"</v>
      </c>
      <c r="J1167" s="12" t="str">
        <f>(Mercedes!I178)</f>
        <v>25</v>
      </c>
      <c r="K1167" s="12" t="str">
        <f>(Mercedes!J178)</f>
        <v>5x112</v>
      </c>
      <c r="L1167" s="12">
        <f>(Mercedes!K178)</f>
        <v>66.56</v>
      </c>
      <c r="M1167" s="8" t="str">
        <f>(Mercedes!L178)</f>
        <v>Medium Offset</v>
      </c>
      <c r="N1167" s="8">
        <f>(Mercedes!M178)</f>
        <v>25.8</v>
      </c>
      <c r="O1167" s="9" t="str">
        <f>(Mercedes!N178)</f>
        <v>255/30R20</v>
      </c>
      <c r="P1167" s="60" t="str">
        <f>(Mercedes!O178)</f>
        <v>FF01</v>
      </c>
      <c r="Q1167" s="8" t="str">
        <f>(Mercedes!P178)</f>
        <v>01M010535013LS</v>
      </c>
      <c r="R1167" s="14">
        <f>(Mercedes!Q178)</f>
        <v>26</v>
      </c>
      <c r="S1167" s="12" t="str">
        <f>(Mercedes!R178)</f>
        <v>20"</v>
      </c>
      <c r="T1167" s="12" t="str">
        <f>(Mercedes!S178)</f>
        <v>10.5"</v>
      </c>
      <c r="U1167" s="12" t="str">
        <f>(Mercedes!T178)</f>
        <v>35</v>
      </c>
      <c r="V1167" s="12" t="str">
        <f>(Mercedes!U178)</f>
        <v>5x112</v>
      </c>
      <c r="W1167" s="12">
        <f>(Mercedes!V178)</f>
        <v>66.56</v>
      </c>
      <c r="X1167" s="8" t="str">
        <f>(Mercedes!W178)</f>
        <v>Medium Offset</v>
      </c>
      <c r="Y1167" s="8">
        <f>(Mercedes!X178)</f>
        <v>28</v>
      </c>
      <c r="Z1167" s="9" t="str">
        <f>(Mercedes!Y178)</f>
        <v>295/25R20</v>
      </c>
      <c r="AA1167" s="8" t="str">
        <f>(Mercedes!Z178)</f>
        <v>Customer may need to remove or modify dust cap</v>
      </c>
      <c r="AB1167" s="8">
        <f>(Mercedes!AA178)</f>
        <v>0</v>
      </c>
      <c r="AC1167" s="8" t="str">
        <f>(Mercedes!AB178)</f>
        <v>LBM1415027C60-ZN</v>
      </c>
      <c r="AD1167" s="8">
        <f>(Mercedes!AC178)</f>
        <v>0</v>
      </c>
    </row>
    <row r="1168" spans="1:30" customFormat="1" x14ac:dyDescent="0.25">
      <c r="A1168" s="33" t="s">
        <v>1976</v>
      </c>
      <c r="B1168" s="8" t="str">
        <f>(Mercedes!A179)</f>
        <v>SL55 AMG (R230)</v>
      </c>
      <c r="C1168" s="9" t="str">
        <f>(Mercedes!B179)</f>
        <v>2003-2011</v>
      </c>
      <c r="D1168" s="59" t="str">
        <f>(Mercedes!C179)</f>
        <v>FF04</v>
      </c>
      <c r="E1168" s="8" t="str">
        <f>(Mercedes!D179)</f>
        <v>Tarmac</v>
      </c>
      <c r="F1168" s="8" t="str">
        <f>(Mercedes!E179)</f>
        <v>04M009025013TM</v>
      </c>
      <c r="G1168" s="14">
        <f>(Mercedes!F179)</f>
        <v>7</v>
      </c>
      <c r="H1168" s="12" t="str">
        <f>(Mercedes!G179)</f>
        <v>20"</v>
      </c>
      <c r="I1168" s="12" t="str">
        <f>(Mercedes!H179)</f>
        <v>9.0"</v>
      </c>
      <c r="J1168" s="12" t="str">
        <f>(Mercedes!I179)</f>
        <v>25</v>
      </c>
      <c r="K1168" s="12" t="str">
        <f>(Mercedes!J179)</f>
        <v>5x112</v>
      </c>
      <c r="L1168" s="12">
        <f>(Mercedes!K179)</f>
        <v>66.56</v>
      </c>
      <c r="M1168" s="8" t="str">
        <f>(Mercedes!L179)</f>
        <v>Medium Offset</v>
      </c>
      <c r="N1168" s="8">
        <f>(Mercedes!M179)</f>
        <v>24.8</v>
      </c>
      <c r="O1168" s="9" t="str">
        <f>(Mercedes!N179)</f>
        <v>255/30R20</v>
      </c>
      <c r="P1168" s="60" t="str">
        <f>(Mercedes!O179)</f>
        <v>FF04</v>
      </c>
      <c r="Q1168" s="8" t="str">
        <f>(Mercedes!P179)</f>
        <v>04M010535013TM</v>
      </c>
      <c r="R1168" s="14">
        <f>(Mercedes!Q179)</f>
        <v>28</v>
      </c>
      <c r="S1168" s="12" t="str">
        <f>(Mercedes!R179)</f>
        <v>20"</v>
      </c>
      <c r="T1168" s="12" t="str">
        <f>(Mercedes!S179)</f>
        <v>10.5"</v>
      </c>
      <c r="U1168" s="12" t="str">
        <f>(Mercedes!T179)</f>
        <v>35</v>
      </c>
      <c r="V1168" s="12" t="str">
        <f>(Mercedes!U179)</f>
        <v>5x112</v>
      </c>
      <c r="W1168" s="12">
        <f>(Mercedes!V179)</f>
        <v>66.56</v>
      </c>
      <c r="X1168" s="8" t="str">
        <f>(Mercedes!W179)</f>
        <v>Medium Offset</v>
      </c>
      <c r="Y1168" s="8">
        <f>(Mercedes!X179)</f>
        <v>0</v>
      </c>
      <c r="Z1168" s="9" t="str">
        <f>(Mercedes!Y179)</f>
        <v>295/25R20</v>
      </c>
      <c r="AA1168" s="8" t="str">
        <f>(Mercedes!Z179)</f>
        <v>Customer may need to remove or modify dust cap</v>
      </c>
      <c r="AB1168" s="8" t="str">
        <f>(Mercedes!AA179)</f>
        <v>Included</v>
      </c>
      <c r="AC1168" s="8" t="str">
        <f>(Mercedes!AB179)</f>
        <v>LBM1415027C60-ZN</v>
      </c>
      <c r="AD1168" s="8">
        <f>(Mercedes!AC179)</f>
        <v>0</v>
      </c>
    </row>
    <row r="1169" spans="1:30" customFormat="1" x14ac:dyDescent="0.25">
      <c r="A1169" s="33" t="s">
        <v>1976</v>
      </c>
      <c r="B1169" s="8" t="str">
        <f>(Mercedes!A180)</f>
        <v>SL55 AMG (R230)</v>
      </c>
      <c r="C1169" s="9" t="str">
        <f>(Mercedes!B180)</f>
        <v>2003-2011</v>
      </c>
      <c r="D1169" s="59" t="str">
        <f>(Mercedes!C180)</f>
        <v>FF04</v>
      </c>
      <c r="E1169" s="8" t="str">
        <f>(Mercedes!D180)</f>
        <v>Liquid Metal</v>
      </c>
      <c r="F1169" s="8" t="str">
        <f>(Mercedes!E180)</f>
        <v>04M009025013LM</v>
      </c>
      <c r="G1169" s="14">
        <f>(Mercedes!F180)</f>
        <v>9</v>
      </c>
      <c r="H1169" s="12" t="str">
        <f>(Mercedes!G180)</f>
        <v>20"</v>
      </c>
      <c r="I1169" s="12" t="str">
        <f>(Mercedes!H180)</f>
        <v>9.0"</v>
      </c>
      <c r="J1169" s="12" t="str">
        <f>(Mercedes!I180)</f>
        <v>25</v>
      </c>
      <c r="K1169" s="12" t="str">
        <f>(Mercedes!J180)</f>
        <v>5x112</v>
      </c>
      <c r="L1169" s="12">
        <f>(Mercedes!K180)</f>
        <v>66.56</v>
      </c>
      <c r="M1169" s="8" t="str">
        <f>(Mercedes!L180)</f>
        <v>Medium Offset</v>
      </c>
      <c r="N1169" s="8">
        <f>(Mercedes!M180)</f>
        <v>24.8</v>
      </c>
      <c r="O1169" s="9" t="str">
        <f>(Mercedes!N180)</f>
        <v>255/30R20</v>
      </c>
      <c r="P1169" s="60" t="str">
        <f>(Mercedes!O180)</f>
        <v>FF04</v>
      </c>
      <c r="Q1169" s="8" t="str">
        <f>(Mercedes!P180)</f>
        <v>04M010535013LM</v>
      </c>
      <c r="R1169" s="14">
        <f>(Mercedes!Q180)</f>
        <v>1</v>
      </c>
      <c r="S1169" s="12" t="str">
        <f>(Mercedes!R180)</f>
        <v>20"</v>
      </c>
      <c r="T1169" s="12" t="str">
        <f>(Mercedes!S180)</f>
        <v>10.5"</v>
      </c>
      <c r="U1169" s="12" t="str">
        <f>(Mercedes!T180)</f>
        <v>35</v>
      </c>
      <c r="V1169" s="12" t="str">
        <f>(Mercedes!U180)</f>
        <v>5x112</v>
      </c>
      <c r="W1169" s="12">
        <f>(Mercedes!V180)</f>
        <v>66.56</v>
      </c>
      <c r="X1169" s="8" t="str">
        <f>(Mercedes!W180)</f>
        <v>Medium Offset</v>
      </c>
      <c r="Y1169" s="8">
        <f>(Mercedes!X180)</f>
        <v>0</v>
      </c>
      <c r="Z1169" s="9" t="str">
        <f>(Mercedes!Y180)</f>
        <v>295/25R20</v>
      </c>
      <c r="AA1169" s="8" t="str">
        <f>(Mercedes!Z180)</f>
        <v>Customer may need to remove or modify dust cap</v>
      </c>
      <c r="AB1169" s="8">
        <f>(Mercedes!AA180)</f>
        <v>0</v>
      </c>
      <c r="AC1169" s="8" t="str">
        <f>(Mercedes!AB180)</f>
        <v>LBM1415027C60-ZN</v>
      </c>
      <c r="AD1169" s="8">
        <f>(Mercedes!AC180)</f>
        <v>0</v>
      </c>
    </row>
    <row r="1170" spans="1:30" customFormat="1" x14ac:dyDescent="0.25">
      <c r="A1170" s="33" t="s">
        <v>1976</v>
      </c>
      <c r="B1170" s="8" t="str">
        <f>(Mercedes!A181)</f>
        <v>SL55 AMG (R230)</v>
      </c>
      <c r="C1170" s="9" t="str">
        <f>(Mercedes!B181)</f>
        <v>2003-2011</v>
      </c>
      <c r="D1170" s="59" t="str">
        <f>(Mercedes!C181)</f>
        <v>FF10</v>
      </c>
      <c r="E1170" s="8" t="str">
        <f>(Mercedes!D181)</f>
        <v>Tarmac</v>
      </c>
      <c r="F1170" s="8" t="str">
        <f>(Mercedes!E181)</f>
        <v>10M009025013TM</v>
      </c>
      <c r="G1170" s="14">
        <f>(Mercedes!F181)</f>
        <v>24</v>
      </c>
      <c r="H1170" s="12" t="str">
        <f>(Mercedes!G181)</f>
        <v>20"</v>
      </c>
      <c r="I1170" s="12" t="str">
        <f>(Mercedes!H181)</f>
        <v>9.0"</v>
      </c>
      <c r="J1170" s="12" t="str">
        <f>(Mercedes!I181)</f>
        <v>25</v>
      </c>
      <c r="K1170" s="12" t="str">
        <f>(Mercedes!J181)</f>
        <v>5x112</v>
      </c>
      <c r="L1170" s="12">
        <f>(Mercedes!K181)</f>
        <v>66.56</v>
      </c>
      <c r="M1170" s="8" t="str">
        <f>(Mercedes!L181)</f>
        <v>Medium Offset</v>
      </c>
      <c r="N1170" s="8">
        <f>(Mercedes!M181)</f>
        <v>0</v>
      </c>
      <c r="O1170" s="9" t="str">
        <f>(Mercedes!N181)</f>
        <v>255/30R20</v>
      </c>
      <c r="P1170" s="60" t="str">
        <f>(Mercedes!O181)</f>
        <v>FF10</v>
      </c>
      <c r="Q1170" s="8" t="str">
        <f>(Mercedes!P181)</f>
        <v>10M010535013TM</v>
      </c>
      <c r="R1170" s="14">
        <f>(Mercedes!Q181)</f>
        <v>68</v>
      </c>
      <c r="S1170" s="12" t="str">
        <f>(Mercedes!R181)</f>
        <v>20"</v>
      </c>
      <c r="T1170" s="12" t="str">
        <f>(Mercedes!S181)</f>
        <v>10.5"</v>
      </c>
      <c r="U1170" s="12" t="str">
        <f>(Mercedes!T181)</f>
        <v>35</v>
      </c>
      <c r="V1170" s="12" t="str">
        <f>(Mercedes!U181)</f>
        <v>5x112</v>
      </c>
      <c r="W1170" s="12">
        <f>(Mercedes!V181)</f>
        <v>66.56</v>
      </c>
      <c r="X1170" s="8" t="str">
        <f>(Mercedes!W181)</f>
        <v>Medium Offset</v>
      </c>
      <c r="Y1170" s="8">
        <f>(Mercedes!X181)</f>
        <v>0</v>
      </c>
      <c r="Z1170" s="9" t="str">
        <f>(Mercedes!Y181)</f>
        <v>295/25R20</v>
      </c>
      <c r="AA1170" s="8" t="str">
        <f>(Mercedes!Z181)</f>
        <v>Customer may need to remove or modify dust cap</v>
      </c>
      <c r="AB1170" s="8" t="str">
        <f>(Mercedes!AA181)</f>
        <v>Included</v>
      </c>
      <c r="AC1170" s="8" t="str">
        <f>(Mercedes!AB181)</f>
        <v>LBM1415027C60-ZN</v>
      </c>
      <c r="AD1170" s="8">
        <f>(Mercedes!AC181)</f>
        <v>0</v>
      </c>
    </row>
    <row r="1171" spans="1:30" customFormat="1" x14ac:dyDescent="0.25">
      <c r="A1171" s="33" t="s">
        <v>1976</v>
      </c>
      <c r="B1171" s="8" t="str">
        <f>(Mercedes!A182)</f>
        <v>SL55 AMG (R230)</v>
      </c>
      <c r="C1171" s="9" t="str">
        <f>(Mercedes!B182)</f>
        <v>2003-2011</v>
      </c>
      <c r="D1171" s="59" t="str">
        <f>(Mercedes!C182)</f>
        <v>FF10</v>
      </c>
      <c r="E1171" s="8" t="str">
        <f>(Mercedes!D182)</f>
        <v>Liquid Metal</v>
      </c>
      <c r="F1171" s="8" t="str">
        <f>(Mercedes!E182)</f>
        <v>10M009025013LM</v>
      </c>
      <c r="G1171" s="14">
        <f>(Mercedes!F182)</f>
        <v>8</v>
      </c>
      <c r="H1171" s="12" t="str">
        <f>(Mercedes!G182)</f>
        <v>20"</v>
      </c>
      <c r="I1171" s="12" t="str">
        <f>(Mercedes!H182)</f>
        <v>9.0"</v>
      </c>
      <c r="J1171" s="12" t="str">
        <f>(Mercedes!I182)</f>
        <v>25</v>
      </c>
      <c r="K1171" s="12" t="str">
        <f>(Mercedes!J182)</f>
        <v>5x112</v>
      </c>
      <c r="L1171" s="12">
        <f>(Mercedes!K182)</f>
        <v>66.56</v>
      </c>
      <c r="M1171" s="8" t="str">
        <f>(Mercedes!L182)</f>
        <v>Medium Offset</v>
      </c>
      <c r="N1171" s="8">
        <f>(Mercedes!M182)</f>
        <v>0</v>
      </c>
      <c r="O1171" s="9" t="str">
        <f>(Mercedes!N182)</f>
        <v>255/30R20</v>
      </c>
      <c r="P1171" s="60" t="str">
        <f>(Mercedes!O182)</f>
        <v>FF10</v>
      </c>
      <c r="Q1171" s="8" t="str">
        <f>(Mercedes!P182)</f>
        <v>10M010535013LM</v>
      </c>
      <c r="R1171" s="14">
        <f>(Mercedes!Q182)</f>
        <v>10</v>
      </c>
      <c r="S1171" s="12" t="str">
        <f>(Mercedes!R182)</f>
        <v>20"</v>
      </c>
      <c r="T1171" s="12" t="str">
        <f>(Mercedes!S182)</f>
        <v>10.5"</v>
      </c>
      <c r="U1171" s="12" t="str">
        <f>(Mercedes!T182)</f>
        <v>35</v>
      </c>
      <c r="V1171" s="12" t="str">
        <f>(Mercedes!U182)</f>
        <v>5x112</v>
      </c>
      <c r="W1171" s="12">
        <f>(Mercedes!V182)</f>
        <v>66.56</v>
      </c>
      <c r="X1171" s="8" t="str">
        <f>(Mercedes!W182)</f>
        <v>Medium Offset</v>
      </c>
      <c r="Y1171" s="8">
        <f>(Mercedes!X182)</f>
        <v>0</v>
      </c>
      <c r="Z1171" s="9" t="str">
        <f>(Mercedes!Y182)</f>
        <v>295/25R20</v>
      </c>
      <c r="AA1171" s="8" t="str">
        <f>(Mercedes!Z182)</f>
        <v>Customer may need to remove or modify dust cap</v>
      </c>
      <c r="AB1171" s="8" t="str">
        <f>(Mercedes!AA182)</f>
        <v>Included</v>
      </c>
      <c r="AC1171" s="8" t="str">
        <f>(Mercedes!AB182)</f>
        <v>LBM1415027C60-ZN</v>
      </c>
      <c r="AD1171" s="8">
        <f>(Mercedes!AC182)</f>
        <v>0</v>
      </c>
    </row>
    <row r="1172" spans="1:30" customFormat="1" x14ac:dyDescent="0.25">
      <c r="A1172" s="33" t="s">
        <v>1976</v>
      </c>
      <c r="B1172" s="8" t="str">
        <f>(Mercedes!A183)</f>
        <v>SL55 AMG (R230)</v>
      </c>
      <c r="C1172" s="9" t="str">
        <f>(Mercedes!B183)</f>
        <v>2003-2011</v>
      </c>
      <c r="D1172" s="59" t="str">
        <f>(Mercedes!C183)</f>
        <v>FF11</v>
      </c>
      <c r="E1172" s="8" t="str">
        <f>(Mercedes!D183)</f>
        <v>Tarmac</v>
      </c>
      <c r="F1172" s="8" t="str">
        <f>(Mercedes!E183)</f>
        <v>11M009025013TM</v>
      </c>
      <c r="G1172" s="14">
        <f>(Mercedes!F183)</f>
        <v>22</v>
      </c>
      <c r="H1172" s="12" t="str">
        <f>(Mercedes!G183)</f>
        <v>20"</v>
      </c>
      <c r="I1172" s="12" t="str">
        <f>(Mercedes!H183)</f>
        <v>9.0"</v>
      </c>
      <c r="J1172" s="12" t="str">
        <f>(Mercedes!I183)</f>
        <v>25</v>
      </c>
      <c r="K1172" s="12" t="str">
        <f>(Mercedes!J183)</f>
        <v>5x112</v>
      </c>
      <c r="L1172" s="12">
        <f>(Mercedes!K183)</f>
        <v>66.56</v>
      </c>
      <c r="M1172" s="8" t="str">
        <f>(Mercedes!L183)</f>
        <v>Medium Offset</v>
      </c>
      <c r="N1172" s="8">
        <f>(Mercedes!M183)</f>
        <v>0</v>
      </c>
      <c r="O1172" s="9" t="str">
        <f>(Mercedes!N183)</f>
        <v>255/30R20</v>
      </c>
      <c r="P1172" s="60" t="str">
        <f>(Mercedes!O183)</f>
        <v>FF11</v>
      </c>
      <c r="Q1172" s="8" t="str">
        <f>(Mercedes!P183)</f>
        <v>11M010535013TM</v>
      </c>
      <c r="R1172" s="14">
        <f>(Mercedes!Q183)</f>
        <v>23</v>
      </c>
      <c r="S1172" s="12" t="str">
        <f>(Mercedes!R183)</f>
        <v>20"</v>
      </c>
      <c r="T1172" s="12" t="str">
        <f>(Mercedes!S183)</f>
        <v>10.5"</v>
      </c>
      <c r="U1172" s="12" t="str">
        <f>(Mercedes!T183)</f>
        <v>35</v>
      </c>
      <c r="V1172" s="12" t="str">
        <f>(Mercedes!U183)</f>
        <v>5x112</v>
      </c>
      <c r="W1172" s="12">
        <f>(Mercedes!V183)</f>
        <v>66.56</v>
      </c>
      <c r="X1172" s="8" t="str">
        <f>(Mercedes!W183)</f>
        <v>Medium Offset</v>
      </c>
      <c r="Y1172" s="8">
        <f>(Mercedes!X183)</f>
        <v>0</v>
      </c>
      <c r="Z1172" s="9" t="str">
        <f>(Mercedes!Y183)</f>
        <v>295/25R20</v>
      </c>
      <c r="AA1172" s="8" t="str">
        <f>(Mercedes!Z183)</f>
        <v>Customer may need to remove or modify dust cap</v>
      </c>
      <c r="AB1172" s="8" t="str">
        <f>(Mercedes!AA183)</f>
        <v>Included</v>
      </c>
      <c r="AC1172" s="8" t="str">
        <f>(Mercedes!AB183)</f>
        <v>LBM1415027C60-ZN</v>
      </c>
      <c r="AD1172" s="8">
        <f>(Mercedes!AC183)</f>
        <v>0</v>
      </c>
    </row>
    <row r="1173" spans="1:30" customFormat="1" x14ac:dyDescent="0.25">
      <c r="A1173" s="33" t="s">
        <v>1976</v>
      </c>
      <c r="B1173" s="8" t="str">
        <f>(Mercedes!A184)</f>
        <v>SL55 AMG (R230)</v>
      </c>
      <c r="C1173" s="9" t="str">
        <f>(Mercedes!B184)</f>
        <v>2003-2011</v>
      </c>
      <c r="D1173" s="59" t="str">
        <f>(Mercedes!C184)</f>
        <v>FF11</v>
      </c>
      <c r="E1173" s="8" t="str">
        <f>(Mercedes!D184)</f>
        <v>Liquid Metal</v>
      </c>
      <c r="F1173" s="8" t="str">
        <f>(Mercedes!E184)</f>
        <v>11M009025013LM</v>
      </c>
      <c r="G1173" s="14">
        <f>(Mercedes!F184)</f>
        <v>5</v>
      </c>
      <c r="H1173" s="12" t="str">
        <f>(Mercedes!G184)</f>
        <v>20"</v>
      </c>
      <c r="I1173" s="12" t="str">
        <f>(Mercedes!H184)</f>
        <v>9.0"</v>
      </c>
      <c r="J1173" s="12" t="str">
        <f>(Mercedes!I184)</f>
        <v>25</v>
      </c>
      <c r="K1173" s="12" t="str">
        <f>(Mercedes!J184)</f>
        <v>5x112</v>
      </c>
      <c r="L1173" s="12">
        <f>(Mercedes!K184)</f>
        <v>66.56</v>
      </c>
      <c r="M1173" s="8" t="str">
        <f>(Mercedes!L184)</f>
        <v>Medium Offset</v>
      </c>
      <c r="N1173" s="8">
        <f>(Mercedes!M184)</f>
        <v>0</v>
      </c>
      <c r="O1173" s="9" t="str">
        <f>(Mercedes!N184)</f>
        <v>255/30R20</v>
      </c>
      <c r="P1173" s="60" t="str">
        <f>(Mercedes!O184)</f>
        <v>FF11</v>
      </c>
      <c r="Q1173" s="8" t="str">
        <f>(Mercedes!P184)</f>
        <v>11M010535013LM</v>
      </c>
      <c r="R1173" s="14">
        <f>(Mercedes!Q184)</f>
        <v>13</v>
      </c>
      <c r="S1173" s="12" t="str">
        <f>(Mercedes!R184)</f>
        <v>20"</v>
      </c>
      <c r="T1173" s="12" t="str">
        <f>(Mercedes!S184)</f>
        <v>10.5"</v>
      </c>
      <c r="U1173" s="12" t="str">
        <f>(Mercedes!T184)</f>
        <v>35</v>
      </c>
      <c r="V1173" s="12" t="str">
        <f>(Mercedes!U184)</f>
        <v>5x112</v>
      </c>
      <c r="W1173" s="12">
        <f>(Mercedes!V184)</f>
        <v>66.56</v>
      </c>
      <c r="X1173" s="8" t="str">
        <f>(Mercedes!W184)</f>
        <v>Medium Offset</v>
      </c>
      <c r="Y1173" s="8">
        <f>(Mercedes!X184)</f>
        <v>0</v>
      </c>
      <c r="Z1173" s="9" t="str">
        <f>(Mercedes!Y184)</f>
        <v>295/25R20</v>
      </c>
      <c r="AA1173" s="8" t="str">
        <f>(Mercedes!Z184)</f>
        <v>Customer may need to remove or modify dust cap</v>
      </c>
      <c r="AB1173" s="8" t="str">
        <f>(Mercedes!AA184)</f>
        <v>Included</v>
      </c>
      <c r="AC1173" s="8" t="str">
        <f>(Mercedes!AB184)</f>
        <v>LBM1415027C60-ZN</v>
      </c>
      <c r="AD1173" s="8">
        <f>(Mercedes!AC184)</f>
        <v>0</v>
      </c>
    </row>
    <row r="1174" spans="1:30" customFormat="1" x14ac:dyDescent="0.25">
      <c r="A1174" s="33" t="s">
        <v>1976</v>
      </c>
      <c r="B1174" s="8" t="str">
        <f>(Mercedes!A185)</f>
        <v>SL55 AMG (R230)</v>
      </c>
      <c r="C1174" s="9" t="str">
        <f>(Mercedes!B185)</f>
        <v>2003-2011</v>
      </c>
      <c r="D1174" s="59" t="str">
        <f>(Mercedes!C185)</f>
        <v>FF15</v>
      </c>
      <c r="E1174" s="8" t="str">
        <f>(Mercedes!D185)</f>
        <v>Tarmac</v>
      </c>
      <c r="F1174" s="8" t="str">
        <f>(Mercedes!E185)</f>
        <v>15M009025013TM</v>
      </c>
      <c r="G1174" s="14">
        <f>(Mercedes!F185)</f>
        <v>24</v>
      </c>
      <c r="H1174" s="12" t="str">
        <f>(Mercedes!G185)</f>
        <v>20"</v>
      </c>
      <c r="I1174" s="12" t="str">
        <f>(Mercedes!H185)</f>
        <v>9.0"</v>
      </c>
      <c r="J1174" s="12" t="str">
        <f>(Mercedes!I185)</f>
        <v>25</v>
      </c>
      <c r="K1174" s="12" t="str">
        <f>(Mercedes!J185)</f>
        <v>5x112</v>
      </c>
      <c r="L1174" s="12">
        <f>(Mercedes!K185)</f>
        <v>66.56</v>
      </c>
      <c r="M1174" s="8" t="str">
        <f>(Mercedes!L185)</f>
        <v>Medium Offset</v>
      </c>
      <c r="N1174" s="8">
        <f>(Mercedes!M185)</f>
        <v>23.4</v>
      </c>
      <c r="O1174" s="9" t="str">
        <f>(Mercedes!N185)</f>
        <v>255/30R20</v>
      </c>
      <c r="P1174" s="60" t="str">
        <f>(Mercedes!O185)</f>
        <v>FF15</v>
      </c>
      <c r="Q1174" s="8" t="str">
        <f>(Mercedes!P185)</f>
        <v>15M010535013TM</v>
      </c>
      <c r="R1174" s="14">
        <f>(Mercedes!Q185)</f>
        <v>6</v>
      </c>
      <c r="S1174" s="12" t="str">
        <f>(Mercedes!R185)</f>
        <v>20"</v>
      </c>
      <c r="T1174" s="12" t="str">
        <f>(Mercedes!S185)</f>
        <v>10.5"</v>
      </c>
      <c r="U1174" s="12" t="str">
        <f>(Mercedes!T185)</f>
        <v>35</v>
      </c>
      <c r="V1174" s="12" t="str">
        <f>(Mercedes!U185)</f>
        <v>5x112</v>
      </c>
      <c r="W1174" s="12">
        <f>(Mercedes!V185)</f>
        <v>66.56</v>
      </c>
      <c r="X1174" s="8" t="str">
        <f>(Mercedes!W185)</f>
        <v>Medium Offset</v>
      </c>
      <c r="Y1174" s="8">
        <f>(Mercedes!X185)</f>
        <v>25.6</v>
      </c>
      <c r="Z1174" s="9" t="str">
        <f>(Mercedes!Y185)</f>
        <v>295/25R20</v>
      </c>
      <c r="AA1174" s="8" t="str">
        <f>(Mercedes!Z185)</f>
        <v>Customer may need to remove or modify dust cap</v>
      </c>
      <c r="AB1174" s="8" t="str">
        <f>(Mercedes!AA185)</f>
        <v>Included</v>
      </c>
      <c r="AC1174" s="8" t="str">
        <f>(Mercedes!AB185)</f>
        <v>LBM1415027C60-ZN</v>
      </c>
      <c r="AD1174" s="8">
        <f>(Mercedes!AC185)</f>
        <v>0</v>
      </c>
    </row>
    <row r="1175" spans="1:30" customFormat="1" x14ac:dyDescent="0.25">
      <c r="A1175" s="33" t="s">
        <v>1976</v>
      </c>
      <c r="B1175" s="8" t="str">
        <f>(Mercedes!A186)</f>
        <v>SL63 AMG (R230)</v>
      </c>
      <c r="C1175" s="9" t="str">
        <f>(Mercedes!B186)</f>
        <v>2008-2011</v>
      </c>
      <c r="D1175" s="59" t="str">
        <f>(Mercedes!C186)</f>
        <v>FF01</v>
      </c>
      <c r="E1175" s="8" t="str">
        <f>(Mercedes!D186)</f>
        <v>Tarmac</v>
      </c>
      <c r="F1175" s="8" t="str">
        <f>(Mercedes!E186)</f>
        <v>01M009025013TM</v>
      </c>
      <c r="G1175" s="14">
        <f>(Mercedes!F186)</f>
        <v>0</v>
      </c>
      <c r="H1175" s="12" t="str">
        <f>(Mercedes!G186)</f>
        <v>20"</v>
      </c>
      <c r="I1175" s="12" t="str">
        <f>(Mercedes!H186)</f>
        <v>9.0"</v>
      </c>
      <c r="J1175" s="12" t="str">
        <f>(Mercedes!I186)</f>
        <v>25</v>
      </c>
      <c r="K1175" s="12" t="str">
        <f>(Mercedes!J186)</f>
        <v>5x112</v>
      </c>
      <c r="L1175" s="12">
        <f>(Mercedes!K186)</f>
        <v>66.56</v>
      </c>
      <c r="M1175" s="8" t="str">
        <f>(Mercedes!L186)</f>
        <v>Medium Offset</v>
      </c>
      <c r="N1175" s="8">
        <f>(Mercedes!M186)</f>
        <v>25.8</v>
      </c>
      <c r="O1175" s="9" t="str">
        <f>(Mercedes!N186)</f>
        <v>255/30R20</v>
      </c>
      <c r="P1175" s="60" t="str">
        <f>(Mercedes!O186)</f>
        <v>FF01</v>
      </c>
      <c r="Q1175" s="8" t="str">
        <f>(Mercedes!P186)</f>
        <v>01M010535013TM</v>
      </c>
      <c r="R1175" s="14">
        <f>(Mercedes!Q186)</f>
        <v>1</v>
      </c>
      <c r="S1175" s="12" t="str">
        <f>(Mercedes!R186)</f>
        <v>20"</v>
      </c>
      <c r="T1175" s="12" t="str">
        <f>(Mercedes!S186)</f>
        <v>10.5"</v>
      </c>
      <c r="U1175" s="12" t="str">
        <f>(Mercedes!T186)</f>
        <v>35</v>
      </c>
      <c r="V1175" s="12" t="str">
        <f>(Mercedes!U186)</f>
        <v>5x112</v>
      </c>
      <c r="W1175" s="12">
        <f>(Mercedes!V186)</f>
        <v>66.56</v>
      </c>
      <c r="X1175" s="8" t="str">
        <f>(Mercedes!W186)</f>
        <v>Medium Offset</v>
      </c>
      <c r="Y1175" s="8">
        <f>(Mercedes!X186)</f>
        <v>28</v>
      </c>
      <c r="Z1175" s="9" t="str">
        <f>(Mercedes!Y186)</f>
        <v>295/25R20</v>
      </c>
      <c r="AA1175" s="8" t="str">
        <f>(Mercedes!Z186)</f>
        <v>Customer may need to remove or modify dust cap</v>
      </c>
      <c r="AB1175" s="8" t="str">
        <f>(Mercedes!AA186)</f>
        <v>Included</v>
      </c>
      <c r="AC1175" s="8" t="str">
        <f>(Mercedes!AB186)</f>
        <v>LBM1415027C60-ZN</v>
      </c>
      <c r="AD1175" s="8">
        <f>(Mercedes!AC186)</f>
        <v>0</v>
      </c>
    </row>
    <row r="1176" spans="1:30" customFormat="1" x14ac:dyDescent="0.25">
      <c r="A1176" s="33" t="s">
        <v>1976</v>
      </c>
      <c r="B1176" s="8" t="str">
        <f>(Mercedes!A187)</f>
        <v>SL63 AMG (R230)</v>
      </c>
      <c r="C1176" s="9" t="str">
        <f>(Mercedes!B187)</f>
        <v>2008-2011</v>
      </c>
      <c r="D1176" s="59" t="str">
        <f>(Mercedes!C187)</f>
        <v>FF01</v>
      </c>
      <c r="E1176" s="8" t="str">
        <f>(Mercedes!D187)</f>
        <v>Liquid Silver</v>
      </c>
      <c r="F1176" s="8" t="str">
        <f>(Mercedes!E187)</f>
        <v>01M009025013LS</v>
      </c>
      <c r="G1176" s="14">
        <f>(Mercedes!F187)</f>
        <v>34</v>
      </c>
      <c r="H1176" s="12" t="str">
        <f>(Mercedes!G187)</f>
        <v>20"</v>
      </c>
      <c r="I1176" s="12" t="str">
        <f>(Mercedes!H187)</f>
        <v>9.0"</v>
      </c>
      <c r="J1176" s="12" t="str">
        <f>(Mercedes!I187)</f>
        <v>25</v>
      </c>
      <c r="K1176" s="12" t="str">
        <f>(Mercedes!J187)</f>
        <v>5x112</v>
      </c>
      <c r="L1176" s="12">
        <f>(Mercedes!K187)</f>
        <v>66.56</v>
      </c>
      <c r="M1176" s="8" t="str">
        <f>(Mercedes!L187)</f>
        <v>Medium Offset</v>
      </c>
      <c r="N1176" s="8">
        <f>(Mercedes!M187)</f>
        <v>25.8</v>
      </c>
      <c r="O1176" s="9" t="str">
        <f>(Mercedes!N187)</f>
        <v>255/30R20</v>
      </c>
      <c r="P1176" s="60" t="str">
        <f>(Mercedes!O187)</f>
        <v>FF01</v>
      </c>
      <c r="Q1176" s="8" t="str">
        <f>(Mercedes!P187)</f>
        <v>01M010535013LS</v>
      </c>
      <c r="R1176" s="14">
        <f>(Mercedes!Q187)</f>
        <v>26</v>
      </c>
      <c r="S1176" s="12" t="str">
        <f>(Mercedes!R187)</f>
        <v>20"</v>
      </c>
      <c r="T1176" s="12" t="str">
        <f>(Mercedes!S187)</f>
        <v>10.5"</v>
      </c>
      <c r="U1176" s="12" t="str">
        <f>(Mercedes!T187)</f>
        <v>35</v>
      </c>
      <c r="V1176" s="12" t="str">
        <f>(Mercedes!U187)</f>
        <v>5x112</v>
      </c>
      <c r="W1176" s="12">
        <f>(Mercedes!V187)</f>
        <v>66.56</v>
      </c>
      <c r="X1176" s="8" t="str">
        <f>(Mercedes!W187)</f>
        <v>Medium Offset</v>
      </c>
      <c r="Y1176" s="8">
        <f>(Mercedes!X187)</f>
        <v>28</v>
      </c>
      <c r="Z1176" s="9" t="str">
        <f>(Mercedes!Y187)</f>
        <v>295/25R20</v>
      </c>
      <c r="AA1176" s="8" t="str">
        <f>(Mercedes!Z187)</f>
        <v>Customer may need to remove or modify dust cap</v>
      </c>
      <c r="AB1176" s="8">
        <f>(Mercedes!AA187)</f>
        <v>0</v>
      </c>
      <c r="AC1176" s="8" t="str">
        <f>(Mercedes!AB187)</f>
        <v>LBM1415027C60-ZN</v>
      </c>
      <c r="AD1176" s="8">
        <f>(Mercedes!AC187)</f>
        <v>0</v>
      </c>
    </row>
    <row r="1177" spans="1:30" customFormat="1" x14ac:dyDescent="0.25">
      <c r="A1177" s="33" t="s">
        <v>1976</v>
      </c>
      <c r="B1177" s="8" t="str">
        <f>(Mercedes!A188)</f>
        <v>SL63 AMG (R230)</v>
      </c>
      <c r="C1177" s="9" t="str">
        <f>(Mercedes!B188)</f>
        <v>2008-2011</v>
      </c>
      <c r="D1177" s="59" t="str">
        <f>(Mercedes!C188)</f>
        <v>FF04</v>
      </c>
      <c r="E1177" s="8" t="str">
        <f>(Mercedes!D188)</f>
        <v>Tarmac</v>
      </c>
      <c r="F1177" s="8" t="str">
        <f>(Mercedes!E188)</f>
        <v>04M009025013TM</v>
      </c>
      <c r="G1177" s="14">
        <f>(Mercedes!F188)</f>
        <v>7</v>
      </c>
      <c r="H1177" s="12" t="str">
        <f>(Mercedes!G188)</f>
        <v>20"</v>
      </c>
      <c r="I1177" s="12" t="str">
        <f>(Mercedes!H188)</f>
        <v>9.0"</v>
      </c>
      <c r="J1177" s="12" t="str">
        <f>(Mercedes!I188)</f>
        <v>25</v>
      </c>
      <c r="K1177" s="12" t="str">
        <f>(Mercedes!J188)</f>
        <v>5x112</v>
      </c>
      <c r="L1177" s="12">
        <f>(Mercedes!K188)</f>
        <v>66.56</v>
      </c>
      <c r="M1177" s="8" t="str">
        <f>(Mercedes!L188)</f>
        <v>Medium Offset</v>
      </c>
      <c r="N1177" s="8">
        <f>(Mercedes!M188)</f>
        <v>24.8</v>
      </c>
      <c r="O1177" s="9" t="str">
        <f>(Mercedes!N188)</f>
        <v>255/30R20</v>
      </c>
      <c r="P1177" s="60" t="str">
        <f>(Mercedes!O188)</f>
        <v>FF04</v>
      </c>
      <c r="Q1177" s="8" t="str">
        <f>(Mercedes!P188)</f>
        <v>04M010535013TM</v>
      </c>
      <c r="R1177" s="14">
        <f>(Mercedes!Q188)</f>
        <v>28</v>
      </c>
      <c r="S1177" s="12" t="str">
        <f>(Mercedes!R188)</f>
        <v>20"</v>
      </c>
      <c r="T1177" s="12" t="str">
        <f>(Mercedes!S188)</f>
        <v>10.5"</v>
      </c>
      <c r="U1177" s="12" t="str">
        <f>(Mercedes!T188)</f>
        <v>35</v>
      </c>
      <c r="V1177" s="12" t="str">
        <f>(Mercedes!U188)</f>
        <v>5x112</v>
      </c>
      <c r="W1177" s="12">
        <f>(Mercedes!V188)</f>
        <v>66.56</v>
      </c>
      <c r="X1177" s="8" t="str">
        <f>(Mercedes!W188)</f>
        <v>Medium Offset</v>
      </c>
      <c r="Y1177" s="8">
        <f>(Mercedes!X188)</f>
        <v>0</v>
      </c>
      <c r="Z1177" s="9" t="str">
        <f>(Mercedes!Y188)</f>
        <v>295/25R20</v>
      </c>
      <c r="AA1177" s="8" t="str">
        <f>(Mercedes!Z188)</f>
        <v>Customer may need to remove or modify dust cap</v>
      </c>
      <c r="AB1177" s="8" t="str">
        <f>(Mercedes!AA188)</f>
        <v>Included</v>
      </c>
      <c r="AC1177" s="8" t="str">
        <f>(Mercedes!AB188)</f>
        <v>LBM1415027C60-ZN</v>
      </c>
      <c r="AD1177" s="8">
        <f>(Mercedes!AC188)</f>
        <v>0</v>
      </c>
    </row>
    <row r="1178" spans="1:30" customFormat="1" x14ac:dyDescent="0.25">
      <c r="A1178" s="33" t="s">
        <v>1976</v>
      </c>
      <c r="B1178" s="8" t="str">
        <f>(Mercedes!A189)</f>
        <v>SL63 AMG (R230)</v>
      </c>
      <c r="C1178" s="9" t="str">
        <f>(Mercedes!B189)</f>
        <v>2008-2011</v>
      </c>
      <c r="D1178" s="59" t="str">
        <f>(Mercedes!C189)</f>
        <v>FF04</v>
      </c>
      <c r="E1178" s="8" t="str">
        <f>(Mercedes!D189)</f>
        <v>Liquid Metal</v>
      </c>
      <c r="F1178" s="8" t="str">
        <f>(Mercedes!E189)</f>
        <v>04M009025013LM</v>
      </c>
      <c r="G1178" s="14">
        <f>(Mercedes!F189)</f>
        <v>9</v>
      </c>
      <c r="H1178" s="12" t="str">
        <f>(Mercedes!G189)</f>
        <v>20"</v>
      </c>
      <c r="I1178" s="12" t="str">
        <f>(Mercedes!H189)</f>
        <v>9.0"</v>
      </c>
      <c r="J1178" s="12" t="str">
        <f>(Mercedes!I189)</f>
        <v>25</v>
      </c>
      <c r="K1178" s="12" t="str">
        <f>(Mercedes!J189)</f>
        <v>5x112</v>
      </c>
      <c r="L1178" s="12">
        <f>(Mercedes!K189)</f>
        <v>66.56</v>
      </c>
      <c r="M1178" s="8" t="str">
        <f>(Mercedes!L189)</f>
        <v>Medium Offset</v>
      </c>
      <c r="N1178" s="8">
        <f>(Mercedes!M189)</f>
        <v>24.8</v>
      </c>
      <c r="O1178" s="9" t="str">
        <f>(Mercedes!N189)</f>
        <v>255/30R20</v>
      </c>
      <c r="P1178" s="60" t="str">
        <f>(Mercedes!O189)</f>
        <v>FF04</v>
      </c>
      <c r="Q1178" s="8" t="str">
        <f>(Mercedes!P189)</f>
        <v>04M010535013LM</v>
      </c>
      <c r="R1178" s="14">
        <f>(Mercedes!Q189)</f>
        <v>1</v>
      </c>
      <c r="S1178" s="12" t="str">
        <f>(Mercedes!R189)</f>
        <v>20"</v>
      </c>
      <c r="T1178" s="12" t="str">
        <f>(Mercedes!S189)</f>
        <v>10.5"</v>
      </c>
      <c r="U1178" s="12" t="str">
        <f>(Mercedes!T189)</f>
        <v>35</v>
      </c>
      <c r="V1178" s="12" t="str">
        <f>(Mercedes!U189)</f>
        <v>5x112</v>
      </c>
      <c r="W1178" s="12">
        <f>(Mercedes!V189)</f>
        <v>66.56</v>
      </c>
      <c r="X1178" s="8" t="str">
        <f>(Mercedes!W189)</f>
        <v>Medium Offset</v>
      </c>
      <c r="Y1178" s="8">
        <f>(Mercedes!X189)</f>
        <v>0</v>
      </c>
      <c r="Z1178" s="9" t="str">
        <f>(Mercedes!Y189)</f>
        <v>295/25R20</v>
      </c>
      <c r="AA1178" s="8" t="str">
        <f>(Mercedes!Z189)</f>
        <v>Customer may need to remove or modify dust cap</v>
      </c>
      <c r="AB1178" s="8">
        <f>(Mercedes!AA189)</f>
        <v>0</v>
      </c>
      <c r="AC1178" s="8" t="str">
        <f>(Mercedes!AB189)</f>
        <v>LBM1415027C60-ZN</v>
      </c>
      <c r="AD1178" s="8">
        <f>(Mercedes!AC189)</f>
        <v>0</v>
      </c>
    </row>
    <row r="1179" spans="1:30" customFormat="1" x14ac:dyDescent="0.25">
      <c r="A1179" s="33" t="s">
        <v>1976</v>
      </c>
      <c r="B1179" s="8" t="str">
        <f>(Mercedes!A190)</f>
        <v>SL63 AMG (R230)</v>
      </c>
      <c r="C1179" s="9" t="str">
        <f>(Mercedes!B190)</f>
        <v>2008-2011</v>
      </c>
      <c r="D1179" s="59" t="str">
        <f>(Mercedes!C190)</f>
        <v>FF10</v>
      </c>
      <c r="E1179" s="8" t="str">
        <f>(Mercedes!D190)</f>
        <v>Tarmac</v>
      </c>
      <c r="F1179" s="8" t="str">
        <f>(Mercedes!E190)</f>
        <v>10M009025013TM</v>
      </c>
      <c r="G1179" s="14">
        <f>(Mercedes!F190)</f>
        <v>24</v>
      </c>
      <c r="H1179" s="12" t="str">
        <f>(Mercedes!G190)</f>
        <v>20"</v>
      </c>
      <c r="I1179" s="12" t="str">
        <f>(Mercedes!H190)</f>
        <v>9.0"</v>
      </c>
      <c r="J1179" s="12" t="str">
        <f>(Mercedes!I190)</f>
        <v>25</v>
      </c>
      <c r="K1179" s="12" t="str">
        <f>(Mercedes!J190)</f>
        <v>5x112</v>
      </c>
      <c r="L1179" s="12">
        <f>(Mercedes!K190)</f>
        <v>66.56</v>
      </c>
      <c r="M1179" s="8" t="str">
        <f>(Mercedes!L190)</f>
        <v>Medium Offset</v>
      </c>
      <c r="N1179" s="8">
        <f>(Mercedes!M190)</f>
        <v>0</v>
      </c>
      <c r="O1179" s="9" t="str">
        <f>(Mercedes!N190)</f>
        <v>255/30R20</v>
      </c>
      <c r="P1179" s="60" t="str">
        <f>(Mercedes!O190)</f>
        <v>FF10</v>
      </c>
      <c r="Q1179" s="8" t="str">
        <f>(Mercedes!P190)</f>
        <v>10M010535013TM</v>
      </c>
      <c r="R1179" s="14">
        <f>(Mercedes!Q190)</f>
        <v>68</v>
      </c>
      <c r="S1179" s="12" t="str">
        <f>(Mercedes!R190)</f>
        <v>20"</v>
      </c>
      <c r="T1179" s="12" t="str">
        <f>(Mercedes!S190)</f>
        <v>10.5"</v>
      </c>
      <c r="U1179" s="12" t="str">
        <f>(Mercedes!T190)</f>
        <v>35</v>
      </c>
      <c r="V1179" s="12" t="str">
        <f>(Mercedes!U190)</f>
        <v>5x112</v>
      </c>
      <c r="W1179" s="12">
        <f>(Mercedes!V190)</f>
        <v>66.56</v>
      </c>
      <c r="X1179" s="8" t="str">
        <f>(Mercedes!W190)</f>
        <v>Medium Offset</v>
      </c>
      <c r="Y1179" s="8">
        <f>(Mercedes!X190)</f>
        <v>0</v>
      </c>
      <c r="Z1179" s="9" t="str">
        <f>(Mercedes!Y190)</f>
        <v>295/25R20</v>
      </c>
      <c r="AA1179" s="8" t="str">
        <f>(Mercedes!Z190)</f>
        <v>Customer may need to remove or modify dust cap</v>
      </c>
      <c r="AB1179" s="8" t="str">
        <f>(Mercedes!AA190)</f>
        <v>Included</v>
      </c>
      <c r="AC1179" s="8" t="str">
        <f>(Mercedes!AB190)</f>
        <v>LBM1415027C60-ZN</v>
      </c>
      <c r="AD1179" s="8">
        <f>(Mercedes!AC190)</f>
        <v>0</v>
      </c>
    </row>
    <row r="1180" spans="1:30" customFormat="1" x14ac:dyDescent="0.25">
      <c r="A1180" s="33" t="s">
        <v>1976</v>
      </c>
      <c r="B1180" s="8" t="str">
        <f>(Mercedes!A191)</f>
        <v>SL63 AMG (R230)</v>
      </c>
      <c r="C1180" s="9" t="str">
        <f>(Mercedes!B191)</f>
        <v>2008-2011</v>
      </c>
      <c r="D1180" s="59" t="str">
        <f>(Mercedes!C191)</f>
        <v>FF10</v>
      </c>
      <c r="E1180" s="8" t="str">
        <f>(Mercedes!D191)</f>
        <v>Liquid Metal</v>
      </c>
      <c r="F1180" s="8" t="str">
        <f>(Mercedes!E191)</f>
        <v>10M009025013LM</v>
      </c>
      <c r="G1180" s="14">
        <f>(Mercedes!F191)</f>
        <v>8</v>
      </c>
      <c r="H1180" s="12" t="str">
        <f>(Mercedes!G191)</f>
        <v>20"</v>
      </c>
      <c r="I1180" s="12" t="str">
        <f>(Mercedes!H191)</f>
        <v>9.0"</v>
      </c>
      <c r="J1180" s="12" t="str">
        <f>(Mercedes!I191)</f>
        <v>25</v>
      </c>
      <c r="K1180" s="12" t="str">
        <f>(Mercedes!J191)</f>
        <v>5x112</v>
      </c>
      <c r="L1180" s="12">
        <f>(Mercedes!K191)</f>
        <v>66.56</v>
      </c>
      <c r="M1180" s="8" t="str">
        <f>(Mercedes!L191)</f>
        <v>Medium Offset</v>
      </c>
      <c r="N1180" s="8">
        <f>(Mercedes!M191)</f>
        <v>0</v>
      </c>
      <c r="O1180" s="9" t="str">
        <f>(Mercedes!N191)</f>
        <v>255/30R20</v>
      </c>
      <c r="P1180" s="60" t="str">
        <f>(Mercedes!O191)</f>
        <v>FF10</v>
      </c>
      <c r="Q1180" s="8" t="str">
        <f>(Mercedes!P191)</f>
        <v>10M010535013LM</v>
      </c>
      <c r="R1180" s="14">
        <f>(Mercedes!Q191)</f>
        <v>10</v>
      </c>
      <c r="S1180" s="12" t="str">
        <f>(Mercedes!R191)</f>
        <v>20"</v>
      </c>
      <c r="T1180" s="12" t="str">
        <f>(Mercedes!S191)</f>
        <v>10.5"</v>
      </c>
      <c r="U1180" s="12" t="str">
        <f>(Mercedes!T191)</f>
        <v>35</v>
      </c>
      <c r="V1180" s="12" t="str">
        <f>(Mercedes!U191)</f>
        <v>5x112</v>
      </c>
      <c r="W1180" s="12">
        <f>(Mercedes!V191)</f>
        <v>66.56</v>
      </c>
      <c r="X1180" s="8" t="str">
        <f>(Mercedes!W191)</f>
        <v>Medium Offset</v>
      </c>
      <c r="Y1180" s="8">
        <f>(Mercedes!X191)</f>
        <v>0</v>
      </c>
      <c r="Z1180" s="9" t="str">
        <f>(Mercedes!Y191)</f>
        <v>295/25R20</v>
      </c>
      <c r="AA1180" s="8" t="str">
        <f>(Mercedes!Z191)</f>
        <v>Customer may need to remove or modify dust cap</v>
      </c>
      <c r="AB1180" s="8" t="str">
        <f>(Mercedes!AA191)</f>
        <v>Included</v>
      </c>
      <c r="AC1180" s="8" t="str">
        <f>(Mercedes!AB191)</f>
        <v>LBM1415027C60-ZN</v>
      </c>
      <c r="AD1180" s="8">
        <f>(Mercedes!AC191)</f>
        <v>0</v>
      </c>
    </row>
    <row r="1181" spans="1:30" customFormat="1" x14ac:dyDescent="0.25">
      <c r="A1181" s="33" t="s">
        <v>1976</v>
      </c>
      <c r="B1181" s="8" t="str">
        <f>(Mercedes!A192)</f>
        <v>SL63 AMG (R230)</v>
      </c>
      <c r="C1181" s="9" t="str">
        <f>(Mercedes!B192)</f>
        <v>2008-2011</v>
      </c>
      <c r="D1181" s="59" t="str">
        <f>(Mercedes!C192)</f>
        <v>FF11</v>
      </c>
      <c r="E1181" s="8" t="str">
        <f>(Mercedes!D192)</f>
        <v>Tarmac</v>
      </c>
      <c r="F1181" s="8" t="str">
        <f>(Mercedes!E192)</f>
        <v>11M009025013TM</v>
      </c>
      <c r="G1181" s="14">
        <f>(Mercedes!F192)</f>
        <v>22</v>
      </c>
      <c r="H1181" s="12" t="str">
        <f>(Mercedes!G192)</f>
        <v>20"</v>
      </c>
      <c r="I1181" s="12" t="str">
        <f>(Mercedes!H192)</f>
        <v>9.0"</v>
      </c>
      <c r="J1181" s="12" t="str">
        <f>(Mercedes!I192)</f>
        <v>25</v>
      </c>
      <c r="K1181" s="12" t="str">
        <f>(Mercedes!J192)</f>
        <v>5x112</v>
      </c>
      <c r="L1181" s="12">
        <f>(Mercedes!K192)</f>
        <v>66.56</v>
      </c>
      <c r="M1181" s="8" t="str">
        <f>(Mercedes!L192)</f>
        <v>Medium Offset</v>
      </c>
      <c r="N1181" s="8">
        <f>(Mercedes!M192)</f>
        <v>0</v>
      </c>
      <c r="O1181" s="9" t="str">
        <f>(Mercedes!N192)</f>
        <v>255/30R20</v>
      </c>
      <c r="P1181" s="60" t="str">
        <f>(Mercedes!O192)</f>
        <v>FF11</v>
      </c>
      <c r="Q1181" s="8" t="str">
        <f>(Mercedes!P192)</f>
        <v>11M010535013TM</v>
      </c>
      <c r="R1181" s="14">
        <f>(Mercedes!Q192)</f>
        <v>23</v>
      </c>
      <c r="S1181" s="12" t="str">
        <f>(Mercedes!R192)</f>
        <v>20"</v>
      </c>
      <c r="T1181" s="12" t="str">
        <f>(Mercedes!S192)</f>
        <v>10.5"</v>
      </c>
      <c r="U1181" s="12" t="str">
        <f>(Mercedes!T192)</f>
        <v>35</v>
      </c>
      <c r="V1181" s="12" t="str">
        <f>(Mercedes!U192)</f>
        <v>5x112</v>
      </c>
      <c r="W1181" s="12">
        <f>(Mercedes!V192)</f>
        <v>66.56</v>
      </c>
      <c r="X1181" s="8" t="str">
        <f>(Mercedes!W192)</f>
        <v>Medium Offset</v>
      </c>
      <c r="Y1181" s="8">
        <f>(Mercedes!X192)</f>
        <v>0</v>
      </c>
      <c r="Z1181" s="9" t="str">
        <f>(Mercedes!Y192)</f>
        <v>295/25R20</v>
      </c>
      <c r="AA1181" s="8" t="str">
        <f>(Mercedes!Z192)</f>
        <v>Customer may need to remove or modify dust cap</v>
      </c>
      <c r="AB1181" s="8" t="str">
        <f>(Mercedes!AA192)</f>
        <v>Included</v>
      </c>
      <c r="AC1181" s="8" t="str">
        <f>(Mercedes!AB192)</f>
        <v>LBM1415027C60-ZN</v>
      </c>
      <c r="AD1181" s="8">
        <f>(Mercedes!AC192)</f>
        <v>0</v>
      </c>
    </row>
    <row r="1182" spans="1:30" customFormat="1" x14ac:dyDescent="0.25">
      <c r="A1182" s="33" t="s">
        <v>1976</v>
      </c>
      <c r="B1182" s="8" t="str">
        <f>(Mercedes!A193)</f>
        <v>SL63 AMG (R230)</v>
      </c>
      <c r="C1182" s="9" t="str">
        <f>(Mercedes!B193)</f>
        <v>2008-2011</v>
      </c>
      <c r="D1182" s="59" t="str">
        <f>(Mercedes!C193)</f>
        <v>FF11</v>
      </c>
      <c r="E1182" s="8" t="str">
        <f>(Mercedes!D193)</f>
        <v>Liquid Metal</v>
      </c>
      <c r="F1182" s="8" t="str">
        <f>(Mercedes!E193)</f>
        <v>11M009025013LM</v>
      </c>
      <c r="G1182" s="14">
        <f>(Mercedes!F193)</f>
        <v>5</v>
      </c>
      <c r="H1182" s="12" t="str">
        <f>(Mercedes!G193)</f>
        <v>20"</v>
      </c>
      <c r="I1182" s="12" t="str">
        <f>(Mercedes!H193)</f>
        <v>9.0"</v>
      </c>
      <c r="J1182" s="12" t="str">
        <f>(Mercedes!I193)</f>
        <v>25</v>
      </c>
      <c r="K1182" s="12" t="str">
        <f>(Mercedes!J193)</f>
        <v>5x112</v>
      </c>
      <c r="L1182" s="12">
        <f>(Mercedes!K193)</f>
        <v>66.56</v>
      </c>
      <c r="M1182" s="8" t="str">
        <f>(Mercedes!L193)</f>
        <v>Medium Offset</v>
      </c>
      <c r="N1182" s="8">
        <f>(Mercedes!M193)</f>
        <v>0</v>
      </c>
      <c r="O1182" s="9" t="str">
        <f>(Mercedes!N193)</f>
        <v>255/30R20</v>
      </c>
      <c r="P1182" s="60" t="str">
        <f>(Mercedes!O193)</f>
        <v>FF11</v>
      </c>
      <c r="Q1182" s="8" t="str">
        <f>(Mercedes!P193)</f>
        <v>11M010535013LM</v>
      </c>
      <c r="R1182" s="14">
        <f>(Mercedes!Q193)</f>
        <v>13</v>
      </c>
      <c r="S1182" s="12" t="str">
        <f>(Mercedes!R193)</f>
        <v>20"</v>
      </c>
      <c r="T1182" s="12" t="str">
        <f>(Mercedes!S193)</f>
        <v>10.5"</v>
      </c>
      <c r="U1182" s="12" t="str">
        <f>(Mercedes!T193)</f>
        <v>35</v>
      </c>
      <c r="V1182" s="12" t="str">
        <f>(Mercedes!U193)</f>
        <v>5x112</v>
      </c>
      <c r="W1182" s="12">
        <f>(Mercedes!V193)</f>
        <v>66.56</v>
      </c>
      <c r="X1182" s="8" t="str">
        <f>(Mercedes!W193)</f>
        <v>Medium Offset</v>
      </c>
      <c r="Y1182" s="8">
        <f>(Mercedes!X193)</f>
        <v>0</v>
      </c>
      <c r="Z1182" s="9" t="str">
        <f>(Mercedes!Y193)</f>
        <v>295/25R20</v>
      </c>
      <c r="AA1182" s="8" t="str">
        <f>(Mercedes!Z193)</f>
        <v>Customer may need to remove or modify dust cap</v>
      </c>
      <c r="AB1182" s="8" t="str">
        <f>(Mercedes!AA193)</f>
        <v>Included</v>
      </c>
      <c r="AC1182" s="8" t="str">
        <f>(Mercedes!AB193)</f>
        <v>LBM1415027C60-ZN</v>
      </c>
      <c r="AD1182" s="8">
        <f>(Mercedes!AC193)</f>
        <v>0</v>
      </c>
    </row>
    <row r="1183" spans="1:30" customFormat="1" x14ac:dyDescent="0.25">
      <c r="A1183" s="33" t="s">
        <v>1976</v>
      </c>
      <c r="B1183" s="8" t="str">
        <f>(Mercedes!A194)</f>
        <v>SL63 AMG (R230)</v>
      </c>
      <c r="C1183" s="9" t="str">
        <f>(Mercedes!B194)</f>
        <v>2008-2011</v>
      </c>
      <c r="D1183" s="59" t="str">
        <f>(Mercedes!C194)</f>
        <v>FF15</v>
      </c>
      <c r="E1183" s="8" t="str">
        <f>(Mercedes!D194)</f>
        <v>Tarmac</v>
      </c>
      <c r="F1183" s="8" t="str">
        <f>(Mercedes!E194)</f>
        <v>15M009025013TM</v>
      </c>
      <c r="G1183" s="14">
        <f>(Mercedes!F194)</f>
        <v>24</v>
      </c>
      <c r="H1183" s="12" t="str">
        <f>(Mercedes!G194)</f>
        <v>20"</v>
      </c>
      <c r="I1183" s="12" t="str">
        <f>(Mercedes!H194)</f>
        <v>9.0"</v>
      </c>
      <c r="J1183" s="12" t="str">
        <f>(Mercedes!I194)</f>
        <v>25</v>
      </c>
      <c r="K1183" s="12" t="str">
        <f>(Mercedes!J194)</f>
        <v>5x112</v>
      </c>
      <c r="L1183" s="12">
        <f>(Mercedes!K194)</f>
        <v>66.56</v>
      </c>
      <c r="M1183" s="8" t="str">
        <f>(Mercedes!L194)</f>
        <v>Medium Offset</v>
      </c>
      <c r="N1183" s="8">
        <f>(Mercedes!M194)</f>
        <v>23.4</v>
      </c>
      <c r="O1183" s="9" t="str">
        <f>(Mercedes!N194)</f>
        <v>255/30R20</v>
      </c>
      <c r="P1183" s="60" t="str">
        <f>(Mercedes!O194)</f>
        <v>FF15</v>
      </c>
      <c r="Q1183" s="8" t="str">
        <f>(Mercedes!P194)</f>
        <v>15M010535013TM</v>
      </c>
      <c r="R1183" s="14">
        <f>(Mercedes!Q194)</f>
        <v>6</v>
      </c>
      <c r="S1183" s="12" t="str">
        <f>(Mercedes!R194)</f>
        <v>20"</v>
      </c>
      <c r="T1183" s="12" t="str">
        <f>(Mercedes!S194)</f>
        <v>10.5"</v>
      </c>
      <c r="U1183" s="12" t="str">
        <f>(Mercedes!T194)</f>
        <v>35</v>
      </c>
      <c r="V1183" s="12" t="str">
        <f>(Mercedes!U194)</f>
        <v>5x112</v>
      </c>
      <c r="W1183" s="12">
        <f>(Mercedes!V194)</f>
        <v>66.56</v>
      </c>
      <c r="X1183" s="8" t="str">
        <f>(Mercedes!W194)</f>
        <v>Medium Offset</v>
      </c>
      <c r="Y1183" s="8">
        <f>(Mercedes!X194)</f>
        <v>25.6</v>
      </c>
      <c r="Z1183" s="9" t="str">
        <f>(Mercedes!Y194)</f>
        <v>295/25R20</v>
      </c>
      <c r="AA1183" s="8" t="str">
        <f>(Mercedes!Z194)</f>
        <v>Customer may need to remove or modify dust cap</v>
      </c>
      <c r="AB1183" s="8" t="str">
        <f>(Mercedes!AA194)</f>
        <v>Included</v>
      </c>
      <c r="AC1183" s="8" t="str">
        <f>(Mercedes!AB194)</f>
        <v>LBM1415027C60-ZN</v>
      </c>
      <c r="AD1183" s="8">
        <f>(Mercedes!AC194)</f>
        <v>0</v>
      </c>
    </row>
    <row r="1184" spans="1:30" customFormat="1" x14ac:dyDescent="0.25">
      <c r="A1184" s="33" t="s">
        <v>1976</v>
      </c>
      <c r="B1184" s="8" t="str">
        <f>(Mercedes!A195)</f>
        <v>SL-Class</v>
      </c>
      <c r="C1184" s="9" t="str">
        <f>(Mercedes!B195)</f>
        <v>2003-2011</v>
      </c>
      <c r="D1184" s="59" t="str">
        <f>(Mercedes!C195)</f>
        <v>FF01</v>
      </c>
      <c r="E1184" s="8" t="str">
        <f>(Mercedes!D195)</f>
        <v>Tarmac</v>
      </c>
      <c r="F1184" s="8" t="str">
        <f>(Mercedes!E195)</f>
        <v>01M009025013TM</v>
      </c>
      <c r="G1184" s="14">
        <f>(Mercedes!F195)</f>
        <v>0</v>
      </c>
      <c r="H1184" s="12" t="str">
        <f>(Mercedes!G195)</f>
        <v>20"</v>
      </c>
      <c r="I1184" s="12" t="str">
        <f>(Mercedes!H195)</f>
        <v>9.0"</v>
      </c>
      <c r="J1184" s="12" t="str">
        <f>(Mercedes!I195)</f>
        <v>25</v>
      </c>
      <c r="K1184" s="12" t="str">
        <f>(Mercedes!J195)</f>
        <v>5x112</v>
      </c>
      <c r="L1184" s="12">
        <f>(Mercedes!K195)</f>
        <v>66.56</v>
      </c>
      <c r="M1184" s="8" t="str">
        <f>(Mercedes!L195)</f>
        <v>Medium Offset</v>
      </c>
      <c r="N1184" s="8">
        <f>(Mercedes!M195)</f>
        <v>25.8</v>
      </c>
      <c r="O1184" s="9" t="str">
        <f>(Mercedes!N195)</f>
        <v>255/30R20</v>
      </c>
      <c r="P1184" s="60" t="str">
        <f>(Mercedes!O195)</f>
        <v>FF01</v>
      </c>
      <c r="Q1184" s="8" t="str">
        <f>(Mercedes!P195)</f>
        <v>01M010535013TM</v>
      </c>
      <c r="R1184" s="14">
        <f>(Mercedes!Q195)</f>
        <v>1</v>
      </c>
      <c r="S1184" s="12" t="str">
        <f>(Mercedes!R195)</f>
        <v>20"</v>
      </c>
      <c r="T1184" s="12" t="str">
        <f>(Mercedes!S195)</f>
        <v>10.5"</v>
      </c>
      <c r="U1184" s="12" t="str">
        <f>(Mercedes!T195)</f>
        <v>35</v>
      </c>
      <c r="V1184" s="12" t="str">
        <f>(Mercedes!U195)</f>
        <v>5x112</v>
      </c>
      <c r="W1184" s="12">
        <f>(Mercedes!V195)</f>
        <v>66.56</v>
      </c>
      <c r="X1184" s="8" t="str">
        <f>(Mercedes!W195)</f>
        <v>Medium Offset</v>
      </c>
      <c r="Y1184" s="8">
        <f>(Mercedes!X195)</f>
        <v>28</v>
      </c>
      <c r="Z1184" s="9" t="str">
        <f>(Mercedes!Y195)</f>
        <v>295/25R20</v>
      </c>
      <c r="AA1184" s="8" t="str">
        <f>(Mercedes!Z195)</f>
        <v>Customer may need to remove or modify dust cap</v>
      </c>
      <c r="AB1184" s="8" t="str">
        <f>(Mercedes!AA195)</f>
        <v>Included</v>
      </c>
      <c r="AC1184" s="8" t="str">
        <f>(Mercedes!AB195)</f>
        <v>LBM1415027C60-ZN</v>
      </c>
      <c r="AD1184" s="8">
        <f>(Mercedes!AC195)</f>
        <v>0</v>
      </c>
    </row>
    <row r="1185" spans="1:30" customFormat="1" x14ac:dyDescent="0.25">
      <c r="A1185" s="33" t="s">
        <v>1976</v>
      </c>
      <c r="B1185" s="8" t="str">
        <f>(Mercedes!A196)</f>
        <v>SL-Class</v>
      </c>
      <c r="C1185" s="9" t="str">
        <f>(Mercedes!B196)</f>
        <v>2003-2011</v>
      </c>
      <c r="D1185" s="59" t="str">
        <f>(Mercedes!C196)</f>
        <v>FF01</v>
      </c>
      <c r="E1185" s="8" t="str">
        <f>(Mercedes!D196)</f>
        <v>Liquid Silver</v>
      </c>
      <c r="F1185" s="8" t="str">
        <f>(Mercedes!E196)</f>
        <v>01M009025013LS</v>
      </c>
      <c r="G1185" s="14">
        <f>(Mercedes!F196)</f>
        <v>34</v>
      </c>
      <c r="H1185" s="12" t="str">
        <f>(Mercedes!G196)</f>
        <v>20"</v>
      </c>
      <c r="I1185" s="12" t="str">
        <f>(Mercedes!H196)</f>
        <v>9.0"</v>
      </c>
      <c r="J1185" s="12" t="str">
        <f>(Mercedes!I196)</f>
        <v>25</v>
      </c>
      <c r="K1185" s="12" t="str">
        <f>(Mercedes!J196)</f>
        <v>5x112</v>
      </c>
      <c r="L1185" s="12">
        <f>(Mercedes!K196)</f>
        <v>66.56</v>
      </c>
      <c r="M1185" s="8" t="str">
        <f>(Mercedes!L196)</f>
        <v>Medium Offset</v>
      </c>
      <c r="N1185" s="8">
        <f>(Mercedes!M196)</f>
        <v>25.8</v>
      </c>
      <c r="O1185" s="9" t="str">
        <f>(Mercedes!N196)</f>
        <v>255/30R20</v>
      </c>
      <c r="P1185" s="60" t="str">
        <f>(Mercedes!O196)</f>
        <v>FF01</v>
      </c>
      <c r="Q1185" s="8" t="str">
        <f>(Mercedes!P196)</f>
        <v>01M010535013LS</v>
      </c>
      <c r="R1185" s="14">
        <f>(Mercedes!Q196)</f>
        <v>26</v>
      </c>
      <c r="S1185" s="12" t="str">
        <f>(Mercedes!R196)</f>
        <v>20"</v>
      </c>
      <c r="T1185" s="12" t="str">
        <f>(Mercedes!S196)</f>
        <v>10.5"</v>
      </c>
      <c r="U1185" s="12" t="str">
        <f>(Mercedes!T196)</f>
        <v>35</v>
      </c>
      <c r="V1185" s="12" t="str">
        <f>(Mercedes!U196)</f>
        <v>5x112</v>
      </c>
      <c r="W1185" s="12">
        <f>(Mercedes!V196)</f>
        <v>66.56</v>
      </c>
      <c r="X1185" s="8" t="str">
        <f>(Mercedes!W196)</f>
        <v>Medium Offset</v>
      </c>
      <c r="Y1185" s="8">
        <f>(Mercedes!X196)</f>
        <v>28</v>
      </c>
      <c r="Z1185" s="9" t="str">
        <f>(Mercedes!Y196)</f>
        <v>295/25R20</v>
      </c>
      <c r="AA1185" s="8" t="str">
        <f>(Mercedes!Z196)</f>
        <v>Customer may need to remove or modify dust cap</v>
      </c>
      <c r="AB1185" s="8">
        <f>(Mercedes!AA196)</f>
        <v>0</v>
      </c>
      <c r="AC1185" s="8" t="str">
        <f>(Mercedes!AB196)</f>
        <v>LBM1415027C60-ZN</v>
      </c>
      <c r="AD1185" s="8">
        <f>(Mercedes!AC196)</f>
        <v>0</v>
      </c>
    </row>
    <row r="1186" spans="1:30" customFormat="1" x14ac:dyDescent="0.25">
      <c r="A1186" s="33" t="s">
        <v>1976</v>
      </c>
      <c r="B1186" s="8" t="str">
        <f>(Mercedes!A197)</f>
        <v>SL-Class</v>
      </c>
      <c r="C1186" s="9" t="str">
        <f>(Mercedes!B197)</f>
        <v>2003-2011</v>
      </c>
      <c r="D1186" s="59" t="str">
        <f>(Mercedes!C197)</f>
        <v>FF04</v>
      </c>
      <c r="E1186" s="8" t="str">
        <f>(Mercedes!D197)</f>
        <v>Tarmac</v>
      </c>
      <c r="F1186" s="8" t="str">
        <f>(Mercedes!E197)</f>
        <v>04M009025013TM</v>
      </c>
      <c r="G1186" s="14">
        <f>(Mercedes!F197)</f>
        <v>7</v>
      </c>
      <c r="H1186" s="12" t="str">
        <f>(Mercedes!G197)</f>
        <v>20"</v>
      </c>
      <c r="I1186" s="12" t="str">
        <f>(Mercedes!H197)</f>
        <v>9.0"</v>
      </c>
      <c r="J1186" s="12" t="str">
        <f>(Mercedes!I197)</f>
        <v>25</v>
      </c>
      <c r="K1186" s="12" t="str">
        <f>(Mercedes!J197)</f>
        <v>5x112</v>
      </c>
      <c r="L1186" s="12">
        <f>(Mercedes!K197)</f>
        <v>66.56</v>
      </c>
      <c r="M1186" s="8" t="str">
        <f>(Mercedes!L197)</f>
        <v>Medium Offset</v>
      </c>
      <c r="N1186" s="8">
        <f>(Mercedes!M197)</f>
        <v>24.8</v>
      </c>
      <c r="O1186" s="9" t="str">
        <f>(Mercedes!N197)</f>
        <v>255/30R20</v>
      </c>
      <c r="P1186" s="60" t="str">
        <f>(Mercedes!O197)</f>
        <v>FF04</v>
      </c>
      <c r="Q1186" s="8" t="str">
        <f>(Mercedes!P197)</f>
        <v>04M010535013TM</v>
      </c>
      <c r="R1186" s="14">
        <f>(Mercedes!Q197)</f>
        <v>28</v>
      </c>
      <c r="S1186" s="12" t="str">
        <f>(Mercedes!R197)</f>
        <v>20"</v>
      </c>
      <c r="T1186" s="12" t="str">
        <f>(Mercedes!S197)</f>
        <v>10.5"</v>
      </c>
      <c r="U1186" s="12" t="str">
        <f>(Mercedes!T197)</f>
        <v>35</v>
      </c>
      <c r="V1186" s="12" t="str">
        <f>(Mercedes!U197)</f>
        <v>5x112</v>
      </c>
      <c r="W1186" s="12">
        <f>(Mercedes!V197)</f>
        <v>66.56</v>
      </c>
      <c r="X1186" s="8" t="str">
        <f>(Mercedes!W197)</f>
        <v>Medium Offset</v>
      </c>
      <c r="Y1186" s="8">
        <f>(Mercedes!X197)</f>
        <v>0</v>
      </c>
      <c r="Z1186" s="9" t="str">
        <f>(Mercedes!Y197)</f>
        <v>295/25R20</v>
      </c>
      <c r="AA1186" s="8" t="str">
        <f>(Mercedes!Z197)</f>
        <v>Customer may need to remove or modify dust cap</v>
      </c>
      <c r="AB1186" s="8" t="str">
        <f>(Mercedes!AA197)</f>
        <v>Included</v>
      </c>
      <c r="AC1186" s="8" t="str">
        <f>(Mercedes!AB197)</f>
        <v>LBM1415027C60-ZN</v>
      </c>
      <c r="AD1186" s="8">
        <f>(Mercedes!AC197)</f>
        <v>0</v>
      </c>
    </row>
    <row r="1187" spans="1:30" customFormat="1" x14ac:dyDescent="0.25">
      <c r="A1187" s="33" t="s">
        <v>1976</v>
      </c>
      <c r="B1187" s="8" t="str">
        <f>(Mercedes!A198)</f>
        <v>SL-Class</v>
      </c>
      <c r="C1187" s="9" t="str">
        <f>(Mercedes!B198)</f>
        <v>2003-2011</v>
      </c>
      <c r="D1187" s="59" t="str">
        <f>(Mercedes!C198)</f>
        <v>FF04</v>
      </c>
      <c r="E1187" s="8" t="str">
        <f>(Mercedes!D198)</f>
        <v>Liquid Metal</v>
      </c>
      <c r="F1187" s="8" t="str">
        <f>(Mercedes!E198)</f>
        <v>04M009025013LM</v>
      </c>
      <c r="G1187" s="14">
        <f>(Mercedes!F198)</f>
        <v>9</v>
      </c>
      <c r="H1187" s="12" t="str">
        <f>(Mercedes!G198)</f>
        <v>20"</v>
      </c>
      <c r="I1187" s="12" t="str">
        <f>(Mercedes!H198)</f>
        <v>9.0"</v>
      </c>
      <c r="J1187" s="12" t="str">
        <f>(Mercedes!I198)</f>
        <v>25</v>
      </c>
      <c r="K1187" s="12" t="str">
        <f>(Mercedes!J198)</f>
        <v>5x112</v>
      </c>
      <c r="L1187" s="12">
        <f>(Mercedes!K198)</f>
        <v>66.56</v>
      </c>
      <c r="M1187" s="8" t="str">
        <f>(Mercedes!L198)</f>
        <v>Medium Offset</v>
      </c>
      <c r="N1187" s="8">
        <f>(Mercedes!M198)</f>
        <v>24.8</v>
      </c>
      <c r="O1187" s="9" t="str">
        <f>(Mercedes!N198)</f>
        <v>255/30R20</v>
      </c>
      <c r="P1187" s="60" t="str">
        <f>(Mercedes!O198)</f>
        <v>FF04</v>
      </c>
      <c r="Q1187" s="8" t="str">
        <f>(Mercedes!P198)</f>
        <v>04M010535013LM</v>
      </c>
      <c r="R1187" s="14">
        <f>(Mercedes!Q198)</f>
        <v>1</v>
      </c>
      <c r="S1187" s="12" t="str">
        <f>(Mercedes!R198)</f>
        <v>20"</v>
      </c>
      <c r="T1187" s="12" t="str">
        <f>(Mercedes!S198)</f>
        <v>10.5"</v>
      </c>
      <c r="U1187" s="12" t="str">
        <f>(Mercedes!T198)</f>
        <v>35</v>
      </c>
      <c r="V1187" s="12" t="str">
        <f>(Mercedes!U198)</f>
        <v>5x112</v>
      </c>
      <c r="W1187" s="12">
        <f>(Mercedes!V198)</f>
        <v>66.56</v>
      </c>
      <c r="X1187" s="8" t="str">
        <f>(Mercedes!W198)</f>
        <v>Medium Offset</v>
      </c>
      <c r="Y1187" s="8">
        <f>(Mercedes!X198)</f>
        <v>0</v>
      </c>
      <c r="Z1187" s="9" t="str">
        <f>(Mercedes!Y198)</f>
        <v>295/25R20</v>
      </c>
      <c r="AA1187" s="8" t="str">
        <f>(Mercedes!Z198)</f>
        <v>Customer may need to remove or modify dust cap</v>
      </c>
      <c r="AB1187" s="8">
        <f>(Mercedes!AA198)</f>
        <v>0</v>
      </c>
      <c r="AC1187" s="8" t="str">
        <f>(Mercedes!AB198)</f>
        <v>LBM1415027C60-ZN</v>
      </c>
      <c r="AD1187" s="8">
        <f>(Mercedes!AC198)</f>
        <v>0</v>
      </c>
    </row>
    <row r="1188" spans="1:30" customFormat="1" x14ac:dyDescent="0.25">
      <c r="A1188" s="33" t="s">
        <v>1976</v>
      </c>
      <c r="B1188" s="8" t="str">
        <f>(Mercedes!A199)</f>
        <v>SL-Class</v>
      </c>
      <c r="C1188" s="9" t="str">
        <f>(Mercedes!B199)</f>
        <v>2003-2011</v>
      </c>
      <c r="D1188" s="59" t="str">
        <f>(Mercedes!C199)</f>
        <v>FF10</v>
      </c>
      <c r="E1188" s="8" t="str">
        <f>(Mercedes!D199)</f>
        <v>Tarmac</v>
      </c>
      <c r="F1188" s="8" t="str">
        <f>(Mercedes!E199)</f>
        <v>10M009025013TM</v>
      </c>
      <c r="G1188" s="14">
        <f>(Mercedes!F199)</f>
        <v>24</v>
      </c>
      <c r="H1188" s="12" t="str">
        <f>(Mercedes!G199)</f>
        <v>20"</v>
      </c>
      <c r="I1188" s="12" t="str">
        <f>(Mercedes!H199)</f>
        <v>9.0"</v>
      </c>
      <c r="J1188" s="12" t="str">
        <f>(Mercedes!I199)</f>
        <v>25</v>
      </c>
      <c r="K1188" s="12" t="str">
        <f>(Mercedes!J199)</f>
        <v>5x112</v>
      </c>
      <c r="L1188" s="12">
        <f>(Mercedes!K199)</f>
        <v>66.56</v>
      </c>
      <c r="M1188" s="8" t="str">
        <f>(Mercedes!L199)</f>
        <v>Medium Offset</v>
      </c>
      <c r="N1188" s="8">
        <f>(Mercedes!M199)</f>
        <v>0</v>
      </c>
      <c r="O1188" s="9" t="str">
        <f>(Mercedes!N199)</f>
        <v>255/30R20</v>
      </c>
      <c r="P1188" s="60" t="str">
        <f>(Mercedes!O199)</f>
        <v>FF10</v>
      </c>
      <c r="Q1188" s="8" t="str">
        <f>(Mercedes!P199)</f>
        <v>10M010535013TM</v>
      </c>
      <c r="R1188" s="14">
        <f>(Mercedes!Q199)</f>
        <v>68</v>
      </c>
      <c r="S1188" s="12" t="str">
        <f>(Mercedes!R199)</f>
        <v>20"</v>
      </c>
      <c r="T1188" s="12" t="str">
        <f>(Mercedes!S199)</f>
        <v>10.5"</v>
      </c>
      <c r="U1188" s="12" t="str">
        <f>(Mercedes!T199)</f>
        <v>35</v>
      </c>
      <c r="V1188" s="12" t="str">
        <f>(Mercedes!U199)</f>
        <v>5x112</v>
      </c>
      <c r="W1188" s="12">
        <f>(Mercedes!V199)</f>
        <v>66.56</v>
      </c>
      <c r="X1188" s="8" t="str">
        <f>(Mercedes!W199)</f>
        <v>Medium Offset</v>
      </c>
      <c r="Y1188" s="8">
        <f>(Mercedes!X199)</f>
        <v>0</v>
      </c>
      <c r="Z1188" s="9" t="str">
        <f>(Mercedes!Y199)</f>
        <v>295/25R20</v>
      </c>
      <c r="AA1188" s="8" t="str">
        <f>(Mercedes!Z199)</f>
        <v>Customer may need to remove or modify dust cap</v>
      </c>
      <c r="AB1188" s="8" t="str">
        <f>(Mercedes!AA199)</f>
        <v>Included</v>
      </c>
      <c r="AC1188" s="8" t="str">
        <f>(Mercedes!AB199)</f>
        <v>LBM1415027C60-ZN</v>
      </c>
      <c r="AD1188" s="8">
        <f>(Mercedes!AC199)</f>
        <v>0</v>
      </c>
    </row>
    <row r="1189" spans="1:30" customFormat="1" x14ac:dyDescent="0.25">
      <c r="A1189" s="33" t="s">
        <v>1976</v>
      </c>
      <c r="B1189" s="8" t="str">
        <f>(Mercedes!A200)</f>
        <v>SL-Class</v>
      </c>
      <c r="C1189" s="9" t="str">
        <f>(Mercedes!B200)</f>
        <v>2003-2011</v>
      </c>
      <c r="D1189" s="59" t="str">
        <f>(Mercedes!C200)</f>
        <v>FF10</v>
      </c>
      <c r="E1189" s="8" t="str">
        <f>(Mercedes!D200)</f>
        <v>Liquid Metal</v>
      </c>
      <c r="F1189" s="8" t="str">
        <f>(Mercedes!E200)</f>
        <v>10M009025013LM</v>
      </c>
      <c r="G1189" s="14">
        <f>(Mercedes!F200)</f>
        <v>8</v>
      </c>
      <c r="H1189" s="12" t="str">
        <f>(Mercedes!G200)</f>
        <v>20"</v>
      </c>
      <c r="I1189" s="12" t="str">
        <f>(Mercedes!H200)</f>
        <v>9.0"</v>
      </c>
      <c r="J1189" s="12" t="str">
        <f>(Mercedes!I200)</f>
        <v>25</v>
      </c>
      <c r="K1189" s="12" t="str">
        <f>(Mercedes!J200)</f>
        <v>5x112</v>
      </c>
      <c r="L1189" s="12">
        <f>(Mercedes!K200)</f>
        <v>66.56</v>
      </c>
      <c r="M1189" s="8" t="str">
        <f>(Mercedes!L200)</f>
        <v>Medium Offset</v>
      </c>
      <c r="N1189" s="8">
        <f>(Mercedes!M200)</f>
        <v>0</v>
      </c>
      <c r="O1189" s="9" t="str">
        <f>(Mercedes!N200)</f>
        <v>255/30R20</v>
      </c>
      <c r="P1189" s="60" t="str">
        <f>(Mercedes!O200)</f>
        <v>FF10</v>
      </c>
      <c r="Q1189" s="8" t="str">
        <f>(Mercedes!P200)</f>
        <v>10M010535013LM</v>
      </c>
      <c r="R1189" s="14">
        <f>(Mercedes!Q200)</f>
        <v>10</v>
      </c>
      <c r="S1189" s="12" t="str">
        <f>(Mercedes!R200)</f>
        <v>20"</v>
      </c>
      <c r="T1189" s="12" t="str">
        <f>(Mercedes!S200)</f>
        <v>10.5"</v>
      </c>
      <c r="U1189" s="12" t="str">
        <f>(Mercedes!T200)</f>
        <v>35</v>
      </c>
      <c r="V1189" s="12" t="str">
        <f>(Mercedes!U200)</f>
        <v>5x112</v>
      </c>
      <c r="W1189" s="12">
        <f>(Mercedes!V200)</f>
        <v>66.56</v>
      </c>
      <c r="X1189" s="8" t="str">
        <f>(Mercedes!W200)</f>
        <v>Medium Offset</v>
      </c>
      <c r="Y1189" s="8">
        <f>(Mercedes!X200)</f>
        <v>0</v>
      </c>
      <c r="Z1189" s="9" t="str">
        <f>(Mercedes!Y200)</f>
        <v>295/25R20</v>
      </c>
      <c r="AA1189" s="8" t="str">
        <f>(Mercedes!Z200)</f>
        <v>Customer may need to remove or modify dust cap</v>
      </c>
      <c r="AB1189" s="8" t="str">
        <f>(Mercedes!AA200)</f>
        <v>Included</v>
      </c>
      <c r="AC1189" s="8" t="str">
        <f>(Mercedes!AB200)</f>
        <v>LBM1415027C60-ZN</v>
      </c>
      <c r="AD1189" s="8">
        <f>(Mercedes!AC200)</f>
        <v>0</v>
      </c>
    </row>
    <row r="1190" spans="1:30" customFormat="1" x14ac:dyDescent="0.25">
      <c r="A1190" s="33" t="s">
        <v>1976</v>
      </c>
      <c r="B1190" s="8" t="str">
        <f>(Mercedes!A201)</f>
        <v>SL-Class</v>
      </c>
      <c r="C1190" s="9" t="str">
        <f>(Mercedes!B201)</f>
        <v>2003-2011</v>
      </c>
      <c r="D1190" s="59" t="str">
        <f>(Mercedes!C201)</f>
        <v>FF11</v>
      </c>
      <c r="E1190" s="8" t="str">
        <f>(Mercedes!D201)</f>
        <v>Tarmac</v>
      </c>
      <c r="F1190" s="8" t="str">
        <f>(Mercedes!E201)</f>
        <v>11M009025013TM</v>
      </c>
      <c r="G1190" s="14">
        <f>(Mercedes!F201)</f>
        <v>22</v>
      </c>
      <c r="H1190" s="12" t="str">
        <f>(Mercedes!G201)</f>
        <v>20"</v>
      </c>
      <c r="I1190" s="12" t="str">
        <f>(Mercedes!H201)</f>
        <v>9.0"</v>
      </c>
      <c r="J1190" s="12" t="str">
        <f>(Mercedes!I201)</f>
        <v>25</v>
      </c>
      <c r="K1190" s="12" t="str">
        <f>(Mercedes!J201)</f>
        <v>5x112</v>
      </c>
      <c r="L1190" s="12">
        <f>(Mercedes!K201)</f>
        <v>66.56</v>
      </c>
      <c r="M1190" s="8" t="str">
        <f>(Mercedes!L201)</f>
        <v>Medium Offset</v>
      </c>
      <c r="N1190" s="8">
        <f>(Mercedes!M201)</f>
        <v>0</v>
      </c>
      <c r="O1190" s="9" t="str">
        <f>(Mercedes!N201)</f>
        <v>255/30R20</v>
      </c>
      <c r="P1190" s="60" t="str">
        <f>(Mercedes!O201)</f>
        <v>FF11</v>
      </c>
      <c r="Q1190" s="8" t="str">
        <f>(Mercedes!P201)</f>
        <v>11M010535013TM</v>
      </c>
      <c r="R1190" s="14">
        <f>(Mercedes!Q201)</f>
        <v>23</v>
      </c>
      <c r="S1190" s="12" t="str">
        <f>(Mercedes!R201)</f>
        <v>20"</v>
      </c>
      <c r="T1190" s="12" t="str">
        <f>(Mercedes!S201)</f>
        <v>10.5"</v>
      </c>
      <c r="U1190" s="12" t="str">
        <f>(Mercedes!T201)</f>
        <v>35</v>
      </c>
      <c r="V1190" s="12" t="str">
        <f>(Mercedes!U201)</f>
        <v>5x112</v>
      </c>
      <c r="W1190" s="12">
        <f>(Mercedes!V201)</f>
        <v>66.56</v>
      </c>
      <c r="X1190" s="8" t="str">
        <f>(Mercedes!W201)</f>
        <v>Medium Offset</v>
      </c>
      <c r="Y1190" s="8">
        <f>(Mercedes!X201)</f>
        <v>0</v>
      </c>
      <c r="Z1190" s="9" t="str">
        <f>(Mercedes!Y201)</f>
        <v>295/25R20</v>
      </c>
      <c r="AA1190" s="8" t="str">
        <f>(Mercedes!Z201)</f>
        <v>Customer may need to remove or modify dust cap</v>
      </c>
      <c r="AB1190" s="8" t="str">
        <f>(Mercedes!AA201)</f>
        <v>Included</v>
      </c>
      <c r="AC1190" s="8" t="str">
        <f>(Mercedes!AB201)</f>
        <v>LBM1415027C60-ZN</v>
      </c>
      <c r="AD1190" s="8">
        <f>(Mercedes!AC201)</f>
        <v>0</v>
      </c>
    </row>
    <row r="1191" spans="1:30" customFormat="1" x14ac:dyDescent="0.25">
      <c r="A1191" s="33" t="s">
        <v>1976</v>
      </c>
      <c r="B1191" s="8" t="str">
        <f>(Mercedes!A202)</f>
        <v>SL-Class</v>
      </c>
      <c r="C1191" s="9" t="str">
        <f>(Mercedes!B202)</f>
        <v>2003-2011</v>
      </c>
      <c r="D1191" s="59" t="str">
        <f>(Mercedes!C202)</f>
        <v>FF11</v>
      </c>
      <c r="E1191" s="8" t="str">
        <f>(Mercedes!D202)</f>
        <v>Liquid Metal</v>
      </c>
      <c r="F1191" s="8" t="str">
        <f>(Mercedes!E202)</f>
        <v>11M009025013LM</v>
      </c>
      <c r="G1191" s="14">
        <f>(Mercedes!F202)</f>
        <v>5</v>
      </c>
      <c r="H1191" s="12" t="str">
        <f>(Mercedes!G202)</f>
        <v>20"</v>
      </c>
      <c r="I1191" s="12" t="str">
        <f>(Mercedes!H202)</f>
        <v>9.0"</v>
      </c>
      <c r="J1191" s="12" t="str">
        <f>(Mercedes!I202)</f>
        <v>25</v>
      </c>
      <c r="K1191" s="12" t="str">
        <f>(Mercedes!J202)</f>
        <v>5x112</v>
      </c>
      <c r="L1191" s="12">
        <f>(Mercedes!K202)</f>
        <v>66.56</v>
      </c>
      <c r="M1191" s="8" t="str">
        <f>(Mercedes!L202)</f>
        <v>Medium Offset</v>
      </c>
      <c r="N1191" s="8">
        <f>(Mercedes!M202)</f>
        <v>0</v>
      </c>
      <c r="O1191" s="9" t="str">
        <f>(Mercedes!N202)</f>
        <v>255/30R20</v>
      </c>
      <c r="P1191" s="60" t="str">
        <f>(Mercedes!O202)</f>
        <v>FF11</v>
      </c>
      <c r="Q1191" s="8" t="str">
        <f>(Mercedes!P202)</f>
        <v>11M010535013LM</v>
      </c>
      <c r="R1191" s="14">
        <f>(Mercedes!Q202)</f>
        <v>13</v>
      </c>
      <c r="S1191" s="12" t="str">
        <f>(Mercedes!R202)</f>
        <v>20"</v>
      </c>
      <c r="T1191" s="12" t="str">
        <f>(Mercedes!S202)</f>
        <v>10.5"</v>
      </c>
      <c r="U1191" s="12" t="str">
        <f>(Mercedes!T202)</f>
        <v>35</v>
      </c>
      <c r="V1191" s="12" t="str">
        <f>(Mercedes!U202)</f>
        <v>5x112</v>
      </c>
      <c r="W1191" s="12">
        <f>(Mercedes!V202)</f>
        <v>66.56</v>
      </c>
      <c r="X1191" s="8" t="str">
        <f>(Mercedes!W202)</f>
        <v>Medium Offset</v>
      </c>
      <c r="Y1191" s="8">
        <f>(Mercedes!X202)</f>
        <v>0</v>
      </c>
      <c r="Z1191" s="9" t="str">
        <f>(Mercedes!Y202)</f>
        <v>295/25R20</v>
      </c>
      <c r="AA1191" s="8" t="str">
        <f>(Mercedes!Z202)</f>
        <v>Customer may need to remove or modify dust cap</v>
      </c>
      <c r="AB1191" s="8" t="str">
        <f>(Mercedes!AA202)</f>
        <v>Included</v>
      </c>
      <c r="AC1191" s="8" t="str">
        <f>(Mercedes!AB202)</f>
        <v>LBM1415027C60-ZN</v>
      </c>
      <c r="AD1191" s="8">
        <f>(Mercedes!AC202)</f>
        <v>0</v>
      </c>
    </row>
    <row r="1192" spans="1:30" customFormat="1" x14ac:dyDescent="0.25">
      <c r="A1192" s="33" t="s">
        <v>1976</v>
      </c>
      <c r="B1192" s="8" t="str">
        <f>(Mercedes!A203)</f>
        <v>SL-Class</v>
      </c>
      <c r="C1192" s="9" t="str">
        <f>(Mercedes!B203)</f>
        <v>2003-2011</v>
      </c>
      <c r="D1192" s="59" t="str">
        <f>(Mercedes!C203)</f>
        <v>FF15</v>
      </c>
      <c r="E1192" s="8" t="str">
        <f>(Mercedes!D203)</f>
        <v>Tarmac</v>
      </c>
      <c r="F1192" s="8" t="str">
        <f>(Mercedes!E203)</f>
        <v>15M009025013TM</v>
      </c>
      <c r="G1192" s="14">
        <f>(Mercedes!F203)</f>
        <v>24</v>
      </c>
      <c r="H1192" s="12" t="str">
        <f>(Mercedes!G203)</f>
        <v>20"</v>
      </c>
      <c r="I1192" s="12" t="str">
        <f>(Mercedes!H203)</f>
        <v>9.0"</v>
      </c>
      <c r="J1192" s="12" t="str">
        <f>(Mercedes!I203)</f>
        <v>25</v>
      </c>
      <c r="K1192" s="12" t="str">
        <f>(Mercedes!J203)</f>
        <v>5x112</v>
      </c>
      <c r="L1192" s="12">
        <f>(Mercedes!K203)</f>
        <v>66.56</v>
      </c>
      <c r="M1192" s="8" t="str">
        <f>(Mercedes!L203)</f>
        <v>Medium Offset</v>
      </c>
      <c r="N1192" s="8">
        <f>(Mercedes!M203)</f>
        <v>23.4</v>
      </c>
      <c r="O1192" s="9" t="str">
        <f>(Mercedes!N203)</f>
        <v>255/30R20</v>
      </c>
      <c r="P1192" s="60" t="str">
        <f>(Mercedes!O203)</f>
        <v>FF15</v>
      </c>
      <c r="Q1192" s="8" t="str">
        <f>(Mercedes!P203)</f>
        <v>15M010535013TM</v>
      </c>
      <c r="R1192" s="14">
        <f>(Mercedes!Q203)</f>
        <v>6</v>
      </c>
      <c r="S1192" s="12" t="str">
        <f>(Mercedes!R203)</f>
        <v>20"</v>
      </c>
      <c r="T1192" s="12" t="str">
        <f>(Mercedes!S203)</f>
        <v>10.5"</v>
      </c>
      <c r="U1192" s="12" t="str">
        <f>(Mercedes!T203)</f>
        <v>35</v>
      </c>
      <c r="V1192" s="12" t="str">
        <f>(Mercedes!U203)</f>
        <v>5x112</v>
      </c>
      <c r="W1192" s="12">
        <f>(Mercedes!V203)</f>
        <v>66.56</v>
      </c>
      <c r="X1192" s="8" t="str">
        <f>(Mercedes!W203)</f>
        <v>Medium Offset</v>
      </c>
      <c r="Y1192" s="8">
        <f>(Mercedes!X203)</f>
        <v>25.6</v>
      </c>
      <c r="Z1192" s="9" t="str">
        <f>(Mercedes!Y203)</f>
        <v>295/25R20</v>
      </c>
      <c r="AA1192" s="8" t="str">
        <f>(Mercedes!Z203)</f>
        <v>Customer may need to remove or modify dust cap</v>
      </c>
      <c r="AB1192" s="8" t="str">
        <f>(Mercedes!AA203)</f>
        <v>Included</v>
      </c>
      <c r="AC1192" s="8" t="str">
        <f>(Mercedes!AB203)</f>
        <v>LBM1415027C60-ZN</v>
      </c>
      <c r="AD1192" s="8">
        <f>(Mercedes!AC203)</f>
        <v>0</v>
      </c>
    </row>
    <row r="1193" spans="1:30" customFormat="1" x14ac:dyDescent="0.25">
      <c r="A1193" s="7" t="s">
        <v>1978</v>
      </c>
      <c r="B1193" s="8" t="str">
        <f>(Porsche!A2)</f>
        <v>911 C2(S) (991)</v>
      </c>
      <c r="C1193" s="8" t="str">
        <f>(Porsche!B2)</f>
        <v>2011-2015</v>
      </c>
      <c r="D1193" s="59" t="str">
        <f>(Porsche!C2)</f>
        <v>FF01</v>
      </c>
      <c r="E1193" s="8" t="str">
        <f>(Porsche!D2)</f>
        <v>Liquid Silver</v>
      </c>
      <c r="F1193" s="8" t="str">
        <f>(Porsche!E2)</f>
        <v>01H908550022LS</v>
      </c>
      <c r="G1193" s="14">
        <f>(Porsche!F2)</f>
        <v>7</v>
      </c>
      <c r="H1193" s="8" t="str">
        <f>(Porsche!G2)</f>
        <v>19"</v>
      </c>
      <c r="I1193" s="8" t="str">
        <f>(Porsche!H2)</f>
        <v>8.5"</v>
      </c>
      <c r="J1193" s="8" t="str">
        <f>(Porsche!I2)</f>
        <v>50</v>
      </c>
      <c r="K1193" s="8" t="str">
        <f>(Porsche!J2)</f>
        <v>5x130</v>
      </c>
      <c r="L1193" s="8">
        <f>(Porsche!K2)</f>
        <v>71.599999999999994</v>
      </c>
      <c r="M1193" s="8" t="str">
        <f>(Porsche!L2)</f>
        <v>High Offset</v>
      </c>
      <c r="N1193" s="8">
        <f>(Porsche!M2)</f>
        <v>22.2</v>
      </c>
      <c r="O1193" s="8" t="str">
        <f>(Porsche!N2)</f>
        <v>235/40R19</v>
      </c>
      <c r="P1193" s="60" t="str">
        <f>(Porsche!O2)</f>
        <v>FF01</v>
      </c>
      <c r="Q1193" s="8" t="str">
        <f>(Porsche!P2)</f>
        <v>01M911060022LS</v>
      </c>
      <c r="R1193" s="14">
        <f>(Porsche!Q2)</f>
        <v>0</v>
      </c>
      <c r="S1193" s="8" t="str">
        <f>(Porsche!R2)</f>
        <v>19"</v>
      </c>
      <c r="T1193" s="8" t="str">
        <f>(Porsche!S2)</f>
        <v>11.0"</v>
      </c>
      <c r="U1193" s="8" t="str">
        <f>(Porsche!T2)</f>
        <v>60</v>
      </c>
      <c r="V1193" s="8" t="str">
        <f>(Porsche!U2)</f>
        <v>5x130</v>
      </c>
      <c r="W1193" s="8">
        <f>(Porsche!V2)</f>
        <v>71.599999999999994</v>
      </c>
      <c r="X1193" s="8" t="str">
        <f>(Porsche!W2)</f>
        <v>Medium Offset</v>
      </c>
      <c r="Y1193" s="8">
        <f>(Porsche!X2)</f>
        <v>24.6</v>
      </c>
      <c r="Z1193" s="8" t="str">
        <f>(Porsche!Y2)</f>
        <v>285/35R19 - 295/35R19*</v>
      </c>
      <c r="AA1193" s="8">
        <f>(Porsche!Z2)</f>
        <v>0</v>
      </c>
      <c r="AB1193" s="8" t="str">
        <f>(Porsche!AA2)</f>
        <v>Conical Seat (included)</v>
      </c>
      <c r="AC1193" s="8" t="str">
        <f>(Porsche!AB2)</f>
        <v>LBM1415027C60-ZN</v>
      </c>
      <c r="AD1193" s="8" t="str">
        <f>(Porsche!AC2)</f>
        <v>Porsche OEM Size Cap</v>
      </c>
    </row>
    <row r="1194" spans="1:30" customFormat="1" x14ac:dyDescent="0.25">
      <c r="A1194" s="7" t="s">
        <v>1978</v>
      </c>
      <c r="B1194" s="8" t="str">
        <f>(Porsche!A3)</f>
        <v>911 C2(S) (991)</v>
      </c>
      <c r="C1194" s="8" t="str">
        <f>(Porsche!B3)</f>
        <v>2011-2015</v>
      </c>
      <c r="D1194" s="59" t="str">
        <f>(Porsche!C3)</f>
        <v>FF01</v>
      </c>
      <c r="E1194" s="8" t="str">
        <f>(Porsche!D3)</f>
        <v>Tarmac</v>
      </c>
      <c r="F1194" s="8" t="str">
        <f>(Porsche!E3)</f>
        <v>01H908550022TM</v>
      </c>
      <c r="G1194" s="14">
        <f>(Porsche!F3)</f>
        <v>34</v>
      </c>
      <c r="H1194" s="8" t="str">
        <f>(Porsche!G3)</f>
        <v>19"</v>
      </c>
      <c r="I1194" s="8" t="str">
        <f>(Porsche!H3)</f>
        <v>8.5"</v>
      </c>
      <c r="J1194" s="8" t="str">
        <f>(Porsche!I3)</f>
        <v>50</v>
      </c>
      <c r="K1194" s="8" t="str">
        <f>(Porsche!J3)</f>
        <v>5x130</v>
      </c>
      <c r="L1194" s="8">
        <f>(Porsche!K3)</f>
        <v>71.599999999999994</v>
      </c>
      <c r="M1194" s="8" t="str">
        <f>(Porsche!L3)</f>
        <v>High Offset</v>
      </c>
      <c r="N1194" s="8">
        <f>(Porsche!M3)</f>
        <v>22.2</v>
      </c>
      <c r="O1194" s="8" t="str">
        <f>(Porsche!N3)</f>
        <v>235/40R19</v>
      </c>
      <c r="P1194" s="60" t="str">
        <f>(Porsche!O3)</f>
        <v>FF01</v>
      </c>
      <c r="Q1194" s="8" t="str">
        <f>(Porsche!P3)</f>
        <v>01M911060022TM</v>
      </c>
      <c r="R1194" s="14">
        <f>(Porsche!Q3)</f>
        <v>17</v>
      </c>
      <c r="S1194" s="8" t="str">
        <f>(Porsche!R3)</f>
        <v>19"</v>
      </c>
      <c r="T1194" s="8" t="str">
        <f>(Porsche!S3)</f>
        <v>11.0"</v>
      </c>
      <c r="U1194" s="8" t="str">
        <f>(Porsche!T3)</f>
        <v>60</v>
      </c>
      <c r="V1194" s="8" t="str">
        <f>(Porsche!U3)</f>
        <v>5x130</v>
      </c>
      <c r="W1194" s="8">
        <f>(Porsche!V3)</f>
        <v>71.599999999999994</v>
      </c>
      <c r="X1194" s="8" t="str">
        <f>(Porsche!W3)</f>
        <v>Medium Offset</v>
      </c>
      <c r="Y1194" s="8">
        <f>(Porsche!X3)</f>
        <v>24.6</v>
      </c>
      <c r="Z1194" s="8" t="str">
        <f>(Porsche!Y3)</f>
        <v>285/35R19 - 295/35R19*</v>
      </c>
      <c r="AA1194" s="8">
        <f>(Porsche!Z3)</f>
        <v>0</v>
      </c>
      <c r="AB1194" s="8" t="str">
        <f>(Porsche!AA3)</f>
        <v>Conical Seat (included)</v>
      </c>
      <c r="AC1194" s="8" t="str">
        <f>(Porsche!AB3)</f>
        <v>LBM1415027C60-ZN</v>
      </c>
      <c r="AD1194" s="8" t="str">
        <f>(Porsche!AC3)</f>
        <v>Porsche OEM Size Cap</v>
      </c>
    </row>
    <row r="1195" spans="1:30" customFormat="1" x14ac:dyDescent="0.25">
      <c r="A1195" s="7" t="s">
        <v>1978</v>
      </c>
      <c r="B1195" s="8" t="str">
        <f>(Porsche!A4)</f>
        <v>911 C2(S) (991)</v>
      </c>
      <c r="C1195" s="8" t="str">
        <f>(Porsche!B4)</f>
        <v>2011-2015</v>
      </c>
      <c r="D1195" s="59" t="str">
        <f>(Porsche!C4)</f>
        <v>FF01</v>
      </c>
      <c r="E1195" s="8" t="str">
        <f>(Porsche!D4)</f>
        <v>Liquid Silver</v>
      </c>
      <c r="F1195" s="8" t="str">
        <f>(Porsche!E4)</f>
        <v>01H008550022LS</v>
      </c>
      <c r="G1195" s="14">
        <f>(Porsche!F4)</f>
        <v>2</v>
      </c>
      <c r="H1195" s="8" t="str">
        <f>(Porsche!G4)</f>
        <v>20"</v>
      </c>
      <c r="I1195" s="8" t="str">
        <f>(Porsche!H4)</f>
        <v>8.5"</v>
      </c>
      <c r="J1195" s="8" t="str">
        <f>(Porsche!I4)</f>
        <v>50</v>
      </c>
      <c r="K1195" s="8" t="str">
        <f>(Porsche!J4)</f>
        <v>5x130</v>
      </c>
      <c r="L1195" s="8">
        <f>(Porsche!K4)</f>
        <v>71.599999999999994</v>
      </c>
      <c r="M1195" s="8" t="str">
        <f>(Porsche!L4)</f>
        <v>High Offset</v>
      </c>
      <c r="N1195" s="8">
        <f>(Porsche!M4)</f>
        <v>23.8</v>
      </c>
      <c r="O1195" s="8" t="str">
        <f>(Porsche!N4)</f>
        <v>245/35R20</v>
      </c>
      <c r="P1195" s="60" t="str">
        <f>(Porsche!O4)</f>
        <v>FF01</v>
      </c>
      <c r="Q1195" s="8" t="str">
        <f>(Porsche!P4)</f>
        <v>01M011060022LS</v>
      </c>
      <c r="R1195" s="14">
        <f>(Porsche!Q4)</f>
        <v>1</v>
      </c>
      <c r="S1195" s="8" t="str">
        <f>(Porsche!R4)</f>
        <v>20"</v>
      </c>
      <c r="T1195" s="8" t="str">
        <f>(Porsche!S4)</f>
        <v>11.0"</v>
      </c>
      <c r="U1195" s="8" t="str">
        <f>(Porsche!T4)</f>
        <v>60</v>
      </c>
      <c r="V1195" s="8" t="str">
        <f>(Porsche!U4)</f>
        <v>5x130</v>
      </c>
      <c r="W1195" s="8">
        <f>(Porsche!V4)</f>
        <v>71.599999999999994</v>
      </c>
      <c r="X1195" s="8" t="str">
        <f>(Porsche!W4)</f>
        <v>Medium Offset</v>
      </c>
      <c r="Y1195" s="8">
        <f>(Porsche!X4)</f>
        <v>24.6</v>
      </c>
      <c r="Z1195" s="8" t="str">
        <f>(Porsche!Y4)</f>
        <v>295/30R20 - 305/30R20*</v>
      </c>
      <c r="AA1195" s="8">
        <f>(Porsche!Z4)</f>
        <v>0</v>
      </c>
      <c r="AB1195" s="8" t="str">
        <f>(Porsche!AA4)</f>
        <v>Conical Seat (included)</v>
      </c>
      <c r="AC1195" s="8" t="str">
        <f>(Porsche!AB4)</f>
        <v>LBM1415027C60-ZN</v>
      </c>
      <c r="AD1195" s="8" t="str">
        <f>(Porsche!AC4)</f>
        <v>Porsche OEM Size Cap</v>
      </c>
    </row>
    <row r="1196" spans="1:30" customFormat="1" x14ac:dyDescent="0.25">
      <c r="A1196" s="7" t="s">
        <v>1978</v>
      </c>
      <c r="B1196" s="8" t="str">
        <f>(Porsche!A5)</f>
        <v>911 C2(S) (991)</v>
      </c>
      <c r="C1196" s="8" t="str">
        <f>(Porsche!B5)</f>
        <v>2011-2015</v>
      </c>
      <c r="D1196" s="59" t="str">
        <f>(Porsche!C5)</f>
        <v>FF01</v>
      </c>
      <c r="E1196" s="8" t="str">
        <f>(Porsche!D5)</f>
        <v>Tarmac</v>
      </c>
      <c r="F1196" s="8" t="str">
        <f>(Porsche!E5)</f>
        <v>01H008550022TM</v>
      </c>
      <c r="G1196" s="14">
        <f>(Porsche!F5)</f>
        <v>32</v>
      </c>
      <c r="H1196" s="8" t="str">
        <f>(Porsche!G5)</f>
        <v>20"</v>
      </c>
      <c r="I1196" s="8" t="str">
        <f>(Porsche!H5)</f>
        <v>8.5"</v>
      </c>
      <c r="J1196" s="8" t="str">
        <f>(Porsche!I5)</f>
        <v>50</v>
      </c>
      <c r="K1196" s="8" t="str">
        <f>(Porsche!J5)</f>
        <v>5x130</v>
      </c>
      <c r="L1196" s="8">
        <f>(Porsche!K5)</f>
        <v>71.599999999999994</v>
      </c>
      <c r="M1196" s="8" t="str">
        <f>(Porsche!L5)</f>
        <v>High Offset</v>
      </c>
      <c r="N1196" s="8">
        <f>(Porsche!M5)</f>
        <v>23.8</v>
      </c>
      <c r="O1196" s="8" t="str">
        <f>(Porsche!N5)</f>
        <v>245/35R20</v>
      </c>
      <c r="P1196" s="60" t="str">
        <f>(Porsche!O5)</f>
        <v>FF01</v>
      </c>
      <c r="Q1196" s="8" t="str">
        <f>(Porsche!P5)</f>
        <v>01M011060022TM</v>
      </c>
      <c r="R1196" s="14">
        <f>(Porsche!Q5)</f>
        <v>35</v>
      </c>
      <c r="S1196" s="8" t="str">
        <f>(Porsche!R5)</f>
        <v>20"</v>
      </c>
      <c r="T1196" s="8" t="str">
        <f>(Porsche!S5)</f>
        <v>11.0"</v>
      </c>
      <c r="U1196" s="8" t="str">
        <f>(Porsche!T5)</f>
        <v>60</v>
      </c>
      <c r="V1196" s="8" t="str">
        <f>(Porsche!U5)</f>
        <v>5x130</v>
      </c>
      <c r="W1196" s="8">
        <f>(Porsche!V5)</f>
        <v>71.599999999999994</v>
      </c>
      <c r="X1196" s="8" t="str">
        <f>(Porsche!W5)</f>
        <v>Medium Offset</v>
      </c>
      <c r="Y1196" s="8">
        <f>(Porsche!X5)</f>
        <v>24.6</v>
      </c>
      <c r="Z1196" s="8" t="str">
        <f>(Porsche!Y5)</f>
        <v>295/30R20 - 305/30R20*</v>
      </c>
      <c r="AA1196" s="8">
        <f>(Porsche!Z5)</f>
        <v>0</v>
      </c>
      <c r="AB1196" s="8" t="str">
        <f>(Porsche!AA5)</f>
        <v>Conical Seat (included)</v>
      </c>
      <c r="AC1196" s="8" t="str">
        <f>(Porsche!AB5)</f>
        <v>LBM1415027C60-ZN</v>
      </c>
      <c r="AD1196" s="8" t="str">
        <f>(Porsche!AC5)</f>
        <v>Porsche OEM Size Cap</v>
      </c>
    </row>
    <row r="1197" spans="1:30" customFormat="1" x14ac:dyDescent="0.25">
      <c r="A1197" s="7" t="s">
        <v>1978</v>
      </c>
      <c r="B1197" s="8" t="e">
        <f>(Porsche!#REF!)</f>
        <v>#REF!</v>
      </c>
      <c r="C1197" s="8" t="e">
        <f>(Porsche!#REF!)</f>
        <v>#REF!</v>
      </c>
      <c r="D1197" s="59" t="e">
        <f>(Porsche!#REF!)</f>
        <v>#REF!</v>
      </c>
      <c r="E1197" s="8" t="e">
        <f>(Porsche!#REF!)</f>
        <v>#REF!</v>
      </c>
      <c r="F1197" s="8" t="e">
        <f>(Porsche!#REF!)</f>
        <v>#REF!</v>
      </c>
      <c r="G1197" s="14" t="e">
        <f>(Porsche!#REF!)</f>
        <v>#REF!</v>
      </c>
      <c r="H1197" s="8" t="e">
        <f>(Porsche!#REF!)</f>
        <v>#REF!</v>
      </c>
      <c r="I1197" s="8" t="e">
        <f>(Porsche!#REF!)</f>
        <v>#REF!</v>
      </c>
      <c r="J1197" s="8" t="e">
        <f>(Porsche!#REF!)</f>
        <v>#REF!</v>
      </c>
      <c r="K1197" s="8" t="e">
        <f>(Porsche!#REF!)</f>
        <v>#REF!</v>
      </c>
      <c r="L1197" s="8" t="e">
        <f>(Porsche!#REF!)</f>
        <v>#REF!</v>
      </c>
      <c r="M1197" s="8" t="e">
        <f>(Porsche!#REF!)</f>
        <v>#REF!</v>
      </c>
      <c r="N1197" s="8" t="e">
        <f>(Porsche!#REF!)</f>
        <v>#REF!</v>
      </c>
      <c r="O1197" s="8" t="e">
        <f>(Porsche!#REF!)</f>
        <v>#REF!</v>
      </c>
      <c r="P1197" s="60" t="e">
        <f>(Porsche!#REF!)</f>
        <v>#REF!</v>
      </c>
      <c r="Q1197" s="8" t="e">
        <f>(Porsche!#REF!)</f>
        <v>#REF!</v>
      </c>
      <c r="R1197" s="14" t="e">
        <f>(Porsche!#REF!)</f>
        <v>#REF!</v>
      </c>
      <c r="S1197" s="8" t="e">
        <f>(Porsche!#REF!)</f>
        <v>#REF!</v>
      </c>
      <c r="T1197" s="8" t="e">
        <f>(Porsche!#REF!)</f>
        <v>#REF!</v>
      </c>
      <c r="U1197" s="8" t="e">
        <f>(Porsche!#REF!)</f>
        <v>#REF!</v>
      </c>
      <c r="V1197" s="8" t="e">
        <f>(Porsche!#REF!)</f>
        <v>#REF!</v>
      </c>
      <c r="W1197" s="8" t="e">
        <f>(Porsche!#REF!)</f>
        <v>#REF!</v>
      </c>
      <c r="X1197" s="8" t="e">
        <f>(Porsche!#REF!)</f>
        <v>#REF!</v>
      </c>
      <c r="Y1197" s="8" t="e">
        <f>(Porsche!#REF!)</f>
        <v>#REF!</v>
      </c>
      <c r="Z1197" s="8" t="e">
        <f>(Porsche!#REF!)</f>
        <v>#REF!</v>
      </c>
      <c r="AA1197" s="8" t="e">
        <f>(Porsche!#REF!)</f>
        <v>#REF!</v>
      </c>
      <c r="AB1197" s="8" t="e">
        <f>(Porsche!#REF!)</f>
        <v>#REF!</v>
      </c>
      <c r="AC1197" s="8" t="e">
        <f>(Porsche!#REF!)</f>
        <v>#REF!</v>
      </c>
      <c r="AD1197" s="8" t="e">
        <f>(Porsche!#REF!)</f>
        <v>#REF!</v>
      </c>
    </row>
    <row r="1198" spans="1:30" customFormat="1" x14ac:dyDescent="0.25">
      <c r="A1198" s="7" t="s">
        <v>1978</v>
      </c>
      <c r="B1198" s="8" t="e">
        <f>(Porsche!#REF!)</f>
        <v>#REF!</v>
      </c>
      <c r="C1198" s="8" t="e">
        <f>(Porsche!#REF!)</f>
        <v>#REF!</v>
      </c>
      <c r="D1198" s="59" t="e">
        <f>(Porsche!#REF!)</f>
        <v>#REF!</v>
      </c>
      <c r="E1198" s="8" t="e">
        <f>(Porsche!#REF!)</f>
        <v>#REF!</v>
      </c>
      <c r="F1198" s="8" t="e">
        <f>(Porsche!#REF!)</f>
        <v>#REF!</v>
      </c>
      <c r="G1198" s="14" t="e">
        <f>(Porsche!#REF!)</f>
        <v>#REF!</v>
      </c>
      <c r="H1198" s="8" t="e">
        <f>(Porsche!#REF!)</f>
        <v>#REF!</v>
      </c>
      <c r="I1198" s="8" t="e">
        <f>(Porsche!#REF!)</f>
        <v>#REF!</v>
      </c>
      <c r="J1198" s="8" t="e">
        <f>(Porsche!#REF!)</f>
        <v>#REF!</v>
      </c>
      <c r="K1198" s="8" t="e">
        <f>(Porsche!#REF!)</f>
        <v>#REF!</v>
      </c>
      <c r="L1198" s="8" t="e">
        <f>(Porsche!#REF!)</f>
        <v>#REF!</v>
      </c>
      <c r="M1198" s="8" t="e">
        <f>(Porsche!#REF!)</f>
        <v>#REF!</v>
      </c>
      <c r="N1198" s="8" t="e">
        <f>(Porsche!#REF!)</f>
        <v>#REF!</v>
      </c>
      <c r="O1198" s="8" t="e">
        <f>(Porsche!#REF!)</f>
        <v>#REF!</v>
      </c>
      <c r="P1198" s="60" t="e">
        <f>(Porsche!#REF!)</f>
        <v>#REF!</v>
      </c>
      <c r="Q1198" s="8" t="e">
        <f>(Porsche!#REF!)</f>
        <v>#REF!</v>
      </c>
      <c r="R1198" s="14" t="e">
        <f>(Porsche!#REF!)</f>
        <v>#REF!</v>
      </c>
      <c r="S1198" s="8" t="e">
        <f>(Porsche!#REF!)</f>
        <v>#REF!</v>
      </c>
      <c r="T1198" s="8" t="e">
        <f>(Porsche!#REF!)</f>
        <v>#REF!</v>
      </c>
      <c r="U1198" s="8" t="e">
        <f>(Porsche!#REF!)</f>
        <v>#REF!</v>
      </c>
      <c r="V1198" s="8" t="e">
        <f>(Porsche!#REF!)</f>
        <v>#REF!</v>
      </c>
      <c r="W1198" s="8" t="e">
        <f>(Porsche!#REF!)</f>
        <v>#REF!</v>
      </c>
      <c r="X1198" s="8" t="e">
        <f>(Porsche!#REF!)</f>
        <v>#REF!</v>
      </c>
      <c r="Y1198" s="8" t="e">
        <f>(Porsche!#REF!)</f>
        <v>#REF!</v>
      </c>
      <c r="Z1198" s="8" t="e">
        <f>(Porsche!#REF!)</f>
        <v>#REF!</v>
      </c>
      <c r="AA1198" s="8" t="e">
        <f>(Porsche!#REF!)</f>
        <v>#REF!</v>
      </c>
      <c r="AB1198" s="8" t="e">
        <f>(Porsche!#REF!)</f>
        <v>#REF!</v>
      </c>
      <c r="AC1198" s="8" t="e">
        <f>(Porsche!#REF!)</f>
        <v>#REF!</v>
      </c>
      <c r="AD1198" s="8" t="e">
        <f>(Porsche!#REF!)</f>
        <v>#REF!</v>
      </c>
    </row>
    <row r="1199" spans="1:30" customFormat="1" x14ac:dyDescent="0.25">
      <c r="A1199" s="7" t="s">
        <v>1978</v>
      </c>
      <c r="B1199" s="8" t="e">
        <f>(Porsche!#REF!)</f>
        <v>#REF!</v>
      </c>
      <c r="C1199" s="8" t="e">
        <f>(Porsche!#REF!)</f>
        <v>#REF!</v>
      </c>
      <c r="D1199" s="59" t="e">
        <f>(Porsche!#REF!)</f>
        <v>#REF!</v>
      </c>
      <c r="E1199" s="8" t="e">
        <f>(Porsche!#REF!)</f>
        <v>#REF!</v>
      </c>
      <c r="F1199" s="8" t="e">
        <f>(Porsche!#REF!)</f>
        <v>#REF!</v>
      </c>
      <c r="G1199" s="14" t="e">
        <f>(Porsche!#REF!)</f>
        <v>#REF!</v>
      </c>
      <c r="H1199" s="8" t="e">
        <f>(Porsche!#REF!)</f>
        <v>#REF!</v>
      </c>
      <c r="I1199" s="8" t="e">
        <f>(Porsche!#REF!)</f>
        <v>#REF!</v>
      </c>
      <c r="J1199" s="8" t="e">
        <f>(Porsche!#REF!)</f>
        <v>#REF!</v>
      </c>
      <c r="K1199" s="8" t="e">
        <f>(Porsche!#REF!)</f>
        <v>#REF!</v>
      </c>
      <c r="L1199" s="8" t="e">
        <f>(Porsche!#REF!)</f>
        <v>#REF!</v>
      </c>
      <c r="M1199" s="8" t="e">
        <f>(Porsche!#REF!)</f>
        <v>#REF!</v>
      </c>
      <c r="N1199" s="8" t="e">
        <f>(Porsche!#REF!)</f>
        <v>#REF!</v>
      </c>
      <c r="O1199" s="8" t="e">
        <f>(Porsche!#REF!)</f>
        <v>#REF!</v>
      </c>
      <c r="P1199" s="60" t="e">
        <f>(Porsche!#REF!)</f>
        <v>#REF!</v>
      </c>
      <c r="Q1199" s="8" t="e">
        <f>(Porsche!#REF!)</f>
        <v>#REF!</v>
      </c>
      <c r="R1199" s="14" t="e">
        <f>(Porsche!#REF!)</f>
        <v>#REF!</v>
      </c>
      <c r="S1199" s="8" t="e">
        <f>(Porsche!#REF!)</f>
        <v>#REF!</v>
      </c>
      <c r="T1199" s="8" t="e">
        <f>(Porsche!#REF!)</f>
        <v>#REF!</v>
      </c>
      <c r="U1199" s="8" t="e">
        <f>(Porsche!#REF!)</f>
        <v>#REF!</v>
      </c>
      <c r="V1199" s="8" t="e">
        <f>(Porsche!#REF!)</f>
        <v>#REF!</v>
      </c>
      <c r="W1199" s="8" t="e">
        <f>(Porsche!#REF!)</f>
        <v>#REF!</v>
      </c>
      <c r="X1199" s="8" t="e">
        <f>(Porsche!#REF!)</f>
        <v>#REF!</v>
      </c>
      <c r="Y1199" s="8" t="e">
        <f>(Porsche!#REF!)</f>
        <v>#REF!</v>
      </c>
      <c r="Z1199" s="8" t="e">
        <f>(Porsche!#REF!)</f>
        <v>#REF!</v>
      </c>
      <c r="AA1199" s="8" t="e">
        <f>(Porsche!#REF!)</f>
        <v>#REF!</v>
      </c>
      <c r="AB1199" s="8" t="e">
        <f>(Porsche!#REF!)</f>
        <v>#REF!</v>
      </c>
      <c r="AC1199" s="8" t="e">
        <f>(Porsche!#REF!)</f>
        <v>#REF!</v>
      </c>
      <c r="AD1199" s="8" t="e">
        <f>(Porsche!#REF!)</f>
        <v>#REF!</v>
      </c>
    </row>
    <row r="1200" spans="1:30" customFormat="1" x14ac:dyDescent="0.25">
      <c r="A1200" s="7" t="s">
        <v>1978</v>
      </c>
      <c r="B1200" s="8" t="e">
        <f>(Porsche!#REF!)</f>
        <v>#REF!</v>
      </c>
      <c r="C1200" s="8" t="e">
        <f>(Porsche!#REF!)</f>
        <v>#REF!</v>
      </c>
      <c r="D1200" s="59" t="e">
        <f>(Porsche!#REF!)</f>
        <v>#REF!</v>
      </c>
      <c r="E1200" s="8" t="e">
        <f>(Porsche!#REF!)</f>
        <v>#REF!</v>
      </c>
      <c r="F1200" s="8" t="e">
        <f>(Porsche!#REF!)</f>
        <v>#REF!</v>
      </c>
      <c r="G1200" s="14" t="e">
        <f>(Porsche!#REF!)</f>
        <v>#REF!</v>
      </c>
      <c r="H1200" s="8" t="e">
        <f>(Porsche!#REF!)</f>
        <v>#REF!</v>
      </c>
      <c r="I1200" s="8" t="e">
        <f>(Porsche!#REF!)</f>
        <v>#REF!</v>
      </c>
      <c r="J1200" s="8" t="e">
        <f>(Porsche!#REF!)</f>
        <v>#REF!</v>
      </c>
      <c r="K1200" s="8" t="e">
        <f>(Porsche!#REF!)</f>
        <v>#REF!</v>
      </c>
      <c r="L1200" s="8" t="e">
        <f>(Porsche!#REF!)</f>
        <v>#REF!</v>
      </c>
      <c r="M1200" s="8" t="e">
        <f>(Porsche!#REF!)</f>
        <v>#REF!</v>
      </c>
      <c r="N1200" s="8" t="e">
        <f>(Porsche!#REF!)</f>
        <v>#REF!</v>
      </c>
      <c r="O1200" s="8" t="e">
        <f>(Porsche!#REF!)</f>
        <v>#REF!</v>
      </c>
      <c r="P1200" s="60" t="e">
        <f>(Porsche!#REF!)</f>
        <v>#REF!</v>
      </c>
      <c r="Q1200" s="8" t="e">
        <f>(Porsche!#REF!)</f>
        <v>#REF!</v>
      </c>
      <c r="R1200" s="14" t="e">
        <f>(Porsche!#REF!)</f>
        <v>#REF!</v>
      </c>
      <c r="S1200" s="8" t="e">
        <f>(Porsche!#REF!)</f>
        <v>#REF!</v>
      </c>
      <c r="T1200" s="8" t="e">
        <f>(Porsche!#REF!)</f>
        <v>#REF!</v>
      </c>
      <c r="U1200" s="8" t="e">
        <f>(Porsche!#REF!)</f>
        <v>#REF!</v>
      </c>
      <c r="V1200" s="8" t="e">
        <f>(Porsche!#REF!)</f>
        <v>#REF!</v>
      </c>
      <c r="W1200" s="8" t="e">
        <f>(Porsche!#REF!)</f>
        <v>#REF!</v>
      </c>
      <c r="X1200" s="8" t="e">
        <f>(Porsche!#REF!)</f>
        <v>#REF!</v>
      </c>
      <c r="Y1200" s="8" t="e">
        <f>(Porsche!#REF!)</f>
        <v>#REF!</v>
      </c>
      <c r="Z1200" s="8" t="e">
        <f>(Porsche!#REF!)</f>
        <v>#REF!</v>
      </c>
      <c r="AA1200" s="8" t="e">
        <f>(Porsche!#REF!)</f>
        <v>#REF!</v>
      </c>
      <c r="AB1200" s="8" t="e">
        <f>(Porsche!#REF!)</f>
        <v>#REF!</v>
      </c>
      <c r="AC1200" s="8" t="e">
        <f>(Porsche!#REF!)</f>
        <v>#REF!</v>
      </c>
      <c r="AD1200" s="8" t="e">
        <f>(Porsche!#REF!)</f>
        <v>#REF!</v>
      </c>
    </row>
    <row r="1201" spans="1:30" customFormat="1" x14ac:dyDescent="0.25">
      <c r="A1201" s="7" t="s">
        <v>1978</v>
      </c>
      <c r="B1201" s="8" t="e">
        <f>(Porsche!#REF!)</f>
        <v>#REF!</v>
      </c>
      <c r="C1201" s="8" t="e">
        <f>(Porsche!#REF!)</f>
        <v>#REF!</v>
      </c>
      <c r="D1201" s="59" t="e">
        <f>(Porsche!#REF!)</f>
        <v>#REF!</v>
      </c>
      <c r="E1201" s="8" t="e">
        <f>(Porsche!#REF!)</f>
        <v>#REF!</v>
      </c>
      <c r="F1201" s="8" t="e">
        <f>(Porsche!#REF!)</f>
        <v>#REF!</v>
      </c>
      <c r="G1201" s="14" t="e">
        <f>(Porsche!#REF!)</f>
        <v>#REF!</v>
      </c>
      <c r="H1201" s="8" t="e">
        <f>(Porsche!#REF!)</f>
        <v>#REF!</v>
      </c>
      <c r="I1201" s="8" t="e">
        <f>(Porsche!#REF!)</f>
        <v>#REF!</v>
      </c>
      <c r="J1201" s="8" t="e">
        <f>(Porsche!#REF!)</f>
        <v>#REF!</v>
      </c>
      <c r="K1201" s="8" t="e">
        <f>(Porsche!#REF!)</f>
        <v>#REF!</v>
      </c>
      <c r="L1201" s="8" t="e">
        <f>(Porsche!#REF!)</f>
        <v>#REF!</v>
      </c>
      <c r="M1201" s="8" t="e">
        <f>(Porsche!#REF!)</f>
        <v>#REF!</v>
      </c>
      <c r="N1201" s="8" t="e">
        <f>(Porsche!#REF!)</f>
        <v>#REF!</v>
      </c>
      <c r="O1201" s="8" t="e">
        <f>(Porsche!#REF!)</f>
        <v>#REF!</v>
      </c>
      <c r="P1201" s="60" t="e">
        <f>(Porsche!#REF!)</f>
        <v>#REF!</v>
      </c>
      <c r="Q1201" s="8" t="e">
        <f>(Porsche!#REF!)</f>
        <v>#REF!</v>
      </c>
      <c r="R1201" s="14" t="e">
        <f>(Porsche!#REF!)</f>
        <v>#REF!</v>
      </c>
      <c r="S1201" s="8" t="e">
        <f>(Porsche!#REF!)</f>
        <v>#REF!</v>
      </c>
      <c r="T1201" s="8" t="e">
        <f>(Porsche!#REF!)</f>
        <v>#REF!</v>
      </c>
      <c r="U1201" s="8" t="e">
        <f>(Porsche!#REF!)</f>
        <v>#REF!</v>
      </c>
      <c r="V1201" s="8" t="e">
        <f>(Porsche!#REF!)</f>
        <v>#REF!</v>
      </c>
      <c r="W1201" s="8" t="e">
        <f>(Porsche!#REF!)</f>
        <v>#REF!</v>
      </c>
      <c r="X1201" s="8" t="e">
        <f>(Porsche!#REF!)</f>
        <v>#REF!</v>
      </c>
      <c r="Y1201" s="8" t="e">
        <f>(Porsche!#REF!)</f>
        <v>#REF!</v>
      </c>
      <c r="Z1201" s="8" t="e">
        <f>(Porsche!#REF!)</f>
        <v>#REF!</v>
      </c>
      <c r="AA1201" s="8" t="e">
        <f>(Porsche!#REF!)</f>
        <v>#REF!</v>
      </c>
      <c r="AB1201" s="8" t="e">
        <f>(Porsche!#REF!)</f>
        <v>#REF!</v>
      </c>
      <c r="AC1201" s="8" t="e">
        <f>(Porsche!#REF!)</f>
        <v>#REF!</v>
      </c>
      <c r="AD1201" s="8" t="e">
        <f>(Porsche!#REF!)</f>
        <v>#REF!</v>
      </c>
    </row>
    <row r="1202" spans="1:30" customFormat="1" x14ac:dyDescent="0.25">
      <c r="A1202" s="7" t="s">
        <v>1978</v>
      </c>
      <c r="B1202" s="8" t="e">
        <f>(Porsche!#REF!)</f>
        <v>#REF!</v>
      </c>
      <c r="C1202" s="8" t="e">
        <f>(Porsche!#REF!)</f>
        <v>#REF!</v>
      </c>
      <c r="D1202" s="59" t="e">
        <f>(Porsche!#REF!)</f>
        <v>#REF!</v>
      </c>
      <c r="E1202" s="8" t="e">
        <f>(Porsche!#REF!)</f>
        <v>#REF!</v>
      </c>
      <c r="F1202" s="8" t="e">
        <f>(Porsche!#REF!)</f>
        <v>#REF!</v>
      </c>
      <c r="G1202" s="14" t="e">
        <f>(Porsche!#REF!)</f>
        <v>#REF!</v>
      </c>
      <c r="H1202" s="8" t="e">
        <f>(Porsche!#REF!)</f>
        <v>#REF!</v>
      </c>
      <c r="I1202" s="8" t="e">
        <f>(Porsche!#REF!)</f>
        <v>#REF!</v>
      </c>
      <c r="J1202" s="8" t="e">
        <f>(Porsche!#REF!)</f>
        <v>#REF!</v>
      </c>
      <c r="K1202" s="8" t="e">
        <f>(Porsche!#REF!)</f>
        <v>#REF!</v>
      </c>
      <c r="L1202" s="8" t="e">
        <f>(Porsche!#REF!)</f>
        <v>#REF!</v>
      </c>
      <c r="M1202" s="8" t="e">
        <f>(Porsche!#REF!)</f>
        <v>#REF!</v>
      </c>
      <c r="N1202" s="8" t="e">
        <f>(Porsche!#REF!)</f>
        <v>#REF!</v>
      </c>
      <c r="O1202" s="8" t="e">
        <f>(Porsche!#REF!)</f>
        <v>#REF!</v>
      </c>
      <c r="P1202" s="60" t="e">
        <f>(Porsche!#REF!)</f>
        <v>#REF!</v>
      </c>
      <c r="Q1202" s="8" t="e">
        <f>(Porsche!#REF!)</f>
        <v>#REF!</v>
      </c>
      <c r="R1202" s="14" t="e">
        <f>(Porsche!#REF!)</f>
        <v>#REF!</v>
      </c>
      <c r="S1202" s="8" t="e">
        <f>(Porsche!#REF!)</f>
        <v>#REF!</v>
      </c>
      <c r="T1202" s="8" t="e">
        <f>(Porsche!#REF!)</f>
        <v>#REF!</v>
      </c>
      <c r="U1202" s="8" t="e">
        <f>(Porsche!#REF!)</f>
        <v>#REF!</v>
      </c>
      <c r="V1202" s="8" t="e">
        <f>(Porsche!#REF!)</f>
        <v>#REF!</v>
      </c>
      <c r="W1202" s="8" t="e">
        <f>(Porsche!#REF!)</f>
        <v>#REF!</v>
      </c>
      <c r="X1202" s="8" t="e">
        <f>(Porsche!#REF!)</f>
        <v>#REF!</v>
      </c>
      <c r="Y1202" s="8" t="e">
        <f>(Porsche!#REF!)</f>
        <v>#REF!</v>
      </c>
      <c r="Z1202" s="8" t="e">
        <f>(Porsche!#REF!)</f>
        <v>#REF!</v>
      </c>
      <c r="AA1202" s="8" t="e">
        <f>(Porsche!#REF!)</f>
        <v>#REF!</v>
      </c>
      <c r="AB1202" s="8" t="e">
        <f>(Porsche!#REF!)</f>
        <v>#REF!</v>
      </c>
      <c r="AC1202" s="8" t="e">
        <f>(Porsche!#REF!)</f>
        <v>#REF!</v>
      </c>
      <c r="AD1202" s="8" t="e">
        <f>(Porsche!#REF!)</f>
        <v>#REF!</v>
      </c>
    </row>
    <row r="1203" spans="1:30" customFormat="1" x14ac:dyDescent="0.25">
      <c r="A1203" s="7" t="s">
        <v>1978</v>
      </c>
      <c r="B1203" s="8" t="str">
        <f>(Porsche!A6)</f>
        <v>911 C2(S) (991.2)</v>
      </c>
      <c r="C1203" s="8" t="str">
        <f>(Porsche!B6)</f>
        <v>2016-2019</v>
      </c>
      <c r="D1203" s="59" t="str">
        <f>(Porsche!C6)</f>
        <v>FF01</v>
      </c>
      <c r="E1203" s="8" t="str">
        <f>(Porsche!D6)</f>
        <v>Liquid Silver</v>
      </c>
      <c r="F1203" s="8" t="str">
        <f>(Porsche!E6)</f>
        <v>01H908550022LS</v>
      </c>
      <c r="G1203" s="14">
        <f>(Porsche!F6)</f>
        <v>7</v>
      </c>
      <c r="H1203" s="8" t="str">
        <f>(Porsche!G6)</f>
        <v>19"</v>
      </c>
      <c r="I1203" s="8" t="str">
        <f>(Porsche!H6)</f>
        <v>8.5"</v>
      </c>
      <c r="J1203" s="8" t="str">
        <f>(Porsche!I6)</f>
        <v>50</v>
      </c>
      <c r="K1203" s="8" t="str">
        <f>(Porsche!J6)</f>
        <v>5x130</v>
      </c>
      <c r="L1203" s="8">
        <f>(Porsche!K6)</f>
        <v>71.599999999999994</v>
      </c>
      <c r="M1203" s="8" t="str">
        <f>(Porsche!L6)</f>
        <v>High Offset</v>
      </c>
      <c r="N1203" s="8">
        <f>(Porsche!M6)</f>
        <v>22.2</v>
      </c>
      <c r="O1203" s="8" t="str">
        <f>(Porsche!N6)</f>
        <v>235/40R19</v>
      </c>
      <c r="P1203" s="60" t="str">
        <f>(Porsche!O6)</f>
        <v>FF01</v>
      </c>
      <c r="Q1203" s="8" t="str">
        <f>(Porsche!P6)</f>
        <v>01M911060022LS</v>
      </c>
      <c r="R1203" s="14">
        <f>(Porsche!Q6)</f>
        <v>0</v>
      </c>
      <c r="S1203" s="8" t="str">
        <f>(Porsche!R6)</f>
        <v>19"</v>
      </c>
      <c r="T1203" s="8" t="str">
        <f>(Porsche!S6)</f>
        <v>11.0"</v>
      </c>
      <c r="U1203" s="8" t="str">
        <f>(Porsche!T6)</f>
        <v>60</v>
      </c>
      <c r="V1203" s="8" t="str">
        <f>(Porsche!U6)</f>
        <v>5x130</v>
      </c>
      <c r="W1203" s="8">
        <f>(Porsche!V6)</f>
        <v>71.599999999999994</v>
      </c>
      <c r="X1203" s="8" t="str">
        <f>(Porsche!W6)</f>
        <v>Medium Offset</v>
      </c>
      <c r="Y1203" s="8">
        <f>(Porsche!X6)</f>
        <v>24.6</v>
      </c>
      <c r="Z1203" s="8" t="str">
        <f>(Porsche!Y6)</f>
        <v>285/35R19 - 295/35R19*</v>
      </c>
      <c r="AA1203" s="8" t="str">
        <f>(Porsche!Z6)</f>
        <v>F2 fitment on rear (slight poke no rubbing) with OEM 295/35R19, recommend 7mm spacer up front to even out with rear</v>
      </c>
      <c r="AB1203" s="8" t="str">
        <f>(Porsche!AA6)</f>
        <v>Conical Seat (included)</v>
      </c>
      <c r="AC1203" s="8" t="str">
        <f>(Porsche!AB6)</f>
        <v>LBM1415027C60-ZN</v>
      </c>
      <c r="AD1203" s="8" t="str">
        <f>(Porsche!AC6)</f>
        <v>Porsche OEM Size Cap</v>
      </c>
    </row>
    <row r="1204" spans="1:30" customFormat="1" x14ac:dyDescent="0.25">
      <c r="A1204" s="7" t="s">
        <v>1978</v>
      </c>
      <c r="B1204" s="8" t="str">
        <f>(Porsche!A7)</f>
        <v>911 C2(S) (991.2)</v>
      </c>
      <c r="C1204" s="8" t="str">
        <f>(Porsche!B7)</f>
        <v>2016-2019</v>
      </c>
      <c r="D1204" s="59" t="str">
        <f>(Porsche!C7)</f>
        <v>FF01</v>
      </c>
      <c r="E1204" s="8" t="str">
        <f>(Porsche!D7)</f>
        <v>Tarmac</v>
      </c>
      <c r="F1204" s="8" t="str">
        <f>(Porsche!E7)</f>
        <v>01H908550022TM</v>
      </c>
      <c r="G1204" s="14">
        <f>(Porsche!F7)</f>
        <v>34</v>
      </c>
      <c r="H1204" s="8" t="str">
        <f>(Porsche!G7)</f>
        <v>19"</v>
      </c>
      <c r="I1204" s="8" t="str">
        <f>(Porsche!H7)</f>
        <v>8.5"</v>
      </c>
      <c r="J1204" s="8" t="str">
        <f>(Porsche!I7)</f>
        <v>50</v>
      </c>
      <c r="K1204" s="8" t="str">
        <f>(Porsche!J7)</f>
        <v>5x130</v>
      </c>
      <c r="L1204" s="8">
        <f>(Porsche!K7)</f>
        <v>71.599999999999994</v>
      </c>
      <c r="M1204" s="8" t="str">
        <f>(Porsche!L7)</f>
        <v>High Offset</v>
      </c>
      <c r="N1204" s="8">
        <f>(Porsche!M7)</f>
        <v>22.2</v>
      </c>
      <c r="O1204" s="8" t="str">
        <f>(Porsche!N7)</f>
        <v>235/40R19</v>
      </c>
      <c r="P1204" s="60" t="str">
        <f>(Porsche!O7)</f>
        <v>FF01</v>
      </c>
      <c r="Q1204" s="8" t="str">
        <f>(Porsche!P7)</f>
        <v>01M911060022TM</v>
      </c>
      <c r="R1204" s="14">
        <f>(Porsche!Q7)</f>
        <v>17</v>
      </c>
      <c r="S1204" s="8" t="str">
        <f>(Porsche!R7)</f>
        <v>19"</v>
      </c>
      <c r="T1204" s="8" t="str">
        <f>(Porsche!S7)</f>
        <v>11.0"</v>
      </c>
      <c r="U1204" s="8" t="str">
        <f>(Porsche!T7)</f>
        <v>60</v>
      </c>
      <c r="V1204" s="8" t="str">
        <f>(Porsche!U7)</f>
        <v>5x130</v>
      </c>
      <c r="W1204" s="8">
        <f>(Porsche!V7)</f>
        <v>71.599999999999994</v>
      </c>
      <c r="X1204" s="8" t="str">
        <f>(Porsche!W7)</f>
        <v>Medium Offset</v>
      </c>
      <c r="Y1204" s="8">
        <f>(Porsche!X7)</f>
        <v>24.6</v>
      </c>
      <c r="Z1204" s="8" t="str">
        <f>(Porsche!Y7)</f>
        <v>285/35R19 - 295/35R19*</v>
      </c>
      <c r="AA1204" s="8" t="str">
        <f>(Porsche!Z7)</f>
        <v>F2 fitment on rear (slight poke no rubbing) with OEM 295/35R19, recommend 7mm spacer up front to even out with rear</v>
      </c>
      <c r="AB1204" s="8" t="str">
        <f>(Porsche!AA7)</f>
        <v>Conical Seat (included)</v>
      </c>
      <c r="AC1204" s="8" t="str">
        <f>(Porsche!AB7)</f>
        <v>LBM1415027C60-ZN</v>
      </c>
      <c r="AD1204" s="8" t="str">
        <f>(Porsche!AC7)</f>
        <v>Porsche OEM Size Cap</v>
      </c>
    </row>
    <row r="1205" spans="1:30" customFormat="1" x14ac:dyDescent="0.25">
      <c r="A1205" s="7" t="s">
        <v>1978</v>
      </c>
      <c r="B1205" s="8" t="str">
        <f>(Porsche!A8)</f>
        <v>911 C2(S) (991.2)</v>
      </c>
      <c r="C1205" s="8" t="str">
        <f>(Porsche!B8)</f>
        <v>2016-2019</v>
      </c>
      <c r="D1205" s="59" t="str">
        <f>(Porsche!C8)</f>
        <v>FF01</v>
      </c>
      <c r="E1205" s="8" t="str">
        <f>(Porsche!D8)</f>
        <v>Liquid Silver</v>
      </c>
      <c r="F1205" s="8" t="str">
        <f>(Porsche!E8)</f>
        <v>01H008550022LS</v>
      </c>
      <c r="G1205" s="14">
        <f>(Porsche!F8)</f>
        <v>2</v>
      </c>
      <c r="H1205" s="8" t="str">
        <f>(Porsche!G8)</f>
        <v>20"</v>
      </c>
      <c r="I1205" s="8" t="str">
        <f>(Porsche!H8)</f>
        <v>8.5"</v>
      </c>
      <c r="J1205" s="8" t="str">
        <f>(Porsche!I8)</f>
        <v>50</v>
      </c>
      <c r="K1205" s="8" t="str">
        <f>(Porsche!J8)</f>
        <v>5x130</v>
      </c>
      <c r="L1205" s="8">
        <f>(Porsche!K8)</f>
        <v>71.599999999999994</v>
      </c>
      <c r="M1205" s="8" t="str">
        <f>(Porsche!L8)</f>
        <v>High Offset</v>
      </c>
      <c r="N1205" s="8">
        <f>(Porsche!M8)</f>
        <v>23.8</v>
      </c>
      <c r="O1205" s="8" t="str">
        <f>(Porsche!N8)</f>
        <v>245/35R20</v>
      </c>
      <c r="P1205" s="60" t="str">
        <f>(Porsche!O8)</f>
        <v>FF01</v>
      </c>
      <c r="Q1205" s="8" t="str">
        <f>(Porsche!P8)</f>
        <v>01M011060022LS</v>
      </c>
      <c r="R1205" s="14">
        <f>(Porsche!Q8)</f>
        <v>1</v>
      </c>
      <c r="S1205" s="8" t="str">
        <f>(Porsche!R8)</f>
        <v>20"</v>
      </c>
      <c r="T1205" s="8" t="str">
        <f>(Porsche!S8)</f>
        <v>11.0"</v>
      </c>
      <c r="U1205" s="8" t="str">
        <f>(Porsche!T8)</f>
        <v>60</v>
      </c>
      <c r="V1205" s="8" t="str">
        <f>(Porsche!U8)</f>
        <v>5x130</v>
      </c>
      <c r="W1205" s="8">
        <f>(Porsche!V8)</f>
        <v>71.599999999999994</v>
      </c>
      <c r="X1205" s="8" t="str">
        <f>(Porsche!W8)</f>
        <v>Medium Offset</v>
      </c>
      <c r="Y1205" s="8">
        <f>(Porsche!X8)</f>
        <v>24.6</v>
      </c>
      <c r="Z1205" s="8" t="str">
        <f>(Porsche!Y8)</f>
        <v>295/30R20 - 305/30R20*</v>
      </c>
      <c r="AA1205" s="8" t="str">
        <f>(Porsche!Z8)</f>
        <v>F2 fitment on rear (slight poke no rubbing), recommend 7mm spacer up front to even out with rear</v>
      </c>
      <c r="AB1205" s="8" t="str">
        <f>(Porsche!AA8)</f>
        <v>Conical Seat (included)</v>
      </c>
      <c r="AC1205" s="8" t="str">
        <f>(Porsche!AB8)</f>
        <v>LBM1415027C60-ZN</v>
      </c>
      <c r="AD1205" s="8" t="str">
        <f>(Porsche!AC8)</f>
        <v>Porsche OEM Size Cap</v>
      </c>
    </row>
    <row r="1206" spans="1:30" customFormat="1" x14ac:dyDescent="0.25">
      <c r="A1206" s="7" t="s">
        <v>1978</v>
      </c>
      <c r="B1206" s="8" t="str">
        <f>(Porsche!A9)</f>
        <v>911 C2(S) (991.2)</v>
      </c>
      <c r="C1206" s="8" t="str">
        <f>(Porsche!B9)</f>
        <v>2016-2019</v>
      </c>
      <c r="D1206" s="59" t="str">
        <f>(Porsche!C9)</f>
        <v>FF01</v>
      </c>
      <c r="E1206" s="8" t="str">
        <f>(Porsche!D9)</f>
        <v>Tarmac</v>
      </c>
      <c r="F1206" s="8" t="str">
        <f>(Porsche!E9)</f>
        <v>01H008550022TM</v>
      </c>
      <c r="G1206" s="14">
        <f>(Porsche!F9)</f>
        <v>32</v>
      </c>
      <c r="H1206" s="8" t="str">
        <f>(Porsche!G9)</f>
        <v>20"</v>
      </c>
      <c r="I1206" s="8" t="str">
        <f>(Porsche!H9)</f>
        <v>8.5"</v>
      </c>
      <c r="J1206" s="8" t="str">
        <f>(Porsche!I9)</f>
        <v>50</v>
      </c>
      <c r="K1206" s="8" t="str">
        <f>(Porsche!J9)</f>
        <v>5x130</v>
      </c>
      <c r="L1206" s="8">
        <f>(Porsche!K9)</f>
        <v>71.599999999999994</v>
      </c>
      <c r="M1206" s="8" t="str">
        <f>(Porsche!L9)</f>
        <v>High Offset</v>
      </c>
      <c r="N1206" s="8">
        <f>(Porsche!M9)</f>
        <v>23.8</v>
      </c>
      <c r="O1206" s="8" t="str">
        <f>(Porsche!N9)</f>
        <v>245/35R20</v>
      </c>
      <c r="P1206" s="60" t="str">
        <f>(Porsche!O9)</f>
        <v>FF01</v>
      </c>
      <c r="Q1206" s="8" t="str">
        <f>(Porsche!P9)</f>
        <v>01M011060022TM</v>
      </c>
      <c r="R1206" s="14">
        <f>(Porsche!Q9)</f>
        <v>35</v>
      </c>
      <c r="S1206" s="8" t="str">
        <f>(Porsche!R9)</f>
        <v>20"</v>
      </c>
      <c r="T1206" s="8" t="str">
        <f>(Porsche!S9)</f>
        <v>11.0"</v>
      </c>
      <c r="U1206" s="8" t="str">
        <f>(Porsche!T9)</f>
        <v>60</v>
      </c>
      <c r="V1206" s="8" t="str">
        <f>(Porsche!U9)</f>
        <v>5x130</v>
      </c>
      <c r="W1206" s="8">
        <f>(Porsche!V9)</f>
        <v>71.599999999999994</v>
      </c>
      <c r="X1206" s="8" t="str">
        <f>(Porsche!W9)</f>
        <v>Medium Offset</v>
      </c>
      <c r="Y1206" s="8">
        <f>(Porsche!X9)</f>
        <v>24.6</v>
      </c>
      <c r="Z1206" s="8" t="str">
        <f>(Porsche!Y9)</f>
        <v>295/30R20 - 305/30R20*</v>
      </c>
      <c r="AA1206" s="8" t="str">
        <f>(Porsche!Z9)</f>
        <v>F2 fitment on rear (slight poke no rubbing), recommend 7mm spacer up front to even out with rear</v>
      </c>
      <c r="AB1206" s="8" t="str">
        <f>(Porsche!AA9)</f>
        <v>Conical Seat (included)</v>
      </c>
      <c r="AC1206" s="8" t="str">
        <f>(Porsche!AB9)</f>
        <v>LBM1415027C60-ZN</v>
      </c>
      <c r="AD1206" s="8" t="str">
        <f>(Porsche!AC9)</f>
        <v>Porsche OEM Size Cap</v>
      </c>
    </row>
    <row r="1207" spans="1:30" customFormat="1" x14ac:dyDescent="0.25">
      <c r="A1207" s="7" t="s">
        <v>1978</v>
      </c>
      <c r="B1207" s="8" t="str">
        <f>(Porsche!A10)</f>
        <v>911 C2(S) (991.2)</v>
      </c>
      <c r="C1207" s="8" t="str">
        <f>(Porsche!B10)</f>
        <v>2016-2019</v>
      </c>
      <c r="D1207" s="59" t="str">
        <f>(Porsche!C10)</f>
        <v>FF04</v>
      </c>
      <c r="E1207" s="8" t="str">
        <f>(Porsche!D10)</f>
        <v>Liquid Metal</v>
      </c>
      <c r="F1207" s="8" t="str">
        <f>(Porsche!E10)</f>
        <v>04H009045023LM</v>
      </c>
      <c r="G1207" s="14">
        <f>(Porsche!F10)</f>
        <v>30</v>
      </c>
      <c r="H1207" s="8" t="str">
        <f>(Porsche!G10)</f>
        <v>20"</v>
      </c>
      <c r="I1207" s="8" t="str">
        <f>(Porsche!H10)</f>
        <v>9.0"</v>
      </c>
      <c r="J1207" s="8" t="str">
        <f>(Porsche!I10)</f>
        <v>45</v>
      </c>
      <c r="K1207" s="8" t="str">
        <f>(Porsche!J10)</f>
        <v>5x130</v>
      </c>
      <c r="L1207" s="8">
        <f>(Porsche!K10)</f>
        <v>71.599999999999994</v>
      </c>
      <c r="M1207" s="8" t="str">
        <f>(Porsche!L10)</f>
        <v>High Offset</v>
      </c>
      <c r="N1207" s="8">
        <f>(Porsche!M10)</f>
        <v>24.4</v>
      </c>
      <c r="O1207" s="8" t="str">
        <f>(Porsche!N10)</f>
        <v>245/35R20</v>
      </c>
      <c r="P1207" s="60" t="str">
        <f>(Porsche!O10)</f>
        <v>FF04</v>
      </c>
      <c r="Q1207" s="8" t="str">
        <f>(Porsche!P10)</f>
        <v>04M011065023LM</v>
      </c>
      <c r="R1207" s="14">
        <f>(Porsche!Q10)</f>
        <v>1</v>
      </c>
      <c r="S1207" s="8" t="str">
        <f>(Porsche!R10)</f>
        <v>20"</v>
      </c>
      <c r="T1207" s="8" t="str">
        <f>(Porsche!S10)</f>
        <v>11.0"</v>
      </c>
      <c r="U1207" s="8" t="str">
        <f>(Porsche!T10)</f>
        <v>65</v>
      </c>
      <c r="V1207" s="8" t="str">
        <f>(Porsche!U10)</f>
        <v>5x130</v>
      </c>
      <c r="W1207" s="8">
        <f>(Porsche!V10)</f>
        <v>71.599999999999994</v>
      </c>
      <c r="X1207" s="8" t="str">
        <f>(Porsche!W10)</f>
        <v>Medium Offset</v>
      </c>
      <c r="Y1207" s="8">
        <f>(Porsche!X10)</f>
        <v>24.4</v>
      </c>
      <c r="Z1207" s="8" t="str">
        <f>(Porsche!Y10)</f>
        <v>305/30R20</v>
      </c>
      <c r="AA1207" s="8" t="str">
        <f>(Porsche!Z10)</f>
        <v>F2 fitment on rear (slight poke no rubbing)</v>
      </c>
      <c r="AB1207" s="8" t="str">
        <f>(Porsche!AA10)</f>
        <v>OEM Ball Seat (not included)</v>
      </c>
      <c r="AC1207" s="8" t="str">
        <f>(Porsche!AB10)</f>
        <v>Use OEM</v>
      </c>
      <c r="AD1207" s="8" t="str">
        <f>(Porsche!AC10)</f>
        <v>HRE Size Cap</v>
      </c>
    </row>
    <row r="1208" spans="1:30" customFormat="1" x14ac:dyDescent="0.25">
      <c r="A1208" s="7" t="s">
        <v>1978</v>
      </c>
      <c r="B1208" s="8" t="e">
        <f>(Porsche!#REF!)</f>
        <v>#REF!</v>
      </c>
      <c r="C1208" s="8" t="e">
        <f>(Porsche!#REF!)</f>
        <v>#REF!</v>
      </c>
      <c r="D1208" s="59" t="e">
        <f>(Porsche!#REF!)</f>
        <v>#REF!</v>
      </c>
      <c r="E1208" s="8" t="e">
        <f>(Porsche!#REF!)</f>
        <v>#REF!</v>
      </c>
      <c r="F1208" s="8" t="e">
        <f>(Porsche!#REF!)</f>
        <v>#REF!</v>
      </c>
      <c r="G1208" s="14" t="e">
        <f>(Porsche!#REF!)</f>
        <v>#REF!</v>
      </c>
      <c r="H1208" s="8" t="e">
        <f>(Porsche!#REF!)</f>
        <v>#REF!</v>
      </c>
      <c r="I1208" s="8" t="e">
        <f>(Porsche!#REF!)</f>
        <v>#REF!</v>
      </c>
      <c r="J1208" s="8" t="e">
        <f>(Porsche!#REF!)</f>
        <v>#REF!</v>
      </c>
      <c r="K1208" s="8" t="e">
        <f>(Porsche!#REF!)</f>
        <v>#REF!</v>
      </c>
      <c r="L1208" s="8" t="e">
        <f>(Porsche!#REF!)</f>
        <v>#REF!</v>
      </c>
      <c r="M1208" s="8" t="e">
        <f>(Porsche!#REF!)</f>
        <v>#REF!</v>
      </c>
      <c r="N1208" s="8" t="e">
        <f>(Porsche!#REF!)</f>
        <v>#REF!</v>
      </c>
      <c r="O1208" s="8" t="e">
        <f>(Porsche!#REF!)</f>
        <v>#REF!</v>
      </c>
      <c r="P1208" s="60" t="e">
        <f>(Porsche!#REF!)</f>
        <v>#REF!</v>
      </c>
      <c r="Q1208" s="8" t="e">
        <f>(Porsche!#REF!)</f>
        <v>#REF!</v>
      </c>
      <c r="R1208" s="14" t="e">
        <f>(Porsche!#REF!)</f>
        <v>#REF!</v>
      </c>
      <c r="S1208" s="8" t="e">
        <f>(Porsche!#REF!)</f>
        <v>#REF!</v>
      </c>
      <c r="T1208" s="8" t="e">
        <f>(Porsche!#REF!)</f>
        <v>#REF!</v>
      </c>
      <c r="U1208" s="8" t="e">
        <f>(Porsche!#REF!)</f>
        <v>#REF!</v>
      </c>
      <c r="V1208" s="8" t="e">
        <f>(Porsche!#REF!)</f>
        <v>#REF!</v>
      </c>
      <c r="W1208" s="8" t="e">
        <f>(Porsche!#REF!)</f>
        <v>#REF!</v>
      </c>
      <c r="X1208" s="8" t="e">
        <f>(Porsche!#REF!)</f>
        <v>#REF!</v>
      </c>
      <c r="Y1208" s="8" t="e">
        <f>(Porsche!#REF!)</f>
        <v>#REF!</v>
      </c>
      <c r="Z1208" s="8" t="e">
        <f>(Porsche!#REF!)</f>
        <v>#REF!</v>
      </c>
      <c r="AA1208" s="8" t="e">
        <f>(Porsche!#REF!)</f>
        <v>#REF!</v>
      </c>
      <c r="AB1208" s="8" t="e">
        <f>(Porsche!#REF!)</f>
        <v>#REF!</v>
      </c>
      <c r="AC1208" s="8" t="e">
        <f>(Porsche!#REF!)</f>
        <v>#REF!</v>
      </c>
      <c r="AD1208" s="8" t="e">
        <f>(Porsche!#REF!)</f>
        <v>#REF!</v>
      </c>
    </row>
    <row r="1209" spans="1:30" customFormat="1" x14ac:dyDescent="0.25">
      <c r="A1209" s="7" t="s">
        <v>1978</v>
      </c>
      <c r="B1209" s="8" t="e">
        <f>(Porsche!#REF!)</f>
        <v>#REF!</v>
      </c>
      <c r="C1209" s="8" t="e">
        <f>(Porsche!#REF!)</f>
        <v>#REF!</v>
      </c>
      <c r="D1209" s="59" t="e">
        <f>(Porsche!#REF!)</f>
        <v>#REF!</v>
      </c>
      <c r="E1209" s="8" t="e">
        <f>(Porsche!#REF!)</f>
        <v>#REF!</v>
      </c>
      <c r="F1209" s="8" t="e">
        <f>(Porsche!#REF!)</f>
        <v>#REF!</v>
      </c>
      <c r="G1209" s="14" t="e">
        <f>(Porsche!#REF!)</f>
        <v>#REF!</v>
      </c>
      <c r="H1209" s="8" t="e">
        <f>(Porsche!#REF!)</f>
        <v>#REF!</v>
      </c>
      <c r="I1209" s="8" t="e">
        <f>(Porsche!#REF!)</f>
        <v>#REF!</v>
      </c>
      <c r="J1209" s="8" t="e">
        <f>(Porsche!#REF!)</f>
        <v>#REF!</v>
      </c>
      <c r="K1209" s="8" t="e">
        <f>(Porsche!#REF!)</f>
        <v>#REF!</v>
      </c>
      <c r="L1209" s="8" t="e">
        <f>(Porsche!#REF!)</f>
        <v>#REF!</v>
      </c>
      <c r="M1209" s="8" t="e">
        <f>(Porsche!#REF!)</f>
        <v>#REF!</v>
      </c>
      <c r="N1209" s="8" t="e">
        <f>(Porsche!#REF!)</f>
        <v>#REF!</v>
      </c>
      <c r="O1209" s="8" t="e">
        <f>(Porsche!#REF!)</f>
        <v>#REF!</v>
      </c>
      <c r="P1209" s="60" t="e">
        <f>(Porsche!#REF!)</f>
        <v>#REF!</v>
      </c>
      <c r="Q1209" s="8" t="e">
        <f>(Porsche!#REF!)</f>
        <v>#REF!</v>
      </c>
      <c r="R1209" s="14" t="e">
        <f>(Porsche!#REF!)</f>
        <v>#REF!</v>
      </c>
      <c r="S1209" s="8" t="e">
        <f>(Porsche!#REF!)</f>
        <v>#REF!</v>
      </c>
      <c r="T1209" s="8" t="e">
        <f>(Porsche!#REF!)</f>
        <v>#REF!</v>
      </c>
      <c r="U1209" s="8" t="e">
        <f>(Porsche!#REF!)</f>
        <v>#REF!</v>
      </c>
      <c r="V1209" s="8" t="e">
        <f>(Porsche!#REF!)</f>
        <v>#REF!</v>
      </c>
      <c r="W1209" s="8" t="e">
        <f>(Porsche!#REF!)</f>
        <v>#REF!</v>
      </c>
      <c r="X1209" s="8" t="e">
        <f>(Porsche!#REF!)</f>
        <v>#REF!</v>
      </c>
      <c r="Y1209" s="8" t="e">
        <f>(Porsche!#REF!)</f>
        <v>#REF!</v>
      </c>
      <c r="Z1209" s="8" t="e">
        <f>(Porsche!#REF!)</f>
        <v>#REF!</v>
      </c>
      <c r="AA1209" s="8" t="e">
        <f>(Porsche!#REF!)</f>
        <v>#REF!</v>
      </c>
      <c r="AB1209" s="8" t="e">
        <f>(Porsche!#REF!)</f>
        <v>#REF!</v>
      </c>
      <c r="AC1209" s="8" t="e">
        <f>(Porsche!#REF!)</f>
        <v>#REF!</v>
      </c>
      <c r="AD1209" s="8" t="e">
        <f>(Porsche!#REF!)</f>
        <v>#REF!</v>
      </c>
    </row>
    <row r="1210" spans="1:30" customFormat="1" x14ac:dyDescent="0.25">
      <c r="A1210" s="7" t="s">
        <v>1978</v>
      </c>
      <c r="B1210" s="8" t="e">
        <f>(Porsche!#REF!)</f>
        <v>#REF!</v>
      </c>
      <c r="C1210" s="8" t="e">
        <f>(Porsche!#REF!)</f>
        <v>#REF!</v>
      </c>
      <c r="D1210" s="59" t="e">
        <f>(Porsche!#REF!)</f>
        <v>#REF!</v>
      </c>
      <c r="E1210" s="8" t="e">
        <f>(Porsche!#REF!)</f>
        <v>#REF!</v>
      </c>
      <c r="F1210" s="8" t="e">
        <f>(Porsche!#REF!)</f>
        <v>#REF!</v>
      </c>
      <c r="G1210" s="14" t="e">
        <f>(Porsche!#REF!)</f>
        <v>#REF!</v>
      </c>
      <c r="H1210" s="8" t="e">
        <f>(Porsche!#REF!)</f>
        <v>#REF!</v>
      </c>
      <c r="I1210" s="8" t="e">
        <f>(Porsche!#REF!)</f>
        <v>#REF!</v>
      </c>
      <c r="J1210" s="8" t="e">
        <f>(Porsche!#REF!)</f>
        <v>#REF!</v>
      </c>
      <c r="K1210" s="8" t="e">
        <f>(Porsche!#REF!)</f>
        <v>#REF!</v>
      </c>
      <c r="L1210" s="8" t="e">
        <f>(Porsche!#REF!)</f>
        <v>#REF!</v>
      </c>
      <c r="M1210" s="8" t="e">
        <f>(Porsche!#REF!)</f>
        <v>#REF!</v>
      </c>
      <c r="N1210" s="8" t="e">
        <f>(Porsche!#REF!)</f>
        <v>#REF!</v>
      </c>
      <c r="O1210" s="8" t="e">
        <f>(Porsche!#REF!)</f>
        <v>#REF!</v>
      </c>
      <c r="P1210" s="60" t="e">
        <f>(Porsche!#REF!)</f>
        <v>#REF!</v>
      </c>
      <c r="Q1210" s="8" t="e">
        <f>(Porsche!#REF!)</f>
        <v>#REF!</v>
      </c>
      <c r="R1210" s="14" t="e">
        <f>(Porsche!#REF!)</f>
        <v>#REF!</v>
      </c>
      <c r="S1210" s="8" t="e">
        <f>(Porsche!#REF!)</f>
        <v>#REF!</v>
      </c>
      <c r="T1210" s="8" t="e">
        <f>(Porsche!#REF!)</f>
        <v>#REF!</v>
      </c>
      <c r="U1210" s="8" t="e">
        <f>(Porsche!#REF!)</f>
        <v>#REF!</v>
      </c>
      <c r="V1210" s="8" t="e">
        <f>(Porsche!#REF!)</f>
        <v>#REF!</v>
      </c>
      <c r="W1210" s="8" t="e">
        <f>(Porsche!#REF!)</f>
        <v>#REF!</v>
      </c>
      <c r="X1210" s="8" t="e">
        <f>(Porsche!#REF!)</f>
        <v>#REF!</v>
      </c>
      <c r="Y1210" s="8" t="e">
        <f>(Porsche!#REF!)</f>
        <v>#REF!</v>
      </c>
      <c r="Z1210" s="8" t="e">
        <f>(Porsche!#REF!)</f>
        <v>#REF!</v>
      </c>
      <c r="AA1210" s="8" t="e">
        <f>(Porsche!#REF!)</f>
        <v>#REF!</v>
      </c>
      <c r="AB1210" s="8" t="e">
        <f>(Porsche!#REF!)</f>
        <v>#REF!</v>
      </c>
      <c r="AC1210" s="8" t="e">
        <f>(Porsche!#REF!)</f>
        <v>#REF!</v>
      </c>
      <c r="AD1210" s="8" t="e">
        <f>(Porsche!#REF!)</f>
        <v>#REF!</v>
      </c>
    </row>
    <row r="1211" spans="1:30" customFormat="1" x14ac:dyDescent="0.25">
      <c r="A1211" s="7" t="s">
        <v>1978</v>
      </c>
      <c r="B1211" s="8" t="e">
        <f>(Porsche!#REF!)</f>
        <v>#REF!</v>
      </c>
      <c r="C1211" s="8" t="e">
        <f>(Porsche!#REF!)</f>
        <v>#REF!</v>
      </c>
      <c r="D1211" s="59" t="e">
        <f>(Porsche!#REF!)</f>
        <v>#REF!</v>
      </c>
      <c r="E1211" s="8" t="e">
        <f>(Porsche!#REF!)</f>
        <v>#REF!</v>
      </c>
      <c r="F1211" s="8" t="e">
        <f>(Porsche!#REF!)</f>
        <v>#REF!</v>
      </c>
      <c r="G1211" s="14" t="e">
        <f>(Porsche!#REF!)</f>
        <v>#REF!</v>
      </c>
      <c r="H1211" s="8" t="e">
        <f>(Porsche!#REF!)</f>
        <v>#REF!</v>
      </c>
      <c r="I1211" s="8" t="e">
        <f>(Porsche!#REF!)</f>
        <v>#REF!</v>
      </c>
      <c r="J1211" s="8" t="e">
        <f>(Porsche!#REF!)</f>
        <v>#REF!</v>
      </c>
      <c r="K1211" s="8" t="e">
        <f>(Porsche!#REF!)</f>
        <v>#REF!</v>
      </c>
      <c r="L1211" s="8" t="e">
        <f>(Porsche!#REF!)</f>
        <v>#REF!</v>
      </c>
      <c r="M1211" s="8" t="e">
        <f>(Porsche!#REF!)</f>
        <v>#REF!</v>
      </c>
      <c r="N1211" s="8" t="e">
        <f>(Porsche!#REF!)</f>
        <v>#REF!</v>
      </c>
      <c r="O1211" s="8" t="e">
        <f>(Porsche!#REF!)</f>
        <v>#REF!</v>
      </c>
      <c r="P1211" s="60" t="e">
        <f>(Porsche!#REF!)</f>
        <v>#REF!</v>
      </c>
      <c r="Q1211" s="8" t="e">
        <f>(Porsche!#REF!)</f>
        <v>#REF!</v>
      </c>
      <c r="R1211" s="14" t="e">
        <f>(Porsche!#REF!)</f>
        <v>#REF!</v>
      </c>
      <c r="S1211" s="8" t="e">
        <f>(Porsche!#REF!)</f>
        <v>#REF!</v>
      </c>
      <c r="T1211" s="8" t="e">
        <f>(Porsche!#REF!)</f>
        <v>#REF!</v>
      </c>
      <c r="U1211" s="8" t="e">
        <f>(Porsche!#REF!)</f>
        <v>#REF!</v>
      </c>
      <c r="V1211" s="8" t="e">
        <f>(Porsche!#REF!)</f>
        <v>#REF!</v>
      </c>
      <c r="W1211" s="8" t="e">
        <f>(Porsche!#REF!)</f>
        <v>#REF!</v>
      </c>
      <c r="X1211" s="8" t="e">
        <f>(Porsche!#REF!)</f>
        <v>#REF!</v>
      </c>
      <c r="Y1211" s="8" t="e">
        <f>(Porsche!#REF!)</f>
        <v>#REF!</v>
      </c>
      <c r="Z1211" s="8" t="e">
        <f>(Porsche!#REF!)</f>
        <v>#REF!</v>
      </c>
      <c r="AA1211" s="8" t="e">
        <f>(Porsche!#REF!)</f>
        <v>#REF!</v>
      </c>
      <c r="AB1211" s="8" t="e">
        <f>(Porsche!#REF!)</f>
        <v>#REF!</v>
      </c>
      <c r="AC1211" s="8" t="e">
        <f>(Porsche!#REF!)</f>
        <v>#REF!</v>
      </c>
      <c r="AD1211" s="8" t="e">
        <f>(Porsche!#REF!)</f>
        <v>#REF!</v>
      </c>
    </row>
    <row r="1212" spans="1:30" customFormat="1" x14ac:dyDescent="0.25">
      <c r="A1212" s="7" t="s">
        <v>1978</v>
      </c>
      <c r="B1212" s="8" t="e">
        <f>(Porsche!#REF!)</f>
        <v>#REF!</v>
      </c>
      <c r="C1212" s="8" t="e">
        <f>(Porsche!#REF!)</f>
        <v>#REF!</v>
      </c>
      <c r="D1212" s="59" t="e">
        <f>(Porsche!#REF!)</f>
        <v>#REF!</v>
      </c>
      <c r="E1212" s="8" t="e">
        <f>(Porsche!#REF!)</f>
        <v>#REF!</v>
      </c>
      <c r="F1212" s="8" t="e">
        <f>(Porsche!#REF!)</f>
        <v>#REF!</v>
      </c>
      <c r="G1212" s="14" t="e">
        <f>(Porsche!#REF!)</f>
        <v>#REF!</v>
      </c>
      <c r="H1212" s="8" t="e">
        <f>(Porsche!#REF!)</f>
        <v>#REF!</v>
      </c>
      <c r="I1212" s="8" t="e">
        <f>(Porsche!#REF!)</f>
        <v>#REF!</v>
      </c>
      <c r="J1212" s="8" t="e">
        <f>(Porsche!#REF!)</f>
        <v>#REF!</v>
      </c>
      <c r="K1212" s="8" t="e">
        <f>(Porsche!#REF!)</f>
        <v>#REF!</v>
      </c>
      <c r="L1212" s="8" t="e">
        <f>(Porsche!#REF!)</f>
        <v>#REF!</v>
      </c>
      <c r="M1212" s="8" t="e">
        <f>(Porsche!#REF!)</f>
        <v>#REF!</v>
      </c>
      <c r="N1212" s="8" t="e">
        <f>(Porsche!#REF!)</f>
        <v>#REF!</v>
      </c>
      <c r="O1212" s="8" t="e">
        <f>(Porsche!#REF!)</f>
        <v>#REF!</v>
      </c>
      <c r="P1212" s="60" t="e">
        <f>(Porsche!#REF!)</f>
        <v>#REF!</v>
      </c>
      <c r="Q1212" s="8" t="e">
        <f>(Porsche!#REF!)</f>
        <v>#REF!</v>
      </c>
      <c r="R1212" s="14" t="e">
        <f>(Porsche!#REF!)</f>
        <v>#REF!</v>
      </c>
      <c r="S1212" s="8" t="e">
        <f>(Porsche!#REF!)</f>
        <v>#REF!</v>
      </c>
      <c r="T1212" s="8" t="e">
        <f>(Porsche!#REF!)</f>
        <v>#REF!</v>
      </c>
      <c r="U1212" s="8" t="e">
        <f>(Porsche!#REF!)</f>
        <v>#REF!</v>
      </c>
      <c r="V1212" s="8" t="e">
        <f>(Porsche!#REF!)</f>
        <v>#REF!</v>
      </c>
      <c r="W1212" s="8" t="e">
        <f>(Porsche!#REF!)</f>
        <v>#REF!</v>
      </c>
      <c r="X1212" s="8" t="e">
        <f>(Porsche!#REF!)</f>
        <v>#REF!</v>
      </c>
      <c r="Y1212" s="8" t="e">
        <f>(Porsche!#REF!)</f>
        <v>#REF!</v>
      </c>
      <c r="Z1212" s="8" t="e">
        <f>(Porsche!#REF!)</f>
        <v>#REF!</v>
      </c>
      <c r="AA1212" s="8" t="e">
        <f>(Porsche!#REF!)</f>
        <v>#REF!</v>
      </c>
      <c r="AB1212" s="8" t="e">
        <f>(Porsche!#REF!)</f>
        <v>#REF!</v>
      </c>
      <c r="AC1212" s="8" t="e">
        <f>(Porsche!#REF!)</f>
        <v>#REF!</v>
      </c>
      <c r="AD1212" s="8" t="e">
        <f>(Porsche!#REF!)</f>
        <v>#REF!</v>
      </c>
    </row>
    <row r="1213" spans="1:30" customFormat="1" x14ac:dyDescent="0.25">
      <c r="A1213" s="7" t="s">
        <v>1978</v>
      </c>
      <c r="B1213" s="8" t="str">
        <f>(Porsche!A11)</f>
        <v>911 C2(S) (992)</v>
      </c>
      <c r="C1213" s="8" t="str">
        <f>(Porsche!B11)</f>
        <v>2020-2021</v>
      </c>
      <c r="D1213" s="59" t="str">
        <f>(Porsche!C11)</f>
        <v>FF11</v>
      </c>
      <c r="E1213" s="8" t="str">
        <f>(Porsche!D11)</f>
        <v>Liquid Metal</v>
      </c>
      <c r="F1213" s="8" t="str">
        <f>(Porsche!E11)</f>
        <v>11H009045023LM</v>
      </c>
      <c r="G1213" s="14">
        <f>(Porsche!F11)</f>
        <v>27</v>
      </c>
      <c r="H1213" s="8" t="str">
        <f>(Porsche!G11)</f>
        <v>20"</v>
      </c>
      <c r="I1213" s="8" t="str">
        <f>(Porsche!H11)</f>
        <v>9.0"</v>
      </c>
      <c r="J1213" s="8" t="str">
        <f>(Porsche!I11)</f>
        <v>45</v>
      </c>
      <c r="K1213" s="8" t="str">
        <f>(Porsche!J11)</f>
        <v>5x130</v>
      </c>
      <c r="L1213" s="8">
        <f>(Porsche!K11)</f>
        <v>71.599999999999994</v>
      </c>
      <c r="M1213" s="8" t="str">
        <f>(Porsche!L11)</f>
        <v>High Offset</v>
      </c>
      <c r="N1213" s="8">
        <f>(Porsche!M11)</f>
        <v>0</v>
      </c>
      <c r="O1213" s="8" t="str">
        <f>(Porsche!N11)</f>
        <v>245/35/20</v>
      </c>
      <c r="P1213" s="60" t="str">
        <f>(Porsche!O11)</f>
        <v>FF11</v>
      </c>
      <c r="Q1213" s="8" t="str">
        <f>(Porsche!P11)</f>
        <v>11M111558023LM</v>
      </c>
      <c r="R1213" s="14">
        <f>(Porsche!Q11)</f>
        <v>0</v>
      </c>
      <c r="S1213" s="8" t="str">
        <f>(Porsche!R11)</f>
        <v>21"</v>
      </c>
      <c r="T1213" s="8" t="str">
        <f>(Porsche!S11)</f>
        <v>11.5"</v>
      </c>
      <c r="U1213" s="8" t="str">
        <f>(Porsche!T11)</f>
        <v>58</v>
      </c>
      <c r="V1213" s="8" t="str">
        <f>(Porsche!U11)</f>
        <v>5x130</v>
      </c>
      <c r="W1213" s="8">
        <f>(Porsche!V11)</f>
        <v>71.599999999999994</v>
      </c>
      <c r="X1213" s="8" t="str">
        <f>(Porsche!W11)</f>
        <v>Medium Offset</v>
      </c>
      <c r="Y1213" s="8">
        <f>(Porsche!X11)</f>
        <v>0</v>
      </c>
      <c r="Z1213" s="8" t="str">
        <f>(Porsche!Y11)</f>
        <v>305/30/21</v>
      </c>
      <c r="AA1213" s="8">
        <f>(Porsche!Z11)</f>
        <v>0</v>
      </c>
      <c r="AB1213" s="8">
        <f>(Porsche!AA11)</f>
        <v>0</v>
      </c>
      <c r="AC1213" s="8">
        <f>(Porsche!AB11)</f>
        <v>0</v>
      </c>
      <c r="AD1213" s="8">
        <f>(Porsche!AC11)</f>
        <v>0</v>
      </c>
    </row>
    <row r="1214" spans="1:30" customFormat="1" x14ac:dyDescent="0.25">
      <c r="A1214" s="7" t="s">
        <v>1978</v>
      </c>
      <c r="B1214" s="8" t="e">
        <f>(Porsche!#REF!)</f>
        <v>#REF!</v>
      </c>
      <c r="C1214" s="8" t="e">
        <f>(Porsche!#REF!)</f>
        <v>#REF!</v>
      </c>
      <c r="D1214" s="59" t="e">
        <f>(Porsche!#REF!)</f>
        <v>#REF!</v>
      </c>
      <c r="E1214" s="8" t="e">
        <f>(Porsche!#REF!)</f>
        <v>#REF!</v>
      </c>
      <c r="F1214" s="8" t="e">
        <f>(Porsche!#REF!)</f>
        <v>#REF!</v>
      </c>
      <c r="G1214" s="14" t="e">
        <f>(Porsche!#REF!)</f>
        <v>#REF!</v>
      </c>
      <c r="H1214" s="8" t="e">
        <f>(Porsche!#REF!)</f>
        <v>#REF!</v>
      </c>
      <c r="I1214" s="8" t="e">
        <f>(Porsche!#REF!)</f>
        <v>#REF!</v>
      </c>
      <c r="J1214" s="8" t="e">
        <f>(Porsche!#REF!)</f>
        <v>#REF!</v>
      </c>
      <c r="K1214" s="8" t="e">
        <f>(Porsche!#REF!)</f>
        <v>#REF!</v>
      </c>
      <c r="L1214" s="8" t="e">
        <f>(Porsche!#REF!)</f>
        <v>#REF!</v>
      </c>
      <c r="M1214" s="8" t="e">
        <f>(Porsche!#REF!)</f>
        <v>#REF!</v>
      </c>
      <c r="N1214" s="8" t="e">
        <f>(Porsche!#REF!)</f>
        <v>#REF!</v>
      </c>
      <c r="O1214" s="8" t="e">
        <f>(Porsche!#REF!)</f>
        <v>#REF!</v>
      </c>
      <c r="P1214" s="60" t="e">
        <f>(Porsche!#REF!)</f>
        <v>#REF!</v>
      </c>
      <c r="Q1214" s="8" t="e">
        <f>(Porsche!#REF!)</f>
        <v>#REF!</v>
      </c>
      <c r="R1214" s="14" t="e">
        <f>(Porsche!#REF!)</f>
        <v>#REF!</v>
      </c>
      <c r="S1214" s="8" t="e">
        <f>(Porsche!#REF!)</f>
        <v>#REF!</v>
      </c>
      <c r="T1214" s="8" t="e">
        <f>(Porsche!#REF!)</f>
        <v>#REF!</v>
      </c>
      <c r="U1214" s="8" t="e">
        <f>(Porsche!#REF!)</f>
        <v>#REF!</v>
      </c>
      <c r="V1214" s="8" t="e">
        <f>(Porsche!#REF!)</f>
        <v>#REF!</v>
      </c>
      <c r="W1214" s="8" t="e">
        <f>(Porsche!#REF!)</f>
        <v>#REF!</v>
      </c>
      <c r="X1214" s="8" t="e">
        <f>(Porsche!#REF!)</f>
        <v>#REF!</v>
      </c>
      <c r="Y1214" s="8" t="e">
        <f>(Porsche!#REF!)</f>
        <v>#REF!</v>
      </c>
      <c r="Z1214" s="8" t="e">
        <f>(Porsche!#REF!)</f>
        <v>#REF!</v>
      </c>
      <c r="AA1214" s="8" t="e">
        <f>(Porsche!#REF!)</f>
        <v>#REF!</v>
      </c>
      <c r="AB1214" s="8" t="e">
        <f>(Porsche!#REF!)</f>
        <v>#REF!</v>
      </c>
      <c r="AC1214" s="8" t="e">
        <f>(Porsche!#REF!)</f>
        <v>#REF!</v>
      </c>
      <c r="AD1214" s="8" t="e">
        <f>(Porsche!#REF!)</f>
        <v>#REF!</v>
      </c>
    </row>
    <row r="1215" spans="1:30" customFormat="1" x14ac:dyDescent="0.25">
      <c r="A1215" s="7" t="s">
        <v>1978</v>
      </c>
      <c r="B1215" s="8" t="str">
        <f>(Porsche!A12)</f>
        <v>911 C2(S) (992)</v>
      </c>
      <c r="C1215" s="8" t="str">
        <f>(Porsche!B12)</f>
        <v>2020-2021</v>
      </c>
      <c r="D1215" s="59" t="str">
        <f>(Porsche!C12)</f>
        <v>FF11</v>
      </c>
      <c r="E1215" s="8" t="str">
        <f>(Porsche!D12)</f>
        <v>Raw</v>
      </c>
      <c r="F1215" s="8" t="str">
        <f>(Porsche!E12)</f>
        <v>11H009045023RW</v>
      </c>
      <c r="G1215" s="14">
        <f>(Porsche!F12)</f>
        <v>35</v>
      </c>
      <c r="H1215" s="8" t="str">
        <f>(Porsche!G12)</f>
        <v>20"</v>
      </c>
      <c r="I1215" s="8" t="str">
        <f>(Porsche!H12)</f>
        <v>9.0"</v>
      </c>
      <c r="J1215" s="8" t="str">
        <f>(Porsche!I12)</f>
        <v>45</v>
      </c>
      <c r="K1215" s="8" t="str">
        <f>(Porsche!J12)</f>
        <v>5x130</v>
      </c>
      <c r="L1215" s="8">
        <f>(Porsche!K12)</f>
        <v>71.599999999999994</v>
      </c>
      <c r="M1215" s="8" t="str">
        <f>(Porsche!L12)</f>
        <v>High Offset</v>
      </c>
      <c r="N1215" s="8">
        <f>(Porsche!M12)</f>
        <v>0</v>
      </c>
      <c r="O1215" s="8" t="str">
        <f>(Porsche!N12)</f>
        <v>245/35/20</v>
      </c>
      <c r="P1215" s="60" t="str">
        <f>(Porsche!O12)</f>
        <v>FF11</v>
      </c>
      <c r="Q1215" s="8" t="str">
        <f>(Porsche!P12)</f>
        <v>11M111558023RW</v>
      </c>
      <c r="R1215" s="14">
        <f>(Porsche!Q12)</f>
        <v>1</v>
      </c>
      <c r="S1215" s="8" t="str">
        <f>(Porsche!R12)</f>
        <v>21"</v>
      </c>
      <c r="T1215" s="8" t="str">
        <f>(Porsche!S12)</f>
        <v>11.5"</v>
      </c>
      <c r="U1215" s="8" t="str">
        <f>(Porsche!T12)</f>
        <v>58</v>
      </c>
      <c r="V1215" s="8" t="str">
        <f>(Porsche!U12)</f>
        <v>5x130</v>
      </c>
      <c r="W1215" s="8">
        <f>(Porsche!V12)</f>
        <v>71.599999999999994</v>
      </c>
      <c r="X1215" s="8" t="str">
        <f>(Porsche!W12)</f>
        <v>Medium Offset</v>
      </c>
      <c r="Y1215" s="8">
        <f>(Porsche!X12)</f>
        <v>0</v>
      </c>
      <c r="Z1215" s="8" t="str">
        <f>(Porsche!Y12)</f>
        <v>305/30/21</v>
      </c>
      <c r="AA1215" s="8">
        <f>(Porsche!Z12)</f>
        <v>0</v>
      </c>
      <c r="AB1215" s="8">
        <f>(Porsche!AA12)</f>
        <v>0</v>
      </c>
      <c r="AC1215" s="8">
        <f>(Porsche!AB12)</f>
        <v>0</v>
      </c>
      <c r="AD1215" s="8">
        <f>(Porsche!AC12)</f>
        <v>0</v>
      </c>
    </row>
    <row r="1216" spans="1:30" customFormat="1" x14ac:dyDescent="0.25">
      <c r="A1216" s="7" t="s">
        <v>1978</v>
      </c>
      <c r="B1216" s="8" t="str">
        <f>(Porsche!A13)</f>
        <v>911 C2(S) (992)</v>
      </c>
      <c r="C1216" s="8" t="str">
        <f>(Porsche!B13)</f>
        <v>2020-2021</v>
      </c>
      <c r="D1216" s="59" t="str">
        <f>(Porsche!C13)</f>
        <v>FF11</v>
      </c>
      <c r="E1216" s="8" t="str">
        <f>(Porsche!D13)</f>
        <v>Tarmac</v>
      </c>
      <c r="F1216" s="8" t="str">
        <f>(Porsche!E13)</f>
        <v>11H009045023TM</v>
      </c>
      <c r="G1216" s="14">
        <f>(Porsche!F13)</f>
        <v>24</v>
      </c>
      <c r="H1216" s="8" t="str">
        <f>(Porsche!G13)</f>
        <v>20"</v>
      </c>
      <c r="I1216" s="8" t="str">
        <f>(Porsche!H13)</f>
        <v>9.0"</v>
      </c>
      <c r="J1216" s="8" t="str">
        <f>(Porsche!I13)</f>
        <v>45</v>
      </c>
      <c r="K1216" s="8" t="str">
        <f>(Porsche!J13)</f>
        <v>5x130</v>
      </c>
      <c r="L1216" s="8">
        <f>(Porsche!K13)</f>
        <v>71.599999999999994</v>
      </c>
      <c r="M1216" s="8" t="str">
        <f>(Porsche!L13)</f>
        <v>High Offset</v>
      </c>
      <c r="N1216" s="8">
        <f>(Porsche!M13)</f>
        <v>0</v>
      </c>
      <c r="O1216" s="8" t="str">
        <f>(Porsche!N13)</f>
        <v>245/35/20</v>
      </c>
      <c r="P1216" s="60" t="str">
        <f>(Porsche!O13)</f>
        <v>FF11</v>
      </c>
      <c r="Q1216" s="8" t="str">
        <f>(Porsche!P13)</f>
        <v>11M111558023TM</v>
      </c>
      <c r="R1216" s="14">
        <f>(Porsche!Q13)</f>
        <v>0</v>
      </c>
      <c r="S1216" s="8" t="str">
        <f>(Porsche!R13)</f>
        <v>21"</v>
      </c>
      <c r="T1216" s="8" t="str">
        <f>(Porsche!S13)</f>
        <v>11.5"</v>
      </c>
      <c r="U1216" s="8" t="str">
        <f>(Porsche!T13)</f>
        <v>58</v>
      </c>
      <c r="V1216" s="8" t="str">
        <f>(Porsche!U13)</f>
        <v>5x130</v>
      </c>
      <c r="W1216" s="8">
        <f>(Porsche!V13)</f>
        <v>71.599999999999994</v>
      </c>
      <c r="X1216" s="8" t="str">
        <f>(Porsche!W13)</f>
        <v>Medium Offset</v>
      </c>
      <c r="Y1216" s="8">
        <f>(Porsche!X13)</f>
        <v>0</v>
      </c>
      <c r="Z1216" s="8" t="str">
        <f>(Porsche!Y13)</f>
        <v>305/30/21</v>
      </c>
      <c r="AA1216" s="8">
        <f>(Porsche!Z13)</f>
        <v>0</v>
      </c>
      <c r="AB1216" s="8">
        <f>(Porsche!AA13)</f>
        <v>0</v>
      </c>
      <c r="AC1216" s="8">
        <f>(Porsche!AB13)</f>
        <v>0</v>
      </c>
      <c r="AD1216" s="8">
        <f>(Porsche!AC13)</f>
        <v>0</v>
      </c>
    </row>
    <row r="1217" spans="1:30" customFormat="1" x14ac:dyDescent="0.25">
      <c r="A1217" s="7" t="s">
        <v>1978</v>
      </c>
      <c r="B1217" s="8" t="str">
        <f>(Porsche!A14)</f>
        <v>911 C2(S) (996)</v>
      </c>
      <c r="C1217" s="8" t="str">
        <f>(Porsche!B14)</f>
        <v>1998-2004</v>
      </c>
      <c r="D1217" s="59" t="str">
        <f>(Porsche!C14)</f>
        <v>FF01</v>
      </c>
      <c r="E1217" s="8" t="str">
        <f>(Porsche!D14)</f>
        <v>Liquid Silver</v>
      </c>
      <c r="F1217" s="8" t="str">
        <f>(Porsche!E14)</f>
        <v>01H908550022LS</v>
      </c>
      <c r="G1217" s="14">
        <f>(Porsche!F14)</f>
        <v>7</v>
      </c>
      <c r="H1217" s="8" t="str">
        <f>(Porsche!G14)</f>
        <v>19"</v>
      </c>
      <c r="I1217" s="8" t="str">
        <f>(Porsche!H14)</f>
        <v>8.5"</v>
      </c>
      <c r="J1217" s="8" t="str">
        <f>(Porsche!I14)</f>
        <v>50</v>
      </c>
      <c r="K1217" s="8" t="str">
        <f>(Porsche!J14)</f>
        <v>5x130</v>
      </c>
      <c r="L1217" s="8">
        <f>(Porsche!K14)</f>
        <v>71.599999999999994</v>
      </c>
      <c r="M1217" s="8" t="str">
        <f>(Porsche!L14)</f>
        <v>High Offset</v>
      </c>
      <c r="N1217" s="8">
        <f>(Porsche!M14)</f>
        <v>22.2</v>
      </c>
      <c r="O1217" s="8" t="str">
        <f>(Porsche!N14)</f>
        <v>235/35R19</v>
      </c>
      <c r="P1217" s="60" t="str">
        <f>(Porsche!O14)</f>
        <v>FF01</v>
      </c>
      <c r="Q1217" s="8" t="str">
        <f>(Porsche!P14)</f>
        <v>01M911060022LS</v>
      </c>
      <c r="R1217" s="14">
        <f>(Porsche!Q14)</f>
        <v>0</v>
      </c>
      <c r="S1217" s="8" t="str">
        <f>(Porsche!R14)</f>
        <v>19"</v>
      </c>
      <c r="T1217" s="8" t="str">
        <f>(Porsche!S14)</f>
        <v>11.0"</v>
      </c>
      <c r="U1217" s="8" t="str">
        <f>(Porsche!T14)</f>
        <v>60</v>
      </c>
      <c r="V1217" s="8" t="str">
        <f>(Porsche!U14)</f>
        <v>5x130</v>
      </c>
      <c r="W1217" s="8">
        <f>(Porsche!V14)</f>
        <v>71.599999999999994</v>
      </c>
      <c r="X1217" s="8" t="str">
        <f>(Porsche!W14)</f>
        <v>Medium Offset</v>
      </c>
      <c r="Y1217" s="8">
        <f>(Porsche!X14)</f>
        <v>24.6</v>
      </c>
      <c r="Z1217" s="8" t="str">
        <f>(Porsche!Y14)</f>
        <v>285/30R19</v>
      </c>
      <c r="AA1217" s="8" t="str">
        <f>(Porsche!Z14)</f>
        <v>F2 Fitment on rear (about 5mm poke)</v>
      </c>
      <c r="AB1217" s="8" t="str">
        <f>(Porsche!AA14)</f>
        <v>Conical Seat (included)</v>
      </c>
      <c r="AC1217" s="8" t="str">
        <f>(Porsche!AB14)</f>
        <v>LBM1415027C60-ZN</v>
      </c>
      <c r="AD1217" s="8" t="str">
        <f>(Porsche!AC14)</f>
        <v>Porsche OEM Size Cap</v>
      </c>
    </row>
    <row r="1218" spans="1:30" customFormat="1" x14ac:dyDescent="0.25">
      <c r="A1218" s="7" t="s">
        <v>1978</v>
      </c>
      <c r="B1218" s="8" t="str">
        <f>(Porsche!A15)</f>
        <v>911 C2(S) (996)</v>
      </c>
      <c r="C1218" s="8" t="str">
        <f>(Porsche!B15)</f>
        <v>1998-2004</v>
      </c>
      <c r="D1218" s="59" t="str">
        <f>(Porsche!C15)</f>
        <v>FF01</v>
      </c>
      <c r="E1218" s="8" t="str">
        <f>(Porsche!D15)</f>
        <v>Tarmac</v>
      </c>
      <c r="F1218" s="8" t="str">
        <f>(Porsche!E15)</f>
        <v>01H908550022TM</v>
      </c>
      <c r="G1218" s="14">
        <f>(Porsche!F15)</f>
        <v>34</v>
      </c>
      <c r="H1218" s="8" t="str">
        <f>(Porsche!G15)</f>
        <v>19"</v>
      </c>
      <c r="I1218" s="8" t="str">
        <f>(Porsche!H15)</f>
        <v>8.5"</v>
      </c>
      <c r="J1218" s="8" t="str">
        <f>(Porsche!I15)</f>
        <v>50</v>
      </c>
      <c r="K1218" s="8" t="str">
        <f>(Porsche!J15)</f>
        <v>5x130</v>
      </c>
      <c r="L1218" s="8">
        <f>(Porsche!K15)</f>
        <v>71.599999999999994</v>
      </c>
      <c r="M1218" s="8" t="str">
        <f>(Porsche!L15)</f>
        <v>High Offset</v>
      </c>
      <c r="N1218" s="8">
        <f>(Porsche!M15)</f>
        <v>22.2</v>
      </c>
      <c r="O1218" s="8" t="str">
        <f>(Porsche!N15)</f>
        <v>235/35R19</v>
      </c>
      <c r="P1218" s="60" t="str">
        <f>(Porsche!O15)</f>
        <v>FF01</v>
      </c>
      <c r="Q1218" s="8" t="str">
        <f>(Porsche!P15)</f>
        <v>01M911060022TM</v>
      </c>
      <c r="R1218" s="14">
        <f>(Porsche!Q15)</f>
        <v>17</v>
      </c>
      <c r="S1218" s="8" t="str">
        <f>(Porsche!R15)</f>
        <v>19"</v>
      </c>
      <c r="T1218" s="8" t="str">
        <f>(Porsche!S15)</f>
        <v>11.0"</v>
      </c>
      <c r="U1218" s="8" t="str">
        <f>(Porsche!T15)</f>
        <v>60</v>
      </c>
      <c r="V1218" s="8" t="str">
        <f>(Porsche!U15)</f>
        <v>5x130</v>
      </c>
      <c r="W1218" s="8">
        <f>(Porsche!V15)</f>
        <v>71.599999999999994</v>
      </c>
      <c r="X1218" s="8" t="str">
        <f>(Porsche!W15)</f>
        <v>Medium Offset</v>
      </c>
      <c r="Y1218" s="8">
        <f>(Porsche!X15)</f>
        <v>24.6</v>
      </c>
      <c r="Z1218" s="8" t="str">
        <f>(Porsche!Y15)</f>
        <v>285/30R19</v>
      </c>
      <c r="AA1218" s="8" t="str">
        <f>(Porsche!Z15)</f>
        <v>F2 Fitment on rear (about 5mm poke)</v>
      </c>
      <c r="AB1218" s="8" t="str">
        <f>(Porsche!AA15)</f>
        <v>Conical Seat (included)</v>
      </c>
      <c r="AC1218" s="8" t="str">
        <f>(Porsche!AB15)</f>
        <v>LBM1415027C60-ZN</v>
      </c>
      <c r="AD1218" s="8" t="str">
        <f>(Porsche!AC15)</f>
        <v>Porsche OEM Size Cap</v>
      </c>
    </row>
    <row r="1219" spans="1:30" customFormat="1" x14ac:dyDescent="0.25">
      <c r="A1219" s="7" t="s">
        <v>1978</v>
      </c>
      <c r="B1219" s="8" t="str">
        <f>(Porsche!A16)</f>
        <v>911 C2(S) (997)</v>
      </c>
      <c r="C1219" s="8" t="str">
        <f>(Porsche!B16)</f>
        <v>2005-2012</v>
      </c>
      <c r="D1219" s="59" t="str">
        <f>(Porsche!C16)</f>
        <v>FF01</v>
      </c>
      <c r="E1219" s="8" t="str">
        <f>(Porsche!D16)</f>
        <v>Liquid Silver</v>
      </c>
      <c r="F1219" s="8" t="str">
        <f>(Porsche!E16)</f>
        <v>01H908550022LS</v>
      </c>
      <c r="G1219" s="14">
        <f>(Porsche!F16)</f>
        <v>7</v>
      </c>
      <c r="H1219" s="8" t="str">
        <f>(Porsche!G16)</f>
        <v>19"</v>
      </c>
      <c r="I1219" s="8" t="str">
        <f>(Porsche!H16)</f>
        <v>8.5"</v>
      </c>
      <c r="J1219" s="8" t="str">
        <f>(Porsche!I16)</f>
        <v>50</v>
      </c>
      <c r="K1219" s="8" t="str">
        <f>(Porsche!J16)</f>
        <v>5x130</v>
      </c>
      <c r="L1219" s="8">
        <f>(Porsche!K16)</f>
        <v>71.599999999999994</v>
      </c>
      <c r="M1219" s="8" t="str">
        <f>(Porsche!L16)</f>
        <v>High Offset</v>
      </c>
      <c r="N1219" s="8">
        <f>(Porsche!M16)</f>
        <v>22.2</v>
      </c>
      <c r="O1219" s="8" t="str">
        <f>(Porsche!N16)</f>
        <v>235/35R19</v>
      </c>
      <c r="P1219" s="60" t="str">
        <f>(Porsche!O16)</f>
        <v>FF01</v>
      </c>
      <c r="Q1219" s="8" t="str">
        <f>(Porsche!P16)</f>
        <v>01M911060022LS</v>
      </c>
      <c r="R1219" s="14">
        <f>(Porsche!Q16)</f>
        <v>0</v>
      </c>
      <c r="S1219" s="8" t="str">
        <f>(Porsche!R16)</f>
        <v>19"</v>
      </c>
      <c r="T1219" s="8" t="str">
        <f>(Porsche!S16)</f>
        <v>11.0"</v>
      </c>
      <c r="U1219" s="8" t="str">
        <f>(Porsche!T16)</f>
        <v>60</v>
      </c>
      <c r="V1219" s="8" t="str">
        <f>(Porsche!U16)</f>
        <v>5x130</v>
      </c>
      <c r="W1219" s="8">
        <f>(Porsche!V16)</f>
        <v>71.599999999999994</v>
      </c>
      <c r="X1219" s="8" t="str">
        <f>(Porsche!W16)</f>
        <v>Medium Offset</v>
      </c>
      <c r="Y1219" s="8">
        <f>(Porsche!X16)</f>
        <v>24.6</v>
      </c>
      <c r="Z1219" s="8" t="str">
        <f>(Porsche!Y16)</f>
        <v>295/30R19</v>
      </c>
      <c r="AA1219" s="8">
        <f>(Porsche!Z16)</f>
        <v>0</v>
      </c>
      <c r="AB1219" s="8" t="str">
        <f>(Porsche!AA16)</f>
        <v>Conical Seat (included)</v>
      </c>
      <c r="AC1219" s="8" t="str">
        <f>(Porsche!AB16)</f>
        <v>LBM1415027C60-ZN</v>
      </c>
      <c r="AD1219" s="8" t="str">
        <f>(Porsche!AC16)</f>
        <v>Porsche OEM Size Cap</v>
      </c>
    </row>
    <row r="1220" spans="1:30" customFormat="1" x14ac:dyDescent="0.25">
      <c r="A1220" s="7" t="s">
        <v>1978</v>
      </c>
      <c r="B1220" s="8" t="str">
        <f>(Porsche!A17)</f>
        <v>911 C2(S) (997)</v>
      </c>
      <c r="C1220" s="8" t="str">
        <f>(Porsche!B17)</f>
        <v>2005-2012</v>
      </c>
      <c r="D1220" s="59" t="str">
        <f>(Porsche!C17)</f>
        <v>FF01</v>
      </c>
      <c r="E1220" s="8" t="str">
        <f>(Porsche!D17)</f>
        <v>Tarmac</v>
      </c>
      <c r="F1220" s="8" t="str">
        <f>(Porsche!E17)</f>
        <v>01H908550022TM</v>
      </c>
      <c r="G1220" s="14">
        <f>(Porsche!F17)</f>
        <v>34</v>
      </c>
      <c r="H1220" s="8" t="str">
        <f>(Porsche!G17)</f>
        <v>19"</v>
      </c>
      <c r="I1220" s="8" t="str">
        <f>(Porsche!H17)</f>
        <v>8.5"</v>
      </c>
      <c r="J1220" s="8" t="str">
        <f>(Porsche!I17)</f>
        <v>50</v>
      </c>
      <c r="K1220" s="8" t="str">
        <f>(Porsche!J17)</f>
        <v>5x130</v>
      </c>
      <c r="L1220" s="8">
        <f>(Porsche!K17)</f>
        <v>71.599999999999994</v>
      </c>
      <c r="M1220" s="8" t="str">
        <f>(Porsche!L17)</f>
        <v>High Offset</v>
      </c>
      <c r="N1220" s="8">
        <f>(Porsche!M17)</f>
        <v>22.2</v>
      </c>
      <c r="O1220" s="8" t="str">
        <f>(Porsche!N17)</f>
        <v>235/35R19</v>
      </c>
      <c r="P1220" s="60" t="str">
        <f>(Porsche!O17)</f>
        <v>FF01</v>
      </c>
      <c r="Q1220" s="8" t="str">
        <f>(Porsche!P17)</f>
        <v>01M911060022TM</v>
      </c>
      <c r="R1220" s="14">
        <f>(Porsche!Q17)</f>
        <v>17</v>
      </c>
      <c r="S1220" s="8" t="str">
        <f>(Porsche!R17)</f>
        <v>19"</v>
      </c>
      <c r="T1220" s="8" t="str">
        <f>(Porsche!S17)</f>
        <v>11.0"</v>
      </c>
      <c r="U1220" s="8" t="str">
        <f>(Porsche!T17)</f>
        <v>60</v>
      </c>
      <c r="V1220" s="8" t="str">
        <f>(Porsche!U17)</f>
        <v>5x130</v>
      </c>
      <c r="W1220" s="8">
        <f>(Porsche!V17)</f>
        <v>71.599999999999994</v>
      </c>
      <c r="X1220" s="8" t="str">
        <f>(Porsche!W17)</f>
        <v>Medium Offset</v>
      </c>
      <c r="Y1220" s="8">
        <f>(Porsche!X17)</f>
        <v>24.6</v>
      </c>
      <c r="Z1220" s="8" t="str">
        <f>(Porsche!Y17)</f>
        <v>295/30R19</v>
      </c>
      <c r="AA1220" s="8">
        <f>(Porsche!Z17)</f>
        <v>0</v>
      </c>
      <c r="AB1220" s="8" t="str">
        <f>(Porsche!AA17)</f>
        <v>Conical Seat (included)</v>
      </c>
      <c r="AC1220" s="8" t="str">
        <f>(Porsche!AB17)</f>
        <v>LBM1415027C60-ZN</v>
      </c>
      <c r="AD1220" s="8" t="str">
        <f>(Porsche!AC17)</f>
        <v>Porsche OEM Size Cap</v>
      </c>
    </row>
    <row r="1221" spans="1:30" customFormat="1" x14ac:dyDescent="0.25">
      <c r="A1221" s="7" t="s">
        <v>1978</v>
      </c>
      <c r="B1221" s="8" t="str">
        <f>(Porsche!A18)</f>
        <v>911 C2(S) (997)</v>
      </c>
      <c r="C1221" s="8" t="str">
        <f>(Porsche!B18)</f>
        <v>2005-2012</v>
      </c>
      <c r="D1221" s="59" t="str">
        <f>(Porsche!C18)</f>
        <v>FF01</v>
      </c>
      <c r="E1221" s="8" t="str">
        <f>(Porsche!D18)</f>
        <v>Liquid Silver</v>
      </c>
      <c r="F1221" s="8" t="str">
        <f>(Porsche!E18)</f>
        <v>01H008550022LS</v>
      </c>
      <c r="G1221" s="14">
        <f>(Porsche!F18)</f>
        <v>2</v>
      </c>
      <c r="H1221" s="8" t="str">
        <f>(Porsche!G18)</f>
        <v>20"</v>
      </c>
      <c r="I1221" s="8" t="str">
        <f>(Porsche!H18)</f>
        <v>8.5"</v>
      </c>
      <c r="J1221" s="8" t="str">
        <f>(Porsche!I18)</f>
        <v>50</v>
      </c>
      <c r="K1221" s="8" t="str">
        <f>(Porsche!J18)</f>
        <v>5x130</v>
      </c>
      <c r="L1221" s="8">
        <f>(Porsche!K18)</f>
        <v>71.599999999999994</v>
      </c>
      <c r="M1221" s="8" t="str">
        <f>(Porsche!L18)</f>
        <v>High Offset</v>
      </c>
      <c r="N1221" s="8">
        <f>(Porsche!M18)</f>
        <v>23.8</v>
      </c>
      <c r="O1221" s="8" t="str">
        <f>(Porsche!N18)</f>
        <v>245/30R20</v>
      </c>
      <c r="P1221" s="60" t="str">
        <f>(Porsche!O18)</f>
        <v>FF01</v>
      </c>
      <c r="Q1221" s="8" t="str">
        <f>(Porsche!P18)</f>
        <v>01M011060022LS</v>
      </c>
      <c r="R1221" s="14">
        <f>(Porsche!Q18)</f>
        <v>1</v>
      </c>
      <c r="S1221" s="8" t="str">
        <f>(Porsche!R18)</f>
        <v>20"</v>
      </c>
      <c r="T1221" s="8" t="str">
        <f>(Porsche!S18)</f>
        <v>11.0"</v>
      </c>
      <c r="U1221" s="8" t="str">
        <f>(Porsche!T18)</f>
        <v>60</v>
      </c>
      <c r="V1221" s="8" t="str">
        <f>(Porsche!U18)</f>
        <v>5x130</v>
      </c>
      <c r="W1221" s="8">
        <f>(Porsche!V18)</f>
        <v>71.599999999999994</v>
      </c>
      <c r="X1221" s="8" t="str">
        <f>(Porsche!W18)</f>
        <v>Medium Offset</v>
      </c>
      <c r="Y1221" s="8">
        <f>(Porsche!X18)</f>
        <v>24.6</v>
      </c>
      <c r="Z1221" s="8" t="str">
        <f>(Porsche!Y18)</f>
        <v>305/25R20</v>
      </c>
      <c r="AA1221" s="8">
        <f>(Porsche!Z18)</f>
        <v>0</v>
      </c>
      <c r="AB1221" s="8" t="str">
        <f>(Porsche!AA18)</f>
        <v>Conical Seat (included)</v>
      </c>
      <c r="AC1221" s="8" t="str">
        <f>(Porsche!AB18)</f>
        <v>LBM1415027C60-ZN</v>
      </c>
      <c r="AD1221" s="8" t="str">
        <f>(Porsche!AC18)</f>
        <v>Porsche OEM Size Cap</v>
      </c>
    </row>
    <row r="1222" spans="1:30" customFormat="1" x14ac:dyDescent="0.25">
      <c r="A1222" s="7" t="s">
        <v>1978</v>
      </c>
      <c r="B1222" s="8" t="str">
        <f>(Porsche!A19)</f>
        <v>911 C2(S) (997)</v>
      </c>
      <c r="C1222" s="8" t="str">
        <f>(Porsche!B19)</f>
        <v>2005-2012</v>
      </c>
      <c r="D1222" s="59" t="str">
        <f>(Porsche!C19)</f>
        <v>FF01</v>
      </c>
      <c r="E1222" s="8" t="str">
        <f>(Porsche!D19)</f>
        <v>Tarmac</v>
      </c>
      <c r="F1222" s="8" t="str">
        <f>(Porsche!E19)</f>
        <v>01H008550022TM</v>
      </c>
      <c r="G1222" s="14">
        <f>(Porsche!F19)</f>
        <v>32</v>
      </c>
      <c r="H1222" s="8" t="str">
        <f>(Porsche!G19)</f>
        <v>20"</v>
      </c>
      <c r="I1222" s="8" t="str">
        <f>(Porsche!H19)</f>
        <v>8.5"</v>
      </c>
      <c r="J1222" s="8" t="str">
        <f>(Porsche!I19)</f>
        <v>50</v>
      </c>
      <c r="K1222" s="8" t="str">
        <f>(Porsche!J19)</f>
        <v>5x130</v>
      </c>
      <c r="L1222" s="8">
        <f>(Porsche!K19)</f>
        <v>71.599999999999994</v>
      </c>
      <c r="M1222" s="8" t="str">
        <f>(Porsche!L19)</f>
        <v>High Offset</v>
      </c>
      <c r="N1222" s="8">
        <f>(Porsche!M19)</f>
        <v>23.8</v>
      </c>
      <c r="O1222" s="8" t="str">
        <f>(Porsche!N19)</f>
        <v>245/30R20</v>
      </c>
      <c r="P1222" s="60" t="str">
        <f>(Porsche!O19)</f>
        <v>FF01</v>
      </c>
      <c r="Q1222" s="8" t="str">
        <f>(Porsche!P19)</f>
        <v>01M011060022TM</v>
      </c>
      <c r="R1222" s="14">
        <f>(Porsche!Q19)</f>
        <v>35</v>
      </c>
      <c r="S1222" s="8" t="str">
        <f>(Porsche!R19)</f>
        <v>20"</v>
      </c>
      <c r="T1222" s="8" t="str">
        <f>(Porsche!S19)</f>
        <v>11.0"</v>
      </c>
      <c r="U1222" s="8" t="str">
        <f>(Porsche!T19)</f>
        <v>60</v>
      </c>
      <c r="V1222" s="8" t="str">
        <f>(Porsche!U19)</f>
        <v>5x130</v>
      </c>
      <c r="W1222" s="8">
        <f>(Porsche!V19)</f>
        <v>71.599999999999994</v>
      </c>
      <c r="X1222" s="8" t="str">
        <f>(Porsche!W19)</f>
        <v>Medium Offset</v>
      </c>
      <c r="Y1222" s="8">
        <f>(Porsche!X19)</f>
        <v>24.6</v>
      </c>
      <c r="Z1222" s="8" t="str">
        <f>(Porsche!Y19)</f>
        <v>305/25R20</v>
      </c>
      <c r="AA1222" s="8">
        <f>(Porsche!Z19)</f>
        <v>0</v>
      </c>
      <c r="AB1222" s="8" t="str">
        <f>(Porsche!AA19)</f>
        <v>Conical Seat (included)</v>
      </c>
      <c r="AC1222" s="8" t="str">
        <f>(Porsche!AB19)</f>
        <v>LBM1415027C60-ZN</v>
      </c>
      <c r="AD1222" s="8" t="str">
        <f>(Porsche!AC19)</f>
        <v>Porsche OEM Size Cap</v>
      </c>
    </row>
    <row r="1223" spans="1:30" customFormat="1" x14ac:dyDescent="0.25">
      <c r="A1223" s="7" t="s">
        <v>1978</v>
      </c>
      <c r="B1223" s="8" t="str">
        <f>(Porsche!A20)</f>
        <v>911 C4(S) (991)</v>
      </c>
      <c r="C1223" s="8" t="str">
        <f>(Porsche!B20)</f>
        <v>2014-2016</v>
      </c>
      <c r="D1223" s="59" t="str">
        <f>(Porsche!C20)</f>
        <v>FF01</v>
      </c>
      <c r="E1223" s="8" t="str">
        <f>(Porsche!D20)</f>
        <v>Liquid Silver</v>
      </c>
      <c r="F1223" s="8" t="str">
        <f>(Porsche!E20)</f>
        <v>01H908550022LS</v>
      </c>
      <c r="G1223" s="14">
        <f>(Porsche!F20)</f>
        <v>7</v>
      </c>
      <c r="H1223" s="8" t="str">
        <f>(Porsche!G20)</f>
        <v>19"</v>
      </c>
      <c r="I1223" s="8" t="str">
        <f>(Porsche!H20)</f>
        <v>8.5"</v>
      </c>
      <c r="J1223" s="8" t="str">
        <f>(Porsche!I20)</f>
        <v>50</v>
      </c>
      <c r="K1223" s="8" t="str">
        <f>(Porsche!J20)</f>
        <v>5x130</v>
      </c>
      <c r="L1223" s="8">
        <f>(Porsche!K20)</f>
        <v>71.599999999999994</v>
      </c>
      <c r="M1223" s="8" t="str">
        <f>(Porsche!L20)</f>
        <v>High Offset</v>
      </c>
      <c r="N1223" s="8">
        <f>(Porsche!M20)</f>
        <v>22.2</v>
      </c>
      <c r="O1223" s="8" t="str">
        <f>(Porsche!N20)</f>
        <v>235/40R19</v>
      </c>
      <c r="P1223" s="60" t="str">
        <f>(Porsche!O20)</f>
        <v>FF01</v>
      </c>
      <c r="Q1223" s="8" t="str">
        <f>(Porsche!P20)</f>
        <v>01M911035022LS</v>
      </c>
      <c r="R1223" s="14">
        <f>(Porsche!Q20)</f>
        <v>6</v>
      </c>
      <c r="S1223" s="8" t="str">
        <f>(Porsche!R20)</f>
        <v>19"</v>
      </c>
      <c r="T1223" s="8" t="str">
        <f>(Porsche!S20)</f>
        <v>11.0"</v>
      </c>
      <c r="U1223" s="8" t="str">
        <f>(Porsche!T20)</f>
        <v>35</v>
      </c>
      <c r="V1223" s="8" t="str">
        <f>(Porsche!U20)</f>
        <v>5x130</v>
      </c>
      <c r="W1223" s="8">
        <f>(Porsche!V20)</f>
        <v>71.599999999999994</v>
      </c>
      <c r="X1223" s="8" t="str">
        <f>(Porsche!W20)</f>
        <v>Medium Offset</v>
      </c>
      <c r="Y1223" s="8">
        <f>(Porsche!X20)</f>
        <v>26.4</v>
      </c>
      <c r="Z1223" s="8" t="str">
        <f>(Porsche!Y20)</f>
        <v>295/35R19</v>
      </c>
      <c r="AA1223" s="8" t="str">
        <f>(Porsche!Z20)</f>
        <v>F2 Rear Fitment, aggressive (wheel poke)</v>
      </c>
      <c r="AB1223" s="8" t="str">
        <f>(Porsche!AA20)</f>
        <v>Conical Seat (included)</v>
      </c>
      <c r="AC1223" s="8" t="str">
        <f>(Porsche!AB20)</f>
        <v>LBM1415027C60-ZN</v>
      </c>
      <c r="AD1223" s="8" t="str">
        <f>(Porsche!AC20)</f>
        <v>Porsche OEM Size Cap</v>
      </c>
    </row>
    <row r="1224" spans="1:30" customFormat="1" x14ac:dyDescent="0.25">
      <c r="A1224" s="7" t="s">
        <v>1978</v>
      </c>
      <c r="B1224" s="8" t="str">
        <f>(Porsche!A21)</f>
        <v>911 C4(S) (991)</v>
      </c>
      <c r="C1224" s="8" t="str">
        <f>(Porsche!B21)</f>
        <v>2014-2016</v>
      </c>
      <c r="D1224" s="59" t="str">
        <f>(Porsche!C21)</f>
        <v>FF01</v>
      </c>
      <c r="E1224" s="8" t="str">
        <f>(Porsche!D21)</f>
        <v>Tarmac</v>
      </c>
      <c r="F1224" s="8" t="str">
        <f>(Porsche!E21)</f>
        <v>01H908550022TM</v>
      </c>
      <c r="G1224" s="14">
        <f>(Porsche!F21)</f>
        <v>34</v>
      </c>
      <c r="H1224" s="8" t="str">
        <f>(Porsche!G21)</f>
        <v>19"</v>
      </c>
      <c r="I1224" s="8" t="str">
        <f>(Porsche!H21)</f>
        <v>8.5"</v>
      </c>
      <c r="J1224" s="8" t="str">
        <f>(Porsche!I21)</f>
        <v>50</v>
      </c>
      <c r="K1224" s="8" t="str">
        <f>(Porsche!J21)</f>
        <v>5x130</v>
      </c>
      <c r="L1224" s="8">
        <f>(Porsche!K21)</f>
        <v>71.599999999999994</v>
      </c>
      <c r="M1224" s="8" t="str">
        <f>(Porsche!L21)</f>
        <v>High Offset</v>
      </c>
      <c r="N1224" s="8">
        <f>(Porsche!M21)</f>
        <v>22.2</v>
      </c>
      <c r="O1224" s="8" t="str">
        <f>(Porsche!N21)</f>
        <v>235/40R19</v>
      </c>
      <c r="P1224" s="60" t="str">
        <f>(Porsche!O21)</f>
        <v>FF01</v>
      </c>
      <c r="Q1224" s="8" t="str">
        <f>(Porsche!P21)</f>
        <v>01M911035022TM</v>
      </c>
      <c r="R1224" s="14">
        <f>(Porsche!Q21)</f>
        <v>3</v>
      </c>
      <c r="S1224" s="8" t="str">
        <f>(Porsche!R21)</f>
        <v>19"</v>
      </c>
      <c r="T1224" s="8" t="str">
        <f>(Porsche!S21)</f>
        <v>11.0"</v>
      </c>
      <c r="U1224" s="8" t="str">
        <f>(Porsche!T21)</f>
        <v>35</v>
      </c>
      <c r="V1224" s="8" t="str">
        <f>(Porsche!U21)</f>
        <v>5x130</v>
      </c>
      <c r="W1224" s="8">
        <f>(Porsche!V21)</f>
        <v>71.599999999999994</v>
      </c>
      <c r="X1224" s="8" t="str">
        <f>(Porsche!W21)</f>
        <v>Medium Offset</v>
      </c>
      <c r="Y1224" s="8">
        <f>(Porsche!X21)</f>
        <v>26.4</v>
      </c>
      <c r="Z1224" s="8" t="str">
        <f>(Porsche!Y21)</f>
        <v>295/35R19</v>
      </c>
      <c r="AA1224" s="8" t="str">
        <f>(Porsche!Z21)</f>
        <v>F2 Rear Fitment, aggressive (wheel poke)</v>
      </c>
      <c r="AB1224" s="8" t="str">
        <f>(Porsche!AA21)</f>
        <v>Conical Seat (included)</v>
      </c>
      <c r="AC1224" s="8" t="str">
        <f>(Porsche!AB21)</f>
        <v>LBM1415027C60-ZN</v>
      </c>
      <c r="AD1224" s="8" t="str">
        <f>(Porsche!AC21)</f>
        <v>Porsche OEM Size Cap</v>
      </c>
    </row>
    <row r="1225" spans="1:30" customFormat="1" x14ac:dyDescent="0.25">
      <c r="A1225" s="7" t="s">
        <v>1978</v>
      </c>
      <c r="B1225" s="8" t="str">
        <f>(Porsche!A22)</f>
        <v>911 C4(S) (991)</v>
      </c>
      <c r="C1225" s="8" t="str">
        <f>(Porsche!B22)</f>
        <v>2014-2016</v>
      </c>
      <c r="D1225" s="59" t="str">
        <f>(Porsche!C22)</f>
        <v>FF01</v>
      </c>
      <c r="E1225" s="8" t="str">
        <f>(Porsche!D22)</f>
        <v>Liquid Silver</v>
      </c>
      <c r="F1225" s="8" t="str">
        <f>(Porsche!E22)</f>
        <v>01H008550022LS</v>
      </c>
      <c r="G1225" s="14">
        <f>(Porsche!F22)</f>
        <v>2</v>
      </c>
      <c r="H1225" s="8" t="str">
        <f>(Porsche!G22)</f>
        <v>20"</v>
      </c>
      <c r="I1225" s="8" t="str">
        <f>(Porsche!H22)</f>
        <v>8.5"</v>
      </c>
      <c r="J1225" s="8" t="str">
        <f>(Porsche!I22)</f>
        <v>50</v>
      </c>
      <c r="K1225" s="8" t="str">
        <f>(Porsche!J22)</f>
        <v>5x130</v>
      </c>
      <c r="L1225" s="8">
        <f>(Porsche!K22)</f>
        <v>71.599999999999994</v>
      </c>
      <c r="M1225" s="8" t="str">
        <f>(Porsche!L22)</f>
        <v>High Offset</v>
      </c>
      <c r="N1225" s="8">
        <f>(Porsche!M22)</f>
        <v>23.8</v>
      </c>
      <c r="O1225" s="8" t="str">
        <f>(Porsche!N22)</f>
        <v>245/35R20</v>
      </c>
      <c r="P1225" s="60" t="str">
        <f>(Porsche!O22)</f>
        <v>FF01</v>
      </c>
      <c r="Q1225" s="8" t="str">
        <f>(Porsche!P22)</f>
        <v>01M011035022LS</v>
      </c>
      <c r="R1225" s="14">
        <f>(Porsche!Q22)</f>
        <v>11</v>
      </c>
      <c r="S1225" s="8" t="str">
        <f>(Porsche!R22)</f>
        <v>20"</v>
      </c>
      <c r="T1225" s="8" t="str">
        <f>(Porsche!S22)</f>
        <v>11.0"</v>
      </c>
      <c r="U1225" s="8" t="str">
        <f>(Porsche!T22)</f>
        <v>35</v>
      </c>
      <c r="V1225" s="8" t="str">
        <f>(Porsche!U22)</f>
        <v>5x130</v>
      </c>
      <c r="W1225" s="8">
        <f>(Porsche!V22)</f>
        <v>71.599999999999994</v>
      </c>
      <c r="X1225" s="8" t="str">
        <f>(Porsche!W22)</f>
        <v>Medium Offset</v>
      </c>
      <c r="Y1225" s="8">
        <f>(Porsche!X22)</f>
        <v>27</v>
      </c>
      <c r="Z1225" s="8" t="str">
        <f>(Porsche!Y22)</f>
        <v>305/30R20</v>
      </c>
      <c r="AA1225" s="8" t="str">
        <f>(Porsche!Z22)</f>
        <v>F2 Rear Fitment, aggressive (wheel poke)</v>
      </c>
      <c r="AB1225" s="8" t="str">
        <f>(Porsche!AA22)</f>
        <v>Conical Seat (included)</v>
      </c>
      <c r="AC1225" s="8" t="str">
        <f>(Porsche!AB22)</f>
        <v>LBM1415027C60-ZN</v>
      </c>
      <c r="AD1225" s="8" t="str">
        <f>(Porsche!AC22)</f>
        <v>Porsche OEM Size Cap</v>
      </c>
    </row>
    <row r="1226" spans="1:30" customFormat="1" x14ac:dyDescent="0.25">
      <c r="A1226" s="7" t="s">
        <v>1978</v>
      </c>
      <c r="B1226" s="8" t="str">
        <f>(Porsche!A23)</f>
        <v>911 C4(S) (991)</v>
      </c>
      <c r="C1226" s="8" t="str">
        <f>(Porsche!B23)</f>
        <v>2014-2016</v>
      </c>
      <c r="D1226" s="59" t="str">
        <f>(Porsche!C23)</f>
        <v>FF01</v>
      </c>
      <c r="E1226" s="8" t="str">
        <f>(Porsche!D23)</f>
        <v>Tarmac</v>
      </c>
      <c r="F1226" s="8" t="str">
        <f>(Porsche!E23)</f>
        <v>01H008550022TM</v>
      </c>
      <c r="G1226" s="14">
        <f>(Porsche!F23)</f>
        <v>32</v>
      </c>
      <c r="H1226" s="8" t="str">
        <f>(Porsche!G23)</f>
        <v>20"</v>
      </c>
      <c r="I1226" s="8" t="str">
        <f>(Porsche!H23)</f>
        <v>8.5"</v>
      </c>
      <c r="J1226" s="8" t="str">
        <f>(Porsche!I23)</f>
        <v>50</v>
      </c>
      <c r="K1226" s="8" t="str">
        <f>(Porsche!J23)</f>
        <v>5x130</v>
      </c>
      <c r="L1226" s="8">
        <f>(Porsche!K23)</f>
        <v>71.599999999999994</v>
      </c>
      <c r="M1226" s="8" t="str">
        <f>(Porsche!L23)</f>
        <v>High Offset</v>
      </c>
      <c r="N1226" s="8">
        <f>(Porsche!M23)</f>
        <v>23.8</v>
      </c>
      <c r="O1226" s="8" t="str">
        <f>(Porsche!N23)</f>
        <v>245/35R20</v>
      </c>
      <c r="P1226" s="60" t="str">
        <f>(Porsche!O23)</f>
        <v>FF01</v>
      </c>
      <c r="Q1226" s="8" t="str">
        <f>(Porsche!P23)</f>
        <v>01M011035022TM</v>
      </c>
      <c r="R1226" s="14">
        <f>(Porsche!Q23)</f>
        <v>17</v>
      </c>
      <c r="S1226" s="8" t="str">
        <f>(Porsche!R23)</f>
        <v>20"</v>
      </c>
      <c r="T1226" s="8" t="str">
        <f>(Porsche!S23)</f>
        <v>11.0"</v>
      </c>
      <c r="U1226" s="8" t="str">
        <f>(Porsche!T23)</f>
        <v>35</v>
      </c>
      <c r="V1226" s="8" t="str">
        <f>(Porsche!U23)</f>
        <v>5x130</v>
      </c>
      <c r="W1226" s="8">
        <f>(Porsche!V23)</f>
        <v>71.599999999999994</v>
      </c>
      <c r="X1226" s="8" t="str">
        <f>(Porsche!W23)</f>
        <v>Medium Offset</v>
      </c>
      <c r="Y1226" s="8">
        <f>(Porsche!X23)</f>
        <v>27</v>
      </c>
      <c r="Z1226" s="8" t="str">
        <f>(Porsche!Y23)</f>
        <v>305/30R20</v>
      </c>
      <c r="AA1226" s="8" t="str">
        <f>(Porsche!Z23)</f>
        <v>F2 Rear Fitment, aggressive (wheel poke)</v>
      </c>
      <c r="AB1226" s="8" t="str">
        <f>(Porsche!AA23)</f>
        <v>Conical Seat (included)</v>
      </c>
      <c r="AC1226" s="8" t="str">
        <f>(Porsche!AB23)</f>
        <v>LBM1415027C60-ZN</v>
      </c>
      <c r="AD1226" s="8" t="str">
        <f>(Porsche!AC23)</f>
        <v>Porsche OEM Size Cap</v>
      </c>
    </row>
    <row r="1227" spans="1:30" customFormat="1" x14ac:dyDescent="0.25">
      <c r="A1227" s="7" t="s">
        <v>1978</v>
      </c>
      <c r="B1227" s="8" t="str">
        <f>(Porsche!A24)</f>
        <v>911 C4(S) (991)</v>
      </c>
      <c r="C1227" s="8" t="str">
        <f>(Porsche!B24)</f>
        <v>2014-2016</v>
      </c>
      <c r="D1227" s="59" t="str">
        <f>(Porsche!C24)</f>
        <v>FF04</v>
      </c>
      <c r="E1227" s="8" t="str">
        <f>(Porsche!D24)</f>
        <v>Liquid Metal</v>
      </c>
      <c r="F1227" s="8" t="str">
        <f>(Porsche!E24)</f>
        <v>04H009045023LM</v>
      </c>
      <c r="G1227" s="14">
        <f>(Porsche!F24)</f>
        <v>30</v>
      </c>
      <c r="H1227" s="8" t="str">
        <f>(Porsche!G24)</f>
        <v>20"</v>
      </c>
      <c r="I1227" s="8" t="str">
        <f>(Porsche!H24)</f>
        <v>9.0"</v>
      </c>
      <c r="J1227" s="8" t="str">
        <f>(Porsche!I24)</f>
        <v>45</v>
      </c>
      <c r="K1227" s="8" t="str">
        <f>(Porsche!J24)</f>
        <v>5x130</v>
      </c>
      <c r="L1227" s="8">
        <f>(Porsche!K24)</f>
        <v>71.599999999999994</v>
      </c>
      <c r="M1227" s="8" t="str">
        <f>(Porsche!L24)</f>
        <v>High Offset</v>
      </c>
      <c r="N1227" s="8">
        <f>(Porsche!M24)</f>
        <v>24.4</v>
      </c>
      <c r="O1227" s="8" t="str">
        <f>(Porsche!N24)</f>
        <v>245/35R20</v>
      </c>
      <c r="P1227" s="60" t="str">
        <f>(Porsche!O24)</f>
        <v>FF04</v>
      </c>
      <c r="Q1227" s="8" t="str">
        <f>(Porsche!P24)</f>
        <v>04L011045023LM</v>
      </c>
      <c r="R1227" s="14">
        <f>(Porsche!Q24)</f>
        <v>9</v>
      </c>
      <c r="S1227" s="8" t="str">
        <f>(Porsche!R24)</f>
        <v>20"</v>
      </c>
      <c r="T1227" s="8" t="str">
        <f>(Porsche!S24)</f>
        <v>11.0"</v>
      </c>
      <c r="U1227" s="8" t="str">
        <f>(Porsche!T24)</f>
        <v>45</v>
      </c>
      <c r="V1227" s="8" t="str">
        <f>(Porsche!U24)</f>
        <v>5x130</v>
      </c>
      <c r="W1227" s="8">
        <f>(Porsche!V24)</f>
        <v>71.599999999999994</v>
      </c>
      <c r="X1227" s="8" t="str">
        <f>(Porsche!W24)</f>
        <v>Low Offset</v>
      </c>
      <c r="Y1227" s="8">
        <f>(Porsche!X24)</f>
        <v>24.4</v>
      </c>
      <c r="Z1227" s="8" t="str">
        <f>(Porsche!Y24)</f>
        <v>305/30R20</v>
      </c>
      <c r="AA1227" s="8" t="str">
        <f>(Porsche!Z24)</f>
        <v>F2 Rear Fitment, aggressive (wheel poke)</v>
      </c>
      <c r="AB1227" s="8" t="str">
        <f>(Porsche!AA24)</f>
        <v>OEM Ball Seat (not included)</v>
      </c>
      <c r="AC1227" s="8" t="str">
        <f>(Porsche!AB24)</f>
        <v>Use OEM</v>
      </c>
      <c r="AD1227" s="8" t="str">
        <f>(Porsche!AC24)</f>
        <v>HRE Size Cap</v>
      </c>
    </row>
    <row r="1228" spans="1:30" customFormat="1" x14ac:dyDescent="0.25">
      <c r="A1228" s="7" t="s">
        <v>1978</v>
      </c>
      <c r="B1228" s="8" t="str">
        <f>(Porsche!A25)</f>
        <v>911 C4(S) (991)</v>
      </c>
      <c r="C1228" s="8" t="str">
        <f>(Porsche!B25)</f>
        <v>2014-2016</v>
      </c>
      <c r="D1228" s="59" t="str">
        <f>(Porsche!C25)</f>
        <v>FF04</v>
      </c>
      <c r="E1228" s="8" t="str">
        <f>(Porsche!D25)</f>
        <v>Tarmac</v>
      </c>
      <c r="F1228" s="8" t="str">
        <f>(Porsche!E25)</f>
        <v>04H009045023TM</v>
      </c>
      <c r="G1228" s="14">
        <f>(Porsche!F25)</f>
        <v>1</v>
      </c>
      <c r="H1228" s="8" t="str">
        <f>(Porsche!G25)</f>
        <v>20"</v>
      </c>
      <c r="I1228" s="8" t="str">
        <f>(Porsche!H25)</f>
        <v>9.0"</v>
      </c>
      <c r="J1228" s="8" t="str">
        <f>(Porsche!I25)</f>
        <v>45</v>
      </c>
      <c r="K1228" s="8" t="str">
        <f>(Porsche!J25)</f>
        <v>5x130</v>
      </c>
      <c r="L1228" s="8">
        <f>(Porsche!K25)</f>
        <v>71.599999999999994</v>
      </c>
      <c r="M1228" s="8" t="str">
        <f>(Porsche!L25)</f>
        <v>High Offset</v>
      </c>
      <c r="N1228" s="8">
        <f>(Porsche!M25)</f>
        <v>24.4</v>
      </c>
      <c r="O1228" s="8" t="str">
        <f>(Porsche!N25)</f>
        <v>245/35R20</v>
      </c>
      <c r="P1228" s="60" t="str">
        <f>(Porsche!O25)</f>
        <v>FF04</v>
      </c>
      <c r="Q1228" s="8" t="str">
        <f>(Porsche!P25)</f>
        <v>04L011045023TM</v>
      </c>
      <c r="R1228" s="14">
        <f>(Porsche!Q25)</f>
        <v>6</v>
      </c>
      <c r="S1228" s="8" t="str">
        <f>(Porsche!R25)</f>
        <v>20"</v>
      </c>
      <c r="T1228" s="8" t="str">
        <f>(Porsche!S25)</f>
        <v>11.0"</v>
      </c>
      <c r="U1228" s="8" t="str">
        <f>(Porsche!T25)</f>
        <v>45</v>
      </c>
      <c r="V1228" s="8" t="str">
        <f>(Porsche!U25)</f>
        <v>5x130</v>
      </c>
      <c r="W1228" s="8">
        <f>(Porsche!V25)</f>
        <v>71.599999999999994</v>
      </c>
      <c r="X1228" s="8" t="str">
        <f>(Porsche!W25)</f>
        <v>Low Offset</v>
      </c>
      <c r="Y1228" s="8">
        <f>(Porsche!X25)</f>
        <v>24.4</v>
      </c>
      <c r="Z1228" s="8" t="str">
        <f>(Porsche!Y25)</f>
        <v>305/30R20</v>
      </c>
      <c r="AA1228" s="8" t="str">
        <f>(Porsche!Z25)</f>
        <v>F2 Rear Fitment, aggressive (wheel poke)</v>
      </c>
      <c r="AB1228" s="8" t="str">
        <f>(Porsche!AA25)</f>
        <v>OEM Ball Seat (not included)</v>
      </c>
      <c r="AC1228" s="8" t="str">
        <f>(Porsche!AB25)</f>
        <v>Use OEM</v>
      </c>
      <c r="AD1228" s="8" t="str">
        <f>(Porsche!AC25)</f>
        <v>HRE Size Cap</v>
      </c>
    </row>
    <row r="1229" spans="1:30" customFormat="1" x14ac:dyDescent="0.25">
      <c r="A1229" s="7" t="s">
        <v>1978</v>
      </c>
      <c r="B1229" s="8" t="e">
        <f>(Porsche!#REF!)</f>
        <v>#REF!</v>
      </c>
      <c r="C1229" s="8" t="e">
        <f>(Porsche!#REF!)</f>
        <v>#REF!</v>
      </c>
      <c r="D1229" s="59" t="e">
        <f>(Porsche!#REF!)</f>
        <v>#REF!</v>
      </c>
      <c r="E1229" s="8" t="e">
        <f>(Porsche!#REF!)</f>
        <v>#REF!</v>
      </c>
      <c r="F1229" s="8" t="e">
        <f>(Porsche!#REF!)</f>
        <v>#REF!</v>
      </c>
      <c r="G1229" s="14" t="e">
        <f>(Porsche!#REF!)</f>
        <v>#REF!</v>
      </c>
      <c r="H1229" s="8" t="e">
        <f>(Porsche!#REF!)</f>
        <v>#REF!</v>
      </c>
      <c r="I1229" s="8" t="e">
        <f>(Porsche!#REF!)</f>
        <v>#REF!</v>
      </c>
      <c r="J1229" s="8" t="e">
        <f>(Porsche!#REF!)</f>
        <v>#REF!</v>
      </c>
      <c r="K1229" s="8" t="e">
        <f>(Porsche!#REF!)</f>
        <v>#REF!</v>
      </c>
      <c r="L1229" s="8" t="e">
        <f>(Porsche!#REF!)</f>
        <v>#REF!</v>
      </c>
      <c r="M1229" s="8" t="e">
        <f>(Porsche!#REF!)</f>
        <v>#REF!</v>
      </c>
      <c r="N1229" s="8" t="e">
        <f>(Porsche!#REF!)</f>
        <v>#REF!</v>
      </c>
      <c r="O1229" s="8" t="e">
        <f>(Porsche!#REF!)</f>
        <v>#REF!</v>
      </c>
      <c r="P1229" s="60" t="e">
        <f>(Porsche!#REF!)</f>
        <v>#REF!</v>
      </c>
      <c r="Q1229" s="8" t="e">
        <f>(Porsche!#REF!)</f>
        <v>#REF!</v>
      </c>
      <c r="R1229" s="14" t="e">
        <f>(Porsche!#REF!)</f>
        <v>#REF!</v>
      </c>
      <c r="S1229" s="8" t="e">
        <f>(Porsche!#REF!)</f>
        <v>#REF!</v>
      </c>
      <c r="T1229" s="8" t="e">
        <f>(Porsche!#REF!)</f>
        <v>#REF!</v>
      </c>
      <c r="U1229" s="8" t="e">
        <f>(Porsche!#REF!)</f>
        <v>#REF!</v>
      </c>
      <c r="V1229" s="8" t="e">
        <f>(Porsche!#REF!)</f>
        <v>#REF!</v>
      </c>
      <c r="W1229" s="8" t="e">
        <f>(Porsche!#REF!)</f>
        <v>#REF!</v>
      </c>
      <c r="X1229" s="8" t="e">
        <f>(Porsche!#REF!)</f>
        <v>#REF!</v>
      </c>
      <c r="Y1229" s="8" t="e">
        <f>(Porsche!#REF!)</f>
        <v>#REF!</v>
      </c>
      <c r="Z1229" s="8" t="e">
        <f>(Porsche!#REF!)</f>
        <v>#REF!</v>
      </c>
      <c r="AA1229" s="8" t="e">
        <f>(Porsche!#REF!)</f>
        <v>#REF!</v>
      </c>
      <c r="AB1229" s="8" t="e">
        <f>(Porsche!#REF!)</f>
        <v>#REF!</v>
      </c>
      <c r="AC1229" s="8" t="e">
        <f>(Porsche!#REF!)</f>
        <v>#REF!</v>
      </c>
      <c r="AD1229" s="8" t="e">
        <f>(Porsche!#REF!)</f>
        <v>#REF!</v>
      </c>
    </row>
    <row r="1230" spans="1:30" customFormat="1" x14ac:dyDescent="0.25">
      <c r="A1230" s="7" t="s">
        <v>1978</v>
      </c>
      <c r="B1230" s="8" t="e">
        <f>(Porsche!#REF!)</f>
        <v>#REF!</v>
      </c>
      <c r="C1230" s="8" t="e">
        <f>(Porsche!#REF!)</f>
        <v>#REF!</v>
      </c>
      <c r="D1230" s="59" t="e">
        <f>(Porsche!#REF!)</f>
        <v>#REF!</v>
      </c>
      <c r="E1230" s="8" t="e">
        <f>(Porsche!#REF!)</f>
        <v>#REF!</v>
      </c>
      <c r="F1230" s="8" t="e">
        <f>(Porsche!#REF!)</f>
        <v>#REF!</v>
      </c>
      <c r="G1230" s="14" t="e">
        <f>(Porsche!#REF!)</f>
        <v>#REF!</v>
      </c>
      <c r="H1230" s="8" t="e">
        <f>(Porsche!#REF!)</f>
        <v>#REF!</v>
      </c>
      <c r="I1230" s="8" t="e">
        <f>(Porsche!#REF!)</f>
        <v>#REF!</v>
      </c>
      <c r="J1230" s="8" t="e">
        <f>(Porsche!#REF!)</f>
        <v>#REF!</v>
      </c>
      <c r="K1230" s="8" t="e">
        <f>(Porsche!#REF!)</f>
        <v>#REF!</v>
      </c>
      <c r="L1230" s="8" t="e">
        <f>(Porsche!#REF!)</f>
        <v>#REF!</v>
      </c>
      <c r="M1230" s="8" t="e">
        <f>(Porsche!#REF!)</f>
        <v>#REF!</v>
      </c>
      <c r="N1230" s="8" t="e">
        <f>(Porsche!#REF!)</f>
        <v>#REF!</v>
      </c>
      <c r="O1230" s="8" t="e">
        <f>(Porsche!#REF!)</f>
        <v>#REF!</v>
      </c>
      <c r="P1230" s="60" t="e">
        <f>(Porsche!#REF!)</f>
        <v>#REF!</v>
      </c>
      <c r="Q1230" s="8" t="e">
        <f>(Porsche!#REF!)</f>
        <v>#REF!</v>
      </c>
      <c r="R1230" s="14" t="e">
        <f>(Porsche!#REF!)</f>
        <v>#REF!</v>
      </c>
      <c r="S1230" s="8" t="e">
        <f>(Porsche!#REF!)</f>
        <v>#REF!</v>
      </c>
      <c r="T1230" s="8" t="e">
        <f>(Porsche!#REF!)</f>
        <v>#REF!</v>
      </c>
      <c r="U1230" s="8" t="e">
        <f>(Porsche!#REF!)</f>
        <v>#REF!</v>
      </c>
      <c r="V1230" s="8" t="e">
        <f>(Porsche!#REF!)</f>
        <v>#REF!</v>
      </c>
      <c r="W1230" s="8" t="e">
        <f>(Porsche!#REF!)</f>
        <v>#REF!</v>
      </c>
      <c r="X1230" s="8" t="e">
        <f>(Porsche!#REF!)</f>
        <v>#REF!</v>
      </c>
      <c r="Y1230" s="8" t="e">
        <f>(Porsche!#REF!)</f>
        <v>#REF!</v>
      </c>
      <c r="Z1230" s="8" t="e">
        <f>(Porsche!#REF!)</f>
        <v>#REF!</v>
      </c>
      <c r="AA1230" s="8" t="e">
        <f>(Porsche!#REF!)</f>
        <v>#REF!</v>
      </c>
      <c r="AB1230" s="8" t="e">
        <f>(Porsche!#REF!)</f>
        <v>#REF!</v>
      </c>
      <c r="AC1230" s="8" t="e">
        <f>(Porsche!#REF!)</f>
        <v>#REF!</v>
      </c>
      <c r="AD1230" s="8" t="e">
        <f>(Porsche!#REF!)</f>
        <v>#REF!</v>
      </c>
    </row>
    <row r="1231" spans="1:30" customFormat="1" x14ac:dyDescent="0.25">
      <c r="A1231" s="7" t="s">
        <v>1978</v>
      </c>
      <c r="B1231" s="8" t="str">
        <f>(Porsche!A27)</f>
        <v>911 C4(S) (991)</v>
      </c>
      <c r="C1231" s="8" t="str">
        <f>(Porsche!B27)</f>
        <v>2014-2016</v>
      </c>
      <c r="D1231" s="59" t="str">
        <f>(Porsche!C27)</f>
        <v>FF11</v>
      </c>
      <c r="E1231" s="8" t="str">
        <f>(Porsche!D27)</f>
        <v>Raw</v>
      </c>
      <c r="F1231" s="8" t="str">
        <f>(Porsche!E27)</f>
        <v>11H009045023RW</v>
      </c>
      <c r="G1231" s="14">
        <f>(Porsche!F27)</f>
        <v>35</v>
      </c>
      <c r="H1231" s="8" t="str">
        <f>(Porsche!G27)</f>
        <v>20"</v>
      </c>
      <c r="I1231" s="8" t="str">
        <f>(Porsche!H27)</f>
        <v>9.0"</v>
      </c>
      <c r="J1231" s="8" t="str">
        <f>(Porsche!I27)</f>
        <v>45</v>
      </c>
      <c r="K1231" s="8" t="str">
        <f>(Porsche!J27)</f>
        <v>5x130</v>
      </c>
      <c r="L1231" s="8">
        <f>(Porsche!K27)</f>
        <v>71.599999999999994</v>
      </c>
      <c r="M1231" s="8" t="str">
        <f>(Porsche!L27)</f>
        <v>High Offset</v>
      </c>
      <c r="N1231" s="8">
        <f>(Porsche!M27)</f>
        <v>0</v>
      </c>
      <c r="O1231" s="8">
        <f>(Porsche!N27)</f>
        <v>0</v>
      </c>
      <c r="P1231" s="60" t="str">
        <f>(Porsche!O27)</f>
        <v>FF11</v>
      </c>
      <c r="Q1231" s="8" t="str">
        <f>(Porsche!P27)</f>
        <v>11M011545023RW</v>
      </c>
      <c r="R1231" s="14">
        <f>(Porsche!Q27)</f>
        <v>14</v>
      </c>
      <c r="S1231" s="8" t="str">
        <f>(Porsche!R27)</f>
        <v>20"</v>
      </c>
      <c r="T1231" s="8" t="str">
        <f>(Porsche!S27)</f>
        <v>11.5"</v>
      </c>
      <c r="U1231" s="8" t="str">
        <f>(Porsche!T27)</f>
        <v>45</v>
      </c>
      <c r="V1231" s="8" t="str">
        <f>(Porsche!U27)</f>
        <v>5x130</v>
      </c>
      <c r="W1231" s="8">
        <f>(Porsche!V27)</f>
        <v>71.599999999999994</v>
      </c>
      <c r="X1231" s="8" t="str">
        <f>(Porsche!W27)</f>
        <v>Medium Offset</v>
      </c>
      <c r="Y1231" s="8">
        <f>(Porsche!X27)</f>
        <v>0</v>
      </c>
      <c r="Z1231" s="8">
        <f>(Porsche!Y27)</f>
        <v>0</v>
      </c>
      <c r="AA1231" s="8">
        <f>(Porsche!Z27)</f>
        <v>0</v>
      </c>
      <c r="AB1231" s="8">
        <f>(Porsche!AA27)</f>
        <v>0</v>
      </c>
      <c r="AC1231" s="8">
        <f>(Porsche!AB27)</f>
        <v>0</v>
      </c>
      <c r="AD1231" s="8">
        <f>(Porsche!AC27)</f>
        <v>0</v>
      </c>
    </row>
    <row r="1232" spans="1:30" customFormat="1" x14ac:dyDescent="0.25">
      <c r="A1232" s="7" t="s">
        <v>1978</v>
      </c>
      <c r="B1232" s="8" t="e">
        <f>(Porsche!#REF!)</f>
        <v>#REF!</v>
      </c>
      <c r="C1232" s="8" t="e">
        <f>(Porsche!#REF!)</f>
        <v>#REF!</v>
      </c>
      <c r="D1232" s="59" t="e">
        <f>(Porsche!#REF!)</f>
        <v>#REF!</v>
      </c>
      <c r="E1232" s="8" t="e">
        <f>(Porsche!#REF!)</f>
        <v>#REF!</v>
      </c>
      <c r="F1232" s="8" t="e">
        <f>(Porsche!#REF!)</f>
        <v>#REF!</v>
      </c>
      <c r="G1232" s="14" t="e">
        <f>(Porsche!#REF!)</f>
        <v>#REF!</v>
      </c>
      <c r="H1232" s="8" t="e">
        <f>(Porsche!#REF!)</f>
        <v>#REF!</v>
      </c>
      <c r="I1232" s="8" t="e">
        <f>(Porsche!#REF!)</f>
        <v>#REF!</v>
      </c>
      <c r="J1232" s="8" t="e">
        <f>(Porsche!#REF!)</f>
        <v>#REF!</v>
      </c>
      <c r="K1232" s="8" t="e">
        <f>(Porsche!#REF!)</f>
        <v>#REF!</v>
      </c>
      <c r="L1232" s="8" t="e">
        <f>(Porsche!#REF!)</f>
        <v>#REF!</v>
      </c>
      <c r="M1232" s="8" t="e">
        <f>(Porsche!#REF!)</f>
        <v>#REF!</v>
      </c>
      <c r="N1232" s="8" t="e">
        <f>(Porsche!#REF!)</f>
        <v>#REF!</v>
      </c>
      <c r="O1232" s="8" t="e">
        <f>(Porsche!#REF!)</f>
        <v>#REF!</v>
      </c>
      <c r="P1232" s="60" t="e">
        <f>(Porsche!#REF!)</f>
        <v>#REF!</v>
      </c>
      <c r="Q1232" s="8" t="e">
        <f>(Porsche!#REF!)</f>
        <v>#REF!</v>
      </c>
      <c r="R1232" s="14" t="e">
        <f>(Porsche!#REF!)</f>
        <v>#REF!</v>
      </c>
      <c r="S1232" s="8" t="e">
        <f>(Porsche!#REF!)</f>
        <v>#REF!</v>
      </c>
      <c r="T1232" s="8" t="e">
        <f>(Porsche!#REF!)</f>
        <v>#REF!</v>
      </c>
      <c r="U1232" s="8" t="e">
        <f>(Porsche!#REF!)</f>
        <v>#REF!</v>
      </c>
      <c r="V1232" s="8" t="e">
        <f>(Porsche!#REF!)</f>
        <v>#REF!</v>
      </c>
      <c r="W1232" s="8" t="e">
        <f>(Porsche!#REF!)</f>
        <v>#REF!</v>
      </c>
      <c r="X1232" s="8" t="e">
        <f>(Porsche!#REF!)</f>
        <v>#REF!</v>
      </c>
      <c r="Y1232" s="8" t="e">
        <f>(Porsche!#REF!)</f>
        <v>#REF!</v>
      </c>
      <c r="Z1232" s="8" t="e">
        <f>(Porsche!#REF!)</f>
        <v>#REF!</v>
      </c>
      <c r="AA1232" s="8" t="e">
        <f>(Porsche!#REF!)</f>
        <v>#REF!</v>
      </c>
      <c r="AB1232" s="8" t="e">
        <f>(Porsche!#REF!)</f>
        <v>#REF!</v>
      </c>
      <c r="AC1232" s="8" t="e">
        <f>(Porsche!#REF!)</f>
        <v>#REF!</v>
      </c>
      <c r="AD1232" s="8" t="e">
        <f>(Porsche!#REF!)</f>
        <v>#REF!</v>
      </c>
    </row>
    <row r="1233" spans="1:30" customFormat="1" x14ac:dyDescent="0.25">
      <c r="A1233" s="7" t="s">
        <v>1978</v>
      </c>
      <c r="B1233" s="8" t="str">
        <f>(Porsche!A28)</f>
        <v>911 C4(S) (991)</v>
      </c>
      <c r="C1233" s="8" t="str">
        <f>(Porsche!B28)</f>
        <v>2014-2016</v>
      </c>
      <c r="D1233" s="59" t="str">
        <f>(Porsche!C28)</f>
        <v>FF11</v>
      </c>
      <c r="E1233" s="8" t="str">
        <f>(Porsche!D28)</f>
        <v>Tarmac</v>
      </c>
      <c r="F1233" s="8" t="str">
        <f>(Porsche!E28)</f>
        <v>11H009045023TM</v>
      </c>
      <c r="G1233" s="14">
        <f>(Porsche!F28)</f>
        <v>24</v>
      </c>
      <c r="H1233" s="8" t="str">
        <f>(Porsche!G28)</f>
        <v>20"</v>
      </c>
      <c r="I1233" s="8" t="str">
        <f>(Porsche!H28)</f>
        <v>9.0"</v>
      </c>
      <c r="J1233" s="8" t="str">
        <f>(Porsche!I28)</f>
        <v>45</v>
      </c>
      <c r="K1233" s="8" t="str">
        <f>(Porsche!J28)</f>
        <v>5x130</v>
      </c>
      <c r="L1233" s="8">
        <f>(Porsche!K28)</f>
        <v>71.599999999999994</v>
      </c>
      <c r="M1233" s="8" t="str">
        <f>(Porsche!L28)</f>
        <v>High Offset</v>
      </c>
      <c r="N1233" s="8">
        <f>(Porsche!M28)</f>
        <v>0</v>
      </c>
      <c r="O1233" s="8">
        <f>(Porsche!N28)</f>
        <v>0</v>
      </c>
      <c r="P1233" s="60" t="str">
        <f>(Porsche!O28)</f>
        <v>FF11</v>
      </c>
      <c r="Q1233" s="8" t="str">
        <f>(Porsche!P28)</f>
        <v>11M011545023TM</v>
      </c>
      <c r="R1233" s="14">
        <f>(Porsche!Q28)</f>
        <v>2</v>
      </c>
      <c r="S1233" s="8" t="str">
        <f>(Porsche!R28)</f>
        <v>20"</v>
      </c>
      <c r="T1233" s="8" t="str">
        <f>(Porsche!S28)</f>
        <v>11.5"</v>
      </c>
      <c r="U1233" s="8" t="str">
        <f>(Porsche!T28)</f>
        <v>45</v>
      </c>
      <c r="V1233" s="8" t="str">
        <f>(Porsche!U28)</f>
        <v>5x130</v>
      </c>
      <c r="W1233" s="8">
        <f>(Porsche!V28)</f>
        <v>71.599999999999994</v>
      </c>
      <c r="X1233" s="8" t="str">
        <f>(Porsche!W28)</f>
        <v>Medium Offset</v>
      </c>
      <c r="Y1233" s="8">
        <f>(Porsche!X28)</f>
        <v>0</v>
      </c>
      <c r="Z1233" s="8">
        <f>(Porsche!Y28)</f>
        <v>0</v>
      </c>
      <c r="AA1233" s="8">
        <f>(Porsche!Z28)</f>
        <v>0</v>
      </c>
      <c r="AB1233" s="8">
        <f>(Porsche!AA28)</f>
        <v>0</v>
      </c>
      <c r="AC1233" s="8">
        <f>(Porsche!AB28)</f>
        <v>0</v>
      </c>
      <c r="AD1233" s="8">
        <f>(Porsche!AC28)</f>
        <v>0</v>
      </c>
    </row>
    <row r="1234" spans="1:30" customFormat="1" x14ac:dyDescent="0.25">
      <c r="A1234" s="7" t="s">
        <v>1978</v>
      </c>
      <c r="B1234" s="8" t="str">
        <f>(Porsche!A29)</f>
        <v>911 C4(S) (991.2)</v>
      </c>
      <c r="C1234" s="8" t="str">
        <f>(Porsche!B29)</f>
        <v>2016-2019</v>
      </c>
      <c r="D1234" s="59" t="str">
        <f>(Porsche!C29)</f>
        <v>FF01</v>
      </c>
      <c r="E1234" s="8" t="str">
        <f>(Porsche!D29)</f>
        <v>Liquid Silver</v>
      </c>
      <c r="F1234" s="8" t="str">
        <f>(Porsche!E29)</f>
        <v>01H908550022LS</v>
      </c>
      <c r="G1234" s="14">
        <f>(Porsche!F29)</f>
        <v>7</v>
      </c>
      <c r="H1234" s="8" t="str">
        <f>(Porsche!G29)</f>
        <v>19"</v>
      </c>
      <c r="I1234" s="8" t="str">
        <f>(Porsche!H29)</f>
        <v>8.5"</v>
      </c>
      <c r="J1234" s="8" t="str">
        <f>(Porsche!I29)</f>
        <v>50</v>
      </c>
      <c r="K1234" s="8" t="str">
        <f>(Porsche!J29)</f>
        <v>5x130</v>
      </c>
      <c r="L1234" s="8">
        <f>(Porsche!K29)</f>
        <v>71.599999999999994</v>
      </c>
      <c r="M1234" s="8" t="str">
        <f>(Porsche!L29)</f>
        <v>High Offset</v>
      </c>
      <c r="N1234" s="8">
        <f>(Porsche!M29)</f>
        <v>22.2</v>
      </c>
      <c r="O1234" s="8" t="str">
        <f>(Porsche!N29)</f>
        <v>235/40R19</v>
      </c>
      <c r="P1234" s="60" t="str">
        <f>(Porsche!O29)</f>
        <v>FF01</v>
      </c>
      <c r="Q1234" s="8" t="str">
        <f>(Porsche!P29)</f>
        <v>01M911060022LS</v>
      </c>
      <c r="R1234" s="14">
        <f>(Porsche!Q29)</f>
        <v>0</v>
      </c>
      <c r="S1234" s="8" t="str">
        <f>(Porsche!R29)</f>
        <v>19"</v>
      </c>
      <c r="T1234" s="8" t="str">
        <f>(Porsche!S29)</f>
        <v>11.0"</v>
      </c>
      <c r="U1234" s="8" t="str">
        <f>(Porsche!T29)</f>
        <v>60</v>
      </c>
      <c r="V1234" s="8" t="str">
        <f>(Porsche!U29)</f>
        <v>5x130</v>
      </c>
      <c r="W1234" s="8">
        <f>(Porsche!V29)</f>
        <v>71.599999999999994</v>
      </c>
      <c r="X1234" s="8" t="str">
        <f>(Porsche!W29)</f>
        <v>Medium Offset</v>
      </c>
      <c r="Y1234" s="8">
        <f>(Porsche!X29)</f>
        <v>24.6</v>
      </c>
      <c r="Z1234" s="8" t="str">
        <f>(Porsche!Y29)</f>
        <v>285/35R19 - 295/35R19*</v>
      </c>
      <c r="AA1234" s="8" t="str">
        <f>(Porsche!Z29)</f>
        <v>Spacers recommended: Front 7mm with 37mm length lug bolts, Rear 15mm hub centric rear spacer with 45mm length Lug bolts (not included)</v>
      </c>
      <c r="AB1234" s="8" t="str">
        <f>(Porsche!AA29)</f>
        <v>Conical Seat (included)</v>
      </c>
      <c r="AC1234" s="8">
        <f>(Porsche!AB29)</f>
        <v>0</v>
      </c>
      <c r="AD1234" s="8" t="str">
        <f>(Porsche!AC29)</f>
        <v>Porsche OEM Size Cap</v>
      </c>
    </row>
    <row r="1235" spans="1:30" customFormat="1" x14ac:dyDescent="0.25">
      <c r="A1235" s="7" t="s">
        <v>1978</v>
      </c>
      <c r="B1235" s="8" t="str">
        <f>(Porsche!A30)</f>
        <v>911 C4(S) (991.2)</v>
      </c>
      <c r="C1235" s="8" t="str">
        <f>(Porsche!B30)</f>
        <v>2016-2019</v>
      </c>
      <c r="D1235" s="59" t="str">
        <f>(Porsche!C30)</f>
        <v>FF01</v>
      </c>
      <c r="E1235" s="8" t="str">
        <f>(Porsche!D30)</f>
        <v>Tarmac</v>
      </c>
      <c r="F1235" s="8" t="str">
        <f>(Porsche!E30)</f>
        <v>01H908550022TM</v>
      </c>
      <c r="G1235" s="14">
        <f>(Porsche!F30)</f>
        <v>34</v>
      </c>
      <c r="H1235" s="8" t="str">
        <f>(Porsche!G30)</f>
        <v>19"</v>
      </c>
      <c r="I1235" s="8" t="str">
        <f>(Porsche!H30)</f>
        <v>8.5"</v>
      </c>
      <c r="J1235" s="8" t="str">
        <f>(Porsche!I30)</f>
        <v>50</v>
      </c>
      <c r="K1235" s="8" t="str">
        <f>(Porsche!J30)</f>
        <v>5x130</v>
      </c>
      <c r="L1235" s="8">
        <f>(Porsche!K30)</f>
        <v>71.599999999999994</v>
      </c>
      <c r="M1235" s="8" t="str">
        <f>(Porsche!L30)</f>
        <v>High Offset</v>
      </c>
      <c r="N1235" s="8">
        <f>(Porsche!M30)</f>
        <v>22.2</v>
      </c>
      <c r="O1235" s="8" t="str">
        <f>(Porsche!N30)</f>
        <v>235/40R19</v>
      </c>
      <c r="P1235" s="60" t="str">
        <f>(Porsche!O30)</f>
        <v>FF01</v>
      </c>
      <c r="Q1235" s="8" t="str">
        <f>(Porsche!P30)</f>
        <v>01M911060022TM</v>
      </c>
      <c r="R1235" s="14">
        <f>(Porsche!Q30)</f>
        <v>17</v>
      </c>
      <c r="S1235" s="8" t="str">
        <f>(Porsche!R30)</f>
        <v>19"</v>
      </c>
      <c r="T1235" s="8" t="str">
        <f>(Porsche!S30)</f>
        <v>11.0"</v>
      </c>
      <c r="U1235" s="8" t="str">
        <f>(Porsche!T30)</f>
        <v>60</v>
      </c>
      <c r="V1235" s="8" t="str">
        <f>(Porsche!U30)</f>
        <v>5x130</v>
      </c>
      <c r="W1235" s="8">
        <f>(Porsche!V30)</f>
        <v>71.599999999999994</v>
      </c>
      <c r="X1235" s="8" t="str">
        <f>(Porsche!W30)</f>
        <v>Medium Offset</v>
      </c>
      <c r="Y1235" s="8">
        <f>(Porsche!X30)</f>
        <v>24.6</v>
      </c>
      <c r="Z1235" s="8" t="str">
        <f>(Porsche!Y30)</f>
        <v>285/35R19 - 295/35R19*</v>
      </c>
      <c r="AA1235" s="8" t="str">
        <f>(Porsche!Z30)</f>
        <v>Spacers recommended: Front 7mm with 37mm length lug bolts, Rear 15mm hub centric rear spacer with 45mm length Lug bolts (not included)</v>
      </c>
      <c r="AB1235" s="8" t="str">
        <f>(Porsche!AA30)</f>
        <v>Conical Seat (included)</v>
      </c>
      <c r="AC1235" s="8">
        <f>(Porsche!AB30)</f>
        <v>0</v>
      </c>
      <c r="AD1235" s="8" t="str">
        <f>(Porsche!AC30)</f>
        <v>Porsche OEM Size Cap</v>
      </c>
    </row>
    <row r="1236" spans="1:30" customFormat="1" x14ac:dyDescent="0.25">
      <c r="A1236" s="7" t="s">
        <v>1978</v>
      </c>
      <c r="B1236" s="8" t="str">
        <f>(Porsche!A31)</f>
        <v>911 C4(S) (991.2)</v>
      </c>
      <c r="C1236" s="8" t="str">
        <f>(Porsche!B31)</f>
        <v>2016-2019</v>
      </c>
      <c r="D1236" s="59" t="str">
        <f>(Porsche!C31)</f>
        <v>FF01</v>
      </c>
      <c r="E1236" s="8" t="str">
        <f>(Porsche!D31)</f>
        <v>Liquid Silver</v>
      </c>
      <c r="F1236" s="8" t="str">
        <f>(Porsche!E31)</f>
        <v>01H008550022LS</v>
      </c>
      <c r="G1236" s="14">
        <f>(Porsche!F31)</f>
        <v>2</v>
      </c>
      <c r="H1236" s="8" t="str">
        <f>(Porsche!G31)</f>
        <v>20"</v>
      </c>
      <c r="I1236" s="8" t="str">
        <f>(Porsche!H31)</f>
        <v>8.5"</v>
      </c>
      <c r="J1236" s="8" t="str">
        <f>(Porsche!I31)</f>
        <v>50</v>
      </c>
      <c r="K1236" s="8" t="str">
        <f>(Porsche!J31)</f>
        <v>5x130</v>
      </c>
      <c r="L1236" s="8">
        <f>(Porsche!K31)</f>
        <v>71.599999999999994</v>
      </c>
      <c r="M1236" s="8" t="str">
        <f>(Porsche!L31)</f>
        <v>High Offset</v>
      </c>
      <c r="N1236" s="8">
        <f>(Porsche!M31)</f>
        <v>23.8</v>
      </c>
      <c r="O1236" s="8" t="str">
        <f>(Porsche!N31)</f>
        <v>245/35R20</v>
      </c>
      <c r="P1236" s="60" t="str">
        <f>(Porsche!O31)</f>
        <v>FF01</v>
      </c>
      <c r="Q1236" s="8" t="str">
        <f>(Porsche!P31)</f>
        <v>01M011060022LS</v>
      </c>
      <c r="R1236" s="14">
        <f>(Porsche!Q31)</f>
        <v>1</v>
      </c>
      <c r="S1236" s="8" t="str">
        <f>(Porsche!R31)</f>
        <v>20"</v>
      </c>
      <c r="T1236" s="8" t="str">
        <f>(Porsche!S31)</f>
        <v>11.0"</v>
      </c>
      <c r="U1236" s="8" t="str">
        <f>(Porsche!T31)</f>
        <v>60</v>
      </c>
      <c r="V1236" s="8" t="str">
        <f>(Porsche!U31)</f>
        <v>5x130</v>
      </c>
      <c r="W1236" s="8">
        <f>(Porsche!V31)</f>
        <v>71.599999999999994</v>
      </c>
      <c r="X1236" s="8" t="str">
        <f>(Porsche!W31)</f>
        <v>Medium Offset</v>
      </c>
      <c r="Y1236" s="8">
        <f>(Porsche!X31)</f>
        <v>24.6</v>
      </c>
      <c r="Z1236" s="8" t="str">
        <f>(Porsche!Y31)</f>
        <v>305/30R20</v>
      </c>
      <c r="AA1236" s="8" t="str">
        <f>(Porsche!Z31)</f>
        <v>Spacers recommended: Front 7mm with 37mm length lug bolts, Rear 15mm hub centric rear spacer with 45mm length Lug bolts (not included)</v>
      </c>
      <c r="AB1236" s="8" t="str">
        <f>(Porsche!AA31)</f>
        <v>Conical Seat (included)</v>
      </c>
      <c r="AC1236" s="8">
        <f>(Porsche!AB31)</f>
        <v>0</v>
      </c>
      <c r="AD1236" s="8" t="str">
        <f>(Porsche!AC31)</f>
        <v>Porsche OEM Size Cap</v>
      </c>
    </row>
    <row r="1237" spans="1:30" customFormat="1" x14ac:dyDescent="0.25">
      <c r="A1237" s="7" t="s">
        <v>1978</v>
      </c>
      <c r="B1237" s="8" t="str">
        <f>(Porsche!A32)</f>
        <v>911 C4(S) (991.2)</v>
      </c>
      <c r="C1237" s="8" t="str">
        <f>(Porsche!B32)</f>
        <v>2016-2019</v>
      </c>
      <c r="D1237" s="59" t="str">
        <f>(Porsche!C32)</f>
        <v>FF01</v>
      </c>
      <c r="E1237" s="8" t="str">
        <f>(Porsche!D32)</f>
        <v>Tarmac</v>
      </c>
      <c r="F1237" s="8" t="str">
        <f>(Porsche!E32)</f>
        <v>01H008550022TM</v>
      </c>
      <c r="G1237" s="14">
        <f>(Porsche!F32)</f>
        <v>32</v>
      </c>
      <c r="H1237" s="8" t="str">
        <f>(Porsche!G32)</f>
        <v>20"</v>
      </c>
      <c r="I1237" s="8" t="str">
        <f>(Porsche!H32)</f>
        <v>8.5"</v>
      </c>
      <c r="J1237" s="8" t="str">
        <f>(Porsche!I32)</f>
        <v>50</v>
      </c>
      <c r="K1237" s="8" t="str">
        <f>(Porsche!J32)</f>
        <v>5x130</v>
      </c>
      <c r="L1237" s="8">
        <f>(Porsche!K32)</f>
        <v>71.599999999999994</v>
      </c>
      <c r="M1237" s="8" t="str">
        <f>(Porsche!L32)</f>
        <v>High Offset</v>
      </c>
      <c r="N1237" s="8">
        <f>(Porsche!M32)</f>
        <v>23.8</v>
      </c>
      <c r="O1237" s="8" t="str">
        <f>(Porsche!N32)</f>
        <v>245/35R20</v>
      </c>
      <c r="P1237" s="60" t="str">
        <f>(Porsche!O32)</f>
        <v>FF01</v>
      </c>
      <c r="Q1237" s="8" t="str">
        <f>(Porsche!P32)</f>
        <v>01M011060022TM</v>
      </c>
      <c r="R1237" s="14">
        <f>(Porsche!Q32)</f>
        <v>35</v>
      </c>
      <c r="S1237" s="8" t="str">
        <f>(Porsche!R32)</f>
        <v>20"</v>
      </c>
      <c r="T1237" s="8" t="str">
        <f>(Porsche!S32)</f>
        <v>11.0"</v>
      </c>
      <c r="U1237" s="8" t="str">
        <f>(Porsche!T32)</f>
        <v>60</v>
      </c>
      <c r="V1237" s="8" t="str">
        <f>(Porsche!U32)</f>
        <v>5x130</v>
      </c>
      <c r="W1237" s="8">
        <f>(Porsche!V32)</f>
        <v>71.599999999999994</v>
      </c>
      <c r="X1237" s="8" t="str">
        <f>(Porsche!W32)</f>
        <v>Medium Offset</v>
      </c>
      <c r="Y1237" s="8">
        <f>(Porsche!X32)</f>
        <v>24.6</v>
      </c>
      <c r="Z1237" s="8" t="str">
        <f>(Porsche!Y32)</f>
        <v>305/30R20</v>
      </c>
      <c r="AA1237" s="8" t="str">
        <f>(Porsche!Z32)</f>
        <v>Spacers recommended: Front 7mm with 37mm length lug bolts, Rear 15mm hub centric rear spacer with 45mm length Lug bolts (not included)</v>
      </c>
      <c r="AB1237" s="8" t="str">
        <f>(Porsche!AA32)</f>
        <v>Conical Seat (included)</v>
      </c>
      <c r="AC1237" s="8">
        <f>(Porsche!AB32)</f>
        <v>0</v>
      </c>
      <c r="AD1237" s="8" t="str">
        <f>(Porsche!AC32)</f>
        <v>Porsche OEM Size Cap</v>
      </c>
    </row>
    <row r="1238" spans="1:30" customFormat="1" x14ac:dyDescent="0.25">
      <c r="A1238" s="7" t="s">
        <v>1978</v>
      </c>
      <c r="B1238" s="8" t="e">
        <f>(Porsche!#REF!)</f>
        <v>#REF!</v>
      </c>
      <c r="C1238" s="8" t="e">
        <f>(Porsche!#REF!)</f>
        <v>#REF!</v>
      </c>
      <c r="D1238" s="59" t="e">
        <f>(Porsche!#REF!)</f>
        <v>#REF!</v>
      </c>
      <c r="E1238" s="8" t="e">
        <f>(Porsche!#REF!)</f>
        <v>#REF!</v>
      </c>
      <c r="F1238" s="8" t="e">
        <f>(Porsche!#REF!)</f>
        <v>#REF!</v>
      </c>
      <c r="G1238" s="14" t="e">
        <f>(Porsche!#REF!)</f>
        <v>#REF!</v>
      </c>
      <c r="H1238" s="8" t="e">
        <f>(Porsche!#REF!)</f>
        <v>#REF!</v>
      </c>
      <c r="I1238" s="8" t="e">
        <f>(Porsche!#REF!)</f>
        <v>#REF!</v>
      </c>
      <c r="J1238" s="8" t="e">
        <f>(Porsche!#REF!)</f>
        <v>#REF!</v>
      </c>
      <c r="K1238" s="8" t="e">
        <f>(Porsche!#REF!)</f>
        <v>#REF!</v>
      </c>
      <c r="L1238" s="8" t="e">
        <f>(Porsche!#REF!)</f>
        <v>#REF!</v>
      </c>
      <c r="M1238" s="8" t="e">
        <f>(Porsche!#REF!)</f>
        <v>#REF!</v>
      </c>
      <c r="N1238" s="8" t="e">
        <f>(Porsche!#REF!)</f>
        <v>#REF!</v>
      </c>
      <c r="O1238" s="8" t="e">
        <f>(Porsche!#REF!)</f>
        <v>#REF!</v>
      </c>
      <c r="P1238" s="60" t="e">
        <f>(Porsche!#REF!)</f>
        <v>#REF!</v>
      </c>
      <c r="Q1238" s="8" t="e">
        <f>(Porsche!#REF!)</f>
        <v>#REF!</v>
      </c>
      <c r="R1238" s="14" t="e">
        <f>(Porsche!#REF!)</f>
        <v>#REF!</v>
      </c>
      <c r="S1238" s="8" t="e">
        <f>(Porsche!#REF!)</f>
        <v>#REF!</v>
      </c>
      <c r="T1238" s="8" t="e">
        <f>(Porsche!#REF!)</f>
        <v>#REF!</v>
      </c>
      <c r="U1238" s="8" t="e">
        <f>(Porsche!#REF!)</f>
        <v>#REF!</v>
      </c>
      <c r="V1238" s="8" t="e">
        <f>(Porsche!#REF!)</f>
        <v>#REF!</v>
      </c>
      <c r="W1238" s="8" t="e">
        <f>(Porsche!#REF!)</f>
        <v>#REF!</v>
      </c>
      <c r="X1238" s="8" t="e">
        <f>(Porsche!#REF!)</f>
        <v>#REF!</v>
      </c>
      <c r="Y1238" s="8" t="e">
        <f>(Porsche!#REF!)</f>
        <v>#REF!</v>
      </c>
      <c r="Z1238" s="8" t="e">
        <f>(Porsche!#REF!)</f>
        <v>#REF!</v>
      </c>
      <c r="AA1238" s="8" t="e">
        <f>(Porsche!#REF!)</f>
        <v>#REF!</v>
      </c>
      <c r="AB1238" s="8" t="e">
        <f>(Porsche!#REF!)</f>
        <v>#REF!</v>
      </c>
      <c r="AC1238" s="8" t="e">
        <f>(Porsche!#REF!)</f>
        <v>#REF!</v>
      </c>
      <c r="AD1238" s="8" t="e">
        <f>(Porsche!#REF!)</f>
        <v>#REF!</v>
      </c>
    </row>
    <row r="1239" spans="1:30" customFormat="1" x14ac:dyDescent="0.25">
      <c r="A1239" s="7" t="s">
        <v>1978</v>
      </c>
      <c r="B1239" s="8" t="e">
        <f>(Porsche!#REF!)</f>
        <v>#REF!</v>
      </c>
      <c r="C1239" s="8" t="e">
        <f>(Porsche!#REF!)</f>
        <v>#REF!</v>
      </c>
      <c r="D1239" s="59" t="e">
        <f>(Porsche!#REF!)</f>
        <v>#REF!</v>
      </c>
      <c r="E1239" s="8" t="e">
        <f>(Porsche!#REF!)</f>
        <v>#REF!</v>
      </c>
      <c r="F1239" s="8" t="e">
        <f>(Porsche!#REF!)</f>
        <v>#REF!</v>
      </c>
      <c r="G1239" s="14" t="e">
        <f>(Porsche!#REF!)</f>
        <v>#REF!</v>
      </c>
      <c r="H1239" s="8" t="e">
        <f>(Porsche!#REF!)</f>
        <v>#REF!</v>
      </c>
      <c r="I1239" s="8" t="e">
        <f>(Porsche!#REF!)</f>
        <v>#REF!</v>
      </c>
      <c r="J1239" s="8" t="e">
        <f>(Porsche!#REF!)</f>
        <v>#REF!</v>
      </c>
      <c r="K1239" s="8" t="e">
        <f>(Porsche!#REF!)</f>
        <v>#REF!</v>
      </c>
      <c r="L1239" s="8" t="e">
        <f>(Porsche!#REF!)</f>
        <v>#REF!</v>
      </c>
      <c r="M1239" s="8" t="e">
        <f>(Porsche!#REF!)</f>
        <v>#REF!</v>
      </c>
      <c r="N1239" s="8" t="e">
        <f>(Porsche!#REF!)</f>
        <v>#REF!</v>
      </c>
      <c r="O1239" s="8" t="e">
        <f>(Porsche!#REF!)</f>
        <v>#REF!</v>
      </c>
      <c r="P1239" s="60" t="e">
        <f>(Porsche!#REF!)</f>
        <v>#REF!</v>
      </c>
      <c r="Q1239" s="8" t="e">
        <f>(Porsche!#REF!)</f>
        <v>#REF!</v>
      </c>
      <c r="R1239" s="14" t="e">
        <f>(Porsche!#REF!)</f>
        <v>#REF!</v>
      </c>
      <c r="S1239" s="8" t="e">
        <f>(Porsche!#REF!)</f>
        <v>#REF!</v>
      </c>
      <c r="T1239" s="8" t="e">
        <f>(Porsche!#REF!)</f>
        <v>#REF!</v>
      </c>
      <c r="U1239" s="8" t="e">
        <f>(Porsche!#REF!)</f>
        <v>#REF!</v>
      </c>
      <c r="V1239" s="8" t="e">
        <f>(Porsche!#REF!)</f>
        <v>#REF!</v>
      </c>
      <c r="W1239" s="8" t="e">
        <f>(Porsche!#REF!)</f>
        <v>#REF!</v>
      </c>
      <c r="X1239" s="8" t="e">
        <f>(Porsche!#REF!)</f>
        <v>#REF!</v>
      </c>
      <c r="Y1239" s="8" t="e">
        <f>(Porsche!#REF!)</f>
        <v>#REF!</v>
      </c>
      <c r="Z1239" s="8" t="e">
        <f>(Porsche!#REF!)</f>
        <v>#REF!</v>
      </c>
      <c r="AA1239" s="8" t="e">
        <f>(Porsche!#REF!)</f>
        <v>#REF!</v>
      </c>
      <c r="AB1239" s="8" t="e">
        <f>(Porsche!#REF!)</f>
        <v>#REF!</v>
      </c>
      <c r="AC1239" s="8" t="e">
        <f>(Porsche!#REF!)</f>
        <v>#REF!</v>
      </c>
      <c r="AD1239" s="8" t="e">
        <f>(Porsche!#REF!)</f>
        <v>#REF!</v>
      </c>
    </row>
    <row r="1240" spans="1:30" customFormat="1" x14ac:dyDescent="0.25">
      <c r="A1240" s="7" t="s">
        <v>1978</v>
      </c>
      <c r="B1240" s="8" t="e">
        <f>(Porsche!#REF!)</f>
        <v>#REF!</v>
      </c>
      <c r="C1240" s="8" t="e">
        <f>(Porsche!#REF!)</f>
        <v>#REF!</v>
      </c>
      <c r="D1240" s="59" t="e">
        <f>(Porsche!#REF!)</f>
        <v>#REF!</v>
      </c>
      <c r="E1240" s="8" t="e">
        <f>(Porsche!#REF!)</f>
        <v>#REF!</v>
      </c>
      <c r="F1240" s="8" t="e">
        <f>(Porsche!#REF!)</f>
        <v>#REF!</v>
      </c>
      <c r="G1240" s="14" t="e">
        <f>(Porsche!#REF!)</f>
        <v>#REF!</v>
      </c>
      <c r="H1240" s="8" t="e">
        <f>(Porsche!#REF!)</f>
        <v>#REF!</v>
      </c>
      <c r="I1240" s="8" t="e">
        <f>(Porsche!#REF!)</f>
        <v>#REF!</v>
      </c>
      <c r="J1240" s="8" t="e">
        <f>(Porsche!#REF!)</f>
        <v>#REF!</v>
      </c>
      <c r="K1240" s="8" t="e">
        <f>(Porsche!#REF!)</f>
        <v>#REF!</v>
      </c>
      <c r="L1240" s="8" t="e">
        <f>(Porsche!#REF!)</f>
        <v>#REF!</v>
      </c>
      <c r="M1240" s="8" t="e">
        <f>(Porsche!#REF!)</f>
        <v>#REF!</v>
      </c>
      <c r="N1240" s="8" t="e">
        <f>(Porsche!#REF!)</f>
        <v>#REF!</v>
      </c>
      <c r="O1240" s="8" t="e">
        <f>(Porsche!#REF!)</f>
        <v>#REF!</v>
      </c>
      <c r="P1240" s="60" t="e">
        <f>(Porsche!#REF!)</f>
        <v>#REF!</v>
      </c>
      <c r="Q1240" s="8" t="e">
        <f>(Porsche!#REF!)</f>
        <v>#REF!</v>
      </c>
      <c r="R1240" s="14" t="e">
        <f>(Porsche!#REF!)</f>
        <v>#REF!</v>
      </c>
      <c r="S1240" s="8" t="e">
        <f>(Porsche!#REF!)</f>
        <v>#REF!</v>
      </c>
      <c r="T1240" s="8" t="e">
        <f>(Porsche!#REF!)</f>
        <v>#REF!</v>
      </c>
      <c r="U1240" s="8" t="e">
        <f>(Porsche!#REF!)</f>
        <v>#REF!</v>
      </c>
      <c r="V1240" s="8" t="e">
        <f>(Porsche!#REF!)</f>
        <v>#REF!</v>
      </c>
      <c r="W1240" s="8" t="e">
        <f>(Porsche!#REF!)</f>
        <v>#REF!</v>
      </c>
      <c r="X1240" s="8" t="e">
        <f>(Porsche!#REF!)</f>
        <v>#REF!</v>
      </c>
      <c r="Y1240" s="8" t="e">
        <f>(Porsche!#REF!)</f>
        <v>#REF!</v>
      </c>
      <c r="Z1240" s="8" t="e">
        <f>(Porsche!#REF!)</f>
        <v>#REF!</v>
      </c>
      <c r="AA1240" s="8" t="e">
        <f>(Porsche!#REF!)</f>
        <v>#REF!</v>
      </c>
      <c r="AB1240" s="8" t="e">
        <f>(Porsche!#REF!)</f>
        <v>#REF!</v>
      </c>
      <c r="AC1240" s="8" t="e">
        <f>(Porsche!#REF!)</f>
        <v>#REF!</v>
      </c>
      <c r="AD1240" s="8" t="e">
        <f>(Porsche!#REF!)</f>
        <v>#REF!</v>
      </c>
    </row>
    <row r="1241" spans="1:30" customFormat="1" x14ac:dyDescent="0.25">
      <c r="A1241" s="7" t="s">
        <v>1978</v>
      </c>
      <c r="B1241" s="8" t="e">
        <f>(Porsche!#REF!)</f>
        <v>#REF!</v>
      </c>
      <c r="C1241" s="8" t="e">
        <f>(Porsche!#REF!)</f>
        <v>#REF!</v>
      </c>
      <c r="D1241" s="59" t="e">
        <f>(Porsche!#REF!)</f>
        <v>#REF!</v>
      </c>
      <c r="E1241" s="8" t="e">
        <f>(Porsche!#REF!)</f>
        <v>#REF!</v>
      </c>
      <c r="F1241" s="8" t="e">
        <f>(Porsche!#REF!)</f>
        <v>#REF!</v>
      </c>
      <c r="G1241" s="14" t="e">
        <f>(Porsche!#REF!)</f>
        <v>#REF!</v>
      </c>
      <c r="H1241" s="8" t="e">
        <f>(Porsche!#REF!)</f>
        <v>#REF!</v>
      </c>
      <c r="I1241" s="8" t="e">
        <f>(Porsche!#REF!)</f>
        <v>#REF!</v>
      </c>
      <c r="J1241" s="8" t="e">
        <f>(Porsche!#REF!)</f>
        <v>#REF!</v>
      </c>
      <c r="K1241" s="8" t="e">
        <f>(Porsche!#REF!)</f>
        <v>#REF!</v>
      </c>
      <c r="L1241" s="8" t="e">
        <f>(Porsche!#REF!)</f>
        <v>#REF!</v>
      </c>
      <c r="M1241" s="8" t="e">
        <f>(Porsche!#REF!)</f>
        <v>#REF!</v>
      </c>
      <c r="N1241" s="8" t="e">
        <f>(Porsche!#REF!)</f>
        <v>#REF!</v>
      </c>
      <c r="O1241" s="8" t="e">
        <f>(Porsche!#REF!)</f>
        <v>#REF!</v>
      </c>
      <c r="P1241" s="60" t="e">
        <f>(Porsche!#REF!)</f>
        <v>#REF!</v>
      </c>
      <c r="Q1241" s="8" t="e">
        <f>(Porsche!#REF!)</f>
        <v>#REF!</v>
      </c>
      <c r="R1241" s="14" t="e">
        <f>(Porsche!#REF!)</f>
        <v>#REF!</v>
      </c>
      <c r="S1241" s="8" t="e">
        <f>(Porsche!#REF!)</f>
        <v>#REF!</v>
      </c>
      <c r="T1241" s="8" t="e">
        <f>(Porsche!#REF!)</f>
        <v>#REF!</v>
      </c>
      <c r="U1241" s="8" t="e">
        <f>(Porsche!#REF!)</f>
        <v>#REF!</v>
      </c>
      <c r="V1241" s="8" t="e">
        <f>(Porsche!#REF!)</f>
        <v>#REF!</v>
      </c>
      <c r="W1241" s="8" t="e">
        <f>(Porsche!#REF!)</f>
        <v>#REF!</v>
      </c>
      <c r="X1241" s="8" t="e">
        <f>(Porsche!#REF!)</f>
        <v>#REF!</v>
      </c>
      <c r="Y1241" s="8" t="e">
        <f>(Porsche!#REF!)</f>
        <v>#REF!</v>
      </c>
      <c r="Z1241" s="8" t="e">
        <f>(Porsche!#REF!)</f>
        <v>#REF!</v>
      </c>
      <c r="AA1241" s="8" t="e">
        <f>(Porsche!#REF!)</f>
        <v>#REF!</v>
      </c>
      <c r="AB1241" s="8" t="e">
        <f>(Porsche!#REF!)</f>
        <v>#REF!</v>
      </c>
      <c r="AC1241" s="8" t="e">
        <f>(Porsche!#REF!)</f>
        <v>#REF!</v>
      </c>
      <c r="AD1241" s="8" t="e">
        <f>(Porsche!#REF!)</f>
        <v>#REF!</v>
      </c>
    </row>
    <row r="1242" spans="1:30" customFormat="1" x14ac:dyDescent="0.25">
      <c r="A1242" s="7" t="s">
        <v>1978</v>
      </c>
      <c r="B1242" s="8" t="e">
        <f>(Porsche!#REF!)</f>
        <v>#REF!</v>
      </c>
      <c r="C1242" s="8" t="e">
        <f>(Porsche!#REF!)</f>
        <v>#REF!</v>
      </c>
      <c r="D1242" s="59" t="e">
        <f>(Porsche!#REF!)</f>
        <v>#REF!</v>
      </c>
      <c r="E1242" s="8" t="e">
        <f>(Porsche!#REF!)</f>
        <v>#REF!</v>
      </c>
      <c r="F1242" s="8" t="e">
        <f>(Porsche!#REF!)</f>
        <v>#REF!</v>
      </c>
      <c r="G1242" s="14" t="e">
        <f>(Porsche!#REF!)</f>
        <v>#REF!</v>
      </c>
      <c r="H1242" s="8" t="e">
        <f>(Porsche!#REF!)</f>
        <v>#REF!</v>
      </c>
      <c r="I1242" s="8" t="e">
        <f>(Porsche!#REF!)</f>
        <v>#REF!</v>
      </c>
      <c r="J1242" s="8" t="e">
        <f>(Porsche!#REF!)</f>
        <v>#REF!</v>
      </c>
      <c r="K1242" s="8" t="e">
        <f>(Porsche!#REF!)</f>
        <v>#REF!</v>
      </c>
      <c r="L1242" s="8" t="e">
        <f>(Porsche!#REF!)</f>
        <v>#REF!</v>
      </c>
      <c r="M1242" s="8" t="e">
        <f>(Porsche!#REF!)</f>
        <v>#REF!</v>
      </c>
      <c r="N1242" s="8" t="e">
        <f>(Porsche!#REF!)</f>
        <v>#REF!</v>
      </c>
      <c r="O1242" s="8" t="e">
        <f>(Porsche!#REF!)</f>
        <v>#REF!</v>
      </c>
      <c r="P1242" s="60" t="e">
        <f>(Porsche!#REF!)</f>
        <v>#REF!</v>
      </c>
      <c r="Q1242" s="8" t="e">
        <f>(Porsche!#REF!)</f>
        <v>#REF!</v>
      </c>
      <c r="R1242" s="14" t="e">
        <f>(Porsche!#REF!)</f>
        <v>#REF!</v>
      </c>
      <c r="S1242" s="8" t="e">
        <f>(Porsche!#REF!)</f>
        <v>#REF!</v>
      </c>
      <c r="T1242" s="8" t="e">
        <f>(Porsche!#REF!)</f>
        <v>#REF!</v>
      </c>
      <c r="U1242" s="8" t="e">
        <f>(Porsche!#REF!)</f>
        <v>#REF!</v>
      </c>
      <c r="V1242" s="8" t="e">
        <f>(Porsche!#REF!)</f>
        <v>#REF!</v>
      </c>
      <c r="W1242" s="8" t="e">
        <f>(Porsche!#REF!)</f>
        <v>#REF!</v>
      </c>
      <c r="X1242" s="8" t="e">
        <f>(Porsche!#REF!)</f>
        <v>#REF!</v>
      </c>
      <c r="Y1242" s="8" t="e">
        <f>(Porsche!#REF!)</f>
        <v>#REF!</v>
      </c>
      <c r="Z1242" s="8" t="e">
        <f>(Porsche!#REF!)</f>
        <v>#REF!</v>
      </c>
      <c r="AA1242" s="8" t="e">
        <f>(Porsche!#REF!)</f>
        <v>#REF!</v>
      </c>
      <c r="AB1242" s="8" t="e">
        <f>(Porsche!#REF!)</f>
        <v>#REF!</v>
      </c>
      <c r="AC1242" s="8" t="e">
        <f>(Porsche!#REF!)</f>
        <v>#REF!</v>
      </c>
      <c r="AD1242" s="8" t="e">
        <f>(Porsche!#REF!)</f>
        <v>#REF!</v>
      </c>
    </row>
    <row r="1243" spans="1:30" customFormat="1" x14ac:dyDescent="0.25">
      <c r="A1243" s="7" t="s">
        <v>1978</v>
      </c>
      <c r="B1243" s="8" t="e">
        <f>(Porsche!#REF!)</f>
        <v>#REF!</v>
      </c>
      <c r="C1243" s="8" t="e">
        <f>(Porsche!#REF!)</f>
        <v>#REF!</v>
      </c>
      <c r="D1243" s="59" t="e">
        <f>(Porsche!#REF!)</f>
        <v>#REF!</v>
      </c>
      <c r="E1243" s="8" t="e">
        <f>(Porsche!#REF!)</f>
        <v>#REF!</v>
      </c>
      <c r="F1243" s="8" t="e">
        <f>(Porsche!#REF!)</f>
        <v>#REF!</v>
      </c>
      <c r="G1243" s="14" t="e">
        <f>(Porsche!#REF!)</f>
        <v>#REF!</v>
      </c>
      <c r="H1243" s="8" t="e">
        <f>(Porsche!#REF!)</f>
        <v>#REF!</v>
      </c>
      <c r="I1243" s="8" t="e">
        <f>(Porsche!#REF!)</f>
        <v>#REF!</v>
      </c>
      <c r="J1243" s="8" t="e">
        <f>(Porsche!#REF!)</f>
        <v>#REF!</v>
      </c>
      <c r="K1243" s="8" t="e">
        <f>(Porsche!#REF!)</f>
        <v>#REF!</v>
      </c>
      <c r="L1243" s="8" t="e">
        <f>(Porsche!#REF!)</f>
        <v>#REF!</v>
      </c>
      <c r="M1243" s="8" t="e">
        <f>(Porsche!#REF!)</f>
        <v>#REF!</v>
      </c>
      <c r="N1243" s="8" t="e">
        <f>(Porsche!#REF!)</f>
        <v>#REF!</v>
      </c>
      <c r="O1243" s="8" t="e">
        <f>(Porsche!#REF!)</f>
        <v>#REF!</v>
      </c>
      <c r="P1243" s="60" t="e">
        <f>(Porsche!#REF!)</f>
        <v>#REF!</v>
      </c>
      <c r="Q1243" s="8" t="e">
        <f>(Porsche!#REF!)</f>
        <v>#REF!</v>
      </c>
      <c r="R1243" s="14" t="e">
        <f>(Porsche!#REF!)</f>
        <v>#REF!</v>
      </c>
      <c r="S1243" s="8" t="e">
        <f>(Porsche!#REF!)</f>
        <v>#REF!</v>
      </c>
      <c r="T1243" s="8" t="e">
        <f>(Porsche!#REF!)</f>
        <v>#REF!</v>
      </c>
      <c r="U1243" s="8" t="e">
        <f>(Porsche!#REF!)</f>
        <v>#REF!</v>
      </c>
      <c r="V1243" s="8" t="e">
        <f>(Porsche!#REF!)</f>
        <v>#REF!</v>
      </c>
      <c r="W1243" s="8" t="e">
        <f>(Porsche!#REF!)</f>
        <v>#REF!</v>
      </c>
      <c r="X1243" s="8" t="e">
        <f>(Porsche!#REF!)</f>
        <v>#REF!</v>
      </c>
      <c r="Y1243" s="8" t="e">
        <f>(Porsche!#REF!)</f>
        <v>#REF!</v>
      </c>
      <c r="Z1243" s="8" t="e">
        <f>(Porsche!#REF!)</f>
        <v>#REF!</v>
      </c>
      <c r="AA1243" s="8" t="e">
        <f>(Porsche!#REF!)</f>
        <v>#REF!</v>
      </c>
      <c r="AB1243" s="8" t="e">
        <f>(Porsche!#REF!)</f>
        <v>#REF!</v>
      </c>
      <c r="AC1243" s="8" t="e">
        <f>(Porsche!#REF!)</f>
        <v>#REF!</v>
      </c>
      <c r="AD1243" s="8" t="e">
        <f>(Porsche!#REF!)</f>
        <v>#REF!</v>
      </c>
    </row>
    <row r="1244" spans="1:30" customFormat="1" x14ac:dyDescent="0.25">
      <c r="A1244" s="7" t="s">
        <v>1978</v>
      </c>
      <c r="B1244" s="8" t="e">
        <f>(Porsche!#REF!)</f>
        <v>#REF!</v>
      </c>
      <c r="C1244" s="8" t="e">
        <f>(Porsche!#REF!)</f>
        <v>#REF!</v>
      </c>
      <c r="D1244" s="59" t="e">
        <f>(Porsche!#REF!)</f>
        <v>#REF!</v>
      </c>
      <c r="E1244" s="8" t="e">
        <f>(Porsche!#REF!)</f>
        <v>#REF!</v>
      </c>
      <c r="F1244" s="8" t="e">
        <f>(Porsche!#REF!)</f>
        <v>#REF!</v>
      </c>
      <c r="G1244" s="14" t="e">
        <f>(Porsche!#REF!)</f>
        <v>#REF!</v>
      </c>
      <c r="H1244" s="8" t="e">
        <f>(Porsche!#REF!)</f>
        <v>#REF!</v>
      </c>
      <c r="I1244" s="8" t="e">
        <f>(Porsche!#REF!)</f>
        <v>#REF!</v>
      </c>
      <c r="J1244" s="8" t="e">
        <f>(Porsche!#REF!)</f>
        <v>#REF!</v>
      </c>
      <c r="K1244" s="8" t="e">
        <f>(Porsche!#REF!)</f>
        <v>#REF!</v>
      </c>
      <c r="L1244" s="8" t="e">
        <f>(Porsche!#REF!)</f>
        <v>#REF!</v>
      </c>
      <c r="M1244" s="8" t="e">
        <f>(Porsche!#REF!)</f>
        <v>#REF!</v>
      </c>
      <c r="N1244" s="8" t="e">
        <f>(Porsche!#REF!)</f>
        <v>#REF!</v>
      </c>
      <c r="O1244" s="8" t="e">
        <f>(Porsche!#REF!)</f>
        <v>#REF!</v>
      </c>
      <c r="P1244" s="60" t="e">
        <f>(Porsche!#REF!)</f>
        <v>#REF!</v>
      </c>
      <c r="Q1244" s="8" t="e">
        <f>(Porsche!#REF!)</f>
        <v>#REF!</v>
      </c>
      <c r="R1244" s="14" t="e">
        <f>(Porsche!#REF!)</f>
        <v>#REF!</v>
      </c>
      <c r="S1244" s="8" t="e">
        <f>(Porsche!#REF!)</f>
        <v>#REF!</v>
      </c>
      <c r="T1244" s="8" t="e">
        <f>(Porsche!#REF!)</f>
        <v>#REF!</v>
      </c>
      <c r="U1244" s="8" t="e">
        <f>(Porsche!#REF!)</f>
        <v>#REF!</v>
      </c>
      <c r="V1244" s="8" t="e">
        <f>(Porsche!#REF!)</f>
        <v>#REF!</v>
      </c>
      <c r="W1244" s="8" t="e">
        <f>(Porsche!#REF!)</f>
        <v>#REF!</v>
      </c>
      <c r="X1244" s="8" t="e">
        <f>(Porsche!#REF!)</f>
        <v>#REF!</v>
      </c>
      <c r="Y1244" s="8" t="e">
        <f>(Porsche!#REF!)</f>
        <v>#REF!</v>
      </c>
      <c r="Z1244" s="8" t="e">
        <f>(Porsche!#REF!)</f>
        <v>#REF!</v>
      </c>
      <c r="AA1244" s="8" t="e">
        <f>(Porsche!#REF!)</f>
        <v>#REF!</v>
      </c>
      <c r="AB1244" s="8" t="e">
        <f>(Porsche!#REF!)</f>
        <v>#REF!</v>
      </c>
      <c r="AC1244" s="8" t="e">
        <f>(Porsche!#REF!)</f>
        <v>#REF!</v>
      </c>
      <c r="AD1244" s="8" t="e">
        <f>(Porsche!#REF!)</f>
        <v>#REF!</v>
      </c>
    </row>
    <row r="1245" spans="1:30" customFormat="1" x14ac:dyDescent="0.25">
      <c r="A1245" s="7" t="s">
        <v>1978</v>
      </c>
      <c r="B1245" s="8" t="str">
        <f>(Porsche!A33)</f>
        <v>911 C4(S) (992)</v>
      </c>
      <c r="C1245" s="8" t="str">
        <f>(Porsche!B33)</f>
        <v>2020-2021</v>
      </c>
      <c r="D1245" s="59" t="str">
        <f>(Porsche!C33)</f>
        <v>FF11</v>
      </c>
      <c r="E1245" s="8" t="str">
        <f>(Porsche!D33)</f>
        <v>Liquid Metal</v>
      </c>
      <c r="F1245" s="8" t="str">
        <f>(Porsche!E33)</f>
        <v>11H009045023LM</v>
      </c>
      <c r="G1245" s="14">
        <f>(Porsche!F33)</f>
        <v>27</v>
      </c>
      <c r="H1245" s="8" t="str">
        <f>(Porsche!G33)</f>
        <v>20"</v>
      </c>
      <c r="I1245" s="8" t="str">
        <f>(Porsche!H33)</f>
        <v>9.0"</v>
      </c>
      <c r="J1245" s="8" t="str">
        <f>(Porsche!I33)</f>
        <v>45</v>
      </c>
      <c r="K1245" s="8" t="str">
        <f>(Porsche!J33)</f>
        <v>5x130</v>
      </c>
      <c r="L1245" s="8">
        <f>(Porsche!K33)</f>
        <v>71.599999999999994</v>
      </c>
      <c r="M1245" s="8" t="str">
        <f>(Porsche!L33)</f>
        <v>High Offset</v>
      </c>
      <c r="N1245" s="8">
        <f>(Porsche!M33)</f>
        <v>0</v>
      </c>
      <c r="O1245" s="8" t="str">
        <f>(Porsche!N33)</f>
        <v>245/35/20</v>
      </c>
      <c r="P1245" s="60" t="str">
        <f>(Porsche!O33)</f>
        <v>FF11</v>
      </c>
      <c r="Q1245" s="8" t="str">
        <f>(Porsche!P33)</f>
        <v>11M111558023LM</v>
      </c>
      <c r="R1245" s="14">
        <f>(Porsche!Q33)</f>
        <v>0</v>
      </c>
      <c r="S1245" s="8" t="str">
        <f>(Porsche!R33)</f>
        <v>21"</v>
      </c>
      <c r="T1245" s="8" t="str">
        <f>(Porsche!S33)</f>
        <v>11.5"</v>
      </c>
      <c r="U1245" s="8" t="str">
        <f>(Porsche!T33)</f>
        <v>58</v>
      </c>
      <c r="V1245" s="8" t="str">
        <f>(Porsche!U33)</f>
        <v>5x130</v>
      </c>
      <c r="W1245" s="8">
        <f>(Porsche!V33)</f>
        <v>71.599999999999994</v>
      </c>
      <c r="X1245" s="8" t="str">
        <f>(Porsche!W33)</f>
        <v>Medium Offset</v>
      </c>
      <c r="Y1245" s="8">
        <f>(Porsche!X33)</f>
        <v>0</v>
      </c>
      <c r="Z1245" s="8" t="str">
        <f>(Porsche!Y33)</f>
        <v>305/30/21</v>
      </c>
      <c r="AA1245" s="8">
        <f>(Porsche!Z33)</f>
        <v>0</v>
      </c>
      <c r="AB1245" s="8">
        <f>(Porsche!AA33)</f>
        <v>0</v>
      </c>
      <c r="AC1245" s="8">
        <f>(Porsche!AB33)</f>
        <v>0</v>
      </c>
      <c r="AD1245" s="8">
        <f>(Porsche!AC33)</f>
        <v>0</v>
      </c>
    </row>
    <row r="1246" spans="1:30" customFormat="1" x14ac:dyDescent="0.25">
      <c r="A1246" s="7" t="s">
        <v>1978</v>
      </c>
      <c r="B1246" s="8" t="str">
        <f>(Porsche!A34)</f>
        <v>911 C4(S) (992)</v>
      </c>
      <c r="C1246" s="8" t="str">
        <f>(Porsche!B34)</f>
        <v>2020-2021</v>
      </c>
      <c r="D1246" s="59" t="str">
        <f>(Porsche!C34)</f>
        <v>FF11</v>
      </c>
      <c r="E1246" s="8" t="str">
        <f>(Porsche!D34)</f>
        <v>Raw</v>
      </c>
      <c r="F1246" s="8" t="str">
        <f>(Porsche!E34)</f>
        <v>11H009045023RW</v>
      </c>
      <c r="G1246" s="14">
        <f>(Porsche!F34)</f>
        <v>35</v>
      </c>
      <c r="H1246" s="8" t="str">
        <f>(Porsche!G34)</f>
        <v>20"</v>
      </c>
      <c r="I1246" s="8" t="str">
        <f>(Porsche!H34)</f>
        <v>9.0"</v>
      </c>
      <c r="J1246" s="8" t="str">
        <f>(Porsche!I34)</f>
        <v>45</v>
      </c>
      <c r="K1246" s="8" t="str">
        <f>(Porsche!J34)</f>
        <v>5x130</v>
      </c>
      <c r="L1246" s="8">
        <f>(Porsche!K34)</f>
        <v>71.599999999999994</v>
      </c>
      <c r="M1246" s="8" t="str">
        <f>(Porsche!L34)</f>
        <v>High Offset</v>
      </c>
      <c r="N1246" s="8">
        <f>(Porsche!M34)</f>
        <v>0</v>
      </c>
      <c r="O1246" s="8" t="str">
        <f>(Porsche!N34)</f>
        <v>245/35/20</v>
      </c>
      <c r="P1246" s="60" t="str">
        <f>(Porsche!O34)</f>
        <v>FF11</v>
      </c>
      <c r="Q1246" s="8" t="str">
        <f>(Porsche!P34)</f>
        <v>11M111558023RW</v>
      </c>
      <c r="R1246" s="14">
        <f>(Porsche!Q34)</f>
        <v>1</v>
      </c>
      <c r="S1246" s="8" t="str">
        <f>(Porsche!R34)</f>
        <v>21"</v>
      </c>
      <c r="T1246" s="8" t="str">
        <f>(Porsche!S34)</f>
        <v>11.5"</v>
      </c>
      <c r="U1246" s="8" t="str">
        <f>(Porsche!T34)</f>
        <v>58</v>
      </c>
      <c r="V1246" s="8" t="str">
        <f>(Porsche!U34)</f>
        <v>5x130</v>
      </c>
      <c r="W1246" s="8">
        <f>(Porsche!V34)</f>
        <v>71.599999999999994</v>
      </c>
      <c r="X1246" s="8" t="str">
        <f>(Porsche!W34)</f>
        <v>Medium Offset</v>
      </c>
      <c r="Y1246" s="8">
        <f>(Porsche!X34)</f>
        <v>0</v>
      </c>
      <c r="Z1246" s="8" t="str">
        <f>(Porsche!Y34)</f>
        <v>305/30/21</v>
      </c>
      <c r="AA1246" s="8">
        <f>(Porsche!Z34)</f>
        <v>0</v>
      </c>
      <c r="AB1246" s="8">
        <f>(Porsche!AA34)</f>
        <v>0</v>
      </c>
      <c r="AC1246" s="8">
        <f>(Porsche!AB34)</f>
        <v>0</v>
      </c>
      <c r="AD1246" s="8">
        <f>(Porsche!AC34)</f>
        <v>0</v>
      </c>
    </row>
    <row r="1247" spans="1:30" customFormat="1" x14ac:dyDescent="0.25">
      <c r="A1247" s="7" t="s">
        <v>1978</v>
      </c>
      <c r="B1247" s="8" t="str">
        <f>(Porsche!A35)</f>
        <v>911 C4(S) (992)</v>
      </c>
      <c r="C1247" s="8" t="str">
        <f>(Porsche!B35)</f>
        <v>2020-2021</v>
      </c>
      <c r="D1247" s="59" t="str">
        <f>(Porsche!C35)</f>
        <v>FF11</v>
      </c>
      <c r="E1247" s="8" t="str">
        <f>(Porsche!D35)</f>
        <v>Tarmac</v>
      </c>
      <c r="F1247" s="8" t="str">
        <f>(Porsche!E35)</f>
        <v>11H009045023TM</v>
      </c>
      <c r="G1247" s="14">
        <f>(Porsche!F35)</f>
        <v>24</v>
      </c>
      <c r="H1247" s="8" t="str">
        <f>(Porsche!G35)</f>
        <v>20"</v>
      </c>
      <c r="I1247" s="8" t="str">
        <f>(Porsche!H35)</f>
        <v>9.0"</v>
      </c>
      <c r="J1247" s="8" t="str">
        <f>(Porsche!I35)</f>
        <v>45</v>
      </c>
      <c r="K1247" s="8" t="str">
        <f>(Porsche!J35)</f>
        <v>5x130</v>
      </c>
      <c r="L1247" s="8">
        <f>(Porsche!K35)</f>
        <v>71.599999999999994</v>
      </c>
      <c r="M1247" s="8" t="str">
        <f>(Porsche!L35)</f>
        <v>High Offset</v>
      </c>
      <c r="N1247" s="8">
        <f>(Porsche!M35)</f>
        <v>0</v>
      </c>
      <c r="O1247" s="8" t="str">
        <f>(Porsche!N35)</f>
        <v>245/35/20</v>
      </c>
      <c r="P1247" s="60" t="str">
        <f>(Porsche!O35)</f>
        <v>FF11</v>
      </c>
      <c r="Q1247" s="8" t="str">
        <f>(Porsche!P35)</f>
        <v>11M111558023TM</v>
      </c>
      <c r="R1247" s="14">
        <f>(Porsche!Q35)</f>
        <v>0</v>
      </c>
      <c r="S1247" s="8" t="str">
        <f>(Porsche!R35)</f>
        <v>21"</v>
      </c>
      <c r="T1247" s="8" t="str">
        <f>(Porsche!S35)</f>
        <v>11.5"</v>
      </c>
      <c r="U1247" s="8" t="str">
        <f>(Porsche!T35)</f>
        <v>58</v>
      </c>
      <c r="V1247" s="8" t="str">
        <f>(Porsche!U35)</f>
        <v>5x130</v>
      </c>
      <c r="W1247" s="8">
        <f>(Porsche!V35)</f>
        <v>71.599999999999994</v>
      </c>
      <c r="X1247" s="8" t="str">
        <f>(Porsche!W35)</f>
        <v>Medium Offset</v>
      </c>
      <c r="Y1247" s="8">
        <f>(Porsche!X35)</f>
        <v>0</v>
      </c>
      <c r="Z1247" s="8" t="str">
        <f>(Porsche!Y35)</f>
        <v>305/30/21</v>
      </c>
      <c r="AA1247" s="8">
        <f>(Porsche!Z35)</f>
        <v>0</v>
      </c>
      <c r="AB1247" s="8">
        <f>(Porsche!AA35)</f>
        <v>0</v>
      </c>
      <c r="AC1247" s="8">
        <f>(Porsche!AB35)</f>
        <v>0</v>
      </c>
      <c r="AD1247" s="8">
        <f>(Porsche!AC35)</f>
        <v>0</v>
      </c>
    </row>
    <row r="1248" spans="1:30" customFormat="1" x14ac:dyDescent="0.25">
      <c r="A1248" s="7" t="s">
        <v>1978</v>
      </c>
      <c r="B1248" s="8" t="str">
        <f>(Porsche!A36)</f>
        <v>911 C4(S) (996)</v>
      </c>
      <c r="C1248" s="8" t="str">
        <f>(Porsche!B36)</f>
        <v>2001-2005</v>
      </c>
      <c r="D1248" s="59" t="str">
        <f>(Porsche!C36)</f>
        <v>FF01</v>
      </c>
      <c r="E1248" s="8" t="str">
        <f>(Porsche!D36)</f>
        <v>Liquid Silver</v>
      </c>
      <c r="F1248" s="8" t="str">
        <f>(Porsche!E36)</f>
        <v>01H908550022LS</v>
      </c>
      <c r="G1248" s="14">
        <f>(Porsche!F36)</f>
        <v>7</v>
      </c>
      <c r="H1248" s="8" t="str">
        <f>(Porsche!G36)</f>
        <v>19"</v>
      </c>
      <c r="I1248" s="8" t="str">
        <f>(Porsche!H36)</f>
        <v>8.5"</v>
      </c>
      <c r="J1248" s="8" t="str">
        <f>(Porsche!I36)</f>
        <v>50</v>
      </c>
      <c r="K1248" s="8" t="str">
        <f>(Porsche!J36)</f>
        <v>5x130</v>
      </c>
      <c r="L1248" s="8">
        <f>(Porsche!K36)</f>
        <v>71.599999999999994</v>
      </c>
      <c r="M1248" s="8" t="str">
        <f>(Porsche!L36)</f>
        <v>High Offset</v>
      </c>
      <c r="N1248" s="8">
        <f>(Porsche!M36)</f>
        <v>22.2</v>
      </c>
      <c r="O1248" s="8" t="str">
        <f>(Porsche!N36)</f>
        <v>235/35R19</v>
      </c>
      <c r="P1248" s="60" t="str">
        <f>(Porsche!O36)</f>
        <v>FF01</v>
      </c>
      <c r="Q1248" s="8" t="str">
        <f>(Porsche!P36)</f>
        <v>01M911035022LS</v>
      </c>
      <c r="R1248" s="14">
        <f>(Porsche!Q36)</f>
        <v>6</v>
      </c>
      <c r="S1248" s="8" t="str">
        <f>(Porsche!R36)</f>
        <v>19"</v>
      </c>
      <c r="T1248" s="8" t="str">
        <f>(Porsche!S36)</f>
        <v>11.0"</v>
      </c>
      <c r="U1248" s="8" t="str">
        <f>(Porsche!T36)</f>
        <v>35</v>
      </c>
      <c r="V1248" s="8" t="str">
        <f>(Porsche!U36)</f>
        <v>5x130</v>
      </c>
      <c r="W1248" s="8">
        <f>(Porsche!V36)</f>
        <v>71.599999999999994</v>
      </c>
      <c r="X1248" s="8" t="str">
        <f>(Porsche!W36)</f>
        <v>Medium Offset</v>
      </c>
      <c r="Y1248" s="8">
        <f>(Porsche!X36)</f>
        <v>26.6</v>
      </c>
      <c r="Z1248" s="8" t="str">
        <f>(Porsche!Y36)</f>
        <v>315/25R19</v>
      </c>
      <c r="AA1248" s="8">
        <f>(Porsche!Z36)</f>
        <v>0</v>
      </c>
      <c r="AB1248" s="8" t="str">
        <f>(Porsche!AA36)</f>
        <v>Conical Seat (included)</v>
      </c>
      <c r="AC1248" s="8" t="str">
        <f>(Porsche!AB36)</f>
        <v>LBM1415027C60-ZN</v>
      </c>
      <c r="AD1248" s="8" t="str">
        <f>(Porsche!AC36)</f>
        <v>Porsche OEM Size Cap</v>
      </c>
    </row>
    <row r="1249" spans="1:30" customFormat="1" x14ac:dyDescent="0.25">
      <c r="A1249" s="7" t="s">
        <v>1978</v>
      </c>
      <c r="B1249" s="8" t="str">
        <f>(Porsche!A37)</f>
        <v>911 C4(S) (996)</v>
      </c>
      <c r="C1249" s="8" t="str">
        <f>(Porsche!B37)</f>
        <v>2001-2005</v>
      </c>
      <c r="D1249" s="59" t="str">
        <f>(Porsche!C37)</f>
        <v>FF01</v>
      </c>
      <c r="E1249" s="8" t="str">
        <f>(Porsche!D37)</f>
        <v>Tarmac</v>
      </c>
      <c r="F1249" s="8" t="str">
        <f>(Porsche!E37)</f>
        <v>01H908550022TM</v>
      </c>
      <c r="G1249" s="14">
        <f>(Porsche!F37)</f>
        <v>34</v>
      </c>
      <c r="H1249" s="8" t="str">
        <f>(Porsche!G37)</f>
        <v>19"</v>
      </c>
      <c r="I1249" s="8" t="str">
        <f>(Porsche!H37)</f>
        <v>8.5"</v>
      </c>
      <c r="J1249" s="8" t="str">
        <f>(Porsche!I37)</f>
        <v>50</v>
      </c>
      <c r="K1249" s="8" t="str">
        <f>(Porsche!J37)</f>
        <v>5x130</v>
      </c>
      <c r="L1249" s="8">
        <f>(Porsche!K37)</f>
        <v>71.599999999999994</v>
      </c>
      <c r="M1249" s="8" t="str">
        <f>(Porsche!L37)</f>
        <v>High Offset</v>
      </c>
      <c r="N1249" s="8">
        <f>(Porsche!M37)</f>
        <v>22.2</v>
      </c>
      <c r="O1249" s="8" t="str">
        <f>(Porsche!N37)</f>
        <v>235/35R19</v>
      </c>
      <c r="P1249" s="60" t="str">
        <f>(Porsche!O37)</f>
        <v>FF01</v>
      </c>
      <c r="Q1249" s="8" t="str">
        <f>(Porsche!P37)</f>
        <v>01M911035022TM</v>
      </c>
      <c r="R1249" s="14">
        <f>(Porsche!Q37)</f>
        <v>3</v>
      </c>
      <c r="S1249" s="8" t="str">
        <f>(Porsche!R37)</f>
        <v>19"</v>
      </c>
      <c r="T1249" s="8" t="str">
        <f>(Porsche!S37)</f>
        <v>11.0"</v>
      </c>
      <c r="U1249" s="8" t="str">
        <f>(Porsche!T37)</f>
        <v>35</v>
      </c>
      <c r="V1249" s="8" t="str">
        <f>(Porsche!U37)</f>
        <v>5x130</v>
      </c>
      <c r="W1249" s="8">
        <f>(Porsche!V37)</f>
        <v>71.599999999999994</v>
      </c>
      <c r="X1249" s="8" t="str">
        <f>(Porsche!W37)</f>
        <v>Medium Offset</v>
      </c>
      <c r="Y1249" s="8">
        <f>(Porsche!X37)</f>
        <v>26.6</v>
      </c>
      <c r="Z1249" s="8" t="str">
        <f>(Porsche!Y37)</f>
        <v>315/25R19</v>
      </c>
      <c r="AA1249" s="8">
        <f>(Porsche!Z37)</f>
        <v>0</v>
      </c>
      <c r="AB1249" s="8" t="str">
        <f>(Porsche!AA37)</f>
        <v>Conical Seat (included)</v>
      </c>
      <c r="AC1249" s="8" t="str">
        <f>(Porsche!AB37)</f>
        <v>LBM1415027C60-ZN</v>
      </c>
      <c r="AD1249" s="8" t="str">
        <f>(Porsche!AC37)</f>
        <v>Porsche OEM Size Cap</v>
      </c>
    </row>
    <row r="1250" spans="1:30" customFormat="1" x14ac:dyDescent="0.25">
      <c r="A1250" s="7" t="s">
        <v>1978</v>
      </c>
      <c r="B1250" s="8" t="str">
        <f>(Porsche!A38)</f>
        <v>911 C4(S) (997)</v>
      </c>
      <c r="C1250" s="8" t="str">
        <f>(Porsche!B38)</f>
        <v>2006-2012</v>
      </c>
      <c r="D1250" s="59" t="str">
        <f>(Porsche!C38)</f>
        <v>FF01</v>
      </c>
      <c r="E1250" s="8" t="str">
        <f>(Porsche!D38)</f>
        <v>Liquid Silver</v>
      </c>
      <c r="F1250" s="8" t="str">
        <f>(Porsche!E38)</f>
        <v>01H908550022LS</v>
      </c>
      <c r="G1250" s="14">
        <f>(Porsche!F38)</f>
        <v>7</v>
      </c>
      <c r="H1250" s="8" t="str">
        <f>(Porsche!G38)</f>
        <v>19"</v>
      </c>
      <c r="I1250" s="8" t="str">
        <f>(Porsche!H38)</f>
        <v>8.5"</v>
      </c>
      <c r="J1250" s="8" t="str">
        <f>(Porsche!I38)</f>
        <v>50</v>
      </c>
      <c r="K1250" s="8" t="str">
        <f>(Porsche!J38)</f>
        <v>5x130</v>
      </c>
      <c r="L1250" s="8">
        <f>(Porsche!K38)</f>
        <v>71.599999999999994</v>
      </c>
      <c r="M1250" s="8" t="str">
        <f>(Porsche!L38)</f>
        <v>High Offset</v>
      </c>
      <c r="N1250" s="8">
        <f>(Porsche!M38)</f>
        <v>22.2</v>
      </c>
      <c r="O1250" s="8" t="str">
        <f>(Porsche!N38)</f>
        <v>235/35R19</v>
      </c>
      <c r="P1250" s="60" t="str">
        <f>(Porsche!O38)</f>
        <v>FF01</v>
      </c>
      <c r="Q1250" s="8" t="str">
        <f>(Porsche!P38)</f>
        <v>01M911035022LS</v>
      </c>
      <c r="R1250" s="14">
        <f>(Porsche!Q38)</f>
        <v>6</v>
      </c>
      <c r="S1250" s="8" t="str">
        <f>(Porsche!R38)</f>
        <v>19"</v>
      </c>
      <c r="T1250" s="8" t="str">
        <f>(Porsche!S38)</f>
        <v>11.0"</v>
      </c>
      <c r="U1250" s="8" t="str">
        <f>(Porsche!T38)</f>
        <v>35</v>
      </c>
      <c r="V1250" s="8" t="str">
        <f>(Porsche!U38)</f>
        <v>5x130</v>
      </c>
      <c r="W1250" s="8">
        <f>(Porsche!V38)</f>
        <v>71.599999999999994</v>
      </c>
      <c r="X1250" s="8" t="str">
        <f>(Porsche!W38)</f>
        <v>Medium Offset</v>
      </c>
      <c r="Y1250" s="8">
        <f>(Porsche!X38)</f>
        <v>26.4</v>
      </c>
      <c r="Z1250" s="8" t="str">
        <f>(Porsche!Y38)</f>
        <v>305/30R19</v>
      </c>
      <c r="AA1250" s="8">
        <f>(Porsche!Z38)</f>
        <v>0</v>
      </c>
      <c r="AB1250" s="8" t="str">
        <f>(Porsche!AA38)</f>
        <v>Conical Seat (included)</v>
      </c>
      <c r="AC1250" s="8" t="str">
        <f>(Porsche!AB38)</f>
        <v>LBM1415027C60-ZN</v>
      </c>
      <c r="AD1250" s="8" t="str">
        <f>(Porsche!AC38)</f>
        <v>Porsche OEM Size Cap</v>
      </c>
    </row>
    <row r="1251" spans="1:30" customFormat="1" x14ac:dyDescent="0.25">
      <c r="A1251" s="7" t="s">
        <v>1978</v>
      </c>
      <c r="B1251" s="8" t="str">
        <f>(Porsche!A39)</f>
        <v>911 C4(S) (997)</v>
      </c>
      <c r="C1251" s="8" t="str">
        <f>(Porsche!B39)</f>
        <v>2006-2012</v>
      </c>
      <c r="D1251" s="59" t="str">
        <f>(Porsche!C39)</f>
        <v>FF01</v>
      </c>
      <c r="E1251" s="8" t="str">
        <f>(Porsche!D39)</f>
        <v>Tarmac</v>
      </c>
      <c r="F1251" s="8" t="str">
        <f>(Porsche!E39)</f>
        <v>01H908550022TM</v>
      </c>
      <c r="G1251" s="14">
        <f>(Porsche!F39)</f>
        <v>34</v>
      </c>
      <c r="H1251" s="8" t="str">
        <f>(Porsche!G39)</f>
        <v>19"</v>
      </c>
      <c r="I1251" s="8" t="str">
        <f>(Porsche!H39)</f>
        <v>8.5"</v>
      </c>
      <c r="J1251" s="8" t="str">
        <f>(Porsche!I39)</f>
        <v>50</v>
      </c>
      <c r="K1251" s="8" t="str">
        <f>(Porsche!J39)</f>
        <v>5x130</v>
      </c>
      <c r="L1251" s="8">
        <f>(Porsche!K39)</f>
        <v>71.599999999999994</v>
      </c>
      <c r="M1251" s="8" t="str">
        <f>(Porsche!L39)</f>
        <v>High Offset</v>
      </c>
      <c r="N1251" s="8">
        <f>(Porsche!M39)</f>
        <v>22.2</v>
      </c>
      <c r="O1251" s="8" t="str">
        <f>(Porsche!N39)</f>
        <v>235/35R19</v>
      </c>
      <c r="P1251" s="60" t="str">
        <f>(Porsche!O39)</f>
        <v>FF01</v>
      </c>
      <c r="Q1251" s="8" t="str">
        <f>(Porsche!P39)</f>
        <v>01M911035022TM</v>
      </c>
      <c r="R1251" s="14">
        <f>(Porsche!Q39)</f>
        <v>3</v>
      </c>
      <c r="S1251" s="8" t="str">
        <f>(Porsche!R39)</f>
        <v>19"</v>
      </c>
      <c r="T1251" s="8" t="str">
        <f>(Porsche!S39)</f>
        <v>11.0"</v>
      </c>
      <c r="U1251" s="8" t="str">
        <f>(Porsche!T39)</f>
        <v>35</v>
      </c>
      <c r="V1251" s="8" t="str">
        <f>(Porsche!U39)</f>
        <v>5x130</v>
      </c>
      <c r="W1251" s="8">
        <f>(Porsche!V39)</f>
        <v>71.599999999999994</v>
      </c>
      <c r="X1251" s="8" t="str">
        <f>(Porsche!W39)</f>
        <v>Medium Offset</v>
      </c>
      <c r="Y1251" s="8">
        <f>(Porsche!X39)</f>
        <v>26.4</v>
      </c>
      <c r="Z1251" s="8" t="str">
        <f>(Porsche!Y39)</f>
        <v>305/30R19</v>
      </c>
      <c r="AA1251" s="8">
        <f>(Porsche!Z39)</f>
        <v>0</v>
      </c>
      <c r="AB1251" s="8" t="str">
        <f>(Porsche!AA39)</f>
        <v>Conical Seat (included)</v>
      </c>
      <c r="AC1251" s="8" t="str">
        <f>(Porsche!AB39)</f>
        <v>LBM1415027C60-ZN</v>
      </c>
      <c r="AD1251" s="8" t="str">
        <f>(Porsche!AC39)</f>
        <v>Porsche OEM Size Cap</v>
      </c>
    </row>
    <row r="1252" spans="1:30" customFormat="1" x14ac:dyDescent="0.25">
      <c r="A1252" s="7" t="s">
        <v>1978</v>
      </c>
      <c r="B1252" s="8" t="str">
        <f>(Porsche!A40)</f>
        <v>911 C4(S) (997)</v>
      </c>
      <c r="C1252" s="8" t="str">
        <f>(Porsche!B40)</f>
        <v>2006-2012</v>
      </c>
      <c r="D1252" s="59" t="str">
        <f>(Porsche!C40)</f>
        <v>FF01</v>
      </c>
      <c r="E1252" s="8" t="str">
        <f>(Porsche!D40)</f>
        <v>Liquid Silver</v>
      </c>
      <c r="F1252" s="8" t="str">
        <f>(Porsche!E40)</f>
        <v>01H008550022LS</v>
      </c>
      <c r="G1252" s="14">
        <f>(Porsche!F40)</f>
        <v>2</v>
      </c>
      <c r="H1252" s="8" t="str">
        <f>(Porsche!G40)</f>
        <v>20"</v>
      </c>
      <c r="I1252" s="8" t="str">
        <f>(Porsche!H40)</f>
        <v>8.5"</v>
      </c>
      <c r="J1252" s="8" t="str">
        <f>(Porsche!I40)</f>
        <v>50</v>
      </c>
      <c r="K1252" s="8" t="str">
        <f>(Porsche!J40)</f>
        <v>5x130</v>
      </c>
      <c r="L1252" s="8">
        <f>(Porsche!K40)</f>
        <v>71.599999999999994</v>
      </c>
      <c r="M1252" s="8" t="str">
        <f>(Porsche!L40)</f>
        <v>High Offset</v>
      </c>
      <c r="N1252" s="8">
        <f>(Porsche!M40)</f>
        <v>23.8</v>
      </c>
      <c r="O1252" s="8" t="str">
        <f>(Porsche!N40)</f>
        <v>245/30R20</v>
      </c>
      <c r="P1252" s="60" t="str">
        <f>(Porsche!O40)</f>
        <v>FF01</v>
      </c>
      <c r="Q1252" s="8" t="str">
        <f>(Porsche!P40)</f>
        <v>01M011035022LS</v>
      </c>
      <c r="R1252" s="14">
        <f>(Porsche!Q40)</f>
        <v>11</v>
      </c>
      <c r="S1252" s="8" t="str">
        <f>(Porsche!R40)</f>
        <v>20"</v>
      </c>
      <c r="T1252" s="8" t="str">
        <f>(Porsche!S40)</f>
        <v>11.0"</v>
      </c>
      <c r="U1252" s="8" t="str">
        <f>(Porsche!T40)</f>
        <v>35</v>
      </c>
      <c r="V1252" s="8" t="str">
        <f>(Porsche!U40)</f>
        <v>5x130</v>
      </c>
      <c r="W1252" s="8">
        <f>(Porsche!V40)</f>
        <v>71.599999999999994</v>
      </c>
      <c r="X1252" s="8" t="str">
        <f>(Porsche!W40)</f>
        <v>Medium Offset</v>
      </c>
      <c r="Y1252" s="8">
        <f>(Porsche!X40)</f>
        <v>27</v>
      </c>
      <c r="Z1252" s="8" t="str">
        <f>(Porsche!Y40)</f>
        <v>325/25R20</v>
      </c>
      <c r="AA1252" s="8">
        <f>(Porsche!Z40)</f>
        <v>0</v>
      </c>
      <c r="AB1252" s="8" t="str">
        <f>(Porsche!AA40)</f>
        <v>Conical Seat (included)</v>
      </c>
      <c r="AC1252" s="8" t="str">
        <f>(Porsche!AB40)</f>
        <v>LBM1415027C60-ZN</v>
      </c>
      <c r="AD1252" s="8" t="str">
        <f>(Porsche!AC40)</f>
        <v>Porsche OEM Size Cap</v>
      </c>
    </row>
    <row r="1253" spans="1:30" customFormat="1" x14ac:dyDescent="0.25">
      <c r="A1253" s="7" t="s">
        <v>1978</v>
      </c>
      <c r="B1253" s="8" t="str">
        <f>(Porsche!A41)</f>
        <v>911 C4(S) (997)</v>
      </c>
      <c r="C1253" s="8" t="str">
        <f>(Porsche!B41)</f>
        <v>2006-2012</v>
      </c>
      <c r="D1253" s="59" t="str">
        <f>(Porsche!C41)</f>
        <v>FF01</v>
      </c>
      <c r="E1253" s="8" t="str">
        <f>(Porsche!D41)</f>
        <v>Tarmac</v>
      </c>
      <c r="F1253" s="8" t="str">
        <f>(Porsche!E41)</f>
        <v>01H008550022TM</v>
      </c>
      <c r="G1253" s="14">
        <f>(Porsche!F41)</f>
        <v>32</v>
      </c>
      <c r="H1253" s="8" t="str">
        <f>(Porsche!G41)</f>
        <v>20"</v>
      </c>
      <c r="I1253" s="8" t="str">
        <f>(Porsche!H41)</f>
        <v>8.5"</v>
      </c>
      <c r="J1253" s="8" t="str">
        <f>(Porsche!I41)</f>
        <v>50</v>
      </c>
      <c r="K1253" s="8" t="str">
        <f>(Porsche!J41)</f>
        <v>5x130</v>
      </c>
      <c r="L1253" s="8">
        <f>(Porsche!K41)</f>
        <v>71.599999999999994</v>
      </c>
      <c r="M1253" s="8" t="str">
        <f>(Porsche!L41)</f>
        <v>High Offset</v>
      </c>
      <c r="N1253" s="8">
        <f>(Porsche!M41)</f>
        <v>23.8</v>
      </c>
      <c r="O1253" s="8" t="str">
        <f>(Porsche!N41)</f>
        <v>245/30R20</v>
      </c>
      <c r="P1253" s="60" t="str">
        <f>(Porsche!O41)</f>
        <v>FF01</v>
      </c>
      <c r="Q1253" s="8" t="str">
        <f>(Porsche!P41)</f>
        <v>01M011035022TM</v>
      </c>
      <c r="R1253" s="14">
        <f>(Porsche!Q41)</f>
        <v>17</v>
      </c>
      <c r="S1253" s="8" t="str">
        <f>(Porsche!R41)</f>
        <v>20"</v>
      </c>
      <c r="T1253" s="8" t="str">
        <f>(Porsche!S41)</f>
        <v>11.0"</v>
      </c>
      <c r="U1253" s="8" t="str">
        <f>(Porsche!T41)</f>
        <v>35</v>
      </c>
      <c r="V1253" s="8" t="str">
        <f>(Porsche!U41)</f>
        <v>5x130</v>
      </c>
      <c r="W1253" s="8">
        <f>(Porsche!V41)</f>
        <v>71.599999999999994</v>
      </c>
      <c r="X1253" s="8" t="str">
        <f>(Porsche!W41)</f>
        <v>Medium Offset</v>
      </c>
      <c r="Y1253" s="8">
        <f>(Porsche!X41)</f>
        <v>27</v>
      </c>
      <c r="Z1253" s="8" t="str">
        <f>(Porsche!Y41)</f>
        <v>325/25R20</v>
      </c>
      <c r="AA1253" s="8">
        <f>(Porsche!Z41)</f>
        <v>0</v>
      </c>
      <c r="AB1253" s="8" t="str">
        <f>(Porsche!AA41)</f>
        <v>Conical Seat (included)</v>
      </c>
      <c r="AC1253" s="8" t="str">
        <f>(Porsche!AB41)</f>
        <v>LBM1415027C60-ZN</v>
      </c>
      <c r="AD1253" s="8" t="str">
        <f>(Porsche!AC41)</f>
        <v>Porsche OEM Size Cap</v>
      </c>
    </row>
    <row r="1254" spans="1:30" customFormat="1" x14ac:dyDescent="0.25">
      <c r="A1254" s="7" t="s">
        <v>1978</v>
      </c>
      <c r="B1254" s="8" t="e">
        <f>(Porsche!#REF!)</f>
        <v>#REF!</v>
      </c>
      <c r="C1254" s="8" t="e">
        <f>(Porsche!#REF!)</f>
        <v>#REF!</v>
      </c>
      <c r="D1254" s="59" t="e">
        <f>(Porsche!#REF!)</f>
        <v>#REF!</v>
      </c>
      <c r="E1254" s="8" t="e">
        <f>(Porsche!#REF!)</f>
        <v>#REF!</v>
      </c>
      <c r="F1254" s="8" t="e">
        <f>(Porsche!#REF!)</f>
        <v>#REF!</v>
      </c>
      <c r="G1254" s="14" t="e">
        <f>(Porsche!#REF!)</f>
        <v>#REF!</v>
      </c>
      <c r="H1254" s="8" t="e">
        <f>(Porsche!#REF!)</f>
        <v>#REF!</v>
      </c>
      <c r="I1254" s="8" t="e">
        <f>(Porsche!#REF!)</f>
        <v>#REF!</v>
      </c>
      <c r="J1254" s="8" t="e">
        <f>(Porsche!#REF!)</f>
        <v>#REF!</v>
      </c>
      <c r="K1254" s="8" t="e">
        <f>(Porsche!#REF!)</f>
        <v>#REF!</v>
      </c>
      <c r="L1254" s="8" t="e">
        <f>(Porsche!#REF!)</f>
        <v>#REF!</v>
      </c>
      <c r="M1254" s="8" t="e">
        <f>(Porsche!#REF!)</f>
        <v>#REF!</v>
      </c>
      <c r="N1254" s="8" t="e">
        <f>(Porsche!#REF!)</f>
        <v>#REF!</v>
      </c>
      <c r="O1254" s="8" t="e">
        <f>(Porsche!#REF!)</f>
        <v>#REF!</v>
      </c>
      <c r="P1254" s="60" t="e">
        <f>(Porsche!#REF!)</f>
        <v>#REF!</v>
      </c>
      <c r="Q1254" s="8" t="e">
        <f>(Porsche!#REF!)</f>
        <v>#REF!</v>
      </c>
      <c r="R1254" s="14" t="e">
        <f>(Porsche!#REF!)</f>
        <v>#REF!</v>
      </c>
      <c r="S1254" s="8" t="e">
        <f>(Porsche!#REF!)</f>
        <v>#REF!</v>
      </c>
      <c r="T1254" s="8" t="e">
        <f>(Porsche!#REF!)</f>
        <v>#REF!</v>
      </c>
      <c r="U1254" s="8" t="e">
        <f>(Porsche!#REF!)</f>
        <v>#REF!</v>
      </c>
      <c r="V1254" s="8" t="e">
        <f>(Porsche!#REF!)</f>
        <v>#REF!</v>
      </c>
      <c r="W1254" s="8" t="e">
        <f>(Porsche!#REF!)</f>
        <v>#REF!</v>
      </c>
      <c r="X1254" s="8" t="e">
        <f>(Porsche!#REF!)</f>
        <v>#REF!</v>
      </c>
      <c r="Y1254" s="8" t="e">
        <f>(Porsche!#REF!)</f>
        <v>#REF!</v>
      </c>
      <c r="Z1254" s="8" t="e">
        <f>(Porsche!#REF!)</f>
        <v>#REF!</v>
      </c>
      <c r="AA1254" s="8" t="e">
        <f>(Porsche!#REF!)</f>
        <v>#REF!</v>
      </c>
      <c r="AB1254" s="8" t="e">
        <f>(Porsche!#REF!)</f>
        <v>#REF!</v>
      </c>
      <c r="AC1254" s="8" t="e">
        <f>(Porsche!#REF!)</f>
        <v>#REF!</v>
      </c>
      <c r="AD1254" s="8" t="e">
        <f>(Porsche!#REF!)</f>
        <v>#REF!</v>
      </c>
    </row>
    <row r="1255" spans="1:30" customFormat="1" x14ac:dyDescent="0.25">
      <c r="A1255" s="7" t="s">
        <v>1978</v>
      </c>
      <c r="B1255" s="8" t="str">
        <f>(Porsche!A42)</f>
        <v>911 C4(S) (997)</v>
      </c>
      <c r="C1255" s="8" t="str">
        <f>(Porsche!B42)</f>
        <v>2006-2012</v>
      </c>
      <c r="D1255" s="59" t="str">
        <f>(Porsche!C42)</f>
        <v>FF11</v>
      </c>
      <c r="E1255" s="8" t="str">
        <f>(Porsche!D42)</f>
        <v>Liquid Metal</v>
      </c>
      <c r="F1255" s="8" t="str">
        <f>(Porsche!E42)</f>
        <v>11H009050023LM</v>
      </c>
      <c r="G1255" s="14">
        <f>(Porsche!F42)</f>
        <v>12</v>
      </c>
      <c r="H1255" s="8" t="str">
        <f>(Porsche!G42)</f>
        <v>20"</v>
      </c>
      <c r="I1255" s="8" t="str">
        <f>(Porsche!H42)</f>
        <v>9.0"</v>
      </c>
      <c r="J1255" s="8" t="str">
        <f>(Porsche!I42)</f>
        <v>50</v>
      </c>
      <c r="K1255" s="8" t="str">
        <f>(Porsche!J42)</f>
        <v>5x130</v>
      </c>
      <c r="L1255" s="8">
        <f>(Porsche!K42)</f>
        <v>71.599999999999994</v>
      </c>
      <c r="M1255" s="8" t="str">
        <f>(Porsche!L42)</f>
        <v>High Offset</v>
      </c>
      <c r="N1255" s="8">
        <f>(Porsche!M42)</f>
        <v>0</v>
      </c>
      <c r="O1255" s="8">
        <f>(Porsche!N42)</f>
        <v>0</v>
      </c>
      <c r="P1255" s="60" t="str">
        <f>(Porsche!O42)</f>
        <v>FF11</v>
      </c>
      <c r="Q1255" s="8" t="str">
        <f>(Porsche!P42)</f>
        <v>11M011545023LM</v>
      </c>
      <c r="R1255" s="14">
        <f>(Porsche!Q42)</f>
        <v>20</v>
      </c>
      <c r="S1255" s="8" t="str">
        <f>(Porsche!R42)</f>
        <v>20"</v>
      </c>
      <c r="T1255" s="8" t="str">
        <f>(Porsche!S42)</f>
        <v>11.5"</v>
      </c>
      <c r="U1255" s="8" t="str">
        <f>(Porsche!T42)</f>
        <v>45</v>
      </c>
      <c r="V1255" s="8" t="str">
        <f>(Porsche!U42)</f>
        <v>5x130</v>
      </c>
      <c r="W1255" s="8">
        <f>(Porsche!V42)</f>
        <v>71.599999999999994</v>
      </c>
      <c r="X1255" s="8" t="str">
        <f>(Porsche!W42)</f>
        <v>Medium Offset</v>
      </c>
      <c r="Y1255" s="8">
        <f>(Porsche!X42)</f>
        <v>0</v>
      </c>
      <c r="Z1255" s="8">
        <f>(Porsche!Y42)</f>
        <v>0</v>
      </c>
      <c r="AA1255" s="8">
        <f>(Porsche!Z42)</f>
        <v>0</v>
      </c>
      <c r="AB1255" s="8">
        <f>(Porsche!AA42)</f>
        <v>0</v>
      </c>
      <c r="AC1255" s="8">
        <f>(Porsche!AB42)</f>
        <v>0</v>
      </c>
      <c r="AD1255" s="8">
        <f>(Porsche!AC42)</f>
        <v>0</v>
      </c>
    </row>
    <row r="1256" spans="1:30" customFormat="1" x14ac:dyDescent="0.25">
      <c r="A1256" s="7" t="s">
        <v>1978</v>
      </c>
      <c r="B1256" s="8" t="e">
        <f>(Porsche!#REF!)</f>
        <v>#REF!</v>
      </c>
      <c r="C1256" s="8" t="e">
        <f>(Porsche!#REF!)</f>
        <v>#REF!</v>
      </c>
      <c r="D1256" s="59" t="e">
        <f>(Porsche!#REF!)</f>
        <v>#REF!</v>
      </c>
      <c r="E1256" s="8" t="e">
        <f>(Porsche!#REF!)</f>
        <v>#REF!</v>
      </c>
      <c r="F1256" s="8" t="e">
        <f>(Porsche!#REF!)</f>
        <v>#REF!</v>
      </c>
      <c r="G1256" s="14" t="e">
        <f>(Porsche!#REF!)</f>
        <v>#REF!</v>
      </c>
      <c r="H1256" s="8" t="e">
        <f>(Porsche!#REF!)</f>
        <v>#REF!</v>
      </c>
      <c r="I1256" s="8" t="e">
        <f>(Porsche!#REF!)</f>
        <v>#REF!</v>
      </c>
      <c r="J1256" s="8" t="e">
        <f>(Porsche!#REF!)</f>
        <v>#REF!</v>
      </c>
      <c r="K1256" s="8" t="e">
        <f>(Porsche!#REF!)</f>
        <v>#REF!</v>
      </c>
      <c r="L1256" s="8" t="e">
        <f>(Porsche!#REF!)</f>
        <v>#REF!</v>
      </c>
      <c r="M1256" s="8" t="e">
        <f>(Porsche!#REF!)</f>
        <v>#REF!</v>
      </c>
      <c r="N1256" s="8" t="e">
        <f>(Porsche!#REF!)</f>
        <v>#REF!</v>
      </c>
      <c r="O1256" s="8" t="e">
        <f>(Porsche!#REF!)</f>
        <v>#REF!</v>
      </c>
      <c r="P1256" s="60" t="e">
        <f>(Porsche!#REF!)</f>
        <v>#REF!</v>
      </c>
      <c r="Q1256" s="8" t="e">
        <f>(Porsche!#REF!)</f>
        <v>#REF!</v>
      </c>
      <c r="R1256" s="14" t="e">
        <f>(Porsche!#REF!)</f>
        <v>#REF!</v>
      </c>
      <c r="S1256" s="8" t="e">
        <f>(Porsche!#REF!)</f>
        <v>#REF!</v>
      </c>
      <c r="T1256" s="8" t="e">
        <f>(Porsche!#REF!)</f>
        <v>#REF!</v>
      </c>
      <c r="U1256" s="8" t="e">
        <f>(Porsche!#REF!)</f>
        <v>#REF!</v>
      </c>
      <c r="V1256" s="8" t="e">
        <f>(Porsche!#REF!)</f>
        <v>#REF!</v>
      </c>
      <c r="W1256" s="8" t="e">
        <f>(Porsche!#REF!)</f>
        <v>#REF!</v>
      </c>
      <c r="X1256" s="8" t="e">
        <f>(Porsche!#REF!)</f>
        <v>#REF!</v>
      </c>
      <c r="Y1256" s="8" t="e">
        <f>(Porsche!#REF!)</f>
        <v>#REF!</v>
      </c>
      <c r="Z1256" s="8" t="e">
        <f>(Porsche!#REF!)</f>
        <v>#REF!</v>
      </c>
      <c r="AA1256" s="8" t="e">
        <f>(Porsche!#REF!)</f>
        <v>#REF!</v>
      </c>
      <c r="AB1256" s="8" t="e">
        <f>(Porsche!#REF!)</f>
        <v>#REF!</v>
      </c>
      <c r="AC1256" s="8" t="e">
        <f>(Porsche!#REF!)</f>
        <v>#REF!</v>
      </c>
      <c r="AD1256" s="8" t="e">
        <f>(Porsche!#REF!)</f>
        <v>#REF!</v>
      </c>
    </row>
    <row r="1257" spans="1:30" customFormat="1" x14ac:dyDescent="0.25">
      <c r="A1257" s="7" t="s">
        <v>1978</v>
      </c>
      <c r="B1257" s="8" t="str">
        <f>(Porsche!A43)</f>
        <v>911 C4(S) (997)</v>
      </c>
      <c r="C1257" s="8" t="str">
        <f>(Porsche!B43)</f>
        <v>2006-2012</v>
      </c>
      <c r="D1257" s="59" t="str">
        <f>(Porsche!C43)</f>
        <v>FF11</v>
      </c>
      <c r="E1257" s="8" t="str">
        <f>(Porsche!D43)</f>
        <v>Raw</v>
      </c>
      <c r="F1257" s="8" t="str">
        <f>(Porsche!E43)</f>
        <v>11H009050023RW</v>
      </c>
      <c r="G1257" s="14">
        <f>(Porsche!F43)</f>
        <v>9</v>
      </c>
      <c r="H1257" s="8" t="str">
        <f>(Porsche!G43)</f>
        <v>20"</v>
      </c>
      <c r="I1257" s="8" t="str">
        <f>(Porsche!H43)</f>
        <v>9.0"</v>
      </c>
      <c r="J1257" s="8" t="str">
        <f>(Porsche!I43)</f>
        <v>50</v>
      </c>
      <c r="K1257" s="8" t="str">
        <f>(Porsche!J43)</f>
        <v>5x130</v>
      </c>
      <c r="L1257" s="8">
        <f>(Porsche!K43)</f>
        <v>71.599999999999994</v>
      </c>
      <c r="M1257" s="8" t="str">
        <f>(Porsche!L43)</f>
        <v>High Offset</v>
      </c>
      <c r="N1257" s="8">
        <f>(Porsche!M43)</f>
        <v>0</v>
      </c>
      <c r="O1257" s="8">
        <f>(Porsche!N43)</f>
        <v>0</v>
      </c>
      <c r="P1257" s="60" t="str">
        <f>(Porsche!O43)</f>
        <v>FF11</v>
      </c>
      <c r="Q1257" s="8" t="str">
        <f>(Porsche!P43)</f>
        <v>11M011545023RW</v>
      </c>
      <c r="R1257" s="14">
        <f>(Porsche!Q43)</f>
        <v>14</v>
      </c>
      <c r="S1257" s="8" t="str">
        <f>(Porsche!R43)</f>
        <v>20"</v>
      </c>
      <c r="T1257" s="8" t="str">
        <f>(Porsche!S43)</f>
        <v>11.5"</v>
      </c>
      <c r="U1257" s="8" t="str">
        <f>(Porsche!T43)</f>
        <v>45</v>
      </c>
      <c r="V1257" s="8" t="str">
        <f>(Porsche!U43)</f>
        <v>5x130</v>
      </c>
      <c r="W1257" s="8">
        <f>(Porsche!V43)</f>
        <v>71.599999999999994</v>
      </c>
      <c r="X1257" s="8" t="str">
        <f>(Porsche!W43)</f>
        <v>Medium Offset</v>
      </c>
      <c r="Y1257" s="8">
        <f>(Porsche!X43)</f>
        <v>0</v>
      </c>
      <c r="Z1257" s="8">
        <f>(Porsche!Y43)</f>
        <v>0</v>
      </c>
      <c r="AA1257" s="8">
        <f>(Porsche!Z43)</f>
        <v>0</v>
      </c>
      <c r="AB1257" s="8">
        <f>(Porsche!AA43)</f>
        <v>0</v>
      </c>
      <c r="AC1257" s="8">
        <f>(Porsche!AB43)</f>
        <v>0</v>
      </c>
      <c r="AD1257" s="8">
        <f>(Porsche!AC43)</f>
        <v>0</v>
      </c>
    </row>
    <row r="1258" spans="1:30" customFormat="1" x14ac:dyDescent="0.25">
      <c r="A1258" s="7" t="s">
        <v>1978</v>
      </c>
      <c r="B1258" s="8" t="str">
        <f>(Porsche!A44)</f>
        <v>911 Targa 4(S) (991)</v>
      </c>
      <c r="C1258" s="8" t="str">
        <f>(Porsche!B44)</f>
        <v>2014-2016</v>
      </c>
      <c r="D1258" s="59" t="str">
        <f>(Porsche!C44)</f>
        <v>FF01</v>
      </c>
      <c r="E1258" s="8" t="str">
        <f>(Porsche!D44)</f>
        <v>Liquid Silver</v>
      </c>
      <c r="F1258" s="8" t="str">
        <f>(Porsche!E44)</f>
        <v>01H908550022LS</v>
      </c>
      <c r="G1258" s="14">
        <f>(Porsche!F44)</f>
        <v>7</v>
      </c>
      <c r="H1258" s="8" t="str">
        <f>(Porsche!G44)</f>
        <v>19"</v>
      </c>
      <c r="I1258" s="8" t="str">
        <f>(Porsche!H44)</f>
        <v>8.5"</v>
      </c>
      <c r="J1258" s="8" t="str">
        <f>(Porsche!I44)</f>
        <v>50</v>
      </c>
      <c r="K1258" s="8" t="str">
        <f>(Porsche!J44)</f>
        <v>5x130</v>
      </c>
      <c r="L1258" s="8">
        <f>(Porsche!K44)</f>
        <v>71.599999999999994</v>
      </c>
      <c r="M1258" s="8" t="str">
        <f>(Porsche!L44)</f>
        <v>High Offset</v>
      </c>
      <c r="N1258" s="8">
        <f>(Porsche!M44)</f>
        <v>22.2</v>
      </c>
      <c r="O1258" s="8" t="str">
        <f>(Porsche!N44)</f>
        <v>235/40R19</v>
      </c>
      <c r="P1258" s="60" t="str">
        <f>(Porsche!O44)</f>
        <v>FF01</v>
      </c>
      <c r="Q1258" s="8" t="str">
        <f>(Porsche!P44)</f>
        <v>01M911035022LS</v>
      </c>
      <c r="R1258" s="14">
        <f>(Porsche!Q44)</f>
        <v>6</v>
      </c>
      <c r="S1258" s="8" t="str">
        <f>(Porsche!R44)</f>
        <v>19"</v>
      </c>
      <c r="T1258" s="8" t="str">
        <f>(Porsche!S44)</f>
        <v>11.0"</v>
      </c>
      <c r="U1258" s="8" t="str">
        <f>(Porsche!T44)</f>
        <v>35</v>
      </c>
      <c r="V1258" s="8" t="str">
        <f>(Porsche!U44)</f>
        <v>5x130</v>
      </c>
      <c r="W1258" s="8">
        <f>(Porsche!V44)</f>
        <v>71.599999999999994</v>
      </c>
      <c r="X1258" s="8" t="str">
        <f>(Porsche!W44)</f>
        <v>Medium Offset</v>
      </c>
      <c r="Y1258" s="8">
        <f>(Porsche!X44)</f>
        <v>26.4</v>
      </c>
      <c r="Z1258" s="8" t="str">
        <f>(Porsche!Y44)</f>
        <v>295/35R19</v>
      </c>
      <c r="AA1258" s="8" t="str">
        <f>(Porsche!Z44)</f>
        <v>F2 Rear Fitment, aggressive (wheel poke)</v>
      </c>
      <c r="AB1258" s="8" t="str">
        <f>(Porsche!AA44)</f>
        <v>Conical Seat (included)</v>
      </c>
      <c r="AC1258" s="8" t="str">
        <f>(Porsche!AB44)</f>
        <v>LBM1415027C60-ZN</v>
      </c>
      <c r="AD1258" s="8" t="str">
        <f>(Porsche!AC44)</f>
        <v>Porsche OEM Size Cap</v>
      </c>
    </row>
    <row r="1259" spans="1:30" customFormat="1" x14ac:dyDescent="0.25">
      <c r="A1259" s="7" t="s">
        <v>1978</v>
      </c>
      <c r="B1259" s="8" t="str">
        <f>(Porsche!A45)</f>
        <v>911 Targa 4(S) (991)</v>
      </c>
      <c r="C1259" s="8" t="str">
        <f>(Porsche!B45)</f>
        <v>2014-2016</v>
      </c>
      <c r="D1259" s="59" t="str">
        <f>(Porsche!C45)</f>
        <v>FF01</v>
      </c>
      <c r="E1259" s="8" t="str">
        <f>(Porsche!D45)</f>
        <v>Tarmac</v>
      </c>
      <c r="F1259" s="8" t="str">
        <f>(Porsche!E45)</f>
        <v>01H908550022TM</v>
      </c>
      <c r="G1259" s="14">
        <f>(Porsche!F45)</f>
        <v>34</v>
      </c>
      <c r="H1259" s="8" t="str">
        <f>(Porsche!G45)</f>
        <v>19"</v>
      </c>
      <c r="I1259" s="8" t="str">
        <f>(Porsche!H45)</f>
        <v>8.5"</v>
      </c>
      <c r="J1259" s="8" t="str">
        <f>(Porsche!I45)</f>
        <v>50</v>
      </c>
      <c r="K1259" s="8" t="str">
        <f>(Porsche!J45)</f>
        <v>5x130</v>
      </c>
      <c r="L1259" s="8">
        <f>(Porsche!K45)</f>
        <v>71.599999999999994</v>
      </c>
      <c r="M1259" s="8" t="str">
        <f>(Porsche!L45)</f>
        <v>High Offset</v>
      </c>
      <c r="N1259" s="8">
        <f>(Porsche!M45)</f>
        <v>22.2</v>
      </c>
      <c r="O1259" s="8" t="str">
        <f>(Porsche!N45)</f>
        <v>235/40R19</v>
      </c>
      <c r="P1259" s="60" t="str">
        <f>(Porsche!O45)</f>
        <v>FF01</v>
      </c>
      <c r="Q1259" s="8" t="str">
        <f>(Porsche!P45)</f>
        <v>01M911035022TM</v>
      </c>
      <c r="R1259" s="14">
        <f>(Porsche!Q45)</f>
        <v>3</v>
      </c>
      <c r="S1259" s="8" t="str">
        <f>(Porsche!R45)</f>
        <v>19"</v>
      </c>
      <c r="T1259" s="8" t="str">
        <f>(Porsche!S45)</f>
        <v>11.0"</v>
      </c>
      <c r="U1259" s="8" t="str">
        <f>(Porsche!T45)</f>
        <v>35</v>
      </c>
      <c r="V1259" s="8" t="str">
        <f>(Porsche!U45)</f>
        <v>5x130</v>
      </c>
      <c r="W1259" s="8">
        <f>(Porsche!V45)</f>
        <v>71.599999999999994</v>
      </c>
      <c r="X1259" s="8" t="str">
        <f>(Porsche!W45)</f>
        <v>Medium Offset</v>
      </c>
      <c r="Y1259" s="8">
        <f>(Porsche!X45)</f>
        <v>26.4</v>
      </c>
      <c r="Z1259" s="8" t="str">
        <f>(Porsche!Y45)</f>
        <v>295/35R19</v>
      </c>
      <c r="AA1259" s="8" t="str">
        <f>(Porsche!Z45)</f>
        <v>F2 Rear Fitment, aggressive (wheel poke)</v>
      </c>
      <c r="AB1259" s="8" t="str">
        <f>(Porsche!AA45)</f>
        <v>Conical Seat (included)</v>
      </c>
      <c r="AC1259" s="8" t="str">
        <f>(Porsche!AB45)</f>
        <v>LBM1415027C60-ZN</v>
      </c>
      <c r="AD1259" s="8" t="str">
        <f>(Porsche!AC45)</f>
        <v>Porsche OEM Size Cap</v>
      </c>
    </row>
    <row r="1260" spans="1:30" customFormat="1" x14ac:dyDescent="0.25">
      <c r="A1260" s="7" t="s">
        <v>1978</v>
      </c>
      <c r="B1260" s="8" t="str">
        <f>(Porsche!A46)</f>
        <v>911 Targa 4(S) (991)</v>
      </c>
      <c r="C1260" s="8" t="str">
        <f>(Porsche!B46)</f>
        <v>2014-2016</v>
      </c>
      <c r="D1260" s="59" t="str">
        <f>(Porsche!C46)</f>
        <v>FF01</v>
      </c>
      <c r="E1260" s="8" t="str">
        <f>(Porsche!D46)</f>
        <v>Liquid Silver</v>
      </c>
      <c r="F1260" s="8" t="str">
        <f>(Porsche!E46)</f>
        <v>01H008550022LS</v>
      </c>
      <c r="G1260" s="14">
        <f>(Porsche!F46)</f>
        <v>2</v>
      </c>
      <c r="H1260" s="8" t="str">
        <f>(Porsche!G46)</f>
        <v>20"</v>
      </c>
      <c r="I1260" s="8" t="str">
        <f>(Porsche!H46)</f>
        <v>8.5"</v>
      </c>
      <c r="J1260" s="8" t="str">
        <f>(Porsche!I46)</f>
        <v>50</v>
      </c>
      <c r="K1260" s="8" t="str">
        <f>(Porsche!J46)</f>
        <v>5x130</v>
      </c>
      <c r="L1260" s="8">
        <f>(Porsche!K46)</f>
        <v>71.599999999999994</v>
      </c>
      <c r="M1260" s="8" t="str">
        <f>(Porsche!L46)</f>
        <v>High Offset</v>
      </c>
      <c r="N1260" s="8">
        <f>(Porsche!M46)</f>
        <v>23.8</v>
      </c>
      <c r="O1260" s="8" t="str">
        <f>(Porsche!N46)</f>
        <v>245/35R20</v>
      </c>
      <c r="P1260" s="60" t="str">
        <f>(Porsche!O46)</f>
        <v>FF01</v>
      </c>
      <c r="Q1260" s="8" t="str">
        <f>(Porsche!P46)</f>
        <v>01M011035022LS</v>
      </c>
      <c r="R1260" s="14">
        <f>(Porsche!Q46)</f>
        <v>11</v>
      </c>
      <c r="S1260" s="8" t="str">
        <f>(Porsche!R46)</f>
        <v>20"</v>
      </c>
      <c r="T1260" s="8" t="str">
        <f>(Porsche!S46)</f>
        <v>11.0"</v>
      </c>
      <c r="U1260" s="8" t="str">
        <f>(Porsche!T46)</f>
        <v>35</v>
      </c>
      <c r="V1260" s="8" t="str">
        <f>(Porsche!U46)</f>
        <v>5x130</v>
      </c>
      <c r="W1260" s="8">
        <f>(Porsche!V46)</f>
        <v>71.599999999999994</v>
      </c>
      <c r="X1260" s="8" t="str">
        <f>(Porsche!W46)</f>
        <v>Medium Offset</v>
      </c>
      <c r="Y1260" s="8">
        <f>(Porsche!X46)</f>
        <v>27</v>
      </c>
      <c r="Z1260" s="8" t="str">
        <f>(Porsche!Y46)</f>
        <v>305/30R20</v>
      </c>
      <c r="AA1260" s="8" t="str">
        <f>(Porsche!Z46)</f>
        <v>F2 Rear Fitment, aggressive (wheel poke)</v>
      </c>
      <c r="AB1260" s="8" t="str">
        <f>(Porsche!AA46)</f>
        <v>Conical Seat (included)</v>
      </c>
      <c r="AC1260" s="8" t="str">
        <f>(Porsche!AB46)</f>
        <v>LBM1415027C60-ZN</v>
      </c>
      <c r="AD1260" s="8" t="str">
        <f>(Porsche!AC46)</f>
        <v>Porsche OEM Size Cap</v>
      </c>
    </row>
    <row r="1261" spans="1:30" customFormat="1" x14ac:dyDescent="0.25">
      <c r="A1261" s="7" t="s">
        <v>1978</v>
      </c>
      <c r="B1261" s="8" t="str">
        <f>(Porsche!A47)</f>
        <v>911 Targa 4(S) (991)</v>
      </c>
      <c r="C1261" s="8" t="str">
        <f>(Porsche!B47)</f>
        <v>2014-2016</v>
      </c>
      <c r="D1261" s="59" t="str">
        <f>(Porsche!C47)</f>
        <v>FF01</v>
      </c>
      <c r="E1261" s="8" t="str">
        <f>(Porsche!D47)</f>
        <v>Tarmac</v>
      </c>
      <c r="F1261" s="8" t="str">
        <f>(Porsche!E47)</f>
        <v>01H008550022TM</v>
      </c>
      <c r="G1261" s="14">
        <f>(Porsche!F47)</f>
        <v>32</v>
      </c>
      <c r="H1261" s="8" t="str">
        <f>(Porsche!G47)</f>
        <v>20"</v>
      </c>
      <c r="I1261" s="8" t="str">
        <f>(Porsche!H47)</f>
        <v>8.5"</v>
      </c>
      <c r="J1261" s="8" t="str">
        <f>(Porsche!I47)</f>
        <v>50</v>
      </c>
      <c r="K1261" s="8" t="str">
        <f>(Porsche!J47)</f>
        <v>5x130</v>
      </c>
      <c r="L1261" s="8">
        <f>(Porsche!K47)</f>
        <v>71.599999999999994</v>
      </c>
      <c r="M1261" s="8" t="str">
        <f>(Porsche!L47)</f>
        <v>High Offset</v>
      </c>
      <c r="N1261" s="8">
        <f>(Porsche!M47)</f>
        <v>23.8</v>
      </c>
      <c r="O1261" s="8" t="str">
        <f>(Porsche!N47)</f>
        <v>245/35R20</v>
      </c>
      <c r="P1261" s="60" t="str">
        <f>(Porsche!O47)</f>
        <v>FF01</v>
      </c>
      <c r="Q1261" s="8" t="str">
        <f>(Porsche!P47)</f>
        <v>01M011035022TM</v>
      </c>
      <c r="R1261" s="14">
        <f>(Porsche!Q47)</f>
        <v>17</v>
      </c>
      <c r="S1261" s="8" t="str">
        <f>(Porsche!R47)</f>
        <v>20"</v>
      </c>
      <c r="T1261" s="8" t="str">
        <f>(Porsche!S47)</f>
        <v>11.0"</v>
      </c>
      <c r="U1261" s="8" t="str">
        <f>(Porsche!T47)</f>
        <v>35</v>
      </c>
      <c r="V1261" s="8" t="str">
        <f>(Porsche!U47)</f>
        <v>5x130</v>
      </c>
      <c r="W1261" s="8">
        <f>(Porsche!V47)</f>
        <v>71.599999999999994</v>
      </c>
      <c r="X1261" s="8" t="str">
        <f>(Porsche!W47)</f>
        <v>Medium Offset</v>
      </c>
      <c r="Y1261" s="8">
        <f>(Porsche!X47)</f>
        <v>27</v>
      </c>
      <c r="Z1261" s="8" t="str">
        <f>(Porsche!Y47)</f>
        <v>305/30R20</v>
      </c>
      <c r="AA1261" s="8" t="str">
        <f>(Porsche!Z47)</f>
        <v>F2 Rear Fitment, aggressive (wheel poke)</v>
      </c>
      <c r="AB1261" s="8" t="str">
        <f>(Porsche!AA47)</f>
        <v>Conical Seat (included)</v>
      </c>
      <c r="AC1261" s="8" t="str">
        <f>(Porsche!AB47)</f>
        <v>LBM1415027C60-ZN</v>
      </c>
      <c r="AD1261" s="8" t="str">
        <f>(Porsche!AC47)</f>
        <v>Porsche OEM Size Cap</v>
      </c>
    </row>
    <row r="1262" spans="1:30" customFormat="1" x14ac:dyDescent="0.25">
      <c r="A1262" s="7" t="s">
        <v>1978</v>
      </c>
      <c r="B1262" s="8" t="str">
        <f>(Porsche!A48)</f>
        <v>911 Targa 4(S) (991)</v>
      </c>
      <c r="C1262" s="8" t="str">
        <f>(Porsche!B48)</f>
        <v>2014-2016</v>
      </c>
      <c r="D1262" s="59" t="str">
        <f>(Porsche!C48)</f>
        <v>FF04</v>
      </c>
      <c r="E1262" s="8" t="str">
        <f>(Porsche!D48)</f>
        <v>Liquid Metal</v>
      </c>
      <c r="F1262" s="8" t="str">
        <f>(Porsche!E48)</f>
        <v>04H009045023LM</v>
      </c>
      <c r="G1262" s="14">
        <f>(Porsche!F48)</f>
        <v>30</v>
      </c>
      <c r="H1262" s="8" t="str">
        <f>(Porsche!G48)</f>
        <v>20"</v>
      </c>
      <c r="I1262" s="8" t="str">
        <f>(Porsche!H48)</f>
        <v>9.0"</v>
      </c>
      <c r="J1262" s="8" t="str">
        <f>(Porsche!I48)</f>
        <v>45</v>
      </c>
      <c r="K1262" s="8" t="str">
        <f>(Porsche!J48)</f>
        <v>5x130</v>
      </c>
      <c r="L1262" s="8">
        <f>(Porsche!K48)</f>
        <v>71.599999999999994</v>
      </c>
      <c r="M1262" s="8" t="str">
        <f>(Porsche!L48)</f>
        <v>High Offset</v>
      </c>
      <c r="N1262" s="8">
        <f>(Porsche!M48)</f>
        <v>24.4</v>
      </c>
      <c r="O1262" s="8" t="str">
        <f>(Porsche!N48)</f>
        <v>245/35R20</v>
      </c>
      <c r="P1262" s="60" t="str">
        <f>(Porsche!O48)</f>
        <v>FF04</v>
      </c>
      <c r="Q1262" s="8" t="str">
        <f>(Porsche!P48)</f>
        <v>04L011045023LM</v>
      </c>
      <c r="R1262" s="14">
        <f>(Porsche!Q48)</f>
        <v>9</v>
      </c>
      <c r="S1262" s="8" t="str">
        <f>(Porsche!R48)</f>
        <v>20"</v>
      </c>
      <c r="T1262" s="8" t="str">
        <f>(Porsche!S48)</f>
        <v>11.0"</v>
      </c>
      <c r="U1262" s="8" t="str">
        <f>(Porsche!T48)</f>
        <v>45</v>
      </c>
      <c r="V1262" s="8" t="str">
        <f>(Porsche!U48)</f>
        <v>5x130</v>
      </c>
      <c r="W1262" s="8">
        <f>(Porsche!V48)</f>
        <v>71.599999999999994</v>
      </c>
      <c r="X1262" s="8" t="str">
        <f>(Porsche!W48)</f>
        <v>Low Offset</v>
      </c>
      <c r="Y1262" s="8">
        <f>(Porsche!X48)</f>
        <v>24.4</v>
      </c>
      <c r="Z1262" s="8" t="str">
        <f>(Porsche!Y48)</f>
        <v>305/30R20</v>
      </c>
      <c r="AA1262" s="8" t="str">
        <f>(Porsche!Z48)</f>
        <v>F2 Rear Fitment, aggressive (wheel poke)</v>
      </c>
      <c r="AB1262" s="8" t="str">
        <f>(Porsche!AA48)</f>
        <v>OEM Ball Seat (not included)</v>
      </c>
      <c r="AC1262" s="8" t="str">
        <f>(Porsche!AB48)</f>
        <v>Use OEM</v>
      </c>
      <c r="AD1262" s="8" t="str">
        <f>(Porsche!AC48)</f>
        <v>HRE Size Cap</v>
      </c>
    </row>
    <row r="1263" spans="1:30" customFormat="1" x14ac:dyDescent="0.25">
      <c r="A1263" s="7" t="s">
        <v>1978</v>
      </c>
      <c r="B1263" s="8" t="str">
        <f>(Porsche!A49)</f>
        <v>911 Targa 4(S) (991)</v>
      </c>
      <c r="C1263" s="8" t="str">
        <f>(Porsche!B49)</f>
        <v>2014-2016</v>
      </c>
      <c r="D1263" s="59" t="str">
        <f>(Porsche!C49)</f>
        <v>FF04</v>
      </c>
      <c r="E1263" s="8" t="str">
        <f>(Porsche!D49)</f>
        <v>Tarmac</v>
      </c>
      <c r="F1263" s="8" t="str">
        <f>(Porsche!E49)</f>
        <v>04H009045023TM</v>
      </c>
      <c r="G1263" s="14">
        <f>(Porsche!F49)</f>
        <v>1</v>
      </c>
      <c r="H1263" s="8" t="str">
        <f>(Porsche!G49)</f>
        <v>20"</v>
      </c>
      <c r="I1263" s="8" t="str">
        <f>(Porsche!H49)</f>
        <v>9.0"</v>
      </c>
      <c r="J1263" s="8" t="str">
        <f>(Porsche!I49)</f>
        <v>45</v>
      </c>
      <c r="K1263" s="8" t="str">
        <f>(Porsche!J49)</f>
        <v>5x130</v>
      </c>
      <c r="L1263" s="8">
        <f>(Porsche!K49)</f>
        <v>71.599999999999994</v>
      </c>
      <c r="M1263" s="8" t="str">
        <f>(Porsche!L49)</f>
        <v>High Offset</v>
      </c>
      <c r="N1263" s="8">
        <f>(Porsche!M49)</f>
        <v>24.4</v>
      </c>
      <c r="O1263" s="8" t="str">
        <f>(Porsche!N49)</f>
        <v>245/35R20</v>
      </c>
      <c r="P1263" s="60" t="str">
        <f>(Porsche!O49)</f>
        <v>FF04</v>
      </c>
      <c r="Q1263" s="8" t="str">
        <f>(Porsche!P49)</f>
        <v>04L011045023TM</v>
      </c>
      <c r="R1263" s="14">
        <f>(Porsche!Q49)</f>
        <v>6</v>
      </c>
      <c r="S1263" s="8" t="str">
        <f>(Porsche!R49)</f>
        <v>20"</v>
      </c>
      <c r="T1263" s="8" t="str">
        <f>(Porsche!S49)</f>
        <v>11.0"</v>
      </c>
      <c r="U1263" s="8" t="str">
        <f>(Porsche!T49)</f>
        <v>45</v>
      </c>
      <c r="V1263" s="8" t="str">
        <f>(Porsche!U49)</f>
        <v>5x130</v>
      </c>
      <c r="W1263" s="8">
        <f>(Porsche!V49)</f>
        <v>71.599999999999994</v>
      </c>
      <c r="X1263" s="8" t="str">
        <f>(Porsche!W49)</f>
        <v>Low Offset</v>
      </c>
      <c r="Y1263" s="8">
        <f>(Porsche!X49)</f>
        <v>24.4</v>
      </c>
      <c r="Z1263" s="8" t="str">
        <f>(Porsche!Y49)</f>
        <v>305/30R20</v>
      </c>
      <c r="AA1263" s="8" t="str">
        <f>(Porsche!Z49)</f>
        <v>F2 Rear Fitment, aggressive (wheel poke)</v>
      </c>
      <c r="AB1263" s="8" t="str">
        <f>(Porsche!AA49)</f>
        <v>OEM Ball Seat (not included)</v>
      </c>
      <c r="AC1263" s="8" t="str">
        <f>(Porsche!AB49)</f>
        <v>Use OEM</v>
      </c>
      <c r="AD1263" s="8" t="str">
        <f>(Porsche!AC49)</f>
        <v>HRE Size Cap</v>
      </c>
    </row>
    <row r="1264" spans="1:30" customFormat="1" x14ac:dyDescent="0.25">
      <c r="A1264" s="7" t="s">
        <v>1978</v>
      </c>
      <c r="B1264" s="8" t="e">
        <f>(Porsche!#REF!)</f>
        <v>#REF!</v>
      </c>
      <c r="C1264" s="8" t="e">
        <f>(Porsche!#REF!)</f>
        <v>#REF!</v>
      </c>
      <c r="D1264" s="59" t="e">
        <f>(Porsche!#REF!)</f>
        <v>#REF!</v>
      </c>
      <c r="E1264" s="8" t="e">
        <f>(Porsche!#REF!)</f>
        <v>#REF!</v>
      </c>
      <c r="F1264" s="8" t="e">
        <f>(Porsche!#REF!)</f>
        <v>#REF!</v>
      </c>
      <c r="G1264" s="14" t="e">
        <f>(Porsche!#REF!)</f>
        <v>#REF!</v>
      </c>
      <c r="H1264" s="8" t="e">
        <f>(Porsche!#REF!)</f>
        <v>#REF!</v>
      </c>
      <c r="I1264" s="8" t="e">
        <f>(Porsche!#REF!)</f>
        <v>#REF!</v>
      </c>
      <c r="J1264" s="8" t="e">
        <f>(Porsche!#REF!)</f>
        <v>#REF!</v>
      </c>
      <c r="K1264" s="8" t="e">
        <f>(Porsche!#REF!)</f>
        <v>#REF!</v>
      </c>
      <c r="L1264" s="8" t="e">
        <f>(Porsche!#REF!)</f>
        <v>#REF!</v>
      </c>
      <c r="M1264" s="8" t="e">
        <f>(Porsche!#REF!)</f>
        <v>#REF!</v>
      </c>
      <c r="N1264" s="8" t="e">
        <f>(Porsche!#REF!)</f>
        <v>#REF!</v>
      </c>
      <c r="O1264" s="8" t="e">
        <f>(Porsche!#REF!)</f>
        <v>#REF!</v>
      </c>
      <c r="P1264" s="60" t="e">
        <f>(Porsche!#REF!)</f>
        <v>#REF!</v>
      </c>
      <c r="Q1264" s="8" t="e">
        <f>(Porsche!#REF!)</f>
        <v>#REF!</v>
      </c>
      <c r="R1264" s="14" t="e">
        <f>(Porsche!#REF!)</f>
        <v>#REF!</v>
      </c>
      <c r="S1264" s="8" t="e">
        <f>(Porsche!#REF!)</f>
        <v>#REF!</v>
      </c>
      <c r="T1264" s="8" t="e">
        <f>(Porsche!#REF!)</f>
        <v>#REF!</v>
      </c>
      <c r="U1264" s="8" t="e">
        <f>(Porsche!#REF!)</f>
        <v>#REF!</v>
      </c>
      <c r="V1264" s="8" t="e">
        <f>(Porsche!#REF!)</f>
        <v>#REF!</v>
      </c>
      <c r="W1264" s="8" t="e">
        <f>(Porsche!#REF!)</f>
        <v>#REF!</v>
      </c>
      <c r="X1264" s="8" t="e">
        <f>(Porsche!#REF!)</f>
        <v>#REF!</v>
      </c>
      <c r="Y1264" s="8" t="e">
        <f>(Porsche!#REF!)</f>
        <v>#REF!</v>
      </c>
      <c r="Z1264" s="8" t="e">
        <f>(Porsche!#REF!)</f>
        <v>#REF!</v>
      </c>
      <c r="AA1264" s="8" t="e">
        <f>(Porsche!#REF!)</f>
        <v>#REF!</v>
      </c>
      <c r="AB1264" s="8" t="e">
        <f>(Porsche!#REF!)</f>
        <v>#REF!</v>
      </c>
      <c r="AC1264" s="8" t="e">
        <f>(Porsche!#REF!)</f>
        <v>#REF!</v>
      </c>
      <c r="AD1264" s="8" t="e">
        <f>(Porsche!#REF!)</f>
        <v>#REF!</v>
      </c>
    </row>
    <row r="1265" spans="1:30" customFormat="1" x14ac:dyDescent="0.25">
      <c r="A1265" s="7" t="s">
        <v>1978</v>
      </c>
      <c r="B1265" s="8" t="e">
        <f>(Porsche!#REF!)</f>
        <v>#REF!</v>
      </c>
      <c r="C1265" s="8" t="e">
        <f>(Porsche!#REF!)</f>
        <v>#REF!</v>
      </c>
      <c r="D1265" s="59" t="e">
        <f>(Porsche!#REF!)</f>
        <v>#REF!</v>
      </c>
      <c r="E1265" s="8" t="e">
        <f>(Porsche!#REF!)</f>
        <v>#REF!</v>
      </c>
      <c r="F1265" s="8" t="e">
        <f>(Porsche!#REF!)</f>
        <v>#REF!</v>
      </c>
      <c r="G1265" s="14" t="e">
        <f>(Porsche!#REF!)</f>
        <v>#REF!</v>
      </c>
      <c r="H1265" s="8" t="e">
        <f>(Porsche!#REF!)</f>
        <v>#REF!</v>
      </c>
      <c r="I1265" s="8" t="e">
        <f>(Porsche!#REF!)</f>
        <v>#REF!</v>
      </c>
      <c r="J1265" s="8" t="e">
        <f>(Porsche!#REF!)</f>
        <v>#REF!</v>
      </c>
      <c r="K1265" s="8" t="e">
        <f>(Porsche!#REF!)</f>
        <v>#REF!</v>
      </c>
      <c r="L1265" s="8" t="e">
        <f>(Porsche!#REF!)</f>
        <v>#REF!</v>
      </c>
      <c r="M1265" s="8" t="e">
        <f>(Porsche!#REF!)</f>
        <v>#REF!</v>
      </c>
      <c r="N1265" s="8" t="e">
        <f>(Porsche!#REF!)</f>
        <v>#REF!</v>
      </c>
      <c r="O1265" s="8" t="e">
        <f>(Porsche!#REF!)</f>
        <v>#REF!</v>
      </c>
      <c r="P1265" s="60" t="e">
        <f>(Porsche!#REF!)</f>
        <v>#REF!</v>
      </c>
      <c r="Q1265" s="8" t="e">
        <f>(Porsche!#REF!)</f>
        <v>#REF!</v>
      </c>
      <c r="R1265" s="14" t="e">
        <f>(Porsche!#REF!)</f>
        <v>#REF!</v>
      </c>
      <c r="S1265" s="8" t="e">
        <f>(Porsche!#REF!)</f>
        <v>#REF!</v>
      </c>
      <c r="T1265" s="8" t="e">
        <f>(Porsche!#REF!)</f>
        <v>#REF!</v>
      </c>
      <c r="U1265" s="8" t="e">
        <f>(Porsche!#REF!)</f>
        <v>#REF!</v>
      </c>
      <c r="V1265" s="8" t="e">
        <f>(Porsche!#REF!)</f>
        <v>#REF!</v>
      </c>
      <c r="W1265" s="8" t="e">
        <f>(Porsche!#REF!)</f>
        <v>#REF!</v>
      </c>
      <c r="X1265" s="8" t="e">
        <f>(Porsche!#REF!)</f>
        <v>#REF!</v>
      </c>
      <c r="Y1265" s="8" t="e">
        <f>(Porsche!#REF!)</f>
        <v>#REF!</v>
      </c>
      <c r="Z1265" s="8" t="e">
        <f>(Porsche!#REF!)</f>
        <v>#REF!</v>
      </c>
      <c r="AA1265" s="8" t="e">
        <f>(Porsche!#REF!)</f>
        <v>#REF!</v>
      </c>
      <c r="AB1265" s="8" t="e">
        <f>(Porsche!#REF!)</f>
        <v>#REF!</v>
      </c>
      <c r="AC1265" s="8" t="e">
        <f>(Porsche!#REF!)</f>
        <v>#REF!</v>
      </c>
      <c r="AD1265" s="8" t="e">
        <f>(Porsche!#REF!)</f>
        <v>#REF!</v>
      </c>
    </row>
    <row r="1266" spans="1:30" customFormat="1" x14ac:dyDescent="0.25">
      <c r="A1266" s="7" t="s">
        <v>1978</v>
      </c>
      <c r="B1266" s="8" t="str">
        <f>(Porsche!A50)</f>
        <v>911 Targa 4(S) (991)</v>
      </c>
      <c r="C1266" s="8" t="str">
        <f>(Porsche!B50)</f>
        <v>2014-2016</v>
      </c>
      <c r="D1266" s="59" t="str">
        <f>(Porsche!C50)</f>
        <v>FF11</v>
      </c>
      <c r="E1266" s="8" t="str">
        <f>(Porsche!D50)</f>
        <v>Liquid Metal</v>
      </c>
      <c r="F1266" s="8" t="str">
        <f>(Porsche!E50)</f>
        <v>11H009045023LM</v>
      </c>
      <c r="G1266" s="14">
        <f>(Porsche!F50)</f>
        <v>27</v>
      </c>
      <c r="H1266" s="8" t="str">
        <f>(Porsche!G50)</f>
        <v>20"</v>
      </c>
      <c r="I1266" s="8" t="str">
        <f>(Porsche!H50)</f>
        <v>9.0"</v>
      </c>
      <c r="J1266" s="8" t="str">
        <f>(Porsche!I50)</f>
        <v>45</v>
      </c>
      <c r="K1266" s="8" t="str">
        <f>(Porsche!J50)</f>
        <v>5x130</v>
      </c>
      <c r="L1266" s="8">
        <f>(Porsche!K50)</f>
        <v>71.599999999999994</v>
      </c>
      <c r="M1266" s="8" t="str">
        <f>(Porsche!L50)</f>
        <v>High Offset</v>
      </c>
      <c r="N1266" s="8">
        <f>(Porsche!M50)</f>
        <v>0</v>
      </c>
      <c r="O1266" s="8">
        <f>(Porsche!N50)</f>
        <v>0</v>
      </c>
      <c r="P1266" s="60" t="str">
        <f>(Porsche!O50)</f>
        <v>FF11</v>
      </c>
      <c r="Q1266" s="8" t="str">
        <f>(Porsche!P50)</f>
        <v>11M011545023LM</v>
      </c>
      <c r="R1266" s="14">
        <f>(Porsche!Q50)</f>
        <v>20</v>
      </c>
      <c r="S1266" s="8" t="str">
        <f>(Porsche!R50)</f>
        <v>20"</v>
      </c>
      <c r="T1266" s="8" t="str">
        <f>(Porsche!S50)</f>
        <v>11.5"</v>
      </c>
      <c r="U1266" s="8" t="str">
        <f>(Porsche!T50)</f>
        <v>45</v>
      </c>
      <c r="V1266" s="8" t="str">
        <f>(Porsche!U50)</f>
        <v>5x130</v>
      </c>
      <c r="W1266" s="8">
        <f>(Porsche!V50)</f>
        <v>71.599999999999994</v>
      </c>
      <c r="X1266" s="8" t="str">
        <f>(Porsche!W50)</f>
        <v>Medium Offset</v>
      </c>
      <c r="Y1266" s="8">
        <f>(Porsche!X50)</f>
        <v>0</v>
      </c>
      <c r="Z1266" s="8">
        <f>(Porsche!Y50)</f>
        <v>0</v>
      </c>
      <c r="AA1266" s="8">
        <f>(Porsche!Z50)</f>
        <v>0</v>
      </c>
      <c r="AB1266" s="8">
        <f>(Porsche!AA50)</f>
        <v>0</v>
      </c>
      <c r="AC1266" s="8">
        <f>(Porsche!AB50)</f>
        <v>0</v>
      </c>
      <c r="AD1266" s="8">
        <f>(Porsche!AC50)</f>
        <v>0</v>
      </c>
    </row>
    <row r="1267" spans="1:30" customFormat="1" x14ac:dyDescent="0.25">
      <c r="A1267" s="7" t="s">
        <v>1978</v>
      </c>
      <c r="B1267" s="8" t="e">
        <f>(Porsche!#REF!)</f>
        <v>#REF!</v>
      </c>
      <c r="C1267" s="8" t="e">
        <f>(Porsche!#REF!)</f>
        <v>#REF!</v>
      </c>
      <c r="D1267" s="59" t="e">
        <f>(Porsche!#REF!)</f>
        <v>#REF!</v>
      </c>
      <c r="E1267" s="8" t="e">
        <f>(Porsche!#REF!)</f>
        <v>#REF!</v>
      </c>
      <c r="F1267" s="8" t="e">
        <f>(Porsche!#REF!)</f>
        <v>#REF!</v>
      </c>
      <c r="G1267" s="14" t="e">
        <f>(Porsche!#REF!)</f>
        <v>#REF!</v>
      </c>
      <c r="H1267" s="8" t="e">
        <f>(Porsche!#REF!)</f>
        <v>#REF!</v>
      </c>
      <c r="I1267" s="8" t="e">
        <f>(Porsche!#REF!)</f>
        <v>#REF!</v>
      </c>
      <c r="J1267" s="8" t="e">
        <f>(Porsche!#REF!)</f>
        <v>#REF!</v>
      </c>
      <c r="K1267" s="8" t="e">
        <f>(Porsche!#REF!)</f>
        <v>#REF!</v>
      </c>
      <c r="L1267" s="8" t="e">
        <f>(Porsche!#REF!)</f>
        <v>#REF!</v>
      </c>
      <c r="M1267" s="8" t="e">
        <f>(Porsche!#REF!)</f>
        <v>#REF!</v>
      </c>
      <c r="N1267" s="8" t="e">
        <f>(Porsche!#REF!)</f>
        <v>#REF!</v>
      </c>
      <c r="O1267" s="8" t="e">
        <f>(Porsche!#REF!)</f>
        <v>#REF!</v>
      </c>
      <c r="P1267" s="60" t="e">
        <f>(Porsche!#REF!)</f>
        <v>#REF!</v>
      </c>
      <c r="Q1267" s="8" t="e">
        <f>(Porsche!#REF!)</f>
        <v>#REF!</v>
      </c>
      <c r="R1267" s="14" t="e">
        <f>(Porsche!#REF!)</f>
        <v>#REF!</v>
      </c>
      <c r="S1267" s="8" t="e">
        <f>(Porsche!#REF!)</f>
        <v>#REF!</v>
      </c>
      <c r="T1267" s="8" t="e">
        <f>(Porsche!#REF!)</f>
        <v>#REF!</v>
      </c>
      <c r="U1267" s="8" t="e">
        <f>(Porsche!#REF!)</f>
        <v>#REF!</v>
      </c>
      <c r="V1267" s="8" t="e">
        <f>(Porsche!#REF!)</f>
        <v>#REF!</v>
      </c>
      <c r="W1267" s="8" t="e">
        <f>(Porsche!#REF!)</f>
        <v>#REF!</v>
      </c>
      <c r="X1267" s="8" t="e">
        <f>(Porsche!#REF!)</f>
        <v>#REF!</v>
      </c>
      <c r="Y1267" s="8" t="e">
        <f>(Porsche!#REF!)</f>
        <v>#REF!</v>
      </c>
      <c r="Z1267" s="8" t="e">
        <f>(Porsche!#REF!)</f>
        <v>#REF!</v>
      </c>
      <c r="AA1267" s="8" t="e">
        <f>(Porsche!#REF!)</f>
        <v>#REF!</v>
      </c>
      <c r="AB1267" s="8" t="e">
        <f>(Porsche!#REF!)</f>
        <v>#REF!</v>
      </c>
      <c r="AC1267" s="8" t="e">
        <f>(Porsche!#REF!)</f>
        <v>#REF!</v>
      </c>
      <c r="AD1267" s="8" t="e">
        <f>(Porsche!#REF!)</f>
        <v>#REF!</v>
      </c>
    </row>
    <row r="1268" spans="1:30" customFormat="1" x14ac:dyDescent="0.25">
      <c r="A1268" s="7" t="s">
        <v>1978</v>
      </c>
      <c r="B1268" s="8" t="str">
        <f>(Porsche!A51)</f>
        <v>911 Targa 4(S) (991)</v>
      </c>
      <c r="C1268" s="8" t="str">
        <f>(Porsche!B51)</f>
        <v>2014-2016</v>
      </c>
      <c r="D1268" s="59" t="str">
        <f>(Porsche!C51)</f>
        <v>FF11</v>
      </c>
      <c r="E1268" s="8" t="str">
        <f>(Porsche!D51)</f>
        <v>Raw</v>
      </c>
      <c r="F1268" s="8" t="str">
        <f>(Porsche!E51)</f>
        <v>11H009045023RW</v>
      </c>
      <c r="G1268" s="14">
        <f>(Porsche!F51)</f>
        <v>35</v>
      </c>
      <c r="H1268" s="8" t="str">
        <f>(Porsche!G51)</f>
        <v>20"</v>
      </c>
      <c r="I1268" s="8" t="str">
        <f>(Porsche!H51)</f>
        <v>9.0"</v>
      </c>
      <c r="J1268" s="8" t="str">
        <f>(Porsche!I51)</f>
        <v>45</v>
      </c>
      <c r="K1268" s="8" t="str">
        <f>(Porsche!J51)</f>
        <v>5x130</v>
      </c>
      <c r="L1268" s="8">
        <f>(Porsche!K51)</f>
        <v>71.599999999999994</v>
      </c>
      <c r="M1268" s="8" t="str">
        <f>(Porsche!L51)</f>
        <v>High Offset</v>
      </c>
      <c r="N1268" s="8">
        <f>(Porsche!M51)</f>
        <v>0</v>
      </c>
      <c r="O1268" s="8">
        <f>(Porsche!N51)</f>
        <v>0</v>
      </c>
      <c r="P1268" s="60" t="str">
        <f>(Porsche!O51)</f>
        <v>FF11</v>
      </c>
      <c r="Q1268" s="8" t="str">
        <f>(Porsche!P51)</f>
        <v>11M011545023RW</v>
      </c>
      <c r="R1268" s="14">
        <f>(Porsche!Q51)</f>
        <v>14</v>
      </c>
      <c r="S1268" s="8" t="str">
        <f>(Porsche!R51)</f>
        <v>20"</v>
      </c>
      <c r="T1268" s="8" t="str">
        <f>(Porsche!S51)</f>
        <v>11.5"</v>
      </c>
      <c r="U1268" s="8" t="str">
        <f>(Porsche!T51)</f>
        <v>45</v>
      </c>
      <c r="V1268" s="8" t="str">
        <f>(Porsche!U51)</f>
        <v>5x130</v>
      </c>
      <c r="W1268" s="8">
        <f>(Porsche!V51)</f>
        <v>71.599999999999994</v>
      </c>
      <c r="X1268" s="8" t="str">
        <f>(Porsche!W51)</f>
        <v>Medium Offset</v>
      </c>
      <c r="Y1268" s="8">
        <f>(Porsche!X51)</f>
        <v>0</v>
      </c>
      <c r="Z1268" s="8">
        <f>(Porsche!Y51)</f>
        <v>0</v>
      </c>
      <c r="AA1268" s="8">
        <f>(Porsche!Z51)</f>
        <v>0</v>
      </c>
      <c r="AB1268" s="8">
        <f>(Porsche!AA51)</f>
        <v>0</v>
      </c>
      <c r="AC1268" s="8">
        <f>(Porsche!AB51)</f>
        <v>0</v>
      </c>
      <c r="AD1268" s="8">
        <f>(Porsche!AC51)</f>
        <v>0</v>
      </c>
    </row>
    <row r="1269" spans="1:30" customFormat="1" x14ac:dyDescent="0.25">
      <c r="A1269" s="7" t="s">
        <v>1978</v>
      </c>
      <c r="B1269" s="8" t="e">
        <f>(Porsche!#REF!)</f>
        <v>#REF!</v>
      </c>
      <c r="C1269" s="8" t="e">
        <f>(Porsche!#REF!)</f>
        <v>#REF!</v>
      </c>
      <c r="D1269" s="59" t="e">
        <f>(Porsche!#REF!)</f>
        <v>#REF!</v>
      </c>
      <c r="E1269" s="8" t="e">
        <f>(Porsche!#REF!)</f>
        <v>#REF!</v>
      </c>
      <c r="F1269" s="8" t="e">
        <f>(Porsche!#REF!)</f>
        <v>#REF!</v>
      </c>
      <c r="G1269" s="14" t="e">
        <f>(Porsche!#REF!)</f>
        <v>#REF!</v>
      </c>
      <c r="H1269" s="8" t="e">
        <f>(Porsche!#REF!)</f>
        <v>#REF!</v>
      </c>
      <c r="I1269" s="8" t="e">
        <f>(Porsche!#REF!)</f>
        <v>#REF!</v>
      </c>
      <c r="J1269" s="8" t="e">
        <f>(Porsche!#REF!)</f>
        <v>#REF!</v>
      </c>
      <c r="K1269" s="8" t="e">
        <f>(Porsche!#REF!)</f>
        <v>#REF!</v>
      </c>
      <c r="L1269" s="8" t="e">
        <f>(Porsche!#REF!)</f>
        <v>#REF!</v>
      </c>
      <c r="M1269" s="8" t="e">
        <f>(Porsche!#REF!)</f>
        <v>#REF!</v>
      </c>
      <c r="N1269" s="8" t="e">
        <f>(Porsche!#REF!)</f>
        <v>#REF!</v>
      </c>
      <c r="O1269" s="8" t="e">
        <f>(Porsche!#REF!)</f>
        <v>#REF!</v>
      </c>
      <c r="P1269" s="60" t="e">
        <f>(Porsche!#REF!)</f>
        <v>#REF!</v>
      </c>
      <c r="Q1269" s="8" t="e">
        <f>(Porsche!#REF!)</f>
        <v>#REF!</v>
      </c>
      <c r="R1269" s="14" t="e">
        <f>(Porsche!#REF!)</f>
        <v>#REF!</v>
      </c>
      <c r="S1269" s="8" t="e">
        <f>(Porsche!#REF!)</f>
        <v>#REF!</v>
      </c>
      <c r="T1269" s="8" t="e">
        <f>(Porsche!#REF!)</f>
        <v>#REF!</v>
      </c>
      <c r="U1269" s="8" t="e">
        <f>(Porsche!#REF!)</f>
        <v>#REF!</v>
      </c>
      <c r="V1269" s="8" t="e">
        <f>(Porsche!#REF!)</f>
        <v>#REF!</v>
      </c>
      <c r="W1269" s="8" t="e">
        <f>(Porsche!#REF!)</f>
        <v>#REF!</v>
      </c>
      <c r="X1269" s="8" t="e">
        <f>(Porsche!#REF!)</f>
        <v>#REF!</v>
      </c>
      <c r="Y1269" s="8" t="e">
        <f>(Porsche!#REF!)</f>
        <v>#REF!</v>
      </c>
      <c r="Z1269" s="8" t="e">
        <f>(Porsche!#REF!)</f>
        <v>#REF!</v>
      </c>
      <c r="AA1269" s="8" t="e">
        <f>(Porsche!#REF!)</f>
        <v>#REF!</v>
      </c>
      <c r="AB1269" s="8" t="e">
        <f>(Porsche!#REF!)</f>
        <v>#REF!</v>
      </c>
      <c r="AC1269" s="8" t="e">
        <f>(Porsche!#REF!)</f>
        <v>#REF!</v>
      </c>
      <c r="AD1269" s="8" t="e">
        <f>(Porsche!#REF!)</f>
        <v>#REF!</v>
      </c>
    </row>
    <row r="1270" spans="1:30" customFormat="1" x14ac:dyDescent="0.25">
      <c r="A1270" s="7" t="s">
        <v>1978</v>
      </c>
      <c r="B1270" s="8" t="str">
        <f>(Porsche!A54)</f>
        <v>911 Targa 4(S) (991.2)</v>
      </c>
      <c r="C1270" s="8" t="str">
        <f>(Porsche!B54)</f>
        <v>2016-2019</v>
      </c>
      <c r="D1270" s="59" t="str">
        <f>(Porsche!C54)</f>
        <v>FF01</v>
      </c>
      <c r="E1270" s="8" t="str">
        <f>(Porsche!D54)</f>
        <v>Tarmac</v>
      </c>
      <c r="F1270" s="8" t="str">
        <f>(Porsche!E54)</f>
        <v>01H908550022TM</v>
      </c>
      <c r="G1270" s="14">
        <f>(Porsche!F54)</f>
        <v>34</v>
      </c>
      <c r="H1270" s="8" t="str">
        <f>(Porsche!G54)</f>
        <v>19"</v>
      </c>
      <c r="I1270" s="8" t="str">
        <f>(Porsche!H54)</f>
        <v>8.5"</v>
      </c>
      <c r="J1270" s="8" t="str">
        <f>(Porsche!I54)</f>
        <v>50</v>
      </c>
      <c r="K1270" s="8" t="str">
        <f>(Porsche!J54)</f>
        <v>5x130</v>
      </c>
      <c r="L1270" s="8">
        <f>(Porsche!K54)</f>
        <v>71.599999999999994</v>
      </c>
      <c r="M1270" s="8" t="str">
        <f>(Porsche!L54)</f>
        <v>High Offset</v>
      </c>
      <c r="N1270" s="8">
        <f>(Porsche!M54)</f>
        <v>22.2</v>
      </c>
      <c r="O1270" s="8" t="str">
        <f>(Porsche!N54)</f>
        <v>235/40R19</v>
      </c>
      <c r="P1270" s="60" t="str">
        <f>(Porsche!O54)</f>
        <v>FF01</v>
      </c>
      <c r="Q1270" s="8" t="str">
        <f>(Porsche!P54)</f>
        <v>01M911060022TM</v>
      </c>
      <c r="R1270" s="14">
        <f>(Porsche!Q54)</f>
        <v>17</v>
      </c>
      <c r="S1270" s="8" t="str">
        <f>(Porsche!R54)</f>
        <v>19"</v>
      </c>
      <c r="T1270" s="8" t="str">
        <f>(Porsche!S54)</f>
        <v>11.0"</v>
      </c>
      <c r="U1270" s="8" t="str">
        <f>(Porsche!T54)</f>
        <v>60</v>
      </c>
      <c r="V1270" s="8" t="str">
        <f>(Porsche!U54)</f>
        <v>5x130</v>
      </c>
      <c r="W1270" s="8">
        <f>(Porsche!V54)</f>
        <v>71.599999999999994</v>
      </c>
      <c r="X1270" s="8" t="str">
        <f>(Porsche!W54)</f>
        <v>Medium Offset</v>
      </c>
      <c r="Y1270" s="8">
        <f>(Porsche!X54)</f>
        <v>24.6</v>
      </c>
      <c r="Z1270" s="8" t="str">
        <f>(Porsche!Y54)</f>
        <v>285/35R19 - 295/35R19*</v>
      </c>
      <c r="AA1270" s="8" t="str">
        <f>(Porsche!Z54)</f>
        <v>Spacers recommended: Front 7mm with 37mm length lug bolts, Rear 15mm hub centric rear spacer with 45mm length Lug bolts (not included)</v>
      </c>
      <c r="AB1270" s="8" t="str">
        <f>(Porsche!AA54)</f>
        <v>Conical Seat (included)</v>
      </c>
      <c r="AC1270" s="8">
        <f>(Porsche!AB54)</f>
        <v>0</v>
      </c>
      <c r="AD1270" s="8" t="str">
        <f>(Porsche!AC54)</f>
        <v>Porsche OEM Size Cap</v>
      </c>
    </row>
    <row r="1271" spans="1:30" customFormat="1" x14ac:dyDescent="0.25">
      <c r="A1271" s="7" t="s">
        <v>1978</v>
      </c>
      <c r="B1271" s="8" t="str">
        <f>(Porsche!A55)</f>
        <v>911 Targa 4(S) (991.2)</v>
      </c>
      <c r="C1271" s="8" t="str">
        <f>(Porsche!B55)</f>
        <v>2016-2019</v>
      </c>
      <c r="D1271" s="59" t="str">
        <f>(Porsche!C55)</f>
        <v>FF01</v>
      </c>
      <c r="E1271" s="8" t="str">
        <f>(Porsche!D55)</f>
        <v>Liquid Silver</v>
      </c>
      <c r="F1271" s="8" t="str">
        <f>(Porsche!E55)</f>
        <v>01H008550022LS</v>
      </c>
      <c r="G1271" s="14">
        <f>(Porsche!F55)</f>
        <v>2</v>
      </c>
      <c r="H1271" s="8" t="str">
        <f>(Porsche!G55)</f>
        <v>20"</v>
      </c>
      <c r="I1271" s="8" t="str">
        <f>(Porsche!H55)</f>
        <v>8.5"</v>
      </c>
      <c r="J1271" s="8" t="str">
        <f>(Porsche!I55)</f>
        <v>50</v>
      </c>
      <c r="K1271" s="8" t="str">
        <f>(Porsche!J55)</f>
        <v>5x130</v>
      </c>
      <c r="L1271" s="8">
        <f>(Porsche!K55)</f>
        <v>71.599999999999994</v>
      </c>
      <c r="M1271" s="8" t="str">
        <f>(Porsche!L55)</f>
        <v>High Offset</v>
      </c>
      <c r="N1271" s="8">
        <f>(Porsche!M55)</f>
        <v>23.8</v>
      </c>
      <c r="O1271" s="8" t="str">
        <f>(Porsche!N55)</f>
        <v>245/35R20</v>
      </c>
      <c r="P1271" s="60" t="str">
        <f>(Porsche!O55)</f>
        <v>FF01</v>
      </c>
      <c r="Q1271" s="8" t="str">
        <f>(Porsche!P55)</f>
        <v>01M011060022LS</v>
      </c>
      <c r="R1271" s="14">
        <f>(Porsche!Q55)</f>
        <v>1</v>
      </c>
      <c r="S1271" s="8" t="str">
        <f>(Porsche!R55)</f>
        <v>20"</v>
      </c>
      <c r="T1271" s="8" t="str">
        <f>(Porsche!S55)</f>
        <v>11.0"</v>
      </c>
      <c r="U1271" s="8" t="str">
        <f>(Porsche!T55)</f>
        <v>60</v>
      </c>
      <c r="V1271" s="8" t="str">
        <f>(Porsche!U55)</f>
        <v>5x130</v>
      </c>
      <c r="W1271" s="8">
        <f>(Porsche!V55)</f>
        <v>71.599999999999994</v>
      </c>
      <c r="X1271" s="8" t="str">
        <f>(Porsche!W55)</f>
        <v>Medium Offset</v>
      </c>
      <c r="Y1271" s="8">
        <f>(Porsche!X55)</f>
        <v>24.6</v>
      </c>
      <c r="Z1271" s="8" t="str">
        <f>(Porsche!Y55)</f>
        <v>305/30R20</v>
      </c>
      <c r="AA1271" s="8" t="str">
        <f>(Porsche!Z55)</f>
        <v>Spacers recommended: Front 7mm with 37mm length lug bolts, Rear 15mm hub centric rear spacer with 45mm length Lug bolts (not included)</v>
      </c>
      <c r="AB1271" s="8" t="str">
        <f>(Porsche!AA55)</f>
        <v>Conical Seat (included)</v>
      </c>
      <c r="AC1271" s="8">
        <f>(Porsche!AB55)</f>
        <v>0</v>
      </c>
      <c r="AD1271" s="8" t="str">
        <f>(Porsche!AC55)</f>
        <v>Porsche OEM Size Cap</v>
      </c>
    </row>
    <row r="1272" spans="1:30" customFormat="1" x14ac:dyDescent="0.25">
      <c r="A1272" s="7" t="s">
        <v>1978</v>
      </c>
      <c r="B1272" s="8" t="str">
        <f>(Porsche!A56)</f>
        <v>911 Targa 4(S) (991.2)</v>
      </c>
      <c r="C1272" s="8" t="str">
        <f>(Porsche!B56)</f>
        <v>2016-2019</v>
      </c>
      <c r="D1272" s="59" t="str">
        <f>(Porsche!C56)</f>
        <v>FF01</v>
      </c>
      <c r="E1272" s="8" t="str">
        <f>(Porsche!D56)</f>
        <v>Tarmac</v>
      </c>
      <c r="F1272" s="8" t="str">
        <f>(Porsche!E56)</f>
        <v>01H008550022TM</v>
      </c>
      <c r="G1272" s="14">
        <f>(Porsche!F56)</f>
        <v>32</v>
      </c>
      <c r="H1272" s="8" t="str">
        <f>(Porsche!G56)</f>
        <v>20"</v>
      </c>
      <c r="I1272" s="8" t="str">
        <f>(Porsche!H56)</f>
        <v>8.5"</v>
      </c>
      <c r="J1272" s="8" t="str">
        <f>(Porsche!I56)</f>
        <v>50</v>
      </c>
      <c r="K1272" s="8" t="str">
        <f>(Porsche!J56)</f>
        <v>5x130</v>
      </c>
      <c r="L1272" s="8">
        <f>(Porsche!K56)</f>
        <v>71.599999999999994</v>
      </c>
      <c r="M1272" s="8" t="str">
        <f>(Porsche!L56)</f>
        <v>High Offset</v>
      </c>
      <c r="N1272" s="8">
        <f>(Porsche!M56)</f>
        <v>23.8</v>
      </c>
      <c r="O1272" s="8" t="str">
        <f>(Porsche!N56)</f>
        <v>245/35R20</v>
      </c>
      <c r="P1272" s="60" t="str">
        <f>(Porsche!O56)</f>
        <v>FF01</v>
      </c>
      <c r="Q1272" s="8" t="str">
        <f>(Porsche!P56)</f>
        <v>01M011060022TM</v>
      </c>
      <c r="R1272" s="14">
        <f>(Porsche!Q56)</f>
        <v>35</v>
      </c>
      <c r="S1272" s="8" t="str">
        <f>(Porsche!R56)</f>
        <v>20"</v>
      </c>
      <c r="T1272" s="8" t="str">
        <f>(Porsche!S56)</f>
        <v>11.0"</v>
      </c>
      <c r="U1272" s="8" t="str">
        <f>(Porsche!T56)</f>
        <v>60</v>
      </c>
      <c r="V1272" s="8" t="str">
        <f>(Porsche!U56)</f>
        <v>5x130</v>
      </c>
      <c r="W1272" s="8">
        <f>(Porsche!V56)</f>
        <v>71.599999999999994</v>
      </c>
      <c r="X1272" s="8" t="str">
        <f>(Porsche!W56)</f>
        <v>Medium Offset</v>
      </c>
      <c r="Y1272" s="8">
        <f>(Porsche!X56)</f>
        <v>24.6</v>
      </c>
      <c r="Z1272" s="8" t="str">
        <f>(Porsche!Y56)</f>
        <v>305/30R20</v>
      </c>
      <c r="AA1272" s="8" t="str">
        <f>(Porsche!Z56)</f>
        <v>Spacers recommended: Front 7mm with 37mm length lug bolts, Rear 15mm hub centric rear spacer with 45mm length Lug bolts (not included)</v>
      </c>
      <c r="AB1272" s="8" t="str">
        <f>(Porsche!AA56)</f>
        <v>Conical Seat (included)</v>
      </c>
      <c r="AC1272" s="8">
        <f>(Porsche!AB56)</f>
        <v>0</v>
      </c>
      <c r="AD1272" s="8" t="str">
        <f>(Porsche!AC56)</f>
        <v>Porsche OEM Size Cap</v>
      </c>
    </row>
    <row r="1273" spans="1:30" customFormat="1" x14ac:dyDescent="0.25">
      <c r="A1273" s="7" t="s">
        <v>1978</v>
      </c>
      <c r="B1273" s="8" t="str">
        <f>(Porsche!A57)</f>
        <v>911 Turbo (996)</v>
      </c>
      <c r="C1273" s="8" t="str">
        <f>(Porsche!B57)</f>
        <v>2001-2005</v>
      </c>
      <c r="D1273" s="59" t="str">
        <f>(Porsche!C57)</f>
        <v>FF01</v>
      </c>
      <c r="E1273" s="8" t="str">
        <f>(Porsche!D57)</f>
        <v>Liquid Silver</v>
      </c>
      <c r="F1273" s="8" t="str">
        <f>(Porsche!E57)</f>
        <v>01H908550022LS</v>
      </c>
      <c r="G1273" s="14">
        <f>(Porsche!F57)</f>
        <v>7</v>
      </c>
      <c r="H1273" s="8" t="str">
        <f>(Porsche!G57)</f>
        <v>19"</v>
      </c>
      <c r="I1273" s="8" t="str">
        <f>(Porsche!H57)</f>
        <v>8.5"</v>
      </c>
      <c r="J1273" s="8" t="str">
        <f>(Porsche!I57)</f>
        <v>50</v>
      </c>
      <c r="K1273" s="8" t="str">
        <f>(Porsche!J57)</f>
        <v>5x130</v>
      </c>
      <c r="L1273" s="8">
        <f>(Porsche!K57)</f>
        <v>71.599999999999994</v>
      </c>
      <c r="M1273" s="8" t="str">
        <f>(Porsche!L57)</f>
        <v>High Offset</v>
      </c>
      <c r="N1273" s="8">
        <f>(Porsche!M57)</f>
        <v>22.2</v>
      </c>
      <c r="O1273" s="8" t="str">
        <f>(Porsche!N57)</f>
        <v>235/35R19</v>
      </c>
      <c r="P1273" s="60" t="str">
        <f>(Porsche!O57)</f>
        <v>FF01</v>
      </c>
      <c r="Q1273" s="8" t="str">
        <f>(Porsche!P57)</f>
        <v>01M911035022LS</v>
      </c>
      <c r="R1273" s="14">
        <f>(Porsche!Q57)</f>
        <v>6</v>
      </c>
      <c r="S1273" s="8" t="str">
        <f>(Porsche!R57)</f>
        <v>19"</v>
      </c>
      <c r="T1273" s="8" t="str">
        <f>(Porsche!S57)</f>
        <v>11.0"</v>
      </c>
      <c r="U1273" s="8" t="str">
        <f>(Porsche!T57)</f>
        <v>35</v>
      </c>
      <c r="V1273" s="8" t="str">
        <f>(Porsche!U57)</f>
        <v>5x130</v>
      </c>
      <c r="W1273" s="8">
        <f>(Porsche!V57)</f>
        <v>71.599999999999994</v>
      </c>
      <c r="X1273" s="8" t="str">
        <f>(Porsche!W57)</f>
        <v>Medium Offset</v>
      </c>
      <c r="Y1273" s="8">
        <f>(Porsche!X57)</f>
        <v>26.6</v>
      </c>
      <c r="Z1273" s="8" t="str">
        <f>(Porsche!Y57)</f>
        <v>315/25R19</v>
      </c>
      <c r="AA1273" s="8">
        <f>(Porsche!Z57)</f>
        <v>0</v>
      </c>
      <c r="AB1273" s="8" t="str">
        <f>(Porsche!AA57)</f>
        <v>Conical Seat (included)</v>
      </c>
      <c r="AC1273" s="8" t="str">
        <f>(Porsche!AB57)</f>
        <v>LBM1415027C60-ZN</v>
      </c>
      <c r="AD1273" s="8" t="str">
        <f>(Porsche!AC57)</f>
        <v>Porsche OEM Size Cap</v>
      </c>
    </row>
    <row r="1274" spans="1:30" customFormat="1" x14ac:dyDescent="0.25">
      <c r="A1274" s="7" t="s">
        <v>1978</v>
      </c>
      <c r="B1274" s="8" t="str">
        <f>(Porsche!A58)</f>
        <v>911 Turbo (996)</v>
      </c>
      <c r="C1274" s="8" t="str">
        <f>(Porsche!B58)</f>
        <v>2001-2005</v>
      </c>
      <c r="D1274" s="59" t="str">
        <f>(Porsche!C58)</f>
        <v>FF01</v>
      </c>
      <c r="E1274" s="8" t="str">
        <f>(Porsche!D58)</f>
        <v>Tarmac</v>
      </c>
      <c r="F1274" s="8" t="str">
        <f>(Porsche!E58)</f>
        <v>01H908550022TM</v>
      </c>
      <c r="G1274" s="14">
        <f>(Porsche!F58)</f>
        <v>34</v>
      </c>
      <c r="H1274" s="8" t="str">
        <f>(Porsche!G58)</f>
        <v>19"</v>
      </c>
      <c r="I1274" s="8" t="str">
        <f>(Porsche!H58)</f>
        <v>8.5"</v>
      </c>
      <c r="J1274" s="8" t="str">
        <f>(Porsche!I58)</f>
        <v>50</v>
      </c>
      <c r="K1274" s="8" t="str">
        <f>(Porsche!J58)</f>
        <v>5x130</v>
      </c>
      <c r="L1274" s="8">
        <f>(Porsche!K58)</f>
        <v>71.599999999999994</v>
      </c>
      <c r="M1274" s="8" t="str">
        <f>(Porsche!L58)</f>
        <v>High Offset</v>
      </c>
      <c r="N1274" s="8">
        <f>(Porsche!M58)</f>
        <v>22.2</v>
      </c>
      <c r="O1274" s="8" t="str">
        <f>(Porsche!N58)</f>
        <v>235/35R19</v>
      </c>
      <c r="P1274" s="60" t="str">
        <f>(Porsche!O58)</f>
        <v>FF01</v>
      </c>
      <c r="Q1274" s="8" t="str">
        <f>(Porsche!P58)</f>
        <v>01M911035022TM</v>
      </c>
      <c r="R1274" s="14">
        <f>(Porsche!Q58)</f>
        <v>3</v>
      </c>
      <c r="S1274" s="8" t="str">
        <f>(Porsche!R58)</f>
        <v>19"</v>
      </c>
      <c r="T1274" s="8" t="str">
        <f>(Porsche!S58)</f>
        <v>11.0"</v>
      </c>
      <c r="U1274" s="8" t="str">
        <f>(Porsche!T58)</f>
        <v>35</v>
      </c>
      <c r="V1274" s="8" t="str">
        <f>(Porsche!U58)</f>
        <v>5x130</v>
      </c>
      <c r="W1274" s="8">
        <f>(Porsche!V58)</f>
        <v>71.599999999999994</v>
      </c>
      <c r="X1274" s="8" t="str">
        <f>(Porsche!W58)</f>
        <v>Medium Offset</v>
      </c>
      <c r="Y1274" s="8">
        <f>(Porsche!X58)</f>
        <v>26.6</v>
      </c>
      <c r="Z1274" s="8" t="str">
        <f>(Porsche!Y58)</f>
        <v>315/25R19</v>
      </c>
      <c r="AA1274" s="8">
        <f>(Porsche!Z58)</f>
        <v>0</v>
      </c>
      <c r="AB1274" s="8" t="str">
        <f>(Porsche!AA58)</f>
        <v>Conical Seat (included)</v>
      </c>
      <c r="AC1274" s="8" t="str">
        <f>(Porsche!AB58)</f>
        <v>LBM1415027C60-ZN</v>
      </c>
      <c r="AD1274" s="8" t="str">
        <f>(Porsche!AC58)</f>
        <v>Porsche OEM Size Cap</v>
      </c>
    </row>
    <row r="1275" spans="1:30" customFormat="1" x14ac:dyDescent="0.25">
      <c r="A1275" s="7" t="s">
        <v>1978</v>
      </c>
      <c r="B1275" s="8" t="str">
        <f>(Porsche!A59)</f>
        <v>911 Turbo(S) (991)</v>
      </c>
      <c r="C1275" s="8" t="str">
        <f>(Porsche!B59)</f>
        <v>2013-2016</v>
      </c>
      <c r="D1275" s="59" t="str">
        <f>(Porsche!C59)</f>
        <v>FF01</v>
      </c>
      <c r="E1275" s="8" t="str">
        <f>(Porsche!D59)</f>
        <v>Liquid Silver</v>
      </c>
      <c r="F1275" s="8" t="str">
        <f>(Porsche!E59)</f>
        <v>01H008550022LS</v>
      </c>
      <c r="G1275" s="14">
        <f>(Porsche!F59)</f>
        <v>2</v>
      </c>
      <c r="H1275" s="8" t="str">
        <f>(Porsche!G59)</f>
        <v>20"</v>
      </c>
      <c r="I1275" s="8" t="str">
        <f>(Porsche!H59)</f>
        <v>8.5"</v>
      </c>
      <c r="J1275" s="8" t="str">
        <f>(Porsche!I59)</f>
        <v>50</v>
      </c>
      <c r="K1275" s="8" t="str">
        <f>(Porsche!J59)</f>
        <v>5x130</v>
      </c>
      <c r="L1275" s="8">
        <f>(Porsche!K59)</f>
        <v>71.599999999999994</v>
      </c>
      <c r="M1275" s="8" t="str">
        <f>(Porsche!L59)</f>
        <v>High Offset</v>
      </c>
      <c r="N1275" s="8">
        <f>(Porsche!M59)</f>
        <v>23.8</v>
      </c>
      <c r="O1275" s="8" t="str">
        <f>(Porsche!N59)</f>
        <v>245/35R20</v>
      </c>
      <c r="P1275" s="60" t="str">
        <f>(Porsche!O59)</f>
        <v>FF01</v>
      </c>
      <c r="Q1275" s="8" t="str">
        <f>(Porsche!P59)</f>
        <v>01M011060022LS</v>
      </c>
      <c r="R1275" s="14">
        <f>(Porsche!Q59)</f>
        <v>1</v>
      </c>
      <c r="S1275" s="8" t="str">
        <f>(Porsche!R59)</f>
        <v>20"</v>
      </c>
      <c r="T1275" s="8" t="str">
        <f>(Porsche!S59)</f>
        <v>11.0"</v>
      </c>
      <c r="U1275" s="8" t="str">
        <f>(Porsche!T59)</f>
        <v>60</v>
      </c>
      <c r="V1275" s="8" t="str">
        <f>(Porsche!U59)</f>
        <v>5x130</v>
      </c>
      <c r="W1275" s="8">
        <f>(Porsche!V59)</f>
        <v>71.599999999999994</v>
      </c>
      <c r="X1275" s="8" t="str">
        <f>(Porsche!W59)</f>
        <v>Medium Offset</v>
      </c>
      <c r="Y1275" s="8">
        <f>(Porsche!X59)</f>
        <v>24.6</v>
      </c>
      <c r="Z1275" s="8" t="str">
        <f>(Porsche!Y59)</f>
        <v>305/30R20</v>
      </c>
      <c r="AA1275" s="8" t="str">
        <f>(Porsche!Z59)</f>
        <v>Spacers recommended: Front 7mm with 37mm length lug bolts, Rear 15mm hub centric rear spacer with 45mm length Lug bolts (not included)</v>
      </c>
      <c r="AB1275" s="8" t="str">
        <f>(Porsche!AA59)</f>
        <v>Conical Seat (included)</v>
      </c>
      <c r="AC1275" s="8">
        <f>(Porsche!AB59)</f>
        <v>0</v>
      </c>
      <c r="AD1275" s="8" t="str">
        <f>(Porsche!AC59)</f>
        <v>Porsche OEM Size Cap</v>
      </c>
    </row>
    <row r="1276" spans="1:30" customFormat="1" x14ac:dyDescent="0.25">
      <c r="A1276" s="7" t="s">
        <v>1978</v>
      </c>
      <c r="B1276" s="8" t="str">
        <f>(Porsche!A60)</f>
        <v>911 Turbo(S) (991)</v>
      </c>
      <c r="C1276" s="8" t="str">
        <f>(Porsche!B60)</f>
        <v>2013-2016</v>
      </c>
      <c r="D1276" s="59" t="str">
        <f>(Porsche!C60)</f>
        <v>FF01</v>
      </c>
      <c r="E1276" s="8" t="str">
        <f>(Porsche!D60)</f>
        <v>Tarmac</v>
      </c>
      <c r="F1276" s="8" t="str">
        <f>(Porsche!E60)</f>
        <v>01H008550022TM</v>
      </c>
      <c r="G1276" s="14">
        <f>(Porsche!F60)</f>
        <v>32</v>
      </c>
      <c r="H1276" s="8" t="str">
        <f>(Porsche!G60)</f>
        <v>20"</v>
      </c>
      <c r="I1276" s="8" t="str">
        <f>(Porsche!H60)</f>
        <v>8.5"</v>
      </c>
      <c r="J1276" s="8" t="str">
        <f>(Porsche!I60)</f>
        <v>50</v>
      </c>
      <c r="K1276" s="8" t="str">
        <f>(Porsche!J60)</f>
        <v>5x130</v>
      </c>
      <c r="L1276" s="8">
        <f>(Porsche!K60)</f>
        <v>71.599999999999994</v>
      </c>
      <c r="M1276" s="8" t="str">
        <f>(Porsche!L60)</f>
        <v>High Offset</v>
      </c>
      <c r="N1276" s="8">
        <f>(Porsche!M60)</f>
        <v>23.8</v>
      </c>
      <c r="O1276" s="8" t="str">
        <f>(Porsche!N60)</f>
        <v>245/35R20</v>
      </c>
      <c r="P1276" s="60" t="str">
        <f>(Porsche!O60)</f>
        <v>FF01</v>
      </c>
      <c r="Q1276" s="8" t="str">
        <f>(Porsche!P60)</f>
        <v>01M011060022TM</v>
      </c>
      <c r="R1276" s="14">
        <f>(Porsche!Q60)</f>
        <v>35</v>
      </c>
      <c r="S1276" s="8" t="str">
        <f>(Porsche!R60)</f>
        <v>20"</v>
      </c>
      <c r="T1276" s="8" t="str">
        <f>(Porsche!S60)</f>
        <v>11.0"</v>
      </c>
      <c r="U1276" s="8" t="str">
        <f>(Porsche!T60)</f>
        <v>60</v>
      </c>
      <c r="V1276" s="8" t="str">
        <f>(Porsche!U60)</f>
        <v>5x130</v>
      </c>
      <c r="W1276" s="8">
        <f>(Porsche!V60)</f>
        <v>71.599999999999994</v>
      </c>
      <c r="X1276" s="8" t="str">
        <f>(Porsche!W60)</f>
        <v>Medium Offset</v>
      </c>
      <c r="Y1276" s="8">
        <f>(Porsche!X60)</f>
        <v>24.6</v>
      </c>
      <c r="Z1276" s="8" t="str">
        <f>(Porsche!Y60)</f>
        <v>305/30R20</v>
      </c>
      <c r="AA1276" s="8" t="str">
        <f>(Porsche!Z60)</f>
        <v>Spacers recommended: Front 7mm with 37mm length lug bolts, Rear 15mm hub centric rear spacer with 45mm length Lug bolts (not included)</v>
      </c>
      <c r="AB1276" s="8" t="str">
        <f>(Porsche!AA60)</f>
        <v>Conical Seat (included)</v>
      </c>
      <c r="AC1276" s="8">
        <f>(Porsche!AB60)</f>
        <v>0</v>
      </c>
      <c r="AD1276" s="8" t="str">
        <f>(Porsche!AC60)</f>
        <v>Porsche OEM Size Cap</v>
      </c>
    </row>
    <row r="1277" spans="1:30" customFormat="1" x14ac:dyDescent="0.25">
      <c r="A1277" s="7" t="s">
        <v>1978</v>
      </c>
      <c r="B1277" s="8" t="str">
        <f>(Porsche!A61)</f>
        <v>911 Turbo(S) (991)</v>
      </c>
      <c r="C1277" s="8" t="str">
        <f>(Porsche!B61)</f>
        <v>2013-2016</v>
      </c>
      <c r="D1277" s="59" t="str">
        <f>(Porsche!C61)</f>
        <v>FF04</v>
      </c>
      <c r="E1277" s="8" t="str">
        <f>(Porsche!D61)</f>
        <v>Liquid Metal</v>
      </c>
      <c r="F1277" s="8" t="str">
        <f>(Porsche!E61)</f>
        <v>04H009045023LM</v>
      </c>
      <c r="G1277" s="14">
        <f>(Porsche!F61)</f>
        <v>30</v>
      </c>
      <c r="H1277" s="8" t="str">
        <f>(Porsche!G61)</f>
        <v>20"</v>
      </c>
      <c r="I1277" s="8" t="str">
        <f>(Porsche!H61)</f>
        <v>9.0"</v>
      </c>
      <c r="J1277" s="8" t="str">
        <f>(Porsche!I61)</f>
        <v>45</v>
      </c>
      <c r="K1277" s="8" t="str">
        <f>(Porsche!J61)</f>
        <v>5x130</v>
      </c>
      <c r="L1277" s="8">
        <f>(Porsche!K61)</f>
        <v>71.599999999999994</v>
      </c>
      <c r="M1277" s="8" t="str">
        <f>(Porsche!L61)</f>
        <v>High Offset</v>
      </c>
      <c r="N1277" s="8">
        <f>(Porsche!M61)</f>
        <v>24.4</v>
      </c>
      <c r="O1277" s="8" t="str">
        <f>(Porsche!N61)</f>
        <v>245/35R20</v>
      </c>
      <c r="P1277" s="60" t="str">
        <f>(Porsche!O61)</f>
        <v>FF04</v>
      </c>
      <c r="Q1277" s="8" t="str">
        <f>(Porsche!P61)</f>
        <v>04L011045023LM</v>
      </c>
      <c r="R1277" s="14">
        <f>(Porsche!Q61)</f>
        <v>9</v>
      </c>
      <c r="S1277" s="8" t="str">
        <f>(Porsche!R61)</f>
        <v>20"</v>
      </c>
      <c r="T1277" s="8" t="str">
        <f>(Porsche!S61)</f>
        <v>11.0"</v>
      </c>
      <c r="U1277" s="8" t="str">
        <f>(Porsche!T61)</f>
        <v>45</v>
      </c>
      <c r="V1277" s="8" t="str">
        <f>(Porsche!U61)</f>
        <v>5x130</v>
      </c>
      <c r="W1277" s="8">
        <f>(Porsche!V61)</f>
        <v>71.599999999999994</v>
      </c>
      <c r="X1277" s="8" t="str">
        <f>(Porsche!W61)</f>
        <v>Low Offset</v>
      </c>
      <c r="Y1277" s="8">
        <f>(Porsche!X61)</f>
        <v>24.4</v>
      </c>
      <c r="Z1277" s="8" t="str">
        <f>(Porsche!Y61)</f>
        <v>305/30R20</v>
      </c>
      <c r="AA1277" s="8">
        <f>(Porsche!Z61)</f>
        <v>0</v>
      </c>
      <c r="AB1277" s="8" t="str">
        <f>(Porsche!AA61)</f>
        <v>OEM Ball Seat (not included)</v>
      </c>
      <c r="AC1277" s="8" t="str">
        <f>(Porsche!AB61)</f>
        <v>Use OEM</v>
      </c>
      <c r="AD1277" s="8" t="str">
        <f>(Porsche!AC61)</f>
        <v>HRE Size Cap</v>
      </c>
    </row>
    <row r="1278" spans="1:30" customFormat="1" x14ac:dyDescent="0.25">
      <c r="A1278" s="7" t="s">
        <v>1978</v>
      </c>
      <c r="B1278" s="8" t="str">
        <f>(Porsche!A62)</f>
        <v>911 Turbo(S) (991)</v>
      </c>
      <c r="C1278" s="8" t="str">
        <f>(Porsche!B62)</f>
        <v>2013-2016</v>
      </c>
      <c r="D1278" s="59" t="str">
        <f>(Porsche!C62)</f>
        <v>FF04</v>
      </c>
      <c r="E1278" s="8" t="str">
        <f>(Porsche!D62)</f>
        <v>Tarmac</v>
      </c>
      <c r="F1278" s="8" t="str">
        <f>(Porsche!E62)</f>
        <v>04H009045023TM</v>
      </c>
      <c r="G1278" s="14">
        <f>(Porsche!F62)</f>
        <v>1</v>
      </c>
      <c r="H1278" s="8" t="str">
        <f>(Porsche!G62)</f>
        <v>20"</v>
      </c>
      <c r="I1278" s="8" t="str">
        <f>(Porsche!H62)</f>
        <v>9.0"</v>
      </c>
      <c r="J1278" s="8" t="str">
        <f>(Porsche!I62)</f>
        <v>45</v>
      </c>
      <c r="K1278" s="8" t="str">
        <f>(Porsche!J62)</f>
        <v>5x130</v>
      </c>
      <c r="L1278" s="8">
        <f>(Porsche!K62)</f>
        <v>71.599999999999994</v>
      </c>
      <c r="M1278" s="8" t="str">
        <f>(Porsche!L62)</f>
        <v>High Offset</v>
      </c>
      <c r="N1278" s="8">
        <f>(Porsche!M62)</f>
        <v>24.4</v>
      </c>
      <c r="O1278" s="8" t="str">
        <f>(Porsche!N62)</f>
        <v>245/35R20</v>
      </c>
      <c r="P1278" s="60" t="str">
        <f>(Porsche!O62)</f>
        <v>FF04</v>
      </c>
      <c r="Q1278" s="8" t="str">
        <f>(Porsche!P62)</f>
        <v>04L011045023TM</v>
      </c>
      <c r="R1278" s="14">
        <f>(Porsche!Q62)</f>
        <v>6</v>
      </c>
      <c r="S1278" s="8" t="str">
        <f>(Porsche!R62)</f>
        <v>20"</v>
      </c>
      <c r="T1278" s="8" t="str">
        <f>(Porsche!S62)</f>
        <v>11.0"</v>
      </c>
      <c r="U1278" s="8" t="str">
        <f>(Porsche!T62)</f>
        <v>45</v>
      </c>
      <c r="V1278" s="8" t="str">
        <f>(Porsche!U62)</f>
        <v>5x130</v>
      </c>
      <c r="W1278" s="8">
        <f>(Porsche!V62)</f>
        <v>71.599999999999994</v>
      </c>
      <c r="X1278" s="8" t="str">
        <f>(Porsche!W62)</f>
        <v>Low Offset</v>
      </c>
      <c r="Y1278" s="8">
        <f>(Porsche!X62)</f>
        <v>24.4</v>
      </c>
      <c r="Z1278" s="8" t="str">
        <f>(Porsche!Y62)</f>
        <v>305/30R20</v>
      </c>
      <c r="AA1278" s="8">
        <f>(Porsche!Z62)</f>
        <v>0</v>
      </c>
      <c r="AB1278" s="8" t="str">
        <f>(Porsche!AA62)</f>
        <v>OEM Ball Seat (not included)</v>
      </c>
      <c r="AC1278" s="8" t="str">
        <f>(Porsche!AB62)</f>
        <v>Use OEM</v>
      </c>
      <c r="AD1278" s="8" t="str">
        <f>(Porsche!AC62)</f>
        <v>HRE Size Cap</v>
      </c>
    </row>
    <row r="1279" spans="1:30" customFormat="1" x14ac:dyDescent="0.25">
      <c r="A1279" s="7" t="s">
        <v>1978</v>
      </c>
      <c r="B1279" s="8" t="e">
        <f>(Porsche!#REF!)</f>
        <v>#REF!</v>
      </c>
      <c r="C1279" s="8" t="e">
        <f>(Porsche!#REF!)</f>
        <v>#REF!</v>
      </c>
      <c r="D1279" s="59" t="e">
        <f>(Porsche!#REF!)</f>
        <v>#REF!</v>
      </c>
      <c r="E1279" s="8" t="e">
        <f>(Porsche!#REF!)</f>
        <v>#REF!</v>
      </c>
      <c r="F1279" s="8" t="e">
        <f>(Porsche!#REF!)</f>
        <v>#REF!</v>
      </c>
      <c r="G1279" s="14" t="e">
        <f>(Porsche!#REF!)</f>
        <v>#REF!</v>
      </c>
      <c r="H1279" s="8" t="e">
        <f>(Porsche!#REF!)</f>
        <v>#REF!</v>
      </c>
      <c r="I1279" s="8" t="e">
        <f>(Porsche!#REF!)</f>
        <v>#REF!</v>
      </c>
      <c r="J1279" s="8" t="e">
        <f>(Porsche!#REF!)</f>
        <v>#REF!</v>
      </c>
      <c r="K1279" s="8" t="e">
        <f>(Porsche!#REF!)</f>
        <v>#REF!</v>
      </c>
      <c r="L1279" s="8" t="e">
        <f>(Porsche!#REF!)</f>
        <v>#REF!</v>
      </c>
      <c r="M1279" s="8" t="e">
        <f>(Porsche!#REF!)</f>
        <v>#REF!</v>
      </c>
      <c r="N1279" s="8" t="e">
        <f>(Porsche!#REF!)</f>
        <v>#REF!</v>
      </c>
      <c r="O1279" s="8" t="e">
        <f>(Porsche!#REF!)</f>
        <v>#REF!</v>
      </c>
      <c r="P1279" s="60" t="e">
        <f>(Porsche!#REF!)</f>
        <v>#REF!</v>
      </c>
      <c r="Q1279" s="8" t="e">
        <f>(Porsche!#REF!)</f>
        <v>#REF!</v>
      </c>
      <c r="R1279" s="14" t="e">
        <f>(Porsche!#REF!)</f>
        <v>#REF!</v>
      </c>
      <c r="S1279" s="8" t="e">
        <f>(Porsche!#REF!)</f>
        <v>#REF!</v>
      </c>
      <c r="T1279" s="8" t="e">
        <f>(Porsche!#REF!)</f>
        <v>#REF!</v>
      </c>
      <c r="U1279" s="8" t="e">
        <f>(Porsche!#REF!)</f>
        <v>#REF!</v>
      </c>
      <c r="V1279" s="8" t="e">
        <f>(Porsche!#REF!)</f>
        <v>#REF!</v>
      </c>
      <c r="W1279" s="8" t="e">
        <f>(Porsche!#REF!)</f>
        <v>#REF!</v>
      </c>
      <c r="X1279" s="8" t="e">
        <f>(Porsche!#REF!)</f>
        <v>#REF!</v>
      </c>
      <c r="Y1279" s="8" t="e">
        <f>(Porsche!#REF!)</f>
        <v>#REF!</v>
      </c>
      <c r="Z1279" s="8" t="e">
        <f>(Porsche!#REF!)</f>
        <v>#REF!</v>
      </c>
      <c r="AA1279" s="8" t="e">
        <f>(Porsche!#REF!)</f>
        <v>#REF!</v>
      </c>
      <c r="AB1279" s="8" t="e">
        <f>(Porsche!#REF!)</f>
        <v>#REF!</v>
      </c>
      <c r="AC1279" s="8" t="e">
        <f>(Porsche!#REF!)</f>
        <v>#REF!</v>
      </c>
      <c r="AD1279" s="8" t="e">
        <f>(Porsche!#REF!)</f>
        <v>#REF!</v>
      </c>
    </row>
    <row r="1280" spans="1:30" customFormat="1" x14ac:dyDescent="0.25">
      <c r="A1280" s="7" t="s">
        <v>1978</v>
      </c>
      <c r="B1280" s="8" t="e">
        <f>(Porsche!#REF!)</f>
        <v>#REF!</v>
      </c>
      <c r="C1280" s="8" t="e">
        <f>(Porsche!#REF!)</f>
        <v>#REF!</v>
      </c>
      <c r="D1280" s="59" t="e">
        <f>(Porsche!#REF!)</f>
        <v>#REF!</v>
      </c>
      <c r="E1280" s="8" t="e">
        <f>(Porsche!#REF!)</f>
        <v>#REF!</v>
      </c>
      <c r="F1280" s="8" t="e">
        <f>(Porsche!#REF!)</f>
        <v>#REF!</v>
      </c>
      <c r="G1280" s="14" t="e">
        <f>(Porsche!#REF!)</f>
        <v>#REF!</v>
      </c>
      <c r="H1280" s="8" t="e">
        <f>(Porsche!#REF!)</f>
        <v>#REF!</v>
      </c>
      <c r="I1280" s="8" t="e">
        <f>(Porsche!#REF!)</f>
        <v>#REF!</v>
      </c>
      <c r="J1280" s="8" t="e">
        <f>(Porsche!#REF!)</f>
        <v>#REF!</v>
      </c>
      <c r="K1280" s="8" t="e">
        <f>(Porsche!#REF!)</f>
        <v>#REF!</v>
      </c>
      <c r="L1280" s="8" t="e">
        <f>(Porsche!#REF!)</f>
        <v>#REF!</v>
      </c>
      <c r="M1280" s="8" t="e">
        <f>(Porsche!#REF!)</f>
        <v>#REF!</v>
      </c>
      <c r="N1280" s="8" t="e">
        <f>(Porsche!#REF!)</f>
        <v>#REF!</v>
      </c>
      <c r="O1280" s="8" t="e">
        <f>(Porsche!#REF!)</f>
        <v>#REF!</v>
      </c>
      <c r="P1280" s="60" t="e">
        <f>(Porsche!#REF!)</f>
        <v>#REF!</v>
      </c>
      <c r="Q1280" s="8" t="e">
        <f>(Porsche!#REF!)</f>
        <v>#REF!</v>
      </c>
      <c r="R1280" s="14" t="e">
        <f>(Porsche!#REF!)</f>
        <v>#REF!</v>
      </c>
      <c r="S1280" s="8" t="e">
        <f>(Porsche!#REF!)</f>
        <v>#REF!</v>
      </c>
      <c r="T1280" s="8" t="e">
        <f>(Porsche!#REF!)</f>
        <v>#REF!</v>
      </c>
      <c r="U1280" s="8" t="e">
        <f>(Porsche!#REF!)</f>
        <v>#REF!</v>
      </c>
      <c r="V1280" s="8" t="e">
        <f>(Porsche!#REF!)</f>
        <v>#REF!</v>
      </c>
      <c r="W1280" s="8" t="e">
        <f>(Porsche!#REF!)</f>
        <v>#REF!</v>
      </c>
      <c r="X1280" s="8" t="e">
        <f>(Porsche!#REF!)</f>
        <v>#REF!</v>
      </c>
      <c r="Y1280" s="8" t="e">
        <f>(Porsche!#REF!)</f>
        <v>#REF!</v>
      </c>
      <c r="Z1280" s="8" t="e">
        <f>(Porsche!#REF!)</f>
        <v>#REF!</v>
      </c>
      <c r="AA1280" s="8" t="e">
        <f>(Porsche!#REF!)</f>
        <v>#REF!</v>
      </c>
      <c r="AB1280" s="8" t="e">
        <f>(Porsche!#REF!)</f>
        <v>#REF!</v>
      </c>
      <c r="AC1280" s="8" t="e">
        <f>(Porsche!#REF!)</f>
        <v>#REF!</v>
      </c>
      <c r="AD1280" s="8" t="e">
        <f>(Porsche!#REF!)</f>
        <v>#REF!</v>
      </c>
    </row>
    <row r="1281" spans="1:30" customFormat="1" x14ac:dyDescent="0.25">
      <c r="A1281" s="7" t="s">
        <v>1978</v>
      </c>
      <c r="B1281" s="8" t="str">
        <f>(Porsche!A63)</f>
        <v>911 Turbo(S) (991)</v>
      </c>
      <c r="C1281" s="8" t="str">
        <f>(Porsche!B63)</f>
        <v>2013-2016</v>
      </c>
      <c r="D1281" s="59" t="str">
        <f>(Porsche!C63)</f>
        <v>FF11</v>
      </c>
      <c r="E1281" s="8" t="str">
        <f>(Porsche!D63)</f>
        <v>Liquid Metal</v>
      </c>
      <c r="F1281" s="8" t="str">
        <f>(Porsche!E63)</f>
        <v>11H009045023LM</v>
      </c>
      <c r="G1281" s="14">
        <f>(Porsche!F63)</f>
        <v>27</v>
      </c>
      <c r="H1281" s="8" t="str">
        <f>(Porsche!G63)</f>
        <v>20"</v>
      </c>
      <c r="I1281" s="8" t="str">
        <f>(Porsche!H63)</f>
        <v>9.0"</v>
      </c>
      <c r="J1281" s="8" t="str">
        <f>(Porsche!I63)</f>
        <v>45</v>
      </c>
      <c r="K1281" s="8" t="str">
        <f>(Porsche!J63)</f>
        <v>5x130</v>
      </c>
      <c r="L1281" s="8">
        <f>(Porsche!K63)</f>
        <v>71.599999999999994</v>
      </c>
      <c r="M1281" s="8" t="str">
        <f>(Porsche!L63)</f>
        <v>High Offset</v>
      </c>
      <c r="N1281" s="8">
        <f>(Porsche!M63)</f>
        <v>0</v>
      </c>
      <c r="O1281" s="8">
        <f>(Porsche!N63)</f>
        <v>0</v>
      </c>
      <c r="P1281" s="60" t="str">
        <f>(Porsche!O63)</f>
        <v>FF11</v>
      </c>
      <c r="Q1281" s="8" t="str">
        <f>(Porsche!P63)</f>
        <v>11M011545023LM</v>
      </c>
      <c r="R1281" s="14">
        <f>(Porsche!Q63)</f>
        <v>20</v>
      </c>
      <c r="S1281" s="8" t="str">
        <f>(Porsche!R63)</f>
        <v>20"</v>
      </c>
      <c r="T1281" s="8" t="str">
        <f>(Porsche!S63)</f>
        <v>11.5"</v>
      </c>
      <c r="U1281" s="8" t="str">
        <f>(Porsche!T63)</f>
        <v>45</v>
      </c>
      <c r="V1281" s="8" t="str">
        <f>(Porsche!U63)</f>
        <v>5x130</v>
      </c>
      <c r="W1281" s="8">
        <f>(Porsche!V63)</f>
        <v>71.599999999999994</v>
      </c>
      <c r="X1281" s="8" t="str">
        <f>(Porsche!W63)</f>
        <v>Medium Offset</v>
      </c>
      <c r="Y1281" s="8">
        <f>(Porsche!X63)</f>
        <v>0</v>
      </c>
      <c r="Z1281" s="8">
        <f>(Porsche!Y63)</f>
        <v>0</v>
      </c>
      <c r="AA1281" s="8">
        <f>(Porsche!Z63)</f>
        <v>0</v>
      </c>
      <c r="AB1281" s="8">
        <f>(Porsche!AA63)</f>
        <v>0</v>
      </c>
      <c r="AC1281" s="8">
        <f>(Porsche!AB63)</f>
        <v>0</v>
      </c>
      <c r="AD1281" s="8">
        <f>(Porsche!AC63)</f>
        <v>0</v>
      </c>
    </row>
    <row r="1282" spans="1:30" customFormat="1" x14ac:dyDescent="0.25">
      <c r="A1282" s="7" t="s">
        <v>1978</v>
      </c>
      <c r="B1282" s="8" t="e">
        <f>(Porsche!#REF!)</f>
        <v>#REF!</v>
      </c>
      <c r="C1282" s="8" t="e">
        <f>(Porsche!#REF!)</f>
        <v>#REF!</v>
      </c>
      <c r="D1282" s="59" t="e">
        <f>(Porsche!#REF!)</f>
        <v>#REF!</v>
      </c>
      <c r="E1282" s="8" t="e">
        <f>(Porsche!#REF!)</f>
        <v>#REF!</v>
      </c>
      <c r="F1282" s="8" t="e">
        <f>(Porsche!#REF!)</f>
        <v>#REF!</v>
      </c>
      <c r="G1282" s="14" t="e">
        <f>(Porsche!#REF!)</f>
        <v>#REF!</v>
      </c>
      <c r="H1282" s="8" t="e">
        <f>(Porsche!#REF!)</f>
        <v>#REF!</v>
      </c>
      <c r="I1282" s="8" t="e">
        <f>(Porsche!#REF!)</f>
        <v>#REF!</v>
      </c>
      <c r="J1282" s="8" t="e">
        <f>(Porsche!#REF!)</f>
        <v>#REF!</v>
      </c>
      <c r="K1282" s="8" t="e">
        <f>(Porsche!#REF!)</f>
        <v>#REF!</v>
      </c>
      <c r="L1282" s="8" t="e">
        <f>(Porsche!#REF!)</f>
        <v>#REF!</v>
      </c>
      <c r="M1282" s="8" t="e">
        <f>(Porsche!#REF!)</f>
        <v>#REF!</v>
      </c>
      <c r="N1282" s="8" t="e">
        <f>(Porsche!#REF!)</f>
        <v>#REF!</v>
      </c>
      <c r="O1282" s="8" t="e">
        <f>(Porsche!#REF!)</f>
        <v>#REF!</v>
      </c>
      <c r="P1282" s="60" t="e">
        <f>(Porsche!#REF!)</f>
        <v>#REF!</v>
      </c>
      <c r="Q1282" s="8" t="e">
        <f>(Porsche!#REF!)</f>
        <v>#REF!</v>
      </c>
      <c r="R1282" s="14" t="e">
        <f>(Porsche!#REF!)</f>
        <v>#REF!</v>
      </c>
      <c r="S1282" s="8" t="e">
        <f>(Porsche!#REF!)</f>
        <v>#REF!</v>
      </c>
      <c r="T1282" s="8" t="e">
        <f>(Porsche!#REF!)</f>
        <v>#REF!</v>
      </c>
      <c r="U1282" s="8" t="e">
        <f>(Porsche!#REF!)</f>
        <v>#REF!</v>
      </c>
      <c r="V1282" s="8" t="e">
        <f>(Porsche!#REF!)</f>
        <v>#REF!</v>
      </c>
      <c r="W1282" s="8" t="e">
        <f>(Porsche!#REF!)</f>
        <v>#REF!</v>
      </c>
      <c r="X1282" s="8" t="e">
        <f>(Porsche!#REF!)</f>
        <v>#REF!</v>
      </c>
      <c r="Y1282" s="8" t="e">
        <f>(Porsche!#REF!)</f>
        <v>#REF!</v>
      </c>
      <c r="Z1282" s="8" t="e">
        <f>(Porsche!#REF!)</f>
        <v>#REF!</v>
      </c>
      <c r="AA1282" s="8" t="e">
        <f>(Porsche!#REF!)</f>
        <v>#REF!</v>
      </c>
      <c r="AB1282" s="8" t="e">
        <f>(Porsche!#REF!)</f>
        <v>#REF!</v>
      </c>
      <c r="AC1282" s="8" t="e">
        <f>(Porsche!#REF!)</f>
        <v>#REF!</v>
      </c>
      <c r="AD1282" s="8" t="e">
        <f>(Porsche!#REF!)</f>
        <v>#REF!</v>
      </c>
    </row>
    <row r="1283" spans="1:30" customFormat="1" x14ac:dyDescent="0.25">
      <c r="A1283" s="7" t="s">
        <v>1978</v>
      </c>
      <c r="B1283" s="8" t="str">
        <f>(Porsche!A64)</f>
        <v>911 Turbo(S) (991)</v>
      </c>
      <c r="C1283" s="8" t="str">
        <f>(Porsche!B64)</f>
        <v>2013-2016</v>
      </c>
      <c r="D1283" s="59" t="str">
        <f>(Porsche!C64)</f>
        <v>FF11</v>
      </c>
      <c r="E1283" s="8" t="str">
        <f>(Porsche!D64)</f>
        <v>Raw</v>
      </c>
      <c r="F1283" s="8" t="str">
        <f>(Porsche!E64)</f>
        <v>11H009045023RW</v>
      </c>
      <c r="G1283" s="14">
        <f>(Porsche!F64)</f>
        <v>35</v>
      </c>
      <c r="H1283" s="8" t="str">
        <f>(Porsche!G64)</f>
        <v>20"</v>
      </c>
      <c r="I1283" s="8" t="str">
        <f>(Porsche!H64)</f>
        <v>9.0"</v>
      </c>
      <c r="J1283" s="8" t="str">
        <f>(Porsche!I64)</f>
        <v>45</v>
      </c>
      <c r="K1283" s="8" t="str">
        <f>(Porsche!J64)</f>
        <v>5x130</v>
      </c>
      <c r="L1283" s="8">
        <f>(Porsche!K64)</f>
        <v>71.599999999999994</v>
      </c>
      <c r="M1283" s="8" t="str">
        <f>(Porsche!L64)</f>
        <v>High Offset</v>
      </c>
      <c r="N1283" s="8">
        <f>(Porsche!M64)</f>
        <v>0</v>
      </c>
      <c r="O1283" s="8">
        <f>(Porsche!N64)</f>
        <v>0</v>
      </c>
      <c r="P1283" s="60" t="str">
        <f>(Porsche!O64)</f>
        <v>FF11</v>
      </c>
      <c r="Q1283" s="8" t="str">
        <f>(Porsche!P64)</f>
        <v>11M011545023RW</v>
      </c>
      <c r="R1283" s="14">
        <f>(Porsche!Q64)</f>
        <v>14</v>
      </c>
      <c r="S1283" s="8" t="str">
        <f>(Porsche!R64)</f>
        <v>20"</v>
      </c>
      <c r="T1283" s="8" t="str">
        <f>(Porsche!S64)</f>
        <v>11.5"</v>
      </c>
      <c r="U1283" s="8" t="str">
        <f>(Porsche!T64)</f>
        <v>45</v>
      </c>
      <c r="V1283" s="8" t="str">
        <f>(Porsche!U64)</f>
        <v>5x130</v>
      </c>
      <c r="W1283" s="8">
        <f>(Porsche!V64)</f>
        <v>71.599999999999994</v>
      </c>
      <c r="X1283" s="8" t="str">
        <f>(Porsche!W64)</f>
        <v>Medium Offset</v>
      </c>
      <c r="Y1283" s="8">
        <f>(Porsche!X64)</f>
        <v>0</v>
      </c>
      <c r="Z1283" s="8">
        <f>(Porsche!Y64)</f>
        <v>0</v>
      </c>
      <c r="AA1283" s="8">
        <f>(Porsche!Z64)</f>
        <v>0</v>
      </c>
      <c r="AB1283" s="8">
        <f>(Porsche!AA64)</f>
        <v>0</v>
      </c>
      <c r="AC1283" s="8">
        <f>(Porsche!AB64)</f>
        <v>0</v>
      </c>
      <c r="AD1283" s="8">
        <f>(Porsche!AC64)</f>
        <v>0</v>
      </c>
    </row>
    <row r="1284" spans="1:30" customFormat="1" x14ac:dyDescent="0.25">
      <c r="A1284" s="7" t="s">
        <v>1978</v>
      </c>
      <c r="B1284" s="8" t="e">
        <f>(Porsche!#REF!)</f>
        <v>#REF!</v>
      </c>
      <c r="C1284" s="8" t="e">
        <f>(Porsche!#REF!)</f>
        <v>#REF!</v>
      </c>
      <c r="D1284" s="59" t="e">
        <f>(Porsche!#REF!)</f>
        <v>#REF!</v>
      </c>
      <c r="E1284" s="8" t="e">
        <f>(Porsche!#REF!)</f>
        <v>#REF!</v>
      </c>
      <c r="F1284" s="8" t="e">
        <f>(Porsche!#REF!)</f>
        <v>#REF!</v>
      </c>
      <c r="G1284" s="14" t="e">
        <f>(Porsche!#REF!)</f>
        <v>#REF!</v>
      </c>
      <c r="H1284" s="8" t="e">
        <f>(Porsche!#REF!)</f>
        <v>#REF!</v>
      </c>
      <c r="I1284" s="8" t="e">
        <f>(Porsche!#REF!)</f>
        <v>#REF!</v>
      </c>
      <c r="J1284" s="8" t="e">
        <f>(Porsche!#REF!)</f>
        <v>#REF!</v>
      </c>
      <c r="K1284" s="8" t="e">
        <f>(Porsche!#REF!)</f>
        <v>#REF!</v>
      </c>
      <c r="L1284" s="8" t="e">
        <f>(Porsche!#REF!)</f>
        <v>#REF!</v>
      </c>
      <c r="M1284" s="8" t="e">
        <f>(Porsche!#REF!)</f>
        <v>#REF!</v>
      </c>
      <c r="N1284" s="8" t="e">
        <f>(Porsche!#REF!)</f>
        <v>#REF!</v>
      </c>
      <c r="O1284" s="8" t="e">
        <f>(Porsche!#REF!)</f>
        <v>#REF!</v>
      </c>
      <c r="P1284" s="60" t="e">
        <f>(Porsche!#REF!)</f>
        <v>#REF!</v>
      </c>
      <c r="Q1284" s="8" t="e">
        <f>(Porsche!#REF!)</f>
        <v>#REF!</v>
      </c>
      <c r="R1284" s="14" t="e">
        <f>(Porsche!#REF!)</f>
        <v>#REF!</v>
      </c>
      <c r="S1284" s="8" t="e">
        <f>(Porsche!#REF!)</f>
        <v>#REF!</v>
      </c>
      <c r="T1284" s="8" t="e">
        <f>(Porsche!#REF!)</f>
        <v>#REF!</v>
      </c>
      <c r="U1284" s="8" t="e">
        <f>(Porsche!#REF!)</f>
        <v>#REF!</v>
      </c>
      <c r="V1284" s="8" t="e">
        <f>(Porsche!#REF!)</f>
        <v>#REF!</v>
      </c>
      <c r="W1284" s="8" t="e">
        <f>(Porsche!#REF!)</f>
        <v>#REF!</v>
      </c>
      <c r="X1284" s="8" t="e">
        <f>(Porsche!#REF!)</f>
        <v>#REF!</v>
      </c>
      <c r="Y1284" s="8" t="e">
        <f>(Porsche!#REF!)</f>
        <v>#REF!</v>
      </c>
      <c r="Z1284" s="8" t="e">
        <f>(Porsche!#REF!)</f>
        <v>#REF!</v>
      </c>
      <c r="AA1284" s="8" t="e">
        <f>(Porsche!#REF!)</f>
        <v>#REF!</v>
      </c>
      <c r="AB1284" s="8" t="e">
        <f>(Porsche!#REF!)</f>
        <v>#REF!</v>
      </c>
      <c r="AC1284" s="8" t="e">
        <f>(Porsche!#REF!)</f>
        <v>#REF!</v>
      </c>
      <c r="AD1284" s="8" t="e">
        <f>(Porsche!#REF!)</f>
        <v>#REF!</v>
      </c>
    </row>
    <row r="1285" spans="1:30" customFormat="1" x14ac:dyDescent="0.25">
      <c r="A1285" s="7" t="s">
        <v>1978</v>
      </c>
      <c r="B1285" s="8" t="str">
        <f>(Porsche!A65)</f>
        <v>911 Turbo(S) (991)</v>
      </c>
      <c r="C1285" s="8" t="str">
        <f>(Porsche!B65)</f>
        <v>2013-2016</v>
      </c>
      <c r="D1285" s="59" t="str">
        <f>(Porsche!C65)</f>
        <v>FF11</v>
      </c>
      <c r="E1285" s="8" t="str">
        <f>(Porsche!D65)</f>
        <v>Tarmac</v>
      </c>
      <c r="F1285" s="8" t="str">
        <f>(Porsche!E65)</f>
        <v>11H009045023TM</v>
      </c>
      <c r="G1285" s="14">
        <f>(Porsche!F65)</f>
        <v>24</v>
      </c>
      <c r="H1285" s="8" t="str">
        <f>(Porsche!G65)</f>
        <v>20"</v>
      </c>
      <c r="I1285" s="8" t="str">
        <f>(Porsche!H65)</f>
        <v>9.0"</v>
      </c>
      <c r="J1285" s="8" t="str">
        <f>(Porsche!I65)</f>
        <v>45</v>
      </c>
      <c r="K1285" s="8" t="str">
        <f>(Porsche!J65)</f>
        <v>5x130</v>
      </c>
      <c r="L1285" s="8">
        <f>(Porsche!K65)</f>
        <v>71.599999999999994</v>
      </c>
      <c r="M1285" s="8" t="str">
        <f>(Porsche!L65)</f>
        <v>High Offset</v>
      </c>
      <c r="N1285" s="8">
        <f>(Porsche!M65)</f>
        <v>0</v>
      </c>
      <c r="O1285" s="8">
        <f>(Porsche!N65)</f>
        <v>0</v>
      </c>
      <c r="P1285" s="60" t="str">
        <f>(Porsche!O65)</f>
        <v>FF11</v>
      </c>
      <c r="Q1285" s="8" t="str">
        <f>(Porsche!P65)</f>
        <v>11M011545023TM</v>
      </c>
      <c r="R1285" s="14">
        <f>(Porsche!Q65)</f>
        <v>2</v>
      </c>
      <c r="S1285" s="8" t="str">
        <f>(Porsche!R65)</f>
        <v>20"</v>
      </c>
      <c r="T1285" s="8" t="str">
        <f>(Porsche!S65)</f>
        <v>11.5"</v>
      </c>
      <c r="U1285" s="8" t="str">
        <f>(Porsche!T65)</f>
        <v>45</v>
      </c>
      <c r="V1285" s="8" t="str">
        <f>(Porsche!U65)</f>
        <v>5x130</v>
      </c>
      <c r="W1285" s="8">
        <f>(Porsche!V65)</f>
        <v>71.599999999999994</v>
      </c>
      <c r="X1285" s="8" t="str">
        <f>(Porsche!W65)</f>
        <v>Medium Offset</v>
      </c>
      <c r="Y1285" s="8">
        <f>(Porsche!X65)</f>
        <v>0</v>
      </c>
      <c r="Z1285" s="8">
        <f>(Porsche!Y65)</f>
        <v>0</v>
      </c>
      <c r="AA1285" s="8">
        <f>(Porsche!Z65)</f>
        <v>0</v>
      </c>
      <c r="AB1285" s="8">
        <f>(Porsche!AA65)</f>
        <v>0</v>
      </c>
      <c r="AC1285" s="8">
        <f>(Porsche!AB65)</f>
        <v>0</v>
      </c>
      <c r="AD1285" s="8">
        <f>(Porsche!AC65)</f>
        <v>0</v>
      </c>
    </row>
    <row r="1286" spans="1:30" customFormat="1" x14ac:dyDescent="0.25">
      <c r="A1286" s="7" t="s">
        <v>1978</v>
      </c>
      <c r="B1286" s="8" t="str">
        <f>(Porsche!A66)</f>
        <v>911 Turbo(S) (997)</v>
      </c>
      <c r="C1286" s="8" t="str">
        <f>(Porsche!B66)</f>
        <v>2006-2012</v>
      </c>
      <c r="D1286" s="59" t="str">
        <f>(Porsche!C66)</f>
        <v>FF01</v>
      </c>
      <c r="E1286" s="8" t="str">
        <f>(Porsche!D66)</f>
        <v>Liquid Silver</v>
      </c>
      <c r="F1286" s="8" t="str">
        <f>(Porsche!E66)</f>
        <v>01H908550022LS</v>
      </c>
      <c r="G1286" s="14">
        <f>(Porsche!F66)</f>
        <v>7</v>
      </c>
      <c r="H1286" s="8" t="str">
        <f>(Porsche!G66)</f>
        <v>19"</v>
      </c>
      <c r="I1286" s="8" t="str">
        <f>(Porsche!H66)</f>
        <v>8.5"</v>
      </c>
      <c r="J1286" s="8" t="str">
        <f>(Porsche!I66)</f>
        <v>50</v>
      </c>
      <c r="K1286" s="8" t="str">
        <f>(Porsche!J66)</f>
        <v>5x130</v>
      </c>
      <c r="L1286" s="8">
        <f>(Porsche!K66)</f>
        <v>71.599999999999994</v>
      </c>
      <c r="M1286" s="8" t="str">
        <f>(Porsche!L66)</f>
        <v>High Offset</v>
      </c>
      <c r="N1286" s="8">
        <f>(Porsche!M66)</f>
        <v>22.2</v>
      </c>
      <c r="O1286" s="8" t="str">
        <f>(Porsche!N66)</f>
        <v>235/35R19</v>
      </c>
      <c r="P1286" s="60" t="str">
        <f>(Porsche!O66)</f>
        <v>FF01</v>
      </c>
      <c r="Q1286" s="8" t="str">
        <f>(Porsche!P66)</f>
        <v>01M911035022LS</v>
      </c>
      <c r="R1286" s="14">
        <f>(Porsche!Q66)</f>
        <v>6</v>
      </c>
      <c r="S1286" s="8" t="str">
        <f>(Porsche!R66)</f>
        <v>19"</v>
      </c>
      <c r="T1286" s="8" t="str">
        <f>(Porsche!S66)</f>
        <v>11.0"</v>
      </c>
      <c r="U1286" s="8" t="str">
        <f>(Porsche!T66)</f>
        <v>35</v>
      </c>
      <c r="V1286" s="8" t="str">
        <f>(Porsche!U66)</f>
        <v>5x130</v>
      </c>
      <c r="W1286" s="8">
        <f>(Porsche!V66)</f>
        <v>71.599999999999994</v>
      </c>
      <c r="X1286" s="8" t="str">
        <f>(Porsche!W66)</f>
        <v>Medium Offset</v>
      </c>
      <c r="Y1286" s="8">
        <f>(Porsche!X66)</f>
        <v>26.4</v>
      </c>
      <c r="Z1286" s="8" t="str">
        <f>(Porsche!Y66)</f>
        <v>305/30R19</v>
      </c>
      <c r="AA1286" s="8">
        <f>(Porsche!Z66)</f>
        <v>0</v>
      </c>
      <c r="AB1286" s="8" t="str">
        <f>(Porsche!AA66)</f>
        <v>Conical Seat (included)</v>
      </c>
      <c r="AC1286" s="8" t="str">
        <f>(Porsche!AB66)</f>
        <v>LBM1415027C60-ZN</v>
      </c>
      <c r="AD1286" s="8" t="str">
        <f>(Porsche!AC66)</f>
        <v>Porsche OEM Size Cap</v>
      </c>
    </row>
    <row r="1287" spans="1:30" customFormat="1" x14ac:dyDescent="0.25">
      <c r="A1287" s="7" t="s">
        <v>1978</v>
      </c>
      <c r="B1287" s="8" t="str">
        <f>(Porsche!A67)</f>
        <v>911 Turbo(S) (997)</v>
      </c>
      <c r="C1287" s="8" t="str">
        <f>(Porsche!B67)</f>
        <v>2006-2012</v>
      </c>
      <c r="D1287" s="59" t="str">
        <f>(Porsche!C67)</f>
        <v>FF01</v>
      </c>
      <c r="E1287" s="8" t="str">
        <f>(Porsche!D67)</f>
        <v>Tarmac</v>
      </c>
      <c r="F1287" s="8" t="str">
        <f>(Porsche!E67)</f>
        <v>01H908550022TM</v>
      </c>
      <c r="G1287" s="14">
        <f>(Porsche!F67)</f>
        <v>34</v>
      </c>
      <c r="H1287" s="8" t="str">
        <f>(Porsche!G67)</f>
        <v>19"</v>
      </c>
      <c r="I1287" s="8" t="str">
        <f>(Porsche!H67)</f>
        <v>8.5"</v>
      </c>
      <c r="J1287" s="8" t="str">
        <f>(Porsche!I67)</f>
        <v>50</v>
      </c>
      <c r="K1287" s="8" t="str">
        <f>(Porsche!J67)</f>
        <v>5x130</v>
      </c>
      <c r="L1287" s="8">
        <f>(Porsche!K67)</f>
        <v>71.599999999999994</v>
      </c>
      <c r="M1287" s="8" t="str">
        <f>(Porsche!L67)</f>
        <v>High Offset</v>
      </c>
      <c r="N1287" s="8">
        <f>(Porsche!M67)</f>
        <v>22.2</v>
      </c>
      <c r="O1287" s="8" t="str">
        <f>(Porsche!N67)</f>
        <v>235/35R19</v>
      </c>
      <c r="P1287" s="60" t="str">
        <f>(Porsche!O67)</f>
        <v>FF01</v>
      </c>
      <c r="Q1287" s="8" t="str">
        <f>(Porsche!P67)</f>
        <v>01M911035022TM</v>
      </c>
      <c r="R1287" s="14">
        <f>(Porsche!Q67)</f>
        <v>3</v>
      </c>
      <c r="S1287" s="8" t="str">
        <f>(Porsche!R67)</f>
        <v>19"</v>
      </c>
      <c r="T1287" s="8" t="str">
        <f>(Porsche!S67)</f>
        <v>11.0"</v>
      </c>
      <c r="U1287" s="8" t="str">
        <f>(Porsche!T67)</f>
        <v>35</v>
      </c>
      <c r="V1287" s="8" t="str">
        <f>(Porsche!U67)</f>
        <v>5x130</v>
      </c>
      <c r="W1287" s="8">
        <f>(Porsche!V67)</f>
        <v>71.599999999999994</v>
      </c>
      <c r="X1287" s="8" t="str">
        <f>(Porsche!W67)</f>
        <v>Medium Offset</v>
      </c>
      <c r="Y1287" s="8">
        <f>(Porsche!X67)</f>
        <v>26.4</v>
      </c>
      <c r="Z1287" s="8" t="str">
        <f>(Porsche!Y67)</f>
        <v>305/30R19</v>
      </c>
      <c r="AA1287" s="8">
        <f>(Porsche!Z67)</f>
        <v>0</v>
      </c>
      <c r="AB1287" s="8" t="str">
        <f>(Porsche!AA67)</f>
        <v>Conical Seat (included)</v>
      </c>
      <c r="AC1287" s="8" t="str">
        <f>(Porsche!AB67)</f>
        <v>LBM1415027C60-ZN</v>
      </c>
      <c r="AD1287" s="8" t="str">
        <f>(Porsche!AC67)</f>
        <v>Porsche OEM Size Cap</v>
      </c>
    </row>
    <row r="1288" spans="1:30" customFormat="1" x14ac:dyDescent="0.25">
      <c r="A1288" s="7" t="s">
        <v>1978</v>
      </c>
      <c r="B1288" s="8" t="str">
        <f>(Porsche!A68)</f>
        <v>911 Turbo(S) (997)</v>
      </c>
      <c r="C1288" s="8" t="str">
        <f>(Porsche!B68)</f>
        <v>2006-2012</v>
      </c>
      <c r="D1288" s="59" t="str">
        <f>(Porsche!C68)</f>
        <v>FF01</v>
      </c>
      <c r="E1288" s="8" t="str">
        <f>(Porsche!D68)</f>
        <v>Liquid Silver</v>
      </c>
      <c r="F1288" s="8" t="str">
        <f>(Porsche!E68)</f>
        <v>01H008550022LS</v>
      </c>
      <c r="G1288" s="14">
        <f>(Porsche!F68)</f>
        <v>2</v>
      </c>
      <c r="H1288" s="8" t="str">
        <f>(Porsche!G68)</f>
        <v>20"</v>
      </c>
      <c r="I1288" s="8" t="str">
        <f>(Porsche!H68)</f>
        <v>8.5"</v>
      </c>
      <c r="J1288" s="8" t="str">
        <f>(Porsche!I68)</f>
        <v>50</v>
      </c>
      <c r="K1288" s="8" t="str">
        <f>(Porsche!J68)</f>
        <v>5x130</v>
      </c>
      <c r="L1288" s="8">
        <f>(Porsche!K68)</f>
        <v>71.599999999999994</v>
      </c>
      <c r="M1288" s="8" t="str">
        <f>(Porsche!L68)</f>
        <v>High Offset</v>
      </c>
      <c r="N1288" s="8">
        <f>(Porsche!M68)</f>
        <v>23.8</v>
      </c>
      <c r="O1288" s="8" t="str">
        <f>(Porsche!N68)</f>
        <v>245/30R20</v>
      </c>
      <c r="P1288" s="60" t="str">
        <f>(Porsche!O68)</f>
        <v>FF01</v>
      </c>
      <c r="Q1288" s="8" t="str">
        <f>(Porsche!P68)</f>
        <v>01M011035022LS</v>
      </c>
      <c r="R1288" s="14">
        <f>(Porsche!Q68)</f>
        <v>11</v>
      </c>
      <c r="S1288" s="8" t="str">
        <f>(Porsche!R68)</f>
        <v>20"</v>
      </c>
      <c r="T1288" s="8" t="str">
        <f>(Porsche!S68)</f>
        <v>11.0"</v>
      </c>
      <c r="U1288" s="8" t="str">
        <f>(Porsche!T68)</f>
        <v>35</v>
      </c>
      <c r="V1288" s="8" t="str">
        <f>(Porsche!U68)</f>
        <v>5x130</v>
      </c>
      <c r="W1288" s="8">
        <f>(Porsche!V68)</f>
        <v>71.599999999999994</v>
      </c>
      <c r="X1288" s="8" t="str">
        <f>(Porsche!W68)</f>
        <v>Medium Offset</v>
      </c>
      <c r="Y1288" s="8">
        <f>(Porsche!X68)</f>
        <v>27</v>
      </c>
      <c r="Z1288" s="8" t="str">
        <f>(Porsche!Y68)</f>
        <v>325/25R20</v>
      </c>
      <c r="AA1288" s="8">
        <f>(Porsche!Z68)</f>
        <v>0</v>
      </c>
      <c r="AB1288" s="8" t="str">
        <f>(Porsche!AA68)</f>
        <v>Conical Seat (included)</v>
      </c>
      <c r="AC1288" s="8" t="str">
        <f>(Porsche!AB68)</f>
        <v>LBM1415027C60-ZN</v>
      </c>
      <c r="AD1288" s="8" t="str">
        <f>(Porsche!AC68)</f>
        <v>Porsche OEM Size Cap</v>
      </c>
    </row>
    <row r="1289" spans="1:30" customFormat="1" x14ac:dyDescent="0.25">
      <c r="A1289" s="7" t="s">
        <v>1978</v>
      </c>
      <c r="B1289" s="8" t="str">
        <f>(Porsche!A69)</f>
        <v>911 Turbo(S) (997)</v>
      </c>
      <c r="C1289" s="8" t="str">
        <f>(Porsche!B69)</f>
        <v>2006-2012</v>
      </c>
      <c r="D1289" s="59" t="str">
        <f>(Porsche!C69)</f>
        <v>FF01</v>
      </c>
      <c r="E1289" s="8" t="str">
        <f>(Porsche!D69)</f>
        <v>Tarmac</v>
      </c>
      <c r="F1289" s="8" t="str">
        <f>(Porsche!E69)</f>
        <v>01H008550022TM</v>
      </c>
      <c r="G1289" s="14">
        <f>(Porsche!F69)</f>
        <v>32</v>
      </c>
      <c r="H1289" s="8" t="str">
        <f>(Porsche!G69)</f>
        <v>20"</v>
      </c>
      <c r="I1289" s="8" t="str">
        <f>(Porsche!H69)</f>
        <v>8.5"</v>
      </c>
      <c r="J1289" s="8" t="str">
        <f>(Porsche!I69)</f>
        <v>50</v>
      </c>
      <c r="K1289" s="8" t="str">
        <f>(Porsche!J69)</f>
        <v>5x130</v>
      </c>
      <c r="L1289" s="8">
        <f>(Porsche!K69)</f>
        <v>71.599999999999994</v>
      </c>
      <c r="M1289" s="8" t="str">
        <f>(Porsche!L69)</f>
        <v>High Offset</v>
      </c>
      <c r="N1289" s="8">
        <f>(Porsche!M69)</f>
        <v>23.8</v>
      </c>
      <c r="O1289" s="8" t="str">
        <f>(Porsche!N69)</f>
        <v>245/30R20</v>
      </c>
      <c r="P1289" s="60" t="str">
        <f>(Porsche!O69)</f>
        <v>FF01</v>
      </c>
      <c r="Q1289" s="8" t="str">
        <f>(Porsche!P69)</f>
        <v>01M011035022TM</v>
      </c>
      <c r="R1289" s="14">
        <f>(Porsche!Q69)</f>
        <v>17</v>
      </c>
      <c r="S1289" s="8" t="str">
        <f>(Porsche!R69)</f>
        <v>20"</v>
      </c>
      <c r="T1289" s="8" t="str">
        <f>(Porsche!S69)</f>
        <v>11.0"</v>
      </c>
      <c r="U1289" s="8" t="str">
        <f>(Porsche!T69)</f>
        <v>35</v>
      </c>
      <c r="V1289" s="8" t="str">
        <f>(Porsche!U69)</f>
        <v>5x130</v>
      </c>
      <c r="W1289" s="8">
        <f>(Porsche!V69)</f>
        <v>71.599999999999994</v>
      </c>
      <c r="X1289" s="8" t="str">
        <f>(Porsche!W69)</f>
        <v>Medium Offset</v>
      </c>
      <c r="Y1289" s="8">
        <f>(Porsche!X69)</f>
        <v>27</v>
      </c>
      <c r="Z1289" s="8" t="str">
        <f>(Porsche!Y69)</f>
        <v>325/25R20</v>
      </c>
      <c r="AA1289" s="8">
        <f>(Porsche!Z69)</f>
        <v>0</v>
      </c>
      <c r="AB1289" s="8" t="str">
        <f>(Porsche!AA69)</f>
        <v>Conical Seat (included)</v>
      </c>
      <c r="AC1289" s="8" t="str">
        <f>(Porsche!AB69)</f>
        <v>LBM1415027C60-ZN</v>
      </c>
      <c r="AD1289" s="8" t="str">
        <f>(Porsche!AC69)</f>
        <v>Porsche OEM Size Cap</v>
      </c>
    </row>
    <row r="1290" spans="1:30" customFormat="1" x14ac:dyDescent="0.25">
      <c r="A1290" s="7" t="s">
        <v>1978</v>
      </c>
      <c r="B1290" s="8" t="e">
        <f>(Porsche!#REF!)</f>
        <v>#REF!</v>
      </c>
      <c r="C1290" s="8" t="e">
        <f>(Porsche!#REF!)</f>
        <v>#REF!</v>
      </c>
      <c r="D1290" s="59" t="e">
        <f>(Porsche!#REF!)</f>
        <v>#REF!</v>
      </c>
      <c r="E1290" s="8" t="e">
        <f>(Porsche!#REF!)</f>
        <v>#REF!</v>
      </c>
      <c r="F1290" s="8" t="e">
        <f>(Porsche!#REF!)</f>
        <v>#REF!</v>
      </c>
      <c r="G1290" s="14" t="e">
        <f>(Porsche!#REF!)</f>
        <v>#REF!</v>
      </c>
      <c r="H1290" s="8" t="e">
        <f>(Porsche!#REF!)</f>
        <v>#REF!</v>
      </c>
      <c r="I1290" s="8" t="e">
        <f>(Porsche!#REF!)</f>
        <v>#REF!</v>
      </c>
      <c r="J1290" s="8" t="e">
        <f>(Porsche!#REF!)</f>
        <v>#REF!</v>
      </c>
      <c r="K1290" s="8" t="e">
        <f>(Porsche!#REF!)</f>
        <v>#REF!</v>
      </c>
      <c r="L1290" s="8" t="e">
        <f>(Porsche!#REF!)</f>
        <v>#REF!</v>
      </c>
      <c r="M1290" s="8" t="e">
        <f>(Porsche!#REF!)</f>
        <v>#REF!</v>
      </c>
      <c r="N1290" s="8" t="e">
        <f>(Porsche!#REF!)</f>
        <v>#REF!</v>
      </c>
      <c r="O1290" s="8" t="e">
        <f>(Porsche!#REF!)</f>
        <v>#REF!</v>
      </c>
      <c r="P1290" s="60" t="e">
        <f>(Porsche!#REF!)</f>
        <v>#REF!</v>
      </c>
      <c r="Q1290" s="8" t="e">
        <f>(Porsche!#REF!)</f>
        <v>#REF!</v>
      </c>
      <c r="R1290" s="14" t="e">
        <f>(Porsche!#REF!)</f>
        <v>#REF!</v>
      </c>
      <c r="S1290" s="8" t="e">
        <f>(Porsche!#REF!)</f>
        <v>#REF!</v>
      </c>
      <c r="T1290" s="8" t="e">
        <f>(Porsche!#REF!)</f>
        <v>#REF!</v>
      </c>
      <c r="U1290" s="8" t="e">
        <f>(Porsche!#REF!)</f>
        <v>#REF!</v>
      </c>
      <c r="V1290" s="8" t="e">
        <f>(Porsche!#REF!)</f>
        <v>#REF!</v>
      </c>
      <c r="W1290" s="8" t="e">
        <f>(Porsche!#REF!)</f>
        <v>#REF!</v>
      </c>
      <c r="X1290" s="8" t="e">
        <f>(Porsche!#REF!)</f>
        <v>#REF!</v>
      </c>
      <c r="Y1290" s="8" t="e">
        <f>(Porsche!#REF!)</f>
        <v>#REF!</v>
      </c>
      <c r="Z1290" s="8" t="e">
        <f>(Porsche!#REF!)</f>
        <v>#REF!</v>
      </c>
      <c r="AA1290" s="8" t="e">
        <f>(Porsche!#REF!)</f>
        <v>#REF!</v>
      </c>
      <c r="AB1290" s="8" t="e">
        <f>(Porsche!#REF!)</f>
        <v>#REF!</v>
      </c>
      <c r="AC1290" s="8" t="e">
        <f>(Porsche!#REF!)</f>
        <v>#REF!</v>
      </c>
      <c r="AD1290" s="8" t="e">
        <f>(Porsche!#REF!)</f>
        <v>#REF!</v>
      </c>
    </row>
    <row r="1291" spans="1:30" customFormat="1" x14ac:dyDescent="0.25">
      <c r="A1291" s="7" t="s">
        <v>1978</v>
      </c>
      <c r="B1291" s="8" t="str">
        <f>(Porsche!A70)</f>
        <v>911 Turbo(S) (997)</v>
      </c>
      <c r="C1291" s="8" t="str">
        <f>(Porsche!B70)</f>
        <v>2006-2012</v>
      </c>
      <c r="D1291" s="59" t="str">
        <f>(Porsche!C70)</f>
        <v>FF11</v>
      </c>
      <c r="E1291" s="8" t="str">
        <f>(Porsche!D70)</f>
        <v>Liquid Metal</v>
      </c>
      <c r="F1291" s="8" t="str">
        <f>(Porsche!E70)</f>
        <v>11H009050023LM</v>
      </c>
      <c r="G1291" s="14">
        <f>(Porsche!F70)</f>
        <v>12</v>
      </c>
      <c r="H1291" s="8" t="str">
        <f>(Porsche!G70)</f>
        <v>20"</v>
      </c>
      <c r="I1291" s="8" t="str">
        <f>(Porsche!H70)</f>
        <v>9.0"</v>
      </c>
      <c r="J1291" s="8" t="str">
        <f>(Porsche!I70)</f>
        <v>50</v>
      </c>
      <c r="K1291" s="8" t="str">
        <f>(Porsche!J70)</f>
        <v>5x130</v>
      </c>
      <c r="L1291" s="8">
        <f>(Porsche!K70)</f>
        <v>71.599999999999994</v>
      </c>
      <c r="M1291" s="8" t="str">
        <f>(Porsche!L70)</f>
        <v>High Offset</v>
      </c>
      <c r="N1291" s="8">
        <f>(Porsche!M70)</f>
        <v>0</v>
      </c>
      <c r="O1291" s="8">
        <f>(Porsche!N70)</f>
        <v>0</v>
      </c>
      <c r="P1291" s="60" t="str">
        <f>(Porsche!O70)</f>
        <v>FF11</v>
      </c>
      <c r="Q1291" s="8" t="str">
        <f>(Porsche!P70)</f>
        <v>11M011545023LM</v>
      </c>
      <c r="R1291" s="14">
        <f>(Porsche!Q70)</f>
        <v>20</v>
      </c>
      <c r="S1291" s="8" t="str">
        <f>(Porsche!R70)</f>
        <v>20"</v>
      </c>
      <c r="T1291" s="8" t="str">
        <f>(Porsche!S70)</f>
        <v>11.5"</v>
      </c>
      <c r="U1291" s="8" t="str">
        <f>(Porsche!T70)</f>
        <v>45</v>
      </c>
      <c r="V1291" s="8" t="str">
        <f>(Porsche!U70)</f>
        <v>5x130</v>
      </c>
      <c r="W1291" s="8">
        <f>(Porsche!V70)</f>
        <v>71.599999999999994</v>
      </c>
      <c r="X1291" s="8" t="str">
        <f>(Porsche!W70)</f>
        <v>Medium Offset</v>
      </c>
      <c r="Y1291" s="8">
        <f>(Porsche!X70)</f>
        <v>0</v>
      </c>
      <c r="Z1291" s="8">
        <f>(Porsche!Y70)</f>
        <v>0</v>
      </c>
      <c r="AA1291" s="8">
        <f>(Porsche!Z70)</f>
        <v>0</v>
      </c>
      <c r="AB1291" s="8">
        <f>(Porsche!AA70)</f>
        <v>0</v>
      </c>
      <c r="AC1291" s="8">
        <f>(Porsche!AB70)</f>
        <v>0</v>
      </c>
      <c r="AD1291" s="8">
        <f>(Porsche!AC70)</f>
        <v>0</v>
      </c>
    </row>
    <row r="1292" spans="1:30" customFormat="1" x14ac:dyDescent="0.25">
      <c r="A1292" s="7" t="s">
        <v>1978</v>
      </c>
      <c r="B1292" s="8" t="e">
        <f>(Porsche!#REF!)</f>
        <v>#REF!</v>
      </c>
      <c r="C1292" s="8" t="e">
        <f>(Porsche!#REF!)</f>
        <v>#REF!</v>
      </c>
      <c r="D1292" s="59" t="e">
        <f>(Porsche!#REF!)</f>
        <v>#REF!</v>
      </c>
      <c r="E1292" s="8" t="e">
        <f>(Porsche!#REF!)</f>
        <v>#REF!</v>
      </c>
      <c r="F1292" s="8" t="e">
        <f>(Porsche!#REF!)</f>
        <v>#REF!</v>
      </c>
      <c r="G1292" s="14" t="e">
        <f>(Porsche!#REF!)</f>
        <v>#REF!</v>
      </c>
      <c r="H1292" s="8" t="e">
        <f>(Porsche!#REF!)</f>
        <v>#REF!</v>
      </c>
      <c r="I1292" s="8" t="e">
        <f>(Porsche!#REF!)</f>
        <v>#REF!</v>
      </c>
      <c r="J1292" s="8" t="e">
        <f>(Porsche!#REF!)</f>
        <v>#REF!</v>
      </c>
      <c r="K1292" s="8" t="e">
        <f>(Porsche!#REF!)</f>
        <v>#REF!</v>
      </c>
      <c r="L1292" s="8" t="e">
        <f>(Porsche!#REF!)</f>
        <v>#REF!</v>
      </c>
      <c r="M1292" s="8" t="e">
        <f>(Porsche!#REF!)</f>
        <v>#REF!</v>
      </c>
      <c r="N1292" s="8" t="e">
        <f>(Porsche!#REF!)</f>
        <v>#REF!</v>
      </c>
      <c r="O1292" s="8" t="e">
        <f>(Porsche!#REF!)</f>
        <v>#REF!</v>
      </c>
      <c r="P1292" s="60" t="e">
        <f>(Porsche!#REF!)</f>
        <v>#REF!</v>
      </c>
      <c r="Q1292" s="8" t="e">
        <f>(Porsche!#REF!)</f>
        <v>#REF!</v>
      </c>
      <c r="R1292" s="14" t="e">
        <f>(Porsche!#REF!)</f>
        <v>#REF!</v>
      </c>
      <c r="S1292" s="8" t="e">
        <f>(Porsche!#REF!)</f>
        <v>#REF!</v>
      </c>
      <c r="T1292" s="8" t="e">
        <f>(Porsche!#REF!)</f>
        <v>#REF!</v>
      </c>
      <c r="U1292" s="8" t="e">
        <f>(Porsche!#REF!)</f>
        <v>#REF!</v>
      </c>
      <c r="V1292" s="8" t="e">
        <f>(Porsche!#REF!)</f>
        <v>#REF!</v>
      </c>
      <c r="W1292" s="8" t="e">
        <f>(Porsche!#REF!)</f>
        <v>#REF!</v>
      </c>
      <c r="X1292" s="8" t="e">
        <f>(Porsche!#REF!)</f>
        <v>#REF!</v>
      </c>
      <c r="Y1292" s="8" t="e">
        <f>(Porsche!#REF!)</f>
        <v>#REF!</v>
      </c>
      <c r="Z1292" s="8" t="e">
        <f>(Porsche!#REF!)</f>
        <v>#REF!</v>
      </c>
      <c r="AA1292" s="8" t="e">
        <f>(Porsche!#REF!)</f>
        <v>#REF!</v>
      </c>
      <c r="AB1292" s="8" t="e">
        <f>(Porsche!#REF!)</f>
        <v>#REF!</v>
      </c>
      <c r="AC1292" s="8" t="e">
        <f>(Porsche!#REF!)</f>
        <v>#REF!</v>
      </c>
      <c r="AD1292" s="8" t="e">
        <f>(Porsche!#REF!)</f>
        <v>#REF!</v>
      </c>
    </row>
    <row r="1293" spans="1:30" customFormat="1" x14ac:dyDescent="0.25">
      <c r="A1293" s="7" t="s">
        <v>1978</v>
      </c>
      <c r="B1293" s="8" t="str">
        <f>(Porsche!A71)</f>
        <v>911 Turbo(S) (997)</v>
      </c>
      <c r="C1293" s="8" t="str">
        <f>(Porsche!B71)</f>
        <v>2006-2012</v>
      </c>
      <c r="D1293" s="59" t="str">
        <f>(Porsche!C71)</f>
        <v>FF11</v>
      </c>
      <c r="E1293" s="8" t="str">
        <f>(Porsche!D71)</f>
        <v>Raw</v>
      </c>
      <c r="F1293" s="8" t="str">
        <f>(Porsche!E71)</f>
        <v>11H009050023RW</v>
      </c>
      <c r="G1293" s="14">
        <f>(Porsche!F71)</f>
        <v>9</v>
      </c>
      <c r="H1293" s="8" t="str">
        <f>(Porsche!G71)</f>
        <v>20"</v>
      </c>
      <c r="I1293" s="8" t="str">
        <f>(Porsche!H71)</f>
        <v>9.0"</v>
      </c>
      <c r="J1293" s="8" t="str">
        <f>(Porsche!I71)</f>
        <v>50</v>
      </c>
      <c r="K1293" s="8" t="str">
        <f>(Porsche!J71)</f>
        <v>5x130</v>
      </c>
      <c r="L1293" s="8">
        <f>(Porsche!K71)</f>
        <v>71.599999999999994</v>
      </c>
      <c r="M1293" s="8" t="str">
        <f>(Porsche!L71)</f>
        <v>High Offset</v>
      </c>
      <c r="N1293" s="8">
        <f>(Porsche!M71)</f>
        <v>0</v>
      </c>
      <c r="O1293" s="8">
        <f>(Porsche!N71)</f>
        <v>0</v>
      </c>
      <c r="P1293" s="60" t="str">
        <f>(Porsche!O71)</f>
        <v>FF11</v>
      </c>
      <c r="Q1293" s="8" t="str">
        <f>(Porsche!P71)</f>
        <v>11M011545023RW</v>
      </c>
      <c r="R1293" s="14">
        <f>(Porsche!Q71)</f>
        <v>14</v>
      </c>
      <c r="S1293" s="8" t="str">
        <f>(Porsche!R71)</f>
        <v>20"</v>
      </c>
      <c r="T1293" s="8" t="str">
        <f>(Porsche!S71)</f>
        <v>11.5"</v>
      </c>
      <c r="U1293" s="8" t="str">
        <f>(Porsche!T71)</f>
        <v>45</v>
      </c>
      <c r="V1293" s="8" t="str">
        <f>(Porsche!U71)</f>
        <v>5x130</v>
      </c>
      <c r="W1293" s="8">
        <f>(Porsche!V71)</f>
        <v>71.599999999999994</v>
      </c>
      <c r="X1293" s="8" t="str">
        <f>(Porsche!W71)</f>
        <v>Medium Offset</v>
      </c>
      <c r="Y1293" s="8">
        <f>(Porsche!X71)</f>
        <v>0</v>
      </c>
      <c r="Z1293" s="8">
        <f>(Porsche!Y71)</f>
        <v>0</v>
      </c>
      <c r="AA1293" s="8">
        <f>(Porsche!Z71)</f>
        <v>0</v>
      </c>
      <c r="AB1293" s="8">
        <f>(Porsche!AA71)</f>
        <v>0</v>
      </c>
      <c r="AC1293" s="8">
        <f>(Porsche!AB71)</f>
        <v>0</v>
      </c>
      <c r="AD1293" s="8">
        <f>(Porsche!AC71)</f>
        <v>0</v>
      </c>
    </row>
    <row r="1294" spans="1:30" customFormat="1" x14ac:dyDescent="0.25">
      <c r="A1294" s="7" t="s">
        <v>1978</v>
      </c>
      <c r="B1294" s="8" t="e">
        <f>(Porsche!#REF!)</f>
        <v>#REF!</v>
      </c>
      <c r="C1294" s="8" t="e">
        <f>(Porsche!#REF!)</f>
        <v>#REF!</v>
      </c>
      <c r="D1294" s="59" t="e">
        <f>(Porsche!#REF!)</f>
        <v>#REF!</v>
      </c>
      <c r="E1294" s="8" t="e">
        <f>(Porsche!#REF!)</f>
        <v>#REF!</v>
      </c>
      <c r="F1294" s="8" t="e">
        <f>(Porsche!#REF!)</f>
        <v>#REF!</v>
      </c>
      <c r="G1294" s="14" t="e">
        <f>(Porsche!#REF!)</f>
        <v>#REF!</v>
      </c>
      <c r="H1294" s="8" t="e">
        <f>(Porsche!#REF!)</f>
        <v>#REF!</v>
      </c>
      <c r="I1294" s="8" t="e">
        <f>(Porsche!#REF!)</f>
        <v>#REF!</v>
      </c>
      <c r="J1294" s="8" t="e">
        <f>(Porsche!#REF!)</f>
        <v>#REF!</v>
      </c>
      <c r="K1294" s="8" t="e">
        <f>(Porsche!#REF!)</f>
        <v>#REF!</v>
      </c>
      <c r="L1294" s="8" t="e">
        <f>(Porsche!#REF!)</f>
        <v>#REF!</v>
      </c>
      <c r="M1294" s="8" t="e">
        <f>(Porsche!#REF!)</f>
        <v>#REF!</v>
      </c>
      <c r="N1294" s="8" t="e">
        <f>(Porsche!#REF!)</f>
        <v>#REF!</v>
      </c>
      <c r="O1294" s="8" t="e">
        <f>(Porsche!#REF!)</f>
        <v>#REF!</v>
      </c>
      <c r="P1294" s="60" t="e">
        <f>(Porsche!#REF!)</f>
        <v>#REF!</v>
      </c>
      <c r="Q1294" s="8" t="e">
        <f>(Porsche!#REF!)</f>
        <v>#REF!</v>
      </c>
      <c r="R1294" s="14" t="e">
        <f>(Porsche!#REF!)</f>
        <v>#REF!</v>
      </c>
      <c r="S1294" s="8" t="e">
        <f>(Porsche!#REF!)</f>
        <v>#REF!</v>
      </c>
      <c r="T1294" s="8" t="e">
        <f>(Porsche!#REF!)</f>
        <v>#REF!</v>
      </c>
      <c r="U1294" s="8" t="e">
        <f>(Porsche!#REF!)</f>
        <v>#REF!</v>
      </c>
      <c r="V1294" s="8" t="e">
        <f>(Porsche!#REF!)</f>
        <v>#REF!</v>
      </c>
      <c r="W1294" s="8" t="e">
        <f>(Porsche!#REF!)</f>
        <v>#REF!</v>
      </c>
      <c r="X1294" s="8" t="e">
        <f>(Porsche!#REF!)</f>
        <v>#REF!</v>
      </c>
      <c r="Y1294" s="8" t="e">
        <f>(Porsche!#REF!)</f>
        <v>#REF!</v>
      </c>
      <c r="Z1294" s="8" t="e">
        <f>(Porsche!#REF!)</f>
        <v>#REF!</v>
      </c>
      <c r="AA1294" s="8" t="e">
        <f>(Porsche!#REF!)</f>
        <v>#REF!</v>
      </c>
      <c r="AB1294" s="8" t="e">
        <f>(Porsche!#REF!)</f>
        <v>#REF!</v>
      </c>
      <c r="AC1294" s="8" t="e">
        <f>(Porsche!#REF!)</f>
        <v>#REF!</v>
      </c>
      <c r="AD1294" s="8" t="e">
        <f>(Porsche!#REF!)</f>
        <v>#REF!</v>
      </c>
    </row>
    <row r="1295" spans="1:30" customFormat="1" x14ac:dyDescent="0.25">
      <c r="A1295" s="7" t="s">
        <v>1978</v>
      </c>
      <c r="B1295" s="8" t="e">
        <f>(Porsche!#REF!)</f>
        <v>#REF!</v>
      </c>
      <c r="C1295" s="8" t="e">
        <f>(Porsche!#REF!)</f>
        <v>#REF!</v>
      </c>
      <c r="D1295" s="59" t="e">
        <f>(Porsche!#REF!)</f>
        <v>#REF!</v>
      </c>
      <c r="E1295" s="8" t="e">
        <f>(Porsche!#REF!)</f>
        <v>#REF!</v>
      </c>
      <c r="F1295" s="8" t="e">
        <f>(Porsche!#REF!)</f>
        <v>#REF!</v>
      </c>
      <c r="G1295" s="14" t="e">
        <f>(Porsche!#REF!)</f>
        <v>#REF!</v>
      </c>
      <c r="H1295" s="8" t="e">
        <f>(Porsche!#REF!)</f>
        <v>#REF!</v>
      </c>
      <c r="I1295" s="8" t="e">
        <f>(Porsche!#REF!)</f>
        <v>#REF!</v>
      </c>
      <c r="J1295" s="8" t="e">
        <f>(Porsche!#REF!)</f>
        <v>#REF!</v>
      </c>
      <c r="K1295" s="8" t="e">
        <f>(Porsche!#REF!)</f>
        <v>#REF!</v>
      </c>
      <c r="L1295" s="8" t="e">
        <f>(Porsche!#REF!)</f>
        <v>#REF!</v>
      </c>
      <c r="M1295" s="8" t="e">
        <f>(Porsche!#REF!)</f>
        <v>#REF!</v>
      </c>
      <c r="N1295" s="8" t="e">
        <f>(Porsche!#REF!)</f>
        <v>#REF!</v>
      </c>
      <c r="O1295" s="8" t="e">
        <f>(Porsche!#REF!)</f>
        <v>#REF!</v>
      </c>
      <c r="P1295" s="60" t="e">
        <f>(Porsche!#REF!)</f>
        <v>#REF!</v>
      </c>
      <c r="Q1295" s="8" t="e">
        <f>(Porsche!#REF!)</f>
        <v>#REF!</v>
      </c>
      <c r="R1295" s="14" t="e">
        <f>(Porsche!#REF!)</f>
        <v>#REF!</v>
      </c>
      <c r="S1295" s="8" t="e">
        <f>(Porsche!#REF!)</f>
        <v>#REF!</v>
      </c>
      <c r="T1295" s="8" t="e">
        <f>(Porsche!#REF!)</f>
        <v>#REF!</v>
      </c>
      <c r="U1295" s="8" t="e">
        <f>(Porsche!#REF!)</f>
        <v>#REF!</v>
      </c>
      <c r="V1295" s="8" t="e">
        <f>(Porsche!#REF!)</f>
        <v>#REF!</v>
      </c>
      <c r="W1295" s="8" t="e">
        <f>(Porsche!#REF!)</f>
        <v>#REF!</v>
      </c>
      <c r="X1295" s="8" t="e">
        <f>(Porsche!#REF!)</f>
        <v>#REF!</v>
      </c>
      <c r="Y1295" s="8" t="e">
        <f>(Porsche!#REF!)</f>
        <v>#REF!</v>
      </c>
      <c r="Z1295" s="8" t="e">
        <f>(Porsche!#REF!)</f>
        <v>#REF!</v>
      </c>
      <c r="AA1295" s="8" t="e">
        <f>(Porsche!#REF!)</f>
        <v>#REF!</v>
      </c>
      <c r="AB1295" s="8" t="e">
        <f>(Porsche!#REF!)</f>
        <v>#REF!</v>
      </c>
      <c r="AC1295" s="8" t="e">
        <f>(Porsche!#REF!)</f>
        <v>#REF!</v>
      </c>
      <c r="AD1295" s="8" t="e">
        <f>(Porsche!#REF!)</f>
        <v>#REF!</v>
      </c>
    </row>
    <row r="1296" spans="1:30" customFormat="1" x14ac:dyDescent="0.25">
      <c r="A1296" s="7" t="s">
        <v>1978</v>
      </c>
      <c r="B1296" s="8" t="e">
        <f>(Porsche!#REF!)</f>
        <v>#REF!</v>
      </c>
      <c r="C1296" s="8" t="e">
        <f>(Porsche!#REF!)</f>
        <v>#REF!</v>
      </c>
      <c r="D1296" s="59" t="e">
        <f>(Porsche!#REF!)</f>
        <v>#REF!</v>
      </c>
      <c r="E1296" s="8" t="e">
        <f>(Porsche!#REF!)</f>
        <v>#REF!</v>
      </c>
      <c r="F1296" s="8" t="e">
        <f>(Porsche!#REF!)</f>
        <v>#REF!</v>
      </c>
      <c r="G1296" s="14" t="e">
        <f>(Porsche!#REF!)</f>
        <v>#REF!</v>
      </c>
      <c r="H1296" s="8" t="e">
        <f>(Porsche!#REF!)</f>
        <v>#REF!</v>
      </c>
      <c r="I1296" s="8" t="e">
        <f>(Porsche!#REF!)</f>
        <v>#REF!</v>
      </c>
      <c r="J1296" s="8" t="e">
        <f>(Porsche!#REF!)</f>
        <v>#REF!</v>
      </c>
      <c r="K1296" s="8" t="e">
        <f>(Porsche!#REF!)</f>
        <v>#REF!</v>
      </c>
      <c r="L1296" s="8" t="e">
        <f>(Porsche!#REF!)</f>
        <v>#REF!</v>
      </c>
      <c r="M1296" s="8" t="e">
        <f>(Porsche!#REF!)</f>
        <v>#REF!</v>
      </c>
      <c r="N1296" s="8" t="e">
        <f>(Porsche!#REF!)</f>
        <v>#REF!</v>
      </c>
      <c r="O1296" s="8" t="e">
        <f>(Porsche!#REF!)</f>
        <v>#REF!</v>
      </c>
      <c r="P1296" s="60" t="e">
        <f>(Porsche!#REF!)</f>
        <v>#REF!</v>
      </c>
      <c r="Q1296" s="8" t="e">
        <f>(Porsche!#REF!)</f>
        <v>#REF!</v>
      </c>
      <c r="R1296" s="14" t="e">
        <f>(Porsche!#REF!)</f>
        <v>#REF!</v>
      </c>
      <c r="S1296" s="8" t="e">
        <f>(Porsche!#REF!)</f>
        <v>#REF!</v>
      </c>
      <c r="T1296" s="8" t="e">
        <f>(Porsche!#REF!)</f>
        <v>#REF!</v>
      </c>
      <c r="U1296" s="8" t="e">
        <f>(Porsche!#REF!)</f>
        <v>#REF!</v>
      </c>
      <c r="V1296" s="8" t="e">
        <f>(Porsche!#REF!)</f>
        <v>#REF!</v>
      </c>
      <c r="W1296" s="8" t="e">
        <f>(Porsche!#REF!)</f>
        <v>#REF!</v>
      </c>
      <c r="X1296" s="8" t="e">
        <f>(Porsche!#REF!)</f>
        <v>#REF!</v>
      </c>
      <c r="Y1296" s="8" t="e">
        <f>(Porsche!#REF!)</f>
        <v>#REF!</v>
      </c>
      <c r="Z1296" s="8" t="e">
        <f>(Porsche!#REF!)</f>
        <v>#REF!</v>
      </c>
      <c r="AA1296" s="8" t="e">
        <f>(Porsche!#REF!)</f>
        <v>#REF!</v>
      </c>
      <c r="AB1296" s="8" t="e">
        <f>(Porsche!#REF!)</f>
        <v>#REF!</v>
      </c>
      <c r="AC1296" s="8" t="e">
        <f>(Porsche!#REF!)</f>
        <v>#REF!</v>
      </c>
      <c r="AD1296" s="8" t="e">
        <f>(Porsche!#REF!)</f>
        <v>#REF!</v>
      </c>
    </row>
    <row r="1297" spans="1:30" customFormat="1" x14ac:dyDescent="0.25">
      <c r="A1297" s="7" t="s">
        <v>1978</v>
      </c>
      <c r="B1297" s="8" t="str">
        <f>(Porsche!A72)</f>
        <v>Boxster (718)</v>
      </c>
      <c r="C1297" s="8" t="str">
        <f>(Porsche!B72)</f>
        <v>2016-2019</v>
      </c>
      <c r="D1297" s="59" t="str">
        <f>(Porsche!C72)</f>
        <v>FF01</v>
      </c>
      <c r="E1297" s="8" t="str">
        <f>(Porsche!D72)</f>
        <v>Tarmac</v>
      </c>
      <c r="F1297" s="8" t="str">
        <f>(Porsche!E72)</f>
        <v>01H908550022TM</v>
      </c>
      <c r="G1297" s="14">
        <f>(Porsche!F72)</f>
        <v>34</v>
      </c>
      <c r="H1297" s="8" t="str">
        <f>(Porsche!G72)</f>
        <v>19"</v>
      </c>
      <c r="I1297" s="8" t="str">
        <f>(Porsche!H72)</f>
        <v>8.5"</v>
      </c>
      <c r="J1297" s="8" t="str">
        <f>(Porsche!I72)</f>
        <v>50</v>
      </c>
      <c r="K1297" s="8" t="str">
        <f>(Porsche!J72)</f>
        <v>5x130</v>
      </c>
      <c r="L1297" s="8">
        <f>(Porsche!K72)</f>
        <v>71.599999999999994</v>
      </c>
      <c r="M1297" s="8" t="str">
        <f>(Porsche!L72)</f>
        <v>High Offset</v>
      </c>
      <c r="N1297" s="8">
        <f>(Porsche!M72)</f>
        <v>22.2</v>
      </c>
      <c r="O1297" s="8" t="str">
        <f>(Porsche!N72)</f>
        <v>235/40R19</v>
      </c>
      <c r="P1297" s="60" t="str">
        <f>(Porsche!O72)</f>
        <v>FF01</v>
      </c>
      <c r="Q1297" s="8" t="str">
        <f>(Porsche!P72)</f>
        <v>01M910040022TM</v>
      </c>
      <c r="R1297" s="14">
        <f>(Porsche!Q72)</f>
        <v>8</v>
      </c>
      <c r="S1297" s="8" t="str">
        <f>(Porsche!R72)</f>
        <v>19"</v>
      </c>
      <c r="T1297" s="8" t="str">
        <f>(Porsche!S72)</f>
        <v>10.0"</v>
      </c>
      <c r="U1297" s="8" t="str">
        <f>(Porsche!T72)</f>
        <v>40</v>
      </c>
      <c r="V1297" s="8" t="str">
        <f>(Porsche!U72)</f>
        <v>5x130</v>
      </c>
      <c r="W1297" s="8">
        <f>(Porsche!V72)</f>
        <v>71.599999999999994</v>
      </c>
      <c r="X1297" s="8" t="str">
        <f>(Porsche!W72)</f>
        <v>Medium Offset</v>
      </c>
      <c r="Y1297" s="8">
        <f>(Porsche!X72)</f>
        <v>24</v>
      </c>
      <c r="Z1297" s="8" t="str">
        <f>(Porsche!Y72)</f>
        <v>265/40R19</v>
      </c>
      <c r="AA1297" s="8">
        <f>(Porsche!Z72)</f>
        <v>0</v>
      </c>
      <c r="AB1297" s="8" t="str">
        <f>(Porsche!AA72)</f>
        <v>Conical Seat (included)</v>
      </c>
      <c r="AC1297" s="8" t="str">
        <f>(Porsche!AB72)</f>
        <v>LBM1415027C60-ZN</v>
      </c>
      <c r="AD1297" s="8" t="str">
        <f>(Porsche!AC72)</f>
        <v>Porsche OEM Size Cap</v>
      </c>
    </row>
    <row r="1298" spans="1:30" customFormat="1" x14ac:dyDescent="0.25">
      <c r="A1298" s="7" t="s">
        <v>1978</v>
      </c>
      <c r="B1298" s="8" t="str">
        <f>(Porsche!A73)</f>
        <v>Boxster (718)</v>
      </c>
      <c r="C1298" s="8" t="str">
        <f>(Porsche!B73)</f>
        <v>2016-2019</v>
      </c>
      <c r="D1298" s="59" t="str">
        <f>(Porsche!C73)</f>
        <v>FF01</v>
      </c>
      <c r="E1298" s="8" t="str">
        <f>(Porsche!D73)</f>
        <v>Liquid Silver</v>
      </c>
      <c r="F1298" s="8" t="str">
        <f>(Porsche!E73)</f>
        <v>01H008550022LS</v>
      </c>
      <c r="G1298" s="14">
        <f>(Porsche!F73)</f>
        <v>2</v>
      </c>
      <c r="H1298" s="8" t="str">
        <f>(Porsche!G73)</f>
        <v>20"</v>
      </c>
      <c r="I1298" s="8" t="str">
        <f>(Porsche!H73)</f>
        <v>8.5"</v>
      </c>
      <c r="J1298" s="8" t="str">
        <f>(Porsche!I73)</f>
        <v>50</v>
      </c>
      <c r="K1298" s="8" t="str">
        <f>(Porsche!J73)</f>
        <v>5x130</v>
      </c>
      <c r="L1298" s="8">
        <f>(Porsche!K73)</f>
        <v>71.599999999999994</v>
      </c>
      <c r="M1298" s="8" t="str">
        <f>(Porsche!L73)</f>
        <v>High Offset</v>
      </c>
      <c r="N1298" s="8">
        <f>(Porsche!M73)</f>
        <v>23.8</v>
      </c>
      <c r="O1298" s="8" t="str">
        <f>(Porsche!N73)</f>
        <v>235/35R20</v>
      </c>
      <c r="P1298" s="60" t="str">
        <f>(Porsche!O73)</f>
        <v>FF01</v>
      </c>
      <c r="Q1298" s="8" t="str">
        <f>(Porsche!P73)</f>
        <v>01M010040022LS</v>
      </c>
      <c r="R1298" s="14">
        <f>(Porsche!Q73)</f>
        <v>14</v>
      </c>
      <c r="S1298" s="8" t="str">
        <f>(Porsche!R73)</f>
        <v>20"</v>
      </c>
      <c r="T1298" s="8" t="str">
        <f>(Porsche!S73)</f>
        <v>10.0"</v>
      </c>
      <c r="U1298" s="8" t="str">
        <f>(Porsche!T73)</f>
        <v>40</v>
      </c>
      <c r="V1298" s="8" t="str">
        <f>(Porsche!U73)</f>
        <v>5x130</v>
      </c>
      <c r="W1298" s="8">
        <f>(Porsche!V73)</f>
        <v>71.599999999999994</v>
      </c>
      <c r="X1298" s="8" t="str">
        <f>(Porsche!W73)</f>
        <v>Medium Offset</v>
      </c>
      <c r="Y1298" s="8">
        <f>(Porsche!X73)</f>
        <v>24.8</v>
      </c>
      <c r="Z1298" s="8" t="str">
        <f>(Porsche!Y73)</f>
        <v>265/35R20</v>
      </c>
      <c r="AA1298" s="8">
        <f>(Porsche!Z73)</f>
        <v>0</v>
      </c>
      <c r="AB1298" s="8" t="str">
        <f>(Porsche!AA73)</f>
        <v>Conical Seat (included)</v>
      </c>
      <c r="AC1298" s="8" t="str">
        <f>(Porsche!AB73)</f>
        <v>LBM1415027C60-ZN</v>
      </c>
      <c r="AD1298" s="8" t="str">
        <f>(Porsche!AC73)</f>
        <v>Porsche OEM Size Cap</v>
      </c>
    </row>
    <row r="1299" spans="1:30" customFormat="1" x14ac:dyDescent="0.25">
      <c r="A1299" s="7" t="s">
        <v>1978</v>
      </c>
      <c r="B1299" s="8" t="e">
        <f>(Porsche!#REF!)</f>
        <v>#REF!</v>
      </c>
      <c r="C1299" s="8" t="e">
        <f>(Porsche!#REF!)</f>
        <v>#REF!</v>
      </c>
      <c r="D1299" s="59" t="e">
        <f>(Porsche!#REF!)</f>
        <v>#REF!</v>
      </c>
      <c r="E1299" s="8" t="e">
        <f>(Porsche!#REF!)</f>
        <v>#REF!</v>
      </c>
      <c r="F1299" s="8" t="e">
        <f>(Porsche!#REF!)</f>
        <v>#REF!</v>
      </c>
      <c r="G1299" s="14" t="e">
        <f>(Porsche!#REF!)</f>
        <v>#REF!</v>
      </c>
      <c r="H1299" s="8" t="e">
        <f>(Porsche!#REF!)</f>
        <v>#REF!</v>
      </c>
      <c r="I1299" s="8" t="e">
        <f>(Porsche!#REF!)</f>
        <v>#REF!</v>
      </c>
      <c r="J1299" s="8" t="e">
        <f>(Porsche!#REF!)</f>
        <v>#REF!</v>
      </c>
      <c r="K1299" s="8" t="e">
        <f>(Porsche!#REF!)</f>
        <v>#REF!</v>
      </c>
      <c r="L1299" s="8" t="e">
        <f>(Porsche!#REF!)</f>
        <v>#REF!</v>
      </c>
      <c r="M1299" s="8" t="e">
        <f>(Porsche!#REF!)</f>
        <v>#REF!</v>
      </c>
      <c r="N1299" s="8" t="e">
        <f>(Porsche!#REF!)</f>
        <v>#REF!</v>
      </c>
      <c r="O1299" s="8" t="e">
        <f>(Porsche!#REF!)</f>
        <v>#REF!</v>
      </c>
      <c r="P1299" s="60" t="e">
        <f>(Porsche!#REF!)</f>
        <v>#REF!</v>
      </c>
      <c r="Q1299" s="8" t="e">
        <f>(Porsche!#REF!)</f>
        <v>#REF!</v>
      </c>
      <c r="R1299" s="14" t="e">
        <f>(Porsche!#REF!)</f>
        <v>#REF!</v>
      </c>
      <c r="S1299" s="8" t="e">
        <f>(Porsche!#REF!)</f>
        <v>#REF!</v>
      </c>
      <c r="T1299" s="8" t="e">
        <f>(Porsche!#REF!)</f>
        <v>#REF!</v>
      </c>
      <c r="U1299" s="8" t="e">
        <f>(Porsche!#REF!)</f>
        <v>#REF!</v>
      </c>
      <c r="V1299" s="8" t="e">
        <f>(Porsche!#REF!)</f>
        <v>#REF!</v>
      </c>
      <c r="W1299" s="8" t="e">
        <f>(Porsche!#REF!)</f>
        <v>#REF!</v>
      </c>
      <c r="X1299" s="8" t="e">
        <f>(Porsche!#REF!)</f>
        <v>#REF!</v>
      </c>
      <c r="Y1299" s="8" t="e">
        <f>(Porsche!#REF!)</f>
        <v>#REF!</v>
      </c>
      <c r="Z1299" s="8" t="e">
        <f>(Porsche!#REF!)</f>
        <v>#REF!</v>
      </c>
      <c r="AA1299" s="8" t="e">
        <f>(Porsche!#REF!)</f>
        <v>#REF!</v>
      </c>
      <c r="AB1299" s="8" t="e">
        <f>(Porsche!#REF!)</f>
        <v>#REF!</v>
      </c>
      <c r="AC1299" s="8" t="e">
        <f>(Porsche!#REF!)</f>
        <v>#REF!</v>
      </c>
      <c r="AD1299" s="8" t="e">
        <f>(Porsche!#REF!)</f>
        <v>#REF!</v>
      </c>
    </row>
    <row r="1300" spans="1:30" customFormat="1" x14ac:dyDescent="0.25">
      <c r="A1300" s="7" t="s">
        <v>1978</v>
      </c>
      <c r="B1300" s="8" t="e">
        <f>(Porsche!#REF!)</f>
        <v>#REF!</v>
      </c>
      <c r="C1300" s="8" t="e">
        <f>(Porsche!#REF!)</f>
        <v>#REF!</v>
      </c>
      <c r="D1300" s="59" t="e">
        <f>(Porsche!#REF!)</f>
        <v>#REF!</v>
      </c>
      <c r="E1300" s="8" t="e">
        <f>(Porsche!#REF!)</f>
        <v>#REF!</v>
      </c>
      <c r="F1300" s="8" t="e">
        <f>(Porsche!#REF!)</f>
        <v>#REF!</v>
      </c>
      <c r="G1300" s="14" t="e">
        <f>(Porsche!#REF!)</f>
        <v>#REF!</v>
      </c>
      <c r="H1300" s="8" t="e">
        <f>(Porsche!#REF!)</f>
        <v>#REF!</v>
      </c>
      <c r="I1300" s="8" t="e">
        <f>(Porsche!#REF!)</f>
        <v>#REF!</v>
      </c>
      <c r="J1300" s="8" t="e">
        <f>(Porsche!#REF!)</f>
        <v>#REF!</v>
      </c>
      <c r="K1300" s="8" t="e">
        <f>(Porsche!#REF!)</f>
        <v>#REF!</v>
      </c>
      <c r="L1300" s="8" t="e">
        <f>(Porsche!#REF!)</f>
        <v>#REF!</v>
      </c>
      <c r="M1300" s="8" t="e">
        <f>(Porsche!#REF!)</f>
        <v>#REF!</v>
      </c>
      <c r="N1300" s="8" t="e">
        <f>(Porsche!#REF!)</f>
        <v>#REF!</v>
      </c>
      <c r="O1300" s="8" t="e">
        <f>(Porsche!#REF!)</f>
        <v>#REF!</v>
      </c>
      <c r="P1300" s="60" t="e">
        <f>(Porsche!#REF!)</f>
        <v>#REF!</v>
      </c>
      <c r="Q1300" s="8" t="e">
        <f>(Porsche!#REF!)</f>
        <v>#REF!</v>
      </c>
      <c r="R1300" s="14" t="e">
        <f>(Porsche!#REF!)</f>
        <v>#REF!</v>
      </c>
      <c r="S1300" s="8" t="e">
        <f>(Porsche!#REF!)</f>
        <v>#REF!</v>
      </c>
      <c r="T1300" s="8" t="e">
        <f>(Porsche!#REF!)</f>
        <v>#REF!</v>
      </c>
      <c r="U1300" s="8" t="e">
        <f>(Porsche!#REF!)</f>
        <v>#REF!</v>
      </c>
      <c r="V1300" s="8" t="e">
        <f>(Porsche!#REF!)</f>
        <v>#REF!</v>
      </c>
      <c r="W1300" s="8" t="e">
        <f>(Porsche!#REF!)</f>
        <v>#REF!</v>
      </c>
      <c r="X1300" s="8" t="e">
        <f>(Porsche!#REF!)</f>
        <v>#REF!</v>
      </c>
      <c r="Y1300" s="8" t="e">
        <f>(Porsche!#REF!)</f>
        <v>#REF!</v>
      </c>
      <c r="Z1300" s="8" t="e">
        <f>(Porsche!#REF!)</f>
        <v>#REF!</v>
      </c>
      <c r="AA1300" s="8" t="e">
        <f>(Porsche!#REF!)</f>
        <v>#REF!</v>
      </c>
      <c r="AB1300" s="8" t="e">
        <f>(Porsche!#REF!)</f>
        <v>#REF!</v>
      </c>
      <c r="AC1300" s="8" t="e">
        <f>(Porsche!#REF!)</f>
        <v>#REF!</v>
      </c>
      <c r="AD1300" s="8" t="e">
        <f>(Porsche!#REF!)</f>
        <v>#REF!</v>
      </c>
    </row>
    <row r="1301" spans="1:30" customFormat="1" x14ac:dyDescent="0.25">
      <c r="A1301" s="7" t="s">
        <v>1978</v>
      </c>
      <c r="B1301" s="8" t="str">
        <f>(Porsche!A74)</f>
        <v>Boxster (718)</v>
      </c>
      <c r="C1301" s="8" t="str">
        <f>(Porsche!B74)</f>
        <v>2016-2019</v>
      </c>
      <c r="D1301" s="59" t="str">
        <f>(Porsche!C74)</f>
        <v>FF11</v>
      </c>
      <c r="E1301" s="8" t="str">
        <f>(Porsche!D74)</f>
        <v>Raw</v>
      </c>
      <c r="F1301" s="8" t="str">
        <f>(Porsche!E74)</f>
        <v>11H009050023RW</v>
      </c>
      <c r="G1301" s="14">
        <f>(Porsche!F74)</f>
        <v>9</v>
      </c>
      <c r="H1301" s="8" t="str">
        <f>(Porsche!G74)</f>
        <v>20"</v>
      </c>
      <c r="I1301" s="8" t="str">
        <f>(Porsche!H74)</f>
        <v>9.0"</v>
      </c>
      <c r="J1301" s="8" t="str">
        <f>(Porsche!I74)</f>
        <v>50</v>
      </c>
      <c r="K1301" s="8" t="str">
        <f>(Porsche!J74)</f>
        <v>5x130</v>
      </c>
      <c r="L1301" s="8">
        <f>(Porsche!K74)</f>
        <v>71.599999999999994</v>
      </c>
      <c r="M1301" s="8" t="str">
        <f>(Porsche!L74)</f>
        <v>High Offset</v>
      </c>
      <c r="N1301" s="8">
        <f>(Porsche!M74)</f>
        <v>0</v>
      </c>
      <c r="O1301" s="8" t="str">
        <f>(Porsche!N74)</f>
        <v>245/35-20 (OEM)</v>
      </c>
      <c r="P1301" s="60" t="str">
        <f>(Porsche!O74)</f>
        <v>FF11</v>
      </c>
      <c r="Q1301" s="8" t="str">
        <f>(Porsche!P74)</f>
        <v>11M011050023RW</v>
      </c>
      <c r="R1301" s="14">
        <f>(Porsche!Q74)</f>
        <v>30</v>
      </c>
      <c r="S1301" s="8" t="str">
        <f>(Porsche!R74)</f>
        <v>20"</v>
      </c>
      <c r="T1301" s="8" t="str">
        <f>(Porsche!S74)</f>
        <v>11.0"</v>
      </c>
      <c r="U1301" s="8" t="str">
        <f>(Porsche!T74)</f>
        <v>50</v>
      </c>
      <c r="V1301" s="8" t="str">
        <f>(Porsche!U74)</f>
        <v>5x130</v>
      </c>
      <c r="W1301" s="8">
        <f>(Porsche!V74)</f>
        <v>71.599999999999994</v>
      </c>
      <c r="X1301" s="8" t="str">
        <f>(Porsche!W74)</f>
        <v>Medium Offset</v>
      </c>
      <c r="Y1301" s="8">
        <f>(Porsche!X74)</f>
        <v>0</v>
      </c>
      <c r="Z1301" s="8" t="str">
        <f>(Porsche!Y74)</f>
        <v>295/30-20 (OEM)</v>
      </c>
      <c r="AA1301" s="8">
        <f>(Porsche!Z74)</f>
        <v>0</v>
      </c>
      <c r="AB1301" s="8">
        <f>(Porsche!AA74)</f>
        <v>0</v>
      </c>
      <c r="AC1301" s="8">
        <f>(Porsche!AB74)</f>
        <v>0</v>
      </c>
      <c r="AD1301" s="8">
        <f>(Porsche!AC74)</f>
        <v>0</v>
      </c>
    </row>
    <row r="1302" spans="1:30" customFormat="1" x14ac:dyDescent="0.25">
      <c r="A1302" s="7" t="s">
        <v>1978</v>
      </c>
      <c r="B1302" s="8" t="e">
        <f>(Porsche!#REF!)</f>
        <v>#REF!</v>
      </c>
      <c r="C1302" s="8" t="e">
        <f>(Porsche!#REF!)</f>
        <v>#REF!</v>
      </c>
      <c r="D1302" s="59" t="e">
        <f>(Porsche!#REF!)</f>
        <v>#REF!</v>
      </c>
      <c r="E1302" s="8" t="e">
        <f>(Porsche!#REF!)</f>
        <v>#REF!</v>
      </c>
      <c r="F1302" s="8" t="e">
        <f>(Porsche!#REF!)</f>
        <v>#REF!</v>
      </c>
      <c r="G1302" s="14" t="e">
        <f>(Porsche!#REF!)</f>
        <v>#REF!</v>
      </c>
      <c r="H1302" s="8" t="e">
        <f>(Porsche!#REF!)</f>
        <v>#REF!</v>
      </c>
      <c r="I1302" s="8" t="e">
        <f>(Porsche!#REF!)</f>
        <v>#REF!</v>
      </c>
      <c r="J1302" s="8" t="e">
        <f>(Porsche!#REF!)</f>
        <v>#REF!</v>
      </c>
      <c r="K1302" s="8" t="e">
        <f>(Porsche!#REF!)</f>
        <v>#REF!</v>
      </c>
      <c r="L1302" s="8" t="e">
        <f>(Porsche!#REF!)</f>
        <v>#REF!</v>
      </c>
      <c r="M1302" s="8" t="e">
        <f>(Porsche!#REF!)</f>
        <v>#REF!</v>
      </c>
      <c r="N1302" s="8" t="e">
        <f>(Porsche!#REF!)</f>
        <v>#REF!</v>
      </c>
      <c r="O1302" s="8" t="e">
        <f>(Porsche!#REF!)</f>
        <v>#REF!</v>
      </c>
      <c r="P1302" s="60" t="e">
        <f>(Porsche!#REF!)</f>
        <v>#REF!</v>
      </c>
      <c r="Q1302" s="8" t="e">
        <f>(Porsche!#REF!)</f>
        <v>#REF!</v>
      </c>
      <c r="R1302" s="14" t="e">
        <f>(Porsche!#REF!)</f>
        <v>#REF!</v>
      </c>
      <c r="S1302" s="8" t="e">
        <f>(Porsche!#REF!)</f>
        <v>#REF!</v>
      </c>
      <c r="T1302" s="8" t="e">
        <f>(Porsche!#REF!)</f>
        <v>#REF!</v>
      </c>
      <c r="U1302" s="8" t="e">
        <f>(Porsche!#REF!)</f>
        <v>#REF!</v>
      </c>
      <c r="V1302" s="8" t="e">
        <f>(Porsche!#REF!)</f>
        <v>#REF!</v>
      </c>
      <c r="W1302" s="8" t="e">
        <f>(Porsche!#REF!)</f>
        <v>#REF!</v>
      </c>
      <c r="X1302" s="8" t="e">
        <f>(Porsche!#REF!)</f>
        <v>#REF!</v>
      </c>
      <c r="Y1302" s="8" t="e">
        <f>(Porsche!#REF!)</f>
        <v>#REF!</v>
      </c>
      <c r="Z1302" s="8" t="e">
        <f>(Porsche!#REF!)</f>
        <v>#REF!</v>
      </c>
      <c r="AA1302" s="8" t="e">
        <f>(Porsche!#REF!)</f>
        <v>#REF!</v>
      </c>
      <c r="AB1302" s="8" t="e">
        <f>(Porsche!#REF!)</f>
        <v>#REF!</v>
      </c>
      <c r="AC1302" s="8" t="e">
        <f>(Porsche!#REF!)</f>
        <v>#REF!</v>
      </c>
      <c r="AD1302" s="8" t="e">
        <f>(Porsche!#REF!)</f>
        <v>#REF!</v>
      </c>
    </row>
    <row r="1303" spans="1:30" customFormat="1" x14ac:dyDescent="0.25">
      <c r="A1303" s="7" t="s">
        <v>1978</v>
      </c>
      <c r="B1303" s="8" t="e">
        <f>(Porsche!#REF!)</f>
        <v>#REF!</v>
      </c>
      <c r="C1303" s="8" t="e">
        <f>(Porsche!#REF!)</f>
        <v>#REF!</v>
      </c>
      <c r="D1303" s="59" t="e">
        <f>(Porsche!#REF!)</f>
        <v>#REF!</v>
      </c>
      <c r="E1303" s="8" t="e">
        <f>(Porsche!#REF!)</f>
        <v>#REF!</v>
      </c>
      <c r="F1303" s="8" t="e">
        <f>(Porsche!#REF!)</f>
        <v>#REF!</v>
      </c>
      <c r="G1303" s="14" t="e">
        <f>(Porsche!#REF!)</f>
        <v>#REF!</v>
      </c>
      <c r="H1303" s="8" t="e">
        <f>(Porsche!#REF!)</f>
        <v>#REF!</v>
      </c>
      <c r="I1303" s="8" t="e">
        <f>(Porsche!#REF!)</f>
        <v>#REF!</v>
      </c>
      <c r="J1303" s="8" t="e">
        <f>(Porsche!#REF!)</f>
        <v>#REF!</v>
      </c>
      <c r="K1303" s="8" t="e">
        <f>(Porsche!#REF!)</f>
        <v>#REF!</v>
      </c>
      <c r="L1303" s="8" t="e">
        <f>(Porsche!#REF!)</f>
        <v>#REF!</v>
      </c>
      <c r="M1303" s="8" t="e">
        <f>(Porsche!#REF!)</f>
        <v>#REF!</v>
      </c>
      <c r="N1303" s="8" t="e">
        <f>(Porsche!#REF!)</f>
        <v>#REF!</v>
      </c>
      <c r="O1303" s="8" t="e">
        <f>(Porsche!#REF!)</f>
        <v>#REF!</v>
      </c>
      <c r="P1303" s="60" t="e">
        <f>(Porsche!#REF!)</f>
        <v>#REF!</v>
      </c>
      <c r="Q1303" s="8" t="e">
        <f>(Porsche!#REF!)</f>
        <v>#REF!</v>
      </c>
      <c r="R1303" s="14" t="e">
        <f>(Porsche!#REF!)</f>
        <v>#REF!</v>
      </c>
      <c r="S1303" s="8" t="e">
        <f>(Porsche!#REF!)</f>
        <v>#REF!</v>
      </c>
      <c r="T1303" s="8" t="e">
        <f>(Porsche!#REF!)</f>
        <v>#REF!</v>
      </c>
      <c r="U1303" s="8" t="e">
        <f>(Porsche!#REF!)</f>
        <v>#REF!</v>
      </c>
      <c r="V1303" s="8" t="e">
        <f>(Porsche!#REF!)</f>
        <v>#REF!</v>
      </c>
      <c r="W1303" s="8" t="e">
        <f>(Porsche!#REF!)</f>
        <v>#REF!</v>
      </c>
      <c r="X1303" s="8" t="e">
        <f>(Porsche!#REF!)</f>
        <v>#REF!</v>
      </c>
      <c r="Y1303" s="8" t="e">
        <f>(Porsche!#REF!)</f>
        <v>#REF!</v>
      </c>
      <c r="Z1303" s="8" t="e">
        <f>(Porsche!#REF!)</f>
        <v>#REF!</v>
      </c>
      <c r="AA1303" s="8" t="e">
        <f>(Porsche!#REF!)</f>
        <v>#REF!</v>
      </c>
      <c r="AB1303" s="8" t="e">
        <f>(Porsche!#REF!)</f>
        <v>#REF!</v>
      </c>
      <c r="AC1303" s="8" t="e">
        <f>(Porsche!#REF!)</f>
        <v>#REF!</v>
      </c>
      <c r="AD1303" s="8" t="e">
        <f>(Porsche!#REF!)</f>
        <v>#REF!</v>
      </c>
    </row>
    <row r="1304" spans="1:30" customFormat="1" x14ac:dyDescent="0.25">
      <c r="A1304" s="7" t="s">
        <v>1978</v>
      </c>
      <c r="B1304" s="8" t="str">
        <f>(Porsche!A75)</f>
        <v>Boxster (981)</v>
      </c>
      <c r="C1304" s="8" t="str">
        <f>(Porsche!B75)</f>
        <v>2012-2016</v>
      </c>
      <c r="D1304" s="59" t="str">
        <f>(Porsche!C75)</f>
        <v>FF01</v>
      </c>
      <c r="E1304" s="8" t="str">
        <f>(Porsche!D75)</f>
        <v>Tarmac</v>
      </c>
      <c r="F1304" s="8" t="str">
        <f>(Porsche!E75)</f>
        <v>01H908550022TM</v>
      </c>
      <c r="G1304" s="14">
        <f>(Porsche!F75)</f>
        <v>34</v>
      </c>
      <c r="H1304" s="8" t="str">
        <f>(Porsche!G75)</f>
        <v>19"</v>
      </c>
      <c r="I1304" s="8" t="str">
        <f>(Porsche!H75)</f>
        <v>8.5"</v>
      </c>
      <c r="J1304" s="8" t="str">
        <f>(Porsche!I75)</f>
        <v>50</v>
      </c>
      <c r="K1304" s="8" t="str">
        <f>(Porsche!J75)</f>
        <v>5x130</v>
      </c>
      <c r="L1304" s="8">
        <f>(Porsche!K75)</f>
        <v>71.599999999999994</v>
      </c>
      <c r="M1304" s="8" t="str">
        <f>(Porsche!L75)</f>
        <v>High Offset</v>
      </c>
      <c r="N1304" s="8">
        <f>(Porsche!M75)</f>
        <v>22.2</v>
      </c>
      <c r="O1304" s="8" t="str">
        <f>(Porsche!N75)</f>
        <v>235/40R19</v>
      </c>
      <c r="P1304" s="60" t="str">
        <f>(Porsche!O75)</f>
        <v>FF01</v>
      </c>
      <c r="Q1304" s="8" t="str">
        <f>(Porsche!P75)</f>
        <v>01M910040022TM</v>
      </c>
      <c r="R1304" s="14">
        <f>(Porsche!Q75)</f>
        <v>8</v>
      </c>
      <c r="S1304" s="8" t="str">
        <f>(Porsche!R75)</f>
        <v>19"</v>
      </c>
      <c r="T1304" s="8" t="str">
        <f>(Porsche!S75)</f>
        <v>10.0"</v>
      </c>
      <c r="U1304" s="8" t="str">
        <f>(Porsche!T75)</f>
        <v>40</v>
      </c>
      <c r="V1304" s="8" t="str">
        <f>(Porsche!U75)</f>
        <v>5x130</v>
      </c>
      <c r="W1304" s="8">
        <f>(Porsche!V75)</f>
        <v>71.599999999999994</v>
      </c>
      <c r="X1304" s="8" t="str">
        <f>(Porsche!W75)</f>
        <v>Medium Offset</v>
      </c>
      <c r="Y1304" s="8">
        <f>(Porsche!X75)</f>
        <v>24</v>
      </c>
      <c r="Z1304" s="8" t="str">
        <f>(Porsche!Y75)</f>
        <v>265/40R19</v>
      </c>
      <c r="AA1304" s="8">
        <f>(Porsche!Z75)</f>
        <v>0</v>
      </c>
      <c r="AB1304" s="8" t="str">
        <f>(Porsche!AA75)</f>
        <v>Conical Seat (included)</v>
      </c>
      <c r="AC1304" s="8" t="str">
        <f>(Porsche!AB75)</f>
        <v>LBM1415027C60-ZN</v>
      </c>
      <c r="AD1304" s="8" t="str">
        <f>(Porsche!AC75)</f>
        <v>Porsche OEM Size Cap</v>
      </c>
    </row>
    <row r="1305" spans="1:30" customFormat="1" x14ac:dyDescent="0.25">
      <c r="A1305" s="7" t="s">
        <v>1978</v>
      </c>
      <c r="B1305" s="8" t="str">
        <f>(Porsche!A76)</f>
        <v>Boxster (981)</v>
      </c>
      <c r="C1305" s="8" t="str">
        <f>(Porsche!B76)</f>
        <v>2012-2016</v>
      </c>
      <c r="D1305" s="59" t="str">
        <f>(Porsche!C76)</f>
        <v>FF01</v>
      </c>
      <c r="E1305" s="8" t="str">
        <f>(Porsche!D76)</f>
        <v>Liquid Silver</v>
      </c>
      <c r="F1305" s="8" t="str">
        <f>(Porsche!E76)</f>
        <v>01H008550022LS</v>
      </c>
      <c r="G1305" s="14">
        <f>(Porsche!F76)</f>
        <v>2</v>
      </c>
      <c r="H1305" s="8" t="str">
        <f>(Porsche!G76)</f>
        <v>20"</v>
      </c>
      <c r="I1305" s="8" t="str">
        <f>(Porsche!H76)</f>
        <v>8.5"</v>
      </c>
      <c r="J1305" s="8" t="str">
        <f>(Porsche!I76)</f>
        <v>50</v>
      </c>
      <c r="K1305" s="8" t="str">
        <f>(Porsche!J76)</f>
        <v>5x130</v>
      </c>
      <c r="L1305" s="8">
        <f>(Porsche!K76)</f>
        <v>71.599999999999994</v>
      </c>
      <c r="M1305" s="8" t="str">
        <f>(Porsche!L76)</f>
        <v>High Offset</v>
      </c>
      <c r="N1305" s="8">
        <f>(Porsche!M76)</f>
        <v>23.8</v>
      </c>
      <c r="O1305" s="8" t="str">
        <f>(Porsche!N76)</f>
        <v>235/35R20</v>
      </c>
      <c r="P1305" s="60" t="str">
        <f>(Porsche!O76)</f>
        <v>FF01</v>
      </c>
      <c r="Q1305" s="8" t="str">
        <f>(Porsche!P76)</f>
        <v>01M010040022LS</v>
      </c>
      <c r="R1305" s="14">
        <f>(Porsche!Q76)</f>
        <v>14</v>
      </c>
      <c r="S1305" s="8" t="str">
        <f>(Porsche!R76)</f>
        <v>20"</v>
      </c>
      <c r="T1305" s="8" t="str">
        <f>(Porsche!S76)</f>
        <v>10.0"</v>
      </c>
      <c r="U1305" s="8" t="str">
        <f>(Porsche!T76)</f>
        <v>40</v>
      </c>
      <c r="V1305" s="8" t="str">
        <f>(Porsche!U76)</f>
        <v>5x130</v>
      </c>
      <c r="W1305" s="8">
        <f>(Porsche!V76)</f>
        <v>71.599999999999994</v>
      </c>
      <c r="X1305" s="8" t="str">
        <f>(Porsche!W76)</f>
        <v>Medium Offset</v>
      </c>
      <c r="Y1305" s="8">
        <f>(Porsche!X76)</f>
        <v>24.8</v>
      </c>
      <c r="Z1305" s="8" t="str">
        <f>(Porsche!Y76)</f>
        <v>265/35R20</v>
      </c>
      <c r="AA1305" s="8">
        <f>(Porsche!Z76)</f>
        <v>0</v>
      </c>
      <c r="AB1305" s="8" t="str">
        <f>(Porsche!AA76)</f>
        <v>Conical Seat (included)</v>
      </c>
      <c r="AC1305" s="8" t="str">
        <f>(Porsche!AB76)</f>
        <v>LBM1415027C60-ZN</v>
      </c>
      <c r="AD1305" s="8" t="str">
        <f>(Porsche!AC76)</f>
        <v>Porsche OEM Size Cap</v>
      </c>
    </row>
    <row r="1306" spans="1:30" customFormat="1" x14ac:dyDescent="0.25">
      <c r="A1306" s="7" t="s">
        <v>1978</v>
      </c>
      <c r="B1306" s="8" t="e">
        <f>(Porsche!#REF!)</f>
        <v>#REF!</v>
      </c>
      <c r="C1306" s="8" t="e">
        <f>(Porsche!#REF!)</f>
        <v>#REF!</v>
      </c>
      <c r="D1306" s="59" t="e">
        <f>(Porsche!#REF!)</f>
        <v>#REF!</v>
      </c>
      <c r="E1306" s="8" t="e">
        <f>(Porsche!#REF!)</f>
        <v>#REF!</v>
      </c>
      <c r="F1306" s="8" t="e">
        <f>(Porsche!#REF!)</f>
        <v>#REF!</v>
      </c>
      <c r="G1306" s="14" t="e">
        <f>(Porsche!#REF!)</f>
        <v>#REF!</v>
      </c>
      <c r="H1306" s="8" t="e">
        <f>(Porsche!#REF!)</f>
        <v>#REF!</v>
      </c>
      <c r="I1306" s="8" t="e">
        <f>(Porsche!#REF!)</f>
        <v>#REF!</v>
      </c>
      <c r="J1306" s="8" t="e">
        <f>(Porsche!#REF!)</f>
        <v>#REF!</v>
      </c>
      <c r="K1306" s="8" t="e">
        <f>(Porsche!#REF!)</f>
        <v>#REF!</v>
      </c>
      <c r="L1306" s="8" t="e">
        <f>(Porsche!#REF!)</f>
        <v>#REF!</v>
      </c>
      <c r="M1306" s="8" t="e">
        <f>(Porsche!#REF!)</f>
        <v>#REF!</v>
      </c>
      <c r="N1306" s="8" t="e">
        <f>(Porsche!#REF!)</f>
        <v>#REF!</v>
      </c>
      <c r="O1306" s="8" t="e">
        <f>(Porsche!#REF!)</f>
        <v>#REF!</v>
      </c>
      <c r="P1306" s="60" t="e">
        <f>(Porsche!#REF!)</f>
        <v>#REF!</v>
      </c>
      <c r="Q1306" s="8" t="e">
        <f>(Porsche!#REF!)</f>
        <v>#REF!</v>
      </c>
      <c r="R1306" s="14" t="e">
        <f>(Porsche!#REF!)</f>
        <v>#REF!</v>
      </c>
      <c r="S1306" s="8" t="e">
        <f>(Porsche!#REF!)</f>
        <v>#REF!</v>
      </c>
      <c r="T1306" s="8" t="e">
        <f>(Porsche!#REF!)</f>
        <v>#REF!</v>
      </c>
      <c r="U1306" s="8" t="e">
        <f>(Porsche!#REF!)</f>
        <v>#REF!</v>
      </c>
      <c r="V1306" s="8" t="e">
        <f>(Porsche!#REF!)</f>
        <v>#REF!</v>
      </c>
      <c r="W1306" s="8" t="e">
        <f>(Porsche!#REF!)</f>
        <v>#REF!</v>
      </c>
      <c r="X1306" s="8" t="e">
        <f>(Porsche!#REF!)</f>
        <v>#REF!</v>
      </c>
      <c r="Y1306" s="8" t="e">
        <f>(Porsche!#REF!)</f>
        <v>#REF!</v>
      </c>
      <c r="Z1306" s="8" t="e">
        <f>(Porsche!#REF!)</f>
        <v>#REF!</v>
      </c>
      <c r="AA1306" s="8" t="e">
        <f>(Porsche!#REF!)</f>
        <v>#REF!</v>
      </c>
      <c r="AB1306" s="8" t="e">
        <f>(Porsche!#REF!)</f>
        <v>#REF!</v>
      </c>
      <c r="AC1306" s="8" t="e">
        <f>(Porsche!#REF!)</f>
        <v>#REF!</v>
      </c>
      <c r="AD1306" s="8" t="e">
        <f>(Porsche!#REF!)</f>
        <v>#REF!</v>
      </c>
    </row>
    <row r="1307" spans="1:30" customFormat="1" x14ac:dyDescent="0.25">
      <c r="A1307" s="7" t="s">
        <v>1978</v>
      </c>
      <c r="B1307" s="8" t="e">
        <f>(Porsche!#REF!)</f>
        <v>#REF!</v>
      </c>
      <c r="C1307" s="8" t="e">
        <f>(Porsche!#REF!)</f>
        <v>#REF!</v>
      </c>
      <c r="D1307" s="59" t="e">
        <f>(Porsche!#REF!)</f>
        <v>#REF!</v>
      </c>
      <c r="E1307" s="8" t="e">
        <f>(Porsche!#REF!)</f>
        <v>#REF!</v>
      </c>
      <c r="F1307" s="8" t="e">
        <f>(Porsche!#REF!)</f>
        <v>#REF!</v>
      </c>
      <c r="G1307" s="14" t="e">
        <f>(Porsche!#REF!)</f>
        <v>#REF!</v>
      </c>
      <c r="H1307" s="8" t="e">
        <f>(Porsche!#REF!)</f>
        <v>#REF!</v>
      </c>
      <c r="I1307" s="8" t="e">
        <f>(Porsche!#REF!)</f>
        <v>#REF!</v>
      </c>
      <c r="J1307" s="8" t="e">
        <f>(Porsche!#REF!)</f>
        <v>#REF!</v>
      </c>
      <c r="K1307" s="8" t="e">
        <f>(Porsche!#REF!)</f>
        <v>#REF!</v>
      </c>
      <c r="L1307" s="8" t="e">
        <f>(Porsche!#REF!)</f>
        <v>#REF!</v>
      </c>
      <c r="M1307" s="8" t="e">
        <f>(Porsche!#REF!)</f>
        <v>#REF!</v>
      </c>
      <c r="N1307" s="8" t="e">
        <f>(Porsche!#REF!)</f>
        <v>#REF!</v>
      </c>
      <c r="O1307" s="8" t="e">
        <f>(Porsche!#REF!)</f>
        <v>#REF!</v>
      </c>
      <c r="P1307" s="60" t="e">
        <f>(Porsche!#REF!)</f>
        <v>#REF!</v>
      </c>
      <c r="Q1307" s="8" t="e">
        <f>(Porsche!#REF!)</f>
        <v>#REF!</v>
      </c>
      <c r="R1307" s="14" t="e">
        <f>(Porsche!#REF!)</f>
        <v>#REF!</v>
      </c>
      <c r="S1307" s="8" t="e">
        <f>(Porsche!#REF!)</f>
        <v>#REF!</v>
      </c>
      <c r="T1307" s="8" t="e">
        <f>(Porsche!#REF!)</f>
        <v>#REF!</v>
      </c>
      <c r="U1307" s="8" t="e">
        <f>(Porsche!#REF!)</f>
        <v>#REF!</v>
      </c>
      <c r="V1307" s="8" t="e">
        <f>(Porsche!#REF!)</f>
        <v>#REF!</v>
      </c>
      <c r="W1307" s="8" t="e">
        <f>(Porsche!#REF!)</f>
        <v>#REF!</v>
      </c>
      <c r="X1307" s="8" t="e">
        <f>(Porsche!#REF!)</f>
        <v>#REF!</v>
      </c>
      <c r="Y1307" s="8" t="e">
        <f>(Porsche!#REF!)</f>
        <v>#REF!</v>
      </c>
      <c r="Z1307" s="8" t="e">
        <f>(Porsche!#REF!)</f>
        <v>#REF!</v>
      </c>
      <c r="AA1307" s="8" t="e">
        <f>(Porsche!#REF!)</f>
        <v>#REF!</v>
      </c>
      <c r="AB1307" s="8" t="e">
        <f>(Porsche!#REF!)</f>
        <v>#REF!</v>
      </c>
      <c r="AC1307" s="8" t="e">
        <f>(Porsche!#REF!)</f>
        <v>#REF!</v>
      </c>
      <c r="AD1307" s="8" t="e">
        <f>(Porsche!#REF!)</f>
        <v>#REF!</v>
      </c>
    </row>
    <row r="1308" spans="1:30" customFormat="1" x14ac:dyDescent="0.25">
      <c r="A1308" s="7" t="s">
        <v>1978</v>
      </c>
      <c r="B1308" s="8" t="str">
        <f>(Porsche!A77)</f>
        <v>Boxster (986)</v>
      </c>
      <c r="C1308" s="8" t="str">
        <f>(Porsche!B77)</f>
        <v>1996-2004</v>
      </c>
      <c r="D1308" s="59" t="str">
        <f>(Porsche!C77)</f>
        <v>FF01</v>
      </c>
      <c r="E1308" s="8" t="str">
        <f>(Porsche!D77)</f>
        <v>Tarmac</v>
      </c>
      <c r="F1308" s="8" t="str">
        <f>(Porsche!E77)</f>
        <v>01H908550022TM</v>
      </c>
      <c r="G1308" s="14">
        <f>(Porsche!F77)</f>
        <v>34</v>
      </c>
      <c r="H1308" s="8" t="str">
        <f>(Porsche!G77)</f>
        <v>19"</v>
      </c>
      <c r="I1308" s="8" t="str">
        <f>(Porsche!H77)</f>
        <v>8.5"</v>
      </c>
      <c r="J1308" s="8" t="str">
        <f>(Porsche!I77)</f>
        <v>50</v>
      </c>
      <c r="K1308" s="8" t="str">
        <f>(Porsche!J77)</f>
        <v>5x130</v>
      </c>
      <c r="L1308" s="8">
        <f>(Porsche!K77)</f>
        <v>71.599999999999994</v>
      </c>
      <c r="M1308" s="8" t="str">
        <f>(Porsche!L77)</f>
        <v>High Offset</v>
      </c>
      <c r="N1308" s="8">
        <f>(Porsche!M77)</f>
        <v>22.2</v>
      </c>
      <c r="O1308" s="8" t="str">
        <f>(Porsche!N77)</f>
        <v>235/35R19</v>
      </c>
      <c r="P1308" s="60" t="str">
        <f>(Porsche!O77)</f>
        <v>FF01</v>
      </c>
      <c r="Q1308" s="8" t="str">
        <f>(Porsche!P77)</f>
        <v>01M910040022TM</v>
      </c>
      <c r="R1308" s="14">
        <f>(Porsche!Q77)</f>
        <v>8</v>
      </c>
      <c r="S1308" s="8" t="str">
        <f>(Porsche!R77)</f>
        <v>19"</v>
      </c>
      <c r="T1308" s="8" t="str">
        <f>(Porsche!S77)</f>
        <v>10.0"</v>
      </c>
      <c r="U1308" s="8" t="str">
        <f>(Porsche!T77)</f>
        <v>40</v>
      </c>
      <c r="V1308" s="8" t="str">
        <f>(Porsche!U77)</f>
        <v>5x130</v>
      </c>
      <c r="W1308" s="8">
        <f>(Porsche!V77)</f>
        <v>71.599999999999994</v>
      </c>
      <c r="X1308" s="8" t="str">
        <f>(Porsche!W77)</f>
        <v>Medium Offset</v>
      </c>
      <c r="Y1308" s="8">
        <f>(Porsche!X77)</f>
        <v>24</v>
      </c>
      <c r="Z1308" s="8" t="str">
        <f>(Porsche!Y77)</f>
        <v>265/30R19</v>
      </c>
      <c r="AA1308" s="8">
        <f>(Porsche!Z77)</f>
        <v>0</v>
      </c>
      <c r="AB1308" s="8" t="str">
        <f>(Porsche!AA77)</f>
        <v>Conical Seat (included)</v>
      </c>
      <c r="AC1308" s="8" t="str">
        <f>(Porsche!AB77)</f>
        <v>LBM1415027C60-ZN</v>
      </c>
      <c r="AD1308" s="8" t="str">
        <f>(Porsche!AC77)</f>
        <v>Porsche OEM Size Cap</v>
      </c>
    </row>
    <row r="1309" spans="1:30" customFormat="1" x14ac:dyDescent="0.25">
      <c r="A1309" s="7" t="s">
        <v>1978</v>
      </c>
      <c r="B1309" s="8" t="str">
        <f>(Porsche!A78)</f>
        <v>Boxster (986)</v>
      </c>
      <c r="C1309" s="8" t="str">
        <f>(Porsche!B78)</f>
        <v>1996-2004</v>
      </c>
      <c r="D1309" s="59" t="str">
        <f>(Porsche!C78)</f>
        <v>FF01</v>
      </c>
      <c r="E1309" s="8" t="str">
        <f>(Porsche!D78)</f>
        <v>Liquid Silver</v>
      </c>
      <c r="F1309" s="8" t="str">
        <f>(Porsche!E78)</f>
        <v>01H008550022LS</v>
      </c>
      <c r="G1309" s="14">
        <f>(Porsche!F78)</f>
        <v>2</v>
      </c>
      <c r="H1309" s="8" t="str">
        <f>(Porsche!G78)</f>
        <v>20"</v>
      </c>
      <c r="I1309" s="8" t="str">
        <f>(Porsche!H78)</f>
        <v>8.5"</v>
      </c>
      <c r="J1309" s="8" t="str">
        <f>(Porsche!I78)</f>
        <v>50</v>
      </c>
      <c r="K1309" s="8" t="str">
        <f>(Porsche!J78)</f>
        <v>5x130</v>
      </c>
      <c r="L1309" s="8">
        <f>(Porsche!K78)</f>
        <v>71.599999999999994</v>
      </c>
      <c r="M1309" s="8" t="str">
        <f>(Porsche!L78)</f>
        <v>High Offset</v>
      </c>
      <c r="N1309" s="8">
        <f>(Porsche!M78)</f>
        <v>23.8</v>
      </c>
      <c r="O1309" s="8" t="str">
        <f>(Porsche!N78)</f>
        <v>235/30R20</v>
      </c>
      <c r="P1309" s="60" t="str">
        <f>(Porsche!O78)</f>
        <v>FF01</v>
      </c>
      <c r="Q1309" s="8" t="str">
        <f>(Porsche!P78)</f>
        <v>01M010040022LS</v>
      </c>
      <c r="R1309" s="14">
        <f>(Porsche!Q78)</f>
        <v>14</v>
      </c>
      <c r="S1309" s="8" t="str">
        <f>(Porsche!R78)</f>
        <v>20"</v>
      </c>
      <c r="T1309" s="8" t="str">
        <f>(Porsche!S78)</f>
        <v>10.0"</v>
      </c>
      <c r="U1309" s="8" t="str">
        <f>(Porsche!T78)</f>
        <v>40</v>
      </c>
      <c r="V1309" s="8" t="str">
        <f>(Porsche!U78)</f>
        <v>5x130</v>
      </c>
      <c r="W1309" s="8">
        <f>(Porsche!V78)</f>
        <v>71.599999999999994</v>
      </c>
      <c r="X1309" s="8" t="str">
        <f>(Porsche!W78)</f>
        <v>Medium Offset</v>
      </c>
      <c r="Y1309" s="8">
        <f>(Porsche!X78)</f>
        <v>24.8</v>
      </c>
      <c r="Z1309" s="8" t="str">
        <f>(Porsche!Y78)</f>
        <v>275/30R20</v>
      </c>
      <c r="AA1309" s="8">
        <f>(Porsche!Z78)</f>
        <v>0</v>
      </c>
      <c r="AB1309" s="8" t="str">
        <f>(Porsche!AA78)</f>
        <v>Conical Seat (included)</v>
      </c>
      <c r="AC1309" s="8" t="str">
        <f>(Porsche!AB78)</f>
        <v>LBM1415027C60-ZN</v>
      </c>
      <c r="AD1309" s="8" t="str">
        <f>(Porsche!AC78)</f>
        <v>Porsche OEM Size Cap</v>
      </c>
    </row>
    <row r="1310" spans="1:30" customFormat="1" x14ac:dyDescent="0.25">
      <c r="A1310" s="7" t="s">
        <v>1978</v>
      </c>
      <c r="B1310" s="8" t="e">
        <f>(Porsche!#REF!)</f>
        <v>#REF!</v>
      </c>
      <c r="C1310" s="8" t="e">
        <f>(Porsche!#REF!)</f>
        <v>#REF!</v>
      </c>
      <c r="D1310" s="59" t="e">
        <f>(Porsche!#REF!)</f>
        <v>#REF!</v>
      </c>
      <c r="E1310" s="8" t="e">
        <f>(Porsche!#REF!)</f>
        <v>#REF!</v>
      </c>
      <c r="F1310" s="8" t="e">
        <f>(Porsche!#REF!)</f>
        <v>#REF!</v>
      </c>
      <c r="G1310" s="14" t="e">
        <f>(Porsche!#REF!)</f>
        <v>#REF!</v>
      </c>
      <c r="H1310" s="8" t="e">
        <f>(Porsche!#REF!)</f>
        <v>#REF!</v>
      </c>
      <c r="I1310" s="8" t="e">
        <f>(Porsche!#REF!)</f>
        <v>#REF!</v>
      </c>
      <c r="J1310" s="8" t="e">
        <f>(Porsche!#REF!)</f>
        <v>#REF!</v>
      </c>
      <c r="K1310" s="8" t="e">
        <f>(Porsche!#REF!)</f>
        <v>#REF!</v>
      </c>
      <c r="L1310" s="8" t="e">
        <f>(Porsche!#REF!)</f>
        <v>#REF!</v>
      </c>
      <c r="M1310" s="8" t="e">
        <f>(Porsche!#REF!)</f>
        <v>#REF!</v>
      </c>
      <c r="N1310" s="8" t="e">
        <f>(Porsche!#REF!)</f>
        <v>#REF!</v>
      </c>
      <c r="O1310" s="8" t="e">
        <f>(Porsche!#REF!)</f>
        <v>#REF!</v>
      </c>
      <c r="P1310" s="60" t="e">
        <f>(Porsche!#REF!)</f>
        <v>#REF!</v>
      </c>
      <c r="Q1310" s="8" t="e">
        <f>(Porsche!#REF!)</f>
        <v>#REF!</v>
      </c>
      <c r="R1310" s="14" t="e">
        <f>(Porsche!#REF!)</f>
        <v>#REF!</v>
      </c>
      <c r="S1310" s="8" t="e">
        <f>(Porsche!#REF!)</f>
        <v>#REF!</v>
      </c>
      <c r="T1310" s="8" t="e">
        <f>(Porsche!#REF!)</f>
        <v>#REF!</v>
      </c>
      <c r="U1310" s="8" t="e">
        <f>(Porsche!#REF!)</f>
        <v>#REF!</v>
      </c>
      <c r="V1310" s="8" t="e">
        <f>(Porsche!#REF!)</f>
        <v>#REF!</v>
      </c>
      <c r="W1310" s="8" t="e">
        <f>(Porsche!#REF!)</f>
        <v>#REF!</v>
      </c>
      <c r="X1310" s="8" t="e">
        <f>(Porsche!#REF!)</f>
        <v>#REF!</v>
      </c>
      <c r="Y1310" s="8" t="e">
        <f>(Porsche!#REF!)</f>
        <v>#REF!</v>
      </c>
      <c r="Z1310" s="8" t="e">
        <f>(Porsche!#REF!)</f>
        <v>#REF!</v>
      </c>
      <c r="AA1310" s="8" t="e">
        <f>(Porsche!#REF!)</f>
        <v>#REF!</v>
      </c>
      <c r="AB1310" s="8" t="e">
        <f>(Porsche!#REF!)</f>
        <v>#REF!</v>
      </c>
      <c r="AC1310" s="8" t="e">
        <f>(Porsche!#REF!)</f>
        <v>#REF!</v>
      </c>
      <c r="AD1310" s="8" t="e">
        <f>(Porsche!#REF!)</f>
        <v>#REF!</v>
      </c>
    </row>
    <row r="1311" spans="1:30" customFormat="1" x14ac:dyDescent="0.25">
      <c r="A1311" s="7" t="s">
        <v>1978</v>
      </c>
      <c r="B1311" s="8" t="e">
        <f>(Porsche!#REF!)</f>
        <v>#REF!</v>
      </c>
      <c r="C1311" s="8" t="e">
        <f>(Porsche!#REF!)</f>
        <v>#REF!</v>
      </c>
      <c r="D1311" s="59" t="e">
        <f>(Porsche!#REF!)</f>
        <v>#REF!</v>
      </c>
      <c r="E1311" s="8" t="e">
        <f>(Porsche!#REF!)</f>
        <v>#REF!</v>
      </c>
      <c r="F1311" s="8" t="e">
        <f>(Porsche!#REF!)</f>
        <v>#REF!</v>
      </c>
      <c r="G1311" s="14" t="e">
        <f>(Porsche!#REF!)</f>
        <v>#REF!</v>
      </c>
      <c r="H1311" s="8" t="e">
        <f>(Porsche!#REF!)</f>
        <v>#REF!</v>
      </c>
      <c r="I1311" s="8" t="e">
        <f>(Porsche!#REF!)</f>
        <v>#REF!</v>
      </c>
      <c r="J1311" s="8" t="e">
        <f>(Porsche!#REF!)</f>
        <v>#REF!</v>
      </c>
      <c r="K1311" s="8" t="e">
        <f>(Porsche!#REF!)</f>
        <v>#REF!</v>
      </c>
      <c r="L1311" s="8" t="e">
        <f>(Porsche!#REF!)</f>
        <v>#REF!</v>
      </c>
      <c r="M1311" s="8" t="e">
        <f>(Porsche!#REF!)</f>
        <v>#REF!</v>
      </c>
      <c r="N1311" s="8" t="e">
        <f>(Porsche!#REF!)</f>
        <v>#REF!</v>
      </c>
      <c r="O1311" s="8" t="e">
        <f>(Porsche!#REF!)</f>
        <v>#REF!</v>
      </c>
      <c r="P1311" s="60" t="e">
        <f>(Porsche!#REF!)</f>
        <v>#REF!</v>
      </c>
      <c r="Q1311" s="8" t="e">
        <f>(Porsche!#REF!)</f>
        <v>#REF!</v>
      </c>
      <c r="R1311" s="14" t="e">
        <f>(Porsche!#REF!)</f>
        <v>#REF!</v>
      </c>
      <c r="S1311" s="8" t="e">
        <f>(Porsche!#REF!)</f>
        <v>#REF!</v>
      </c>
      <c r="T1311" s="8" t="e">
        <f>(Porsche!#REF!)</f>
        <v>#REF!</v>
      </c>
      <c r="U1311" s="8" t="e">
        <f>(Porsche!#REF!)</f>
        <v>#REF!</v>
      </c>
      <c r="V1311" s="8" t="e">
        <f>(Porsche!#REF!)</f>
        <v>#REF!</v>
      </c>
      <c r="W1311" s="8" t="e">
        <f>(Porsche!#REF!)</f>
        <v>#REF!</v>
      </c>
      <c r="X1311" s="8" t="e">
        <f>(Porsche!#REF!)</f>
        <v>#REF!</v>
      </c>
      <c r="Y1311" s="8" t="e">
        <f>(Porsche!#REF!)</f>
        <v>#REF!</v>
      </c>
      <c r="Z1311" s="8" t="e">
        <f>(Porsche!#REF!)</f>
        <v>#REF!</v>
      </c>
      <c r="AA1311" s="8" t="e">
        <f>(Porsche!#REF!)</f>
        <v>#REF!</v>
      </c>
      <c r="AB1311" s="8" t="e">
        <f>(Porsche!#REF!)</f>
        <v>#REF!</v>
      </c>
      <c r="AC1311" s="8" t="e">
        <f>(Porsche!#REF!)</f>
        <v>#REF!</v>
      </c>
      <c r="AD1311" s="8" t="e">
        <f>(Porsche!#REF!)</f>
        <v>#REF!</v>
      </c>
    </row>
    <row r="1312" spans="1:30" customFormat="1" x14ac:dyDescent="0.25">
      <c r="A1312" s="7" t="s">
        <v>1978</v>
      </c>
      <c r="B1312" s="8" t="str">
        <f>(Porsche!A79)</f>
        <v>Boxster (987)</v>
      </c>
      <c r="C1312" s="8" t="str">
        <f>(Porsche!B79)</f>
        <v>2005-2012</v>
      </c>
      <c r="D1312" s="59" t="str">
        <f>(Porsche!C79)</f>
        <v>FF01</v>
      </c>
      <c r="E1312" s="8" t="str">
        <f>(Porsche!D79)</f>
        <v>Tarmac</v>
      </c>
      <c r="F1312" s="8" t="str">
        <f>(Porsche!E79)</f>
        <v>01H908550022TM</v>
      </c>
      <c r="G1312" s="14">
        <f>(Porsche!F79)</f>
        <v>34</v>
      </c>
      <c r="H1312" s="8" t="str">
        <f>(Porsche!G79)</f>
        <v>19"</v>
      </c>
      <c r="I1312" s="8" t="str">
        <f>(Porsche!H79)</f>
        <v>8.5"</v>
      </c>
      <c r="J1312" s="8" t="str">
        <f>(Porsche!I79)</f>
        <v>50</v>
      </c>
      <c r="K1312" s="8" t="str">
        <f>(Porsche!J79)</f>
        <v>5x130</v>
      </c>
      <c r="L1312" s="8">
        <f>(Porsche!K79)</f>
        <v>71.599999999999994</v>
      </c>
      <c r="M1312" s="8" t="str">
        <f>(Porsche!L79)</f>
        <v>High Offset</v>
      </c>
      <c r="N1312" s="8">
        <f>(Porsche!M79)</f>
        <v>22.2</v>
      </c>
      <c r="O1312" s="8" t="str">
        <f>(Porsche!N79)</f>
        <v>235/35R19</v>
      </c>
      <c r="P1312" s="60" t="str">
        <f>(Porsche!O79)</f>
        <v>FF01</v>
      </c>
      <c r="Q1312" s="8" t="str">
        <f>(Porsche!P79)</f>
        <v>01M910040022TM</v>
      </c>
      <c r="R1312" s="14">
        <f>(Porsche!Q79)</f>
        <v>8</v>
      </c>
      <c r="S1312" s="8" t="str">
        <f>(Porsche!R79)</f>
        <v>19"</v>
      </c>
      <c r="T1312" s="8" t="str">
        <f>(Porsche!S79)</f>
        <v>10.0"</v>
      </c>
      <c r="U1312" s="8" t="str">
        <f>(Porsche!T79)</f>
        <v>40</v>
      </c>
      <c r="V1312" s="8" t="str">
        <f>(Porsche!U79)</f>
        <v>5x130</v>
      </c>
      <c r="W1312" s="8">
        <f>(Porsche!V79)</f>
        <v>71.599999999999994</v>
      </c>
      <c r="X1312" s="8" t="str">
        <f>(Porsche!W79)</f>
        <v>Medium Offset</v>
      </c>
      <c r="Y1312" s="8">
        <f>(Porsche!X79)</f>
        <v>24</v>
      </c>
      <c r="Z1312" s="8" t="str">
        <f>(Porsche!Y79)</f>
        <v>265/35R19</v>
      </c>
      <c r="AA1312" s="8">
        <f>(Porsche!Z79)</f>
        <v>0</v>
      </c>
      <c r="AB1312" s="8" t="str">
        <f>(Porsche!AA79)</f>
        <v>Conical Seat (included)</v>
      </c>
      <c r="AC1312" s="8" t="str">
        <f>(Porsche!AB79)</f>
        <v>LBM1415027C60-ZN</v>
      </c>
      <c r="AD1312" s="8" t="str">
        <f>(Porsche!AC79)</f>
        <v>Porsche OEM Size Cap</v>
      </c>
    </row>
    <row r="1313" spans="1:30" customFormat="1" x14ac:dyDescent="0.25">
      <c r="A1313" s="7" t="s">
        <v>1978</v>
      </c>
      <c r="B1313" s="8" t="str">
        <f>(Porsche!A80)</f>
        <v>Boxster (987)</v>
      </c>
      <c r="C1313" s="8" t="str">
        <f>(Porsche!B80)</f>
        <v>2005-2012</v>
      </c>
      <c r="D1313" s="59" t="str">
        <f>(Porsche!C80)</f>
        <v>FF01</v>
      </c>
      <c r="E1313" s="8" t="str">
        <f>(Porsche!D80)</f>
        <v>Liquid Silver</v>
      </c>
      <c r="F1313" s="8" t="str">
        <f>(Porsche!E80)</f>
        <v>01H008550022LS</v>
      </c>
      <c r="G1313" s="14">
        <f>(Porsche!F80)</f>
        <v>2</v>
      </c>
      <c r="H1313" s="8" t="str">
        <f>(Porsche!G80)</f>
        <v>20"</v>
      </c>
      <c r="I1313" s="8" t="str">
        <f>(Porsche!H80)</f>
        <v>8.5"</v>
      </c>
      <c r="J1313" s="8" t="str">
        <f>(Porsche!I80)</f>
        <v>50</v>
      </c>
      <c r="K1313" s="8" t="str">
        <f>(Porsche!J80)</f>
        <v>5x130</v>
      </c>
      <c r="L1313" s="8">
        <f>(Porsche!K80)</f>
        <v>71.599999999999994</v>
      </c>
      <c r="M1313" s="8" t="str">
        <f>(Porsche!L80)</f>
        <v>High Offset</v>
      </c>
      <c r="N1313" s="8">
        <f>(Porsche!M80)</f>
        <v>23.8</v>
      </c>
      <c r="O1313" s="8" t="str">
        <f>(Porsche!N80)</f>
        <v>235/30R20</v>
      </c>
      <c r="P1313" s="60" t="str">
        <f>(Porsche!O80)</f>
        <v>FF01</v>
      </c>
      <c r="Q1313" s="8" t="str">
        <f>(Porsche!P80)</f>
        <v>01M010040022LS</v>
      </c>
      <c r="R1313" s="14">
        <f>(Porsche!Q80)</f>
        <v>14</v>
      </c>
      <c r="S1313" s="8" t="str">
        <f>(Porsche!R80)</f>
        <v>20"</v>
      </c>
      <c r="T1313" s="8" t="str">
        <f>(Porsche!S80)</f>
        <v>10.0"</v>
      </c>
      <c r="U1313" s="8" t="str">
        <f>(Porsche!T80)</f>
        <v>40</v>
      </c>
      <c r="V1313" s="8" t="str">
        <f>(Porsche!U80)</f>
        <v>5x130</v>
      </c>
      <c r="W1313" s="8">
        <f>(Porsche!V80)</f>
        <v>71.599999999999994</v>
      </c>
      <c r="X1313" s="8" t="str">
        <f>(Porsche!W80)</f>
        <v>Medium Offset</v>
      </c>
      <c r="Y1313" s="8">
        <f>(Porsche!X80)</f>
        <v>24.8</v>
      </c>
      <c r="Z1313" s="8" t="str">
        <f>(Porsche!Y80)</f>
        <v>275/30R20</v>
      </c>
      <c r="AA1313" s="8">
        <f>(Porsche!Z80)</f>
        <v>0</v>
      </c>
      <c r="AB1313" s="8" t="str">
        <f>(Porsche!AA80)</f>
        <v>Conical Seat (included)</v>
      </c>
      <c r="AC1313" s="8" t="str">
        <f>(Porsche!AB80)</f>
        <v>LBM1415027C60-ZN</v>
      </c>
      <c r="AD1313" s="8" t="str">
        <f>(Porsche!AC80)</f>
        <v>Porsche OEM Size Cap</v>
      </c>
    </row>
    <row r="1314" spans="1:30" customFormat="1" x14ac:dyDescent="0.25">
      <c r="A1314" s="7" t="s">
        <v>1978</v>
      </c>
      <c r="B1314" s="8" t="e">
        <f>(Porsche!#REF!)</f>
        <v>#REF!</v>
      </c>
      <c r="C1314" s="8" t="e">
        <f>(Porsche!#REF!)</f>
        <v>#REF!</v>
      </c>
      <c r="D1314" s="59" t="e">
        <f>(Porsche!#REF!)</f>
        <v>#REF!</v>
      </c>
      <c r="E1314" s="8" t="e">
        <f>(Porsche!#REF!)</f>
        <v>#REF!</v>
      </c>
      <c r="F1314" s="8" t="e">
        <f>(Porsche!#REF!)</f>
        <v>#REF!</v>
      </c>
      <c r="G1314" s="14" t="e">
        <f>(Porsche!#REF!)</f>
        <v>#REF!</v>
      </c>
      <c r="H1314" s="8" t="e">
        <f>(Porsche!#REF!)</f>
        <v>#REF!</v>
      </c>
      <c r="I1314" s="8" t="e">
        <f>(Porsche!#REF!)</f>
        <v>#REF!</v>
      </c>
      <c r="J1314" s="8" t="e">
        <f>(Porsche!#REF!)</f>
        <v>#REF!</v>
      </c>
      <c r="K1314" s="8" t="e">
        <f>(Porsche!#REF!)</f>
        <v>#REF!</v>
      </c>
      <c r="L1314" s="8" t="e">
        <f>(Porsche!#REF!)</f>
        <v>#REF!</v>
      </c>
      <c r="M1314" s="8" t="e">
        <f>(Porsche!#REF!)</f>
        <v>#REF!</v>
      </c>
      <c r="N1314" s="8" t="e">
        <f>(Porsche!#REF!)</f>
        <v>#REF!</v>
      </c>
      <c r="O1314" s="8" t="e">
        <f>(Porsche!#REF!)</f>
        <v>#REF!</v>
      </c>
      <c r="P1314" s="60" t="e">
        <f>(Porsche!#REF!)</f>
        <v>#REF!</v>
      </c>
      <c r="Q1314" s="8" t="e">
        <f>(Porsche!#REF!)</f>
        <v>#REF!</v>
      </c>
      <c r="R1314" s="14" t="e">
        <f>(Porsche!#REF!)</f>
        <v>#REF!</v>
      </c>
      <c r="S1314" s="8" t="e">
        <f>(Porsche!#REF!)</f>
        <v>#REF!</v>
      </c>
      <c r="T1314" s="8" t="e">
        <f>(Porsche!#REF!)</f>
        <v>#REF!</v>
      </c>
      <c r="U1314" s="8" t="e">
        <f>(Porsche!#REF!)</f>
        <v>#REF!</v>
      </c>
      <c r="V1314" s="8" t="e">
        <f>(Porsche!#REF!)</f>
        <v>#REF!</v>
      </c>
      <c r="W1314" s="8" t="e">
        <f>(Porsche!#REF!)</f>
        <v>#REF!</v>
      </c>
      <c r="X1314" s="8" t="e">
        <f>(Porsche!#REF!)</f>
        <v>#REF!</v>
      </c>
      <c r="Y1314" s="8" t="e">
        <f>(Porsche!#REF!)</f>
        <v>#REF!</v>
      </c>
      <c r="Z1314" s="8" t="e">
        <f>(Porsche!#REF!)</f>
        <v>#REF!</v>
      </c>
      <c r="AA1314" s="8" t="e">
        <f>(Porsche!#REF!)</f>
        <v>#REF!</v>
      </c>
      <c r="AB1314" s="8" t="e">
        <f>(Porsche!#REF!)</f>
        <v>#REF!</v>
      </c>
      <c r="AC1314" s="8" t="e">
        <f>(Porsche!#REF!)</f>
        <v>#REF!</v>
      </c>
      <c r="AD1314" s="8" t="e">
        <f>(Porsche!#REF!)</f>
        <v>#REF!</v>
      </c>
    </row>
    <row r="1315" spans="1:30" customFormat="1" x14ac:dyDescent="0.25">
      <c r="A1315" s="7" t="s">
        <v>1978</v>
      </c>
      <c r="B1315" s="8" t="str">
        <f>(Porsche!A81)</f>
        <v>Cayenne</v>
      </c>
      <c r="C1315" s="8" t="str">
        <f>(Porsche!B81)</f>
        <v>2018-2020</v>
      </c>
      <c r="D1315" s="59" t="str">
        <f>(Porsche!C81)</f>
        <v>FF10</v>
      </c>
      <c r="E1315" s="8" t="str">
        <f>(Porsche!D81)</f>
        <v>Liquid Metal</v>
      </c>
      <c r="F1315" s="8" t="str">
        <f>(Porsche!E81)</f>
        <v>10M210045023LM</v>
      </c>
      <c r="G1315" s="14">
        <f>(Porsche!F81)</f>
        <v>3</v>
      </c>
      <c r="H1315" s="8" t="str">
        <f>(Porsche!G81)</f>
        <v>22"</v>
      </c>
      <c r="I1315" s="8" t="str">
        <f>(Porsche!H81)</f>
        <v>10.0"</v>
      </c>
      <c r="J1315" s="8" t="str">
        <f>(Porsche!I81)</f>
        <v>45</v>
      </c>
      <c r="K1315" s="8" t="str">
        <f>(Porsche!J81)</f>
        <v>5x130</v>
      </c>
      <c r="L1315" s="8">
        <f>(Porsche!K81)</f>
        <v>71.599999999999994</v>
      </c>
      <c r="M1315" s="8" t="str">
        <f>(Porsche!L81)</f>
        <v>Medium Offset</v>
      </c>
      <c r="N1315" s="8">
        <f>(Porsche!M81)</f>
        <v>0</v>
      </c>
      <c r="O1315" s="8" t="str">
        <f>(Porsche!N81)</f>
        <v>285/35-22</v>
      </c>
      <c r="P1315" s="60" t="str">
        <f>(Porsche!O81)</f>
        <v>FF10</v>
      </c>
      <c r="Q1315" s="8" t="str">
        <f>(Porsche!P81)</f>
        <v>10M211550023LM</v>
      </c>
      <c r="R1315" s="14">
        <f>(Porsche!Q81)</f>
        <v>-2</v>
      </c>
      <c r="S1315" s="8" t="str">
        <f>(Porsche!R81)</f>
        <v>22"</v>
      </c>
      <c r="T1315" s="8" t="str">
        <f>(Porsche!S81)</f>
        <v>11.5"</v>
      </c>
      <c r="U1315" s="8" t="str">
        <f>(Porsche!T81)</f>
        <v>50</v>
      </c>
      <c r="V1315" s="8" t="str">
        <f>(Porsche!U81)</f>
        <v>5x130</v>
      </c>
      <c r="W1315" s="8">
        <f>(Porsche!V81)</f>
        <v>71.599999999999994</v>
      </c>
      <c r="X1315" s="8" t="str">
        <f>(Porsche!W81)</f>
        <v>Medium Offset</v>
      </c>
      <c r="Y1315" s="8">
        <f>(Porsche!X81)</f>
        <v>0</v>
      </c>
      <c r="Z1315" s="8" t="str">
        <f>(Porsche!Y81)</f>
        <v>315/30-22</v>
      </c>
      <c r="AA1315" s="8">
        <f>(Porsche!Z81)</f>
        <v>0</v>
      </c>
      <c r="AB1315" s="8">
        <f>(Porsche!AA81)</f>
        <v>0</v>
      </c>
      <c r="AC1315" s="8">
        <f>(Porsche!AB81)</f>
        <v>0</v>
      </c>
      <c r="AD1315" s="8">
        <f>(Porsche!AC81)</f>
        <v>0</v>
      </c>
    </row>
    <row r="1316" spans="1:30" customFormat="1" x14ac:dyDescent="0.25">
      <c r="A1316" s="7" t="s">
        <v>1978</v>
      </c>
      <c r="B1316" s="8" t="str">
        <f>(Porsche!A82)</f>
        <v>Cayenne</v>
      </c>
      <c r="C1316" s="8" t="str">
        <f>(Porsche!B82)</f>
        <v>2018-2020</v>
      </c>
      <c r="D1316" s="59" t="str">
        <f>(Porsche!C82)</f>
        <v>FF10</v>
      </c>
      <c r="E1316" s="8" t="str">
        <f>(Porsche!D82)</f>
        <v>Raw</v>
      </c>
      <c r="F1316" s="8" t="str">
        <f>(Porsche!E82)</f>
        <v>10M210045023RW</v>
      </c>
      <c r="G1316" s="14">
        <f>(Porsche!F82)</f>
        <v>12</v>
      </c>
      <c r="H1316" s="8" t="str">
        <f>(Porsche!G82)</f>
        <v>22"</v>
      </c>
      <c r="I1316" s="8" t="str">
        <f>(Porsche!H82)</f>
        <v>10.0"</v>
      </c>
      <c r="J1316" s="8" t="str">
        <f>(Porsche!I82)</f>
        <v>45</v>
      </c>
      <c r="K1316" s="8" t="str">
        <f>(Porsche!J82)</f>
        <v>5x130</v>
      </c>
      <c r="L1316" s="8">
        <f>(Porsche!K82)</f>
        <v>71.599999999999994</v>
      </c>
      <c r="M1316" s="8" t="str">
        <f>(Porsche!L82)</f>
        <v>Medium Offset</v>
      </c>
      <c r="N1316" s="8">
        <f>(Porsche!M82)</f>
        <v>0</v>
      </c>
      <c r="O1316" s="8" t="str">
        <f>(Porsche!N82)</f>
        <v>285/35-22</v>
      </c>
      <c r="P1316" s="60" t="str">
        <f>(Porsche!O82)</f>
        <v>FF10</v>
      </c>
      <c r="Q1316" s="8" t="str">
        <f>(Porsche!P82)</f>
        <v>10M211550023RW</v>
      </c>
      <c r="R1316" s="14">
        <f>(Porsche!Q82)</f>
        <v>10</v>
      </c>
      <c r="S1316" s="8" t="str">
        <f>(Porsche!R82)</f>
        <v>22"</v>
      </c>
      <c r="T1316" s="8" t="str">
        <f>(Porsche!S82)</f>
        <v>11.5"</v>
      </c>
      <c r="U1316" s="8" t="str">
        <f>(Porsche!T82)</f>
        <v>50</v>
      </c>
      <c r="V1316" s="8" t="str">
        <f>(Porsche!U82)</f>
        <v>5x130</v>
      </c>
      <c r="W1316" s="8">
        <f>(Porsche!V82)</f>
        <v>71.599999999999994</v>
      </c>
      <c r="X1316" s="8" t="str">
        <f>(Porsche!W82)</f>
        <v>Medium Offset</v>
      </c>
      <c r="Y1316" s="8">
        <f>(Porsche!X82)</f>
        <v>0</v>
      </c>
      <c r="Z1316" s="8" t="str">
        <f>(Porsche!Y82)</f>
        <v>315/30-22</v>
      </c>
      <c r="AA1316" s="8">
        <f>(Porsche!Z82)</f>
        <v>0</v>
      </c>
      <c r="AB1316" s="8">
        <f>(Porsche!AA82)</f>
        <v>0</v>
      </c>
      <c r="AC1316" s="8">
        <f>(Porsche!AB82)</f>
        <v>0</v>
      </c>
      <c r="AD1316" s="8">
        <f>(Porsche!AC82)</f>
        <v>0</v>
      </c>
    </row>
    <row r="1317" spans="1:30" customFormat="1" x14ac:dyDescent="0.25">
      <c r="A1317" s="7" t="s">
        <v>1979</v>
      </c>
      <c r="B1317" s="8" t="e">
        <f>(Tesla!#REF!)</f>
        <v>#REF!</v>
      </c>
      <c r="C1317" s="9" t="e">
        <f>(Tesla!#REF!)</f>
        <v>#REF!</v>
      </c>
      <c r="D1317" s="59" t="e">
        <f>(Tesla!#REF!)</f>
        <v>#REF!</v>
      </c>
      <c r="E1317" s="8" t="e">
        <f>(Tesla!#REF!)</f>
        <v>#REF!</v>
      </c>
      <c r="F1317" s="8" t="e">
        <f>(Tesla!#REF!)</f>
        <v>#REF!</v>
      </c>
      <c r="G1317" s="14" t="e">
        <f>(Tesla!#REF!)</f>
        <v>#REF!</v>
      </c>
      <c r="H1317" s="12" t="e">
        <f>(Tesla!#REF!)</f>
        <v>#REF!</v>
      </c>
      <c r="I1317" s="12" t="e">
        <f>(Tesla!#REF!)</f>
        <v>#REF!</v>
      </c>
      <c r="J1317" s="12" t="e">
        <f>(Tesla!#REF!)</f>
        <v>#REF!</v>
      </c>
      <c r="K1317" s="12" t="e">
        <f>(Tesla!#REF!)</f>
        <v>#REF!</v>
      </c>
      <c r="L1317" s="12" t="e">
        <f>(Tesla!#REF!)</f>
        <v>#REF!</v>
      </c>
      <c r="M1317" s="8" t="e">
        <f>(Tesla!#REF!)</f>
        <v>#REF!</v>
      </c>
      <c r="N1317" s="8" t="e">
        <f>(Tesla!#REF!)</f>
        <v>#REF!</v>
      </c>
      <c r="O1317" s="9" t="e">
        <f>(Tesla!#REF!)</f>
        <v>#REF!</v>
      </c>
      <c r="P1317" s="60" t="e">
        <f>(Tesla!#REF!)</f>
        <v>#REF!</v>
      </c>
      <c r="Q1317" s="8" t="e">
        <f>(Tesla!#REF!)</f>
        <v>#REF!</v>
      </c>
      <c r="R1317" s="14" t="e">
        <f>(Tesla!#REF!)</f>
        <v>#REF!</v>
      </c>
      <c r="S1317" s="12" t="e">
        <f>(Tesla!#REF!)</f>
        <v>#REF!</v>
      </c>
      <c r="T1317" s="12" t="e">
        <f>(Tesla!#REF!)</f>
        <v>#REF!</v>
      </c>
      <c r="U1317" s="12" t="e">
        <f>(Tesla!#REF!)</f>
        <v>#REF!</v>
      </c>
      <c r="V1317" s="12" t="e">
        <f>(Tesla!#REF!)</f>
        <v>#REF!</v>
      </c>
      <c r="W1317" s="12" t="e">
        <f>(Tesla!#REF!)</f>
        <v>#REF!</v>
      </c>
      <c r="X1317" s="8" t="e">
        <f>(Tesla!#REF!)</f>
        <v>#REF!</v>
      </c>
      <c r="Y1317" s="8" t="e">
        <f>(Tesla!#REF!)</f>
        <v>#REF!</v>
      </c>
      <c r="Z1317" s="9" t="e">
        <f>(Tesla!#REF!)</f>
        <v>#REF!</v>
      </c>
      <c r="AA1317" s="8" t="e">
        <f>(Tesla!#REF!)</f>
        <v>#REF!</v>
      </c>
      <c r="AB1317" s="8" t="e">
        <f>(Tesla!#REF!)</f>
        <v>#REF!</v>
      </c>
      <c r="AC1317" s="8" t="e">
        <f>(Tesla!#REF!)</f>
        <v>#REF!</v>
      </c>
      <c r="AD1317" s="8" t="e">
        <f>(Tesla!#REF!)</f>
        <v>#REF!</v>
      </c>
    </row>
    <row r="1318" spans="1:30" customFormat="1" x14ac:dyDescent="0.25">
      <c r="A1318" s="7" t="s">
        <v>1979</v>
      </c>
      <c r="B1318" s="8" t="e">
        <f>(Tesla!#REF!)</f>
        <v>#REF!</v>
      </c>
      <c r="C1318" s="9" t="e">
        <f>(Tesla!#REF!)</f>
        <v>#REF!</v>
      </c>
      <c r="D1318" s="59" t="e">
        <f>(Tesla!#REF!)</f>
        <v>#REF!</v>
      </c>
      <c r="E1318" s="8" t="e">
        <f>(Tesla!#REF!)</f>
        <v>#REF!</v>
      </c>
      <c r="F1318" s="8" t="e">
        <f>(Tesla!#REF!)</f>
        <v>#REF!</v>
      </c>
      <c r="G1318" s="14" t="e">
        <f>(Tesla!#REF!)</f>
        <v>#REF!</v>
      </c>
      <c r="H1318" s="12" t="e">
        <f>(Tesla!#REF!)</f>
        <v>#REF!</v>
      </c>
      <c r="I1318" s="12" t="e">
        <f>(Tesla!#REF!)</f>
        <v>#REF!</v>
      </c>
      <c r="J1318" s="12" t="e">
        <f>(Tesla!#REF!)</f>
        <v>#REF!</v>
      </c>
      <c r="K1318" s="12" t="e">
        <f>(Tesla!#REF!)</f>
        <v>#REF!</v>
      </c>
      <c r="L1318" s="12" t="e">
        <f>(Tesla!#REF!)</f>
        <v>#REF!</v>
      </c>
      <c r="M1318" s="8" t="e">
        <f>(Tesla!#REF!)</f>
        <v>#REF!</v>
      </c>
      <c r="N1318" s="8" t="e">
        <f>(Tesla!#REF!)</f>
        <v>#REF!</v>
      </c>
      <c r="O1318" s="9" t="e">
        <f>(Tesla!#REF!)</f>
        <v>#REF!</v>
      </c>
      <c r="P1318" s="60" t="e">
        <f>(Tesla!#REF!)</f>
        <v>#REF!</v>
      </c>
      <c r="Q1318" s="8" t="e">
        <f>(Tesla!#REF!)</f>
        <v>#REF!</v>
      </c>
      <c r="R1318" s="14" t="e">
        <f>(Tesla!#REF!)</f>
        <v>#REF!</v>
      </c>
      <c r="S1318" s="12" t="e">
        <f>(Tesla!#REF!)</f>
        <v>#REF!</v>
      </c>
      <c r="T1318" s="12" t="e">
        <f>(Tesla!#REF!)</f>
        <v>#REF!</v>
      </c>
      <c r="U1318" s="12" t="e">
        <f>(Tesla!#REF!)</f>
        <v>#REF!</v>
      </c>
      <c r="V1318" s="12" t="e">
        <f>(Tesla!#REF!)</f>
        <v>#REF!</v>
      </c>
      <c r="W1318" s="12" t="e">
        <f>(Tesla!#REF!)</f>
        <v>#REF!</v>
      </c>
      <c r="X1318" s="8" t="e">
        <f>(Tesla!#REF!)</f>
        <v>#REF!</v>
      </c>
      <c r="Y1318" s="8" t="e">
        <f>(Tesla!#REF!)</f>
        <v>#REF!</v>
      </c>
      <c r="Z1318" s="9" t="e">
        <f>(Tesla!#REF!)</f>
        <v>#REF!</v>
      </c>
      <c r="AA1318" s="8" t="e">
        <f>(Tesla!#REF!)</f>
        <v>#REF!</v>
      </c>
      <c r="AB1318" s="8" t="e">
        <f>(Tesla!#REF!)</f>
        <v>#REF!</v>
      </c>
      <c r="AC1318" s="8" t="e">
        <f>(Tesla!#REF!)</f>
        <v>#REF!</v>
      </c>
      <c r="AD1318" s="8" t="e">
        <f>(Tesla!#REF!)</f>
        <v>#REF!</v>
      </c>
    </row>
    <row r="1319" spans="1:30" customFormat="1" x14ac:dyDescent="0.25">
      <c r="A1319" s="7" t="s">
        <v>1979</v>
      </c>
      <c r="B1319" s="8" t="str">
        <f>(Tesla!A2)</f>
        <v>Model 3</v>
      </c>
      <c r="C1319" s="9" t="str">
        <f>(Tesla!B2)</f>
        <v>2017-2020</v>
      </c>
      <c r="D1319" s="59" t="str">
        <f>(Tesla!C2)</f>
        <v>FF10</v>
      </c>
      <c r="E1319" s="8" t="str">
        <f>(Tesla!D2)</f>
        <v>Tarmac</v>
      </c>
      <c r="F1319" s="8" t="str">
        <f>(Tesla!E2)</f>
        <v>10M009035083TM</v>
      </c>
      <c r="G1319" s="14">
        <f>(Tesla!F2)</f>
        <v>7</v>
      </c>
      <c r="H1319" s="12" t="str">
        <f>(Tesla!G2)</f>
        <v>20"</v>
      </c>
      <c r="I1319" s="12" t="str">
        <f>(Tesla!H2)</f>
        <v>9.0"</v>
      </c>
      <c r="J1319" s="12" t="str">
        <f>(Tesla!I2)</f>
        <v>35</v>
      </c>
      <c r="K1319" s="12" t="str">
        <f>(Tesla!J2)</f>
        <v>5x114.3</v>
      </c>
      <c r="L1319" s="12">
        <f>(Tesla!K2)</f>
        <v>73.099999999999994</v>
      </c>
      <c r="M1319" s="8" t="str">
        <f>(Tesla!L2)</f>
        <v>Medium Offset</v>
      </c>
      <c r="N1319" s="8">
        <f>(Tesla!M2)</f>
        <v>27.4</v>
      </c>
      <c r="O1319" s="9" t="str">
        <f>(Tesla!N2)</f>
        <v>255/30R20</v>
      </c>
      <c r="P1319" s="60" t="str">
        <f>(Tesla!O2)</f>
        <v>FF10</v>
      </c>
      <c r="Q1319" s="8" t="str">
        <f>(Tesla!P2)</f>
        <v>10M010040083TM</v>
      </c>
      <c r="R1319" s="14">
        <f>(Tesla!Q2)</f>
        <v>5</v>
      </c>
      <c r="S1319" s="12" t="str">
        <f>(Tesla!R2)</f>
        <v>20"</v>
      </c>
      <c r="T1319" s="12" t="str">
        <f>(Tesla!S2)</f>
        <v>10.0"</v>
      </c>
      <c r="U1319" s="12" t="str">
        <f>(Tesla!T2)</f>
        <v>40</v>
      </c>
      <c r="V1319" s="12" t="str">
        <f>(Tesla!U2)</f>
        <v>5x114.3</v>
      </c>
      <c r="W1319" s="12">
        <f>(Tesla!V2)</f>
        <v>73.099999999999994</v>
      </c>
      <c r="X1319" s="8" t="str">
        <f>(Tesla!W2)</f>
        <v>Medium Offset</v>
      </c>
      <c r="Y1319" s="8">
        <f>(Tesla!X2)</f>
        <v>26.8</v>
      </c>
      <c r="Z1319" s="9" t="str">
        <f>(Tesla!Y2)</f>
        <v>275/30R20</v>
      </c>
      <c r="AA1319" s="8">
        <f>(Tesla!Z2)</f>
        <v>0</v>
      </c>
      <c r="AB1319" s="8" t="str">
        <f>(Tesla!AA2)</f>
        <v>Use OEM</v>
      </c>
      <c r="AC1319" s="8">
        <f>(Tesla!AB2)</f>
        <v>0</v>
      </c>
      <c r="AD1319" s="8" t="str">
        <f>(Tesla!AC2)</f>
        <v>HR706-641</v>
      </c>
    </row>
    <row r="1320" spans="1:30" customFormat="1" x14ac:dyDescent="0.25">
      <c r="A1320" s="7" t="s">
        <v>1979</v>
      </c>
      <c r="B1320" s="8" t="str">
        <f>(Tesla!A3)</f>
        <v>Model 3</v>
      </c>
      <c r="C1320" s="9" t="str">
        <f>(Tesla!B3)</f>
        <v>2017-2020</v>
      </c>
      <c r="D1320" s="59" t="str">
        <f>(Tesla!C3)</f>
        <v>FF10</v>
      </c>
      <c r="E1320" s="8" t="str">
        <f>(Tesla!D3)</f>
        <v>Liquid Metal</v>
      </c>
      <c r="F1320" s="8" t="str">
        <f>(Tesla!E3)</f>
        <v>10M009035083LM</v>
      </c>
      <c r="G1320" s="14">
        <f>(Tesla!F3)</f>
        <v>10</v>
      </c>
      <c r="H1320" s="12" t="str">
        <f>(Tesla!G3)</f>
        <v>20"</v>
      </c>
      <c r="I1320" s="12" t="str">
        <f>(Tesla!H3)</f>
        <v>9.0"</v>
      </c>
      <c r="J1320" s="12" t="str">
        <f>(Tesla!I3)</f>
        <v>35</v>
      </c>
      <c r="K1320" s="12" t="str">
        <f>(Tesla!J3)</f>
        <v>5x114.3</v>
      </c>
      <c r="L1320" s="12">
        <f>(Tesla!K3)</f>
        <v>73.099999999999994</v>
      </c>
      <c r="M1320" s="8" t="str">
        <f>(Tesla!L3)</f>
        <v>Medium Offset</v>
      </c>
      <c r="N1320" s="8">
        <f>(Tesla!M3)</f>
        <v>27.4</v>
      </c>
      <c r="O1320" s="9" t="str">
        <f>(Tesla!N3)</f>
        <v>255/30R20</v>
      </c>
      <c r="P1320" s="60" t="str">
        <f>(Tesla!O3)</f>
        <v>FF10</v>
      </c>
      <c r="Q1320" s="8" t="str">
        <f>(Tesla!P3)</f>
        <v>10M010040083LM</v>
      </c>
      <c r="R1320" s="14">
        <f>(Tesla!Q3)</f>
        <v>2</v>
      </c>
      <c r="S1320" s="12" t="str">
        <f>(Tesla!R3)</f>
        <v>20"</v>
      </c>
      <c r="T1320" s="12" t="str">
        <f>(Tesla!S3)</f>
        <v>10.0"</v>
      </c>
      <c r="U1320" s="12" t="str">
        <f>(Tesla!T3)</f>
        <v>40</v>
      </c>
      <c r="V1320" s="12" t="str">
        <f>(Tesla!U3)</f>
        <v>5x114.3</v>
      </c>
      <c r="W1320" s="12">
        <f>(Tesla!V3)</f>
        <v>73.099999999999994</v>
      </c>
      <c r="X1320" s="8" t="str">
        <f>(Tesla!W3)</f>
        <v>Medium Offset</v>
      </c>
      <c r="Y1320" s="8">
        <f>(Tesla!X3)</f>
        <v>26.8</v>
      </c>
      <c r="Z1320" s="9" t="str">
        <f>(Tesla!Y3)</f>
        <v>275/30R20</v>
      </c>
      <c r="AA1320" s="8">
        <f>(Tesla!Z3)</f>
        <v>0</v>
      </c>
      <c r="AB1320" s="8">
        <f>(Tesla!AA3)</f>
        <v>0</v>
      </c>
      <c r="AC1320" s="8">
        <f>(Tesla!AB3)</f>
        <v>0</v>
      </c>
      <c r="AD1320" s="8" t="str">
        <f>(Tesla!AC3)</f>
        <v>HR706-641</v>
      </c>
    </row>
    <row r="1321" spans="1:30" customFormat="1" x14ac:dyDescent="0.25">
      <c r="A1321" s="7" t="s">
        <v>1979</v>
      </c>
      <c r="B1321" s="8" t="str">
        <f>(Tesla!A6)</f>
        <v>Model 3</v>
      </c>
      <c r="C1321" s="9" t="str">
        <f>(Tesla!B6)</f>
        <v>2017-2020</v>
      </c>
      <c r="D1321" s="59" t="str">
        <f>(Tesla!C6)</f>
        <v>FF11</v>
      </c>
      <c r="E1321" s="8" t="str">
        <f>(Tesla!D6)</f>
        <v>Tarmac</v>
      </c>
      <c r="F1321" s="8" t="str">
        <f>(Tesla!E6)</f>
        <v>11M009035083TM</v>
      </c>
      <c r="G1321" s="14">
        <f>(Tesla!F6)</f>
        <v>7</v>
      </c>
      <c r="H1321" s="12" t="str">
        <f>(Tesla!G6)</f>
        <v>20"</v>
      </c>
      <c r="I1321" s="12" t="str">
        <f>(Tesla!H6)</f>
        <v>9.0"</v>
      </c>
      <c r="J1321" s="12" t="str">
        <f>(Tesla!I6)</f>
        <v>35</v>
      </c>
      <c r="K1321" s="12" t="str">
        <f>(Tesla!J6)</f>
        <v>5x114.3</v>
      </c>
      <c r="L1321" s="12">
        <f>(Tesla!K6)</f>
        <v>73.099999999999994</v>
      </c>
      <c r="M1321" s="8" t="str">
        <f>(Tesla!L6)</f>
        <v>Medium Offset</v>
      </c>
      <c r="N1321" s="8">
        <f>(Tesla!M6)</f>
        <v>27.4</v>
      </c>
      <c r="O1321" s="9" t="str">
        <f>(Tesla!N6)</f>
        <v>255/30R20</v>
      </c>
      <c r="P1321" s="60" t="str">
        <f>(Tesla!O6)</f>
        <v>FF11</v>
      </c>
      <c r="Q1321" s="8" t="str">
        <f>(Tesla!P6)</f>
        <v>11M010040083TM</v>
      </c>
      <c r="R1321" s="14">
        <f>(Tesla!Q6)</f>
        <v>-1</v>
      </c>
      <c r="S1321" s="12" t="str">
        <f>(Tesla!R6)</f>
        <v>20"</v>
      </c>
      <c r="T1321" s="12" t="str">
        <f>(Tesla!S6)</f>
        <v>10.0"</v>
      </c>
      <c r="U1321" s="12" t="str">
        <f>(Tesla!T6)</f>
        <v>40</v>
      </c>
      <c r="V1321" s="12" t="str">
        <f>(Tesla!U6)</f>
        <v>5x114.3</v>
      </c>
      <c r="W1321" s="12">
        <f>(Tesla!V6)</f>
        <v>73.099999999999994</v>
      </c>
      <c r="X1321" s="8" t="str">
        <f>(Tesla!W6)</f>
        <v>Medium Offset</v>
      </c>
      <c r="Y1321" s="8">
        <f>(Tesla!X6)</f>
        <v>26.8</v>
      </c>
      <c r="Z1321" s="9" t="str">
        <f>(Tesla!Y6)</f>
        <v>275/30R20</v>
      </c>
      <c r="AA1321" s="8">
        <f>(Tesla!Z6)</f>
        <v>0</v>
      </c>
      <c r="AB1321" s="8" t="str">
        <f>(Tesla!AA6)</f>
        <v>Use OEM</v>
      </c>
      <c r="AC1321" s="8">
        <f>(Tesla!AB6)</f>
        <v>0</v>
      </c>
      <c r="AD1321" s="8" t="str">
        <f>(Tesla!AC6)</f>
        <v>HR706-641</v>
      </c>
    </row>
    <row r="1322" spans="1:30" customFormat="1" x14ac:dyDescent="0.25">
      <c r="A1322" s="7" t="s">
        <v>1979</v>
      </c>
      <c r="B1322" s="8" t="str">
        <f>(Tesla!A7)</f>
        <v>Model 3</v>
      </c>
      <c r="C1322" s="9" t="str">
        <f>(Tesla!B7)</f>
        <v>2017-2020</v>
      </c>
      <c r="D1322" s="59" t="str">
        <f>(Tesla!C7)</f>
        <v>FF11</v>
      </c>
      <c r="E1322" s="8" t="str">
        <f>(Tesla!D7)</f>
        <v>Liquid Metal</v>
      </c>
      <c r="F1322" s="8" t="str">
        <f>(Tesla!E7)</f>
        <v>11M009035083LM</v>
      </c>
      <c r="G1322" s="14">
        <f>(Tesla!F7)</f>
        <v>6</v>
      </c>
      <c r="H1322" s="12" t="str">
        <f>(Tesla!G7)</f>
        <v>20"</v>
      </c>
      <c r="I1322" s="12" t="str">
        <f>(Tesla!H7)</f>
        <v>9.0"</v>
      </c>
      <c r="J1322" s="12" t="str">
        <f>(Tesla!I7)</f>
        <v>35</v>
      </c>
      <c r="K1322" s="12" t="str">
        <f>(Tesla!J7)</f>
        <v>5x114.3</v>
      </c>
      <c r="L1322" s="12">
        <f>(Tesla!K7)</f>
        <v>73.099999999999994</v>
      </c>
      <c r="M1322" s="8" t="str">
        <f>(Tesla!L7)</f>
        <v>Medium Offset</v>
      </c>
      <c r="N1322" s="8">
        <f>(Tesla!M7)</f>
        <v>27.4</v>
      </c>
      <c r="O1322" s="9" t="str">
        <f>(Tesla!N7)</f>
        <v>255/30R20</v>
      </c>
      <c r="P1322" s="60" t="str">
        <f>(Tesla!O7)</f>
        <v>FF11</v>
      </c>
      <c r="Q1322" s="8" t="str">
        <f>(Tesla!P7)</f>
        <v>11M010040083LM</v>
      </c>
      <c r="R1322" s="14">
        <f>(Tesla!Q7)</f>
        <v>4</v>
      </c>
      <c r="S1322" s="12" t="str">
        <f>(Tesla!R7)</f>
        <v>20"</v>
      </c>
      <c r="T1322" s="12" t="str">
        <f>(Tesla!S7)</f>
        <v>10.0"</v>
      </c>
      <c r="U1322" s="12" t="str">
        <f>(Tesla!T7)</f>
        <v>40</v>
      </c>
      <c r="V1322" s="12" t="str">
        <f>(Tesla!U7)</f>
        <v>5x114.3</v>
      </c>
      <c r="W1322" s="12">
        <f>(Tesla!V7)</f>
        <v>73.099999999999994</v>
      </c>
      <c r="X1322" s="8" t="str">
        <f>(Tesla!W7)</f>
        <v>Medium Offset</v>
      </c>
      <c r="Y1322" s="8">
        <f>(Tesla!X7)</f>
        <v>26.8</v>
      </c>
      <c r="Z1322" s="9" t="str">
        <f>(Tesla!Y7)</f>
        <v>275/30R20</v>
      </c>
      <c r="AA1322" s="8">
        <f>(Tesla!Z7)</f>
        <v>0</v>
      </c>
      <c r="AB1322" s="8">
        <f>(Tesla!AA7)</f>
        <v>0</v>
      </c>
      <c r="AC1322" s="8">
        <f>(Tesla!AB7)</f>
        <v>0</v>
      </c>
      <c r="AD1322" s="8" t="str">
        <f>(Tesla!AC7)</f>
        <v>HR706-641</v>
      </c>
    </row>
    <row r="1323" spans="1:30" customFormat="1" x14ac:dyDescent="0.25">
      <c r="A1323" s="7" t="s">
        <v>1979</v>
      </c>
      <c r="B1323" s="8" t="str">
        <f>(Tesla!A8)</f>
        <v>Model S</v>
      </c>
      <c r="C1323" s="9" t="str">
        <f>(Tesla!B8)</f>
        <v>2012-2020</v>
      </c>
      <c r="D1323" s="59" t="str">
        <f>(Tesla!C8)</f>
        <v>FF04</v>
      </c>
      <c r="E1323" s="8" t="str">
        <f>(Tesla!D8)</f>
        <v>Tarmac</v>
      </c>
      <c r="F1323" s="8" t="str">
        <f>(Tesla!E8)</f>
        <v>04M109030043TM</v>
      </c>
      <c r="G1323" s="14">
        <f>(Tesla!F8)</f>
        <v>1</v>
      </c>
      <c r="H1323" s="12" t="str">
        <f>(Tesla!G8)</f>
        <v>21"</v>
      </c>
      <c r="I1323" s="12" t="str">
        <f>(Tesla!H8)</f>
        <v>9.0"</v>
      </c>
      <c r="J1323" s="12" t="str">
        <f>(Tesla!I8)</f>
        <v>30</v>
      </c>
      <c r="K1323" s="12" t="str">
        <f>(Tesla!J8)</f>
        <v>5x120</v>
      </c>
      <c r="L1323" s="12">
        <f>(Tesla!K8)</f>
        <v>72.599999999999994</v>
      </c>
      <c r="M1323" s="8" t="str">
        <f>(Tesla!L8)</f>
        <v>Medium Offset</v>
      </c>
      <c r="N1323" s="8">
        <f>(Tesla!M8)</f>
        <v>27.6</v>
      </c>
      <c r="O1323" s="9" t="str">
        <f>(Tesla!N8)</f>
        <v>255/35R21</v>
      </c>
      <c r="P1323" s="60" t="str">
        <f>(Tesla!O8)</f>
        <v>FF04</v>
      </c>
      <c r="Q1323" s="8" t="str">
        <f>(Tesla!P8)</f>
        <v>04M110040043TM</v>
      </c>
      <c r="R1323" s="14">
        <f>(Tesla!Q8)</f>
        <v>15</v>
      </c>
      <c r="S1323" s="12" t="str">
        <f>(Tesla!R8)</f>
        <v>21"</v>
      </c>
      <c r="T1323" s="12" t="str">
        <f>(Tesla!S8)</f>
        <v>10.0"</v>
      </c>
      <c r="U1323" s="12" t="str">
        <f>(Tesla!T8)</f>
        <v>40</v>
      </c>
      <c r="V1323" s="12" t="str">
        <f>(Tesla!U8)</f>
        <v>5x120</v>
      </c>
      <c r="W1323" s="12">
        <f>(Tesla!V8)</f>
        <v>72.599999999999994</v>
      </c>
      <c r="X1323" s="8" t="str">
        <f>(Tesla!W8)</f>
        <v>Medium Offset</v>
      </c>
      <c r="Y1323" s="8">
        <f>(Tesla!X8)</f>
        <v>29.4</v>
      </c>
      <c r="Z1323" s="9" t="str">
        <f>(Tesla!Y8)</f>
        <v>275/35R21</v>
      </c>
      <c r="AA1323" s="8" t="str">
        <f>(Tesla!Z8)</f>
        <v>OEM 21x8.5 weighs 35.4 lbs!        OEM 21x9 weighs 37.2 lbs!</v>
      </c>
      <c r="AB1323" s="8" t="str">
        <f>(Tesla!AA8)</f>
        <v>Included</v>
      </c>
      <c r="AC1323" s="8">
        <f>(Tesla!AB8)</f>
        <v>0</v>
      </c>
      <c r="AD1323" s="8" t="str">
        <f>(Tesla!AC8)</f>
        <v>HR726-641</v>
      </c>
    </row>
    <row r="1324" spans="1:30" customFormat="1" x14ac:dyDescent="0.25">
      <c r="A1324" s="7" t="s">
        <v>1979</v>
      </c>
      <c r="B1324" s="8" t="str">
        <f>(Tesla!A9)</f>
        <v>Model S</v>
      </c>
      <c r="C1324" s="9" t="str">
        <f>(Tesla!B9)</f>
        <v>2012-2020</v>
      </c>
      <c r="D1324" s="59" t="str">
        <f>(Tesla!C9)</f>
        <v>FF04</v>
      </c>
      <c r="E1324" s="8" t="str">
        <f>(Tesla!D9)</f>
        <v>Liquid Metal</v>
      </c>
      <c r="F1324" s="8" t="str">
        <f>(Tesla!E9)</f>
        <v>04M109030043LM</v>
      </c>
      <c r="G1324" s="14">
        <f>(Tesla!F9)</f>
        <v>15</v>
      </c>
      <c r="H1324" s="12" t="str">
        <f>(Tesla!G9)</f>
        <v>21"</v>
      </c>
      <c r="I1324" s="12" t="str">
        <f>(Tesla!H9)</f>
        <v>9.0"</v>
      </c>
      <c r="J1324" s="12" t="str">
        <f>(Tesla!I9)</f>
        <v>30</v>
      </c>
      <c r="K1324" s="12" t="str">
        <f>(Tesla!J9)</f>
        <v>5x120</v>
      </c>
      <c r="L1324" s="12">
        <f>(Tesla!K9)</f>
        <v>72.599999999999994</v>
      </c>
      <c r="M1324" s="8" t="str">
        <f>(Tesla!L9)</f>
        <v>Medium Offset</v>
      </c>
      <c r="N1324" s="8">
        <f>(Tesla!M9)</f>
        <v>27.6</v>
      </c>
      <c r="O1324" s="9" t="str">
        <f>(Tesla!N9)</f>
        <v>255/35R21</v>
      </c>
      <c r="P1324" s="60" t="str">
        <f>(Tesla!O9)</f>
        <v>FF04</v>
      </c>
      <c r="Q1324" s="8" t="str">
        <f>(Tesla!P9)</f>
        <v>04M110040043LM</v>
      </c>
      <c r="R1324" s="14">
        <f>(Tesla!Q9)</f>
        <v>13</v>
      </c>
      <c r="S1324" s="12" t="str">
        <f>(Tesla!R9)</f>
        <v>21"</v>
      </c>
      <c r="T1324" s="12" t="str">
        <f>(Tesla!S9)</f>
        <v>10.0"</v>
      </c>
      <c r="U1324" s="12" t="str">
        <f>(Tesla!T9)</f>
        <v>40</v>
      </c>
      <c r="V1324" s="12" t="str">
        <f>(Tesla!U9)</f>
        <v>5x120</v>
      </c>
      <c r="W1324" s="12">
        <f>(Tesla!V9)</f>
        <v>72.599999999999994</v>
      </c>
      <c r="X1324" s="8" t="str">
        <f>(Tesla!W9)</f>
        <v>Medium Offset</v>
      </c>
      <c r="Y1324" s="8">
        <f>(Tesla!X9)</f>
        <v>29.4</v>
      </c>
      <c r="Z1324" s="9" t="str">
        <f>(Tesla!Y9)</f>
        <v>275/35R21</v>
      </c>
      <c r="AA1324" s="8" t="str">
        <f>(Tesla!Z9)</f>
        <v>OEM 21x8.5 weighs 35.4 lbs!        OEM 21x9 weighs 37.2 lbs!</v>
      </c>
      <c r="AB1324" s="8">
        <f>(Tesla!AA9)</f>
        <v>0</v>
      </c>
      <c r="AC1324" s="8">
        <f>(Tesla!AB9)</f>
        <v>0</v>
      </c>
      <c r="AD1324" s="8" t="str">
        <f>(Tesla!AC9)</f>
        <v>HR726-641</v>
      </c>
    </row>
    <row r="1325" spans="1:30" customFormat="1" x14ac:dyDescent="0.25">
      <c r="A1325" s="7" t="s">
        <v>1979</v>
      </c>
      <c r="B1325" s="8" t="str">
        <f>(Tesla!A10)</f>
        <v>Model S</v>
      </c>
      <c r="C1325" s="9" t="str">
        <f>(Tesla!B10)</f>
        <v>2012-2020</v>
      </c>
      <c r="D1325" s="59" t="str">
        <f>(Tesla!C10)</f>
        <v>FF04</v>
      </c>
      <c r="E1325" s="8" t="str">
        <f>(Tesla!D10)</f>
        <v>Raw</v>
      </c>
      <c r="F1325" s="8" t="str">
        <f>(Tesla!E10)</f>
        <v>04M109030043RW</v>
      </c>
      <c r="G1325" s="14">
        <f>(Tesla!F10)</f>
        <v>11</v>
      </c>
      <c r="H1325" s="12" t="str">
        <f>(Tesla!G10)</f>
        <v>21"</v>
      </c>
      <c r="I1325" s="12" t="str">
        <f>(Tesla!H10)</f>
        <v>9.0"</v>
      </c>
      <c r="J1325" s="12" t="str">
        <f>(Tesla!I10)</f>
        <v>30</v>
      </c>
      <c r="K1325" s="12" t="str">
        <f>(Tesla!J10)</f>
        <v>5x120</v>
      </c>
      <c r="L1325" s="12">
        <f>(Tesla!K10)</f>
        <v>72.599999999999994</v>
      </c>
      <c r="M1325" s="8" t="str">
        <f>(Tesla!L10)</f>
        <v>Medium Offset</v>
      </c>
      <c r="N1325" s="8">
        <f>(Tesla!M10)</f>
        <v>27.6</v>
      </c>
      <c r="O1325" s="9" t="str">
        <f>(Tesla!N10)</f>
        <v>255/35R21</v>
      </c>
      <c r="P1325" s="60" t="str">
        <f>(Tesla!O10)</f>
        <v>FF04</v>
      </c>
      <c r="Q1325" s="8" t="str">
        <f>(Tesla!P10)</f>
        <v>04M110040043RW</v>
      </c>
      <c r="R1325" s="14">
        <f>(Tesla!Q10)</f>
        <v>14</v>
      </c>
      <c r="S1325" s="12" t="str">
        <f>(Tesla!R10)</f>
        <v>21"</v>
      </c>
      <c r="T1325" s="12" t="str">
        <f>(Tesla!S10)</f>
        <v>10.0"</v>
      </c>
      <c r="U1325" s="12" t="str">
        <f>(Tesla!T10)</f>
        <v>40</v>
      </c>
      <c r="V1325" s="12" t="str">
        <f>(Tesla!U10)</f>
        <v>5x120</v>
      </c>
      <c r="W1325" s="12">
        <f>(Tesla!V10)</f>
        <v>72.599999999999994</v>
      </c>
      <c r="X1325" s="8" t="str">
        <f>(Tesla!W10)</f>
        <v>Medium Offset</v>
      </c>
      <c r="Y1325" s="8">
        <f>(Tesla!X10)</f>
        <v>29.4</v>
      </c>
      <c r="Z1325" s="9" t="str">
        <f>(Tesla!Y10)</f>
        <v>275/35R21</v>
      </c>
      <c r="AA1325" s="8" t="str">
        <f>(Tesla!Z10)</f>
        <v>OEM 21x8.5 weighs 35.4 lbs!        OEM 21x9 weighs 37.2 lbs!</v>
      </c>
      <c r="AB1325" s="8" t="str">
        <f>(Tesla!AA10)</f>
        <v>Included</v>
      </c>
      <c r="AC1325" s="8">
        <f>(Tesla!AB10)</f>
        <v>0</v>
      </c>
      <c r="AD1325" s="8">
        <f>(Tesla!AC10)</f>
        <v>0</v>
      </c>
    </row>
    <row r="1326" spans="1:30" customFormat="1" x14ac:dyDescent="0.25">
      <c r="A1326" s="7" t="s">
        <v>1979</v>
      </c>
      <c r="B1326" s="8" t="str">
        <f>(Tesla!A11)</f>
        <v>Model S</v>
      </c>
      <c r="C1326" s="9" t="str">
        <f>(Tesla!B11)</f>
        <v>2012-2020</v>
      </c>
      <c r="D1326" s="59" t="str">
        <f>(Tesla!C11)</f>
        <v>FF04</v>
      </c>
      <c r="E1326" s="8" t="str">
        <f>(Tesla!D11)</f>
        <v>Tarmac</v>
      </c>
      <c r="F1326" s="8" t="str">
        <f>(Tesla!E11)</f>
        <v>04M109030043TM</v>
      </c>
      <c r="G1326" s="14">
        <f>(Tesla!F11)</f>
        <v>1</v>
      </c>
      <c r="H1326" s="12" t="str">
        <f>(Tesla!G11)</f>
        <v>21"</v>
      </c>
      <c r="I1326" s="12" t="str">
        <f>(Tesla!H11)</f>
        <v>9.0"</v>
      </c>
      <c r="J1326" s="12" t="str">
        <f>(Tesla!I11)</f>
        <v>30</v>
      </c>
      <c r="K1326" s="12" t="str">
        <f>(Tesla!J11)</f>
        <v>5x120</v>
      </c>
      <c r="L1326" s="12">
        <f>(Tesla!K11)</f>
        <v>72.599999999999994</v>
      </c>
      <c r="M1326" s="8" t="str">
        <f>(Tesla!L11)</f>
        <v>Medium Offset</v>
      </c>
      <c r="N1326" s="8">
        <f>(Tesla!M11)</f>
        <v>27.6</v>
      </c>
      <c r="O1326" s="9" t="str">
        <f>(Tesla!N11)</f>
        <v>255/35R21</v>
      </c>
      <c r="P1326" s="60" t="str">
        <f>(Tesla!O11)</f>
        <v>FF04</v>
      </c>
      <c r="Q1326" s="8" t="str">
        <f>(Tesla!P11)</f>
        <v>04M109030043TM</v>
      </c>
      <c r="R1326" s="14">
        <f>(Tesla!Q11)</f>
        <v>1</v>
      </c>
      <c r="S1326" s="12" t="str">
        <f>(Tesla!R11)</f>
        <v>21"</v>
      </c>
      <c r="T1326" s="12" t="str">
        <f>(Tesla!S11)</f>
        <v>9.0"</v>
      </c>
      <c r="U1326" s="12" t="str">
        <f>(Tesla!T11)</f>
        <v>30</v>
      </c>
      <c r="V1326" s="12" t="str">
        <f>(Tesla!U11)</f>
        <v>5x120</v>
      </c>
      <c r="W1326" s="12">
        <f>(Tesla!V11)</f>
        <v>72.599999999999994</v>
      </c>
      <c r="X1326" s="8" t="str">
        <f>(Tesla!W11)</f>
        <v>Medium Offset</v>
      </c>
      <c r="Y1326" s="8">
        <f>(Tesla!X11)</f>
        <v>27.6</v>
      </c>
      <c r="Z1326" s="9" t="str">
        <f>(Tesla!Y11)</f>
        <v>255/35R21</v>
      </c>
      <c r="AA1326" s="8" t="str">
        <f>(Tesla!Z11)</f>
        <v>OEM 21x8.5 weighs 35.4 lbs!        OEM 21x9 weighs 37.2 lbs!</v>
      </c>
      <c r="AB1326" s="8" t="str">
        <f>(Tesla!AA11)</f>
        <v>Included</v>
      </c>
      <c r="AC1326" s="8">
        <f>(Tesla!AB11)</f>
        <v>0</v>
      </c>
      <c r="AD1326" s="8" t="str">
        <f>(Tesla!AC11)</f>
        <v>HR726-641</v>
      </c>
    </row>
    <row r="1327" spans="1:30" customFormat="1" x14ac:dyDescent="0.25">
      <c r="A1327" s="7" t="s">
        <v>1979</v>
      </c>
      <c r="B1327" s="8" t="str">
        <f>(Tesla!A12)</f>
        <v>Model S</v>
      </c>
      <c r="C1327" s="9" t="str">
        <f>(Tesla!B12)</f>
        <v>2012-2020</v>
      </c>
      <c r="D1327" s="59" t="str">
        <f>(Tesla!C12)</f>
        <v>FF04</v>
      </c>
      <c r="E1327" s="8" t="str">
        <f>(Tesla!D12)</f>
        <v>Liquid Metal</v>
      </c>
      <c r="F1327" s="8" t="str">
        <f>(Tesla!E12)</f>
        <v>04M109030043LM</v>
      </c>
      <c r="G1327" s="14">
        <f>(Tesla!F12)</f>
        <v>15</v>
      </c>
      <c r="H1327" s="12" t="str">
        <f>(Tesla!G12)</f>
        <v>21"</v>
      </c>
      <c r="I1327" s="12" t="str">
        <f>(Tesla!H12)</f>
        <v>9.0"</v>
      </c>
      <c r="J1327" s="12" t="str">
        <f>(Tesla!I12)</f>
        <v>30</v>
      </c>
      <c r="K1327" s="12" t="str">
        <f>(Tesla!J12)</f>
        <v>5x120</v>
      </c>
      <c r="L1327" s="12">
        <f>(Tesla!K12)</f>
        <v>72.599999999999994</v>
      </c>
      <c r="M1327" s="8" t="str">
        <f>(Tesla!L12)</f>
        <v>Medium Offset</v>
      </c>
      <c r="N1327" s="8">
        <f>(Tesla!M12)</f>
        <v>27.6</v>
      </c>
      <c r="O1327" s="9" t="str">
        <f>(Tesla!N12)</f>
        <v>255/35R21</v>
      </c>
      <c r="P1327" s="60" t="str">
        <f>(Tesla!O12)</f>
        <v>FF04</v>
      </c>
      <c r="Q1327" s="8" t="str">
        <f>(Tesla!P12)</f>
        <v>04M109030043LM</v>
      </c>
      <c r="R1327" s="14">
        <f>(Tesla!Q12)</f>
        <v>15</v>
      </c>
      <c r="S1327" s="12" t="str">
        <f>(Tesla!R12)</f>
        <v>21"</v>
      </c>
      <c r="T1327" s="12" t="str">
        <f>(Tesla!S12)</f>
        <v>9.0"</v>
      </c>
      <c r="U1327" s="12" t="str">
        <f>(Tesla!T12)</f>
        <v>30</v>
      </c>
      <c r="V1327" s="12" t="str">
        <f>(Tesla!U12)</f>
        <v>5x120</v>
      </c>
      <c r="W1327" s="12">
        <f>(Tesla!V12)</f>
        <v>72.599999999999994</v>
      </c>
      <c r="X1327" s="8" t="str">
        <f>(Tesla!W12)</f>
        <v>Medium Offset</v>
      </c>
      <c r="Y1327" s="8">
        <f>(Tesla!X12)</f>
        <v>27.6</v>
      </c>
      <c r="Z1327" s="9" t="str">
        <f>(Tesla!Y12)</f>
        <v>255/35R21</v>
      </c>
      <c r="AA1327" s="8" t="str">
        <f>(Tesla!Z12)</f>
        <v>OEM 21x8.5 weighs 35.4 lbs!        OEM 21x9 weighs 37.2 lbs!</v>
      </c>
      <c r="AB1327" s="8">
        <f>(Tesla!AA12)</f>
        <v>0</v>
      </c>
      <c r="AC1327" s="8">
        <f>(Tesla!AB12)</f>
        <v>0</v>
      </c>
      <c r="AD1327" s="8" t="str">
        <f>(Tesla!AC12)</f>
        <v>HR726-641</v>
      </c>
    </row>
    <row r="1328" spans="1:30" customFormat="1" x14ac:dyDescent="0.25">
      <c r="A1328" s="7" t="s">
        <v>1979</v>
      </c>
      <c r="B1328" s="8" t="str">
        <f>(Tesla!A13)</f>
        <v>Model S</v>
      </c>
      <c r="C1328" s="9" t="str">
        <f>(Tesla!B13)</f>
        <v>2012-2020</v>
      </c>
      <c r="D1328" s="59" t="str">
        <f>(Tesla!C13)</f>
        <v>FF04</v>
      </c>
      <c r="E1328" s="8" t="str">
        <f>(Tesla!D13)</f>
        <v>Raw</v>
      </c>
      <c r="F1328" s="8" t="str">
        <f>(Tesla!E13)</f>
        <v>04M109030043RW</v>
      </c>
      <c r="G1328" s="14">
        <f>(Tesla!F13)</f>
        <v>11</v>
      </c>
      <c r="H1328" s="12" t="str">
        <f>(Tesla!G13)</f>
        <v>21"</v>
      </c>
      <c r="I1328" s="12" t="str">
        <f>(Tesla!H13)</f>
        <v>9.0"</v>
      </c>
      <c r="J1328" s="12" t="str">
        <f>(Tesla!I13)</f>
        <v>30</v>
      </c>
      <c r="K1328" s="12" t="str">
        <f>(Tesla!J13)</f>
        <v>5x120</v>
      </c>
      <c r="L1328" s="12">
        <f>(Tesla!K13)</f>
        <v>72.599999999999994</v>
      </c>
      <c r="M1328" s="8" t="str">
        <f>(Tesla!L13)</f>
        <v>Medium Offset</v>
      </c>
      <c r="N1328" s="8">
        <f>(Tesla!M13)</f>
        <v>27.6</v>
      </c>
      <c r="O1328" s="9" t="str">
        <f>(Tesla!N13)</f>
        <v>255/35R21</v>
      </c>
      <c r="P1328" s="60" t="str">
        <f>(Tesla!O13)</f>
        <v>FF04</v>
      </c>
      <c r="Q1328" s="8" t="str">
        <f>(Tesla!P13)</f>
        <v>04M109030043RW</v>
      </c>
      <c r="R1328" s="14">
        <f>(Tesla!Q13)</f>
        <v>11</v>
      </c>
      <c r="S1328" s="12" t="str">
        <f>(Tesla!R13)</f>
        <v>21"</v>
      </c>
      <c r="T1328" s="12" t="str">
        <f>(Tesla!S13)</f>
        <v>9.0"</v>
      </c>
      <c r="U1328" s="12" t="str">
        <f>(Tesla!T13)</f>
        <v>30</v>
      </c>
      <c r="V1328" s="12" t="str">
        <f>(Tesla!U13)</f>
        <v>5x120</v>
      </c>
      <c r="W1328" s="12">
        <f>(Tesla!V13)</f>
        <v>72.599999999999994</v>
      </c>
      <c r="X1328" s="8" t="str">
        <f>(Tesla!W13)</f>
        <v>Medium Offset</v>
      </c>
      <c r="Y1328" s="8">
        <f>(Tesla!X13)</f>
        <v>27.6</v>
      </c>
      <c r="Z1328" s="9" t="str">
        <f>(Tesla!Y13)</f>
        <v>255/35R21</v>
      </c>
      <c r="AA1328" s="8" t="str">
        <f>(Tesla!Z13)</f>
        <v>OEM 21x8.5 weighs 35.4 lbs!        OEM 21x9 weighs 37.2 lbs!</v>
      </c>
      <c r="AB1328" s="8">
        <f>(Tesla!AA13)</f>
        <v>0</v>
      </c>
      <c r="AC1328" s="8">
        <f>(Tesla!AB13)</f>
        <v>0</v>
      </c>
      <c r="AD1328" s="8" t="str">
        <f>(Tesla!AC13)</f>
        <v>HR726-641</v>
      </c>
    </row>
    <row r="1329" spans="1:30" customFormat="1" x14ac:dyDescent="0.25">
      <c r="A1329" s="7" t="s">
        <v>1979</v>
      </c>
      <c r="B1329" s="8" t="e">
        <f>(Tesla!#REF!)</f>
        <v>#REF!</v>
      </c>
      <c r="C1329" s="9" t="e">
        <f>(Tesla!#REF!)</f>
        <v>#REF!</v>
      </c>
      <c r="D1329" s="59" t="e">
        <f>(Tesla!#REF!)</f>
        <v>#REF!</v>
      </c>
      <c r="E1329" s="8" t="e">
        <f>(Tesla!#REF!)</f>
        <v>#REF!</v>
      </c>
      <c r="F1329" s="8" t="e">
        <f>(Tesla!#REF!)</f>
        <v>#REF!</v>
      </c>
      <c r="G1329" s="14" t="e">
        <f>(Tesla!#REF!)</f>
        <v>#REF!</v>
      </c>
      <c r="H1329" s="12" t="e">
        <f>(Tesla!#REF!)</f>
        <v>#REF!</v>
      </c>
      <c r="I1329" s="12" t="e">
        <f>(Tesla!#REF!)</f>
        <v>#REF!</v>
      </c>
      <c r="J1329" s="12" t="e">
        <f>(Tesla!#REF!)</f>
        <v>#REF!</v>
      </c>
      <c r="K1329" s="12" t="e">
        <f>(Tesla!#REF!)</f>
        <v>#REF!</v>
      </c>
      <c r="L1329" s="12" t="e">
        <f>(Tesla!#REF!)</f>
        <v>#REF!</v>
      </c>
      <c r="M1329" s="8" t="e">
        <f>(Tesla!#REF!)</f>
        <v>#REF!</v>
      </c>
      <c r="N1329" s="8" t="e">
        <f>(Tesla!#REF!)</f>
        <v>#REF!</v>
      </c>
      <c r="O1329" s="9" t="e">
        <f>(Tesla!#REF!)</f>
        <v>#REF!</v>
      </c>
      <c r="P1329" s="60" t="e">
        <f>(Tesla!#REF!)</f>
        <v>#REF!</v>
      </c>
      <c r="Q1329" s="8" t="e">
        <f>(Tesla!#REF!)</f>
        <v>#REF!</v>
      </c>
      <c r="R1329" s="14" t="e">
        <f>(Tesla!#REF!)</f>
        <v>#REF!</v>
      </c>
      <c r="S1329" s="12" t="e">
        <f>(Tesla!#REF!)</f>
        <v>#REF!</v>
      </c>
      <c r="T1329" s="12" t="e">
        <f>(Tesla!#REF!)</f>
        <v>#REF!</v>
      </c>
      <c r="U1329" s="12" t="e">
        <f>(Tesla!#REF!)</f>
        <v>#REF!</v>
      </c>
      <c r="V1329" s="12" t="e">
        <f>(Tesla!#REF!)</f>
        <v>#REF!</v>
      </c>
      <c r="W1329" s="12" t="e">
        <f>(Tesla!#REF!)</f>
        <v>#REF!</v>
      </c>
      <c r="X1329" s="8" t="e">
        <f>(Tesla!#REF!)</f>
        <v>#REF!</v>
      </c>
      <c r="Y1329" s="8" t="e">
        <f>(Tesla!#REF!)</f>
        <v>#REF!</v>
      </c>
      <c r="Z1329" s="9" t="e">
        <f>(Tesla!#REF!)</f>
        <v>#REF!</v>
      </c>
      <c r="AA1329" s="8" t="e">
        <f>(Tesla!#REF!)</f>
        <v>#REF!</v>
      </c>
      <c r="AB1329" s="8" t="e">
        <f>(Tesla!#REF!)</f>
        <v>#REF!</v>
      </c>
      <c r="AC1329" s="8" t="e">
        <f>(Tesla!#REF!)</f>
        <v>#REF!</v>
      </c>
      <c r="AD1329" s="8" t="e">
        <f>(Tesla!#REF!)</f>
        <v>#REF!</v>
      </c>
    </row>
    <row r="1330" spans="1:30" customFormat="1" x14ac:dyDescent="0.25">
      <c r="A1330" s="7" t="s">
        <v>1979</v>
      </c>
      <c r="B1330" s="8" t="e">
        <f>(Tesla!#REF!)</f>
        <v>#REF!</v>
      </c>
      <c r="C1330" s="9" t="e">
        <f>(Tesla!#REF!)</f>
        <v>#REF!</v>
      </c>
      <c r="D1330" s="59" t="e">
        <f>(Tesla!#REF!)</f>
        <v>#REF!</v>
      </c>
      <c r="E1330" s="8" t="e">
        <f>(Tesla!#REF!)</f>
        <v>#REF!</v>
      </c>
      <c r="F1330" s="8" t="e">
        <f>(Tesla!#REF!)</f>
        <v>#REF!</v>
      </c>
      <c r="G1330" s="14" t="e">
        <f>(Tesla!#REF!)</f>
        <v>#REF!</v>
      </c>
      <c r="H1330" s="12" t="e">
        <f>(Tesla!#REF!)</f>
        <v>#REF!</v>
      </c>
      <c r="I1330" s="12" t="e">
        <f>(Tesla!#REF!)</f>
        <v>#REF!</v>
      </c>
      <c r="J1330" s="12" t="e">
        <f>(Tesla!#REF!)</f>
        <v>#REF!</v>
      </c>
      <c r="K1330" s="12" t="e">
        <f>(Tesla!#REF!)</f>
        <v>#REF!</v>
      </c>
      <c r="L1330" s="12" t="e">
        <f>(Tesla!#REF!)</f>
        <v>#REF!</v>
      </c>
      <c r="M1330" s="8" t="e">
        <f>(Tesla!#REF!)</f>
        <v>#REF!</v>
      </c>
      <c r="N1330" s="8" t="e">
        <f>(Tesla!#REF!)</f>
        <v>#REF!</v>
      </c>
      <c r="O1330" s="9" t="e">
        <f>(Tesla!#REF!)</f>
        <v>#REF!</v>
      </c>
      <c r="P1330" s="60" t="e">
        <f>(Tesla!#REF!)</f>
        <v>#REF!</v>
      </c>
      <c r="Q1330" s="8" t="e">
        <f>(Tesla!#REF!)</f>
        <v>#REF!</v>
      </c>
      <c r="R1330" s="14" t="e">
        <f>(Tesla!#REF!)</f>
        <v>#REF!</v>
      </c>
      <c r="S1330" s="12" t="e">
        <f>(Tesla!#REF!)</f>
        <v>#REF!</v>
      </c>
      <c r="T1330" s="12" t="e">
        <f>(Tesla!#REF!)</f>
        <v>#REF!</v>
      </c>
      <c r="U1330" s="12" t="e">
        <f>(Tesla!#REF!)</f>
        <v>#REF!</v>
      </c>
      <c r="V1330" s="12" t="e">
        <f>(Tesla!#REF!)</f>
        <v>#REF!</v>
      </c>
      <c r="W1330" s="12" t="e">
        <f>(Tesla!#REF!)</f>
        <v>#REF!</v>
      </c>
      <c r="X1330" s="8" t="e">
        <f>(Tesla!#REF!)</f>
        <v>#REF!</v>
      </c>
      <c r="Y1330" s="8" t="e">
        <f>(Tesla!#REF!)</f>
        <v>#REF!</v>
      </c>
      <c r="Z1330" s="9" t="e">
        <f>(Tesla!#REF!)</f>
        <v>#REF!</v>
      </c>
      <c r="AA1330" s="8" t="e">
        <f>(Tesla!#REF!)</f>
        <v>#REF!</v>
      </c>
      <c r="AB1330" s="8" t="e">
        <f>(Tesla!#REF!)</f>
        <v>#REF!</v>
      </c>
      <c r="AC1330" s="8" t="e">
        <f>(Tesla!#REF!)</f>
        <v>#REF!</v>
      </c>
      <c r="AD1330" s="8" t="e">
        <f>(Tesla!#REF!)</f>
        <v>#REF!</v>
      </c>
    </row>
    <row r="1331" spans="1:30" customFormat="1" x14ac:dyDescent="0.25">
      <c r="A1331" s="7" t="s">
        <v>1979</v>
      </c>
      <c r="B1331" s="8" t="e">
        <f>(Tesla!#REF!)</f>
        <v>#REF!</v>
      </c>
      <c r="C1331" s="9" t="e">
        <f>(Tesla!#REF!)</f>
        <v>#REF!</v>
      </c>
      <c r="D1331" s="59" t="e">
        <f>(Tesla!#REF!)</f>
        <v>#REF!</v>
      </c>
      <c r="E1331" s="8" t="e">
        <f>(Tesla!#REF!)</f>
        <v>#REF!</v>
      </c>
      <c r="F1331" s="8" t="e">
        <f>(Tesla!#REF!)</f>
        <v>#REF!</v>
      </c>
      <c r="G1331" s="14" t="e">
        <f>(Tesla!#REF!)</f>
        <v>#REF!</v>
      </c>
      <c r="H1331" s="12" t="e">
        <f>(Tesla!#REF!)</f>
        <v>#REF!</v>
      </c>
      <c r="I1331" s="12" t="e">
        <f>(Tesla!#REF!)</f>
        <v>#REF!</v>
      </c>
      <c r="J1331" s="12" t="e">
        <f>(Tesla!#REF!)</f>
        <v>#REF!</v>
      </c>
      <c r="K1331" s="12" t="e">
        <f>(Tesla!#REF!)</f>
        <v>#REF!</v>
      </c>
      <c r="L1331" s="12" t="e">
        <f>(Tesla!#REF!)</f>
        <v>#REF!</v>
      </c>
      <c r="M1331" s="8" t="e">
        <f>(Tesla!#REF!)</f>
        <v>#REF!</v>
      </c>
      <c r="N1331" s="8" t="e">
        <f>(Tesla!#REF!)</f>
        <v>#REF!</v>
      </c>
      <c r="O1331" s="9" t="e">
        <f>(Tesla!#REF!)</f>
        <v>#REF!</v>
      </c>
      <c r="P1331" s="60" t="e">
        <f>(Tesla!#REF!)</f>
        <v>#REF!</v>
      </c>
      <c r="Q1331" s="8" t="e">
        <f>(Tesla!#REF!)</f>
        <v>#REF!</v>
      </c>
      <c r="R1331" s="14" t="e">
        <f>(Tesla!#REF!)</f>
        <v>#REF!</v>
      </c>
      <c r="S1331" s="12" t="e">
        <f>(Tesla!#REF!)</f>
        <v>#REF!</v>
      </c>
      <c r="T1331" s="12" t="e">
        <f>(Tesla!#REF!)</f>
        <v>#REF!</v>
      </c>
      <c r="U1331" s="12" t="e">
        <f>(Tesla!#REF!)</f>
        <v>#REF!</v>
      </c>
      <c r="V1331" s="12" t="e">
        <f>(Tesla!#REF!)</f>
        <v>#REF!</v>
      </c>
      <c r="W1331" s="12" t="e">
        <f>(Tesla!#REF!)</f>
        <v>#REF!</v>
      </c>
      <c r="X1331" s="8" t="e">
        <f>(Tesla!#REF!)</f>
        <v>#REF!</v>
      </c>
      <c r="Y1331" s="8" t="e">
        <f>(Tesla!#REF!)</f>
        <v>#REF!</v>
      </c>
      <c r="Z1331" s="9" t="e">
        <f>(Tesla!#REF!)</f>
        <v>#REF!</v>
      </c>
      <c r="AA1331" s="8" t="e">
        <f>(Tesla!#REF!)</f>
        <v>#REF!</v>
      </c>
      <c r="AB1331" s="8" t="e">
        <f>(Tesla!#REF!)</f>
        <v>#REF!</v>
      </c>
      <c r="AC1331" s="8" t="e">
        <f>(Tesla!#REF!)</f>
        <v>#REF!</v>
      </c>
      <c r="AD1331" s="8" t="e">
        <f>(Tesla!#REF!)</f>
        <v>#REF!</v>
      </c>
    </row>
    <row r="1332" spans="1:30" customFormat="1" x14ac:dyDescent="0.25">
      <c r="A1332" s="7" t="s">
        <v>1979</v>
      </c>
      <c r="B1332" s="8" t="e">
        <f>(Tesla!#REF!)</f>
        <v>#REF!</v>
      </c>
      <c r="C1332" s="9" t="e">
        <f>(Tesla!#REF!)</f>
        <v>#REF!</v>
      </c>
      <c r="D1332" s="59" t="e">
        <f>(Tesla!#REF!)</f>
        <v>#REF!</v>
      </c>
      <c r="E1332" s="8" t="e">
        <f>(Tesla!#REF!)</f>
        <v>#REF!</v>
      </c>
      <c r="F1332" s="8" t="e">
        <f>(Tesla!#REF!)</f>
        <v>#REF!</v>
      </c>
      <c r="G1332" s="14" t="e">
        <f>(Tesla!#REF!)</f>
        <v>#REF!</v>
      </c>
      <c r="H1332" s="12" t="e">
        <f>(Tesla!#REF!)</f>
        <v>#REF!</v>
      </c>
      <c r="I1332" s="12" t="e">
        <f>(Tesla!#REF!)</f>
        <v>#REF!</v>
      </c>
      <c r="J1332" s="12" t="e">
        <f>(Tesla!#REF!)</f>
        <v>#REF!</v>
      </c>
      <c r="K1332" s="12" t="e">
        <f>(Tesla!#REF!)</f>
        <v>#REF!</v>
      </c>
      <c r="L1332" s="12" t="e">
        <f>(Tesla!#REF!)</f>
        <v>#REF!</v>
      </c>
      <c r="M1332" s="8" t="e">
        <f>(Tesla!#REF!)</f>
        <v>#REF!</v>
      </c>
      <c r="N1332" s="8" t="e">
        <f>(Tesla!#REF!)</f>
        <v>#REF!</v>
      </c>
      <c r="O1332" s="9" t="e">
        <f>(Tesla!#REF!)</f>
        <v>#REF!</v>
      </c>
      <c r="P1332" s="60" t="e">
        <f>(Tesla!#REF!)</f>
        <v>#REF!</v>
      </c>
      <c r="Q1332" s="8" t="e">
        <f>(Tesla!#REF!)</f>
        <v>#REF!</v>
      </c>
      <c r="R1332" s="14" t="e">
        <f>(Tesla!#REF!)</f>
        <v>#REF!</v>
      </c>
      <c r="S1332" s="12" t="e">
        <f>(Tesla!#REF!)</f>
        <v>#REF!</v>
      </c>
      <c r="T1332" s="12" t="e">
        <f>(Tesla!#REF!)</f>
        <v>#REF!</v>
      </c>
      <c r="U1332" s="12" t="e">
        <f>(Tesla!#REF!)</f>
        <v>#REF!</v>
      </c>
      <c r="V1332" s="12" t="e">
        <f>(Tesla!#REF!)</f>
        <v>#REF!</v>
      </c>
      <c r="W1332" s="12" t="e">
        <f>(Tesla!#REF!)</f>
        <v>#REF!</v>
      </c>
      <c r="X1332" s="8" t="e">
        <f>(Tesla!#REF!)</f>
        <v>#REF!</v>
      </c>
      <c r="Y1332" s="8" t="e">
        <f>(Tesla!#REF!)</f>
        <v>#REF!</v>
      </c>
      <c r="Z1332" s="9" t="e">
        <f>(Tesla!#REF!)</f>
        <v>#REF!</v>
      </c>
      <c r="AA1332" s="8" t="e">
        <f>(Tesla!#REF!)</f>
        <v>#REF!</v>
      </c>
      <c r="AB1332" s="8" t="e">
        <f>(Tesla!#REF!)</f>
        <v>#REF!</v>
      </c>
      <c r="AC1332" s="8" t="e">
        <f>(Tesla!#REF!)</f>
        <v>#REF!</v>
      </c>
      <c r="AD1332" s="8" t="e">
        <f>(Tesla!#REF!)</f>
        <v>#REF!</v>
      </c>
    </row>
    <row r="1333" spans="1:30" customFormat="1" x14ac:dyDescent="0.25">
      <c r="A1333" s="7" t="s">
        <v>1979</v>
      </c>
      <c r="B1333" s="8" t="e">
        <f>(Tesla!#REF!)</f>
        <v>#REF!</v>
      </c>
      <c r="C1333" s="9" t="e">
        <f>(Tesla!#REF!)</f>
        <v>#REF!</v>
      </c>
      <c r="D1333" s="59" t="e">
        <f>(Tesla!#REF!)</f>
        <v>#REF!</v>
      </c>
      <c r="E1333" s="8" t="e">
        <f>(Tesla!#REF!)</f>
        <v>#REF!</v>
      </c>
      <c r="F1333" s="8" t="e">
        <f>(Tesla!#REF!)</f>
        <v>#REF!</v>
      </c>
      <c r="G1333" s="14" t="e">
        <f>(Tesla!#REF!)</f>
        <v>#REF!</v>
      </c>
      <c r="H1333" s="12" t="e">
        <f>(Tesla!#REF!)</f>
        <v>#REF!</v>
      </c>
      <c r="I1333" s="12" t="e">
        <f>(Tesla!#REF!)</f>
        <v>#REF!</v>
      </c>
      <c r="J1333" s="12" t="e">
        <f>(Tesla!#REF!)</f>
        <v>#REF!</v>
      </c>
      <c r="K1333" s="12" t="e">
        <f>(Tesla!#REF!)</f>
        <v>#REF!</v>
      </c>
      <c r="L1333" s="12" t="e">
        <f>(Tesla!#REF!)</f>
        <v>#REF!</v>
      </c>
      <c r="M1333" s="8" t="e">
        <f>(Tesla!#REF!)</f>
        <v>#REF!</v>
      </c>
      <c r="N1333" s="8" t="e">
        <f>(Tesla!#REF!)</f>
        <v>#REF!</v>
      </c>
      <c r="O1333" s="9" t="e">
        <f>(Tesla!#REF!)</f>
        <v>#REF!</v>
      </c>
      <c r="P1333" s="60" t="e">
        <f>(Tesla!#REF!)</f>
        <v>#REF!</v>
      </c>
      <c r="Q1333" s="8" t="e">
        <f>(Tesla!#REF!)</f>
        <v>#REF!</v>
      </c>
      <c r="R1333" s="14" t="e">
        <f>(Tesla!#REF!)</f>
        <v>#REF!</v>
      </c>
      <c r="S1333" s="12" t="e">
        <f>(Tesla!#REF!)</f>
        <v>#REF!</v>
      </c>
      <c r="T1333" s="12" t="e">
        <f>(Tesla!#REF!)</f>
        <v>#REF!</v>
      </c>
      <c r="U1333" s="12" t="e">
        <f>(Tesla!#REF!)</f>
        <v>#REF!</v>
      </c>
      <c r="V1333" s="12" t="e">
        <f>(Tesla!#REF!)</f>
        <v>#REF!</v>
      </c>
      <c r="W1333" s="12" t="e">
        <f>(Tesla!#REF!)</f>
        <v>#REF!</v>
      </c>
      <c r="X1333" s="8" t="e">
        <f>(Tesla!#REF!)</f>
        <v>#REF!</v>
      </c>
      <c r="Y1333" s="8" t="e">
        <f>(Tesla!#REF!)</f>
        <v>#REF!</v>
      </c>
      <c r="Z1333" s="9" t="e">
        <f>(Tesla!#REF!)</f>
        <v>#REF!</v>
      </c>
      <c r="AA1333" s="8" t="e">
        <f>(Tesla!#REF!)</f>
        <v>#REF!</v>
      </c>
      <c r="AB1333" s="8" t="e">
        <f>(Tesla!#REF!)</f>
        <v>#REF!</v>
      </c>
      <c r="AC1333" s="8" t="e">
        <f>(Tesla!#REF!)</f>
        <v>#REF!</v>
      </c>
      <c r="AD1333" s="8" t="e">
        <f>(Tesla!#REF!)</f>
        <v>#REF!</v>
      </c>
    </row>
    <row r="1334" spans="1:30" customFormat="1" x14ac:dyDescent="0.25">
      <c r="A1334" s="33" t="s">
        <v>1979</v>
      </c>
      <c r="B1334" s="8" t="e">
        <f>(Tesla!#REF!)</f>
        <v>#REF!</v>
      </c>
      <c r="C1334" s="9" t="e">
        <f>(Tesla!#REF!)</f>
        <v>#REF!</v>
      </c>
      <c r="D1334" s="59" t="e">
        <f>(Tesla!#REF!)</f>
        <v>#REF!</v>
      </c>
      <c r="E1334" s="8" t="e">
        <f>(Tesla!#REF!)</f>
        <v>#REF!</v>
      </c>
      <c r="F1334" s="8" t="e">
        <f>(Tesla!#REF!)</f>
        <v>#REF!</v>
      </c>
      <c r="G1334" s="14" t="e">
        <f>(Tesla!#REF!)</f>
        <v>#REF!</v>
      </c>
      <c r="H1334" s="12" t="e">
        <f>(Tesla!#REF!)</f>
        <v>#REF!</v>
      </c>
      <c r="I1334" s="12" t="e">
        <f>(Tesla!#REF!)</f>
        <v>#REF!</v>
      </c>
      <c r="J1334" s="12" t="e">
        <f>(Tesla!#REF!)</f>
        <v>#REF!</v>
      </c>
      <c r="K1334" s="12" t="e">
        <f>(Tesla!#REF!)</f>
        <v>#REF!</v>
      </c>
      <c r="L1334" s="12" t="e">
        <f>(Tesla!#REF!)</f>
        <v>#REF!</v>
      </c>
      <c r="M1334" s="8" t="e">
        <f>(Tesla!#REF!)</f>
        <v>#REF!</v>
      </c>
      <c r="N1334" s="8" t="e">
        <f>(Tesla!#REF!)</f>
        <v>#REF!</v>
      </c>
      <c r="O1334" s="9" t="e">
        <f>(Tesla!#REF!)</f>
        <v>#REF!</v>
      </c>
      <c r="P1334" s="60" t="e">
        <f>(Tesla!#REF!)</f>
        <v>#REF!</v>
      </c>
      <c r="Q1334" s="8" t="e">
        <f>(Tesla!#REF!)</f>
        <v>#REF!</v>
      </c>
      <c r="R1334" s="14" t="e">
        <f>(Tesla!#REF!)</f>
        <v>#REF!</v>
      </c>
      <c r="S1334" s="12" t="e">
        <f>(Tesla!#REF!)</f>
        <v>#REF!</v>
      </c>
      <c r="T1334" s="12" t="e">
        <f>(Tesla!#REF!)</f>
        <v>#REF!</v>
      </c>
      <c r="U1334" s="12" t="e">
        <f>(Tesla!#REF!)</f>
        <v>#REF!</v>
      </c>
      <c r="V1334" s="12" t="e">
        <f>(Tesla!#REF!)</f>
        <v>#REF!</v>
      </c>
      <c r="W1334" s="12" t="e">
        <f>(Tesla!#REF!)</f>
        <v>#REF!</v>
      </c>
      <c r="X1334" s="8" t="e">
        <f>(Tesla!#REF!)</f>
        <v>#REF!</v>
      </c>
      <c r="Y1334" s="8" t="e">
        <f>(Tesla!#REF!)</f>
        <v>#REF!</v>
      </c>
      <c r="Z1334" s="9" t="e">
        <f>(Tesla!#REF!)</f>
        <v>#REF!</v>
      </c>
      <c r="AA1334" s="8" t="e">
        <f>(Tesla!#REF!)</f>
        <v>#REF!</v>
      </c>
      <c r="AB1334" s="8" t="e">
        <f>(Tesla!#REF!)</f>
        <v>#REF!</v>
      </c>
      <c r="AC1334" s="8" t="e">
        <f>(Tesla!#REF!)</f>
        <v>#REF!</v>
      </c>
      <c r="AD1334" s="8" t="e">
        <f>(Tesla!#REF!)</f>
        <v>#REF!</v>
      </c>
    </row>
    <row r="1335" spans="1:30" customFormat="1" x14ac:dyDescent="0.25">
      <c r="A1335" s="33" t="s">
        <v>1979</v>
      </c>
      <c r="B1335" s="8" t="str">
        <f>(Tesla!A14)</f>
        <v>Model S (excl. D model)</v>
      </c>
      <c r="C1335" s="9" t="str">
        <f>(Tesla!B14)</f>
        <v>2012-2020</v>
      </c>
      <c r="D1335" s="59" t="str">
        <f>(Tesla!C14)</f>
        <v>FF04</v>
      </c>
      <c r="E1335" s="8" t="str">
        <f>(Tesla!D14)</f>
        <v>Liquid Metal</v>
      </c>
      <c r="F1335" s="8" t="str">
        <f>(Tesla!E14)</f>
        <v>04M008530043LM</v>
      </c>
      <c r="G1335" s="14">
        <f>(Tesla!F14)</f>
        <v>2</v>
      </c>
      <c r="H1335" s="12" t="str">
        <f>(Tesla!G14)</f>
        <v>20"</v>
      </c>
      <c r="I1335" s="12" t="str">
        <f>(Tesla!H14)</f>
        <v>8.5"</v>
      </c>
      <c r="J1335" s="12" t="str">
        <f>(Tesla!I14)</f>
        <v>30</v>
      </c>
      <c r="K1335" s="12" t="str">
        <f>(Tesla!J14)</f>
        <v>5x120</v>
      </c>
      <c r="L1335" s="12">
        <f>(Tesla!K14)</f>
        <v>72.599999999999994</v>
      </c>
      <c r="M1335" s="8" t="str">
        <f>(Tesla!L14)</f>
        <v>Medium Offset</v>
      </c>
      <c r="N1335" s="8">
        <f>(Tesla!M14)</f>
        <v>23</v>
      </c>
      <c r="O1335" s="9" t="str">
        <f>(Tesla!N14)</f>
        <v>245/40R20</v>
      </c>
      <c r="P1335" s="60" t="str">
        <f>(Tesla!O14)</f>
        <v>FF04</v>
      </c>
      <c r="Q1335" s="8" t="str">
        <f>(Tesla!P14)</f>
        <v>04M010040043LM</v>
      </c>
      <c r="R1335" s="14">
        <f>(Tesla!Q14)</f>
        <v>12</v>
      </c>
      <c r="S1335" s="12" t="str">
        <f>(Tesla!R14)</f>
        <v>20"</v>
      </c>
      <c r="T1335" s="12" t="str">
        <f>(Tesla!S14)</f>
        <v>10.0"</v>
      </c>
      <c r="U1335" s="12" t="str">
        <f>(Tesla!T14)</f>
        <v>40</v>
      </c>
      <c r="V1335" s="12" t="str">
        <f>(Tesla!U14)</f>
        <v>5x120</v>
      </c>
      <c r="W1335" s="12">
        <f>(Tesla!V14)</f>
        <v>72.599999999999994</v>
      </c>
      <c r="X1335" s="8" t="str">
        <f>(Tesla!W14)</f>
        <v>Medium Offset</v>
      </c>
      <c r="Y1335" s="8">
        <f>(Tesla!X14)</f>
        <v>25.2</v>
      </c>
      <c r="Z1335" s="9" t="str">
        <f>(Tesla!Y14)</f>
        <v>285/35R20</v>
      </c>
      <c r="AA1335" s="8" t="str">
        <f>(Tesla!Z14)</f>
        <v>Excludes D Models (AWD) (exceeds load rating)</v>
      </c>
      <c r="AB1335" s="8">
        <f>(Tesla!AA14)</f>
        <v>0</v>
      </c>
      <c r="AC1335" s="8">
        <f>(Tesla!AB14)</f>
        <v>0</v>
      </c>
      <c r="AD1335" s="8" t="str">
        <f>(Tesla!AC14)</f>
        <v>HR726-641</v>
      </c>
    </row>
    <row r="1336" spans="1:30" customFormat="1" x14ac:dyDescent="0.25">
      <c r="A1336" s="33" t="s">
        <v>1979</v>
      </c>
      <c r="B1336" s="8" t="str">
        <f>(Tesla!A15)</f>
        <v>Model S (excl. D model)</v>
      </c>
      <c r="C1336" s="9" t="str">
        <f>(Tesla!B15)</f>
        <v>2012-2020</v>
      </c>
      <c r="D1336" s="59" t="str">
        <f>(Tesla!C15)</f>
        <v>FF04</v>
      </c>
      <c r="E1336" s="8" t="str">
        <f>(Tesla!D15)</f>
        <v>Tarmac</v>
      </c>
      <c r="F1336" s="8" t="str">
        <f>(Tesla!E15)</f>
        <v>04M008530043TM</v>
      </c>
      <c r="G1336" s="14">
        <f>(Tesla!F15)</f>
        <v>5</v>
      </c>
      <c r="H1336" s="12" t="str">
        <f>(Tesla!G15)</f>
        <v>20"</v>
      </c>
      <c r="I1336" s="12" t="str">
        <f>(Tesla!H15)</f>
        <v>8.5"</v>
      </c>
      <c r="J1336" s="12" t="str">
        <f>(Tesla!I15)</f>
        <v>30</v>
      </c>
      <c r="K1336" s="12" t="str">
        <f>(Tesla!J15)</f>
        <v>5x120</v>
      </c>
      <c r="L1336" s="12">
        <f>(Tesla!K15)</f>
        <v>72.599999999999994</v>
      </c>
      <c r="M1336" s="8" t="str">
        <f>(Tesla!L15)</f>
        <v>Medium Offset</v>
      </c>
      <c r="N1336" s="8">
        <f>(Tesla!M15)</f>
        <v>23</v>
      </c>
      <c r="O1336" s="9" t="str">
        <f>(Tesla!N15)</f>
        <v>245/40R20</v>
      </c>
      <c r="P1336" s="60" t="str">
        <f>(Tesla!O15)</f>
        <v>FF04</v>
      </c>
      <c r="Q1336" s="8" t="str">
        <f>(Tesla!P15)</f>
        <v>04M008530043TM</v>
      </c>
      <c r="R1336" s="14">
        <f>(Tesla!Q15)</f>
        <v>5</v>
      </c>
      <c r="S1336" s="12" t="str">
        <f>(Tesla!R15)</f>
        <v>20"</v>
      </c>
      <c r="T1336" s="12" t="str">
        <f>(Tesla!S15)</f>
        <v>8.5"</v>
      </c>
      <c r="U1336" s="12" t="str">
        <f>(Tesla!T15)</f>
        <v>30</v>
      </c>
      <c r="V1336" s="12" t="str">
        <f>(Tesla!U15)</f>
        <v>5x120</v>
      </c>
      <c r="W1336" s="12">
        <f>(Tesla!V15)</f>
        <v>72.599999999999994</v>
      </c>
      <c r="X1336" s="8" t="str">
        <f>(Tesla!W15)</f>
        <v>Medium Offset</v>
      </c>
      <c r="Y1336" s="8">
        <f>(Tesla!X15)</f>
        <v>23</v>
      </c>
      <c r="Z1336" s="9" t="str">
        <f>(Tesla!Y15)</f>
        <v>245/40R20</v>
      </c>
      <c r="AA1336" s="8" t="str">
        <f>(Tesla!Z15)</f>
        <v>Excludes D Models (AWD) (exceeds load rating)</v>
      </c>
      <c r="AB1336" s="8" t="str">
        <f>(Tesla!AA15)</f>
        <v>Included</v>
      </c>
      <c r="AC1336" s="8">
        <f>(Tesla!AB15)</f>
        <v>0</v>
      </c>
      <c r="AD1336" s="8" t="str">
        <f>(Tesla!AC15)</f>
        <v>HR726-641</v>
      </c>
    </row>
    <row r="1337" spans="1:30" customFormat="1" x14ac:dyDescent="0.25">
      <c r="A1337" s="33" t="s">
        <v>1979</v>
      </c>
      <c r="B1337" s="8" t="str">
        <f>(Tesla!A16)</f>
        <v>Model S (excl. D model)</v>
      </c>
      <c r="C1337" s="9" t="str">
        <f>(Tesla!B16)</f>
        <v>2012-2020</v>
      </c>
      <c r="D1337" s="59" t="str">
        <f>(Tesla!C16)</f>
        <v>FF04</v>
      </c>
      <c r="E1337" s="8" t="str">
        <f>(Tesla!D16)</f>
        <v>Liquid Metal</v>
      </c>
      <c r="F1337" s="8" t="str">
        <f>(Tesla!E16)</f>
        <v>04M008530043LM</v>
      </c>
      <c r="G1337" s="14">
        <f>(Tesla!F16)</f>
        <v>2</v>
      </c>
      <c r="H1337" s="12" t="str">
        <f>(Tesla!G16)</f>
        <v>20"</v>
      </c>
      <c r="I1337" s="12" t="str">
        <f>(Tesla!H16)</f>
        <v>8.5"</v>
      </c>
      <c r="J1337" s="12" t="str">
        <f>(Tesla!I16)</f>
        <v>30</v>
      </c>
      <c r="K1337" s="12" t="str">
        <f>(Tesla!J16)</f>
        <v>5x120</v>
      </c>
      <c r="L1337" s="12">
        <f>(Tesla!K16)</f>
        <v>72.599999999999994</v>
      </c>
      <c r="M1337" s="8" t="str">
        <f>(Tesla!L16)</f>
        <v>Medium Offset</v>
      </c>
      <c r="N1337" s="8">
        <f>(Tesla!M16)</f>
        <v>23</v>
      </c>
      <c r="O1337" s="9" t="str">
        <f>(Tesla!N16)</f>
        <v>245/40R20</v>
      </c>
      <c r="P1337" s="60" t="str">
        <f>(Tesla!O16)</f>
        <v>FF04</v>
      </c>
      <c r="Q1337" s="8" t="str">
        <f>(Tesla!P16)</f>
        <v>04M008530043LM</v>
      </c>
      <c r="R1337" s="14">
        <f>(Tesla!Q16)</f>
        <v>2</v>
      </c>
      <c r="S1337" s="12" t="str">
        <f>(Tesla!R16)</f>
        <v>20"</v>
      </c>
      <c r="T1337" s="12" t="str">
        <f>(Tesla!S16)</f>
        <v>8.5"</v>
      </c>
      <c r="U1337" s="12" t="str">
        <f>(Tesla!T16)</f>
        <v>30</v>
      </c>
      <c r="V1337" s="12" t="str">
        <f>(Tesla!U16)</f>
        <v>5x120</v>
      </c>
      <c r="W1337" s="12">
        <f>(Tesla!V16)</f>
        <v>72.599999999999994</v>
      </c>
      <c r="X1337" s="8" t="str">
        <f>(Tesla!W16)</f>
        <v>Medium Offset</v>
      </c>
      <c r="Y1337" s="8">
        <f>(Tesla!X16)</f>
        <v>23</v>
      </c>
      <c r="Z1337" s="9" t="str">
        <f>(Tesla!Y16)</f>
        <v>245/40R20</v>
      </c>
      <c r="AA1337" s="8" t="str">
        <f>(Tesla!Z16)</f>
        <v>Excludes D Models (AWD) (exceeds load rating)</v>
      </c>
      <c r="AB1337" s="8">
        <f>(Tesla!AA16)</f>
        <v>0</v>
      </c>
      <c r="AC1337" s="8">
        <f>(Tesla!AB16)</f>
        <v>0</v>
      </c>
      <c r="AD1337" s="8" t="str">
        <f>(Tesla!AC16)</f>
        <v>HR726-641</v>
      </c>
    </row>
    <row r="1338" spans="1:30" customFormat="1" x14ac:dyDescent="0.25">
      <c r="A1338" s="7" t="s">
        <v>1977</v>
      </c>
      <c r="B1338" s="8" t="str">
        <f>(VW!A2)</f>
        <v>Beetle</v>
      </c>
      <c r="C1338" s="9" t="str">
        <f>(VW!B2)</f>
        <v>2012-2018</v>
      </c>
      <c r="D1338" s="59" t="str">
        <f>(VW!C2)</f>
        <v>FF01</v>
      </c>
      <c r="E1338" s="8" t="str">
        <f>(VW!D2)</f>
        <v>Tarmac</v>
      </c>
      <c r="F1338" s="8" t="str">
        <f>(VW!E2)</f>
        <v>01H909035013TM</v>
      </c>
      <c r="G1338" s="14">
        <f>(VW!F2)</f>
        <v>30</v>
      </c>
      <c r="H1338" s="12" t="str">
        <f>(VW!G2)</f>
        <v>19"</v>
      </c>
      <c r="I1338" s="12" t="str">
        <f>(VW!H2)</f>
        <v>9.0"</v>
      </c>
      <c r="J1338" s="12" t="str">
        <f>(VW!I2)</f>
        <v>35</v>
      </c>
      <c r="K1338" s="12" t="str">
        <f>(VW!J2)</f>
        <v>5x112</v>
      </c>
      <c r="L1338" s="12">
        <f>(VW!K2)</f>
        <v>66.56</v>
      </c>
      <c r="M1338" s="8" t="str">
        <f>(VW!L2)</f>
        <v>High Offset</v>
      </c>
      <c r="N1338" s="8">
        <f>(VW!M2)</f>
        <v>25.4</v>
      </c>
      <c r="O1338" s="9" t="str">
        <f>(VW!N2)</f>
        <v>235/40R19</v>
      </c>
      <c r="P1338" s="60" t="str">
        <f>(VW!O2)</f>
        <v>FF01</v>
      </c>
      <c r="Q1338" s="8" t="str">
        <f>(VW!P2)</f>
        <v>01H909035013TM</v>
      </c>
      <c r="R1338" s="14">
        <f>(VW!Q2)</f>
        <v>30</v>
      </c>
      <c r="S1338" s="12" t="str">
        <f>(VW!R2)</f>
        <v>19"</v>
      </c>
      <c r="T1338" s="12" t="str">
        <f>(VW!S2)</f>
        <v>9.0"</v>
      </c>
      <c r="U1338" s="12" t="str">
        <f>(VW!T2)</f>
        <v>35</v>
      </c>
      <c r="V1338" s="12" t="str">
        <f>(VW!U2)</f>
        <v>5x112</v>
      </c>
      <c r="W1338" s="12">
        <f>(VW!V2)</f>
        <v>66.56</v>
      </c>
      <c r="X1338" s="8" t="str">
        <f>(VW!W2)</f>
        <v>High Offset</v>
      </c>
      <c r="Y1338" s="8">
        <f>(VW!X2)</f>
        <v>25.4</v>
      </c>
      <c r="Z1338" s="9" t="str">
        <f>(VW!Y2)</f>
        <v>235/40R19</v>
      </c>
      <c r="AA1338" s="8" t="str">
        <f>(VW!Z2)</f>
        <v>F2 Fitment</v>
      </c>
      <c r="AB1338" s="8" t="str">
        <f>(VW!AA2)</f>
        <v>Included</v>
      </c>
      <c r="AC1338" s="8" t="str">
        <f>(VW!AB2)</f>
        <v>LBM1415027C60-ZN</v>
      </c>
      <c r="AD1338" s="8" t="str">
        <f>(VW!AC2)</f>
        <v>HR666-571</v>
      </c>
    </row>
    <row r="1339" spans="1:30" customFormat="1" x14ac:dyDescent="0.25">
      <c r="A1339" s="7" t="s">
        <v>1977</v>
      </c>
      <c r="B1339" s="8" t="str">
        <f>(VW!A3)</f>
        <v>Beetle</v>
      </c>
      <c r="C1339" s="9" t="str">
        <f>(VW!B3)</f>
        <v>2012-2018</v>
      </c>
      <c r="D1339" s="59" t="str">
        <f>(VW!C3)</f>
        <v>FF01</v>
      </c>
      <c r="E1339" s="8" t="str">
        <f>(VW!D3)</f>
        <v>Tarmac</v>
      </c>
      <c r="F1339" s="8" t="str">
        <f>(VW!E3)</f>
        <v>01H009035013TM</v>
      </c>
      <c r="G1339" s="14">
        <f>(VW!F3)</f>
        <v>19</v>
      </c>
      <c r="H1339" s="12" t="str">
        <f>(VW!G3)</f>
        <v>20"</v>
      </c>
      <c r="I1339" s="12" t="str">
        <f>(VW!H3)</f>
        <v>9.0"</v>
      </c>
      <c r="J1339" s="12" t="str">
        <f>(VW!I3)</f>
        <v>35</v>
      </c>
      <c r="K1339" s="12" t="str">
        <f>(VW!J3)</f>
        <v>5x112</v>
      </c>
      <c r="L1339" s="12">
        <f>(VW!K3)</f>
        <v>66.56</v>
      </c>
      <c r="M1339" s="8" t="str">
        <f>(VW!L3)</f>
        <v>High Offset</v>
      </c>
      <c r="N1339" s="8">
        <f>(VW!M3)</f>
        <v>26.8</v>
      </c>
      <c r="O1339" s="9" t="str">
        <f>(VW!N3)</f>
        <v>235/35R20</v>
      </c>
      <c r="P1339" s="60" t="str">
        <f>(VW!O3)</f>
        <v>FF01</v>
      </c>
      <c r="Q1339" s="8" t="str">
        <f>(VW!P3)</f>
        <v>01H009035013TM</v>
      </c>
      <c r="R1339" s="14">
        <f>(VW!Q3)</f>
        <v>19</v>
      </c>
      <c r="S1339" s="12" t="str">
        <f>(VW!R3)</f>
        <v>20"</v>
      </c>
      <c r="T1339" s="12" t="str">
        <f>(VW!S3)</f>
        <v>9.0"</v>
      </c>
      <c r="U1339" s="12" t="str">
        <f>(VW!T3)</f>
        <v>35</v>
      </c>
      <c r="V1339" s="12" t="str">
        <f>(VW!U3)</f>
        <v>5x112</v>
      </c>
      <c r="W1339" s="12">
        <f>(VW!V3)</f>
        <v>66.56</v>
      </c>
      <c r="X1339" s="8" t="str">
        <f>(VW!W3)</f>
        <v>High Offset</v>
      </c>
      <c r="Y1339" s="8">
        <f>(VW!X3)</f>
        <v>26.8</v>
      </c>
      <c r="Z1339" s="9" t="str">
        <f>(VW!Y3)</f>
        <v>235/35R20</v>
      </c>
      <c r="AA1339" s="8" t="str">
        <f>(VW!Z3)</f>
        <v>F2 Fitment</v>
      </c>
      <c r="AB1339" s="8" t="str">
        <f>(VW!AA3)</f>
        <v>Included</v>
      </c>
      <c r="AC1339" s="8" t="str">
        <f>(VW!AB3)</f>
        <v>LBM1415027C60-ZN</v>
      </c>
      <c r="AD1339" s="8" t="str">
        <f>(VW!AC3)</f>
        <v>HR666-571</v>
      </c>
    </row>
    <row r="1340" spans="1:30" customFormat="1" x14ac:dyDescent="0.25">
      <c r="A1340" s="7" t="s">
        <v>1977</v>
      </c>
      <c r="B1340" s="8" t="str">
        <f>(VW!A4)</f>
        <v>Beetle</v>
      </c>
      <c r="C1340" s="9" t="str">
        <f>(VW!B4)</f>
        <v>2012-2018</v>
      </c>
      <c r="D1340" s="59" t="str">
        <f>(VW!C4)</f>
        <v>FF10</v>
      </c>
      <c r="E1340" s="8" t="str">
        <f>(VW!D4)</f>
        <v>Tarmac</v>
      </c>
      <c r="F1340" s="8" t="str">
        <f>(VW!E4)</f>
        <v>10H909035013TM</v>
      </c>
      <c r="G1340" s="14">
        <f>(VW!F4)</f>
        <v>4</v>
      </c>
      <c r="H1340" s="12" t="str">
        <f>(VW!G4)</f>
        <v>19"</v>
      </c>
      <c r="I1340" s="12" t="str">
        <f>(VW!H4)</f>
        <v>9.0"</v>
      </c>
      <c r="J1340" s="12" t="str">
        <f>(VW!I4)</f>
        <v>35</v>
      </c>
      <c r="K1340" s="12" t="str">
        <f>(VW!J4)</f>
        <v>5x112</v>
      </c>
      <c r="L1340" s="12">
        <f>(VW!K4)</f>
        <v>66.56</v>
      </c>
      <c r="M1340" s="8" t="str">
        <f>(VW!L4)</f>
        <v>High Offset</v>
      </c>
      <c r="N1340" s="8">
        <f>(VW!M4)</f>
        <v>0</v>
      </c>
      <c r="O1340" s="9" t="str">
        <f>(VW!N4)</f>
        <v>235/40R19</v>
      </c>
      <c r="P1340" s="60" t="str">
        <f>(VW!O4)</f>
        <v>FF10</v>
      </c>
      <c r="Q1340" s="8" t="str">
        <f>(VW!P4)</f>
        <v>10H909035013TM</v>
      </c>
      <c r="R1340" s="14">
        <f>(VW!Q4)</f>
        <v>4</v>
      </c>
      <c r="S1340" s="12" t="str">
        <f>(VW!R4)</f>
        <v>19"</v>
      </c>
      <c r="T1340" s="12" t="str">
        <f>(VW!S4)</f>
        <v>9.0"</v>
      </c>
      <c r="U1340" s="12" t="str">
        <f>(VW!T4)</f>
        <v>35</v>
      </c>
      <c r="V1340" s="12" t="str">
        <f>(VW!U4)</f>
        <v>5x112</v>
      </c>
      <c r="W1340" s="12">
        <f>(VW!V4)</f>
        <v>66.56</v>
      </c>
      <c r="X1340" s="8" t="str">
        <f>(VW!W4)</f>
        <v>High Offset</v>
      </c>
      <c r="Y1340" s="8">
        <f>(VW!X4)</f>
        <v>0</v>
      </c>
      <c r="Z1340" s="9" t="str">
        <f>(VW!Y4)</f>
        <v>235/40R19</v>
      </c>
      <c r="AA1340" s="8">
        <f>(VW!Z4)</f>
        <v>0</v>
      </c>
      <c r="AB1340" s="8" t="str">
        <f>(VW!AA4)</f>
        <v>Included</v>
      </c>
      <c r="AC1340" s="8" t="str">
        <f>(VW!AB4)</f>
        <v>LBM1415027C60-ZN</v>
      </c>
      <c r="AD1340" s="8">
        <f>(VW!AC4)</f>
        <v>0</v>
      </c>
    </row>
    <row r="1341" spans="1:30" customFormat="1" x14ac:dyDescent="0.25">
      <c r="A1341" s="7" t="s">
        <v>1977</v>
      </c>
      <c r="B1341" s="8" t="str">
        <f>(VW!A5)</f>
        <v>Beetle</v>
      </c>
      <c r="C1341" s="9" t="str">
        <f>(VW!B5)</f>
        <v>2012-2018</v>
      </c>
      <c r="D1341" s="59" t="str">
        <f>(VW!C5)</f>
        <v>FF10</v>
      </c>
      <c r="E1341" s="8" t="str">
        <f>(VW!D5)</f>
        <v>Liquid Metal</v>
      </c>
      <c r="F1341" s="8" t="str">
        <f>(VW!E5)</f>
        <v>10H909035013LM</v>
      </c>
      <c r="G1341" s="14">
        <f>(VW!F5)</f>
        <v>0</v>
      </c>
      <c r="H1341" s="12" t="str">
        <f>(VW!G5)</f>
        <v>19"</v>
      </c>
      <c r="I1341" s="12" t="str">
        <f>(VW!H5)</f>
        <v>9.0"</v>
      </c>
      <c r="J1341" s="12" t="str">
        <f>(VW!I5)</f>
        <v>35</v>
      </c>
      <c r="K1341" s="12" t="str">
        <f>(VW!J5)</f>
        <v>5x112</v>
      </c>
      <c r="L1341" s="12">
        <f>(VW!K5)</f>
        <v>66.56</v>
      </c>
      <c r="M1341" s="8" t="str">
        <f>(VW!L5)</f>
        <v>High Offset</v>
      </c>
      <c r="N1341" s="8">
        <f>(VW!M5)</f>
        <v>0</v>
      </c>
      <c r="O1341" s="9" t="str">
        <f>(VW!N5)</f>
        <v>235/40R19</v>
      </c>
      <c r="P1341" s="60" t="str">
        <f>(VW!O5)</f>
        <v>FF10</v>
      </c>
      <c r="Q1341" s="8" t="str">
        <f>(VW!P5)</f>
        <v>10H909035013LM</v>
      </c>
      <c r="R1341" s="14">
        <f>(VW!Q5)</f>
        <v>0</v>
      </c>
      <c r="S1341" s="12" t="str">
        <f>(VW!R5)</f>
        <v>19"</v>
      </c>
      <c r="T1341" s="12" t="str">
        <f>(VW!S5)</f>
        <v>9.0"</v>
      </c>
      <c r="U1341" s="12" t="str">
        <f>(VW!T5)</f>
        <v>35</v>
      </c>
      <c r="V1341" s="12" t="str">
        <f>(VW!U5)</f>
        <v>5x112</v>
      </c>
      <c r="W1341" s="12">
        <f>(VW!V5)</f>
        <v>66.56</v>
      </c>
      <c r="X1341" s="8" t="str">
        <f>(VW!W5)</f>
        <v>High Offset</v>
      </c>
      <c r="Y1341" s="8">
        <f>(VW!X5)</f>
        <v>0</v>
      </c>
      <c r="Z1341" s="9" t="str">
        <f>(VW!Y5)</f>
        <v>235/40R19</v>
      </c>
      <c r="AA1341" s="8" t="str">
        <f>(VW!Z5)</f>
        <v>F2 Fitment</v>
      </c>
      <c r="AB1341" s="8" t="str">
        <f>(VW!AA5)</f>
        <v>Included</v>
      </c>
      <c r="AC1341" s="8" t="str">
        <f>(VW!AB5)</f>
        <v>LBM1415027C60-ZN</v>
      </c>
      <c r="AD1341" s="8">
        <f>(VW!AC5)</f>
        <v>0</v>
      </c>
    </row>
    <row r="1342" spans="1:30" customFormat="1" x14ac:dyDescent="0.25">
      <c r="A1342" s="7" t="s">
        <v>1977</v>
      </c>
      <c r="B1342" s="8" t="str">
        <f>(VW!A6)</f>
        <v>Beetle</v>
      </c>
      <c r="C1342" s="9" t="str">
        <f>(VW!B6)</f>
        <v>2012-2018</v>
      </c>
      <c r="D1342" s="59" t="str">
        <f>(VW!C6)</f>
        <v>FF10</v>
      </c>
      <c r="E1342" s="8" t="str">
        <f>(VW!D6)</f>
        <v>Tarmac</v>
      </c>
      <c r="F1342" s="8" t="str">
        <f>(VW!E6)</f>
        <v>10H009035013TM</v>
      </c>
      <c r="G1342" s="14">
        <f>(VW!F6)</f>
        <v>11</v>
      </c>
      <c r="H1342" s="12" t="str">
        <f>(VW!G6)</f>
        <v>20"</v>
      </c>
      <c r="I1342" s="12" t="str">
        <f>(VW!H6)</f>
        <v>9.0"</v>
      </c>
      <c r="J1342" s="12" t="str">
        <f>(VW!I6)</f>
        <v>35</v>
      </c>
      <c r="K1342" s="12" t="str">
        <f>(VW!J6)</f>
        <v>5x112</v>
      </c>
      <c r="L1342" s="12">
        <f>(VW!K6)</f>
        <v>66.56</v>
      </c>
      <c r="M1342" s="8" t="str">
        <f>(VW!L6)</f>
        <v>High Offset</v>
      </c>
      <c r="N1342" s="8">
        <f>(VW!M6)</f>
        <v>0</v>
      </c>
      <c r="O1342" s="9" t="str">
        <f>(VW!N6)</f>
        <v>235/35R20</v>
      </c>
      <c r="P1342" s="60" t="str">
        <f>(VW!O6)</f>
        <v>FF10</v>
      </c>
      <c r="Q1342" s="8" t="str">
        <f>(VW!P6)</f>
        <v>10H009035013TM</v>
      </c>
      <c r="R1342" s="14">
        <f>(VW!Q6)</f>
        <v>11</v>
      </c>
      <c r="S1342" s="12" t="str">
        <f>(VW!R6)</f>
        <v>20"</v>
      </c>
      <c r="T1342" s="12" t="str">
        <f>(VW!S6)</f>
        <v>9.0"</v>
      </c>
      <c r="U1342" s="12" t="str">
        <f>(VW!T6)</f>
        <v>35</v>
      </c>
      <c r="V1342" s="12" t="str">
        <f>(VW!U6)</f>
        <v>5x112</v>
      </c>
      <c r="W1342" s="12">
        <f>(VW!V6)</f>
        <v>66.56</v>
      </c>
      <c r="X1342" s="8" t="str">
        <f>(VW!W6)</f>
        <v>High Offset</v>
      </c>
      <c r="Y1342" s="8">
        <f>(VW!X6)</f>
        <v>0</v>
      </c>
      <c r="Z1342" s="9" t="str">
        <f>(VW!Y6)</f>
        <v>235/35R20</v>
      </c>
      <c r="AA1342" s="8" t="str">
        <f>(VW!Z6)</f>
        <v>F2 Fitment</v>
      </c>
      <c r="AB1342" s="8" t="str">
        <f>(VW!AA6)</f>
        <v>Included</v>
      </c>
      <c r="AC1342" s="8" t="str">
        <f>(VW!AB6)</f>
        <v>LBM1415027C60-ZN</v>
      </c>
      <c r="AD1342" s="8">
        <f>(VW!AC6)</f>
        <v>0</v>
      </c>
    </row>
    <row r="1343" spans="1:30" customFormat="1" x14ac:dyDescent="0.25">
      <c r="A1343" s="7" t="s">
        <v>1977</v>
      </c>
      <c r="B1343" s="8" t="str">
        <f>(VW!A7)</f>
        <v>Beetle</v>
      </c>
      <c r="C1343" s="9" t="str">
        <f>(VW!B7)</f>
        <v>2012-2018</v>
      </c>
      <c r="D1343" s="59" t="str">
        <f>(VW!C7)</f>
        <v>FF10</v>
      </c>
      <c r="E1343" s="8" t="str">
        <f>(VW!D7)</f>
        <v>Liquid Metal</v>
      </c>
      <c r="F1343" s="8" t="str">
        <f>(VW!E7)</f>
        <v>10H009035013LM</v>
      </c>
      <c r="G1343" s="14">
        <f>(VW!F7)</f>
        <v>11</v>
      </c>
      <c r="H1343" s="12" t="str">
        <f>(VW!G7)</f>
        <v>20"</v>
      </c>
      <c r="I1343" s="12" t="str">
        <f>(VW!H7)</f>
        <v>9.0"</v>
      </c>
      <c r="J1343" s="12" t="str">
        <f>(VW!I7)</f>
        <v>35</v>
      </c>
      <c r="K1343" s="12" t="str">
        <f>(VW!J7)</f>
        <v>5x112</v>
      </c>
      <c r="L1343" s="12">
        <f>(VW!K7)</f>
        <v>66.56</v>
      </c>
      <c r="M1343" s="8" t="str">
        <f>(VW!L7)</f>
        <v>High Offset</v>
      </c>
      <c r="N1343" s="8">
        <f>(VW!M7)</f>
        <v>0</v>
      </c>
      <c r="O1343" s="9" t="str">
        <f>(VW!N7)</f>
        <v>235/35R20</v>
      </c>
      <c r="P1343" s="60" t="str">
        <f>(VW!O7)</f>
        <v>FF10</v>
      </c>
      <c r="Q1343" s="8" t="str">
        <f>(VW!P7)</f>
        <v>10H009035013LM</v>
      </c>
      <c r="R1343" s="14">
        <f>(VW!Q7)</f>
        <v>11</v>
      </c>
      <c r="S1343" s="12" t="str">
        <f>(VW!R7)</f>
        <v>20"</v>
      </c>
      <c r="T1343" s="12" t="str">
        <f>(VW!S7)</f>
        <v>9.0"</v>
      </c>
      <c r="U1343" s="12" t="str">
        <f>(VW!T7)</f>
        <v>35</v>
      </c>
      <c r="V1343" s="12" t="str">
        <f>(VW!U7)</f>
        <v>5x112</v>
      </c>
      <c r="W1343" s="12">
        <f>(VW!V7)</f>
        <v>66.56</v>
      </c>
      <c r="X1343" s="8" t="str">
        <f>(VW!W7)</f>
        <v>High Offset</v>
      </c>
      <c r="Y1343" s="8">
        <f>(VW!X7)</f>
        <v>0</v>
      </c>
      <c r="Z1343" s="9" t="str">
        <f>(VW!Y7)</f>
        <v>235/35R20</v>
      </c>
      <c r="AA1343" s="8" t="str">
        <f>(VW!Z7)</f>
        <v>F2 Fitment</v>
      </c>
      <c r="AB1343" s="8" t="str">
        <f>(VW!AA7)</f>
        <v>Included</v>
      </c>
      <c r="AC1343" s="8" t="str">
        <f>(VW!AB7)</f>
        <v>LBM1415027C60-ZN</v>
      </c>
      <c r="AD1343" s="8">
        <f>(VW!AC7)</f>
        <v>0</v>
      </c>
    </row>
    <row r="1344" spans="1:30" customFormat="1" x14ac:dyDescent="0.25">
      <c r="A1344" s="7" t="s">
        <v>1977</v>
      </c>
      <c r="B1344" s="8" t="str">
        <f>(VW!A8)</f>
        <v>Beetle</v>
      </c>
      <c r="C1344" s="9" t="str">
        <f>(VW!B8)</f>
        <v>2012-2018</v>
      </c>
      <c r="D1344" s="59" t="str">
        <f>(VW!C8)</f>
        <v>FF11</v>
      </c>
      <c r="E1344" s="8" t="str">
        <f>(VW!D8)</f>
        <v>Tarmac</v>
      </c>
      <c r="F1344" s="8" t="str">
        <f>(VW!E8)</f>
        <v>11H909035013TM</v>
      </c>
      <c r="G1344" s="14">
        <f>(VW!F8)</f>
        <v>16</v>
      </c>
      <c r="H1344" s="12" t="str">
        <f>(VW!G8)</f>
        <v>19"</v>
      </c>
      <c r="I1344" s="12" t="str">
        <f>(VW!H8)</f>
        <v>9.0"</v>
      </c>
      <c r="J1344" s="12" t="str">
        <f>(VW!I8)</f>
        <v>35</v>
      </c>
      <c r="K1344" s="12" t="str">
        <f>(VW!J8)</f>
        <v>5x112</v>
      </c>
      <c r="L1344" s="12">
        <f>(VW!K8)</f>
        <v>66.56</v>
      </c>
      <c r="M1344" s="8" t="str">
        <f>(VW!L8)</f>
        <v>High Offset</v>
      </c>
      <c r="N1344" s="8">
        <f>(VW!M8)</f>
        <v>0</v>
      </c>
      <c r="O1344" s="9" t="str">
        <f>(VW!N8)</f>
        <v>235/40R19</v>
      </c>
      <c r="P1344" s="60" t="str">
        <f>(VW!O8)</f>
        <v>FF11</v>
      </c>
      <c r="Q1344" s="8" t="str">
        <f>(VW!P8)</f>
        <v>11H909035013TM</v>
      </c>
      <c r="R1344" s="14">
        <f>(VW!Q8)</f>
        <v>16</v>
      </c>
      <c r="S1344" s="12" t="str">
        <f>(VW!R8)</f>
        <v>19"</v>
      </c>
      <c r="T1344" s="12" t="str">
        <f>(VW!S8)</f>
        <v>9.0"</v>
      </c>
      <c r="U1344" s="12" t="str">
        <f>(VW!T8)</f>
        <v>35</v>
      </c>
      <c r="V1344" s="12" t="str">
        <f>(VW!U8)</f>
        <v>5x112</v>
      </c>
      <c r="W1344" s="12">
        <f>(VW!V8)</f>
        <v>66.56</v>
      </c>
      <c r="X1344" s="8" t="str">
        <f>(VW!W8)</f>
        <v>High Offset</v>
      </c>
      <c r="Y1344" s="8">
        <f>(VW!X8)</f>
        <v>0</v>
      </c>
      <c r="Z1344" s="9" t="str">
        <f>(VW!Y8)</f>
        <v>235/40R19</v>
      </c>
      <c r="AA1344" s="8">
        <f>(VW!Z8)</f>
        <v>0</v>
      </c>
      <c r="AB1344" s="8" t="str">
        <f>(VW!AA8)</f>
        <v>Included</v>
      </c>
      <c r="AC1344" s="8" t="str">
        <f>(VW!AB8)</f>
        <v>LBM1415027C60-ZN</v>
      </c>
      <c r="AD1344" s="8">
        <f>(VW!AC8)</f>
        <v>0</v>
      </c>
    </row>
    <row r="1345" spans="1:30" customFormat="1" x14ac:dyDescent="0.25">
      <c r="A1345" s="7" t="s">
        <v>1977</v>
      </c>
      <c r="B1345" s="8" t="str">
        <f>(VW!A9)</f>
        <v>Beetle</v>
      </c>
      <c r="C1345" s="9" t="str">
        <f>(VW!B9)</f>
        <v>2012-2018</v>
      </c>
      <c r="D1345" s="59" t="str">
        <f>(VW!C9)</f>
        <v>FF11</v>
      </c>
      <c r="E1345" s="8" t="str">
        <f>(VW!D9)</f>
        <v>Liquid Metal</v>
      </c>
      <c r="F1345" s="8" t="str">
        <f>(VW!E9)</f>
        <v>11H909035013LM</v>
      </c>
      <c r="G1345" s="14">
        <f>(VW!F9)</f>
        <v>4</v>
      </c>
      <c r="H1345" s="12" t="str">
        <f>(VW!G9)</f>
        <v>19"</v>
      </c>
      <c r="I1345" s="12" t="str">
        <f>(VW!H9)</f>
        <v>9.0"</v>
      </c>
      <c r="J1345" s="12" t="str">
        <f>(VW!I9)</f>
        <v>35</v>
      </c>
      <c r="K1345" s="12" t="str">
        <f>(VW!J9)</f>
        <v>5x112</v>
      </c>
      <c r="L1345" s="12">
        <f>(VW!K9)</f>
        <v>66.56</v>
      </c>
      <c r="M1345" s="8" t="str">
        <f>(VW!L9)</f>
        <v>High Offset</v>
      </c>
      <c r="N1345" s="8">
        <f>(VW!M9)</f>
        <v>0</v>
      </c>
      <c r="O1345" s="9" t="str">
        <f>(VW!N9)</f>
        <v>235/40R19</v>
      </c>
      <c r="P1345" s="60" t="str">
        <f>(VW!O9)</f>
        <v>FF11</v>
      </c>
      <c r="Q1345" s="8" t="str">
        <f>(VW!P9)</f>
        <v>11H909035013LM</v>
      </c>
      <c r="R1345" s="14">
        <f>(VW!Q9)</f>
        <v>4</v>
      </c>
      <c r="S1345" s="12" t="str">
        <f>(VW!R9)</f>
        <v>19"</v>
      </c>
      <c r="T1345" s="12" t="str">
        <f>(VW!S9)</f>
        <v>9.0"</v>
      </c>
      <c r="U1345" s="12" t="str">
        <f>(VW!T9)</f>
        <v>35</v>
      </c>
      <c r="V1345" s="12" t="str">
        <f>(VW!U9)</f>
        <v>5x112</v>
      </c>
      <c r="W1345" s="12">
        <f>(VW!V9)</f>
        <v>66.56</v>
      </c>
      <c r="X1345" s="8" t="str">
        <f>(VW!W9)</f>
        <v>High Offset</v>
      </c>
      <c r="Y1345" s="8">
        <f>(VW!X9)</f>
        <v>0</v>
      </c>
      <c r="Z1345" s="9" t="str">
        <f>(VW!Y9)</f>
        <v>235/40R19</v>
      </c>
      <c r="AA1345" s="8" t="str">
        <f>(VW!Z9)</f>
        <v>F2 Fitment</v>
      </c>
      <c r="AB1345" s="8" t="str">
        <f>(VW!AA9)</f>
        <v>Included</v>
      </c>
      <c r="AC1345" s="8" t="str">
        <f>(VW!AB9)</f>
        <v>LBM1415027C60-ZN</v>
      </c>
      <c r="AD1345" s="8">
        <f>(VW!AC9)</f>
        <v>0</v>
      </c>
    </row>
    <row r="1346" spans="1:30" customFormat="1" x14ac:dyDescent="0.25">
      <c r="A1346" s="7" t="s">
        <v>1977</v>
      </c>
      <c r="B1346" s="8" t="str">
        <f>(VW!A10)</f>
        <v>Beetle</v>
      </c>
      <c r="C1346" s="9" t="str">
        <f>(VW!B10)</f>
        <v>2012-2018</v>
      </c>
      <c r="D1346" s="59" t="str">
        <f>(VW!C10)</f>
        <v>FF11</v>
      </c>
      <c r="E1346" s="8" t="str">
        <f>(VW!D10)</f>
        <v>Tarmac</v>
      </c>
      <c r="F1346" s="8" t="str">
        <f>(VW!E10)</f>
        <v>11H009035013TM</v>
      </c>
      <c r="G1346" s="14">
        <f>(VW!F10)</f>
        <v>0</v>
      </c>
      <c r="H1346" s="12" t="str">
        <f>(VW!G10)</f>
        <v>20"</v>
      </c>
      <c r="I1346" s="12" t="str">
        <f>(VW!H10)</f>
        <v>9.0"</v>
      </c>
      <c r="J1346" s="12" t="str">
        <f>(VW!I10)</f>
        <v>35</v>
      </c>
      <c r="K1346" s="12" t="str">
        <f>(VW!J10)</f>
        <v>5x112</v>
      </c>
      <c r="L1346" s="12">
        <f>(VW!K10)</f>
        <v>66.56</v>
      </c>
      <c r="M1346" s="8" t="str">
        <f>(VW!L10)</f>
        <v>High Offset</v>
      </c>
      <c r="N1346" s="8">
        <f>(VW!M10)</f>
        <v>0</v>
      </c>
      <c r="O1346" s="9" t="str">
        <f>(VW!N10)</f>
        <v>235/35R20</v>
      </c>
      <c r="P1346" s="60" t="str">
        <f>(VW!O10)</f>
        <v>FF11</v>
      </c>
      <c r="Q1346" s="8" t="str">
        <f>(VW!P10)</f>
        <v>11H009035013TM</v>
      </c>
      <c r="R1346" s="14">
        <f>(VW!Q10)</f>
        <v>0</v>
      </c>
      <c r="S1346" s="12" t="str">
        <f>(VW!R10)</f>
        <v>20"</v>
      </c>
      <c r="T1346" s="12" t="str">
        <f>(VW!S10)</f>
        <v>9.0"</v>
      </c>
      <c r="U1346" s="12" t="str">
        <f>(VW!T10)</f>
        <v>35</v>
      </c>
      <c r="V1346" s="12" t="str">
        <f>(VW!U10)</f>
        <v>5x112</v>
      </c>
      <c r="W1346" s="12">
        <f>(VW!V10)</f>
        <v>66.56</v>
      </c>
      <c r="X1346" s="8" t="str">
        <f>(VW!W10)</f>
        <v>High Offset</v>
      </c>
      <c r="Y1346" s="8">
        <f>(VW!X10)</f>
        <v>0</v>
      </c>
      <c r="Z1346" s="9" t="str">
        <f>(VW!Y10)</f>
        <v>235/35R20</v>
      </c>
      <c r="AA1346" s="8" t="str">
        <f>(VW!Z10)</f>
        <v>F2 Fitment</v>
      </c>
      <c r="AB1346" s="8" t="str">
        <f>(VW!AA10)</f>
        <v>Included</v>
      </c>
      <c r="AC1346" s="8" t="str">
        <f>(VW!AB10)</f>
        <v>LBM1415027C60-ZN</v>
      </c>
      <c r="AD1346" s="8">
        <f>(VW!AC10)</f>
        <v>0</v>
      </c>
    </row>
    <row r="1347" spans="1:30" customFormat="1" x14ac:dyDescent="0.25">
      <c r="A1347" s="7" t="s">
        <v>1977</v>
      </c>
      <c r="B1347" s="8" t="str">
        <f>(VW!A11)</f>
        <v>Beetle</v>
      </c>
      <c r="C1347" s="9" t="str">
        <f>(VW!B11)</f>
        <v>2012-2018</v>
      </c>
      <c r="D1347" s="59" t="str">
        <f>(VW!C11)</f>
        <v>FF11</v>
      </c>
      <c r="E1347" s="8" t="str">
        <f>(VW!D11)</f>
        <v>Liquid Metal</v>
      </c>
      <c r="F1347" s="8" t="str">
        <f>(VW!E11)</f>
        <v>11H009035013LM</v>
      </c>
      <c r="G1347" s="14">
        <f>(VW!F11)</f>
        <v>27</v>
      </c>
      <c r="H1347" s="12" t="str">
        <f>(VW!G11)</f>
        <v>20"</v>
      </c>
      <c r="I1347" s="12" t="str">
        <f>(VW!H11)</f>
        <v>9.0"</v>
      </c>
      <c r="J1347" s="12" t="str">
        <f>(VW!I11)</f>
        <v>35</v>
      </c>
      <c r="K1347" s="12" t="str">
        <f>(VW!J11)</f>
        <v>5x112</v>
      </c>
      <c r="L1347" s="12">
        <f>(VW!K11)</f>
        <v>66.56</v>
      </c>
      <c r="M1347" s="8" t="str">
        <f>(VW!L11)</f>
        <v>High Offset</v>
      </c>
      <c r="N1347" s="8">
        <f>(VW!M11)</f>
        <v>0</v>
      </c>
      <c r="O1347" s="9" t="str">
        <f>(VW!N11)</f>
        <v>235/35R20</v>
      </c>
      <c r="P1347" s="60" t="str">
        <f>(VW!O11)</f>
        <v>FF11</v>
      </c>
      <c r="Q1347" s="8" t="str">
        <f>(VW!P11)</f>
        <v>11H009035013LM</v>
      </c>
      <c r="R1347" s="14">
        <f>(VW!Q11)</f>
        <v>27</v>
      </c>
      <c r="S1347" s="12" t="str">
        <f>(VW!R11)</f>
        <v>20"</v>
      </c>
      <c r="T1347" s="12" t="str">
        <f>(VW!S11)</f>
        <v>9.0"</v>
      </c>
      <c r="U1347" s="12" t="str">
        <f>(VW!T11)</f>
        <v>35</v>
      </c>
      <c r="V1347" s="12" t="str">
        <f>(VW!U11)</f>
        <v>5x112</v>
      </c>
      <c r="W1347" s="12">
        <f>(VW!V11)</f>
        <v>66.56</v>
      </c>
      <c r="X1347" s="8" t="str">
        <f>(VW!W11)</f>
        <v>High Offset</v>
      </c>
      <c r="Y1347" s="8">
        <f>(VW!X11)</f>
        <v>0</v>
      </c>
      <c r="Z1347" s="9" t="str">
        <f>(VW!Y11)</f>
        <v>235/35R20</v>
      </c>
      <c r="AA1347" s="8" t="str">
        <f>(VW!Z11)</f>
        <v>F2 Fitment</v>
      </c>
      <c r="AB1347" s="8" t="str">
        <f>(VW!AA11)</f>
        <v>Included</v>
      </c>
      <c r="AC1347" s="8" t="str">
        <f>(VW!AB11)</f>
        <v>LBM1415027C60-ZN</v>
      </c>
      <c r="AD1347" s="8">
        <f>(VW!AC11)</f>
        <v>0</v>
      </c>
    </row>
    <row r="1348" spans="1:30" customFormat="1" x14ac:dyDescent="0.25">
      <c r="A1348" s="7" t="s">
        <v>1977</v>
      </c>
      <c r="B1348" s="8" t="str">
        <f>(VW!A12)</f>
        <v>CC</v>
      </c>
      <c r="C1348" s="9" t="str">
        <f>(VW!B12)</f>
        <v>2008-2017</v>
      </c>
      <c r="D1348" s="59" t="str">
        <f>(VW!C12)</f>
        <v>FF01</v>
      </c>
      <c r="E1348" s="8" t="str">
        <f>(VW!D12)</f>
        <v>Tarmac</v>
      </c>
      <c r="F1348" s="8" t="str">
        <f>(VW!E12)</f>
        <v>01H909035013TM</v>
      </c>
      <c r="G1348" s="14">
        <f>(VW!F12)</f>
        <v>30</v>
      </c>
      <c r="H1348" s="12" t="str">
        <f>(VW!G12)</f>
        <v>19"</v>
      </c>
      <c r="I1348" s="12" t="str">
        <f>(VW!H12)</f>
        <v>9.0"</v>
      </c>
      <c r="J1348" s="12" t="str">
        <f>(VW!I12)</f>
        <v>35</v>
      </c>
      <c r="K1348" s="12" t="str">
        <f>(VW!J12)</f>
        <v>5x112</v>
      </c>
      <c r="L1348" s="12">
        <f>(VW!K12)</f>
        <v>66.56</v>
      </c>
      <c r="M1348" s="8" t="str">
        <f>(VW!L12)</f>
        <v>High Offset</v>
      </c>
      <c r="N1348" s="8">
        <f>(VW!M12)</f>
        <v>25.4</v>
      </c>
      <c r="O1348" s="9" t="str">
        <f>(VW!N12)</f>
        <v>235/35R19</v>
      </c>
      <c r="P1348" s="60" t="str">
        <f>(VW!O12)</f>
        <v>FF01</v>
      </c>
      <c r="Q1348" s="8" t="str">
        <f>(VW!P12)</f>
        <v>01H909035013TM</v>
      </c>
      <c r="R1348" s="14">
        <f>(VW!Q12)</f>
        <v>30</v>
      </c>
      <c r="S1348" s="12" t="str">
        <f>(VW!R12)</f>
        <v>19"</v>
      </c>
      <c r="T1348" s="12" t="str">
        <f>(VW!S12)</f>
        <v>9.0"</v>
      </c>
      <c r="U1348" s="12" t="str">
        <f>(VW!T12)</f>
        <v>35</v>
      </c>
      <c r="V1348" s="12" t="str">
        <f>(VW!U12)</f>
        <v>5x112</v>
      </c>
      <c r="W1348" s="12">
        <f>(VW!V12)</f>
        <v>66.56</v>
      </c>
      <c r="X1348" s="8" t="str">
        <f>(VW!W12)</f>
        <v>High Offset</v>
      </c>
      <c r="Y1348" s="8">
        <f>(VW!X12)</f>
        <v>25.4</v>
      </c>
      <c r="Z1348" s="9" t="str">
        <f>(VW!Y12)</f>
        <v>235/35R19</v>
      </c>
      <c r="AA1348" s="8">
        <f>(VW!Z12)</f>
        <v>0</v>
      </c>
      <c r="AB1348" s="8" t="str">
        <f>(VW!AA12)</f>
        <v>Included</v>
      </c>
      <c r="AC1348" s="8" t="str">
        <f>(VW!AB12)</f>
        <v>LBM1415027C60-ZN</v>
      </c>
      <c r="AD1348" s="8" t="str">
        <f>(VW!AC12)</f>
        <v>HR666-571</v>
      </c>
    </row>
    <row r="1349" spans="1:30" customFormat="1" x14ac:dyDescent="0.25">
      <c r="A1349" s="7" t="s">
        <v>1977</v>
      </c>
      <c r="B1349" s="8" t="str">
        <f>(VW!A13)</f>
        <v>CC</v>
      </c>
      <c r="C1349" s="9" t="str">
        <f>(VW!B13)</f>
        <v>2008-2017</v>
      </c>
      <c r="D1349" s="59" t="str">
        <f>(VW!C13)</f>
        <v>FF01</v>
      </c>
      <c r="E1349" s="8" t="str">
        <f>(VW!D13)</f>
        <v>Tarmac</v>
      </c>
      <c r="F1349" s="8" t="str">
        <f>(VW!E13)</f>
        <v>01H009035013TM</v>
      </c>
      <c r="G1349" s="14">
        <f>(VW!F13)</f>
        <v>19</v>
      </c>
      <c r="H1349" s="12" t="str">
        <f>(VW!G13)</f>
        <v>20"</v>
      </c>
      <c r="I1349" s="12" t="str">
        <f>(VW!H13)</f>
        <v>9.0"</v>
      </c>
      <c r="J1349" s="12" t="str">
        <f>(VW!I13)</f>
        <v>35</v>
      </c>
      <c r="K1349" s="12" t="str">
        <f>(VW!J13)</f>
        <v>5x112</v>
      </c>
      <c r="L1349" s="12">
        <f>(VW!K13)</f>
        <v>66.56</v>
      </c>
      <c r="M1349" s="8" t="str">
        <f>(VW!L13)</f>
        <v>High Offset</v>
      </c>
      <c r="N1349" s="8">
        <f>(VW!M13)</f>
        <v>26.8</v>
      </c>
      <c r="O1349" s="9" t="str">
        <f>(VW!N13)</f>
        <v>235/30R20</v>
      </c>
      <c r="P1349" s="60" t="str">
        <f>(VW!O13)</f>
        <v>FF01</v>
      </c>
      <c r="Q1349" s="8" t="str">
        <f>(VW!P13)</f>
        <v>01H009035013TM</v>
      </c>
      <c r="R1349" s="14">
        <f>(VW!Q13)</f>
        <v>19</v>
      </c>
      <c r="S1349" s="12" t="str">
        <f>(VW!R13)</f>
        <v>20"</v>
      </c>
      <c r="T1349" s="12" t="str">
        <f>(VW!S13)</f>
        <v>9.0"</v>
      </c>
      <c r="U1349" s="12" t="str">
        <f>(VW!T13)</f>
        <v>35</v>
      </c>
      <c r="V1349" s="12" t="str">
        <f>(VW!U13)</f>
        <v>5x112</v>
      </c>
      <c r="W1349" s="12">
        <f>(VW!V13)</f>
        <v>66.56</v>
      </c>
      <c r="X1349" s="8" t="str">
        <f>(VW!W13)</f>
        <v>High Offset</v>
      </c>
      <c r="Y1349" s="8">
        <f>(VW!X13)</f>
        <v>26.8</v>
      </c>
      <c r="Z1349" s="9" t="str">
        <f>(VW!Y13)</f>
        <v>235/30R20</v>
      </c>
      <c r="AA1349" s="8">
        <f>(VW!Z13)</f>
        <v>0</v>
      </c>
      <c r="AB1349" s="8" t="str">
        <f>(VW!AA13)</f>
        <v>Included</v>
      </c>
      <c r="AC1349" s="8" t="str">
        <f>(VW!AB13)</f>
        <v>LBM1415027C60-ZN</v>
      </c>
      <c r="AD1349" s="8" t="str">
        <f>(VW!AC13)</f>
        <v>HR666-571</v>
      </c>
    </row>
    <row r="1350" spans="1:30" customFormat="1" x14ac:dyDescent="0.25">
      <c r="A1350" s="7" t="s">
        <v>1977</v>
      </c>
      <c r="B1350" s="8" t="str">
        <f>(VW!A14)</f>
        <v>CC</v>
      </c>
      <c r="C1350" s="9" t="str">
        <f>(VW!B14)</f>
        <v>2008-2017</v>
      </c>
      <c r="D1350" s="59" t="str">
        <f>(VW!C14)</f>
        <v>FF04</v>
      </c>
      <c r="E1350" s="8" t="str">
        <f>(VW!D14)</f>
        <v>Tarmac</v>
      </c>
      <c r="F1350" s="8" t="str">
        <f>(VW!E14)</f>
        <v>04H909035013TM</v>
      </c>
      <c r="G1350" s="14">
        <f>(VW!F14)</f>
        <v>23</v>
      </c>
      <c r="H1350" s="12" t="str">
        <f>(VW!G14)</f>
        <v>19"</v>
      </c>
      <c r="I1350" s="12" t="str">
        <f>(VW!H14)</f>
        <v>9.0"</v>
      </c>
      <c r="J1350" s="12" t="str">
        <f>(VW!I14)</f>
        <v>35</v>
      </c>
      <c r="K1350" s="12" t="str">
        <f>(VW!J14)</f>
        <v>5x112</v>
      </c>
      <c r="L1350" s="12">
        <f>(VW!K14)</f>
        <v>66.56</v>
      </c>
      <c r="M1350" s="8" t="str">
        <f>(VW!L14)</f>
        <v>High Offset</v>
      </c>
      <c r="N1350" s="8">
        <f>(VW!M14)</f>
        <v>24.6</v>
      </c>
      <c r="O1350" s="9" t="str">
        <f>(VW!N14)</f>
        <v>235/35R19</v>
      </c>
      <c r="P1350" s="60" t="str">
        <f>(VW!O14)</f>
        <v>FF04</v>
      </c>
      <c r="Q1350" s="8" t="str">
        <f>(VW!P14)</f>
        <v>04H909035013TM</v>
      </c>
      <c r="R1350" s="14">
        <f>(VW!Q14)</f>
        <v>23</v>
      </c>
      <c r="S1350" s="12" t="str">
        <f>(VW!R14)</f>
        <v>19"</v>
      </c>
      <c r="T1350" s="12" t="str">
        <f>(VW!S14)</f>
        <v>9.0"</v>
      </c>
      <c r="U1350" s="12" t="str">
        <f>(VW!T14)</f>
        <v>35</v>
      </c>
      <c r="V1350" s="12" t="str">
        <f>(VW!U14)</f>
        <v>5x112</v>
      </c>
      <c r="W1350" s="12">
        <f>(VW!V14)</f>
        <v>66.56</v>
      </c>
      <c r="X1350" s="8" t="str">
        <f>(VW!W14)</f>
        <v>High Offset</v>
      </c>
      <c r="Y1350" s="8">
        <f>(VW!X14)</f>
        <v>24.6</v>
      </c>
      <c r="Z1350" s="9" t="str">
        <f>(VW!Y14)</f>
        <v>235/35R19</v>
      </c>
      <c r="AA1350" s="8">
        <f>(VW!Z14)</f>
        <v>0</v>
      </c>
      <c r="AB1350" s="8" t="str">
        <f>(VW!AA14)</f>
        <v>Included</v>
      </c>
      <c r="AC1350" s="8" t="str">
        <f>(VW!AB14)</f>
        <v>LBM1415027C60-ZN</v>
      </c>
      <c r="AD1350" s="8" t="str">
        <f>(VW!AC14)</f>
        <v>HR666-571</v>
      </c>
    </row>
    <row r="1351" spans="1:30" customFormat="1" x14ac:dyDescent="0.25">
      <c r="A1351" s="7" t="s">
        <v>1977</v>
      </c>
      <c r="B1351" s="8" t="str">
        <f>(VW!A15)</f>
        <v>CC</v>
      </c>
      <c r="C1351" s="9" t="str">
        <f>(VW!B15)</f>
        <v>2008-2017</v>
      </c>
      <c r="D1351" s="59" t="str">
        <f>(VW!C15)</f>
        <v>FF04</v>
      </c>
      <c r="E1351" s="8" t="str">
        <f>(VW!D15)</f>
        <v>Liquid Metal</v>
      </c>
      <c r="F1351" s="8" t="str">
        <f>(VW!E15)</f>
        <v>04H909035013LM</v>
      </c>
      <c r="G1351" s="14">
        <f>(VW!F15)</f>
        <v>26</v>
      </c>
      <c r="H1351" s="12" t="str">
        <f>(VW!G15)</f>
        <v>19"</v>
      </c>
      <c r="I1351" s="12" t="str">
        <f>(VW!H15)</f>
        <v>9.0"</v>
      </c>
      <c r="J1351" s="12" t="str">
        <f>(VW!I15)</f>
        <v>35</v>
      </c>
      <c r="K1351" s="12" t="str">
        <f>(VW!J15)</f>
        <v>5x112</v>
      </c>
      <c r="L1351" s="12">
        <f>(VW!K15)</f>
        <v>66.56</v>
      </c>
      <c r="M1351" s="8" t="str">
        <f>(VW!L15)</f>
        <v>High Offset</v>
      </c>
      <c r="N1351" s="8">
        <f>(VW!M15)</f>
        <v>24.6</v>
      </c>
      <c r="O1351" s="9" t="str">
        <f>(VW!N15)</f>
        <v>235/35R19</v>
      </c>
      <c r="P1351" s="60" t="str">
        <f>(VW!O15)</f>
        <v>FF04</v>
      </c>
      <c r="Q1351" s="8" t="str">
        <f>(VW!P15)</f>
        <v>04H909035013LM</v>
      </c>
      <c r="R1351" s="14">
        <f>(VW!Q15)</f>
        <v>26</v>
      </c>
      <c r="S1351" s="12" t="str">
        <f>(VW!R15)</f>
        <v>19"</v>
      </c>
      <c r="T1351" s="12" t="str">
        <f>(VW!S15)</f>
        <v>9.0"</v>
      </c>
      <c r="U1351" s="12" t="str">
        <f>(VW!T15)</f>
        <v>35</v>
      </c>
      <c r="V1351" s="12" t="str">
        <f>(VW!U15)</f>
        <v>5x112</v>
      </c>
      <c r="W1351" s="12">
        <f>(VW!V15)</f>
        <v>66.56</v>
      </c>
      <c r="X1351" s="8" t="str">
        <f>(VW!W15)</f>
        <v>High Offset</v>
      </c>
      <c r="Y1351" s="8">
        <f>(VW!X15)</f>
        <v>24.6</v>
      </c>
      <c r="Z1351" s="9" t="str">
        <f>(VW!Y15)</f>
        <v>235/35R19</v>
      </c>
      <c r="AA1351" s="8">
        <f>(VW!Z15)</f>
        <v>0</v>
      </c>
      <c r="AB1351" s="8">
        <f>(VW!AA15)</f>
        <v>0</v>
      </c>
      <c r="AC1351" s="8" t="str">
        <f>(VW!AB15)</f>
        <v>LBM1415027C60-ZN</v>
      </c>
      <c r="AD1351" s="8" t="str">
        <f>(VW!AC15)</f>
        <v>HR666-571</v>
      </c>
    </row>
    <row r="1352" spans="1:30" customFormat="1" x14ac:dyDescent="0.25">
      <c r="A1352" s="7" t="s">
        <v>1977</v>
      </c>
      <c r="B1352" s="8" t="str">
        <f>(VW!A16)</f>
        <v>CC</v>
      </c>
      <c r="C1352" s="9" t="str">
        <f>(VW!B16)</f>
        <v>2008-2017</v>
      </c>
      <c r="D1352" s="59" t="str">
        <f>(VW!C16)</f>
        <v>FF10</v>
      </c>
      <c r="E1352" s="8" t="str">
        <f>(VW!D16)</f>
        <v>Tarmac</v>
      </c>
      <c r="F1352" s="8" t="str">
        <f>(VW!E16)</f>
        <v>10H909035013TM</v>
      </c>
      <c r="G1352" s="14">
        <f>(VW!F16)</f>
        <v>4</v>
      </c>
      <c r="H1352" s="12" t="str">
        <f>(VW!G16)</f>
        <v>19"</v>
      </c>
      <c r="I1352" s="12" t="str">
        <f>(VW!H16)</f>
        <v>9.0"</v>
      </c>
      <c r="J1352" s="12" t="str">
        <f>(VW!I16)</f>
        <v>35</v>
      </c>
      <c r="K1352" s="12" t="str">
        <f>(VW!J16)</f>
        <v>5x112</v>
      </c>
      <c r="L1352" s="12">
        <f>(VW!K16)</f>
        <v>66.56</v>
      </c>
      <c r="M1352" s="8" t="str">
        <f>(VW!L16)</f>
        <v>High Offset</v>
      </c>
      <c r="N1352" s="8">
        <f>(VW!M16)</f>
        <v>0</v>
      </c>
      <c r="O1352" s="9" t="str">
        <f>(VW!N16)</f>
        <v>235/35R19</v>
      </c>
      <c r="P1352" s="60" t="str">
        <f>(VW!O16)</f>
        <v>FF10</v>
      </c>
      <c r="Q1352" s="8" t="str">
        <f>(VW!P16)</f>
        <v>10H909035013TM</v>
      </c>
      <c r="R1352" s="14">
        <f>(VW!Q16)</f>
        <v>4</v>
      </c>
      <c r="S1352" s="12" t="str">
        <f>(VW!R16)</f>
        <v>19"</v>
      </c>
      <c r="T1352" s="12" t="str">
        <f>(VW!S16)</f>
        <v>9.0"</v>
      </c>
      <c r="U1352" s="12" t="str">
        <f>(VW!T16)</f>
        <v>35</v>
      </c>
      <c r="V1352" s="12" t="str">
        <f>(VW!U16)</f>
        <v>5x112</v>
      </c>
      <c r="W1352" s="12">
        <f>(VW!V16)</f>
        <v>66.56</v>
      </c>
      <c r="X1352" s="8" t="str">
        <f>(VW!W16)</f>
        <v>High Offset</v>
      </c>
      <c r="Y1352" s="8">
        <f>(VW!X16)</f>
        <v>0</v>
      </c>
      <c r="Z1352" s="9" t="str">
        <f>(VW!Y16)</f>
        <v>235/35R19</v>
      </c>
      <c r="AA1352" s="8">
        <f>(VW!Z16)</f>
        <v>0</v>
      </c>
      <c r="AB1352" s="8" t="str">
        <f>(VW!AA16)</f>
        <v>Included</v>
      </c>
      <c r="AC1352" s="8" t="str">
        <f>(VW!AB16)</f>
        <v>LBM1415027C60-ZN</v>
      </c>
      <c r="AD1352" s="8">
        <f>(VW!AC16)</f>
        <v>0</v>
      </c>
    </row>
    <row r="1353" spans="1:30" customFormat="1" x14ac:dyDescent="0.25">
      <c r="A1353" s="7" t="s">
        <v>1977</v>
      </c>
      <c r="B1353" s="8" t="str">
        <f>(VW!A17)</f>
        <v>CC</v>
      </c>
      <c r="C1353" s="9" t="str">
        <f>(VW!B17)</f>
        <v>2008-2017</v>
      </c>
      <c r="D1353" s="59" t="str">
        <f>(VW!C17)</f>
        <v>FF10</v>
      </c>
      <c r="E1353" s="8" t="str">
        <f>(VW!D17)</f>
        <v>Liquid Metal</v>
      </c>
      <c r="F1353" s="8" t="str">
        <f>(VW!E17)</f>
        <v>10H909035013LM</v>
      </c>
      <c r="G1353" s="14">
        <f>(VW!F17)</f>
        <v>0</v>
      </c>
      <c r="H1353" s="12" t="str">
        <f>(VW!G17)</f>
        <v>19"</v>
      </c>
      <c r="I1353" s="12" t="str">
        <f>(VW!H17)</f>
        <v>9.0"</v>
      </c>
      <c r="J1353" s="12" t="str">
        <f>(VW!I17)</f>
        <v>35</v>
      </c>
      <c r="K1353" s="12" t="str">
        <f>(VW!J17)</f>
        <v>5x112</v>
      </c>
      <c r="L1353" s="12">
        <f>(VW!K17)</f>
        <v>66.56</v>
      </c>
      <c r="M1353" s="8" t="str">
        <f>(VW!L17)</f>
        <v>High Offset</v>
      </c>
      <c r="N1353" s="8">
        <f>(VW!M17)</f>
        <v>0</v>
      </c>
      <c r="O1353" s="9" t="str">
        <f>(VW!N17)</f>
        <v>235/35R19</v>
      </c>
      <c r="P1353" s="60" t="str">
        <f>(VW!O17)</f>
        <v>FF10</v>
      </c>
      <c r="Q1353" s="8" t="str">
        <f>(VW!P17)</f>
        <v>10H909035013LM</v>
      </c>
      <c r="R1353" s="14">
        <f>(VW!Q17)</f>
        <v>0</v>
      </c>
      <c r="S1353" s="12" t="str">
        <f>(VW!R17)</f>
        <v>19"</v>
      </c>
      <c r="T1353" s="12" t="str">
        <f>(VW!S17)</f>
        <v>9.0"</v>
      </c>
      <c r="U1353" s="12" t="str">
        <f>(VW!T17)</f>
        <v>35</v>
      </c>
      <c r="V1353" s="12" t="str">
        <f>(VW!U17)</f>
        <v>5x112</v>
      </c>
      <c r="W1353" s="12">
        <f>(VW!V17)</f>
        <v>66.56</v>
      </c>
      <c r="X1353" s="8" t="str">
        <f>(VW!W17)</f>
        <v>High Offset</v>
      </c>
      <c r="Y1353" s="8">
        <f>(VW!X17)</f>
        <v>0</v>
      </c>
      <c r="Z1353" s="9" t="str">
        <f>(VW!Y17)</f>
        <v>235/35R19</v>
      </c>
      <c r="AA1353" s="8">
        <f>(VW!Z17)</f>
        <v>0</v>
      </c>
      <c r="AB1353" s="8" t="str">
        <f>(VW!AA17)</f>
        <v>Included</v>
      </c>
      <c r="AC1353" s="8" t="str">
        <f>(VW!AB17)</f>
        <v>LBM1415027C60-ZN</v>
      </c>
      <c r="AD1353" s="8">
        <f>(VW!AC17)</f>
        <v>0</v>
      </c>
    </row>
    <row r="1354" spans="1:30" customFormat="1" x14ac:dyDescent="0.25">
      <c r="A1354" s="7" t="s">
        <v>1977</v>
      </c>
      <c r="B1354" s="8" t="str">
        <f>(VW!A18)</f>
        <v>CC</v>
      </c>
      <c r="C1354" s="9" t="str">
        <f>(VW!B18)</f>
        <v>2008-2017</v>
      </c>
      <c r="D1354" s="59" t="str">
        <f>(VW!C18)</f>
        <v>FF10</v>
      </c>
      <c r="E1354" s="8" t="str">
        <f>(VW!D18)</f>
        <v>Tarmac</v>
      </c>
      <c r="F1354" s="8" t="str">
        <f>(VW!E18)</f>
        <v>10H009035013TM</v>
      </c>
      <c r="G1354" s="14">
        <f>(VW!F18)</f>
        <v>11</v>
      </c>
      <c r="H1354" s="12" t="str">
        <f>(VW!G18)</f>
        <v>20"</v>
      </c>
      <c r="I1354" s="12" t="str">
        <f>(VW!H18)</f>
        <v>9.0"</v>
      </c>
      <c r="J1354" s="12" t="str">
        <f>(VW!I18)</f>
        <v>35</v>
      </c>
      <c r="K1354" s="12" t="str">
        <f>(VW!J18)</f>
        <v>5x112</v>
      </c>
      <c r="L1354" s="12">
        <f>(VW!K18)</f>
        <v>66.56</v>
      </c>
      <c r="M1354" s="8" t="str">
        <f>(VW!L18)</f>
        <v>High Offset</v>
      </c>
      <c r="N1354" s="8">
        <f>(VW!M18)</f>
        <v>0</v>
      </c>
      <c r="O1354" s="9" t="str">
        <f>(VW!N18)</f>
        <v>235/30R20</v>
      </c>
      <c r="P1354" s="60" t="str">
        <f>(VW!O18)</f>
        <v>FF10</v>
      </c>
      <c r="Q1354" s="8" t="str">
        <f>(VW!P18)</f>
        <v>10H009035013TM</v>
      </c>
      <c r="R1354" s="14">
        <f>(VW!Q18)</f>
        <v>11</v>
      </c>
      <c r="S1354" s="12" t="str">
        <f>(VW!R18)</f>
        <v>20"</v>
      </c>
      <c r="T1354" s="12" t="str">
        <f>(VW!S18)</f>
        <v>9.0"</v>
      </c>
      <c r="U1354" s="12" t="str">
        <f>(VW!T18)</f>
        <v>35</v>
      </c>
      <c r="V1354" s="12" t="str">
        <f>(VW!U18)</f>
        <v>5x112</v>
      </c>
      <c r="W1354" s="12">
        <f>(VW!V18)</f>
        <v>66.56</v>
      </c>
      <c r="X1354" s="8" t="str">
        <f>(VW!W18)</f>
        <v>High Offset</v>
      </c>
      <c r="Y1354" s="8">
        <f>(VW!X18)</f>
        <v>0</v>
      </c>
      <c r="Z1354" s="9" t="str">
        <f>(VW!Y18)</f>
        <v>235/30R20</v>
      </c>
      <c r="AA1354" s="8">
        <f>(VW!Z18)</f>
        <v>0</v>
      </c>
      <c r="AB1354" s="8" t="str">
        <f>(VW!AA18)</f>
        <v>Included</v>
      </c>
      <c r="AC1354" s="8" t="str">
        <f>(VW!AB18)</f>
        <v>LBM1415027C60-ZN</v>
      </c>
      <c r="AD1354" s="8">
        <f>(VW!AC18)</f>
        <v>0</v>
      </c>
    </row>
    <row r="1355" spans="1:30" customFormat="1" x14ac:dyDescent="0.25">
      <c r="A1355" s="7" t="s">
        <v>1977</v>
      </c>
      <c r="B1355" s="8" t="str">
        <f>(VW!A19)</f>
        <v>CC</v>
      </c>
      <c r="C1355" s="9" t="str">
        <f>(VW!B19)</f>
        <v>2008-2017</v>
      </c>
      <c r="D1355" s="59" t="str">
        <f>(VW!C19)</f>
        <v>FF10</v>
      </c>
      <c r="E1355" s="8" t="str">
        <f>(VW!D19)</f>
        <v>Liquid Metal</v>
      </c>
      <c r="F1355" s="8" t="str">
        <f>(VW!E19)</f>
        <v>10H009035013LM</v>
      </c>
      <c r="G1355" s="14">
        <f>(VW!F19)</f>
        <v>11</v>
      </c>
      <c r="H1355" s="12" t="str">
        <f>(VW!G19)</f>
        <v>20"</v>
      </c>
      <c r="I1355" s="12" t="str">
        <f>(VW!H19)</f>
        <v>9.0"</v>
      </c>
      <c r="J1355" s="12" t="str">
        <f>(VW!I19)</f>
        <v>35</v>
      </c>
      <c r="K1355" s="12" t="str">
        <f>(VW!J19)</f>
        <v>5x112</v>
      </c>
      <c r="L1355" s="12">
        <f>(VW!K19)</f>
        <v>66.56</v>
      </c>
      <c r="M1355" s="8" t="str">
        <f>(VW!L19)</f>
        <v>High Offset</v>
      </c>
      <c r="N1355" s="8">
        <f>(VW!M19)</f>
        <v>0</v>
      </c>
      <c r="O1355" s="9" t="str">
        <f>(VW!N19)</f>
        <v>235/30R20</v>
      </c>
      <c r="P1355" s="60" t="str">
        <f>(VW!O19)</f>
        <v>FF10</v>
      </c>
      <c r="Q1355" s="8" t="str">
        <f>(VW!P19)</f>
        <v>10H009035013LM</v>
      </c>
      <c r="R1355" s="14">
        <f>(VW!Q19)</f>
        <v>11</v>
      </c>
      <c r="S1355" s="12" t="str">
        <f>(VW!R19)</f>
        <v>20"</v>
      </c>
      <c r="T1355" s="12" t="str">
        <f>(VW!S19)</f>
        <v>9.0"</v>
      </c>
      <c r="U1355" s="12" t="str">
        <f>(VW!T19)</f>
        <v>35</v>
      </c>
      <c r="V1355" s="12" t="str">
        <f>(VW!U19)</f>
        <v>5x112</v>
      </c>
      <c r="W1355" s="12">
        <f>(VW!V19)</f>
        <v>66.56</v>
      </c>
      <c r="X1355" s="8" t="str">
        <f>(VW!W19)</f>
        <v>High Offset</v>
      </c>
      <c r="Y1355" s="8">
        <f>(VW!X19)</f>
        <v>0</v>
      </c>
      <c r="Z1355" s="9" t="str">
        <f>(VW!Y19)</f>
        <v>235/30R20</v>
      </c>
      <c r="AA1355" s="8">
        <f>(VW!Z19)</f>
        <v>0</v>
      </c>
      <c r="AB1355" s="8" t="str">
        <f>(VW!AA19)</f>
        <v>Included</v>
      </c>
      <c r="AC1355" s="8" t="str">
        <f>(VW!AB19)</f>
        <v>LBM1415027C60-ZN</v>
      </c>
      <c r="AD1355" s="8">
        <f>(VW!AC19)</f>
        <v>0</v>
      </c>
    </row>
    <row r="1356" spans="1:30" customFormat="1" x14ac:dyDescent="0.25">
      <c r="A1356" s="7" t="s">
        <v>1977</v>
      </c>
      <c r="B1356" s="8" t="str">
        <f>(VW!A20)</f>
        <v>CC</v>
      </c>
      <c r="C1356" s="9" t="str">
        <f>(VW!B20)</f>
        <v>2008-2017</v>
      </c>
      <c r="D1356" s="59" t="str">
        <f>(VW!C20)</f>
        <v>FF11</v>
      </c>
      <c r="E1356" s="8" t="str">
        <f>(VW!D20)</f>
        <v>Tarmac</v>
      </c>
      <c r="F1356" s="8" t="str">
        <f>(VW!E20)</f>
        <v>11H909035013TM</v>
      </c>
      <c r="G1356" s="14">
        <f>(VW!F20)</f>
        <v>16</v>
      </c>
      <c r="H1356" s="12" t="str">
        <f>(VW!G20)</f>
        <v>19"</v>
      </c>
      <c r="I1356" s="12" t="str">
        <f>(VW!H20)</f>
        <v>9.0"</v>
      </c>
      <c r="J1356" s="12" t="str">
        <f>(VW!I20)</f>
        <v>35</v>
      </c>
      <c r="K1356" s="12" t="str">
        <f>(VW!J20)</f>
        <v>5x112</v>
      </c>
      <c r="L1356" s="12">
        <f>(VW!K20)</f>
        <v>66.56</v>
      </c>
      <c r="M1356" s="8" t="str">
        <f>(VW!L20)</f>
        <v>High Offset</v>
      </c>
      <c r="N1356" s="8">
        <f>(VW!M20)</f>
        <v>0</v>
      </c>
      <c r="O1356" s="9" t="str">
        <f>(VW!N20)</f>
        <v>235/35R19</v>
      </c>
      <c r="P1356" s="60" t="str">
        <f>(VW!O20)</f>
        <v>FF11</v>
      </c>
      <c r="Q1356" s="8" t="str">
        <f>(VW!P20)</f>
        <v>11H909035013TM</v>
      </c>
      <c r="R1356" s="14">
        <f>(VW!Q20)</f>
        <v>16</v>
      </c>
      <c r="S1356" s="12" t="str">
        <f>(VW!R20)</f>
        <v>19"</v>
      </c>
      <c r="T1356" s="12" t="str">
        <f>(VW!S20)</f>
        <v>9.0"</v>
      </c>
      <c r="U1356" s="12" t="str">
        <f>(VW!T20)</f>
        <v>35</v>
      </c>
      <c r="V1356" s="12" t="str">
        <f>(VW!U20)</f>
        <v>5x112</v>
      </c>
      <c r="W1356" s="12">
        <f>(VW!V20)</f>
        <v>66.56</v>
      </c>
      <c r="X1356" s="8" t="str">
        <f>(VW!W20)</f>
        <v>High Offset</v>
      </c>
      <c r="Y1356" s="8">
        <f>(VW!X20)</f>
        <v>0</v>
      </c>
      <c r="Z1356" s="9" t="str">
        <f>(VW!Y20)</f>
        <v>235/35R19</v>
      </c>
      <c r="AA1356" s="8">
        <f>(VW!Z20)</f>
        <v>0</v>
      </c>
      <c r="AB1356" s="8" t="str">
        <f>(VW!AA20)</f>
        <v>Included</v>
      </c>
      <c r="AC1356" s="8" t="str">
        <f>(VW!AB20)</f>
        <v>LBM1415027C60-ZN</v>
      </c>
      <c r="AD1356" s="8">
        <f>(VW!AC20)</f>
        <v>0</v>
      </c>
    </row>
    <row r="1357" spans="1:30" customFormat="1" x14ac:dyDescent="0.25">
      <c r="A1357" s="7" t="s">
        <v>1977</v>
      </c>
      <c r="B1357" s="8" t="str">
        <f>(VW!A21)</f>
        <v>CC</v>
      </c>
      <c r="C1357" s="9" t="str">
        <f>(VW!B21)</f>
        <v>2008-2017</v>
      </c>
      <c r="D1357" s="59" t="str">
        <f>(VW!C21)</f>
        <v>FF11</v>
      </c>
      <c r="E1357" s="8" t="str">
        <f>(VW!D21)</f>
        <v>Liquid Metal</v>
      </c>
      <c r="F1357" s="8" t="str">
        <f>(VW!E21)</f>
        <v>11H909035013LM</v>
      </c>
      <c r="G1357" s="14">
        <f>(VW!F21)</f>
        <v>4</v>
      </c>
      <c r="H1357" s="12" t="str">
        <f>(VW!G21)</f>
        <v>19"</v>
      </c>
      <c r="I1357" s="12" t="str">
        <f>(VW!H21)</f>
        <v>9.0"</v>
      </c>
      <c r="J1357" s="12" t="str">
        <f>(VW!I21)</f>
        <v>35</v>
      </c>
      <c r="K1357" s="12" t="str">
        <f>(VW!J21)</f>
        <v>5x112</v>
      </c>
      <c r="L1357" s="12">
        <f>(VW!K21)</f>
        <v>66.56</v>
      </c>
      <c r="M1357" s="8" t="str">
        <f>(VW!L21)</f>
        <v>High Offset</v>
      </c>
      <c r="N1357" s="8">
        <f>(VW!M21)</f>
        <v>0</v>
      </c>
      <c r="O1357" s="9" t="str">
        <f>(VW!N21)</f>
        <v>235/35R19</v>
      </c>
      <c r="P1357" s="60" t="str">
        <f>(VW!O21)</f>
        <v>FF11</v>
      </c>
      <c r="Q1357" s="8" t="str">
        <f>(VW!P21)</f>
        <v>11H909035013LM</v>
      </c>
      <c r="R1357" s="14">
        <f>(VW!Q21)</f>
        <v>4</v>
      </c>
      <c r="S1357" s="12" t="str">
        <f>(VW!R21)</f>
        <v>19"</v>
      </c>
      <c r="T1357" s="12" t="str">
        <f>(VW!S21)</f>
        <v>9.0"</v>
      </c>
      <c r="U1357" s="12" t="str">
        <f>(VW!T21)</f>
        <v>35</v>
      </c>
      <c r="V1357" s="12" t="str">
        <f>(VW!U21)</f>
        <v>5x112</v>
      </c>
      <c r="W1357" s="12">
        <f>(VW!V21)</f>
        <v>66.56</v>
      </c>
      <c r="X1357" s="8" t="str">
        <f>(VW!W21)</f>
        <v>High Offset</v>
      </c>
      <c r="Y1357" s="8">
        <f>(VW!X21)</f>
        <v>0</v>
      </c>
      <c r="Z1357" s="9" t="str">
        <f>(VW!Y21)</f>
        <v>235/35R19</v>
      </c>
      <c r="AA1357" s="8">
        <f>(VW!Z21)</f>
        <v>0</v>
      </c>
      <c r="AB1357" s="8" t="str">
        <f>(VW!AA21)</f>
        <v>Included</v>
      </c>
      <c r="AC1357" s="8" t="str">
        <f>(VW!AB21)</f>
        <v>LBM1415027C60-ZN</v>
      </c>
      <c r="AD1357" s="8">
        <f>(VW!AC21)</f>
        <v>0</v>
      </c>
    </row>
    <row r="1358" spans="1:30" customFormat="1" x14ac:dyDescent="0.25">
      <c r="A1358" s="7" t="s">
        <v>1977</v>
      </c>
      <c r="B1358" s="8" t="str">
        <f>(VW!A22)</f>
        <v>CC</v>
      </c>
      <c r="C1358" s="9" t="str">
        <f>(VW!B22)</f>
        <v>2008-2017</v>
      </c>
      <c r="D1358" s="59" t="str">
        <f>(VW!C22)</f>
        <v>FF11</v>
      </c>
      <c r="E1358" s="8" t="str">
        <f>(VW!D22)</f>
        <v>Tarmac</v>
      </c>
      <c r="F1358" s="8" t="str">
        <f>(VW!E22)</f>
        <v>11H009035013TM</v>
      </c>
      <c r="G1358" s="14">
        <f>(VW!F22)</f>
        <v>0</v>
      </c>
      <c r="H1358" s="12" t="str">
        <f>(VW!G22)</f>
        <v>20"</v>
      </c>
      <c r="I1358" s="12" t="str">
        <f>(VW!H22)</f>
        <v>9.0"</v>
      </c>
      <c r="J1358" s="12" t="str">
        <f>(VW!I22)</f>
        <v>35</v>
      </c>
      <c r="K1358" s="12" t="str">
        <f>(VW!J22)</f>
        <v>5x112</v>
      </c>
      <c r="L1358" s="12">
        <f>(VW!K22)</f>
        <v>66.56</v>
      </c>
      <c r="M1358" s="8" t="str">
        <f>(VW!L22)</f>
        <v>High Offset</v>
      </c>
      <c r="N1358" s="8">
        <f>(VW!M22)</f>
        <v>0</v>
      </c>
      <c r="O1358" s="9" t="str">
        <f>(VW!N22)</f>
        <v>235/30R20</v>
      </c>
      <c r="P1358" s="60" t="str">
        <f>(VW!O22)</f>
        <v>FF11</v>
      </c>
      <c r="Q1358" s="8" t="str">
        <f>(VW!P22)</f>
        <v>11H009035013TM</v>
      </c>
      <c r="R1358" s="14">
        <f>(VW!Q22)</f>
        <v>0</v>
      </c>
      <c r="S1358" s="12" t="str">
        <f>(VW!R22)</f>
        <v>20"</v>
      </c>
      <c r="T1358" s="12" t="str">
        <f>(VW!S22)</f>
        <v>9.0"</v>
      </c>
      <c r="U1358" s="12" t="str">
        <f>(VW!T22)</f>
        <v>35</v>
      </c>
      <c r="V1358" s="12" t="str">
        <f>(VW!U22)</f>
        <v>5x112</v>
      </c>
      <c r="W1358" s="12">
        <f>(VW!V22)</f>
        <v>66.56</v>
      </c>
      <c r="X1358" s="8" t="str">
        <f>(VW!W22)</f>
        <v>High Offset</v>
      </c>
      <c r="Y1358" s="8">
        <f>(VW!X22)</f>
        <v>0</v>
      </c>
      <c r="Z1358" s="9" t="str">
        <f>(VW!Y22)</f>
        <v>235/30R20</v>
      </c>
      <c r="AA1358" s="8">
        <f>(VW!Z22)</f>
        <v>0</v>
      </c>
      <c r="AB1358" s="8" t="str">
        <f>(VW!AA22)</f>
        <v>Included</v>
      </c>
      <c r="AC1358" s="8" t="str">
        <f>(VW!AB22)</f>
        <v>LBM1415027C60-ZN</v>
      </c>
      <c r="AD1358" s="8">
        <f>(VW!AC22)</f>
        <v>0</v>
      </c>
    </row>
    <row r="1359" spans="1:30" customFormat="1" x14ac:dyDescent="0.25">
      <c r="A1359" s="7" t="s">
        <v>1977</v>
      </c>
      <c r="B1359" s="8" t="str">
        <f>(VW!A23)</f>
        <v>CC</v>
      </c>
      <c r="C1359" s="9" t="str">
        <f>(VW!B23)</f>
        <v>2008-2017</v>
      </c>
      <c r="D1359" s="59" t="str">
        <f>(VW!C23)</f>
        <v>FF11</v>
      </c>
      <c r="E1359" s="8" t="str">
        <f>(VW!D23)</f>
        <v>Liquid Metal</v>
      </c>
      <c r="F1359" s="8" t="str">
        <f>(VW!E23)</f>
        <v>11H009035013LM</v>
      </c>
      <c r="G1359" s="14">
        <f>(VW!F23)</f>
        <v>27</v>
      </c>
      <c r="H1359" s="12" t="str">
        <f>(VW!G23)</f>
        <v>20"</v>
      </c>
      <c r="I1359" s="12" t="str">
        <f>(VW!H23)</f>
        <v>9.0"</v>
      </c>
      <c r="J1359" s="12" t="str">
        <f>(VW!I23)</f>
        <v>35</v>
      </c>
      <c r="K1359" s="12" t="str">
        <f>(VW!J23)</f>
        <v>5x112</v>
      </c>
      <c r="L1359" s="12">
        <f>(VW!K23)</f>
        <v>66.56</v>
      </c>
      <c r="M1359" s="8" t="str">
        <f>(VW!L23)</f>
        <v>High Offset</v>
      </c>
      <c r="N1359" s="8">
        <f>(VW!M23)</f>
        <v>0</v>
      </c>
      <c r="O1359" s="9" t="str">
        <f>(VW!N23)</f>
        <v>235/30R20</v>
      </c>
      <c r="P1359" s="60" t="str">
        <f>(VW!O23)</f>
        <v>FF11</v>
      </c>
      <c r="Q1359" s="8" t="str">
        <f>(VW!P23)</f>
        <v>11H009035013LM</v>
      </c>
      <c r="R1359" s="14">
        <f>(VW!Q23)</f>
        <v>27</v>
      </c>
      <c r="S1359" s="12" t="str">
        <f>(VW!R23)</f>
        <v>20"</v>
      </c>
      <c r="T1359" s="12" t="str">
        <f>(VW!S23)</f>
        <v>9.0"</v>
      </c>
      <c r="U1359" s="12" t="str">
        <f>(VW!T23)</f>
        <v>35</v>
      </c>
      <c r="V1359" s="12" t="str">
        <f>(VW!U23)</f>
        <v>5x112</v>
      </c>
      <c r="W1359" s="12">
        <f>(VW!V23)</f>
        <v>66.56</v>
      </c>
      <c r="X1359" s="8" t="str">
        <f>(VW!W23)</f>
        <v>High Offset</v>
      </c>
      <c r="Y1359" s="8">
        <f>(VW!X23)</f>
        <v>0</v>
      </c>
      <c r="Z1359" s="9" t="str">
        <f>(VW!Y23)</f>
        <v>235/30R20</v>
      </c>
      <c r="AA1359" s="8">
        <f>(VW!Z23)</f>
        <v>0</v>
      </c>
      <c r="AB1359" s="8" t="str">
        <f>(VW!AA23)</f>
        <v>Included</v>
      </c>
      <c r="AC1359" s="8" t="str">
        <f>(VW!AB23)</f>
        <v>LBM1415027C60-ZN</v>
      </c>
      <c r="AD1359" s="8">
        <f>(VW!AC23)</f>
        <v>0</v>
      </c>
    </row>
    <row r="1360" spans="1:30" customFormat="1" x14ac:dyDescent="0.25">
      <c r="A1360" s="7" t="s">
        <v>1977</v>
      </c>
      <c r="B1360" s="8" t="str">
        <f>(VW!A24)</f>
        <v>Golf</v>
      </c>
      <c r="C1360" s="9" t="str">
        <f>(VW!B24)</f>
        <v>2008-2012</v>
      </c>
      <c r="D1360" s="59" t="str">
        <f>(VW!C24)</f>
        <v>FF01</v>
      </c>
      <c r="E1360" s="8" t="str">
        <f>(VW!D24)</f>
        <v>Tarmac</v>
      </c>
      <c r="F1360" s="8" t="str">
        <f>(VW!E24)</f>
        <v>01H908547013TM</v>
      </c>
      <c r="G1360" s="14">
        <f>(VW!F24)</f>
        <v>10</v>
      </c>
      <c r="H1360" s="12" t="str">
        <f>(VW!G24)</f>
        <v>19"</v>
      </c>
      <c r="I1360" s="12" t="str">
        <f>(VW!H24)</f>
        <v>8.5"</v>
      </c>
      <c r="J1360" s="12" t="str">
        <f>(VW!I24)</f>
        <v>47</v>
      </c>
      <c r="K1360" s="12" t="str">
        <f>(VW!J24)</f>
        <v>5x112</v>
      </c>
      <c r="L1360" s="12">
        <f>(VW!K24)</f>
        <v>66.56</v>
      </c>
      <c r="M1360" s="8" t="str">
        <f>(VW!L24)</f>
        <v>High Offset</v>
      </c>
      <c r="N1360" s="8">
        <f>(VW!M24)</f>
        <v>23.2</v>
      </c>
      <c r="O1360" s="9" t="str">
        <f>(VW!N24)</f>
        <v>225/35R19</v>
      </c>
      <c r="P1360" s="60" t="str">
        <f>(VW!O24)</f>
        <v>FF01</v>
      </c>
      <c r="Q1360" s="8" t="str">
        <f>(VW!P24)</f>
        <v>01H908547013TM</v>
      </c>
      <c r="R1360" s="14">
        <f>(VW!Q24)</f>
        <v>10</v>
      </c>
      <c r="S1360" s="12" t="str">
        <f>(VW!R24)</f>
        <v>19"</v>
      </c>
      <c r="T1360" s="12" t="str">
        <f>(VW!S24)</f>
        <v>8.5"</v>
      </c>
      <c r="U1360" s="12" t="str">
        <f>(VW!T24)</f>
        <v>47</v>
      </c>
      <c r="V1360" s="12" t="str">
        <f>(VW!U24)</f>
        <v>5x112</v>
      </c>
      <c r="W1360" s="12">
        <f>(VW!V24)</f>
        <v>66.56</v>
      </c>
      <c r="X1360" s="8" t="str">
        <f>(VW!W24)</f>
        <v>High Offset</v>
      </c>
      <c r="Y1360" s="8">
        <f>(VW!X24)</f>
        <v>23.2</v>
      </c>
      <c r="Z1360" s="9" t="str">
        <f>(VW!Y24)</f>
        <v>225/35R19</v>
      </c>
      <c r="AA1360" s="8" t="str">
        <f>(VW!Z24)</f>
        <v>Mk6</v>
      </c>
      <c r="AB1360" s="8" t="str">
        <f>(VW!AA24)</f>
        <v>Included</v>
      </c>
      <c r="AC1360" s="8" t="str">
        <f>(VW!AB24)</f>
        <v>LBM1415027C60-ZN</v>
      </c>
      <c r="AD1360" s="8" t="str">
        <f>(VW!AC24)</f>
        <v>HR666-571</v>
      </c>
    </row>
    <row r="1361" spans="1:30" customFormat="1" x14ac:dyDescent="0.25">
      <c r="A1361" s="7" t="s">
        <v>1977</v>
      </c>
      <c r="B1361" s="8" t="str">
        <f>(VW!A25)</f>
        <v>Golf</v>
      </c>
      <c r="C1361" s="9" t="str">
        <f>(VW!B25)</f>
        <v>2008-2012</v>
      </c>
      <c r="D1361" s="59" t="str">
        <f>(VW!C25)</f>
        <v>FF01</v>
      </c>
      <c r="E1361" s="8" t="str">
        <f>(VW!D25)</f>
        <v>Liquid Silver</v>
      </c>
      <c r="F1361" s="8" t="str">
        <f>(VW!E25)</f>
        <v>01H908547013LS</v>
      </c>
      <c r="G1361" s="14">
        <f>(VW!F25)</f>
        <v>1</v>
      </c>
      <c r="H1361" s="12" t="str">
        <f>(VW!G25)</f>
        <v>19"</v>
      </c>
      <c r="I1361" s="12" t="str">
        <f>(VW!H25)</f>
        <v>8.5"</v>
      </c>
      <c r="J1361" s="12" t="str">
        <f>(VW!I25)</f>
        <v>47</v>
      </c>
      <c r="K1361" s="12" t="str">
        <f>(VW!J25)</f>
        <v>5x112</v>
      </c>
      <c r="L1361" s="12">
        <f>(VW!K25)</f>
        <v>66.56</v>
      </c>
      <c r="M1361" s="8" t="str">
        <f>(VW!L25)</f>
        <v>High Offset</v>
      </c>
      <c r="N1361" s="8">
        <f>(VW!M25)</f>
        <v>23.2</v>
      </c>
      <c r="O1361" s="9" t="str">
        <f>(VW!N25)</f>
        <v>225/35R19</v>
      </c>
      <c r="P1361" s="60" t="str">
        <f>(VW!O25)</f>
        <v>FF01</v>
      </c>
      <c r="Q1361" s="8" t="str">
        <f>(VW!P25)</f>
        <v>01H908547013LS</v>
      </c>
      <c r="R1361" s="14">
        <f>(VW!Q25)</f>
        <v>1</v>
      </c>
      <c r="S1361" s="12" t="str">
        <f>(VW!R25)</f>
        <v>19"</v>
      </c>
      <c r="T1361" s="12" t="str">
        <f>(VW!S25)</f>
        <v>8.5"</v>
      </c>
      <c r="U1361" s="12" t="str">
        <f>(VW!T25)</f>
        <v>47</v>
      </c>
      <c r="V1361" s="12" t="str">
        <f>(VW!U25)</f>
        <v>5x112</v>
      </c>
      <c r="W1361" s="12">
        <f>(VW!V25)</f>
        <v>66.56</v>
      </c>
      <c r="X1361" s="8" t="str">
        <f>(VW!W25)</f>
        <v>High Offset</v>
      </c>
      <c r="Y1361" s="8">
        <f>(VW!X25)</f>
        <v>23.2</v>
      </c>
      <c r="Z1361" s="9" t="str">
        <f>(VW!Y25)</f>
        <v>225/35R19</v>
      </c>
      <c r="AA1361" s="8" t="str">
        <f>(VW!Z25)</f>
        <v>Mk6</v>
      </c>
      <c r="AB1361" s="8">
        <f>(VW!AA25)</f>
        <v>0</v>
      </c>
      <c r="AC1361" s="8" t="str">
        <f>(VW!AB25)</f>
        <v>LBM1415027C60-ZN</v>
      </c>
      <c r="AD1361" s="8" t="str">
        <f>(VW!AC25)</f>
        <v>HR666-571</v>
      </c>
    </row>
    <row r="1362" spans="1:30" customFormat="1" x14ac:dyDescent="0.25">
      <c r="A1362" s="7" t="s">
        <v>1977</v>
      </c>
      <c r="B1362" s="8" t="str">
        <f>(VW!A26)</f>
        <v>Golf</v>
      </c>
      <c r="C1362" s="9" t="str">
        <f>(VW!B26)</f>
        <v>2008-2012</v>
      </c>
      <c r="D1362" s="59" t="str">
        <f>(VW!C26)</f>
        <v>FF04</v>
      </c>
      <c r="E1362" s="8" t="str">
        <f>(VW!D26)</f>
        <v>Tarmac</v>
      </c>
      <c r="F1362" s="8" t="str">
        <f>(VW!E26)</f>
        <v>04H908547013TM</v>
      </c>
      <c r="G1362" s="14">
        <f>(VW!F26)</f>
        <v>17</v>
      </c>
      <c r="H1362" s="12" t="str">
        <f>(VW!G26)</f>
        <v>19"</v>
      </c>
      <c r="I1362" s="12" t="str">
        <f>(VW!H26)</f>
        <v>8.5"</v>
      </c>
      <c r="J1362" s="12" t="str">
        <f>(VW!I26)</f>
        <v>47</v>
      </c>
      <c r="K1362" s="12" t="str">
        <f>(VW!J26)</f>
        <v>5x112</v>
      </c>
      <c r="L1362" s="12">
        <f>(VW!K26)</f>
        <v>66.56</v>
      </c>
      <c r="M1362" s="8" t="str">
        <f>(VW!L26)</f>
        <v>High Offset</v>
      </c>
      <c r="N1362" s="8">
        <f>(VW!M26)</f>
        <v>22.8</v>
      </c>
      <c r="O1362" s="9" t="str">
        <f>(VW!N26)</f>
        <v>225/35R19</v>
      </c>
      <c r="P1362" s="60" t="str">
        <f>(VW!O26)</f>
        <v>FF04</v>
      </c>
      <c r="Q1362" s="8" t="str">
        <f>(VW!P26)</f>
        <v>04H908547013TM</v>
      </c>
      <c r="R1362" s="14">
        <f>(VW!Q26)</f>
        <v>17</v>
      </c>
      <c r="S1362" s="12" t="str">
        <f>(VW!R26)</f>
        <v>19"</v>
      </c>
      <c r="T1362" s="12" t="str">
        <f>(VW!S26)</f>
        <v>8.5"</v>
      </c>
      <c r="U1362" s="12" t="str">
        <f>(VW!T26)</f>
        <v>47</v>
      </c>
      <c r="V1362" s="12" t="str">
        <f>(VW!U26)</f>
        <v>5x112</v>
      </c>
      <c r="W1362" s="12">
        <f>(VW!V26)</f>
        <v>66.56</v>
      </c>
      <c r="X1362" s="8" t="str">
        <f>(VW!W26)</f>
        <v>High Offset</v>
      </c>
      <c r="Y1362" s="8">
        <f>(VW!X26)</f>
        <v>22.8</v>
      </c>
      <c r="Z1362" s="9" t="str">
        <f>(VW!Y26)</f>
        <v>225/35R19</v>
      </c>
      <c r="AA1362" s="8" t="str">
        <f>(VW!Z26)</f>
        <v>Mk6</v>
      </c>
      <c r="AB1362" s="8" t="str">
        <f>(VW!AA26)</f>
        <v>Included</v>
      </c>
      <c r="AC1362" s="8" t="str">
        <f>(VW!AB26)</f>
        <v>LBM1415027C60-ZN</v>
      </c>
      <c r="AD1362" s="8" t="str">
        <f>(VW!AC26)</f>
        <v>HR666-571</v>
      </c>
    </row>
    <row r="1363" spans="1:30" customFormat="1" x14ac:dyDescent="0.25">
      <c r="A1363" s="7" t="s">
        <v>1977</v>
      </c>
      <c r="B1363" s="8" t="str">
        <f>(VW!A27)</f>
        <v>Golf</v>
      </c>
      <c r="C1363" s="9" t="str">
        <f>(VW!B27)</f>
        <v>2008-2012</v>
      </c>
      <c r="D1363" s="59" t="str">
        <f>(VW!C27)</f>
        <v>FF04</v>
      </c>
      <c r="E1363" s="8" t="str">
        <f>(VW!D27)</f>
        <v>Liquid Metal</v>
      </c>
      <c r="F1363" s="8" t="str">
        <f>(VW!E27)</f>
        <v>04H908547013LM</v>
      </c>
      <c r="G1363" s="14">
        <f>(VW!F27)</f>
        <v>19</v>
      </c>
      <c r="H1363" s="12" t="str">
        <f>(VW!G27)</f>
        <v>19"</v>
      </c>
      <c r="I1363" s="12" t="str">
        <f>(VW!H27)</f>
        <v>8.5"</v>
      </c>
      <c r="J1363" s="12" t="str">
        <f>(VW!I27)</f>
        <v>47</v>
      </c>
      <c r="K1363" s="12" t="str">
        <f>(VW!J27)</f>
        <v>5x112</v>
      </c>
      <c r="L1363" s="12">
        <f>(VW!K27)</f>
        <v>66.56</v>
      </c>
      <c r="M1363" s="8" t="str">
        <f>(VW!L27)</f>
        <v>High Offset</v>
      </c>
      <c r="N1363" s="8">
        <f>(VW!M27)</f>
        <v>22.8</v>
      </c>
      <c r="O1363" s="9" t="str">
        <f>(VW!N27)</f>
        <v>225/35R19</v>
      </c>
      <c r="P1363" s="60" t="str">
        <f>(VW!O27)</f>
        <v>FF04</v>
      </c>
      <c r="Q1363" s="8" t="str">
        <f>(VW!P27)</f>
        <v>04H908547013LM</v>
      </c>
      <c r="R1363" s="14">
        <f>(VW!Q27)</f>
        <v>19</v>
      </c>
      <c r="S1363" s="12" t="str">
        <f>(VW!R27)</f>
        <v>19"</v>
      </c>
      <c r="T1363" s="12" t="str">
        <f>(VW!S27)</f>
        <v>8.5"</v>
      </c>
      <c r="U1363" s="12" t="str">
        <f>(VW!T27)</f>
        <v>47</v>
      </c>
      <c r="V1363" s="12" t="str">
        <f>(VW!U27)</f>
        <v>5x112</v>
      </c>
      <c r="W1363" s="12">
        <f>(VW!V27)</f>
        <v>66.56</v>
      </c>
      <c r="X1363" s="8" t="str">
        <f>(VW!W27)</f>
        <v>High Offset</v>
      </c>
      <c r="Y1363" s="8">
        <f>(VW!X27)</f>
        <v>22.8</v>
      </c>
      <c r="Z1363" s="9" t="str">
        <f>(VW!Y27)</f>
        <v>225/35R19</v>
      </c>
      <c r="AA1363" s="8" t="str">
        <f>(VW!Z27)</f>
        <v>Mk6</v>
      </c>
      <c r="AB1363" s="8">
        <f>(VW!AA27)</f>
        <v>0</v>
      </c>
      <c r="AC1363" s="8" t="str">
        <f>(VW!AB27)</f>
        <v>LBM1415027C60-ZN</v>
      </c>
      <c r="AD1363" s="8" t="str">
        <f>(VW!AC27)</f>
        <v>HR666-571</v>
      </c>
    </row>
    <row r="1364" spans="1:30" customFormat="1" x14ac:dyDescent="0.25">
      <c r="A1364" s="7" t="s">
        <v>1977</v>
      </c>
      <c r="B1364" s="8" t="str">
        <f>(VW!A28)</f>
        <v>Golf</v>
      </c>
      <c r="C1364" s="9" t="str">
        <f>(VW!B28)</f>
        <v>2008-2012</v>
      </c>
      <c r="D1364" s="59" t="str">
        <f>(VW!C28)</f>
        <v>FF10</v>
      </c>
      <c r="E1364" s="8" t="str">
        <f>(VW!D28)</f>
        <v>Tarmac</v>
      </c>
      <c r="F1364" s="8" t="str">
        <f>(VW!E28)</f>
        <v>10H908547013TM</v>
      </c>
      <c r="G1364" s="14">
        <f>(VW!F28)</f>
        <v>-3</v>
      </c>
      <c r="H1364" s="12" t="str">
        <f>(VW!G28)</f>
        <v>19"</v>
      </c>
      <c r="I1364" s="12" t="str">
        <f>(VW!H28)</f>
        <v>8.5"</v>
      </c>
      <c r="J1364" s="12" t="str">
        <f>(VW!I28)</f>
        <v>47</v>
      </c>
      <c r="K1364" s="12" t="str">
        <f>(VW!J28)</f>
        <v>5x112</v>
      </c>
      <c r="L1364" s="12">
        <f>(VW!K28)</f>
        <v>66.56</v>
      </c>
      <c r="M1364" s="8" t="str">
        <f>(VW!L28)</f>
        <v>High Offset</v>
      </c>
      <c r="N1364" s="8">
        <f>(VW!M28)</f>
        <v>0</v>
      </c>
      <c r="O1364" s="9" t="str">
        <f>(VW!N28)</f>
        <v>225/35R19</v>
      </c>
      <c r="P1364" s="60" t="str">
        <f>(VW!O28)</f>
        <v>FF10</v>
      </c>
      <c r="Q1364" s="8" t="str">
        <f>(VW!P28)</f>
        <v>10H908547013TM</v>
      </c>
      <c r="R1364" s="14">
        <f>(VW!Q28)</f>
        <v>-3</v>
      </c>
      <c r="S1364" s="12" t="str">
        <f>(VW!R28)</f>
        <v>19"</v>
      </c>
      <c r="T1364" s="12" t="str">
        <f>(VW!S28)</f>
        <v>8.5"</v>
      </c>
      <c r="U1364" s="12" t="str">
        <f>(VW!T28)</f>
        <v>47</v>
      </c>
      <c r="V1364" s="12" t="str">
        <f>(VW!U28)</f>
        <v>5x112</v>
      </c>
      <c r="W1364" s="12">
        <f>(VW!V28)</f>
        <v>66.56</v>
      </c>
      <c r="X1364" s="8" t="str">
        <f>(VW!W28)</f>
        <v>High Offset</v>
      </c>
      <c r="Y1364" s="8">
        <f>(VW!X28)</f>
        <v>0</v>
      </c>
      <c r="Z1364" s="9" t="str">
        <f>(VW!Y28)</f>
        <v>225/35R19</v>
      </c>
      <c r="AA1364" s="8" t="str">
        <f>(VW!Z28)</f>
        <v>Mk6</v>
      </c>
      <c r="AB1364" s="8" t="str">
        <f>(VW!AA28)</f>
        <v>Included</v>
      </c>
      <c r="AC1364" s="8" t="str">
        <f>(VW!AB28)</f>
        <v>LBM1415027C60-ZN</v>
      </c>
      <c r="AD1364" s="8">
        <f>(VW!AC28)</f>
        <v>0</v>
      </c>
    </row>
    <row r="1365" spans="1:30" customFormat="1" x14ac:dyDescent="0.25">
      <c r="A1365" s="7" t="s">
        <v>1977</v>
      </c>
      <c r="B1365" s="8" t="str">
        <f>(VW!A29)</f>
        <v>Golf</v>
      </c>
      <c r="C1365" s="9" t="str">
        <f>(VW!B29)</f>
        <v>2008-2012</v>
      </c>
      <c r="D1365" s="59" t="str">
        <f>(VW!C29)</f>
        <v>FF10</v>
      </c>
      <c r="E1365" s="8" t="str">
        <f>(VW!D29)</f>
        <v>Liquid Metal</v>
      </c>
      <c r="F1365" s="8" t="str">
        <f>(VW!E29)</f>
        <v>10H908547013LM</v>
      </c>
      <c r="G1365" s="14">
        <f>(VW!F29)</f>
        <v>-8</v>
      </c>
      <c r="H1365" s="12" t="str">
        <f>(VW!G29)</f>
        <v>19"</v>
      </c>
      <c r="I1365" s="12" t="str">
        <f>(VW!H29)</f>
        <v>8.5"</v>
      </c>
      <c r="J1365" s="12" t="str">
        <f>(VW!I29)</f>
        <v>47</v>
      </c>
      <c r="K1365" s="12" t="str">
        <f>(VW!J29)</f>
        <v>5x112</v>
      </c>
      <c r="L1365" s="12">
        <f>(VW!K29)</f>
        <v>66.56</v>
      </c>
      <c r="M1365" s="8" t="str">
        <f>(VW!L29)</f>
        <v>High Offset</v>
      </c>
      <c r="N1365" s="8">
        <f>(VW!M29)</f>
        <v>0</v>
      </c>
      <c r="O1365" s="9" t="str">
        <f>(VW!N29)</f>
        <v>225/35R19</v>
      </c>
      <c r="P1365" s="60" t="str">
        <f>(VW!O29)</f>
        <v>FF10</v>
      </c>
      <c r="Q1365" s="8" t="str">
        <f>(VW!P29)</f>
        <v>10H908547013LM</v>
      </c>
      <c r="R1365" s="14">
        <f>(VW!Q29)</f>
        <v>-8</v>
      </c>
      <c r="S1365" s="12" t="str">
        <f>(VW!R29)</f>
        <v>19"</v>
      </c>
      <c r="T1365" s="12" t="str">
        <f>(VW!S29)</f>
        <v>8.5"</v>
      </c>
      <c r="U1365" s="12" t="str">
        <f>(VW!T29)</f>
        <v>47</v>
      </c>
      <c r="V1365" s="12" t="str">
        <f>(VW!U29)</f>
        <v>5x112</v>
      </c>
      <c r="W1365" s="12">
        <f>(VW!V29)</f>
        <v>66.56</v>
      </c>
      <c r="X1365" s="8" t="str">
        <f>(VW!W29)</f>
        <v>High Offset</v>
      </c>
      <c r="Y1365" s="8">
        <f>(VW!X29)</f>
        <v>0</v>
      </c>
      <c r="Z1365" s="9" t="str">
        <f>(VW!Y29)</f>
        <v>225/35R19</v>
      </c>
      <c r="AA1365" s="8" t="str">
        <f>(VW!Z29)</f>
        <v>Mk6</v>
      </c>
      <c r="AB1365" s="8" t="str">
        <f>(VW!AA29)</f>
        <v>Included</v>
      </c>
      <c r="AC1365" s="8" t="str">
        <f>(VW!AB29)</f>
        <v>LBM1415027C60-ZN</v>
      </c>
      <c r="AD1365" s="8">
        <f>(VW!AC29)</f>
        <v>0</v>
      </c>
    </row>
    <row r="1366" spans="1:30" customFormat="1" x14ac:dyDescent="0.25">
      <c r="A1366" s="7" t="s">
        <v>1977</v>
      </c>
      <c r="B1366" s="8" t="str">
        <f>(VW!A30)</f>
        <v>Golf</v>
      </c>
      <c r="C1366" s="9" t="str">
        <f>(VW!B30)</f>
        <v>2008-2012</v>
      </c>
      <c r="D1366" s="59" t="str">
        <f>(VW!C30)</f>
        <v>FF11</v>
      </c>
      <c r="E1366" s="8" t="str">
        <f>(VW!D30)</f>
        <v>Tarmac</v>
      </c>
      <c r="F1366" s="8" t="str">
        <f>(VW!E30)</f>
        <v>11H908547013TM</v>
      </c>
      <c r="G1366" s="14">
        <f>(VW!F30)</f>
        <v>4</v>
      </c>
      <c r="H1366" s="12" t="str">
        <f>(VW!G30)</f>
        <v>19"</v>
      </c>
      <c r="I1366" s="12" t="str">
        <f>(VW!H30)</f>
        <v>8.5"</v>
      </c>
      <c r="J1366" s="12" t="str">
        <f>(VW!I30)</f>
        <v>47</v>
      </c>
      <c r="K1366" s="12" t="str">
        <f>(VW!J30)</f>
        <v>5x112</v>
      </c>
      <c r="L1366" s="12">
        <f>(VW!K30)</f>
        <v>66.56</v>
      </c>
      <c r="M1366" s="8" t="str">
        <f>(VW!L30)</f>
        <v>High Offset</v>
      </c>
      <c r="N1366" s="8">
        <f>(VW!M30)</f>
        <v>0</v>
      </c>
      <c r="O1366" s="9" t="str">
        <f>(VW!N30)</f>
        <v>225/35R19</v>
      </c>
      <c r="P1366" s="60" t="str">
        <f>(VW!O30)</f>
        <v>FF11</v>
      </c>
      <c r="Q1366" s="8" t="str">
        <f>(VW!P30)</f>
        <v>11H908547013TM</v>
      </c>
      <c r="R1366" s="14">
        <f>(VW!Q30)</f>
        <v>4</v>
      </c>
      <c r="S1366" s="12" t="str">
        <f>(VW!R30)</f>
        <v>19"</v>
      </c>
      <c r="T1366" s="12" t="str">
        <f>(VW!S30)</f>
        <v>8.5"</v>
      </c>
      <c r="U1366" s="12" t="str">
        <f>(VW!T30)</f>
        <v>47</v>
      </c>
      <c r="V1366" s="12" t="str">
        <f>(VW!U30)</f>
        <v>5x112</v>
      </c>
      <c r="W1366" s="12">
        <f>(VW!V30)</f>
        <v>66.56</v>
      </c>
      <c r="X1366" s="8" t="str">
        <f>(VW!W30)</f>
        <v>High Offset</v>
      </c>
      <c r="Y1366" s="8">
        <f>(VW!X30)</f>
        <v>0</v>
      </c>
      <c r="Z1366" s="9" t="str">
        <f>(VW!Y30)</f>
        <v>225/35R19</v>
      </c>
      <c r="AA1366" s="8" t="str">
        <f>(VW!Z30)</f>
        <v>Mk6</v>
      </c>
      <c r="AB1366" s="8" t="str">
        <f>(VW!AA30)</f>
        <v>Included</v>
      </c>
      <c r="AC1366" s="8" t="str">
        <f>(VW!AB30)</f>
        <v>LBM1415027C60-ZN</v>
      </c>
      <c r="AD1366" s="8">
        <f>(VW!AC30)</f>
        <v>0</v>
      </c>
    </row>
    <row r="1367" spans="1:30" customFormat="1" x14ac:dyDescent="0.25">
      <c r="A1367" s="7" t="s">
        <v>1977</v>
      </c>
      <c r="B1367" s="8" t="str">
        <f>(VW!A31)</f>
        <v>Golf</v>
      </c>
      <c r="C1367" s="9" t="str">
        <f>(VW!B31)</f>
        <v>2008-2012</v>
      </c>
      <c r="D1367" s="59" t="str">
        <f>(VW!C31)</f>
        <v>FF11</v>
      </c>
      <c r="E1367" s="8" t="str">
        <f>(VW!D31)</f>
        <v>Liquid Metal</v>
      </c>
      <c r="F1367" s="8" t="str">
        <f>(VW!E31)</f>
        <v>11H908547013LM</v>
      </c>
      <c r="G1367" s="14">
        <f>(VW!F31)</f>
        <v>3</v>
      </c>
      <c r="H1367" s="12" t="str">
        <f>(VW!G31)</f>
        <v>19"</v>
      </c>
      <c r="I1367" s="12" t="str">
        <f>(VW!H31)</f>
        <v>8.5"</v>
      </c>
      <c r="J1367" s="12" t="str">
        <f>(VW!I31)</f>
        <v>47</v>
      </c>
      <c r="K1367" s="12" t="str">
        <f>(VW!J31)</f>
        <v>5x112</v>
      </c>
      <c r="L1367" s="12">
        <f>(VW!K31)</f>
        <v>66.56</v>
      </c>
      <c r="M1367" s="8" t="str">
        <f>(VW!L31)</f>
        <v>High Offset</v>
      </c>
      <c r="N1367" s="8">
        <f>(VW!M31)</f>
        <v>0</v>
      </c>
      <c r="O1367" s="9" t="str">
        <f>(VW!N31)</f>
        <v>225/35R19</v>
      </c>
      <c r="P1367" s="60" t="str">
        <f>(VW!O31)</f>
        <v>FF11</v>
      </c>
      <c r="Q1367" s="8" t="str">
        <f>(VW!P31)</f>
        <v>11H908547013LM</v>
      </c>
      <c r="R1367" s="14">
        <f>(VW!Q31)</f>
        <v>3</v>
      </c>
      <c r="S1367" s="12" t="str">
        <f>(VW!R31)</f>
        <v>19"</v>
      </c>
      <c r="T1367" s="12" t="str">
        <f>(VW!S31)</f>
        <v>8.5"</v>
      </c>
      <c r="U1367" s="12" t="str">
        <f>(VW!T31)</f>
        <v>47</v>
      </c>
      <c r="V1367" s="12" t="str">
        <f>(VW!U31)</f>
        <v>5x112</v>
      </c>
      <c r="W1367" s="12">
        <f>(VW!V31)</f>
        <v>66.56</v>
      </c>
      <c r="X1367" s="8" t="str">
        <f>(VW!W31)</f>
        <v>High Offset</v>
      </c>
      <c r="Y1367" s="8">
        <f>(VW!X31)</f>
        <v>0</v>
      </c>
      <c r="Z1367" s="9" t="str">
        <f>(VW!Y31)</f>
        <v>225/35R19</v>
      </c>
      <c r="AA1367" s="8" t="str">
        <f>(VW!Z31)</f>
        <v>Mk6</v>
      </c>
      <c r="AB1367" s="8" t="str">
        <f>(VW!AA31)</f>
        <v>Included</v>
      </c>
      <c r="AC1367" s="8" t="str">
        <f>(VW!AB31)</f>
        <v>LBM1415027C60-ZN</v>
      </c>
      <c r="AD1367" s="8">
        <f>(VW!AC31)</f>
        <v>0</v>
      </c>
    </row>
    <row r="1368" spans="1:30" customFormat="1" x14ac:dyDescent="0.25">
      <c r="A1368" s="7" t="s">
        <v>1977</v>
      </c>
      <c r="B1368" s="8" t="e">
        <f>(VW!#REF!)</f>
        <v>#REF!</v>
      </c>
      <c r="C1368" s="9" t="e">
        <f>(VW!#REF!)</f>
        <v>#REF!</v>
      </c>
      <c r="D1368" s="59" t="e">
        <f>(VW!#REF!)</f>
        <v>#REF!</v>
      </c>
      <c r="E1368" s="8" t="e">
        <f>(VW!#REF!)</f>
        <v>#REF!</v>
      </c>
      <c r="F1368" s="8" t="e">
        <f>(VW!#REF!)</f>
        <v>#REF!</v>
      </c>
      <c r="G1368" s="14" t="e">
        <f>(VW!#REF!)</f>
        <v>#REF!</v>
      </c>
      <c r="H1368" s="12" t="e">
        <f>(VW!#REF!)</f>
        <v>#REF!</v>
      </c>
      <c r="I1368" s="12" t="e">
        <f>(VW!#REF!)</f>
        <v>#REF!</v>
      </c>
      <c r="J1368" s="12" t="e">
        <f>(VW!#REF!)</f>
        <v>#REF!</v>
      </c>
      <c r="K1368" s="12" t="e">
        <f>(VW!#REF!)</f>
        <v>#REF!</v>
      </c>
      <c r="L1368" s="12" t="e">
        <f>(VW!#REF!)</f>
        <v>#REF!</v>
      </c>
      <c r="M1368" s="8" t="e">
        <f>(VW!#REF!)</f>
        <v>#REF!</v>
      </c>
      <c r="N1368" s="8" t="e">
        <f>(VW!#REF!)</f>
        <v>#REF!</v>
      </c>
      <c r="O1368" s="9" t="e">
        <f>(VW!#REF!)</f>
        <v>#REF!</v>
      </c>
      <c r="P1368" s="60" t="e">
        <f>(VW!#REF!)</f>
        <v>#REF!</v>
      </c>
      <c r="Q1368" s="8" t="e">
        <f>(VW!#REF!)</f>
        <v>#REF!</v>
      </c>
      <c r="R1368" s="14" t="e">
        <f>(VW!#REF!)</f>
        <v>#REF!</v>
      </c>
      <c r="S1368" s="12" t="e">
        <f>(VW!#REF!)</f>
        <v>#REF!</v>
      </c>
      <c r="T1368" s="12" t="e">
        <f>(VW!#REF!)</f>
        <v>#REF!</v>
      </c>
      <c r="U1368" s="12" t="e">
        <f>(VW!#REF!)</f>
        <v>#REF!</v>
      </c>
      <c r="V1368" s="12" t="e">
        <f>(VW!#REF!)</f>
        <v>#REF!</v>
      </c>
      <c r="W1368" s="12" t="e">
        <f>(VW!#REF!)</f>
        <v>#REF!</v>
      </c>
      <c r="X1368" s="8" t="e">
        <f>(VW!#REF!)</f>
        <v>#REF!</v>
      </c>
      <c r="Y1368" s="8" t="e">
        <f>(VW!#REF!)</f>
        <v>#REF!</v>
      </c>
      <c r="Z1368" s="9" t="e">
        <f>(VW!#REF!)</f>
        <v>#REF!</v>
      </c>
      <c r="AA1368" s="8" t="e">
        <f>(VW!#REF!)</f>
        <v>#REF!</v>
      </c>
      <c r="AB1368" s="8" t="e">
        <f>(VW!#REF!)</f>
        <v>#REF!</v>
      </c>
      <c r="AC1368" s="8" t="e">
        <f>(VW!#REF!)</f>
        <v>#REF!</v>
      </c>
      <c r="AD1368" s="8" t="e">
        <f>(VW!#REF!)</f>
        <v>#REF!</v>
      </c>
    </row>
    <row r="1369" spans="1:30" customFormat="1" x14ac:dyDescent="0.25">
      <c r="A1369" s="7" t="s">
        <v>1977</v>
      </c>
      <c r="B1369" s="8" t="e">
        <f>(VW!#REF!)</f>
        <v>#REF!</v>
      </c>
      <c r="C1369" s="9" t="e">
        <f>(VW!#REF!)</f>
        <v>#REF!</v>
      </c>
      <c r="D1369" s="59" t="e">
        <f>(VW!#REF!)</f>
        <v>#REF!</v>
      </c>
      <c r="E1369" s="8" t="e">
        <f>(VW!#REF!)</f>
        <v>#REF!</v>
      </c>
      <c r="F1369" s="8" t="e">
        <f>(VW!#REF!)</f>
        <v>#REF!</v>
      </c>
      <c r="G1369" s="14" t="e">
        <f>(VW!#REF!)</f>
        <v>#REF!</v>
      </c>
      <c r="H1369" s="12" t="e">
        <f>(VW!#REF!)</f>
        <v>#REF!</v>
      </c>
      <c r="I1369" s="12" t="e">
        <f>(VW!#REF!)</f>
        <v>#REF!</v>
      </c>
      <c r="J1369" s="12" t="e">
        <f>(VW!#REF!)</f>
        <v>#REF!</v>
      </c>
      <c r="K1369" s="12" t="e">
        <f>(VW!#REF!)</f>
        <v>#REF!</v>
      </c>
      <c r="L1369" s="12" t="e">
        <f>(VW!#REF!)</f>
        <v>#REF!</v>
      </c>
      <c r="M1369" s="8" t="e">
        <f>(VW!#REF!)</f>
        <v>#REF!</v>
      </c>
      <c r="N1369" s="8" t="e">
        <f>(VW!#REF!)</f>
        <v>#REF!</v>
      </c>
      <c r="O1369" s="9" t="e">
        <f>(VW!#REF!)</f>
        <v>#REF!</v>
      </c>
      <c r="P1369" s="60" t="e">
        <f>(VW!#REF!)</f>
        <v>#REF!</v>
      </c>
      <c r="Q1369" s="8" t="e">
        <f>(VW!#REF!)</f>
        <v>#REF!</v>
      </c>
      <c r="R1369" s="14" t="e">
        <f>(VW!#REF!)</f>
        <v>#REF!</v>
      </c>
      <c r="S1369" s="12" t="e">
        <f>(VW!#REF!)</f>
        <v>#REF!</v>
      </c>
      <c r="T1369" s="12" t="e">
        <f>(VW!#REF!)</f>
        <v>#REF!</v>
      </c>
      <c r="U1369" s="12" t="e">
        <f>(VW!#REF!)</f>
        <v>#REF!</v>
      </c>
      <c r="V1369" s="12" t="e">
        <f>(VW!#REF!)</f>
        <v>#REF!</v>
      </c>
      <c r="W1369" s="12" t="e">
        <f>(VW!#REF!)</f>
        <v>#REF!</v>
      </c>
      <c r="X1369" s="8" t="e">
        <f>(VW!#REF!)</f>
        <v>#REF!</v>
      </c>
      <c r="Y1369" s="8" t="e">
        <f>(VW!#REF!)</f>
        <v>#REF!</v>
      </c>
      <c r="Z1369" s="9" t="e">
        <f>(VW!#REF!)</f>
        <v>#REF!</v>
      </c>
      <c r="AA1369" s="8" t="e">
        <f>(VW!#REF!)</f>
        <v>#REF!</v>
      </c>
      <c r="AB1369" s="8" t="e">
        <f>(VW!#REF!)</f>
        <v>#REF!</v>
      </c>
      <c r="AC1369" s="8" t="e">
        <f>(VW!#REF!)</f>
        <v>#REF!</v>
      </c>
      <c r="AD1369" s="8" t="e">
        <f>(VW!#REF!)</f>
        <v>#REF!</v>
      </c>
    </row>
    <row r="1370" spans="1:30" customFormat="1" x14ac:dyDescent="0.25">
      <c r="A1370" s="7" t="s">
        <v>1977</v>
      </c>
      <c r="B1370" s="8" t="str">
        <f>(VW!A32)</f>
        <v>Golf</v>
      </c>
      <c r="C1370" s="9" t="str">
        <f>(VW!B32)</f>
        <v>2008-2012</v>
      </c>
      <c r="D1370" s="59" t="str">
        <f>(VW!C32)</f>
        <v>FF15</v>
      </c>
      <c r="E1370" s="8" t="str">
        <f>(VW!D32)</f>
        <v>Tarmac</v>
      </c>
      <c r="F1370" s="8" t="str">
        <f>(VW!E32)</f>
        <v>15H908547013TM</v>
      </c>
      <c r="G1370" s="14">
        <f>(VW!F32)</f>
        <v>32</v>
      </c>
      <c r="H1370" s="12" t="str">
        <f>(VW!G32)</f>
        <v>19"</v>
      </c>
      <c r="I1370" s="12" t="str">
        <f>(VW!H32)</f>
        <v>8.5"</v>
      </c>
      <c r="J1370" s="12" t="str">
        <f>(VW!I32)</f>
        <v>47</v>
      </c>
      <c r="K1370" s="12" t="str">
        <f>(VW!J32)</f>
        <v>5x112</v>
      </c>
      <c r="L1370" s="12">
        <f>(VW!K32)</f>
        <v>66.56</v>
      </c>
      <c r="M1370" s="8" t="str">
        <f>(VW!L32)</f>
        <v>High Offset</v>
      </c>
      <c r="N1370" s="8">
        <f>(VW!M32)</f>
        <v>22.2</v>
      </c>
      <c r="O1370" s="9" t="str">
        <f>(VW!N32)</f>
        <v>225/35R19</v>
      </c>
      <c r="P1370" s="60" t="str">
        <f>(VW!O32)</f>
        <v>FF15</v>
      </c>
      <c r="Q1370" s="8" t="str">
        <f>(VW!P32)</f>
        <v>15H908547013TM</v>
      </c>
      <c r="R1370" s="14">
        <f>(VW!Q32)</f>
        <v>32</v>
      </c>
      <c r="S1370" s="12" t="str">
        <f>(VW!R32)</f>
        <v>19"</v>
      </c>
      <c r="T1370" s="12" t="str">
        <f>(VW!S32)</f>
        <v>8.5"</v>
      </c>
      <c r="U1370" s="12" t="str">
        <f>(VW!T32)</f>
        <v>47</v>
      </c>
      <c r="V1370" s="12" t="str">
        <f>(VW!U32)</f>
        <v>5x112</v>
      </c>
      <c r="W1370" s="12">
        <f>(VW!V32)</f>
        <v>66.56</v>
      </c>
      <c r="X1370" s="8" t="str">
        <f>(VW!W32)</f>
        <v>High Offset</v>
      </c>
      <c r="Y1370" s="8">
        <f>(VW!X32)</f>
        <v>22.2</v>
      </c>
      <c r="Z1370" s="9" t="str">
        <f>(VW!Y32)</f>
        <v>225/35R19</v>
      </c>
      <c r="AA1370" s="8" t="str">
        <f>(VW!Z32)</f>
        <v>Mk6</v>
      </c>
      <c r="AB1370" s="8" t="str">
        <f>(VW!AA32)</f>
        <v>Included</v>
      </c>
      <c r="AC1370" s="8" t="str">
        <f>(VW!AB32)</f>
        <v>LBM1415027C60-ZN</v>
      </c>
      <c r="AD1370" s="8" t="str">
        <f>(VW!AC32)</f>
        <v>HR666-571</v>
      </c>
    </row>
    <row r="1371" spans="1:30" customFormat="1" x14ac:dyDescent="0.25">
      <c r="A1371" s="7" t="s">
        <v>1977</v>
      </c>
      <c r="B1371" s="8" t="str">
        <f>(VW!A33)</f>
        <v>Golf</v>
      </c>
      <c r="C1371" s="9" t="str">
        <f>(VW!B33)</f>
        <v>2008-2012</v>
      </c>
      <c r="D1371" s="59" t="str">
        <f>(VW!C33)</f>
        <v>FF15</v>
      </c>
      <c r="E1371" s="8" t="str">
        <f>(VW!D33)</f>
        <v>Liquid Silver</v>
      </c>
      <c r="F1371" s="8" t="str">
        <f>(VW!E33)</f>
        <v>15H908547013LS</v>
      </c>
      <c r="G1371" s="14">
        <f>(VW!F33)</f>
        <v>8</v>
      </c>
      <c r="H1371" s="12" t="str">
        <f>(VW!G33)</f>
        <v>19"</v>
      </c>
      <c r="I1371" s="12" t="str">
        <f>(VW!H33)</f>
        <v>8.5"</v>
      </c>
      <c r="J1371" s="12" t="str">
        <f>(VW!I33)</f>
        <v>47</v>
      </c>
      <c r="K1371" s="12" t="str">
        <f>(VW!J33)</f>
        <v>5x112</v>
      </c>
      <c r="L1371" s="12">
        <f>(VW!K33)</f>
        <v>66.56</v>
      </c>
      <c r="M1371" s="8" t="str">
        <f>(VW!L33)</f>
        <v>High Offset</v>
      </c>
      <c r="N1371" s="8">
        <f>(VW!M33)</f>
        <v>22.2</v>
      </c>
      <c r="O1371" s="9" t="str">
        <f>(VW!N33)</f>
        <v>225/35R19</v>
      </c>
      <c r="P1371" s="60" t="str">
        <f>(VW!O33)</f>
        <v>FF15</v>
      </c>
      <c r="Q1371" s="8" t="str">
        <f>(VW!P33)</f>
        <v>15H908547013LS</v>
      </c>
      <c r="R1371" s="14">
        <f>(VW!Q33)</f>
        <v>8</v>
      </c>
      <c r="S1371" s="12" t="str">
        <f>(VW!R33)</f>
        <v>19"</v>
      </c>
      <c r="T1371" s="12" t="str">
        <f>(VW!S33)</f>
        <v>8.5"</v>
      </c>
      <c r="U1371" s="12" t="str">
        <f>(VW!T33)</f>
        <v>47</v>
      </c>
      <c r="V1371" s="12" t="str">
        <f>(VW!U33)</f>
        <v>5x112</v>
      </c>
      <c r="W1371" s="12">
        <f>(VW!V33)</f>
        <v>66.56</v>
      </c>
      <c r="X1371" s="8" t="str">
        <f>(VW!W33)</f>
        <v>High Offset</v>
      </c>
      <c r="Y1371" s="8">
        <f>(VW!X33)</f>
        <v>22.2</v>
      </c>
      <c r="Z1371" s="9" t="str">
        <f>(VW!Y33)</f>
        <v>225/35R19</v>
      </c>
      <c r="AA1371" s="8" t="str">
        <f>(VW!Z33)</f>
        <v>Mk6</v>
      </c>
      <c r="AB1371" s="8">
        <f>(VW!AA33)</f>
        <v>0</v>
      </c>
      <c r="AC1371" s="8" t="str">
        <f>(VW!AB33)</f>
        <v>LBM1415027C60-ZN</v>
      </c>
      <c r="AD1371" s="8" t="str">
        <f>(VW!AC33)</f>
        <v>HR666-571</v>
      </c>
    </row>
    <row r="1372" spans="1:30" customFormat="1" x14ac:dyDescent="0.25">
      <c r="A1372" s="7" t="s">
        <v>1977</v>
      </c>
      <c r="B1372" s="8" t="str">
        <f>(VW!A34)</f>
        <v>Golf</v>
      </c>
      <c r="C1372" s="9" t="str">
        <f>(VW!B34)</f>
        <v>2012-2020</v>
      </c>
      <c r="D1372" s="59" t="str">
        <f>(VW!C34)</f>
        <v>FF01</v>
      </c>
      <c r="E1372" s="8" t="str">
        <f>(VW!D34)</f>
        <v>Tarmac</v>
      </c>
      <c r="F1372" s="8" t="str">
        <f>(VW!E34)</f>
        <v>01H908547013TM</v>
      </c>
      <c r="G1372" s="14">
        <f>(VW!F34)</f>
        <v>10</v>
      </c>
      <c r="H1372" s="12" t="str">
        <f>(VW!G34)</f>
        <v>19"</v>
      </c>
      <c r="I1372" s="12" t="str">
        <f>(VW!H34)</f>
        <v>8.5"</v>
      </c>
      <c r="J1372" s="12" t="str">
        <f>(VW!I34)</f>
        <v>47</v>
      </c>
      <c r="K1372" s="12" t="str">
        <f>(VW!J34)</f>
        <v>5x112</v>
      </c>
      <c r="L1372" s="12">
        <f>(VW!K34)</f>
        <v>66.56</v>
      </c>
      <c r="M1372" s="8" t="str">
        <f>(VW!L34)</f>
        <v>High Offset</v>
      </c>
      <c r="N1372" s="8">
        <f>(VW!M34)</f>
        <v>23.2</v>
      </c>
      <c r="O1372" s="9" t="str">
        <f>(VW!N34)</f>
        <v>235/35R19: OEM, 255/30R19: Max Up-Size</v>
      </c>
      <c r="P1372" s="60" t="str">
        <f>(VW!O34)</f>
        <v>FF01</v>
      </c>
      <c r="Q1372" s="8" t="str">
        <f>(VW!P34)</f>
        <v>01H908547013TM</v>
      </c>
      <c r="R1372" s="14">
        <f>(VW!Q34)</f>
        <v>10</v>
      </c>
      <c r="S1372" s="12" t="str">
        <f>(VW!R34)</f>
        <v>19"</v>
      </c>
      <c r="T1372" s="12" t="str">
        <f>(VW!S34)</f>
        <v>8.5"</v>
      </c>
      <c r="U1372" s="12" t="str">
        <f>(VW!T34)</f>
        <v>47</v>
      </c>
      <c r="V1372" s="12" t="str">
        <f>(VW!U34)</f>
        <v>5x112</v>
      </c>
      <c r="W1372" s="12">
        <f>(VW!V34)</f>
        <v>66.56</v>
      </c>
      <c r="X1372" s="8" t="str">
        <f>(VW!W34)</f>
        <v>High Offset</v>
      </c>
      <c r="Y1372" s="8">
        <f>(VW!X34)</f>
        <v>23.2</v>
      </c>
      <c r="Z1372" s="9" t="str">
        <f>(VW!Y34)</f>
        <v>235/35R19: OEM, 255/30R19: Max Up-Size</v>
      </c>
      <c r="AA1372" s="8" t="str">
        <f>(VW!Z34)</f>
        <v>Mk7</v>
      </c>
      <c r="AB1372" s="8" t="str">
        <f>(VW!AA34)</f>
        <v>Included</v>
      </c>
      <c r="AC1372" s="8" t="str">
        <f>(VW!AB34)</f>
        <v>LBM1415027C60-ZN</v>
      </c>
      <c r="AD1372" s="8" t="str">
        <f>(VW!AC34)</f>
        <v>HR666-571</v>
      </c>
    </row>
    <row r="1373" spans="1:30" customFormat="1" x14ac:dyDescent="0.25">
      <c r="A1373" s="7" t="s">
        <v>1977</v>
      </c>
      <c r="B1373" s="8" t="str">
        <f>(VW!A35)</f>
        <v>Golf</v>
      </c>
      <c r="C1373" s="9" t="str">
        <f>(VW!B35)</f>
        <v>2012-2020</v>
      </c>
      <c r="D1373" s="59" t="str">
        <f>(VW!C35)</f>
        <v>FF01</v>
      </c>
      <c r="E1373" s="8" t="str">
        <f>(VW!D35)</f>
        <v>Liquid Silver</v>
      </c>
      <c r="F1373" s="8" t="str">
        <f>(VW!E35)</f>
        <v>01H908547013LS</v>
      </c>
      <c r="G1373" s="14">
        <f>(VW!F35)</f>
        <v>1</v>
      </c>
      <c r="H1373" s="12" t="str">
        <f>(VW!G35)</f>
        <v>19"</v>
      </c>
      <c r="I1373" s="12" t="str">
        <f>(VW!H35)</f>
        <v>8.5"</v>
      </c>
      <c r="J1373" s="12" t="str">
        <f>(VW!I35)</f>
        <v>47</v>
      </c>
      <c r="K1373" s="12" t="str">
        <f>(VW!J35)</f>
        <v>5x112</v>
      </c>
      <c r="L1373" s="12">
        <f>(VW!K35)</f>
        <v>66.56</v>
      </c>
      <c r="M1373" s="8" t="str">
        <f>(VW!L35)</f>
        <v>High Offset</v>
      </c>
      <c r="N1373" s="8">
        <f>(VW!M35)</f>
        <v>23.2</v>
      </c>
      <c r="O1373" s="9" t="str">
        <f>(VW!N35)</f>
        <v>235/35R19: OEM, 255/30R19: Max Up-Size</v>
      </c>
      <c r="P1373" s="60" t="str">
        <f>(VW!O35)</f>
        <v>FF01</v>
      </c>
      <c r="Q1373" s="8" t="str">
        <f>(VW!P35)</f>
        <v>01H908547013LS</v>
      </c>
      <c r="R1373" s="14">
        <f>(VW!Q35)</f>
        <v>1</v>
      </c>
      <c r="S1373" s="12" t="str">
        <f>(VW!R35)</f>
        <v>19"</v>
      </c>
      <c r="T1373" s="12" t="str">
        <f>(VW!S35)</f>
        <v>8.5"</v>
      </c>
      <c r="U1373" s="12" t="str">
        <f>(VW!T35)</f>
        <v>47</v>
      </c>
      <c r="V1373" s="12" t="str">
        <f>(VW!U35)</f>
        <v>5x112</v>
      </c>
      <c r="W1373" s="12">
        <f>(VW!V35)</f>
        <v>66.56</v>
      </c>
      <c r="X1373" s="8" t="str">
        <f>(VW!W35)</f>
        <v>High Offset</v>
      </c>
      <c r="Y1373" s="8">
        <f>(VW!X35)</f>
        <v>23.2</v>
      </c>
      <c r="Z1373" s="9" t="str">
        <f>(VW!Y35)</f>
        <v>235/35R19: OEM, 255/30R19: Max Up-Size</v>
      </c>
      <c r="AA1373" s="8" t="str">
        <f>(VW!Z35)</f>
        <v>Mk7</v>
      </c>
      <c r="AB1373" s="8">
        <f>(VW!AA35)</f>
        <v>0</v>
      </c>
      <c r="AC1373" s="8" t="str">
        <f>(VW!AB35)</f>
        <v>LBM1415027C60-ZN</v>
      </c>
      <c r="AD1373" s="8" t="str">
        <f>(VW!AC35)</f>
        <v>HR666-571</v>
      </c>
    </row>
    <row r="1374" spans="1:30" customFormat="1" x14ac:dyDescent="0.25">
      <c r="A1374" s="7" t="s">
        <v>1977</v>
      </c>
      <c r="B1374" s="8" t="str">
        <f>(VW!A36)</f>
        <v>Golf</v>
      </c>
      <c r="C1374" s="9" t="str">
        <f>(VW!B36)</f>
        <v>2012-2020</v>
      </c>
      <c r="D1374" s="59" t="str">
        <f>(VW!C36)</f>
        <v>FF04</v>
      </c>
      <c r="E1374" s="8" t="str">
        <f>(VW!D36)</f>
        <v>Tarmac</v>
      </c>
      <c r="F1374" s="8" t="str">
        <f>(VW!E36)</f>
        <v>04H908547013TM</v>
      </c>
      <c r="G1374" s="14">
        <f>(VW!F36)</f>
        <v>17</v>
      </c>
      <c r="H1374" s="12" t="str">
        <f>(VW!G36)</f>
        <v>19"</v>
      </c>
      <c r="I1374" s="12" t="str">
        <f>(VW!H36)</f>
        <v>8.5"</v>
      </c>
      <c r="J1374" s="12" t="str">
        <f>(VW!I36)</f>
        <v>47</v>
      </c>
      <c r="K1374" s="12" t="str">
        <f>(VW!J36)</f>
        <v>5x112</v>
      </c>
      <c r="L1374" s="12">
        <f>(VW!K36)</f>
        <v>66.56</v>
      </c>
      <c r="M1374" s="8" t="str">
        <f>(VW!L36)</f>
        <v>High Offset</v>
      </c>
      <c r="N1374" s="8">
        <f>(VW!M36)</f>
        <v>22.8</v>
      </c>
      <c r="O1374" s="9" t="str">
        <f>(VW!N36)</f>
        <v>235/35R19: OEM 255/30R19: Max Up-Size</v>
      </c>
      <c r="P1374" s="60" t="str">
        <f>(VW!O36)</f>
        <v>FF04</v>
      </c>
      <c r="Q1374" s="8" t="str">
        <f>(VW!P36)</f>
        <v>04H908547013TM</v>
      </c>
      <c r="R1374" s="14">
        <f>(VW!Q36)</f>
        <v>17</v>
      </c>
      <c r="S1374" s="12" t="str">
        <f>(VW!R36)</f>
        <v>19"</v>
      </c>
      <c r="T1374" s="12" t="str">
        <f>(VW!S36)</f>
        <v>8.5"</v>
      </c>
      <c r="U1374" s="12" t="str">
        <f>(VW!T36)</f>
        <v>47</v>
      </c>
      <c r="V1374" s="12" t="str">
        <f>(VW!U36)</f>
        <v>5x112</v>
      </c>
      <c r="W1374" s="12">
        <f>(VW!V36)</f>
        <v>66.56</v>
      </c>
      <c r="X1374" s="8" t="str">
        <f>(VW!W36)</f>
        <v>High Offset</v>
      </c>
      <c r="Y1374" s="8">
        <f>(VW!X36)</f>
        <v>22.8</v>
      </c>
      <c r="Z1374" s="9" t="str">
        <f>(VW!Y36)</f>
        <v>235/35R19: OEM 255/30R19: Max Up-Size</v>
      </c>
      <c r="AA1374" s="8" t="str">
        <f>(VW!Z36)</f>
        <v>Mk7</v>
      </c>
      <c r="AB1374" s="8" t="str">
        <f>(VW!AA36)</f>
        <v>Included</v>
      </c>
      <c r="AC1374" s="8" t="str">
        <f>(VW!AB36)</f>
        <v>LBM1415027C60-ZN</v>
      </c>
      <c r="AD1374" s="8" t="str">
        <f>(VW!AC36)</f>
        <v>HR666-571</v>
      </c>
    </row>
    <row r="1375" spans="1:30" customFormat="1" x14ac:dyDescent="0.25">
      <c r="A1375" s="7" t="s">
        <v>1977</v>
      </c>
      <c r="B1375" s="8" t="str">
        <f>(VW!A37)</f>
        <v>Golf</v>
      </c>
      <c r="C1375" s="9" t="str">
        <f>(VW!B37)</f>
        <v>2012-2020</v>
      </c>
      <c r="D1375" s="59" t="str">
        <f>(VW!C37)</f>
        <v>FF04</v>
      </c>
      <c r="E1375" s="8" t="str">
        <f>(VW!D37)</f>
        <v>Liquid Metal</v>
      </c>
      <c r="F1375" s="8" t="str">
        <f>(VW!E37)</f>
        <v>04H908547013LM</v>
      </c>
      <c r="G1375" s="14">
        <f>(VW!F37)</f>
        <v>19</v>
      </c>
      <c r="H1375" s="12" t="str">
        <f>(VW!G37)</f>
        <v>19"</v>
      </c>
      <c r="I1375" s="12" t="str">
        <f>(VW!H37)</f>
        <v>8.5"</v>
      </c>
      <c r="J1375" s="12" t="str">
        <f>(VW!I37)</f>
        <v>47</v>
      </c>
      <c r="K1375" s="12" t="str">
        <f>(VW!J37)</f>
        <v>5x112</v>
      </c>
      <c r="L1375" s="12">
        <f>(VW!K37)</f>
        <v>66.56</v>
      </c>
      <c r="M1375" s="8" t="str">
        <f>(VW!L37)</f>
        <v>High Offset</v>
      </c>
      <c r="N1375" s="8">
        <f>(VW!M37)</f>
        <v>22.8</v>
      </c>
      <c r="O1375" s="9" t="str">
        <f>(VW!N37)</f>
        <v>235/35R19: OEM 255/30R19: Max Up-Size</v>
      </c>
      <c r="P1375" s="60" t="str">
        <f>(VW!O37)</f>
        <v>FF04</v>
      </c>
      <c r="Q1375" s="8" t="str">
        <f>(VW!P37)</f>
        <v>04H908547013LM</v>
      </c>
      <c r="R1375" s="14">
        <f>(VW!Q37)</f>
        <v>19</v>
      </c>
      <c r="S1375" s="12" t="str">
        <f>(VW!R37)</f>
        <v>19"</v>
      </c>
      <c r="T1375" s="12" t="str">
        <f>(VW!S37)</f>
        <v>8.5"</v>
      </c>
      <c r="U1375" s="12" t="str">
        <f>(VW!T37)</f>
        <v>47</v>
      </c>
      <c r="V1375" s="12" t="str">
        <f>(VW!U37)</f>
        <v>5x112</v>
      </c>
      <c r="W1375" s="12">
        <f>(VW!V37)</f>
        <v>66.56</v>
      </c>
      <c r="X1375" s="8" t="str">
        <f>(VW!W37)</f>
        <v>High Offset</v>
      </c>
      <c r="Y1375" s="8">
        <f>(VW!X37)</f>
        <v>22.8</v>
      </c>
      <c r="Z1375" s="9" t="str">
        <f>(VW!Y37)</f>
        <v>235/35R19: OEM 255/30R19: Max Up-Size</v>
      </c>
      <c r="AA1375" s="8" t="str">
        <f>(VW!Z37)</f>
        <v>Mk7</v>
      </c>
      <c r="AB1375" s="8">
        <f>(VW!AA37)</f>
        <v>0</v>
      </c>
      <c r="AC1375" s="8" t="str">
        <f>(VW!AB37)</f>
        <v>LBM1415027C60-ZN</v>
      </c>
      <c r="AD1375" s="8" t="str">
        <f>(VW!AC37)</f>
        <v>HR666-571</v>
      </c>
    </row>
    <row r="1376" spans="1:30" customFormat="1" x14ac:dyDescent="0.25">
      <c r="A1376" s="7" t="s">
        <v>1977</v>
      </c>
      <c r="B1376" s="8" t="str">
        <f>(VW!A38)</f>
        <v>Golf</v>
      </c>
      <c r="C1376" s="9" t="str">
        <f>(VW!B38)</f>
        <v>2012-2020</v>
      </c>
      <c r="D1376" s="59" t="str">
        <f>(VW!C38)</f>
        <v>FF10</v>
      </c>
      <c r="E1376" s="8" t="str">
        <f>(VW!D38)</f>
        <v>Tarmac</v>
      </c>
      <c r="F1376" s="8" t="str">
        <f>(VW!E38)</f>
        <v>10H908547013TM</v>
      </c>
      <c r="G1376" s="14">
        <f>(VW!F38)</f>
        <v>-3</v>
      </c>
      <c r="H1376" s="12" t="str">
        <f>(VW!G38)</f>
        <v>19"</v>
      </c>
      <c r="I1376" s="12" t="str">
        <f>(VW!H38)</f>
        <v>8.5"</v>
      </c>
      <c r="J1376" s="12" t="str">
        <f>(VW!I38)</f>
        <v>47</v>
      </c>
      <c r="K1376" s="12" t="str">
        <f>(VW!J38)</f>
        <v>5x112</v>
      </c>
      <c r="L1376" s="12">
        <f>(VW!K38)</f>
        <v>66.56</v>
      </c>
      <c r="M1376" s="8" t="str">
        <f>(VW!L38)</f>
        <v>High Offset</v>
      </c>
      <c r="N1376" s="8">
        <f>(VW!M38)</f>
        <v>0</v>
      </c>
      <c r="O1376" s="9" t="str">
        <f>(VW!N38)</f>
        <v>235/35R19 OEM, 255/30R19 Up-Size</v>
      </c>
      <c r="P1376" s="60" t="str">
        <f>(VW!O38)</f>
        <v>FF10</v>
      </c>
      <c r="Q1376" s="8" t="str">
        <f>(VW!P38)</f>
        <v>10H908547013TM</v>
      </c>
      <c r="R1376" s="14">
        <f>(VW!Q38)</f>
        <v>-3</v>
      </c>
      <c r="S1376" s="12" t="str">
        <f>(VW!R38)</f>
        <v>19"</v>
      </c>
      <c r="T1376" s="12" t="str">
        <f>(VW!S38)</f>
        <v>8.5"</v>
      </c>
      <c r="U1376" s="12" t="str">
        <f>(VW!T38)</f>
        <v>47</v>
      </c>
      <c r="V1376" s="12" t="str">
        <f>(VW!U38)</f>
        <v>5x112</v>
      </c>
      <c r="W1376" s="12">
        <f>(VW!V38)</f>
        <v>66.56</v>
      </c>
      <c r="X1376" s="8" t="str">
        <f>(VW!W38)</f>
        <v>High Offset</v>
      </c>
      <c r="Y1376" s="8">
        <f>(VW!X38)</f>
        <v>0</v>
      </c>
      <c r="Z1376" s="9" t="str">
        <f>(VW!Y38)</f>
        <v>235/35R19 OEM, 255/30R19 Up-Size</v>
      </c>
      <c r="AA1376" s="8" t="str">
        <f>(VW!Z38)</f>
        <v>Mk7</v>
      </c>
      <c r="AB1376" s="8" t="str">
        <f>(VW!AA38)</f>
        <v>Included</v>
      </c>
      <c r="AC1376" s="8" t="str">
        <f>(VW!AB38)</f>
        <v>LBM1415027C60-ZN</v>
      </c>
      <c r="AD1376" s="8" t="str">
        <f>(VW!AC38)</f>
        <v>HR666-571</v>
      </c>
    </row>
    <row r="1377" spans="1:30" customFormat="1" x14ac:dyDescent="0.25">
      <c r="A1377" s="7" t="s">
        <v>1977</v>
      </c>
      <c r="B1377" s="8" t="str">
        <f>(VW!A39)</f>
        <v>Golf</v>
      </c>
      <c r="C1377" s="9" t="str">
        <f>(VW!B39)</f>
        <v>2012-2020</v>
      </c>
      <c r="D1377" s="59" t="str">
        <f>(VW!C39)</f>
        <v>FF10</v>
      </c>
      <c r="E1377" s="8" t="str">
        <f>(VW!D39)</f>
        <v>Liquid Metal</v>
      </c>
      <c r="F1377" s="8" t="str">
        <f>(VW!E39)</f>
        <v>10H908547013LM</v>
      </c>
      <c r="G1377" s="14">
        <f>(VW!F39)</f>
        <v>-8</v>
      </c>
      <c r="H1377" s="12" t="str">
        <f>(VW!G39)</f>
        <v>19"</v>
      </c>
      <c r="I1377" s="12" t="str">
        <f>(VW!H39)</f>
        <v>8.5"</v>
      </c>
      <c r="J1377" s="12" t="str">
        <f>(VW!I39)</f>
        <v>47</v>
      </c>
      <c r="K1377" s="12" t="str">
        <f>(VW!J39)</f>
        <v>5x112</v>
      </c>
      <c r="L1377" s="12">
        <f>(VW!K39)</f>
        <v>66.56</v>
      </c>
      <c r="M1377" s="8" t="str">
        <f>(VW!L39)</f>
        <v>High Offset</v>
      </c>
      <c r="N1377" s="8">
        <f>(VW!M39)</f>
        <v>0</v>
      </c>
      <c r="O1377" s="9" t="str">
        <f>(VW!N39)</f>
        <v>235/35R19 OEM, 255/30R19 Up-Size</v>
      </c>
      <c r="P1377" s="60" t="str">
        <f>(VW!O39)</f>
        <v>FF10</v>
      </c>
      <c r="Q1377" s="8" t="str">
        <f>(VW!P39)</f>
        <v>10H908547013LM</v>
      </c>
      <c r="R1377" s="14">
        <f>(VW!Q39)</f>
        <v>-8</v>
      </c>
      <c r="S1377" s="12" t="str">
        <f>(VW!R39)</f>
        <v>19"</v>
      </c>
      <c r="T1377" s="12" t="str">
        <f>(VW!S39)</f>
        <v>8.5"</v>
      </c>
      <c r="U1377" s="12" t="str">
        <f>(VW!T39)</f>
        <v>47</v>
      </c>
      <c r="V1377" s="12" t="str">
        <f>(VW!U39)</f>
        <v>5x112</v>
      </c>
      <c r="W1377" s="12">
        <f>(VW!V39)</f>
        <v>66.56</v>
      </c>
      <c r="X1377" s="8" t="str">
        <f>(VW!W39)</f>
        <v>High Offset</v>
      </c>
      <c r="Y1377" s="8">
        <f>(VW!X39)</f>
        <v>0</v>
      </c>
      <c r="Z1377" s="9" t="str">
        <f>(VW!Y39)</f>
        <v>235/35R19 OEM, 255/30R19 Up-Size</v>
      </c>
      <c r="AA1377" s="8" t="str">
        <f>(VW!Z39)</f>
        <v>Mk7</v>
      </c>
      <c r="AB1377" s="8" t="str">
        <f>(VW!AA39)</f>
        <v>Included</v>
      </c>
      <c r="AC1377" s="8" t="str">
        <f>(VW!AB39)</f>
        <v>LBM1415027C60-ZN</v>
      </c>
      <c r="AD1377" s="8" t="str">
        <f>(VW!AC39)</f>
        <v>HR666-571</v>
      </c>
    </row>
    <row r="1378" spans="1:30" customFormat="1" x14ac:dyDescent="0.25">
      <c r="A1378" s="7" t="s">
        <v>1977</v>
      </c>
      <c r="B1378" s="8" t="str">
        <f>(VW!A40)</f>
        <v>Golf</v>
      </c>
      <c r="C1378" s="9" t="str">
        <f>(VW!B40)</f>
        <v>2012-2020</v>
      </c>
      <c r="D1378" s="59" t="str">
        <f>(VW!C40)</f>
        <v>FF11</v>
      </c>
      <c r="E1378" s="8" t="str">
        <f>(VW!D40)</f>
        <v>Tarmac</v>
      </c>
      <c r="F1378" s="8" t="str">
        <f>(VW!E40)</f>
        <v>11H908547013TM</v>
      </c>
      <c r="G1378" s="14">
        <f>(VW!F40)</f>
        <v>4</v>
      </c>
      <c r="H1378" s="12" t="str">
        <f>(VW!G40)</f>
        <v>19"</v>
      </c>
      <c r="I1378" s="12" t="str">
        <f>(VW!H40)</f>
        <v>8.5"</v>
      </c>
      <c r="J1378" s="12" t="str">
        <f>(VW!I40)</f>
        <v>47</v>
      </c>
      <c r="K1378" s="12" t="str">
        <f>(VW!J40)</f>
        <v>5x112</v>
      </c>
      <c r="L1378" s="12">
        <f>(VW!K40)</f>
        <v>66.56</v>
      </c>
      <c r="M1378" s="8" t="str">
        <f>(VW!L40)</f>
        <v>High Offset</v>
      </c>
      <c r="N1378" s="8">
        <f>(VW!M40)</f>
        <v>0</v>
      </c>
      <c r="O1378" s="9" t="str">
        <f>(VW!N40)</f>
        <v>235/35R19 OEM, 255/30R19 Up-Size</v>
      </c>
      <c r="P1378" s="60" t="str">
        <f>(VW!O40)</f>
        <v>FF11</v>
      </c>
      <c r="Q1378" s="8" t="str">
        <f>(VW!P40)</f>
        <v>11H908547013TM</v>
      </c>
      <c r="R1378" s="14">
        <f>(VW!Q40)</f>
        <v>4</v>
      </c>
      <c r="S1378" s="12" t="str">
        <f>(VW!R40)</f>
        <v>19"</v>
      </c>
      <c r="T1378" s="12" t="str">
        <f>(VW!S40)</f>
        <v>8.5"</v>
      </c>
      <c r="U1378" s="12" t="str">
        <f>(VW!T40)</f>
        <v>47</v>
      </c>
      <c r="V1378" s="12" t="str">
        <f>(VW!U40)</f>
        <v>5x112</v>
      </c>
      <c r="W1378" s="12">
        <f>(VW!V40)</f>
        <v>66.56</v>
      </c>
      <c r="X1378" s="8" t="str">
        <f>(VW!W40)</f>
        <v>High Offset</v>
      </c>
      <c r="Y1378" s="8">
        <f>(VW!X40)</f>
        <v>0</v>
      </c>
      <c r="Z1378" s="9" t="str">
        <f>(VW!Y40)</f>
        <v>235/35R19 OEM, 255/30R19 Up-Size</v>
      </c>
      <c r="AA1378" s="8" t="str">
        <f>(VW!Z40)</f>
        <v>Mk7</v>
      </c>
      <c r="AB1378" s="8" t="str">
        <f>(VW!AA40)</f>
        <v>Included</v>
      </c>
      <c r="AC1378" s="8" t="str">
        <f>(VW!AB40)</f>
        <v>LBM1415027C60-ZN</v>
      </c>
      <c r="AD1378" s="8" t="str">
        <f>(VW!AC40)</f>
        <v>HR666-571</v>
      </c>
    </row>
    <row r="1379" spans="1:30" customFormat="1" x14ac:dyDescent="0.25">
      <c r="A1379" s="7" t="s">
        <v>1977</v>
      </c>
      <c r="B1379" s="8" t="str">
        <f>(VW!A41)</f>
        <v>Golf</v>
      </c>
      <c r="C1379" s="9" t="str">
        <f>(VW!B41)</f>
        <v>2012-2020</v>
      </c>
      <c r="D1379" s="59" t="str">
        <f>(VW!C41)</f>
        <v>FF11</v>
      </c>
      <c r="E1379" s="8" t="str">
        <f>(VW!D41)</f>
        <v>Liquid Metal</v>
      </c>
      <c r="F1379" s="8" t="str">
        <f>(VW!E41)</f>
        <v>11H908547013LM</v>
      </c>
      <c r="G1379" s="14">
        <f>(VW!F41)</f>
        <v>3</v>
      </c>
      <c r="H1379" s="12" t="str">
        <f>(VW!G41)</f>
        <v>19"</v>
      </c>
      <c r="I1379" s="12" t="str">
        <f>(VW!H41)</f>
        <v>8.5"</v>
      </c>
      <c r="J1379" s="12" t="str">
        <f>(VW!I41)</f>
        <v>47</v>
      </c>
      <c r="K1379" s="12" t="str">
        <f>(VW!J41)</f>
        <v>5x112</v>
      </c>
      <c r="L1379" s="12">
        <f>(VW!K41)</f>
        <v>66.56</v>
      </c>
      <c r="M1379" s="8" t="str">
        <f>(VW!L41)</f>
        <v>High Offset</v>
      </c>
      <c r="N1379" s="8">
        <f>(VW!M41)</f>
        <v>0</v>
      </c>
      <c r="O1379" s="9" t="str">
        <f>(VW!N41)</f>
        <v>235/35R19 OEM, 255/30R19 Up-Size</v>
      </c>
      <c r="P1379" s="60" t="str">
        <f>(VW!O41)</f>
        <v>FF11</v>
      </c>
      <c r="Q1379" s="8" t="str">
        <f>(VW!P41)</f>
        <v>11H908547013LM</v>
      </c>
      <c r="R1379" s="14">
        <f>(VW!Q41)</f>
        <v>3</v>
      </c>
      <c r="S1379" s="12" t="str">
        <f>(VW!R41)</f>
        <v>19"</v>
      </c>
      <c r="T1379" s="12" t="str">
        <f>(VW!S41)</f>
        <v>8.5"</v>
      </c>
      <c r="U1379" s="12" t="str">
        <f>(VW!T41)</f>
        <v>47</v>
      </c>
      <c r="V1379" s="12" t="str">
        <f>(VW!U41)</f>
        <v>5x112</v>
      </c>
      <c r="W1379" s="12">
        <f>(VW!V41)</f>
        <v>66.56</v>
      </c>
      <c r="X1379" s="8" t="str">
        <f>(VW!W41)</f>
        <v>High Offset</v>
      </c>
      <c r="Y1379" s="8">
        <f>(VW!X41)</f>
        <v>0</v>
      </c>
      <c r="Z1379" s="9" t="str">
        <f>(VW!Y41)</f>
        <v>235/35R19 OEM, 255/30R19 Up-Size</v>
      </c>
      <c r="AA1379" s="8" t="str">
        <f>(VW!Z41)</f>
        <v>Mk7</v>
      </c>
      <c r="AB1379" s="8" t="str">
        <f>(VW!AA41)</f>
        <v>Included</v>
      </c>
      <c r="AC1379" s="8" t="str">
        <f>(VW!AB41)</f>
        <v>LBM1415027C60-ZN</v>
      </c>
      <c r="AD1379" s="8" t="str">
        <f>(VW!AC41)</f>
        <v>HR666-571</v>
      </c>
    </row>
    <row r="1380" spans="1:30" customFormat="1" x14ac:dyDescent="0.25">
      <c r="A1380" s="7" t="s">
        <v>1977</v>
      </c>
      <c r="B1380" s="8" t="e">
        <f>(VW!#REF!)</f>
        <v>#REF!</v>
      </c>
      <c r="C1380" s="9" t="e">
        <f>(VW!#REF!)</f>
        <v>#REF!</v>
      </c>
      <c r="D1380" s="59" t="e">
        <f>(VW!#REF!)</f>
        <v>#REF!</v>
      </c>
      <c r="E1380" s="8" t="e">
        <f>(VW!#REF!)</f>
        <v>#REF!</v>
      </c>
      <c r="F1380" s="8" t="e">
        <f>(VW!#REF!)</f>
        <v>#REF!</v>
      </c>
      <c r="G1380" s="14" t="e">
        <f>(VW!#REF!)</f>
        <v>#REF!</v>
      </c>
      <c r="H1380" s="12" t="e">
        <f>(VW!#REF!)</f>
        <v>#REF!</v>
      </c>
      <c r="I1380" s="12" t="e">
        <f>(VW!#REF!)</f>
        <v>#REF!</v>
      </c>
      <c r="J1380" s="12" t="e">
        <f>(VW!#REF!)</f>
        <v>#REF!</v>
      </c>
      <c r="K1380" s="12" t="e">
        <f>(VW!#REF!)</f>
        <v>#REF!</v>
      </c>
      <c r="L1380" s="12" t="e">
        <f>(VW!#REF!)</f>
        <v>#REF!</v>
      </c>
      <c r="M1380" s="8" t="e">
        <f>(VW!#REF!)</f>
        <v>#REF!</v>
      </c>
      <c r="N1380" s="8" t="e">
        <f>(VW!#REF!)</f>
        <v>#REF!</v>
      </c>
      <c r="O1380" s="9" t="e">
        <f>(VW!#REF!)</f>
        <v>#REF!</v>
      </c>
      <c r="P1380" s="60" t="e">
        <f>(VW!#REF!)</f>
        <v>#REF!</v>
      </c>
      <c r="Q1380" s="8" t="e">
        <f>(VW!#REF!)</f>
        <v>#REF!</v>
      </c>
      <c r="R1380" s="14" t="e">
        <f>(VW!#REF!)</f>
        <v>#REF!</v>
      </c>
      <c r="S1380" s="12" t="e">
        <f>(VW!#REF!)</f>
        <v>#REF!</v>
      </c>
      <c r="T1380" s="12" t="e">
        <f>(VW!#REF!)</f>
        <v>#REF!</v>
      </c>
      <c r="U1380" s="12" t="e">
        <f>(VW!#REF!)</f>
        <v>#REF!</v>
      </c>
      <c r="V1380" s="12" t="e">
        <f>(VW!#REF!)</f>
        <v>#REF!</v>
      </c>
      <c r="W1380" s="12" t="e">
        <f>(VW!#REF!)</f>
        <v>#REF!</v>
      </c>
      <c r="X1380" s="8" t="e">
        <f>(VW!#REF!)</f>
        <v>#REF!</v>
      </c>
      <c r="Y1380" s="8" t="e">
        <f>(VW!#REF!)</f>
        <v>#REF!</v>
      </c>
      <c r="Z1380" s="9" t="e">
        <f>(VW!#REF!)</f>
        <v>#REF!</v>
      </c>
      <c r="AA1380" s="8" t="e">
        <f>(VW!#REF!)</f>
        <v>#REF!</v>
      </c>
      <c r="AB1380" s="8" t="e">
        <f>(VW!#REF!)</f>
        <v>#REF!</v>
      </c>
      <c r="AC1380" s="8" t="e">
        <f>(VW!#REF!)</f>
        <v>#REF!</v>
      </c>
      <c r="AD1380" s="8" t="e">
        <f>(VW!#REF!)</f>
        <v>#REF!</v>
      </c>
    </row>
    <row r="1381" spans="1:30" customFormat="1" x14ac:dyDescent="0.25">
      <c r="A1381" s="7" t="s">
        <v>1977</v>
      </c>
      <c r="B1381" s="8" t="e">
        <f>(VW!#REF!)</f>
        <v>#REF!</v>
      </c>
      <c r="C1381" s="9" t="e">
        <f>(VW!#REF!)</f>
        <v>#REF!</v>
      </c>
      <c r="D1381" s="59" t="e">
        <f>(VW!#REF!)</f>
        <v>#REF!</v>
      </c>
      <c r="E1381" s="8" t="e">
        <f>(VW!#REF!)</f>
        <v>#REF!</v>
      </c>
      <c r="F1381" s="8" t="e">
        <f>(VW!#REF!)</f>
        <v>#REF!</v>
      </c>
      <c r="G1381" s="14" t="e">
        <f>(VW!#REF!)</f>
        <v>#REF!</v>
      </c>
      <c r="H1381" s="12" t="e">
        <f>(VW!#REF!)</f>
        <v>#REF!</v>
      </c>
      <c r="I1381" s="12" t="e">
        <f>(VW!#REF!)</f>
        <v>#REF!</v>
      </c>
      <c r="J1381" s="12" t="e">
        <f>(VW!#REF!)</f>
        <v>#REF!</v>
      </c>
      <c r="K1381" s="12" t="e">
        <f>(VW!#REF!)</f>
        <v>#REF!</v>
      </c>
      <c r="L1381" s="12" t="e">
        <f>(VW!#REF!)</f>
        <v>#REF!</v>
      </c>
      <c r="M1381" s="8" t="e">
        <f>(VW!#REF!)</f>
        <v>#REF!</v>
      </c>
      <c r="N1381" s="8" t="e">
        <f>(VW!#REF!)</f>
        <v>#REF!</v>
      </c>
      <c r="O1381" s="9" t="e">
        <f>(VW!#REF!)</f>
        <v>#REF!</v>
      </c>
      <c r="P1381" s="60" t="e">
        <f>(VW!#REF!)</f>
        <v>#REF!</v>
      </c>
      <c r="Q1381" s="8" t="e">
        <f>(VW!#REF!)</f>
        <v>#REF!</v>
      </c>
      <c r="R1381" s="14" t="e">
        <f>(VW!#REF!)</f>
        <v>#REF!</v>
      </c>
      <c r="S1381" s="12" t="e">
        <f>(VW!#REF!)</f>
        <v>#REF!</v>
      </c>
      <c r="T1381" s="12" t="e">
        <f>(VW!#REF!)</f>
        <v>#REF!</v>
      </c>
      <c r="U1381" s="12" t="e">
        <f>(VW!#REF!)</f>
        <v>#REF!</v>
      </c>
      <c r="V1381" s="12" t="e">
        <f>(VW!#REF!)</f>
        <v>#REF!</v>
      </c>
      <c r="W1381" s="12" t="e">
        <f>(VW!#REF!)</f>
        <v>#REF!</v>
      </c>
      <c r="X1381" s="8" t="e">
        <f>(VW!#REF!)</f>
        <v>#REF!</v>
      </c>
      <c r="Y1381" s="8" t="e">
        <f>(VW!#REF!)</f>
        <v>#REF!</v>
      </c>
      <c r="Z1381" s="9" t="e">
        <f>(VW!#REF!)</f>
        <v>#REF!</v>
      </c>
      <c r="AA1381" s="8" t="e">
        <f>(VW!#REF!)</f>
        <v>#REF!</v>
      </c>
      <c r="AB1381" s="8" t="e">
        <f>(VW!#REF!)</f>
        <v>#REF!</v>
      </c>
      <c r="AC1381" s="8" t="e">
        <f>(VW!#REF!)</f>
        <v>#REF!</v>
      </c>
      <c r="AD1381" s="8" t="e">
        <f>(VW!#REF!)</f>
        <v>#REF!</v>
      </c>
    </row>
    <row r="1382" spans="1:30" customFormat="1" x14ac:dyDescent="0.25">
      <c r="A1382" s="7" t="s">
        <v>1977</v>
      </c>
      <c r="B1382" s="8" t="str">
        <f>(VW!A42)</f>
        <v>Golf</v>
      </c>
      <c r="C1382" s="9" t="str">
        <f>(VW!B42)</f>
        <v>2012-2020</v>
      </c>
      <c r="D1382" s="59" t="str">
        <f>(VW!C42)</f>
        <v>FF15</v>
      </c>
      <c r="E1382" s="8" t="str">
        <f>(VW!D42)</f>
        <v>Tarmac</v>
      </c>
      <c r="F1382" s="8" t="str">
        <f>(VW!E42)</f>
        <v>15H908547013TM</v>
      </c>
      <c r="G1382" s="14">
        <f>(VW!F42)</f>
        <v>32</v>
      </c>
      <c r="H1382" s="12" t="str">
        <f>(VW!G42)</f>
        <v>19"</v>
      </c>
      <c r="I1382" s="12" t="str">
        <f>(VW!H42)</f>
        <v>8.5"</v>
      </c>
      <c r="J1382" s="12" t="str">
        <f>(VW!I42)</f>
        <v>47</v>
      </c>
      <c r="K1382" s="12" t="str">
        <f>(VW!J42)</f>
        <v>5x112</v>
      </c>
      <c r="L1382" s="12">
        <f>(VW!K42)</f>
        <v>66.56</v>
      </c>
      <c r="M1382" s="8" t="str">
        <f>(VW!L42)</f>
        <v>High Offset</v>
      </c>
      <c r="N1382" s="8">
        <f>(VW!M42)</f>
        <v>22.2</v>
      </c>
      <c r="O1382" s="9" t="str">
        <f>(VW!N42)</f>
        <v>235/35R19: OEM 255/30R19: Max Up-Size</v>
      </c>
      <c r="P1382" s="60" t="str">
        <f>(VW!O42)</f>
        <v>FF15</v>
      </c>
      <c r="Q1382" s="8" t="str">
        <f>(VW!P42)</f>
        <v>15H908547013TM</v>
      </c>
      <c r="R1382" s="14">
        <f>(VW!Q42)</f>
        <v>32</v>
      </c>
      <c r="S1382" s="12" t="str">
        <f>(VW!R42)</f>
        <v>19"</v>
      </c>
      <c r="T1382" s="12" t="str">
        <f>(VW!S42)</f>
        <v>8.5"</v>
      </c>
      <c r="U1382" s="12" t="str">
        <f>(VW!T42)</f>
        <v>47</v>
      </c>
      <c r="V1382" s="12" t="str">
        <f>(VW!U42)</f>
        <v>5x112</v>
      </c>
      <c r="W1382" s="12">
        <f>(VW!V42)</f>
        <v>66.56</v>
      </c>
      <c r="X1382" s="8" t="str">
        <f>(VW!W42)</f>
        <v>High Offset</v>
      </c>
      <c r="Y1382" s="8">
        <f>(VW!X42)</f>
        <v>22.2</v>
      </c>
      <c r="Z1382" s="9" t="str">
        <f>(VW!Y42)</f>
        <v>235/35R19: OEM 255/30R19: Max Up-Size</v>
      </c>
      <c r="AA1382" s="8" t="str">
        <f>(VW!Z42)</f>
        <v>Mk7</v>
      </c>
      <c r="AB1382" s="8" t="str">
        <f>(VW!AA42)</f>
        <v>Included</v>
      </c>
      <c r="AC1382" s="8" t="str">
        <f>(VW!AB42)</f>
        <v>LBM1415027C60-ZN</v>
      </c>
      <c r="AD1382" s="8" t="str">
        <f>(VW!AC42)</f>
        <v>HR666-571</v>
      </c>
    </row>
    <row r="1383" spans="1:30" customFormat="1" x14ac:dyDescent="0.25">
      <c r="A1383" s="7" t="s">
        <v>1977</v>
      </c>
      <c r="B1383" s="8" t="str">
        <f>(VW!A43)</f>
        <v>Golf</v>
      </c>
      <c r="C1383" s="9" t="str">
        <f>(VW!B43)</f>
        <v>2012-2020</v>
      </c>
      <c r="D1383" s="59" t="str">
        <f>(VW!C43)</f>
        <v>FF15</v>
      </c>
      <c r="E1383" s="8" t="str">
        <f>(VW!D43)</f>
        <v>Liquid Silver</v>
      </c>
      <c r="F1383" s="8" t="str">
        <f>(VW!E43)</f>
        <v>15H908547013LS</v>
      </c>
      <c r="G1383" s="14">
        <f>(VW!F43)</f>
        <v>8</v>
      </c>
      <c r="H1383" s="12" t="str">
        <f>(VW!G43)</f>
        <v>19"</v>
      </c>
      <c r="I1383" s="12" t="str">
        <f>(VW!H43)</f>
        <v>8.5"</v>
      </c>
      <c r="J1383" s="12" t="str">
        <f>(VW!I43)</f>
        <v>47</v>
      </c>
      <c r="K1383" s="12" t="str">
        <f>(VW!J43)</f>
        <v>5x112</v>
      </c>
      <c r="L1383" s="12">
        <f>(VW!K43)</f>
        <v>66.56</v>
      </c>
      <c r="M1383" s="8" t="str">
        <f>(VW!L43)</f>
        <v>High Offset</v>
      </c>
      <c r="N1383" s="8">
        <f>(VW!M43)</f>
        <v>22.2</v>
      </c>
      <c r="O1383" s="9" t="str">
        <f>(VW!N43)</f>
        <v>235/35R19: OEM 255/30R19: Max Up-Size</v>
      </c>
      <c r="P1383" s="60" t="str">
        <f>(VW!O43)</f>
        <v>FF15</v>
      </c>
      <c r="Q1383" s="8" t="str">
        <f>(VW!P43)</f>
        <v>15H908547013LS</v>
      </c>
      <c r="R1383" s="14">
        <f>(VW!Q43)</f>
        <v>8</v>
      </c>
      <c r="S1383" s="12" t="str">
        <f>(VW!R43)</f>
        <v>19"</v>
      </c>
      <c r="T1383" s="12" t="str">
        <f>(VW!S43)</f>
        <v>8.5"</v>
      </c>
      <c r="U1383" s="12" t="str">
        <f>(VW!T43)</f>
        <v>47</v>
      </c>
      <c r="V1383" s="12" t="str">
        <f>(VW!U43)</f>
        <v>5x112</v>
      </c>
      <c r="W1383" s="12">
        <f>(VW!V43)</f>
        <v>66.56</v>
      </c>
      <c r="X1383" s="8" t="str">
        <f>(VW!W43)</f>
        <v>High Offset</v>
      </c>
      <c r="Y1383" s="8">
        <f>(VW!X43)</f>
        <v>22.2</v>
      </c>
      <c r="Z1383" s="9" t="str">
        <f>(VW!Y43)</f>
        <v>235/35R19: OEM 255/30R19: Max Up-Size</v>
      </c>
      <c r="AA1383" s="8" t="str">
        <f>(VW!Z43)</f>
        <v>Mk7</v>
      </c>
      <c r="AB1383" s="8">
        <f>(VW!AA43)</f>
        <v>0</v>
      </c>
      <c r="AC1383" s="8" t="str">
        <f>(VW!AB43)</f>
        <v>LBM1415027C60-ZN</v>
      </c>
      <c r="AD1383" s="8" t="str">
        <f>(VW!AC43)</f>
        <v>HR666-571</v>
      </c>
    </row>
    <row r="1384" spans="1:30" customFormat="1" x14ac:dyDescent="0.25">
      <c r="A1384" s="7" t="s">
        <v>1977</v>
      </c>
      <c r="B1384" s="8" t="str">
        <f>(VW!A44)</f>
        <v>Golf R</v>
      </c>
      <c r="C1384" s="9" t="str">
        <f>(VW!B44)</f>
        <v>2008-2012</v>
      </c>
      <c r="D1384" s="59" t="str">
        <f>(VW!C44)</f>
        <v>FF01</v>
      </c>
      <c r="E1384" s="8" t="str">
        <f>(VW!D44)</f>
        <v>Tarmac</v>
      </c>
      <c r="F1384" s="8" t="str">
        <f>(VW!E44)</f>
        <v>01H908547013TM</v>
      </c>
      <c r="G1384" s="14">
        <f>(VW!F44)</f>
        <v>10</v>
      </c>
      <c r="H1384" s="12" t="str">
        <f>(VW!G44)</f>
        <v>19"</v>
      </c>
      <c r="I1384" s="12" t="str">
        <f>(VW!H44)</f>
        <v>8.5"</v>
      </c>
      <c r="J1384" s="12" t="str">
        <f>(VW!I44)</f>
        <v>47</v>
      </c>
      <c r="K1384" s="12" t="str">
        <f>(VW!J44)</f>
        <v>5x112</v>
      </c>
      <c r="L1384" s="12">
        <f>(VW!K44)</f>
        <v>66.56</v>
      </c>
      <c r="M1384" s="8" t="str">
        <f>(VW!L44)</f>
        <v>High Offset</v>
      </c>
      <c r="N1384" s="8">
        <f>(VW!M44)</f>
        <v>23.2</v>
      </c>
      <c r="O1384" s="9" t="str">
        <f>(VW!N44)</f>
        <v>225/35R19</v>
      </c>
      <c r="P1384" s="60" t="str">
        <f>(VW!O44)</f>
        <v>FF01</v>
      </c>
      <c r="Q1384" s="8" t="str">
        <f>(VW!P44)</f>
        <v>01H908547013TM</v>
      </c>
      <c r="R1384" s="14">
        <f>(VW!Q44)</f>
        <v>10</v>
      </c>
      <c r="S1384" s="12" t="str">
        <f>(VW!R44)</f>
        <v>19"</v>
      </c>
      <c r="T1384" s="12" t="str">
        <f>(VW!S44)</f>
        <v>8.5"</v>
      </c>
      <c r="U1384" s="12" t="str">
        <f>(VW!T44)</f>
        <v>47</v>
      </c>
      <c r="V1384" s="12" t="str">
        <f>(VW!U44)</f>
        <v>5x112</v>
      </c>
      <c r="W1384" s="12">
        <f>(VW!V44)</f>
        <v>66.56</v>
      </c>
      <c r="X1384" s="8" t="str">
        <f>(VW!W44)</f>
        <v>High Offset</v>
      </c>
      <c r="Y1384" s="8">
        <f>(VW!X44)</f>
        <v>23.2</v>
      </c>
      <c r="Z1384" s="9" t="str">
        <f>(VW!Y44)</f>
        <v>225/35R19</v>
      </c>
      <c r="AA1384" s="8" t="str">
        <f>(VW!Z44)</f>
        <v>Mk6</v>
      </c>
      <c r="AB1384" s="8" t="str">
        <f>(VW!AA44)</f>
        <v>Included</v>
      </c>
      <c r="AC1384" s="8" t="str">
        <f>(VW!AB44)</f>
        <v>LBM1415027C60-ZN</v>
      </c>
      <c r="AD1384" s="8" t="str">
        <f>(VW!AC44)</f>
        <v>HR666-571</v>
      </c>
    </row>
    <row r="1385" spans="1:30" customFormat="1" x14ac:dyDescent="0.25">
      <c r="A1385" s="7" t="s">
        <v>1977</v>
      </c>
      <c r="B1385" s="8" t="str">
        <f>(VW!A45)</f>
        <v>Golf R</v>
      </c>
      <c r="C1385" s="9" t="str">
        <f>(VW!B45)</f>
        <v>2008-2012</v>
      </c>
      <c r="D1385" s="59" t="str">
        <f>(VW!C45)</f>
        <v>FF01</v>
      </c>
      <c r="E1385" s="8" t="str">
        <f>(VW!D45)</f>
        <v>Liquid Silver</v>
      </c>
      <c r="F1385" s="8" t="str">
        <f>(VW!E45)</f>
        <v>01H908547013LS</v>
      </c>
      <c r="G1385" s="14">
        <f>(VW!F45)</f>
        <v>1</v>
      </c>
      <c r="H1385" s="12" t="str">
        <f>(VW!G45)</f>
        <v>19"</v>
      </c>
      <c r="I1385" s="12" t="str">
        <f>(VW!H45)</f>
        <v>8.5"</v>
      </c>
      <c r="J1385" s="12" t="str">
        <f>(VW!I45)</f>
        <v>47</v>
      </c>
      <c r="K1385" s="12" t="str">
        <f>(VW!J45)</f>
        <v>5x112</v>
      </c>
      <c r="L1385" s="12">
        <f>(VW!K45)</f>
        <v>66.56</v>
      </c>
      <c r="M1385" s="8" t="str">
        <f>(VW!L45)</f>
        <v>High Offset</v>
      </c>
      <c r="N1385" s="8">
        <f>(VW!M45)</f>
        <v>23.2</v>
      </c>
      <c r="O1385" s="9" t="str">
        <f>(VW!N45)</f>
        <v>225/35R19</v>
      </c>
      <c r="P1385" s="60" t="str">
        <f>(VW!O45)</f>
        <v>FF01</v>
      </c>
      <c r="Q1385" s="8" t="str">
        <f>(VW!P45)</f>
        <v>01H908547013LS</v>
      </c>
      <c r="R1385" s="14">
        <f>(VW!Q45)</f>
        <v>1</v>
      </c>
      <c r="S1385" s="12" t="str">
        <f>(VW!R45)</f>
        <v>19"</v>
      </c>
      <c r="T1385" s="12" t="str">
        <f>(VW!S45)</f>
        <v>8.5"</v>
      </c>
      <c r="U1385" s="12" t="str">
        <f>(VW!T45)</f>
        <v>47</v>
      </c>
      <c r="V1385" s="12" t="str">
        <f>(VW!U45)</f>
        <v>5x112</v>
      </c>
      <c r="W1385" s="12">
        <f>(VW!V45)</f>
        <v>66.56</v>
      </c>
      <c r="X1385" s="8" t="str">
        <f>(VW!W45)</f>
        <v>High Offset</v>
      </c>
      <c r="Y1385" s="8">
        <f>(VW!X45)</f>
        <v>23.2</v>
      </c>
      <c r="Z1385" s="9" t="str">
        <f>(VW!Y45)</f>
        <v>225/35R19</v>
      </c>
      <c r="AA1385" s="8" t="str">
        <f>(VW!Z45)</f>
        <v>Mk6</v>
      </c>
      <c r="AB1385" s="8">
        <f>(VW!AA45)</f>
        <v>0</v>
      </c>
      <c r="AC1385" s="8" t="str">
        <f>(VW!AB45)</f>
        <v>LBM1415027C60-ZN</v>
      </c>
      <c r="AD1385" s="8" t="str">
        <f>(VW!AC45)</f>
        <v>HR666-571</v>
      </c>
    </row>
    <row r="1386" spans="1:30" customFormat="1" x14ac:dyDescent="0.25">
      <c r="A1386" s="7" t="s">
        <v>1977</v>
      </c>
      <c r="B1386" s="8" t="str">
        <f>(VW!A46)</f>
        <v>Golf R</v>
      </c>
      <c r="C1386" s="9" t="str">
        <f>(VW!B46)</f>
        <v>2008-2012</v>
      </c>
      <c r="D1386" s="59" t="str">
        <f>(VW!C46)</f>
        <v>FF04</v>
      </c>
      <c r="E1386" s="8" t="str">
        <f>(VW!D46)</f>
        <v>Tarmac</v>
      </c>
      <c r="F1386" s="8" t="str">
        <f>(VW!E46)</f>
        <v>04H908547013TM</v>
      </c>
      <c r="G1386" s="14">
        <f>(VW!F46)</f>
        <v>17</v>
      </c>
      <c r="H1386" s="12" t="str">
        <f>(VW!G46)</f>
        <v>19"</v>
      </c>
      <c r="I1386" s="12" t="str">
        <f>(VW!H46)</f>
        <v>8.5"</v>
      </c>
      <c r="J1386" s="12" t="str">
        <f>(VW!I46)</f>
        <v>47</v>
      </c>
      <c r="K1386" s="12" t="str">
        <f>(VW!J46)</f>
        <v>5x112</v>
      </c>
      <c r="L1386" s="12">
        <f>(VW!K46)</f>
        <v>66.56</v>
      </c>
      <c r="M1386" s="8" t="str">
        <f>(VW!L46)</f>
        <v>High Offset</v>
      </c>
      <c r="N1386" s="8">
        <f>(VW!M46)</f>
        <v>22.8</v>
      </c>
      <c r="O1386" s="9" t="str">
        <f>(VW!N46)</f>
        <v>225/35R19</v>
      </c>
      <c r="P1386" s="60" t="str">
        <f>(VW!O46)</f>
        <v>FF04</v>
      </c>
      <c r="Q1386" s="8" t="str">
        <f>(VW!P46)</f>
        <v>04H908547013TM</v>
      </c>
      <c r="R1386" s="14">
        <f>(VW!Q46)</f>
        <v>17</v>
      </c>
      <c r="S1386" s="12" t="str">
        <f>(VW!R46)</f>
        <v>19"</v>
      </c>
      <c r="T1386" s="12" t="str">
        <f>(VW!S46)</f>
        <v>8.5"</v>
      </c>
      <c r="U1386" s="12" t="str">
        <f>(VW!T46)</f>
        <v>47</v>
      </c>
      <c r="V1386" s="12" t="str">
        <f>(VW!U46)</f>
        <v>5x112</v>
      </c>
      <c r="W1386" s="12">
        <f>(VW!V46)</f>
        <v>66.56</v>
      </c>
      <c r="X1386" s="8" t="str">
        <f>(VW!W46)</f>
        <v>High Offset</v>
      </c>
      <c r="Y1386" s="8">
        <f>(VW!X46)</f>
        <v>22.8</v>
      </c>
      <c r="Z1386" s="9" t="str">
        <f>(VW!Y46)</f>
        <v>225/35R19</v>
      </c>
      <c r="AA1386" s="8" t="str">
        <f>(VW!Z46)</f>
        <v>Mk6</v>
      </c>
      <c r="AB1386" s="8" t="str">
        <f>(VW!AA46)</f>
        <v>Included</v>
      </c>
      <c r="AC1386" s="8" t="str">
        <f>(VW!AB46)</f>
        <v>LBM1415027C60-ZN</v>
      </c>
      <c r="AD1386" s="8" t="str">
        <f>(VW!AC46)</f>
        <v>HR666-571</v>
      </c>
    </row>
    <row r="1387" spans="1:30" customFormat="1" x14ac:dyDescent="0.25">
      <c r="A1387" s="7" t="s">
        <v>1977</v>
      </c>
      <c r="B1387" s="8" t="str">
        <f>(VW!A47)</f>
        <v>Golf R</v>
      </c>
      <c r="C1387" s="9" t="str">
        <f>(VW!B47)</f>
        <v>2008-2012</v>
      </c>
      <c r="D1387" s="59" t="str">
        <f>(VW!C47)</f>
        <v>FF04</v>
      </c>
      <c r="E1387" s="8" t="str">
        <f>(VW!D47)</f>
        <v>Liquid Metal</v>
      </c>
      <c r="F1387" s="8" t="str">
        <f>(VW!E47)</f>
        <v>04H908547013LM</v>
      </c>
      <c r="G1387" s="14">
        <f>(VW!F47)</f>
        <v>19</v>
      </c>
      <c r="H1387" s="12" t="str">
        <f>(VW!G47)</f>
        <v>19"</v>
      </c>
      <c r="I1387" s="12" t="str">
        <f>(VW!H47)</f>
        <v>8.5"</v>
      </c>
      <c r="J1387" s="12" t="str">
        <f>(VW!I47)</f>
        <v>47</v>
      </c>
      <c r="K1387" s="12" t="str">
        <f>(VW!J47)</f>
        <v>5x112</v>
      </c>
      <c r="L1387" s="12">
        <f>(VW!K47)</f>
        <v>66.56</v>
      </c>
      <c r="M1387" s="8" t="str">
        <f>(VW!L47)</f>
        <v>High Offset</v>
      </c>
      <c r="N1387" s="8">
        <f>(VW!M47)</f>
        <v>22.8</v>
      </c>
      <c r="O1387" s="9" t="str">
        <f>(VW!N47)</f>
        <v>225/35R19</v>
      </c>
      <c r="P1387" s="60" t="str">
        <f>(VW!O47)</f>
        <v>FF04</v>
      </c>
      <c r="Q1387" s="8" t="str">
        <f>(VW!P47)</f>
        <v>04H908547013LM</v>
      </c>
      <c r="R1387" s="14">
        <f>(VW!Q47)</f>
        <v>19</v>
      </c>
      <c r="S1387" s="12" t="str">
        <f>(VW!R47)</f>
        <v>19"</v>
      </c>
      <c r="T1387" s="12" t="str">
        <f>(VW!S47)</f>
        <v>8.5"</v>
      </c>
      <c r="U1387" s="12" t="str">
        <f>(VW!T47)</f>
        <v>47</v>
      </c>
      <c r="V1387" s="12" t="str">
        <f>(VW!U47)</f>
        <v>5x112</v>
      </c>
      <c r="W1387" s="12">
        <f>(VW!V47)</f>
        <v>66.56</v>
      </c>
      <c r="X1387" s="8" t="str">
        <f>(VW!W47)</f>
        <v>High Offset</v>
      </c>
      <c r="Y1387" s="8">
        <f>(VW!X47)</f>
        <v>22.8</v>
      </c>
      <c r="Z1387" s="9" t="str">
        <f>(VW!Y47)</f>
        <v>225/35R19</v>
      </c>
      <c r="AA1387" s="8" t="str">
        <f>(VW!Z47)</f>
        <v>Mk6</v>
      </c>
      <c r="AB1387" s="8">
        <f>(VW!AA47)</f>
        <v>0</v>
      </c>
      <c r="AC1387" s="8" t="str">
        <f>(VW!AB47)</f>
        <v>LBM1415027C60-ZN</v>
      </c>
      <c r="AD1387" s="8" t="str">
        <f>(VW!AC47)</f>
        <v>HR666-571</v>
      </c>
    </row>
    <row r="1388" spans="1:30" customFormat="1" x14ac:dyDescent="0.25">
      <c r="A1388" s="7" t="s">
        <v>1977</v>
      </c>
      <c r="B1388" s="8" t="str">
        <f>(VW!A48)</f>
        <v>Golf R</v>
      </c>
      <c r="C1388" s="9" t="str">
        <f>(VW!B48)</f>
        <v>2008-2012</v>
      </c>
      <c r="D1388" s="59" t="str">
        <f>(VW!C48)</f>
        <v>FF10</v>
      </c>
      <c r="E1388" s="8" t="str">
        <f>(VW!D48)</f>
        <v>Tarmac</v>
      </c>
      <c r="F1388" s="8" t="str">
        <f>(VW!E48)</f>
        <v>10H908547013TM</v>
      </c>
      <c r="G1388" s="14">
        <f>(VW!F48)</f>
        <v>-3</v>
      </c>
      <c r="H1388" s="12" t="str">
        <f>(VW!G48)</f>
        <v>19"</v>
      </c>
      <c r="I1388" s="12" t="str">
        <f>(VW!H48)</f>
        <v>8.5"</v>
      </c>
      <c r="J1388" s="12" t="str">
        <f>(VW!I48)</f>
        <v>47</v>
      </c>
      <c r="K1388" s="12" t="str">
        <f>(VW!J48)</f>
        <v>5x112</v>
      </c>
      <c r="L1388" s="12">
        <f>(VW!K48)</f>
        <v>66.56</v>
      </c>
      <c r="M1388" s="8" t="str">
        <f>(VW!L48)</f>
        <v>High Offset</v>
      </c>
      <c r="N1388" s="8">
        <f>(VW!M48)</f>
        <v>0</v>
      </c>
      <c r="O1388" s="9" t="str">
        <f>(VW!N48)</f>
        <v>225/35R19</v>
      </c>
      <c r="P1388" s="60" t="str">
        <f>(VW!O48)</f>
        <v>FF10</v>
      </c>
      <c r="Q1388" s="8" t="str">
        <f>(VW!P48)</f>
        <v>10H908547013TM</v>
      </c>
      <c r="R1388" s="14">
        <f>(VW!Q48)</f>
        <v>-3</v>
      </c>
      <c r="S1388" s="12" t="str">
        <f>(VW!R48)</f>
        <v>19"</v>
      </c>
      <c r="T1388" s="12" t="str">
        <f>(VW!S48)</f>
        <v>8.5"</v>
      </c>
      <c r="U1388" s="12" t="str">
        <f>(VW!T48)</f>
        <v>47</v>
      </c>
      <c r="V1388" s="12" t="str">
        <f>(VW!U48)</f>
        <v>5x112</v>
      </c>
      <c r="W1388" s="12">
        <f>(VW!V48)</f>
        <v>66.56</v>
      </c>
      <c r="X1388" s="8" t="str">
        <f>(VW!W48)</f>
        <v>High Offset</v>
      </c>
      <c r="Y1388" s="8">
        <f>(VW!X48)</f>
        <v>0</v>
      </c>
      <c r="Z1388" s="9" t="str">
        <f>(VW!Y48)</f>
        <v>225/35R19</v>
      </c>
      <c r="AA1388" s="8" t="str">
        <f>(VW!Z48)</f>
        <v>Mk6</v>
      </c>
      <c r="AB1388" s="8" t="str">
        <f>(VW!AA48)</f>
        <v>Included</v>
      </c>
      <c r="AC1388" s="8" t="str">
        <f>(VW!AB48)</f>
        <v>LBM1415027C60-ZN</v>
      </c>
      <c r="AD1388" s="8">
        <f>(VW!AC48)</f>
        <v>0</v>
      </c>
    </row>
    <row r="1389" spans="1:30" customFormat="1" x14ac:dyDescent="0.25">
      <c r="A1389" s="7" t="s">
        <v>1977</v>
      </c>
      <c r="B1389" s="8" t="str">
        <f>(VW!A49)</f>
        <v>Golf R</v>
      </c>
      <c r="C1389" s="9" t="str">
        <f>(VW!B49)</f>
        <v>2008-2012</v>
      </c>
      <c r="D1389" s="59" t="str">
        <f>(VW!C49)</f>
        <v>FF10</v>
      </c>
      <c r="E1389" s="8" t="str">
        <f>(VW!D49)</f>
        <v>Liquid Metal</v>
      </c>
      <c r="F1389" s="8" t="str">
        <f>(VW!E49)</f>
        <v>10H908547013LM</v>
      </c>
      <c r="G1389" s="14">
        <f>(VW!F49)</f>
        <v>-8</v>
      </c>
      <c r="H1389" s="12" t="str">
        <f>(VW!G49)</f>
        <v>19"</v>
      </c>
      <c r="I1389" s="12" t="str">
        <f>(VW!H49)</f>
        <v>8.5"</v>
      </c>
      <c r="J1389" s="12" t="str">
        <f>(VW!I49)</f>
        <v>47</v>
      </c>
      <c r="K1389" s="12" t="str">
        <f>(VW!J49)</f>
        <v>5x112</v>
      </c>
      <c r="L1389" s="12">
        <f>(VW!K49)</f>
        <v>66.56</v>
      </c>
      <c r="M1389" s="8" t="str">
        <f>(VW!L49)</f>
        <v>High Offset</v>
      </c>
      <c r="N1389" s="8">
        <f>(VW!M49)</f>
        <v>0</v>
      </c>
      <c r="O1389" s="9" t="str">
        <f>(VW!N49)</f>
        <v>225/35R19</v>
      </c>
      <c r="P1389" s="60" t="str">
        <f>(VW!O49)</f>
        <v>FF10</v>
      </c>
      <c r="Q1389" s="8" t="str">
        <f>(VW!P49)</f>
        <v>10H908547013LM</v>
      </c>
      <c r="R1389" s="14">
        <f>(VW!Q49)</f>
        <v>-8</v>
      </c>
      <c r="S1389" s="12" t="str">
        <f>(VW!R49)</f>
        <v>19"</v>
      </c>
      <c r="T1389" s="12" t="str">
        <f>(VW!S49)</f>
        <v>8.5"</v>
      </c>
      <c r="U1389" s="12" t="str">
        <f>(VW!T49)</f>
        <v>47</v>
      </c>
      <c r="V1389" s="12" t="str">
        <f>(VW!U49)</f>
        <v>5x112</v>
      </c>
      <c r="W1389" s="12">
        <f>(VW!V49)</f>
        <v>66.56</v>
      </c>
      <c r="X1389" s="8" t="str">
        <f>(VW!W49)</f>
        <v>High Offset</v>
      </c>
      <c r="Y1389" s="8">
        <f>(VW!X49)</f>
        <v>0</v>
      </c>
      <c r="Z1389" s="9" t="str">
        <f>(VW!Y49)</f>
        <v>225/35R19</v>
      </c>
      <c r="AA1389" s="8" t="str">
        <f>(VW!Z49)</f>
        <v>Mk6</v>
      </c>
      <c r="AB1389" s="8" t="str">
        <f>(VW!AA49)</f>
        <v>Included</v>
      </c>
      <c r="AC1389" s="8" t="str">
        <f>(VW!AB49)</f>
        <v>LBM1415027C60-ZN</v>
      </c>
      <c r="AD1389" s="8">
        <f>(VW!AC49)</f>
        <v>0</v>
      </c>
    </row>
    <row r="1390" spans="1:30" customFormat="1" x14ac:dyDescent="0.25">
      <c r="A1390" s="7" t="s">
        <v>1977</v>
      </c>
      <c r="B1390" s="8" t="str">
        <f>(VW!A50)</f>
        <v>Golf R</v>
      </c>
      <c r="C1390" s="9" t="str">
        <f>(VW!B50)</f>
        <v>2008-2012</v>
      </c>
      <c r="D1390" s="59" t="str">
        <f>(VW!C50)</f>
        <v>FF11</v>
      </c>
      <c r="E1390" s="8" t="str">
        <f>(VW!D50)</f>
        <v>Tarmac</v>
      </c>
      <c r="F1390" s="8" t="str">
        <f>(VW!E50)</f>
        <v>11H908547013TM</v>
      </c>
      <c r="G1390" s="14">
        <f>(VW!F50)</f>
        <v>4</v>
      </c>
      <c r="H1390" s="12" t="str">
        <f>(VW!G50)</f>
        <v>19"</v>
      </c>
      <c r="I1390" s="12" t="str">
        <f>(VW!H50)</f>
        <v>8.5"</v>
      </c>
      <c r="J1390" s="12" t="str">
        <f>(VW!I50)</f>
        <v>47</v>
      </c>
      <c r="K1390" s="12" t="str">
        <f>(VW!J50)</f>
        <v>5x112</v>
      </c>
      <c r="L1390" s="12">
        <f>(VW!K50)</f>
        <v>66.56</v>
      </c>
      <c r="M1390" s="8" t="str">
        <f>(VW!L50)</f>
        <v>High Offset</v>
      </c>
      <c r="N1390" s="8">
        <f>(VW!M50)</f>
        <v>0</v>
      </c>
      <c r="O1390" s="9" t="str">
        <f>(VW!N50)</f>
        <v>225/35R19</v>
      </c>
      <c r="P1390" s="60" t="str">
        <f>(VW!O50)</f>
        <v>FF11</v>
      </c>
      <c r="Q1390" s="8" t="str">
        <f>(VW!P50)</f>
        <v>11H908547013TM</v>
      </c>
      <c r="R1390" s="14">
        <f>(VW!Q50)</f>
        <v>4</v>
      </c>
      <c r="S1390" s="12" t="str">
        <f>(VW!R50)</f>
        <v>19"</v>
      </c>
      <c r="T1390" s="12" t="str">
        <f>(VW!S50)</f>
        <v>8.5"</v>
      </c>
      <c r="U1390" s="12" t="str">
        <f>(VW!T50)</f>
        <v>47</v>
      </c>
      <c r="V1390" s="12" t="str">
        <f>(VW!U50)</f>
        <v>5x112</v>
      </c>
      <c r="W1390" s="12">
        <f>(VW!V50)</f>
        <v>66.56</v>
      </c>
      <c r="X1390" s="8" t="str">
        <f>(VW!W50)</f>
        <v>High Offset</v>
      </c>
      <c r="Y1390" s="8">
        <f>(VW!X50)</f>
        <v>0</v>
      </c>
      <c r="Z1390" s="9" t="str">
        <f>(VW!Y50)</f>
        <v>225/35R19</v>
      </c>
      <c r="AA1390" s="8" t="str">
        <f>(VW!Z50)</f>
        <v>Mk6</v>
      </c>
      <c r="AB1390" s="8" t="str">
        <f>(VW!AA50)</f>
        <v>Included</v>
      </c>
      <c r="AC1390" s="8" t="str">
        <f>(VW!AB50)</f>
        <v>LBM1415027C60-ZN</v>
      </c>
      <c r="AD1390" s="8">
        <f>(VW!AC50)</f>
        <v>0</v>
      </c>
    </row>
    <row r="1391" spans="1:30" customFormat="1" x14ac:dyDescent="0.25">
      <c r="A1391" s="7" t="s">
        <v>1977</v>
      </c>
      <c r="B1391" s="8" t="str">
        <f>(VW!A51)</f>
        <v>Golf R</v>
      </c>
      <c r="C1391" s="9" t="str">
        <f>(VW!B51)</f>
        <v>2008-2012</v>
      </c>
      <c r="D1391" s="59" t="str">
        <f>(VW!C51)</f>
        <v>FF11</v>
      </c>
      <c r="E1391" s="8" t="str">
        <f>(VW!D51)</f>
        <v>Liquid Metal</v>
      </c>
      <c r="F1391" s="8" t="str">
        <f>(VW!E51)</f>
        <v>11H908547013LM</v>
      </c>
      <c r="G1391" s="14">
        <f>(VW!F51)</f>
        <v>3</v>
      </c>
      <c r="H1391" s="12" t="str">
        <f>(VW!G51)</f>
        <v>19"</v>
      </c>
      <c r="I1391" s="12" t="str">
        <f>(VW!H51)</f>
        <v>8.5"</v>
      </c>
      <c r="J1391" s="12" t="str">
        <f>(VW!I51)</f>
        <v>47</v>
      </c>
      <c r="K1391" s="12" t="str">
        <f>(VW!J51)</f>
        <v>5x112</v>
      </c>
      <c r="L1391" s="12">
        <f>(VW!K51)</f>
        <v>66.56</v>
      </c>
      <c r="M1391" s="8" t="str">
        <f>(VW!L51)</f>
        <v>High Offset</v>
      </c>
      <c r="N1391" s="8">
        <f>(VW!M51)</f>
        <v>0</v>
      </c>
      <c r="O1391" s="9" t="str">
        <f>(VW!N51)</f>
        <v>225/35R19</v>
      </c>
      <c r="P1391" s="60" t="str">
        <f>(VW!O51)</f>
        <v>FF11</v>
      </c>
      <c r="Q1391" s="8" t="str">
        <f>(VW!P51)</f>
        <v>11H908547013LM</v>
      </c>
      <c r="R1391" s="14">
        <f>(VW!Q51)</f>
        <v>3</v>
      </c>
      <c r="S1391" s="12" t="str">
        <f>(VW!R51)</f>
        <v>19"</v>
      </c>
      <c r="T1391" s="12" t="str">
        <f>(VW!S51)</f>
        <v>8.5"</v>
      </c>
      <c r="U1391" s="12" t="str">
        <f>(VW!T51)</f>
        <v>47</v>
      </c>
      <c r="V1391" s="12" t="str">
        <f>(VW!U51)</f>
        <v>5x112</v>
      </c>
      <c r="W1391" s="12">
        <f>(VW!V51)</f>
        <v>66.56</v>
      </c>
      <c r="X1391" s="8" t="str">
        <f>(VW!W51)</f>
        <v>High Offset</v>
      </c>
      <c r="Y1391" s="8">
        <f>(VW!X51)</f>
        <v>0</v>
      </c>
      <c r="Z1391" s="9" t="str">
        <f>(VW!Y51)</f>
        <v>225/35R19</v>
      </c>
      <c r="AA1391" s="8" t="str">
        <f>(VW!Z51)</f>
        <v>Mk6</v>
      </c>
      <c r="AB1391" s="8" t="str">
        <f>(VW!AA51)</f>
        <v>Included</v>
      </c>
      <c r="AC1391" s="8" t="str">
        <f>(VW!AB51)</f>
        <v>LBM1415027C60-ZN</v>
      </c>
      <c r="AD1391" s="8">
        <f>(VW!AC51)</f>
        <v>0</v>
      </c>
    </row>
    <row r="1392" spans="1:30" customFormat="1" x14ac:dyDescent="0.25">
      <c r="A1392" s="7" t="s">
        <v>1977</v>
      </c>
      <c r="B1392" s="8" t="e">
        <f>(VW!#REF!)</f>
        <v>#REF!</v>
      </c>
      <c r="C1392" s="9" t="e">
        <f>(VW!#REF!)</f>
        <v>#REF!</v>
      </c>
      <c r="D1392" s="59" t="e">
        <f>(VW!#REF!)</f>
        <v>#REF!</v>
      </c>
      <c r="E1392" s="8" t="e">
        <f>(VW!#REF!)</f>
        <v>#REF!</v>
      </c>
      <c r="F1392" s="8" t="e">
        <f>(VW!#REF!)</f>
        <v>#REF!</v>
      </c>
      <c r="G1392" s="14" t="e">
        <f>(VW!#REF!)</f>
        <v>#REF!</v>
      </c>
      <c r="H1392" s="12" t="e">
        <f>(VW!#REF!)</f>
        <v>#REF!</v>
      </c>
      <c r="I1392" s="12" t="e">
        <f>(VW!#REF!)</f>
        <v>#REF!</v>
      </c>
      <c r="J1392" s="12" t="e">
        <f>(VW!#REF!)</f>
        <v>#REF!</v>
      </c>
      <c r="K1392" s="12" t="e">
        <f>(VW!#REF!)</f>
        <v>#REF!</v>
      </c>
      <c r="L1392" s="12" t="e">
        <f>(VW!#REF!)</f>
        <v>#REF!</v>
      </c>
      <c r="M1392" s="8" t="e">
        <f>(VW!#REF!)</f>
        <v>#REF!</v>
      </c>
      <c r="N1392" s="8" t="e">
        <f>(VW!#REF!)</f>
        <v>#REF!</v>
      </c>
      <c r="O1392" s="9" t="e">
        <f>(VW!#REF!)</f>
        <v>#REF!</v>
      </c>
      <c r="P1392" s="60" t="e">
        <f>(VW!#REF!)</f>
        <v>#REF!</v>
      </c>
      <c r="Q1392" s="8" t="e">
        <f>(VW!#REF!)</f>
        <v>#REF!</v>
      </c>
      <c r="R1392" s="14" t="e">
        <f>(VW!#REF!)</f>
        <v>#REF!</v>
      </c>
      <c r="S1392" s="12" t="e">
        <f>(VW!#REF!)</f>
        <v>#REF!</v>
      </c>
      <c r="T1392" s="12" t="e">
        <f>(VW!#REF!)</f>
        <v>#REF!</v>
      </c>
      <c r="U1392" s="12" t="e">
        <f>(VW!#REF!)</f>
        <v>#REF!</v>
      </c>
      <c r="V1392" s="12" t="e">
        <f>(VW!#REF!)</f>
        <v>#REF!</v>
      </c>
      <c r="W1392" s="12" t="e">
        <f>(VW!#REF!)</f>
        <v>#REF!</v>
      </c>
      <c r="X1392" s="8" t="e">
        <f>(VW!#REF!)</f>
        <v>#REF!</v>
      </c>
      <c r="Y1392" s="8" t="e">
        <f>(VW!#REF!)</f>
        <v>#REF!</v>
      </c>
      <c r="Z1392" s="9" t="e">
        <f>(VW!#REF!)</f>
        <v>#REF!</v>
      </c>
      <c r="AA1392" s="8" t="e">
        <f>(VW!#REF!)</f>
        <v>#REF!</v>
      </c>
      <c r="AB1392" s="8" t="e">
        <f>(VW!#REF!)</f>
        <v>#REF!</v>
      </c>
      <c r="AC1392" s="8" t="e">
        <f>(VW!#REF!)</f>
        <v>#REF!</v>
      </c>
      <c r="AD1392" s="8" t="e">
        <f>(VW!#REF!)</f>
        <v>#REF!</v>
      </c>
    </row>
    <row r="1393" spans="1:30" customFormat="1" x14ac:dyDescent="0.25">
      <c r="A1393" s="7" t="s">
        <v>1977</v>
      </c>
      <c r="B1393" s="8" t="e">
        <f>(VW!#REF!)</f>
        <v>#REF!</v>
      </c>
      <c r="C1393" s="9" t="e">
        <f>(VW!#REF!)</f>
        <v>#REF!</v>
      </c>
      <c r="D1393" s="59" t="e">
        <f>(VW!#REF!)</f>
        <v>#REF!</v>
      </c>
      <c r="E1393" s="8" t="e">
        <f>(VW!#REF!)</f>
        <v>#REF!</v>
      </c>
      <c r="F1393" s="8" t="e">
        <f>(VW!#REF!)</f>
        <v>#REF!</v>
      </c>
      <c r="G1393" s="14" t="e">
        <f>(VW!#REF!)</f>
        <v>#REF!</v>
      </c>
      <c r="H1393" s="12" t="e">
        <f>(VW!#REF!)</f>
        <v>#REF!</v>
      </c>
      <c r="I1393" s="12" t="e">
        <f>(VW!#REF!)</f>
        <v>#REF!</v>
      </c>
      <c r="J1393" s="12" t="e">
        <f>(VW!#REF!)</f>
        <v>#REF!</v>
      </c>
      <c r="K1393" s="12" t="e">
        <f>(VW!#REF!)</f>
        <v>#REF!</v>
      </c>
      <c r="L1393" s="12" t="e">
        <f>(VW!#REF!)</f>
        <v>#REF!</v>
      </c>
      <c r="M1393" s="8" t="e">
        <f>(VW!#REF!)</f>
        <v>#REF!</v>
      </c>
      <c r="N1393" s="8" t="e">
        <f>(VW!#REF!)</f>
        <v>#REF!</v>
      </c>
      <c r="O1393" s="9" t="e">
        <f>(VW!#REF!)</f>
        <v>#REF!</v>
      </c>
      <c r="P1393" s="60" t="e">
        <f>(VW!#REF!)</f>
        <v>#REF!</v>
      </c>
      <c r="Q1393" s="8" t="e">
        <f>(VW!#REF!)</f>
        <v>#REF!</v>
      </c>
      <c r="R1393" s="14" t="e">
        <f>(VW!#REF!)</f>
        <v>#REF!</v>
      </c>
      <c r="S1393" s="12" t="e">
        <f>(VW!#REF!)</f>
        <v>#REF!</v>
      </c>
      <c r="T1393" s="12" t="e">
        <f>(VW!#REF!)</f>
        <v>#REF!</v>
      </c>
      <c r="U1393" s="12" t="e">
        <f>(VW!#REF!)</f>
        <v>#REF!</v>
      </c>
      <c r="V1393" s="12" t="e">
        <f>(VW!#REF!)</f>
        <v>#REF!</v>
      </c>
      <c r="W1393" s="12" t="e">
        <f>(VW!#REF!)</f>
        <v>#REF!</v>
      </c>
      <c r="X1393" s="8" t="e">
        <f>(VW!#REF!)</f>
        <v>#REF!</v>
      </c>
      <c r="Y1393" s="8" t="e">
        <f>(VW!#REF!)</f>
        <v>#REF!</v>
      </c>
      <c r="Z1393" s="9" t="e">
        <f>(VW!#REF!)</f>
        <v>#REF!</v>
      </c>
      <c r="AA1393" s="8" t="e">
        <f>(VW!#REF!)</f>
        <v>#REF!</v>
      </c>
      <c r="AB1393" s="8" t="e">
        <f>(VW!#REF!)</f>
        <v>#REF!</v>
      </c>
      <c r="AC1393" s="8" t="e">
        <f>(VW!#REF!)</f>
        <v>#REF!</v>
      </c>
      <c r="AD1393" s="8" t="e">
        <f>(VW!#REF!)</f>
        <v>#REF!</v>
      </c>
    </row>
    <row r="1394" spans="1:30" customFormat="1" x14ac:dyDescent="0.25">
      <c r="A1394" s="7" t="s">
        <v>1977</v>
      </c>
      <c r="B1394" s="8" t="str">
        <f>(VW!A52)</f>
        <v>Golf R</v>
      </c>
      <c r="C1394" s="9" t="str">
        <f>(VW!B52)</f>
        <v>2008-2012</v>
      </c>
      <c r="D1394" s="59" t="str">
        <f>(VW!C52)</f>
        <v>FF15</v>
      </c>
      <c r="E1394" s="8" t="str">
        <f>(VW!D52)</f>
        <v>Tarmac</v>
      </c>
      <c r="F1394" s="8" t="str">
        <f>(VW!E52)</f>
        <v>15H908547013TM</v>
      </c>
      <c r="G1394" s="14">
        <f>(VW!F52)</f>
        <v>32</v>
      </c>
      <c r="H1394" s="12" t="str">
        <f>(VW!G52)</f>
        <v>19"</v>
      </c>
      <c r="I1394" s="12" t="str">
        <f>(VW!H52)</f>
        <v>8.5"</v>
      </c>
      <c r="J1394" s="12" t="str">
        <f>(VW!I52)</f>
        <v>47</v>
      </c>
      <c r="K1394" s="12" t="str">
        <f>(VW!J52)</f>
        <v>5x112</v>
      </c>
      <c r="L1394" s="12">
        <f>(VW!K52)</f>
        <v>66.56</v>
      </c>
      <c r="M1394" s="8" t="str">
        <f>(VW!L52)</f>
        <v>High Offset</v>
      </c>
      <c r="N1394" s="8">
        <f>(VW!M52)</f>
        <v>22.2</v>
      </c>
      <c r="O1394" s="9" t="str">
        <f>(VW!N52)</f>
        <v>225/35R19</v>
      </c>
      <c r="P1394" s="60" t="str">
        <f>(VW!O52)</f>
        <v>FF15</v>
      </c>
      <c r="Q1394" s="8" t="str">
        <f>(VW!P52)</f>
        <v>15H908547013TM</v>
      </c>
      <c r="R1394" s="14">
        <f>(VW!Q52)</f>
        <v>32</v>
      </c>
      <c r="S1394" s="12" t="str">
        <f>(VW!R52)</f>
        <v>19"</v>
      </c>
      <c r="T1394" s="12" t="str">
        <f>(VW!S52)</f>
        <v>8.5"</v>
      </c>
      <c r="U1394" s="12" t="str">
        <f>(VW!T52)</f>
        <v>47</v>
      </c>
      <c r="V1394" s="12" t="str">
        <f>(VW!U52)</f>
        <v>5x112</v>
      </c>
      <c r="W1394" s="12">
        <f>(VW!V52)</f>
        <v>66.56</v>
      </c>
      <c r="X1394" s="8" t="str">
        <f>(VW!W52)</f>
        <v>High Offset</v>
      </c>
      <c r="Y1394" s="8">
        <f>(VW!X52)</f>
        <v>22.2</v>
      </c>
      <c r="Z1394" s="9" t="str">
        <f>(VW!Y52)</f>
        <v>225/35R19</v>
      </c>
      <c r="AA1394" s="8" t="str">
        <f>(VW!Z52)</f>
        <v>Mk6</v>
      </c>
      <c r="AB1394" s="8" t="str">
        <f>(VW!AA52)</f>
        <v>Included</v>
      </c>
      <c r="AC1394" s="8" t="str">
        <f>(VW!AB52)</f>
        <v>LBM1415027C60-ZN</v>
      </c>
      <c r="AD1394" s="8" t="str">
        <f>(VW!AC52)</f>
        <v>HR666-571</v>
      </c>
    </row>
    <row r="1395" spans="1:30" customFormat="1" x14ac:dyDescent="0.25">
      <c r="A1395" s="7" t="s">
        <v>1977</v>
      </c>
      <c r="B1395" s="8" t="str">
        <f>(VW!A53)</f>
        <v>Golf R</v>
      </c>
      <c r="C1395" s="9" t="str">
        <f>(VW!B53)</f>
        <v>2008-2012</v>
      </c>
      <c r="D1395" s="59" t="str">
        <f>(VW!C53)</f>
        <v>FF15</v>
      </c>
      <c r="E1395" s="8" t="str">
        <f>(VW!D53)</f>
        <v>Liquid Silver</v>
      </c>
      <c r="F1395" s="8" t="str">
        <f>(VW!E53)</f>
        <v>15H908547013LS</v>
      </c>
      <c r="G1395" s="14">
        <f>(VW!F53)</f>
        <v>8</v>
      </c>
      <c r="H1395" s="12" t="str">
        <f>(VW!G53)</f>
        <v>19"</v>
      </c>
      <c r="I1395" s="12" t="str">
        <f>(VW!H53)</f>
        <v>8.5"</v>
      </c>
      <c r="J1395" s="12" t="str">
        <f>(VW!I53)</f>
        <v>47</v>
      </c>
      <c r="K1395" s="12" t="str">
        <f>(VW!J53)</f>
        <v>5x112</v>
      </c>
      <c r="L1395" s="12">
        <f>(VW!K53)</f>
        <v>66.56</v>
      </c>
      <c r="M1395" s="8" t="str">
        <f>(VW!L53)</f>
        <v>High Offset</v>
      </c>
      <c r="N1395" s="8">
        <f>(VW!M53)</f>
        <v>22.2</v>
      </c>
      <c r="O1395" s="9" t="str">
        <f>(VW!N53)</f>
        <v>225/35R19</v>
      </c>
      <c r="P1395" s="60" t="str">
        <f>(VW!O53)</f>
        <v>FF15</v>
      </c>
      <c r="Q1395" s="8" t="str">
        <f>(VW!P53)</f>
        <v>15H908547013LS</v>
      </c>
      <c r="R1395" s="14">
        <f>(VW!Q53)</f>
        <v>8</v>
      </c>
      <c r="S1395" s="12" t="str">
        <f>(VW!R53)</f>
        <v>19"</v>
      </c>
      <c r="T1395" s="12" t="str">
        <f>(VW!S53)</f>
        <v>8.5"</v>
      </c>
      <c r="U1395" s="12" t="str">
        <f>(VW!T53)</f>
        <v>47</v>
      </c>
      <c r="V1395" s="12" t="str">
        <f>(VW!U53)</f>
        <v>5x112</v>
      </c>
      <c r="W1395" s="12">
        <f>(VW!V53)</f>
        <v>66.56</v>
      </c>
      <c r="X1395" s="8" t="str">
        <f>(VW!W53)</f>
        <v>High Offset</v>
      </c>
      <c r="Y1395" s="8">
        <f>(VW!X53)</f>
        <v>22.2</v>
      </c>
      <c r="Z1395" s="9" t="str">
        <f>(VW!Y53)</f>
        <v>225/35R19</v>
      </c>
      <c r="AA1395" s="8" t="str">
        <f>(VW!Z53)</f>
        <v>Mk6</v>
      </c>
      <c r="AB1395" s="8">
        <f>(VW!AA53)</f>
        <v>0</v>
      </c>
      <c r="AC1395" s="8" t="str">
        <f>(VW!AB53)</f>
        <v>LBM1415027C60-ZN</v>
      </c>
      <c r="AD1395" s="8" t="str">
        <f>(VW!AC53)</f>
        <v>HR666-571</v>
      </c>
    </row>
    <row r="1396" spans="1:30" customFormat="1" x14ac:dyDescent="0.25">
      <c r="A1396" s="7" t="s">
        <v>1977</v>
      </c>
      <c r="B1396" s="8" t="str">
        <f>(VW!A54)</f>
        <v>Golf R</v>
      </c>
      <c r="C1396" s="9" t="str">
        <f>(VW!B54)</f>
        <v>2012-2020</v>
      </c>
      <c r="D1396" s="59" t="str">
        <f>(VW!C54)</f>
        <v>FF01</v>
      </c>
      <c r="E1396" s="8" t="str">
        <f>(VW!D54)</f>
        <v>Tarmac</v>
      </c>
      <c r="F1396" s="8" t="str">
        <f>(VW!E54)</f>
        <v>01H908547013TM</v>
      </c>
      <c r="G1396" s="14">
        <f>(VW!F54)</f>
        <v>10</v>
      </c>
      <c r="H1396" s="12" t="str">
        <f>(VW!G54)</f>
        <v>19"</v>
      </c>
      <c r="I1396" s="12" t="str">
        <f>(VW!H54)</f>
        <v>8.5"</v>
      </c>
      <c r="J1396" s="12" t="str">
        <f>(VW!I54)</f>
        <v>47</v>
      </c>
      <c r="K1396" s="12" t="str">
        <f>(VW!J54)</f>
        <v>5x112</v>
      </c>
      <c r="L1396" s="12">
        <f>(VW!K54)</f>
        <v>66.56</v>
      </c>
      <c r="M1396" s="8" t="str">
        <f>(VW!L54)</f>
        <v>High Offset</v>
      </c>
      <c r="N1396" s="8">
        <f>(VW!M54)</f>
        <v>23.2</v>
      </c>
      <c r="O1396" s="9" t="str">
        <f>(VW!N54)</f>
        <v>235/35R19: OEM, 255/30R19: Max Up-Size</v>
      </c>
      <c r="P1396" s="60" t="str">
        <f>(VW!O54)</f>
        <v>FF01</v>
      </c>
      <c r="Q1396" s="8" t="str">
        <f>(VW!P54)</f>
        <v>01H908547013TM</v>
      </c>
      <c r="R1396" s="14">
        <f>(VW!Q54)</f>
        <v>10</v>
      </c>
      <c r="S1396" s="12" t="str">
        <f>(VW!R54)</f>
        <v>19"</v>
      </c>
      <c r="T1396" s="12" t="str">
        <f>(VW!S54)</f>
        <v>8.5"</v>
      </c>
      <c r="U1396" s="12" t="str">
        <f>(VW!T54)</f>
        <v>47</v>
      </c>
      <c r="V1396" s="12" t="str">
        <f>(VW!U54)</f>
        <v>5x112</v>
      </c>
      <c r="W1396" s="12">
        <f>(VW!V54)</f>
        <v>66.56</v>
      </c>
      <c r="X1396" s="8" t="str">
        <f>(VW!W54)</f>
        <v>High Offset</v>
      </c>
      <c r="Y1396" s="8">
        <f>(VW!X54)</f>
        <v>23.2</v>
      </c>
      <c r="Z1396" s="9" t="str">
        <f>(VW!Y54)</f>
        <v>235/35R19: OEM, 255/30R19: Max Up-Size</v>
      </c>
      <c r="AA1396" s="8" t="str">
        <f>(VW!Z54)</f>
        <v>Mk7</v>
      </c>
      <c r="AB1396" s="8" t="str">
        <f>(VW!AA54)</f>
        <v>Included</v>
      </c>
      <c r="AC1396" s="8" t="str">
        <f>(VW!AB54)</f>
        <v>LBM1415027C60-ZN</v>
      </c>
      <c r="AD1396" s="8" t="str">
        <f>(VW!AC54)</f>
        <v>HR666-571</v>
      </c>
    </row>
    <row r="1397" spans="1:30" customFormat="1" x14ac:dyDescent="0.25">
      <c r="A1397" s="7" t="s">
        <v>1977</v>
      </c>
      <c r="B1397" s="8" t="str">
        <f>(VW!A55)</f>
        <v>Golf R</v>
      </c>
      <c r="C1397" s="9" t="str">
        <f>(VW!B55)</f>
        <v>2012-2020</v>
      </c>
      <c r="D1397" s="59" t="str">
        <f>(VW!C55)</f>
        <v>FF01</v>
      </c>
      <c r="E1397" s="8" t="str">
        <f>(VW!D55)</f>
        <v>Liquid Silver</v>
      </c>
      <c r="F1397" s="8" t="str">
        <f>(VW!E55)</f>
        <v>01H908547013LS</v>
      </c>
      <c r="G1397" s="14">
        <f>(VW!F55)</f>
        <v>1</v>
      </c>
      <c r="H1397" s="12" t="str">
        <f>(VW!G55)</f>
        <v>19"</v>
      </c>
      <c r="I1397" s="12" t="str">
        <f>(VW!H55)</f>
        <v>8.5"</v>
      </c>
      <c r="J1397" s="12" t="str">
        <f>(VW!I55)</f>
        <v>47</v>
      </c>
      <c r="K1397" s="12" t="str">
        <f>(VW!J55)</f>
        <v>5x112</v>
      </c>
      <c r="L1397" s="12">
        <f>(VW!K55)</f>
        <v>66.56</v>
      </c>
      <c r="M1397" s="8" t="str">
        <f>(VW!L55)</f>
        <v>High Offset</v>
      </c>
      <c r="N1397" s="8">
        <f>(VW!M55)</f>
        <v>23.2</v>
      </c>
      <c r="O1397" s="9" t="str">
        <f>(VW!N55)</f>
        <v>235/35R19: OEM, 255/30R19: Max Up-Size</v>
      </c>
      <c r="P1397" s="60" t="str">
        <f>(VW!O55)</f>
        <v>FF01</v>
      </c>
      <c r="Q1397" s="8" t="str">
        <f>(VW!P55)</f>
        <v>01H908547013LS</v>
      </c>
      <c r="R1397" s="14">
        <f>(VW!Q55)</f>
        <v>1</v>
      </c>
      <c r="S1397" s="12" t="str">
        <f>(VW!R55)</f>
        <v>19"</v>
      </c>
      <c r="T1397" s="12" t="str">
        <f>(VW!S55)</f>
        <v>8.5"</v>
      </c>
      <c r="U1397" s="12" t="str">
        <f>(VW!T55)</f>
        <v>47</v>
      </c>
      <c r="V1397" s="12" t="str">
        <f>(VW!U55)</f>
        <v>5x112</v>
      </c>
      <c r="W1397" s="12">
        <f>(VW!V55)</f>
        <v>66.56</v>
      </c>
      <c r="X1397" s="8" t="str">
        <f>(VW!W55)</f>
        <v>High Offset</v>
      </c>
      <c r="Y1397" s="8">
        <f>(VW!X55)</f>
        <v>23.2</v>
      </c>
      <c r="Z1397" s="9" t="str">
        <f>(VW!Y55)</f>
        <v>235/35R19: OEM, 255/30R19: Max Up-Size</v>
      </c>
      <c r="AA1397" s="8" t="str">
        <f>(VW!Z55)</f>
        <v>Mk7</v>
      </c>
      <c r="AB1397" s="8">
        <f>(VW!AA55)</f>
        <v>0</v>
      </c>
      <c r="AC1397" s="8" t="str">
        <f>(VW!AB55)</f>
        <v>LBM1415027C60-ZN</v>
      </c>
      <c r="AD1397" s="8" t="str">
        <f>(VW!AC55)</f>
        <v>HR666-571</v>
      </c>
    </row>
    <row r="1398" spans="1:30" customFormat="1" x14ac:dyDescent="0.25">
      <c r="A1398" s="7" t="s">
        <v>1977</v>
      </c>
      <c r="B1398" s="8" t="str">
        <f>(VW!A56)</f>
        <v>Golf R</v>
      </c>
      <c r="C1398" s="9" t="str">
        <f>(VW!B56)</f>
        <v>2012-2020</v>
      </c>
      <c r="D1398" s="59" t="str">
        <f>(VW!C56)</f>
        <v>FF04</v>
      </c>
      <c r="E1398" s="8" t="str">
        <f>(VW!D56)</f>
        <v>Tarmac</v>
      </c>
      <c r="F1398" s="8" t="str">
        <f>(VW!E56)</f>
        <v>04H908547013TM</v>
      </c>
      <c r="G1398" s="14">
        <f>(VW!F56)</f>
        <v>17</v>
      </c>
      <c r="H1398" s="12" t="str">
        <f>(VW!G56)</f>
        <v>19"</v>
      </c>
      <c r="I1398" s="12" t="str">
        <f>(VW!H56)</f>
        <v>8.5"</v>
      </c>
      <c r="J1398" s="12" t="str">
        <f>(VW!I56)</f>
        <v>47</v>
      </c>
      <c r="K1398" s="12" t="str">
        <f>(VW!J56)</f>
        <v>5x112</v>
      </c>
      <c r="L1398" s="12">
        <f>(VW!K56)</f>
        <v>66.56</v>
      </c>
      <c r="M1398" s="8" t="str">
        <f>(VW!L56)</f>
        <v>High Offset</v>
      </c>
      <c r="N1398" s="8">
        <f>(VW!M56)</f>
        <v>22.8</v>
      </c>
      <c r="O1398" s="9" t="str">
        <f>(VW!N56)</f>
        <v>235/35R19: OEM 255/30R19: Max Up-Size</v>
      </c>
      <c r="P1398" s="60" t="str">
        <f>(VW!O56)</f>
        <v>FF04</v>
      </c>
      <c r="Q1398" s="8" t="str">
        <f>(VW!P56)</f>
        <v>04H908547013TM</v>
      </c>
      <c r="R1398" s="14">
        <f>(VW!Q56)</f>
        <v>17</v>
      </c>
      <c r="S1398" s="12" t="str">
        <f>(VW!R56)</f>
        <v>19"</v>
      </c>
      <c r="T1398" s="12" t="str">
        <f>(VW!S56)</f>
        <v>8.5"</v>
      </c>
      <c r="U1398" s="12" t="str">
        <f>(VW!T56)</f>
        <v>47</v>
      </c>
      <c r="V1398" s="12" t="str">
        <f>(VW!U56)</f>
        <v>5x112</v>
      </c>
      <c r="W1398" s="12">
        <f>(VW!V56)</f>
        <v>66.56</v>
      </c>
      <c r="X1398" s="8" t="str">
        <f>(VW!W56)</f>
        <v>High Offset</v>
      </c>
      <c r="Y1398" s="8">
        <f>(VW!X56)</f>
        <v>22.8</v>
      </c>
      <c r="Z1398" s="9" t="str">
        <f>(VW!Y56)</f>
        <v>235/35R19: OEM 255/30R19: Max Up-Size</v>
      </c>
      <c r="AA1398" s="8" t="str">
        <f>(VW!Z56)</f>
        <v>Mk7</v>
      </c>
      <c r="AB1398" s="8" t="str">
        <f>(VW!AA56)</f>
        <v>Included</v>
      </c>
      <c r="AC1398" s="8" t="str">
        <f>(VW!AB56)</f>
        <v>LBM1415027C60-ZN</v>
      </c>
      <c r="AD1398" s="8" t="str">
        <f>(VW!AC56)</f>
        <v>HR666-571</v>
      </c>
    </row>
    <row r="1399" spans="1:30" customFormat="1" x14ac:dyDescent="0.25">
      <c r="A1399" s="7" t="s">
        <v>1977</v>
      </c>
      <c r="B1399" s="8" t="str">
        <f>(VW!A57)</f>
        <v>Golf R</v>
      </c>
      <c r="C1399" s="9" t="str">
        <f>(VW!B57)</f>
        <v>2012-2020</v>
      </c>
      <c r="D1399" s="59" t="str">
        <f>(VW!C57)</f>
        <v>FF04</v>
      </c>
      <c r="E1399" s="8" t="str">
        <f>(VW!D57)</f>
        <v>Liquid Metal</v>
      </c>
      <c r="F1399" s="8" t="str">
        <f>(VW!E57)</f>
        <v>04H908547013LM</v>
      </c>
      <c r="G1399" s="14">
        <f>(VW!F57)</f>
        <v>19</v>
      </c>
      <c r="H1399" s="12" t="str">
        <f>(VW!G57)</f>
        <v>19"</v>
      </c>
      <c r="I1399" s="12" t="str">
        <f>(VW!H57)</f>
        <v>8.5"</v>
      </c>
      <c r="J1399" s="12" t="str">
        <f>(VW!I57)</f>
        <v>47</v>
      </c>
      <c r="K1399" s="12" t="str">
        <f>(VW!J57)</f>
        <v>5x112</v>
      </c>
      <c r="L1399" s="12">
        <f>(VW!K57)</f>
        <v>66.56</v>
      </c>
      <c r="M1399" s="8" t="str">
        <f>(VW!L57)</f>
        <v>High Offset</v>
      </c>
      <c r="N1399" s="8">
        <f>(VW!M57)</f>
        <v>22.8</v>
      </c>
      <c r="O1399" s="9" t="str">
        <f>(VW!N57)</f>
        <v>235/35R19: OEM 255/30R19: Max Up-Size</v>
      </c>
      <c r="P1399" s="60" t="str">
        <f>(VW!O57)</f>
        <v>FF04</v>
      </c>
      <c r="Q1399" s="8" t="str">
        <f>(VW!P57)</f>
        <v>04H908547013LM</v>
      </c>
      <c r="R1399" s="14">
        <f>(VW!Q57)</f>
        <v>19</v>
      </c>
      <c r="S1399" s="12" t="str">
        <f>(VW!R57)</f>
        <v>19"</v>
      </c>
      <c r="T1399" s="12" t="str">
        <f>(VW!S57)</f>
        <v>8.5"</v>
      </c>
      <c r="U1399" s="12" t="str">
        <f>(VW!T57)</f>
        <v>47</v>
      </c>
      <c r="V1399" s="12" t="str">
        <f>(VW!U57)</f>
        <v>5x112</v>
      </c>
      <c r="W1399" s="12">
        <f>(VW!V57)</f>
        <v>66.56</v>
      </c>
      <c r="X1399" s="8" t="str">
        <f>(VW!W57)</f>
        <v>High Offset</v>
      </c>
      <c r="Y1399" s="8">
        <f>(VW!X57)</f>
        <v>22.8</v>
      </c>
      <c r="Z1399" s="9" t="str">
        <f>(VW!Y57)</f>
        <v>235/35R19: OEM 255/30R19: Max Up-Size</v>
      </c>
      <c r="AA1399" s="8" t="str">
        <f>(VW!Z57)</f>
        <v>Mk7</v>
      </c>
      <c r="AB1399" s="8">
        <f>(VW!AA57)</f>
        <v>0</v>
      </c>
      <c r="AC1399" s="8" t="str">
        <f>(VW!AB57)</f>
        <v>LBM1415027C60-ZN</v>
      </c>
      <c r="AD1399" s="8" t="str">
        <f>(VW!AC57)</f>
        <v>HR666-571</v>
      </c>
    </row>
    <row r="1400" spans="1:30" customFormat="1" x14ac:dyDescent="0.25">
      <c r="A1400" s="7" t="s">
        <v>1977</v>
      </c>
      <c r="B1400" s="8" t="str">
        <f>(VW!A58)</f>
        <v>Golf R</v>
      </c>
      <c r="C1400" s="9" t="str">
        <f>(VW!B58)</f>
        <v>2012-2020</v>
      </c>
      <c r="D1400" s="59" t="str">
        <f>(VW!C58)</f>
        <v>FF10</v>
      </c>
      <c r="E1400" s="8" t="str">
        <f>(VW!D58)</f>
        <v>Tarmac</v>
      </c>
      <c r="F1400" s="8" t="str">
        <f>(VW!E58)</f>
        <v>10H908547013TM</v>
      </c>
      <c r="G1400" s="14">
        <f>(VW!F58)</f>
        <v>-3</v>
      </c>
      <c r="H1400" s="12" t="str">
        <f>(VW!G58)</f>
        <v>19"</v>
      </c>
      <c r="I1400" s="12" t="str">
        <f>(VW!H58)</f>
        <v>8.5"</v>
      </c>
      <c r="J1400" s="12" t="str">
        <f>(VW!I58)</f>
        <v>47</v>
      </c>
      <c r="K1400" s="12" t="str">
        <f>(VW!J58)</f>
        <v>5x112</v>
      </c>
      <c r="L1400" s="12">
        <f>(VW!K58)</f>
        <v>66.56</v>
      </c>
      <c r="M1400" s="8" t="str">
        <f>(VW!L58)</f>
        <v>High Offset</v>
      </c>
      <c r="N1400" s="8">
        <f>(VW!M58)</f>
        <v>0</v>
      </c>
      <c r="O1400" s="9" t="str">
        <f>(VW!N58)</f>
        <v>235/35R19 OEM, 255/30R19 Up-Size</v>
      </c>
      <c r="P1400" s="60" t="str">
        <f>(VW!O58)</f>
        <v>FF10</v>
      </c>
      <c r="Q1400" s="8" t="str">
        <f>(VW!P58)</f>
        <v>10H908547013TM</v>
      </c>
      <c r="R1400" s="14">
        <f>(VW!Q58)</f>
        <v>-3</v>
      </c>
      <c r="S1400" s="12" t="str">
        <f>(VW!R58)</f>
        <v>19"</v>
      </c>
      <c r="T1400" s="12" t="str">
        <f>(VW!S58)</f>
        <v>8.5"</v>
      </c>
      <c r="U1400" s="12" t="str">
        <f>(VW!T58)</f>
        <v>47</v>
      </c>
      <c r="V1400" s="12" t="str">
        <f>(VW!U58)</f>
        <v>5x112</v>
      </c>
      <c r="W1400" s="12">
        <f>(VW!V58)</f>
        <v>66.56</v>
      </c>
      <c r="X1400" s="8" t="str">
        <f>(VW!W58)</f>
        <v>High Offset</v>
      </c>
      <c r="Y1400" s="8">
        <f>(VW!X58)</f>
        <v>0</v>
      </c>
      <c r="Z1400" s="9" t="str">
        <f>(VW!Y58)</f>
        <v>235/35R19 OEM, 255/30R19 Up-Size</v>
      </c>
      <c r="AA1400" s="8" t="str">
        <f>(VW!Z58)</f>
        <v>Mk7</v>
      </c>
      <c r="AB1400" s="8" t="str">
        <f>(VW!AA58)</f>
        <v>Included</v>
      </c>
      <c r="AC1400" s="8" t="str">
        <f>(VW!AB58)</f>
        <v>LBM1415027C60-ZN</v>
      </c>
      <c r="AD1400" s="8" t="str">
        <f>(VW!AC58)</f>
        <v>HR666-571</v>
      </c>
    </row>
    <row r="1401" spans="1:30" customFormat="1" x14ac:dyDescent="0.25">
      <c r="A1401" s="7" t="s">
        <v>1977</v>
      </c>
      <c r="B1401" s="8" t="str">
        <f>(VW!A59)</f>
        <v>Golf R</v>
      </c>
      <c r="C1401" s="9" t="str">
        <f>(VW!B59)</f>
        <v>2012-2020</v>
      </c>
      <c r="D1401" s="59" t="str">
        <f>(VW!C59)</f>
        <v>FF10</v>
      </c>
      <c r="E1401" s="8" t="str">
        <f>(VW!D59)</f>
        <v>Liquid Metal</v>
      </c>
      <c r="F1401" s="8" t="str">
        <f>(VW!E59)</f>
        <v>10H908547013LM</v>
      </c>
      <c r="G1401" s="14">
        <f>(VW!F59)</f>
        <v>-8</v>
      </c>
      <c r="H1401" s="12" t="str">
        <f>(VW!G59)</f>
        <v>19"</v>
      </c>
      <c r="I1401" s="12" t="str">
        <f>(VW!H59)</f>
        <v>8.5"</v>
      </c>
      <c r="J1401" s="12" t="str">
        <f>(VW!I59)</f>
        <v>47</v>
      </c>
      <c r="K1401" s="12" t="str">
        <f>(VW!J59)</f>
        <v>5x112</v>
      </c>
      <c r="L1401" s="12">
        <f>(VW!K59)</f>
        <v>66.56</v>
      </c>
      <c r="M1401" s="8" t="str">
        <f>(VW!L59)</f>
        <v>High Offset</v>
      </c>
      <c r="N1401" s="8">
        <f>(VW!M59)</f>
        <v>0</v>
      </c>
      <c r="O1401" s="9" t="str">
        <f>(VW!N59)</f>
        <v>235/35R19 OEM, 255/30R19 Up-Size</v>
      </c>
      <c r="P1401" s="60" t="str">
        <f>(VW!O59)</f>
        <v>FF10</v>
      </c>
      <c r="Q1401" s="8" t="str">
        <f>(VW!P59)</f>
        <v>10H908547013LM</v>
      </c>
      <c r="R1401" s="14">
        <f>(VW!Q59)</f>
        <v>-8</v>
      </c>
      <c r="S1401" s="12" t="str">
        <f>(VW!R59)</f>
        <v>19"</v>
      </c>
      <c r="T1401" s="12" t="str">
        <f>(VW!S59)</f>
        <v>8.5"</v>
      </c>
      <c r="U1401" s="12" t="str">
        <f>(VW!T59)</f>
        <v>47</v>
      </c>
      <c r="V1401" s="12" t="str">
        <f>(VW!U59)</f>
        <v>5x112</v>
      </c>
      <c r="W1401" s="12">
        <f>(VW!V59)</f>
        <v>66.56</v>
      </c>
      <c r="X1401" s="8" t="str">
        <f>(VW!W59)</f>
        <v>High Offset</v>
      </c>
      <c r="Y1401" s="8">
        <f>(VW!X59)</f>
        <v>0</v>
      </c>
      <c r="Z1401" s="9" t="str">
        <f>(VW!Y59)</f>
        <v>235/35R19 OEM, 255/30R19 Up-Size</v>
      </c>
      <c r="AA1401" s="8" t="str">
        <f>(VW!Z59)</f>
        <v>Mk7</v>
      </c>
      <c r="AB1401" s="8" t="str">
        <f>(VW!AA59)</f>
        <v>Included</v>
      </c>
      <c r="AC1401" s="8" t="str">
        <f>(VW!AB59)</f>
        <v>LBM1415027C60-ZN</v>
      </c>
      <c r="AD1401" s="8" t="str">
        <f>(VW!AC59)</f>
        <v>HR666-571</v>
      </c>
    </row>
    <row r="1402" spans="1:30" customFormat="1" x14ac:dyDescent="0.25">
      <c r="A1402" s="7" t="s">
        <v>1977</v>
      </c>
      <c r="B1402" s="8" t="str">
        <f>(VW!A60)</f>
        <v>Golf R</v>
      </c>
      <c r="C1402" s="9" t="str">
        <f>(VW!B60)</f>
        <v>2012-2020</v>
      </c>
      <c r="D1402" s="59" t="str">
        <f>(VW!C60)</f>
        <v>FF11</v>
      </c>
      <c r="E1402" s="8" t="str">
        <f>(VW!D60)</f>
        <v>Tarmac</v>
      </c>
      <c r="F1402" s="8" t="str">
        <f>(VW!E60)</f>
        <v>11H908547013TM</v>
      </c>
      <c r="G1402" s="14">
        <f>(VW!F60)</f>
        <v>4</v>
      </c>
      <c r="H1402" s="12" t="str">
        <f>(VW!G60)</f>
        <v>19"</v>
      </c>
      <c r="I1402" s="12" t="str">
        <f>(VW!H60)</f>
        <v>8.5"</v>
      </c>
      <c r="J1402" s="12" t="str">
        <f>(VW!I60)</f>
        <v>47</v>
      </c>
      <c r="K1402" s="12" t="str">
        <f>(VW!J60)</f>
        <v>5x112</v>
      </c>
      <c r="L1402" s="12">
        <f>(VW!K60)</f>
        <v>66.56</v>
      </c>
      <c r="M1402" s="8" t="str">
        <f>(VW!L60)</f>
        <v>High Offset</v>
      </c>
      <c r="N1402" s="8">
        <f>(VW!M60)</f>
        <v>0</v>
      </c>
      <c r="O1402" s="9" t="str">
        <f>(VW!N60)</f>
        <v>235/35R19 OEM, 255/30R19 Up-Size</v>
      </c>
      <c r="P1402" s="60" t="str">
        <f>(VW!O60)</f>
        <v>FF11</v>
      </c>
      <c r="Q1402" s="8" t="str">
        <f>(VW!P60)</f>
        <v>11H908547013TM</v>
      </c>
      <c r="R1402" s="14">
        <f>(VW!Q60)</f>
        <v>4</v>
      </c>
      <c r="S1402" s="12" t="str">
        <f>(VW!R60)</f>
        <v>19"</v>
      </c>
      <c r="T1402" s="12" t="str">
        <f>(VW!S60)</f>
        <v>8.5"</v>
      </c>
      <c r="U1402" s="12" t="str">
        <f>(VW!T60)</f>
        <v>47</v>
      </c>
      <c r="V1402" s="12" t="str">
        <f>(VW!U60)</f>
        <v>5x112</v>
      </c>
      <c r="W1402" s="12">
        <f>(VW!V60)</f>
        <v>66.56</v>
      </c>
      <c r="X1402" s="8" t="str">
        <f>(VW!W60)</f>
        <v>High Offset</v>
      </c>
      <c r="Y1402" s="8">
        <f>(VW!X60)</f>
        <v>0</v>
      </c>
      <c r="Z1402" s="9" t="str">
        <f>(VW!Y60)</f>
        <v>235/35R19 OEM, 255/30R19 Up-Size</v>
      </c>
      <c r="AA1402" s="8" t="str">
        <f>(VW!Z60)</f>
        <v>Mk7</v>
      </c>
      <c r="AB1402" s="8" t="str">
        <f>(VW!AA60)</f>
        <v>Included</v>
      </c>
      <c r="AC1402" s="8" t="str">
        <f>(VW!AB60)</f>
        <v>LBM1415027C60-ZN</v>
      </c>
      <c r="AD1402" s="8" t="str">
        <f>(VW!AC60)</f>
        <v>HR666-571</v>
      </c>
    </row>
    <row r="1403" spans="1:30" customFormat="1" x14ac:dyDescent="0.25">
      <c r="A1403" s="7" t="s">
        <v>1977</v>
      </c>
      <c r="B1403" s="8" t="str">
        <f>(VW!A61)</f>
        <v>Golf R</v>
      </c>
      <c r="C1403" s="9" t="str">
        <f>(VW!B61)</f>
        <v>2012-2020</v>
      </c>
      <c r="D1403" s="59" t="str">
        <f>(VW!C61)</f>
        <v>FF11</v>
      </c>
      <c r="E1403" s="8" t="str">
        <f>(VW!D61)</f>
        <v>Liquid Metal</v>
      </c>
      <c r="F1403" s="8" t="str">
        <f>(VW!E61)</f>
        <v>11H908547013LM</v>
      </c>
      <c r="G1403" s="14">
        <f>(VW!F61)</f>
        <v>3</v>
      </c>
      <c r="H1403" s="12" t="str">
        <f>(VW!G61)</f>
        <v>19"</v>
      </c>
      <c r="I1403" s="12" t="str">
        <f>(VW!H61)</f>
        <v>8.5"</v>
      </c>
      <c r="J1403" s="12" t="str">
        <f>(VW!I61)</f>
        <v>47</v>
      </c>
      <c r="K1403" s="12" t="str">
        <f>(VW!J61)</f>
        <v>5x112</v>
      </c>
      <c r="L1403" s="12">
        <f>(VW!K61)</f>
        <v>66.56</v>
      </c>
      <c r="M1403" s="8" t="str">
        <f>(VW!L61)</f>
        <v>High Offset</v>
      </c>
      <c r="N1403" s="8">
        <f>(VW!M61)</f>
        <v>0</v>
      </c>
      <c r="O1403" s="9" t="str">
        <f>(VW!N61)</f>
        <v>235/35R19 OEM, 255/30R19 Up-Size</v>
      </c>
      <c r="P1403" s="60" t="str">
        <f>(VW!O61)</f>
        <v>FF11</v>
      </c>
      <c r="Q1403" s="8" t="str">
        <f>(VW!P61)</f>
        <v>11H908547013LM</v>
      </c>
      <c r="R1403" s="14">
        <f>(VW!Q61)</f>
        <v>3</v>
      </c>
      <c r="S1403" s="12" t="str">
        <f>(VW!R61)</f>
        <v>19"</v>
      </c>
      <c r="T1403" s="12" t="str">
        <f>(VW!S61)</f>
        <v>8.5"</v>
      </c>
      <c r="U1403" s="12" t="str">
        <f>(VW!T61)</f>
        <v>47</v>
      </c>
      <c r="V1403" s="12" t="str">
        <f>(VW!U61)</f>
        <v>5x112</v>
      </c>
      <c r="W1403" s="12">
        <f>(VW!V61)</f>
        <v>66.56</v>
      </c>
      <c r="X1403" s="8" t="str">
        <f>(VW!W61)</f>
        <v>High Offset</v>
      </c>
      <c r="Y1403" s="8">
        <f>(VW!X61)</f>
        <v>0</v>
      </c>
      <c r="Z1403" s="9" t="str">
        <f>(VW!Y61)</f>
        <v>235/35R19 OEM, 255/30R19 Up-Size</v>
      </c>
      <c r="AA1403" s="8" t="str">
        <f>(VW!Z61)</f>
        <v>Mk7</v>
      </c>
      <c r="AB1403" s="8" t="str">
        <f>(VW!AA61)</f>
        <v>Included</v>
      </c>
      <c r="AC1403" s="8" t="str">
        <f>(VW!AB61)</f>
        <v>LBM1415027C60-ZN</v>
      </c>
      <c r="AD1403" s="8" t="str">
        <f>(VW!AC61)</f>
        <v>HR666-571</v>
      </c>
    </row>
    <row r="1404" spans="1:30" customFormat="1" x14ac:dyDescent="0.25">
      <c r="A1404" s="7" t="s">
        <v>1977</v>
      </c>
      <c r="B1404" s="8" t="e">
        <f>(VW!#REF!)</f>
        <v>#REF!</v>
      </c>
      <c r="C1404" s="9" t="e">
        <f>(VW!#REF!)</f>
        <v>#REF!</v>
      </c>
      <c r="D1404" s="59" t="e">
        <f>(VW!#REF!)</f>
        <v>#REF!</v>
      </c>
      <c r="E1404" s="8" t="e">
        <f>(VW!#REF!)</f>
        <v>#REF!</v>
      </c>
      <c r="F1404" s="8" t="e">
        <f>(VW!#REF!)</f>
        <v>#REF!</v>
      </c>
      <c r="G1404" s="14" t="e">
        <f>(VW!#REF!)</f>
        <v>#REF!</v>
      </c>
      <c r="H1404" s="12" t="e">
        <f>(VW!#REF!)</f>
        <v>#REF!</v>
      </c>
      <c r="I1404" s="12" t="e">
        <f>(VW!#REF!)</f>
        <v>#REF!</v>
      </c>
      <c r="J1404" s="12" t="e">
        <f>(VW!#REF!)</f>
        <v>#REF!</v>
      </c>
      <c r="K1404" s="12" t="e">
        <f>(VW!#REF!)</f>
        <v>#REF!</v>
      </c>
      <c r="L1404" s="12" t="e">
        <f>(VW!#REF!)</f>
        <v>#REF!</v>
      </c>
      <c r="M1404" s="8" t="e">
        <f>(VW!#REF!)</f>
        <v>#REF!</v>
      </c>
      <c r="N1404" s="8" t="e">
        <f>(VW!#REF!)</f>
        <v>#REF!</v>
      </c>
      <c r="O1404" s="9" t="e">
        <f>(VW!#REF!)</f>
        <v>#REF!</v>
      </c>
      <c r="P1404" s="60" t="e">
        <f>(VW!#REF!)</f>
        <v>#REF!</v>
      </c>
      <c r="Q1404" s="8" t="e">
        <f>(VW!#REF!)</f>
        <v>#REF!</v>
      </c>
      <c r="R1404" s="14" t="e">
        <f>(VW!#REF!)</f>
        <v>#REF!</v>
      </c>
      <c r="S1404" s="12" t="e">
        <f>(VW!#REF!)</f>
        <v>#REF!</v>
      </c>
      <c r="T1404" s="12" t="e">
        <f>(VW!#REF!)</f>
        <v>#REF!</v>
      </c>
      <c r="U1404" s="12" t="e">
        <f>(VW!#REF!)</f>
        <v>#REF!</v>
      </c>
      <c r="V1404" s="12" t="e">
        <f>(VW!#REF!)</f>
        <v>#REF!</v>
      </c>
      <c r="W1404" s="12" t="e">
        <f>(VW!#REF!)</f>
        <v>#REF!</v>
      </c>
      <c r="X1404" s="8" t="e">
        <f>(VW!#REF!)</f>
        <v>#REF!</v>
      </c>
      <c r="Y1404" s="8" t="e">
        <f>(VW!#REF!)</f>
        <v>#REF!</v>
      </c>
      <c r="Z1404" s="9" t="e">
        <f>(VW!#REF!)</f>
        <v>#REF!</v>
      </c>
      <c r="AA1404" s="8" t="e">
        <f>(VW!#REF!)</f>
        <v>#REF!</v>
      </c>
      <c r="AB1404" s="8" t="e">
        <f>(VW!#REF!)</f>
        <v>#REF!</v>
      </c>
      <c r="AC1404" s="8" t="e">
        <f>(VW!#REF!)</f>
        <v>#REF!</v>
      </c>
      <c r="AD1404" s="8" t="e">
        <f>(VW!#REF!)</f>
        <v>#REF!</v>
      </c>
    </row>
    <row r="1405" spans="1:30" customFormat="1" x14ac:dyDescent="0.25">
      <c r="A1405" s="7" t="s">
        <v>1977</v>
      </c>
      <c r="B1405" s="8" t="e">
        <f>(VW!#REF!)</f>
        <v>#REF!</v>
      </c>
      <c r="C1405" s="9" t="e">
        <f>(VW!#REF!)</f>
        <v>#REF!</v>
      </c>
      <c r="D1405" s="59" t="e">
        <f>(VW!#REF!)</f>
        <v>#REF!</v>
      </c>
      <c r="E1405" s="8" t="e">
        <f>(VW!#REF!)</f>
        <v>#REF!</v>
      </c>
      <c r="F1405" s="8" t="e">
        <f>(VW!#REF!)</f>
        <v>#REF!</v>
      </c>
      <c r="G1405" s="14" t="e">
        <f>(VW!#REF!)</f>
        <v>#REF!</v>
      </c>
      <c r="H1405" s="12" t="e">
        <f>(VW!#REF!)</f>
        <v>#REF!</v>
      </c>
      <c r="I1405" s="12" t="e">
        <f>(VW!#REF!)</f>
        <v>#REF!</v>
      </c>
      <c r="J1405" s="12" t="e">
        <f>(VW!#REF!)</f>
        <v>#REF!</v>
      </c>
      <c r="K1405" s="12" t="e">
        <f>(VW!#REF!)</f>
        <v>#REF!</v>
      </c>
      <c r="L1405" s="12" t="e">
        <f>(VW!#REF!)</f>
        <v>#REF!</v>
      </c>
      <c r="M1405" s="8" t="e">
        <f>(VW!#REF!)</f>
        <v>#REF!</v>
      </c>
      <c r="N1405" s="8" t="e">
        <f>(VW!#REF!)</f>
        <v>#REF!</v>
      </c>
      <c r="O1405" s="9" t="e">
        <f>(VW!#REF!)</f>
        <v>#REF!</v>
      </c>
      <c r="P1405" s="60" t="e">
        <f>(VW!#REF!)</f>
        <v>#REF!</v>
      </c>
      <c r="Q1405" s="8" t="e">
        <f>(VW!#REF!)</f>
        <v>#REF!</v>
      </c>
      <c r="R1405" s="14" t="e">
        <f>(VW!#REF!)</f>
        <v>#REF!</v>
      </c>
      <c r="S1405" s="12" t="e">
        <f>(VW!#REF!)</f>
        <v>#REF!</v>
      </c>
      <c r="T1405" s="12" t="e">
        <f>(VW!#REF!)</f>
        <v>#REF!</v>
      </c>
      <c r="U1405" s="12" t="e">
        <f>(VW!#REF!)</f>
        <v>#REF!</v>
      </c>
      <c r="V1405" s="12" t="e">
        <f>(VW!#REF!)</f>
        <v>#REF!</v>
      </c>
      <c r="W1405" s="12" t="e">
        <f>(VW!#REF!)</f>
        <v>#REF!</v>
      </c>
      <c r="X1405" s="8" t="e">
        <f>(VW!#REF!)</f>
        <v>#REF!</v>
      </c>
      <c r="Y1405" s="8" t="e">
        <f>(VW!#REF!)</f>
        <v>#REF!</v>
      </c>
      <c r="Z1405" s="9" t="e">
        <f>(VW!#REF!)</f>
        <v>#REF!</v>
      </c>
      <c r="AA1405" s="8" t="e">
        <f>(VW!#REF!)</f>
        <v>#REF!</v>
      </c>
      <c r="AB1405" s="8" t="e">
        <f>(VW!#REF!)</f>
        <v>#REF!</v>
      </c>
      <c r="AC1405" s="8" t="e">
        <f>(VW!#REF!)</f>
        <v>#REF!</v>
      </c>
      <c r="AD1405" s="8" t="e">
        <f>(VW!#REF!)</f>
        <v>#REF!</v>
      </c>
    </row>
    <row r="1406" spans="1:30" customFormat="1" x14ac:dyDescent="0.25">
      <c r="A1406" s="7" t="s">
        <v>1977</v>
      </c>
      <c r="B1406" s="8" t="str">
        <f>(VW!A62)</f>
        <v>Golf R</v>
      </c>
      <c r="C1406" s="9" t="str">
        <f>(VW!B62)</f>
        <v>2012-2020</v>
      </c>
      <c r="D1406" s="59" t="str">
        <f>(VW!C62)</f>
        <v>FF15</v>
      </c>
      <c r="E1406" s="8" t="str">
        <f>(VW!D62)</f>
        <v>Tarmac</v>
      </c>
      <c r="F1406" s="8" t="str">
        <f>(VW!E62)</f>
        <v>15H908547013TM</v>
      </c>
      <c r="G1406" s="14">
        <f>(VW!F62)</f>
        <v>32</v>
      </c>
      <c r="H1406" s="12" t="str">
        <f>(VW!G62)</f>
        <v>19"</v>
      </c>
      <c r="I1406" s="12" t="str">
        <f>(VW!H62)</f>
        <v>8.5"</v>
      </c>
      <c r="J1406" s="12" t="str">
        <f>(VW!I62)</f>
        <v>47</v>
      </c>
      <c r="K1406" s="12" t="str">
        <f>(VW!J62)</f>
        <v>5x112</v>
      </c>
      <c r="L1406" s="12">
        <f>(VW!K62)</f>
        <v>66.56</v>
      </c>
      <c r="M1406" s="8" t="str">
        <f>(VW!L62)</f>
        <v>High Offset</v>
      </c>
      <c r="N1406" s="8">
        <f>(VW!M62)</f>
        <v>22.2</v>
      </c>
      <c r="O1406" s="9" t="str">
        <f>(VW!N62)</f>
        <v>235/35R19: OEM 255/30R19: Max Up-Size</v>
      </c>
      <c r="P1406" s="60" t="str">
        <f>(VW!O62)</f>
        <v>FF15</v>
      </c>
      <c r="Q1406" s="8" t="str">
        <f>(VW!P62)</f>
        <v>15H908547013TM</v>
      </c>
      <c r="R1406" s="14">
        <f>(VW!Q62)</f>
        <v>32</v>
      </c>
      <c r="S1406" s="12" t="str">
        <f>(VW!R62)</f>
        <v>19"</v>
      </c>
      <c r="T1406" s="12" t="str">
        <f>(VW!S62)</f>
        <v>8.5"</v>
      </c>
      <c r="U1406" s="12" t="str">
        <f>(VW!T62)</f>
        <v>47</v>
      </c>
      <c r="V1406" s="12" t="str">
        <f>(VW!U62)</f>
        <v>5x112</v>
      </c>
      <c r="W1406" s="12">
        <f>(VW!V62)</f>
        <v>66.56</v>
      </c>
      <c r="X1406" s="8" t="str">
        <f>(VW!W62)</f>
        <v>High Offset</v>
      </c>
      <c r="Y1406" s="8">
        <f>(VW!X62)</f>
        <v>22.2</v>
      </c>
      <c r="Z1406" s="9" t="str">
        <f>(VW!Y62)</f>
        <v>235/35R19: OEM 255/30R19: Max Up-Size</v>
      </c>
      <c r="AA1406" s="8" t="str">
        <f>(VW!Z62)</f>
        <v>Mk7</v>
      </c>
      <c r="AB1406" s="8" t="str">
        <f>(VW!AA62)</f>
        <v>Included</v>
      </c>
      <c r="AC1406" s="8" t="str">
        <f>(VW!AB62)</f>
        <v>LBM1415027C60-ZN</v>
      </c>
      <c r="AD1406" s="8" t="str">
        <f>(VW!AC62)</f>
        <v>HR666-571</v>
      </c>
    </row>
    <row r="1407" spans="1:30" customFormat="1" x14ac:dyDescent="0.25">
      <c r="A1407" s="7" t="s">
        <v>1977</v>
      </c>
      <c r="B1407" s="8" t="str">
        <f>(VW!A63)</f>
        <v>Golf R</v>
      </c>
      <c r="C1407" s="9" t="str">
        <f>(VW!B63)</f>
        <v>2012-2020</v>
      </c>
      <c r="D1407" s="59" t="str">
        <f>(VW!C63)</f>
        <v>FF15</v>
      </c>
      <c r="E1407" s="8" t="str">
        <f>(VW!D63)</f>
        <v>Liquid Silver</v>
      </c>
      <c r="F1407" s="8" t="str">
        <f>(VW!E63)</f>
        <v>15H908547013LS</v>
      </c>
      <c r="G1407" s="14">
        <f>(VW!F63)</f>
        <v>8</v>
      </c>
      <c r="H1407" s="12" t="str">
        <f>(VW!G63)</f>
        <v>19"</v>
      </c>
      <c r="I1407" s="12" t="str">
        <f>(VW!H63)</f>
        <v>8.5"</v>
      </c>
      <c r="J1407" s="12" t="str">
        <f>(VW!I63)</f>
        <v>47</v>
      </c>
      <c r="K1407" s="12" t="str">
        <f>(VW!J63)</f>
        <v>5x112</v>
      </c>
      <c r="L1407" s="12">
        <f>(VW!K63)</f>
        <v>66.56</v>
      </c>
      <c r="M1407" s="8" t="str">
        <f>(VW!L63)</f>
        <v>High Offset</v>
      </c>
      <c r="N1407" s="8">
        <f>(VW!M63)</f>
        <v>22.2</v>
      </c>
      <c r="O1407" s="9" t="str">
        <f>(VW!N63)</f>
        <v>235/35R19: OEM 255/30R19: Max Up-Size</v>
      </c>
      <c r="P1407" s="60" t="str">
        <f>(VW!O63)</f>
        <v>FF15</v>
      </c>
      <c r="Q1407" s="8" t="str">
        <f>(VW!P63)</f>
        <v>15H908547013LS</v>
      </c>
      <c r="R1407" s="14">
        <f>(VW!Q63)</f>
        <v>8</v>
      </c>
      <c r="S1407" s="12" t="str">
        <f>(VW!R63)</f>
        <v>19"</v>
      </c>
      <c r="T1407" s="12" t="str">
        <f>(VW!S63)</f>
        <v>8.5"</v>
      </c>
      <c r="U1407" s="12" t="str">
        <f>(VW!T63)</f>
        <v>47</v>
      </c>
      <c r="V1407" s="12" t="str">
        <f>(VW!U63)</f>
        <v>5x112</v>
      </c>
      <c r="W1407" s="12">
        <f>(VW!V63)</f>
        <v>66.56</v>
      </c>
      <c r="X1407" s="8" t="str">
        <f>(VW!W63)</f>
        <v>High Offset</v>
      </c>
      <c r="Y1407" s="8">
        <f>(VW!X63)</f>
        <v>22.2</v>
      </c>
      <c r="Z1407" s="9" t="str">
        <f>(VW!Y63)</f>
        <v>235/35R19: OEM 255/30R19: Max Up-Size</v>
      </c>
      <c r="AA1407" s="8" t="str">
        <f>(VW!Z63)</f>
        <v>Mk7</v>
      </c>
      <c r="AB1407" s="8">
        <f>(VW!AA63)</f>
        <v>0</v>
      </c>
      <c r="AC1407" s="8" t="str">
        <f>(VW!AB63)</f>
        <v>LBM1415027C60-ZN</v>
      </c>
      <c r="AD1407" s="8" t="str">
        <f>(VW!AC63)</f>
        <v>HR666-571</v>
      </c>
    </row>
    <row r="1408" spans="1:30" customFormat="1" x14ac:dyDescent="0.25">
      <c r="A1408" s="7" t="s">
        <v>1977</v>
      </c>
      <c r="B1408" s="8" t="str">
        <f>(VW!A64)</f>
        <v>Golf Sport Wagon</v>
      </c>
      <c r="C1408" s="9" t="str">
        <f>(VW!B64)</f>
        <v>2012-2019</v>
      </c>
      <c r="D1408" s="59" t="str">
        <f>(VW!C64)</f>
        <v>FF01</v>
      </c>
      <c r="E1408" s="8" t="str">
        <f>(VW!D64)</f>
        <v>Tarmac</v>
      </c>
      <c r="F1408" s="8" t="str">
        <f>(VW!E64)</f>
        <v>01H908547013TM</v>
      </c>
      <c r="G1408" s="14">
        <f>(VW!F64)</f>
        <v>10</v>
      </c>
      <c r="H1408" s="12" t="str">
        <f>(VW!G64)</f>
        <v>19"</v>
      </c>
      <c r="I1408" s="12" t="str">
        <f>(VW!H64)</f>
        <v>8.5"</v>
      </c>
      <c r="J1408" s="12" t="str">
        <f>(VW!I64)</f>
        <v>47</v>
      </c>
      <c r="K1408" s="12" t="str">
        <f>(VW!J64)</f>
        <v>5x112</v>
      </c>
      <c r="L1408" s="12">
        <f>(VW!K64)</f>
        <v>66.56</v>
      </c>
      <c r="M1408" s="8" t="str">
        <f>(VW!L64)</f>
        <v>High Offset</v>
      </c>
      <c r="N1408" s="8">
        <f>(VW!M64)</f>
        <v>23.2</v>
      </c>
      <c r="O1408" s="9" t="str">
        <f>(VW!N64)</f>
        <v>235/35R19</v>
      </c>
      <c r="P1408" s="60" t="str">
        <f>(VW!O64)</f>
        <v>FF01</v>
      </c>
      <c r="Q1408" s="8" t="str">
        <f>(VW!P64)</f>
        <v>01H908547013TM</v>
      </c>
      <c r="R1408" s="14">
        <f>(VW!Q64)</f>
        <v>10</v>
      </c>
      <c r="S1408" s="12" t="str">
        <f>(VW!R64)</f>
        <v>19"</v>
      </c>
      <c r="T1408" s="12" t="str">
        <f>(VW!S64)</f>
        <v>8.5"</v>
      </c>
      <c r="U1408" s="12" t="str">
        <f>(VW!T64)</f>
        <v>47</v>
      </c>
      <c r="V1408" s="12" t="str">
        <f>(VW!U64)</f>
        <v>5x112</v>
      </c>
      <c r="W1408" s="12">
        <f>(VW!V64)</f>
        <v>66.56</v>
      </c>
      <c r="X1408" s="8" t="str">
        <f>(VW!W64)</f>
        <v>High Offset</v>
      </c>
      <c r="Y1408" s="8">
        <f>(VW!X64)</f>
        <v>23.2</v>
      </c>
      <c r="Z1408" s="9" t="str">
        <f>(VW!Y64)</f>
        <v>235/35R19</v>
      </c>
      <c r="AA1408" s="8">
        <f>(VW!Z64)</f>
        <v>0</v>
      </c>
      <c r="AB1408" s="8" t="str">
        <f>(VW!AA64)</f>
        <v>Included</v>
      </c>
      <c r="AC1408" s="8" t="str">
        <f>(VW!AB64)</f>
        <v>LBM1415027C60-ZN</v>
      </c>
      <c r="AD1408" s="8" t="str">
        <f>(VW!AC64)</f>
        <v>HR666-571</v>
      </c>
    </row>
    <row r="1409" spans="1:30" customFormat="1" x14ac:dyDescent="0.25">
      <c r="A1409" s="7" t="s">
        <v>1977</v>
      </c>
      <c r="B1409" s="8" t="str">
        <f>(VW!A65)</f>
        <v>Golf Sport Wagon</v>
      </c>
      <c r="C1409" s="9" t="str">
        <f>(VW!B65)</f>
        <v>2012-2019</v>
      </c>
      <c r="D1409" s="59" t="str">
        <f>(VW!C65)</f>
        <v>FF01</v>
      </c>
      <c r="E1409" s="8" t="str">
        <f>(VW!D65)</f>
        <v>Liquid Silver</v>
      </c>
      <c r="F1409" s="8" t="str">
        <f>(VW!E65)</f>
        <v>01H908547013LS</v>
      </c>
      <c r="G1409" s="14">
        <f>(VW!F65)</f>
        <v>1</v>
      </c>
      <c r="H1409" s="12" t="str">
        <f>(VW!G65)</f>
        <v>19"</v>
      </c>
      <c r="I1409" s="12" t="str">
        <f>(VW!H65)</f>
        <v>8.5"</v>
      </c>
      <c r="J1409" s="12" t="str">
        <f>(VW!I65)</f>
        <v>47</v>
      </c>
      <c r="K1409" s="12" t="str">
        <f>(VW!J65)</f>
        <v>5x112</v>
      </c>
      <c r="L1409" s="12">
        <f>(VW!K65)</f>
        <v>66.56</v>
      </c>
      <c r="M1409" s="8" t="str">
        <f>(VW!L65)</f>
        <v>High Offset</v>
      </c>
      <c r="N1409" s="8">
        <f>(VW!M65)</f>
        <v>23.2</v>
      </c>
      <c r="O1409" s="9" t="str">
        <f>(VW!N65)</f>
        <v>235/35R19</v>
      </c>
      <c r="P1409" s="60" t="str">
        <f>(VW!O65)</f>
        <v>FF01</v>
      </c>
      <c r="Q1409" s="8" t="str">
        <f>(VW!P65)</f>
        <v>01H908547013LS</v>
      </c>
      <c r="R1409" s="14">
        <f>(VW!Q65)</f>
        <v>1</v>
      </c>
      <c r="S1409" s="12" t="str">
        <f>(VW!R65)</f>
        <v>19"</v>
      </c>
      <c r="T1409" s="12" t="str">
        <f>(VW!S65)</f>
        <v>8.5"</v>
      </c>
      <c r="U1409" s="12" t="str">
        <f>(VW!T65)</f>
        <v>47</v>
      </c>
      <c r="V1409" s="12" t="str">
        <f>(VW!U65)</f>
        <v>5x112</v>
      </c>
      <c r="W1409" s="12">
        <f>(VW!V65)</f>
        <v>66.56</v>
      </c>
      <c r="X1409" s="8" t="str">
        <f>(VW!W65)</f>
        <v>High Offset</v>
      </c>
      <c r="Y1409" s="8">
        <f>(VW!X65)</f>
        <v>23.2</v>
      </c>
      <c r="Z1409" s="9" t="str">
        <f>(VW!Y65)</f>
        <v>235/35R19</v>
      </c>
      <c r="AA1409" s="8">
        <f>(VW!Z65)</f>
        <v>0</v>
      </c>
      <c r="AB1409" s="8">
        <f>(VW!AA65)</f>
        <v>0</v>
      </c>
      <c r="AC1409" s="8" t="str">
        <f>(VW!AB65)</f>
        <v>LBM1415027C60-ZN</v>
      </c>
      <c r="AD1409" s="8" t="str">
        <f>(VW!AC65)</f>
        <v>HR666-571</v>
      </c>
    </row>
    <row r="1410" spans="1:30" customFormat="1" x14ac:dyDescent="0.25">
      <c r="A1410" s="7" t="s">
        <v>1977</v>
      </c>
      <c r="B1410" s="8" t="str">
        <f>(VW!A66)</f>
        <v>Golf Sport Wagon</v>
      </c>
      <c r="C1410" s="9" t="str">
        <f>(VW!B66)</f>
        <v>2012-2019</v>
      </c>
      <c r="D1410" s="59" t="str">
        <f>(VW!C66)</f>
        <v>FF04</v>
      </c>
      <c r="E1410" s="8" t="str">
        <f>(VW!D66)</f>
        <v>Tarmac</v>
      </c>
      <c r="F1410" s="8" t="str">
        <f>(VW!E66)</f>
        <v>04H908547013TM</v>
      </c>
      <c r="G1410" s="14">
        <f>(VW!F66)</f>
        <v>17</v>
      </c>
      <c r="H1410" s="12" t="str">
        <f>(VW!G66)</f>
        <v>19"</v>
      </c>
      <c r="I1410" s="12" t="str">
        <f>(VW!H66)</f>
        <v>8.5"</v>
      </c>
      <c r="J1410" s="12" t="str">
        <f>(VW!I66)</f>
        <v>47</v>
      </c>
      <c r="K1410" s="12" t="str">
        <f>(VW!J66)</f>
        <v>5x112</v>
      </c>
      <c r="L1410" s="12">
        <f>(VW!K66)</f>
        <v>66.56</v>
      </c>
      <c r="M1410" s="8" t="str">
        <f>(VW!L66)</f>
        <v>High Offset</v>
      </c>
      <c r="N1410" s="8">
        <f>(VW!M66)</f>
        <v>22.8</v>
      </c>
      <c r="O1410" s="9" t="str">
        <f>(VW!N66)</f>
        <v>235/35R19</v>
      </c>
      <c r="P1410" s="60" t="str">
        <f>(VW!O66)</f>
        <v>FF04</v>
      </c>
      <c r="Q1410" s="8" t="str">
        <f>(VW!P66)</f>
        <v>04H908547013TM</v>
      </c>
      <c r="R1410" s="14">
        <f>(VW!Q66)</f>
        <v>17</v>
      </c>
      <c r="S1410" s="12" t="str">
        <f>(VW!R66)</f>
        <v>19"</v>
      </c>
      <c r="T1410" s="12" t="str">
        <f>(VW!S66)</f>
        <v>8.5"</v>
      </c>
      <c r="U1410" s="12" t="str">
        <f>(VW!T66)</f>
        <v>47</v>
      </c>
      <c r="V1410" s="12" t="str">
        <f>(VW!U66)</f>
        <v>5x112</v>
      </c>
      <c r="W1410" s="12">
        <f>(VW!V66)</f>
        <v>66.56</v>
      </c>
      <c r="X1410" s="8" t="str">
        <f>(VW!W66)</f>
        <v>High Offset</v>
      </c>
      <c r="Y1410" s="8">
        <f>(VW!X66)</f>
        <v>22.8</v>
      </c>
      <c r="Z1410" s="9" t="str">
        <f>(VW!Y66)</f>
        <v>235/35R19</v>
      </c>
      <c r="AA1410" s="8">
        <f>(VW!Z66)</f>
        <v>0</v>
      </c>
      <c r="AB1410" s="8" t="str">
        <f>(VW!AA66)</f>
        <v>Included</v>
      </c>
      <c r="AC1410" s="8" t="str">
        <f>(VW!AB66)</f>
        <v>LBM1415027C60-ZN</v>
      </c>
      <c r="AD1410" s="8" t="str">
        <f>(VW!AC66)</f>
        <v>HR666-571</v>
      </c>
    </row>
    <row r="1411" spans="1:30" customFormat="1" x14ac:dyDescent="0.25">
      <c r="A1411" s="7" t="s">
        <v>1977</v>
      </c>
      <c r="B1411" s="8" t="str">
        <f>(VW!A67)</f>
        <v>Golf Sport Wagon</v>
      </c>
      <c r="C1411" s="9" t="str">
        <f>(VW!B67)</f>
        <v>2012-2019</v>
      </c>
      <c r="D1411" s="59" t="str">
        <f>(VW!C67)</f>
        <v>FF04</v>
      </c>
      <c r="E1411" s="8" t="str">
        <f>(VW!D67)</f>
        <v>Liquid Metal</v>
      </c>
      <c r="F1411" s="8" t="str">
        <f>(VW!E67)</f>
        <v>04H908547013LM</v>
      </c>
      <c r="G1411" s="14">
        <f>(VW!F67)</f>
        <v>19</v>
      </c>
      <c r="H1411" s="12" t="str">
        <f>(VW!G67)</f>
        <v>19"</v>
      </c>
      <c r="I1411" s="12" t="str">
        <f>(VW!H67)</f>
        <v>8.5"</v>
      </c>
      <c r="J1411" s="12" t="str">
        <f>(VW!I67)</f>
        <v>47</v>
      </c>
      <c r="K1411" s="12" t="str">
        <f>(VW!J67)</f>
        <v>5x112</v>
      </c>
      <c r="L1411" s="12">
        <f>(VW!K67)</f>
        <v>66.56</v>
      </c>
      <c r="M1411" s="8" t="str">
        <f>(VW!L67)</f>
        <v>High Offset</v>
      </c>
      <c r="N1411" s="8">
        <f>(VW!M67)</f>
        <v>22.8</v>
      </c>
      <c r="O1411" s="9" t="str">
        <f>(VW!N67)</f>
        <v>235/35R19</v>
      </c>
      <c r="P1411" s="60" t="str">
        <f>(VW!O67)</f>
        <v>FF04</v>
      </c>
      <c r="Q1411" s="8" t="str">
        <f>(VW!P67)</f>
        <v>04H908547013LM</v>
      </c>
      <c r="R1411" s="14">
        <f>(VW!Q67)</f>
        <v>19</v>
      </c>
      <c r="S1411" s="12" t="str">
        <f>(VW!R67)</f>
        <v>19"</v>
      </c>
      <c r="T1411" s="12" t="str">
        <f>(VW!S67)</f>
        <v>8.5"</v>
      </c>
      <c r="U1411" s="12" t="str">
        <f>(VW!T67)</f>
        <v>47</v>
      </c>
      <c r="V1411" s="12" t="str">
        <f>(VW!U67)</f>
        <v>5x112</v>
      </c>
      <c r="W1411" s="12">
        <f>(VW!V67)</f>
        <v>66.56</v>
      </c>
      <c r="X1411" s="8" t="str">
        <f>(VW!W67)</f>
        <v>High Offset</v>
      </c>
      <c r="Y1411" s="8">
        <f>(VW!X67)</f>
        <v>22.8</v>
      </c>
      <c r="Z1411" s="9" t="str">
        <f>(VW!Y67)</f>
        <v>235/35R19</v>
      </c>
      <c r="AA1411" s="8">
        <f>(VW!Z67)</f>
        <v>0</v>
      </c>
      <c r="AB1411" s="8">
        <f>(VW!AA67)</f>
        <v>0</v>
      </c>
      <c r="AC1411" s="8" t="str">
        <f>(VW!AB67)</f>
        <v>LBM1415027C60-ZN</v>
      </c>
      <c r="AD1411" s="8" t="str">
        <f>(VW!AC67)</f>
        <v>HR666-571</v>
      </c>
    </row>
    <row r="1412" spans="1:30" customFormat="1" x14ac:dyDescent="0.25">
      <c r="A1412" s="7" t="s">
        <v>1977</v>
      </c>
      <c r="B1412" s="8" t="str">
        <f>(VW!A68)</f>
        <v>Golf Sport Wagon</v>
      </c>
      <c r="C1412" s="9" t="str">
        <f>(VW!B68)</f>
        <v>2012-2019</v>
      </c>
      <c r="D1412" s="59" t="str">
        <f>(VW!C68)</f>
        <v>FF10</v>
      </c>
      <c r="E1412" s="8" t="str">
        <f>(VW!D68)</f>
        <v>Tarmac</v>
      </c>
      <c r="F1412" s="8" t="str">
        <f>(VW!E68)</f>
        <v>10H908547013TM</v>
      </c>
      <c r="G1412" s="14">
        <f>(VW!F68)</f>
        <v>-3</v>
      </c>
      <c r="H1412" s="12" t="str">
        <f>(VW!G68)</f>
        <v>19"</v>
      </c>
      <c r="I1412" s="12" t="str">
        <f>(VW!H68)</f>
        <v>8.5"</v>
      </c>
      <c r="J1412" s="12" t="str">
        <f>(VW!I68)</f>
        <v>47</v>
      </c>
      <c r="K1412" s="12" t="str">
        <f>(VW!J68)</f>
        <v>5x112</v>
      </c>
      <c r="L1412" s="12">
        <f>(VW!K68)</f>
        <v>66.56</v>
      </c>
      <c r="M1412" s="8" t="str">
        <f>(VW!L68)</f>
        <v>High Offset</v>
      </c>
      <c r="N1412" s="8">
        <f>(VW!M68)</f>
        <v>0</v>
      </c>
      <c r="O1412" s="9" t="str">
        <f>(VW!N68)</f>
        <v>235/35R19</v>
      </c>
      <c r="P1412" s="60" t="str">
        <f>(VW!O68)</f>
        <v>FF10</v>
      </c>
      <c r="Q1412" s="8" t="str">
        <f>(VW!P68)</f>
        <v>10H908547013TM</v>
      </c>
      <c r="R1412" s="14">
        <f>(VW!Q68)</f>
        <v>-3</v>
      </c>
      <c r="S1412" s="12" t="str">
        <f>(VW!R68)</f>
        <v>19"</v>
      </c>
      <c r="T1412" s="12" t="str">
        <f>(VW!S68)</f>
        <v>8.5"</v>
      </c>
      <c r="U1412" s="12" t="str">
        <f>(VW!T68)</f>
        <v>47</v>
      </c>
      <c r="V1412" s="12" t="str">
        <f>(VW!U68)</f>
        <v>5x112</v>
      </c>
      <c r="W1412" s="12">
        <f>(VW!V68)</f>
        <v>66.56</v>
      </c>
      <c r="X1412" s="8" t="str">
        <f>(VW!W68)</f>
        <v>High Offset</v>
      </c>
      <c r="Y1412" s="8">
        <f>(VW!X68)</f>
        <v>0</v>
      </c>
      <c r="Z1412" s="9" t="str">
        <f>(VW!Y68)</f>
        <v>235/35R19</v>
      </c>
      <c r="AA1412" s="8">
        <f>(VW!Z68)</f>
        <v>0</v>
      </c>
      <c r="AB1412" s="8" t="str">
        <f>(VW!AA68)</f>
        <v>Included</v>
      </c>
      <c r="AC1412" s="8" t="str">
        <f>(VW!AB68)</f>
        <v>LBM1415027C60-ZN</v>
      </c>
      <c r="AD1412" s="8" t="str">
        <f>(VW!AC68)</f>
        <v>HR666-571</v>
      </c>
    </row>
    <row r="1413" spans="1:30" customFormat="1" x14ac:dyDescent="0.25">
      <c r="A1413" s="7" t="s">
        <v>1977</v>
      </c>
      <c r="B1413" s="8" t="str">
        <f>(VW!A69)</f>
        <v>Golf Sport Wagon</v>
      </c>
      <c r="C1413" s="9" t="str">
        <f>(VW!B69)</f>
        <v>2012-2019</v>
      </c>
      <c r="D1413" s="59" t="str">
        <f>(VW!C69)</f>
        <v>FF10</v>
      </c>
      <c r="E1413" s="8" t="str">
        <f>(VW!D69)</f>
        <v>Liquid Metal</v>
      </c>
      <c r="F1413" s="8" t="str">
        <f>(VW!E69)</f>
        <v>10H908547013LM</v>
      </c>
      <c r="G1413" s="14">
        <f>(VW!F69)</f>
        <v>-8</v>
      </c>
      <c r="H1413" s="12" t="str">
        <f>(VW!G69)</f>
        <v>19"</v>
      </c>
      <c r="I1413" s="12" t="str">
        <f>(VW!H69)</f>
        <v>8.5"</v>
      </c>
      <c r="J1413" s="12" t="str">
        <f>(VW!I69)</f>
        <v>47</v>
      </c>
      <c r="K1413" s="12" t="str">
        <f>(VW!J69)</f>
        <v>5x112</v>
      </c>
      <c r="L1413" s="12">
        <f>(VW!K69)</f>
        <v>66.56</v>
      </c>
      <c r="M1413" s="8" t="str">
        <f>(VW!L69)</f>
        <v>High Offset</v>
      </c>
      <c r="N1413" s="8">
        <f>(VW!M69)</f>
        <v>0</v>
      </c>
      <c r="O1413" s="9" t="str">
        <f>(VW!N69)</f>
        <v>235/35R19</v>
      </c>
      <c r="P1413" s="60" t="str">
        <f>(VW!O69)</f>
        <v>FF10</v>
      </c>
      <c r="Q1413" s="8" t="str">
        <f>(VW!P69)</f>
        <v>10H908547013LM</v>
      </c>
      <c r="R1413" s="14">
        <f>(VW!Q69)</f>
        <v>-8</v>
      </c>
      <c r="S1413" s="12" t="str">
        <f>(VW!R69)</f>
        <v>19"</v>
      </c>
      <c r="T1413" s="12" t="str">
        <f>(VW!S69)</f>
        <v>8.5"</v>
      </c>
      <c r="U1413" s="12" t="str">
        <f>(VW!T69)</f>
        <v>47</v>
      </c>
      <c r="V1413" s="12" t="str">
        <f>(VW!U69)</f>
        <v>5x112</v>
      </c>
      <c r="W1413" s="12">
        <f>(VW!V69)</f>
        <v>66.56</v>
      </c>
      <c r="X1413" s="8" t="str">
        <f>(VW!W69)</f>
        <v>High Offset</v>
      </c>
      <c r="Y1413" s="8">
        <f>(VW!X69)</f>
        <v>0</v>
      </c>
      <c r="Z1413" s="9" t="str">
        <f>(VW!Y69)</f>
        <v>235/35R19</v>
      </c>
      <c r="AA1413" s="8">
        <f>(VW!Z69)</f>
        <v>0</v>
      </c>
      <c r="AB1413" s="8" t="str">
        <f>(VW!AA69)</f>
        <v>Included</v>
      </c>
      <c r="AC1413" s="8" t="str">
        <f>(VW!AB69)</f>
        <v>LBM1415027C60-ZN</v>
      </c>
      <c r="AD1413" s="8" t="str">
        <f>(VW!AC69)</f>
        <v>HR666-571</v>
      </c>
    </row>
    <row r="1414" spans="1:30" customFormat="1" x14ac:dyDescent="0.25">
      <c r="A1414" s="7" t="s">
        <v>1977</v>
      </c>
      <c r="B1414" s="8" t="str">
        <f>(VW!A70)</f>
        <v>Golf Sport Wagon</v>
      </c>
      <c r="C1414" s="9" t="str">
        <f>(VW!B70)</f>
        <v>2012-2019</v>
      </c>
      <c r="D1414" s="59" t="str">
        <f>(VW!C70)</f>
        <v>FF11</v>
      </c>
      <c r="E1414" s="8" t="str">
        <f>(VW!D70)</f>
        <v>Tarmac</v>
      </c>
      <c r="F1414" s="8" t="str">
        <f>(VW!E70)</f>
        <v>11H908547013TM</v>
      </c>
      <c r="G1414" s="14">
        <f>(VW!F70)</f>
        <v>4</v>
      </c>
      <c r="H1414" s="12" t="str">
        <f>(VW!G70)</f>
        <v>19"</v>
      </c>
      <c r="I1414" s="12" t="str">
        <f>(VW!H70)</f>
        <v>8.5"</v>
      </c>
      <c r="J1414" s="12" t="str">
        <f>(VW!I70)</f>
        <v>47</v>
      </c>
      <c r="K1414" s="12" t="str">
        <f>(VW!J70)</f>
        <v>5x112</v>
      </c>
      <c r="L1414" s="12">
        <f>(VW!K70)</f>
        <v>66.56</v>
      </c>
      <c r="M1414" s="8" t="str">
        <f>(VW!L70)</f>
        <v>High Offset</v>
      </c>
      <c r="N1414" s="8">
        <f>(VW!M70)</f>
        <v>0</v>
      </c>
      <c r="O1414" s="9" t="str">
        <f>(VW!N70)</f>
        <v>235/35R19</v>
      </c>
      <c r="P1414" s="60" t="str">
        <f>(VW!O70)</f>
        <v>FF11</v>
      </c>
      <c r="Q1414" s="8" t="str">
        <f>(VW!P70)</f>
        <v>11H908547013TM</v>
      </c>
      <c r="R1414" s="14">
        <f>(VW!Q70)</f>
        <v>4</v>
      </c>
      <c r="S1414" s="12" t="str">
        <f>(VW!R70)</f>
        <v>19"</v>
      </c>
      <c r="T1414" s="12" t="str">
        <f>(VW!S70)</f>
        <v>8.5"</v>
      </c>
      <c r="U1414" s="12" t="str">
        <f>(VW!T70)</f>
        <v>47</v>
      </c>
      <c r="V1414" s="12" t="str">
        <f>(VW!U70)</f>
        <v>5x112</v>
      </c>
      <c r="W1414" s="12">
        <f>(VW!V70)</f>
        <v>66.56</v>
      </c>
      <c r="X1414" s="8" t="str">
        <f>(VW!W70)</f>
        <v>High Offset</v>
      </c>
      <c r="Y1414" s="8">
        <f>(VW!X70)</f>
        <v>0</v>
      </c>
      <c r="Z1414" s="9" t="str">
        <f>(VW!Y70)</f>
        <v>235/35R19</v>
      </c>
      <c r="AA1414" s="8">
        <f>(VW!Z70)</f>
        <v>0</v>
      </c>
      <c r="AB1414" s="8" t="str">
        <f>(VW!AA70)</f>
        <v>Included</v>
      </c>
      <c r="AC1414" s="8" t="str">
        <f>(VW!AB70)</f>
        <v>LBM1415027C60-ZN</v>
      </c>
      <c r="AD1414" s="8" t="str">
        <f>(VW!AC70)</f>
        <v>HR666-571</v>
      </c>
    </row>
    <row r="1415" spans="1:30" customFormat="1" x14ac:dyDescent="0.25">
      <c r="A1415" s="7" t="s">
        <v>1977</v>
      </c>
      <c r="B1415" s="8" t="str">
        <f>(VW!A71)</f>
        <v>Golf Sport Wagon</v>
      </c>
      <c r="C1415" s="9" t="str">
        <f>(VW!B71)</f>
        <v>2012-2019</v>
      </c>
      <c r="D1415" s="59" t="str">
        <f>(VW!C71)</f>
        <v>FF11</v>
      </c>
      <c r="E1415" s="8" t="str">
        <f>(VW!D71)</f>
        <v>Liquid Metal</v>
      </c>
      <c r="F1415" s="8" t="str">
        <f>(VW!E71)</f>
        <v>11H908547013LM</v>
      </c>
      <c r="G1415" s="14">
        <f>(VW!F71)</f>
        <v>3</v>
      </c>
      <c r="H1415" s="12" t="str">
        <f>(VW!G71)</f>
        <v>19"</v>
      </c>
      <c r="I1415" s="12" t="str">
        <f>(VW!H71)</f>
        <v>8.5"</v>
      </c>
      <c r="J1415" s="12" t="str">
        <f>(VW!I71)</f>
        <v>47</v>
      </c>
      <c r="K1415" s="12" t="str">
        <f>(VW!J71)</f>
        <v>5x112</v>
      </c>
      <c r="L1415" s="12">
        <f>(VW!K71)</f>
        <v>66.56</v>
      </c>
      <c r="M1415" s="8" t="str">
        <f>(VW!L71)</f>
        <v>High Offset</v>
      </c>
      <c r="N1415" s="8">
        <f>(VW!M71)</f>
        <v>0</v>
      </c>
      <c r="O1415" s="9" t="str">
        <f>(VW!N71)</f>
        <v>235/35R19</v>
      </c>
      <c r="P1415" s="60" t="str">
        <f>(VW!O71)</f>
        <v>FF11</v>
      </c>
      <c r="Q1415" s="8" t="str">
        <f>(VW!P71)</f>
        <v>11H908547013LM</v>
      </c>
      <c r="R1415" s="14">
        <f>(VW!Q71)</f>
        <v>3</v>
      </c>
      <c r="S1415" s="12" t="str">
        <f>(VW!R71)</f>
        <v>19"</v>
      </c>
      <c r="T1415" s="12" t="str">
        <f>(VW!S71)</f>
        <v>8.5"</v>
      </c>
      <c r="U1415" s="12" t="str">
        <f>(VW!T71)</f>
        <v>47</v>
      </c>
      <c r="V1415" s="12" t="str">
        <f>(VW!U71)</f>
        <v>5x112</v>
      </c>
      <c r="W1415" s="12">
        <f>(VW!V71)</f>
        <v>66.56</v>
      </c>
      <c r="X1415" s="8" t="str">
        <f>(VW!W71)</f>
        <v>High Offset</v>
      </c>
      <c r="Y1415" s="8">
        <f>(VW!X71)</f>
        <v>0</v>
      </c>
      <c r="Z1415" s="9" t="str">
        <f>(VW!Y71)</f>
        <v>235/35R19</v>
      </c>
      <c r="AA1415" s="8">
        <f>(VW!Z71)</f>
        <v>0</v>
      </c>
      <c r="AB1415" s="8" t="str">
        <f>(VW!AA71)</f>
        <v>Included</v>
      </c>
      <c r="AC1415" s="8" t="str">
        <f>(VW!AB71)</f>
        <v>LBM1415027C60-ZN</v>
      </c>
      <c r="AD1415" s="8" t="str">
        <f>(VW!AC71)</f>
        <v>HR666-571</v>
      </c>
    </row>
    <row r="1416" spans="1:30" customFormat="1" x14ac:dyDescent="0.25">
      <c r="A1416" s="7" t="s">
        <v>1977</v>
      </c>
      <c r="B1416" s="8" t="e">
        <f>(VW!#REF!)</f>
        <v>#REF!</v>
      </c>
      <c r="C1416" s="9" t="e">
        <f>(VW!#REF!)</f>
        <v>#REF!</v>
      </c>
      <c r="D1416" s="59" t="e">
        <f>(VW!#REF!)</f>
        <v>#REF!</v>
      </c>
      <c r="E1416" s="8" t="e">
        <f>(VW!#REF!)</f>
        <v>#REF!</v>
      </c>
      <c r="F1416" s="8" t="e">
        <f>(VW!#REF!)</f>
        <v>#REF!</v>
      </c>
      <c r="G1416" s="14" t="e">
        <f>(VW!#REF!)</f>
        <v>#REF!</v>
      </c>
      <c r="H1416" s="12" t="e">
        <f>(VW!#REF!)</f>
        <v>#REF!</v>
      </c>
      <c r="I1416" s="12" t="e">
        <f>(VW!#REF!)</f>
        <v>#REF!</v>
      </c>
      <c r="J1416" s="12" t="e">
        <f>(VW!#REF!)</f>
        <v>#REF!</v>
      </c>
      <c r="K1416" s="12" t="e">
        <f>(VW!#REF!)</f>
        <v>#REF!</v>
      </c>
      <c r="L1416" s="12" t="e">
        <f>(VW!#REF!)</f>
        <v>#REF!</v>
      </c>
      <c r="M1416" s="8" t="e">
        <f>(VW!#REF!)</f>
        <v>#REF!</v>
      </c>
      <c r="N1416" s="8" t="e">
        <f>(VW!#REF!)</f>
        <v>#REF!</v>
      </c>
      <c r="O1416" s="9" t="e">
        <f>(VW!#REF!)</f>
        <v>#REF!</v>
      </c>
      <c r="P1416" s="60" t="e">
        <f>(VW!#REF!)</f>
        <v>#REF!</v>
      </c>
      <c r="Q1416" s="8" t="e">
        <f>(VW!#REF!)</f>
        <v>#REF!</v>
      </c>
      <c r="R1416" s="14" t="e">
        <f>(VW!#REF!)</f>
        <v>#REF!</v>
      </c>
      <c r="S1416" s="12" t="e">
        <f>(VW!#REF!)</f>
        <v>#REF!</v>
      </c>
      <c r="T1416" s="12" t="e">
        <f>(VW!#REF!)</f>
        <v>#REF!</v>
      </c>
      <c r="U1416" s="12" t="e">
        <f>(VW!#REF!)</f>
        <v>#REF!</v>
      </c>
      <c r="V1416" s="12" t="e">
        <f>(VW!#REF!)</f>
        <v>#REF!</v>
      </c>
      <c r="W1416" s="12" t="e">
        <f>(VW!#REF!)</f>
        <v>#REF!</v>
      </c>
      <c r="X1416" s="8" t="e">
        <f>(VW!#REF!)</f>
        <v>#REF!</v>
      </c>
      <c r="Y1416" s="8" t="e">
        <f>(VW!#REF!)</f>
        <v>#REF!</v>
      </c>
      <c r="Z1416" s="9" t="e">
        <f>(VW!#REF!)</f>
        <v>#REF!</v>
      </c>
      <c r="AA1416" s="8" t="e">
        <f>(VW!#REF!)</f>
        <v>#REF!</v>
      </c>
      <c r="AB1416" s="8" t="e">
        <f>(VW!#REF!)</f>
        <v>#REF!</v>
      </c>
      <c r="AC1416" s="8" t="e">
        <f>(VW!#REF!)</f>
        <v>#REF!</v>
      </c>
      <c r="AD1416" s="8" t="e">
        <f>(VW!#REF!)</f>
        <v>#REF!</v>
      </c>
    </row>
    <row r="1417" spans="1:30" customFormat="1" x14ac:dyDescent="0.25">
      <c r="A1417" s="7" t="s">
        <v>1977</v>
      </c>
      <c r="B1417" s="8" t="e">
        <f>(VW!#REF!)</f>
        <v>#REF!</v>
      </c>
      <c r="C1417" s="9" t="e">
        <f>(VW!#REF!)</f>
        <v>#REF!</v>
      </c>
      <c r="D1417" s="59" t="e">
        <f>(VW!#REF!)</f>
        <v>#REF!</v>
      </c>
      <c r="E1417" s="8" t="e">
        <f>(VW!#REF!)</f>
        <v>#REF!</v>
      </c>
      <c r="F1417" s="8" t="e">
        <f>(VW!#REF!)</f>
        <v>#REF!</v>
      </c>
      <c r="G1417" s="14" t="e">
        <f>(VW!#REF!)</f>
        <v>#REF!</v>
      </c>
      <c r="H1417" s="12" t="e">
        <f>(VW!#REF!)</f>
        <v>#REF!</v>
      </c>
      <c r="I1417" s="12" t="e">
        <f>(VW!#REF!)</f>
        <v>#REF!</v>
      </c>
      <c r="J1417" s="12" t="e">
        <f>(VW!#REF!)</f>
        <v>#REF!</v>
      </c>
      <c r="K1417" s="12" t="e">
        <f>(VW!#REF!)</f>
        <v>#REF!</v>
      </c>
      <c r="L1417" s="12" t="e">
        <f>(VW!#REF!)</f>
        <v>#REF!</v>
      </c>
      <c r="M1417" s="8" t="e">
        <f>(VW!#REF!)</f>
        <v>#REF!</v>
      </c>
      <c r="N1417" s="8" t="e">
        <f>(VW!#REF!)</f>
        <v>#REF!</v>
      </c>
      <c r="O1417" s="9" t="e">
        <f>(VW!#REF!)</f>
        <v>#REF!</v>
      </c>
      <c r="P1417" s="60" t="e">
        <f>(VW!#REF!)</f>
        <v>#REF!</v>
      </c>
      <c r="Q1417" s="8" t="e">
        <f>(VW!#REF!)</f>
        <v>#REF!</v>
      </c>
      <c r="R1417" s="14" t="e">
        <f>(VW!#REF!)</f>
        <v>#REF!</v>
      </c>
      <c r="S1417" s="12" t="e">
        <f>(VW!#REF!)</f>
        <v>#REF!</v>
      </c>
      <c r="T1417" s="12" t="e">
        <f>(VW!#REF!)</f>
        <v>#REF!</v>
      </c>
      <c r="U1417" s="12" t="e">
        <f>(VW!#REF!)</f>
        <v>#REF!</v>
      </c>
      <c r="V1417" s="12" t="e">
        <f>(VW!#REF!)</f>
        <v>#REF!</v>
      </c>
      <c r="W1417" s="12" t="e">
        <f>(VW!#REF!)</f>
        <v>#REF!</v>
      </c>
      <c r="X1417" s="8" t="e">
        <f>(VW!#REF!)</f>
        <v>#REF!</v>
      </c>
      <c r="Y1417" s="8" t="e">
        <f>(VW!#REF!)</f>
        <v>#REF!</v>
      </c>
      <c r="Z1417" s="9" t="e">
        <f>(VW!#REF!)</f>
        <v>#REF!</v>
      </c>
      <c r="AA1417" s="8" t="e">
        <f>(VW!#REF!)</f>
        <v>#REF!</v>
      </c>
      <c r="AB1417" s="8" t="e">
        <f>(VW!#REF!)</f>
        <v>#REF!</v>
      </c>
      <c r="AC1417" s="8" t="e">
        <f>(VW!#REF!)</f>
        <v>#REF!</v>
      </c>
      <c r="AD1417" s="8" t="e">
        <f>(VW!#REF!)</f>
        <v>#REF!</v>
      </c>
    </row>
    <row r="1418" spans="1:30" customFormat="1" x14ac:dyDescent="0.25">
      <c r="A1418" s="7" t="s">
        <v>1977</v>
      </c>
      <c r="B1418" s="8" t="str">
        <f>(VW!A72)</f>
        <v>Golf Sport Wagon</v>
      </c>
      <c r="C1418" s="9" t="str">
        <f>(VW!B72)</f>
        <v>2012-2019</v>
      </c>
      <c r="D1418" s="59" t="str">
        <f>(VW!C72)</f>
        <v>FF15</v>
      </c>
      <c r="E1418" s="8" t="str">
        <f>(VW!D72)</f>
        <v>Tarmac</v>
      </c>
      <c r="F1418" s="8" t="str">
        <f>(VW!E72)</f>
        <v>15H908547013TM</v>
      </c>
      <c r="G1418" s="14">
        <f>(VW!F72)</f>
        <v>32</v>
      </c>
      <c r="H1418" s="12" t="str">
        <f>(VW!G72)</f>
        <v>19"</v>
      </c>
      <c r="I1418" s="12" t="str">
        <f>(VW!H72)</f>
        <v>8.5"</v>
      </c>
      <c r="J1418" s="12" t="str">
        <f>(VW!I72)</f>
        <v>47</v>
      </c>
      <c r="K1418" s="12" t="str">
        <f>(VW!J72)</f>
        <v>5x112</v>
      </c>
      <c r="L1418" s="12">
        <f>(VW!K72)</f>
        <v>66.56</v>
      </c>
      <c r="M1418" s="8" t="str">
        <f>(VW!L72)</f>
        <v>High Offset</v>
      </c>
      <c r="N1418" s="8">
        <f>(VW!M72)</f>
        <v>22.2</v>
      </c>
      <c r="O1418" s="9" t="str">
        <f>(VW!N72)</f>
        <v>235/35R19</v>
      </c>
      <c r="P1418" s="60" t="str">
        <f>(VW!O72)</f>
        <v>FF15</v>
      </c>
      <c r="Q1418" s="8" t="str">
        <f>(VW!P72)</f>
        <v>15H908547013TM</v>
      </c>
      <c r="R1418" s="14">
        <f>(VW!Q72)</f>
        <v>32</v>
      </c>
      <c r="S1418" s="12" t="str">
        <f>(VW!R72)</f>
        <v>19"</v>
      </c>
      <c r="T1418" s="12" t="str">
        <f>(VW!S72)</f>
        <v>8.5"</v>
      </c>
      <c r="U1418" s="12" t="str">
        <f>(VW!T72)</f>
        <v>47</v>
      </c>
      <c r="V1418" s="12" t="str">
        <f>(VW!U72)</f>
        <v>5x112</v>
      </c>
      <c r="W1418" s="12">
        <f>(VW!V72)</f>
        <v>66.56</v>
      </c>
      <c r="X1418" s="8" t="str">
        <f>(VW!W72)</f>
        <v>High Offset</v>
      </c>
      <c r="Y1418" s="8">
        <f>(VW!X72)</f>
        <v>22.2</v>
      </c>
      <c r="Z1418" s="9" t="str">
        <f>(VW!Y72)</f>
        <v>235/35R19</v>
      </c>
      <c r="AA1418" s="8" t="str">
        <f>(VW!Z72)</f>
        <v/>
      </c>
      <c r="AB1418" s="8" t="str">
        <f>(VW!AA72)</f>
        <v>Included</v>
      </c>
      <c r="AC1418" s="8" t="str">
        <f>(VW!AB72)</f>
        <v>LBM1415027C60-ZN</v>
      </c>
      <c r="AD1418" s="8" t="str">
        <f>(VW!AC72)</f>
        <v>HR666-571</v>
      </c>
    </row>
    <row r="1419" spans="1:30" customFormat="1" x14ac:dyDescent="0.25">
      <c r="A1419" s="7" t="s">
        <v>1977</v>
      </c>
      <c r="B1419" s="8" t="str">
        <f>(VW!A73)</f>
        <v>Golf Sport Wagon</v>
      </c>
      <c r="C1419" s="9" t="str">
        <f>(VW!B73)</f>
        <v>2012-2019</v>
      </c>
      <c r="D1419" s="59" t="str">
        <f>(VW!C73)</f>
        <v>FF15</v>
      </c>
      <c r="E1419" s="8" t="str">
        <f>(VW!D73)</f>
        <v>Liquid Silver</v>
      </c>
      <c r="F1419" s="8" t="str">
        <f>(VW!E73)</f>
        <v>15H908547013LS</v>
      </c>
      <c r="G1419" s="14">
        <f>(VW!F73)</f>
        <v>8</v>
      </c>
      <c r="H1419" s="12" t="str">
        <f>(VW!G73)</f>
        <v>19"</v>
      </c>
      <c r="I1419" s="12" t="str">
        <f>(VW!H73)</f>
        <v>8.5"</v>
      </c>
      <c r="J1419" s="12" t="str">
        <f>(VW!I73)</f>
        <v>47</v>
      </c>
      <c r="K1419" s="12" t="str">
        <f>(VW!J73)</f>
        <v>5x112</v>
      </c>
      <c r="L1419" s="12">
        <f>(VW!K73)</f>
        <v>66.56</v>
      </c>
      <c r="M1419" s="8" t="str">
        <f>(VW!L73)</f>
        <v>High Offset</v>
      </c>
      <c r="N1419" s="8">
        <f>(VW!M73)</f>
        <v>22.2</v>
      </c>
      <c r="O1419" s="9" t="str">
        <f>(VW!N73)</f>
        <v>235/35R19</v>
      </c>
      <c r="P1419" s="60" t="str">
        <f>(VW!O73)</f>
        <v>FF15</v>
      </c>
      <c r="Q1419" s="8" t="str">
        <f>(VW!P73)</f>
        <v>15H908547013LS</v>
      </c>
      <c r="R1419" s="14">
        <f>(VW!Q73)</f>
        <v>8</v>
      </c>
      <c r="S1419" s="12" t="str">
        <f>(VW!R73)</f>
        <v>19"</v>
      </c>
      <c r="T1419" s="12" t="str">
        <f>(VW!S73)</f>
        <v>8.5"</v>
      </c>
      <c r="U1419" s="12" t="str">
        <f>(VW!T73)</f>
        <v>47</v>
      </c>
      <c r="V1419" s="12" t="str">
        <f>(VW!U73)</f>
        <v>5x112</v>
      </c>
      <c r="W1419" s="12">
        <f>(VW!V73)</f>
        <v>66.56</v>
      </c>
      <c r="X1419" s="8" t="str">
        <f>(VW!W73)</f>
        <v>High Offset</v>
      </c>
      <c r="Y1419" s="8">
        <f>(VW!X73)</f>
        <v>22.2</v>
      </c>
      <c r="Z1419" s="9" t="str">
        <f>(VW!Y73)</f>
        <v>235/35R19</v>
      </c>
      <c r="AA1419" s="8" t="str">
        <f>(VW!Z73)</f>
        <v/>
      </c>
      <c r="AB1419" s="8">
        <f>(VW!AA73)</f>
        <v>0</v>
      </c>
      <c r="AC1419" s="8" t="str">
        <f>(VW!AB73)</f>
        <v>LBM1415027C60-ZN</v>
      </c>
      <c r="AD1419" s="8" t="str">
        <f>(VW!AC73)</f>
        <v>HR666-571</v>
      </c>
    </row>
    <row r="1420" spans="1:30" customFormat="1" x14ac:dyDescent="0.25">
      <c r="A1420" s="7" t="s">
        <v>1977</v>
      </c>
      <c r="B1420" s="8" t="str">
        <f>(VW!A74)</f>
        <v>GTI</v>
      </c>
      <c r="C1420" s="9" t="str">
        <f>(VW!B74)</f>
        <v>2008-2012</v>
      </c>
      <c r="D1420" s="59" t="str">
        <f>(VW!C74)</f>
        <v>FF01</v>
      </c>
      <c r="E1420" s="8" t="str">
        <f>(VW!D74)</f>
        <v>Tarmac</v>
      </c>
      <c r="F1420" s="8" t="str">
        <f>(VW!E74)</f>
        <v>01H908547013TM</v>
      </c>
      <c r="G1420" s="14">
        <f>(VW!F74)</f>
        <v>10</v>
      </c>
      <c r="H1420" s="12" t="str">
        <f>(VW!G74)</f>
        <v>19"</v>
      </c>
      <c r="I1420" s="12" t="str">
        <f>(VW!H74)</f>
        <v>8.5"</v>
      </c>
      <c r="J1420" s="12" t="str">
        <f>(VW!I74)</f>
        <v>47</v>
      </c>
      <c r="K1420" s="12" t="str">
        <f>(VW!J74)</f>
        <v>5x112</v>
      </c>
      <c r="L1420" s="12">
        <f>(VW!K74)</f>
        <v>66.56</v>
      </c>
      <c r="M1420" s="8" t="str">
        <f>(VW!L74)</f>
        <v>High Offset</v>
      </c>
      <c r="N1420" s="8">
        <f>(VW!M74)</f>
        <v>23.2</v>
      </c>
      <c r="O1420" s="9" t="str">
        <f>(VW!N74)</f>
        <v>225/35R19</v>
      </c>
      <c r="P1420" s="60" t="str">
        <f>(VW!O74)</f>
        <v>FF01</v>
      </c>
      <c r="Q1420" s="8" t="str">
        <f>(VW!P74)</f>
        <v>01H908547013TM</v>
      </c>
      <c r="R1420" s="14">
        <f>(VW!Q74)</f>
        <v>10</v>
      </c>
      <c r="S1420" s="12" t="str">
        <f>(VW!R74)</f>
        <v>19"</v>
      </c>
      <c r="T1420" s="12" t="str">
        <f>(VW!S74)</f>
        <v>8.5"</v>
      </c>
      <c r="U1420" s="12" t="str">
        <f>(VW!T74)</f>
        <v>47</v>
      </c>
      <c r="V1420" s="12" t="str">
        <f>(VW!U74)</f>
        <v>5x112</v>
      </c>
      <c r="W1420" s="12">
        <f>(VW!V74)</f>
        <v>66.56</v>
      </c>
      <c r="X1420" s="8" t="str">
        <f>(VW!W74)</f>
        <v>High Offset</v>
      </c>
      <c r="Y1420" s="8">
        <f>(VW!X74)</f>
        <v>23.2</v>
      </c>
      <c r="Z1420" s="9" t="str">
        <f>(VW!Y74)</f>
        <v>225/35R19</v>
      </c>
      <c r="AA1420" s="8" t="str">
        <f>(VW!Z74)</f>
        <v>Mk6</v>
      </c>
      <c r="AB1420" s="8" t="str">
        <f>(VW!AA74)</f>
        <v>Included</v>
      </c>
      <c r="AC1420" s="8" t="str">
        <f>(VW!AB74)</f>
        <v>LBM1415027C60-ZN</v>
      </c>
      <c r="AD1420" s="8" t="str">
        <f>(VW!AC74)</f>
        <v>HR666-571</v>
      </c>
    </row>
    <row r="1421" spans="1:30" customFormat="1" x14ac:dyDescent="0.25">
      <c r="A1421" s="7" t="s">
        <v>1977</v>
      </c>
      <c r="B1421" s="8" t="str">
        <f>(VW!A75)</f>
        <v>GTI</v>
      </c>
      <c r="C1421" s="9" t="str">
        <f>(VW!B75)</f>
        <v>2008-2012</v>
      </c>
      <c r="D1421" s="59" t="str">
        <f>(VW!C75)</f>
        <v>FF01</v>
      </c>
      <c r="E1421" s="8" t="str">
        <f>(VW!D75)</f>
        <v>Liquid Silver</v>
      </c>
      <c r="F1421" s="8" t="str">
        <f>(VW!E75)</f>
        <v>01H908547013LS</v>
      </c>
      <c r="G1421" s="14">
        <f>(VW!F75)</f>
        <v>1</v>
      </c>
      <c r="H1421" s="12" t="str">
        <f>(VW!G75)</f>
        <v>19"</v>
      </c>
      <c r="I1421" s="12" t="str">
        <f>(VW!H75)</f>
        <v>8.5"</v>
      </c>
      <c r="J1421" s="12" t="str">
        <f>(VW!I75)</f>
        <v>47</v>
      </c>
      <c r="K1421" s="12" t="str">
        <f>(VW!J75)</f>
        <v>5x112</v>
      </c>
      <c r="L1421" s="12">
        <f>(VW!K75)</f>
        <v>66.56</v>
      </c>
      <c r="M1421" s="8" t="str">
        <f>(VW!L75)</f>
        <v>High Offset</v>
      </c>
      <c r="N1421" s="8">
        <f>(VW!M75)</f>
        <v>23.2</v>
      </c>
      <c r="O1421" s="9" t="str">
        <f>(VW!N75)</f>
        <v>225/35R19</v>
      </c>
      <c r="P1421" s="60" t="str">
        <f>(VW!O75)</f>
        <v>FF01</v>
      </c>
      <c r="Q1421" s="8" t="str">
        <f>(VW!P75)</f>
        <v>01H908547013LS</v>
      </c>
      <c r="R1421" s="14">
        <f>(VW!Q75)</f>
        <v>1</v>
      </c>
      <c r="S1421" s="12" t="str">
        <f>(VW!R75)</f>
        <v>19"</v>
      </c>
      <c r="T1421" s="12" t="str">
        <f>(VW!S75)</f>
        <v>8.5"</v>
      </c>
      <c r="U1421" s="12" t="str">
        <f>(VW!T75)</f>
        <v>47</v>
      </c>
      <c r="V1421" s="12" t="str">
        <f>(VW!U75)</f>
        <v>5x112</v>
      </c>
      <c r="W1421" s="12">
        <f>(VW!V75)</f>
        <v>66.56</v>
      </c>
      <c r="X1421" s="8" t="str">
        <f>(VW!W75)</f>
        <v>High Offset</v>
      </c>
      <c r="Y1421" s="8">
        <f>(VW!X75)</f>
        <v>23.2</v>
      </c>
      <c r="Z1421" s="9" t="str">
        <f>(VW!Y75)</f>
        <v>225/35R19</v>
      </c>
      <c r="AA1421" s="8" t="str">
        <f>(VW!Z75)</f>
        <v>Mk6</v>
      </c>
      <c r="AB1421" s="8">
        <f>(VW!AA75)</f>
        <v>0</v>
      </c>
      <c r="AC1421" s="8" t="str">
        <f>(VW!AB75)</f>
        <v>LBM1415027C60-ZN</v>
      </c>
      <c r="AD1421" s="8" t="str">
        <f>(VW!AC75)</f>
        <v>HR666-571</v>
      </c>
    </row>
    <row r="1422" spans="1:30" customFormat="1" x14ac:dyDescent="0.25">
      <c r="A1422" s="7" t="s">
        <v>1977</v>
      </c>
      <c r="B1422" s="8" t="str">
        <f>(VW!A76)</f>
        <v>GTI</v>
      </c>
      <c r="C1422" s="9" t="str">
        <f>(VW!B76)</f>
        <v>2008-2012</v>
      </c>
      <c r="D1422" s="59" t="str">
        <f>(VW!C76)</f>
        <v>FF04</v>
      </c>
      <c r="E1422" s="8" t="str">
        <f>(VW!D76)</f>
        <v>Tarmac</v>
      </c>
      <c r="F1422" s="8" t="str">
        <f>(VW!E76)</f>
        <v>04H908547013TM</v>
      </c>
      <c r="G1422" s="14">
        <f>(VW!F76)</f>
        <v>17</v>
      </c>
      <c r="H1422" s="12" t="str">
        <f>(VW!G76)</f>
        <v>19"</v>
      </c>
      <c r="I1422" s="12" t="str">
        <f>(VW!H76)</f>
        <v>8.5"</v>
      </c>
      <c r="J1422" s="12" t="str">
        <f>(VW!I76)</f>
        <v>47</v>
      </c>
      <c r="K1422" s="12" t="str">
        <f>(VW!J76)</f>
        <v>5x112</v>
      </c>
      <c r="L1422" s="12">
        <f>(VW!K76)</f>
        <v>66.56</v>
      </c>
      <c r="M1422" s="8" t="str">
        <f>(VW!L76)</f>
        <v>High Offset</v>
      </c>
      <c r="N1422" s="8">
        <f>(VW!M76)</f>
        <v>22.8</v>
      </c>
      <c r="O1422" s="9" t="str">
        <f>(VW!N76)</f>
        <v>225/35R19</v>
      </c>
      <c r="P1422" s="60" t="str">
        <f>(VW!O76)</f>
        <v>FF04</v>
      </c>
      <c r="Q1422" s="8" t="str">
        <f>(VW!P76)</f>
        <v>04H908547013TM</v>
      </c>
      <c r="R1422" s="14">
        <f>(VW!Q76)</f>
        <v>17</v>
      </c>
      <c r="S1422" s="12" t="str">
        <f>(VW!R76)</f>
        <v>19"</v>
      </c>
      <c r="T1422" s="12" t="str">
        <f>(VW!S76)</f>
        <v>8.5"</v>
      </c>
      <c r="U1422" s="12" t="str">
        <f>(VW!T76)</f>
        <v>47</v>
      </c>
      <c r="V1422" s="12" t="str">
        <f>(VW!U76)</f>
        <v>5x112</v>
      </c>
      <c r="W1422" s="12">
        <f>(VW!V76)</f>
        <v>66.56</v>
      </c>
      <c r="X1422" s="8" t="str">
        <f>(VW!W76)</f>
        <v>High Offset</v>
      </c>
      <c r="Y1422" s="8">
        <f>(VW!X76)</f>
        <v>22.8</v>
      </c>
      <c r="Z1422" s="9" t="str">
        <f>(VW!Y76)</f>
        <v>225/35R19</v>
      </c>
      <c r="AA1422" s="8" t="str">
        <f>(VW!Z76)</f>
        <v>Mk6</v>
      </c>
      <c r="AB1422" s="8" t="str">
        <f>(VW!AA76)</f>
        <v>Included</v>
      </c>
      <c r="AC1422" s="8" t="str">
        <f>(VW!AB76)</f>
        <v>LBM1415027C60-ZN</v>
      </c>
      <c r="AD1422" s="8" t="str">
        <f>(VW!AC76)</f>
        <v>HR666-571</v>
      </c>
    </row>
    <row r="1423" spans="1:30" customFormat="1" x14ac:dyDescent="0.25">
      <c r="A1423" s="7" t="s">
        <v>1977</v>
      </c>
      <c r="B1423" s="8" t="str">
        <f>(VW!A77)</f>
        <v>GTI</v>
      </c>
      <c r="C1423" s="9" t="str">
        <f>(VW!B77)</f>
        <v>2008-2012</v>
      </c>
      <c r="D1423" s="59" t="str">
        <f>(VW!C77)</f>
        <v>FF04</v>
      </c>
      <c r="E1423" s="8" t="str">
        <f>(VW!D77)</f>
        <v>Liquid Metal</v>
      </c>
      <c r="F1423" s="8" t="str">
        <f>(VW!E77)</f>
        <v>04H908547013LM</v>
      </c>
      <c r="G1423" s="14">
        <f>(VW!F77)</f>
        <v>19</v>
      </c>
      <c r="H1423" s="12" t="str">
        <f>(VW!G77)</f>
        <v>19"</v>
      </c>
      <c r="I1423" s="12" t="str">
        <f>(VW!H77)</f>
        <v>8.5"</v>
      </c>
      <c r="J1423" s="12" t="str">
        <f>(VW!I77)</f>
        <v>47</v>
      </c>
      <c r="K1423" s="12" t="str">
        <f>(VW!J77)</f>
        <v>5x112</v>
      </c>
      <c r="L1423" s="12">
        <f>(VW!K77)</f>
        <v>66.56</v>
      </c>
      <c r="M1423" s="8" t="str">
        <f>(VW!L77)</f>
        <v>High Offset</v>
      </c>
      <c r="N1423" s="8">
        <f>(VW!M77)</f>
        <v>22.8</v>
      </c>
      <c r="O1423" s="9" t="str">
        <f>(VW!N77)</f>
        <v>225/35R19</v>
      </c>
      <c r="P1423" s="60" t="str">
        <f>(VW!O77)</f>
        <v>FF04</v>
      </c>
      <c r="Q1423" s="8" t="str">
        <f>(VW!P77)</f>
        <v>04H908547013LM</v>
      </c>
      <c r="R1423" s="14">
        <f>(VW!Q77)</f>
        <v>19</v>
      </c>
      <c r="S1423" s="12" t="str">
        <f>(VW!R77)</f>
        <v>19"</v>
      </c>
      <c r="T1423" s="12" t="str">
        <f>(VW!S77)</f>
        <v>8.5"</v>
      </c>
      <c r="U1423" s="12" t="str">
        <f>(VW!T77)</f>
        <v>47</v>
      </c>
      <c r="V1423" s="12" t="str">
        <f>(VW!U77)</f>
        <v>5x112</v>
      </c>
      <c r="W1423" s="12">
        <f>(VW!V77)</f>
        <v>66.56</v>
      </c>
      <c r="X1423" s="8" t="str">
        <f>(VW!W77)</f>
        <v>High Offset</v>
      </c>
      <c r="Y1423" s="8">
        <f>(VW!X77)</f>
        <v>22.8</v>
      </c>
      <c r="Z1423" s="9" t="str">
        <f>(VW!Y77)</f>
        <v>225/35R19</v>
      </c>
      <c r="AA1423" s="8" t="str">
        <f>(VW!Z77)</f>
        <v>Mk6</v>
      </c>
      <c r="AB1423" s="8">
        <f>(VW!AA77)</f>
        <v>0</v>
      </c>
      <c r="AC1423" s="8" t="str">
        <f>(VW!AB77)</f>
        <v>LBM1415027C60-ZN</v>
      </c>
      <c r="AD1423" s="8" t="str">
        <f>(VW!AC77)</f>
        <v>HR666-571</v>
      </c>
    </row>
    <row r="1424" spans="1:30" customFormat="1" x14ac:dyDescent="0.25">
      <c r="A1424" s="7" t="s">
        <v>1977</v>
      </c>
      <c r="B1424" s="8" t="str">
        <f>(VW!A78)</f>
        <v>GTI</v>
      </c>
      <c r="C1424" s="9" t="str">
        <f>(VW!B78)</f>
        <v>2008-2012</v>
      </c>
      <c r="D1424" s="59" t="str">
        <f>(VW!C78)</f>
        <v>FF10</v>
      </c>
      <c r="E1424" s="8" t="str">
        <f>(VW!D78)</f>
        <v>Tarmac</v>
      </c>
      <c r="F1424" s="8" t="str">
        <f>(VW!E78)</f>
        <v>10H908547013TM</v>
      </c>
      <c r="G1424" s="14">
        <f>(VW!F78)</f>
        <v>-3</v>
      </c>
      <c r="H1424" s="12" t="str">
        <f>(VW!G78)</f>
        <v>19"</v>
      </c>
      <c r="I1424" s="12" t="str">
        <f>(VW!H78)</f>
        <v>8.5"</v>
      </c>
      <c r="J1424" s="12" t="str">
        <f>(VW!I78)</f>
        <v>47</v>
      </c>
      <c r="K1424" s="12" t="str">
        <f>(VW!J78)</f>
        <v>5x112</v>
      </c>
      <c r="L1424" s="12">
        <f>(VW!K78)</f>
        <v>66.56</v>
      </c>
      <c r="M1424" s="8" t="str">
        <f>(VW!L78)</f>
        <v>High Offset</v>
      </c>
      <c r="N1424" s="8">
        <f>(VW!M78)</f>
        <v>0</v>
      </c>
      <c r="O1424" s="9" t="str">
        <f>(VW!N78)</f>
        <v>225/35R19</v>
      </c>
      <c r="P1424" s="60" t="str">
        <f>(VW!O78)</f>
        <v>FF10</v>
      </c>
      <c r="Q1424" s="8" t="str">
        <f>(VW!P78)</f>
        <v>10H908547013TM</v>
      </c>
      <c r="R1424" s="14">
        <f>(VW!Q78)</f>
        <v>-3</v>
      </c>
      <c r="S1424" s="12" t="str">
        <f>(VW!R78)</f>
        <v>19"</v>
      </c>
      <c r="T1424" s="12" t="str">
        <f>(VW!S78)</f>
        <v>8.5"</v>
      </c>
      <c r="U1424" s="12" t="str">
        <f>(VW!T78)</f>
        <v>47</v>
      </c>
      <c r="V1424" s="12" t="str">
        <f>(VW!U78)</f>
        <v>5x112</v>
      </c>
      <c r="W1424" s="12">
        <f>(VW!V78)</f>
        <v>66.56</v>
      </c>
      <c r="X1424" s="8" t="str">
        <f>(VW!W78)</f>
        <v>High Offset</v>
      </c>
      <c r="Y1424" s="8">
        <f>(VW!X78)</f>
        <v>0</v>
      </c>
      <c r="Z1424" s="9" t="str">
        <f>(VW!Y78)</f>
        <v>225/35R19</v>
      </c>
      <c r="AA1424" s="8" t="str">
        <f>(VW!Z78)</f>
        <v>Mk6</v>
      </c>
      <c r="AB1424" s="8" t="str">
        <f>(VW!AA78)</f>
        <v>Included</v>
      </c>
      <c r="AC1424" s="8" t="str">
        <f>(VW!AB78)</f>
        <v>LBM1415027C60-ZN</v>
      </c>
      <c r="AD1424" s="8">
        <f>(VW!AC78)</f>
        <v>0</v>
      </c>
    </row>
    <row r="1425" spans="1:30" x14ac:dyDescent="0.25">
      <c r="A1425" s="7" t="s">
        <v>1977</v>
      </c>
      <c r="B1425" s="8" t="str">
        <f>(VW!A79)</f>
        <v>GTI</v>
      </c>
      <c r="C1425" s="9" t="str">
        <f>(VW!B79)</f>
        <v>2008-2012</v>
      </c>
      <c r="D1425" s="59" t="str">
        <f>(VW!C79)</f>
        <v>FF10</v>
      </c>
      <c r="E1425" s="8" t="str">
        <f>(VW!D79)</f>
        <v>Liquid Metal</v>
      </c>
      <c r="F1425" s="8" t="str">
        <f>(VW!E79)</f>
        <v>10H908547013LM</v>
      </c>
      <c r="G1425" s="14">
        <f>(VW!F79)</f>
        <v>-8</v>
      </c>
      <c r="H1425" s="12" t="str">
        <f>(VW!G79)</f>
        <v>19"</v>
      </c>
      <c r="I1425" s="12" t="str">
        <f>(VW!H79)</f>
        <v>8.5"</v>
      </c>
      <c r="J1425" s="12" t="str">
        <f>(VW!I79)</f>
        <v>47</v>
      </c>
      <c r="K1425" s="12" t="str">
        <f>(VW!J79)</f>
        <v>5x112</v>
      </c>
      <c r="L1425" s="12">
        <f>(VW!K79)</f>
        <v>66.56</v>
      </c>
      <c r="M1425" s="8" t="str">
        <f>(VW!L79)</f>
        <v>High Offset</v>
      </c>
      <c r="N1425" s="8">
        <f>(VW!M79)</f>
        <v>0</v>
      </c>
      <c r="O1425" s="9" t="str">
        <f>(VW!N79)</f>
        <v>225/35R19</v>
      </c>
      <c r="P1425" s="60" t="str">
        <f>(VW!O79)</f>
        <v>FF10</v>
      </c>
      <c r="Q1425" s="8" t="str">
        <f>(VW!P79)</f>
        <v>10H908547013LM</v>
      </c>
      <c r="R1425" s="14">
        <f>(VW!Q79)</f>
        <v>-8</v>
      </c>
      <c r="S1425" s="12" t="str">
        <f>(VW!R79)</f>
        <v>19"</v>
      </c>
      <c r="T1425" s="12" t="str">
        <f>(VW!S79)</f>
        <v>8.5"</v>
      </c>
      <c r="U1425" s="12" t="str">
        <f>(VW!T79)</f>
        <v>47</v>
      </c>
      <c r="V1425" s="12" t="str">
        <f>(VW!U79)</f>
        <v>5x112</v>
      </c>
      <c r="W1425" s="12">
        <f>(VW!V79)</f>
        <v>66.56</v>
      </c>
      <c r="X1425" s="8" t="str">
        <f>(VW!W79)</f>
        <v>High Offset</v>
      </c>
      <c r="Y1425" s="8">
        <f>(VW!X79)</f>
        <v>0</v>
      </c>
      <c r="Z1425" s="9" t="str">
        <f>(VW!Y79)</f>
        <v>225/35R19</v>
      </c>
      <c r="AA1425" s="8" t="str">
        <f>(VW!Z79)</f>
        <v>Mk6</v>
      </c>
      <c r="AB1425" s="8" t="str">
        <f>(VW!AA79)</f>
        <v>Included</v>
      </c>
      <c r="AC1425" s="8" t="str">
        <f>(VW!AB79)</f>
        <v>LBM1415027C60-ZN</v>
      </c>
      <c r="AD1425" s="8">
        <f>(VW!AC79)</f>
        <v>0</v>
      </c>
    </row>
    <row r="1426" spans="1:30" x14ac:dyDescent="0.25">
      <c r="A1426" s="7" t="s">
        <v>1977</v>
      </c>
      <c r="B1426" s="8" t="str">
        <f>(VW!A80)</f>
        <v>GTI</v>
      </c>
      <c r="C1426" s="9" t="str">
        <f>(VW!B80)</f>
        <v>2008-2012</v>
      </c>
      <c r="D1426" s="59" t="str">
        <f>(VW!C80)</f>
        <v>FF11</v>
      </c>
      <c r="E1426" s="8" t="str">
        <f>(VW!D80)</f>
        <v>Tarmac</v>
      </c>
      <c r="F1426" s="8" t="str">
        <f>(VW!E80)</f>
        <v>11H908547013TM</v>
      </c>
      <c r="G1426" s="14">
        <f>(VW!F80)</f>
        <v>4</v>
      </c>
      <c r="H1426" s="12" t="str">
        <f>(VW!G80)</f>
        <v>19"</v>
      </c>
      <c r="I1426" s="12" t="str">
        <f>(VW!H80)</f>
        <v>8.5"</v>
      </c>
      <c r="J1426" s="12" t="str">
        <f>(VW!I80)</f>
        <v>47</v>
      </c>
      <c r="K1426" s="12" t="str">
        <f>(VW!J80)</f>
        <v>5x112</v>
      </c>
      <c r="L1426" s="12">
        <f>(VW!K80)</f>
        <v>66.56</v>
      </c>
      <c r="M1426" s="8" t="str">
        <f>(VW!L80)</f>
        <v>High Offset</v>
      </c>
      <c r="N1426" s="8">
        <f>(VW!M80)</f>
        <v>0</v>
      </c>
      <c r="O1426" s="9" t="str">
        <f>(VW!N80)</f>
        <v>225/35R19</v>
      </c>
      <c r="P1426" s="60" t="str">
        <f>(VW!O80)</f>
        <v>FF11</v>
      </c>
      <c r="Q1426" s="8" t="str">
        <f>(VW!P80)</f>
        <v>11H908547013TM</v>
      </c>
      <c r="R1426" s="14">
        <f>(VW!Q80)</f>
        <v>4</v>
      </c>
      <c r="S1426" s="12" t="str">
        <f>(VW!R80)</f>
        <v>19"</v>
      </c>
      <c r="T1426" s="12" t="str">
        <f>(VW!S80)</f>
        <v>8.5"</v>
      </c>
      <c r="U1426" s="12" t="str">
        <f>(VW!T80)</f>
        <v>47</v>
      </c>
      <c r="V1426" s="12" t="str">
        <f>(VW!U80)</f>
        <v>5x112</v>
      </c>
      <c r="W1426" s="12">
        <f>(VW!V80)</f>
        <v>66.56</v>
      </c>
      <c r="X1426" s="8" t="str">
        <f>(VW!W80)</f>
        <v>High Offset</v>
      </c>
      <c r="Y1426" s="8">
        <f>(VW!X80)</f>
        <v>0</v>
      </c>
      <c r="Z1426" s="9" t="str">
        <f>(VW!Y80)</f>
        <v>225/35R19</v>
      </c>
      <c r="AA1426" s="8" t="str">
        <f>(VW!Z80)</f>
        <v>Mk6</v>
      </c>
      <c r="AB1426" s="8" t="str">
        <f>(VW!AA80)</f>
        <v>Included</v>
      </c>
      <c r="AC1426" s="8" t="str">
        <f>(VW!AB80)</f>
        <v>LBM1415027C60-ZN</v>
      </c>
      <c r="AD1426" s="8">
        <f>(VW!AC80)</f>
        <v>0</v>
      </c>
    </row>
    <row r="1427" spans="1:30" x14ac:dyDescent="0.25">
      <c r="A1427" s="7" t="s">
        <v>1977</v>
      </c>
      <c r="B1427" s="8" t="str">
        <f>(VW!A81)</f>
        <v>GTI</v>
      </c>
      <c r="C1427" s="9" t="str">
        <f>(VW!B81)</f>
        <v>2008-2012</v>
      </c>
      <c r="D1427" s="59" t="str">
        <f>(VW!C81)</f>
        <v>FF11</v>
      </c>
      <c r="E1427" s="8" t="str">
        <f>(VW!D81)</f>
        <v>Liquid Metal</v>
      </c>
      <c r="F1427" s="8" t="str">
        <f>(VW!E81)</f>
        <v>11H908547013LM</v>
      </c>
      <c r="G1427" s="14">
        <f>(VW!F81)</f>
        <v>3</v>
      </c>
      <c r="H1427" s="12" t="str">
        <f>(VW!G81)</f>
        <v>19"</v>
      </c>
      <c r="I1427" s="12" t="str">
        <f>(VW!H81)</f>
        <v>8.5"</v>
      </c>
      <c r="J1427" s="12" t="str">
        <f>(VW!I81)</f>
        <v>47</v>
      </c>
      <c r="K1427" s="12" t="str">
        <f>(VW!J81)</f>
        <v>5x112</v>
      </c>
      <c r="L1427" s="12">
        <f>(VW!K81)</f>
        <v>66.56</v>
      </c>
      <c r="M1427" s="8" t="str">
        <f>(VW!L81)</f>
        <v>High Offset</v>
      </c>
      <c r="N1427" s="8">
        <f>(VW!M81)</f>
        <v>0</v>
      </c>
      <c r="O1427" s="9" t="str">
        <f>(VW!N81)</f>
        <v>225/35R19</v>
      </c>
      <c r="P1427" s="60" t="str">
        <f>(VW!O81)</f>
        <v>FF11</v>
      </c>
      <c r="Q1427" s="8" t="str">
        <f>(VW!P81)</f>
        <v>11H908547013LM</v>
      </c>
      <c r="R1427" s="14">
        <f>(VW!Q81)</f>
        <v>3</v>
      </c>
      <c r="S1427" s="12" t="str">
        <f>(VW!R81)</f>
        <v>19"</v>
      </c>
      <c r="T1427" s="12" t="str">
        <f>(VW!S81)</f>
        <v>8.5"</v>
      </c>
      <c r="U1427" s="12" t="str">
        <f>(VW!T81)</f>
        <v>47</v>
      </c>
      <c r="V1427" s="12" t="str">
        <f>(VW!U81)</f>
        <v>5x112</v>
      </c>
      <c r="W1427" s="12">
        <f>(VW!V81)</f>
        <v>66.56</v>
      </c>
      <c r="X1427" s="8" t="str">
        <f>(VW!W81)</f>
        <v>High Offset</v>
      </c>
      <c r="Y1427" s="8">
        <f>(VW!X81)</f>
        <v>0</v>
      </c>
      <c r="Z1427" s="9" t="str">
        <f>(VW!Y81)</f>
        <v>225/35R19</v>
      </c>
      <c r="AA1427" s="8" t="str">
        <f>(VW!Z81)</f>
        <v>Mk6</v>
      </c>
      <c r="AB1427" s="8" t="str">
        <f>(VW!AA81)</f>
        <v>Included</v>
      </c>
      <c r="AC1427" s="8" t="str">
        <f>(VW!AB81)</f>
        <v>LBM1415027C60-ZN</v>
      </c>
      <c r="AD1427" s="8">
        <f>(VW!AC81)</f>
        <v>0</v>
      </c>
    </row>
    <row r="1428" spans="1:30" x14ac:dyDescent="0.25">
      <c r="A1428" s="7" t="s">
        <v>1977</v>
      </c>
      <c r="B1428" s="8" t="e">
        <f>(VW!#REF!)</f>
        <v>#REF!</v>
      </c>
      <c r="C1428" s="9" t="e">
        <f>(VW!#REF!)</f>
        <v>#REF!</v>
      </c>
      <c r="D1428" s="59" t="e">
        <f>(VW!#REF!)</f>
        <v>#REF!</v>
      </c>
      <c r="E1428" s="8" t="e">
        <f>(VW!#REF!)</f>
        <v>#REF!</v>
      </c>
      <c r="F1428" s="8" t="e">
        <f>(VW!#REF!)</f>
        <v>#REF!</v>
      </c>
      <c r="G1428" s="14" t="e">
        <f>(VW!#REF!)</f>
        <v>#REF!</v>
      </c>
      <c r="H1428" s="12" t="e">
        <f>(VW!#REF!)</f>
        <v>#REF!</v>
      </c>
      <c r="I1428" s="12" t="e">
        <f>(VW!#REF!)</f>
        <v>#REF!</v>
      </c>
      <c r="J1428" s="12" t="e">
        <f>(VW!#REF!)</f>
        <v>#REF!</v>
      </c>
      <c r="K1428" s="12" t="e">
        <f>(VW!#REF!)</f>
        <v>#REF!</v>
      </c>
      <c r="L1428" s="12" t="e">
        <f>(VW!#REF!)</f>
        <v>#REF!</v>
      </c>
      <c r="M1428" s="8" t="e">
        <f>(VW!#REF!)</f>
        <v>#REF!</v>
      </c>
      <c r="N1428" s="8" t="e">
        <f>(VW!#REF!)</f>
        <v>#REF!</v>
      </c>
      <c r="O1428" s="9" t="e">
        <f>(VW!#REF!)</f>
        <v>#REF!</v>
      </c>
      <c r="P1428" s="60" t="e">
        <f>(VW!#REF!)</f>
        <v>#REF!</v>
      </c>
      <c r="Q1428" s="8" t="e">
        <f>(VW!#REF!)</f>
        <v>#REF!</v>
      </c>
      <c r="R1428" s="14" t="e">
        <f>(VW!#REF!)</f>
        <v>#REF!</v>
      </c>
      <c r="S1428" s="12" t="e">
        <f>(VW!#REF!)</f>
        <v>#REF!</v>
      </c>
      <c r="T1428" s="12" t="e">
        <f>(VW!#REF!)</f>
        <v>#REF!</v>
      </c>
      <c r="U1428" s="12" t="e">
        <f>(VW!#REF!)</f>
        <v>#REF!</v>
      </c>
      <c r="V1428" s="12" t="e">
        <f>(VW!#REF!)</f>
        <v>#REF!</v>
      </c>
      <c r="W1428" s="12" t="e">
        <f>(VW!#REF!)</f>
        <v>#REF!</v>
      </c>
      <c r="X1428" s="8" t="e">
        <f>(VW!#REF!)</f>
        <v>#REF!</v>
      </c>
      <c r="Y1428" s="8" t="e">
        <f>(VW!#REF!)</f>
        <v>#REF!</v>
      </c>
      <c r="Z1428" s="9" t="e">
        <f>(VW!#REF!)</f>
        <v>#REF!</v>
      </c>
      <c r="AA1428" s="8" t="e">
        <f>(VW!#REF!)</f>
        <v>#REF!</v>
      </c>
      <c r="AB1428" s="8" t="e">
        <f>(VW!#REF!)</f>
        <v>#REF!</v>
      </c>
      <c r="AC1428" s="8" t="e">
        <f>(VW!#REF!)</f>
        <v>#REF!</v>
      </c>
      <c r="AD1428" s="8" t="e">
        <f>(VW!#REF!)</f>
        <v>#REF!</v>
      </c>
    </row>
    <row r="1429" spans="1:30" x14ac:dyDescent="0.25">
      <c r="A1429" s="7" t="s">
        <v>1977</v>
      </c>
      <c r="B1429" s="8" t="e">
        <f>(VW!#REF!)</f>
        <v>#REF!</v>
      </c>
      <c r="C1429" s="9" t="e">
        <f>(VW!#REF!)</f>
        <v>#REF!</v>
      </c>
      <c r="D1429" s="59" t="e">
        <f>(VW!#REF!)</f>
        <v>#REF!</v>
      </c>
      <c r="E1429" s="8" t="e">
        <f>(VW!#REF!)</f>
        <v>#REF!</v>
      </c>
      <c r="F1429" s="8" t="e">
        <f>(VW!#REF!)</f>
        <v>#REF!</v>
      </c>
      <c r="G1429" s="14" t="e">
        <f>(VW!#REF!)</f>
        <v>#REF!</v>
      </c>
      <c r="H1429" s="12" t="e">
        <f>(VW!#REF!)</f>
        <v>#REF!</v>
      </c>
      <c r="I1429" s="12" t="e">
        <f>(VW!#REF!)</f>
        <v>#REF!</v>
      </c>
      <c r="J1429" s="12" t="e">
        <f>(VW!#REF!)</f>
        <v>#REF!</v>
      </c>
      <c r="K1429" s="12" t="e">
        <f>(VW!#REF!)</f>
        <v>#REF!</v>
      </c>
      <c r="L1429" s="12" t="e">
        <f>(VW!#REF!)</f>
        <v>#REF!</v>
      </c>
      <c r="M1429" s="8" t="e">
        <f>(VW!#REF!)</f>
        <v>#REF!</v>
      </c>
      <c r="N1429" s="8" t="e">
        <f>(VW!#REF!)</f>
        <v>#REF!</v>
      </c>
      <c r="O1429" s="9" t="e">
        <f>(VW!#REF!)</f>
        <v>#REF!</v>
      </c>
      <c r="P1429" s="60" t="e">
        <f>(VW!#REF!)</f>
        <v>#REF!</v>
      </c>
      <c r="Q1429" s="8" t="e">
        <f>(VW!#REF!)</f>
        <v>#REF!</v>
      </c>
      <c r="R1429" s="14" t="e">
        <f>(VW!#REF!)</f>
        <v>#REF!</v>
      </c>
      <c r="S1429" s="12" t="e">
        <f>(VW!#REF!)</f>
        <v>#REF!</v>
      </c>
      <c r="T1429" s="12" t="e">
        <f>(VW!#REF!)</f>
        <v>#REF!</v>
      </c>
      <c r="U1429" s="12" t="e">
        <f>(VW!#REF!)</f>
        <v>#REF!</v>
      </c>
      <c r="V1429" s="12" t="e">
        <f>(VW!#REF!)</f>
        <v>#REF!</v>
      </c>
      <c r="W1429" s="12" t="e">
        <f>(VW!#REF!)</f>
        <v>#REF!</v>
      </c>
      <c r="X1429" s="8" t="e">
        <f>(VW!#REF!)</f>
        <v>#REF!</v>
      </c>
      <c r="Y1429" s="8" t="e">
        <f>(VW!#REF!)</f>
        <v>#REF!</v>
      </c>
      <c r="Z1429" s="9" t="e">
        <f>(VW!#REF!)</f>
        <v>#REF!</v>
      </c>
      <c r="AA1429" s="8" t="e">
        <f>(VW!#REF!)</f>
        <v>#REF!</v>
      </c>
      <c r="AB1429" s="8" t="e">
        <f>(VW!#REF!)</f>
        <v>#REF!</v>
      </c>
      <c r="AC1429" s="8" t="e">
        <f>(VW!#REF!)</f>
        <v>#REF!</v>
      </c>
      <c r="AD1429" s="8" t="e">
        <f>(VW!#REF!)</f>
        <v>#REF!</v>
      </c>
    </row>
    <row r="1430" spans="1:30" x14ac:dyDescent="0.25">
      <c r="A1430" s="7" t="s">
        <v>1977</v>
      </c>
      <c r="B1430" s="8" t="str">
        <f>(VW!A82)</f>
        <v>GTI</v>
      </c>
      <c r="C1430" s="9" t="str">
        <f>(VW!B82)</f>
        <v>2008-2012</v>
      </c>
      <c r="D1430" s="59" t="str">
        <f>(VW!C82)</f>
        <v>FF15</v>
      </c>
      <c r="E1430" s="8" t="str">
        <f>(VW!D82)</f>
        <v>Tarmac</v>
      </c>
      <c r="F1430" s="8" t="str">
        <f>(VW!E82)</f>
        <v>15H908547013TM</v>
      </c>
      <c r="G1430" s="14">
        <f>(VW!F82)</f>
        <v>32</v>
      </c>
      <c r="H1430" s="12" t="str">
        <f>(VW!G82)</f>
        <v>19"</v>
      </c>
      <c r="I1430" s="12" t="str">
        <f>(VW!H82)</f>
        <v>8.5"</v>
      </c>
      <c r="J1430" s="12" t="str">
        <f>(VW!I82)</f>
        <v>47</v>
      </c>
      <c r="K1430" s="12" t="str">
        <f>(VW!J82)</f>
        <v>5x112</v>
      </c>
      <c r="L1430" s="12">
        <f>(VW!K82)</f>
        <v>66.56</v>
      </c>
      <c r="M1430" s="8" t="str">
        <f>(VW!L82)</f>
        <v>High Offset</v>
      </c>
      <c r="N1430" s="8">
        <f>(VW!M82)</f>
        <v>22.2</v>
      </c>
      <c r="O1430" s="9" t="str">
        <f>(VW!N82)</f>
        <v>225/35R19</v>
      </c>
      <c r="P1430" s="60" t="str">
        <f>(VW!O82)</f>
        <v>FF15</v>
      </c>
      <c r="Q1430" s="8" t="str">
        <f>(VW!P82)</f>
        <v>15H908547013TM</v>
      </c>
      <c r="R1430" s="14">
        <f>(VW!Q82)</f>
        <v>32</v>
      </c>
      <c r="S1430" s="12" t="str">
        <f>(VW!R82)</f>
        <v>19"</v>
      </c>
      <c r="T1430" s="12" t="str">
        <f>(VW!S82)</f>
        <v>8.5"</v>
      </c>
      <c r="U1430" s="12" t="str">
        <f>(VW!T82)</f>
        <v>47</v>
      </c>
      <c r="V1430" s="12" t="str">
        <f>(VW!U82)</f>
        <v>5x112</v>
      </c>
      <c r="W1430" s="12">
        <f>(VW!V82)</f>
        <v>66.56</v>
      </c>
      <c r="X1430" s="8" t="str">
        <f>(VW!W82)</f>
        <v>High Offset</v>
      </c>
      <c r="Y1430" s="8">
        <f>(VW!X82)</f>
        <v>22.2</v>
      </c>
      <c r="Z1430" s="9" t="str">
        <f>(VW!Y82)</f>
        <v>225/35R19</v>
      </c>
      <c r="AA1430" s="8" t="str">
        <f>(VW!Z82)</f>
        <v>Mk6</v>
      </c>
      <c r="AB1430" s="8" t="str">
        <f>(VW!AA82)</f>
        <v>Included</v>
      </c>
      <c r="AC1430" s="8" t="str">
        <f>(VW!AB82)</f>
        <v>LBM1415027C60-ZN</v>
      </c>
      <c r="AD1430" s="8" t="str">
        <f>(VW!AC82)</f>
        <v>HR666-571</v>
      </c>
    </row>
    <row r="1431" spans="1:30" x14ac:dyDescent="0.25">
      <c r="A1431" s="7" t="s">
        <v>1977</v>
      </c>
      <c r="B1431" s="8" t="str">
        <f>(VW!A83)</f>
        <v>GTI</v>
      </c>
      <c r="C1431" s="9" t="str">
        <f>(VW!B83)</f>
        <v>2008-2012</v>
      </c>
      <c r="D1431" s="59" t="str">
        <f>(VW!C83)</f>
        <v>FF15</v>
      </c>
      <c r="E1431" s="8" t="str">
        <f>(VW!D83)</f>
        <v>Liquid Silver</v>
      </c>
      <c r="F1431" s="8" t="str">
        <f>(VW!E83)</f>
        <v>15H908547013LS</v>
      </c>
      <c r="G1431" s="14">
        <f>(VW!F83)</f>
        <v>8</v>
      </c>
      <c r="H1431" s="12" t="str">
        <f>(VW!G83)</f>
        <v>19"</v>
      </c>
      <c r="I1431" s="12" t="str">
        <f>(VW!H83)</f>
        <v>8.5"</v>
      </c>
      <c r="J1431" s="12" t="str">
        <f>(VW!I83)</f>
        <v>47</v>
      </c>
      <c r="K1431" s="12" t="str">
        <f>(VW!J83)</f>
        <v>5x112</v>
      </c>
      <c r="L1431" s="12">
        <f>(VW!K83)</f>
        <v>66.56</v>
      </c>
      <c r="M1431" s="8" t="str">
        <f>(VW!L83)</f>
        <v>High Offset</v>
      </c>
      <c r="N1431" s="8">
        <f>(VW!M83)</f>
        <v>22.2</v>
      </c>
      <c r="O1431" s="9" t="str">
        <f>(VW!N83)</f>
        <v>225/35R19</v>
      </c>
      <c r="P1431" s="60" t="str">
        <f>(VW!O83)</f>
        <v>FF15</v>
      </c>
      <c r="Q1431" s="8" t="str">
        <f>(VW!P83)</f>
        <v>15H908547013LS</v>
      </c>
      <c r="R1431" s="14">
        <f>(VW!Q83)</f>
        <v>8</v>
      </c>
      <c r="S1431" s="12" t="str">
        <f>(VW!R83)</f>
        <v>19"</v>
      </c>
      <c r="T1431" s="12" t="str">
        <f>(VW!S83)</f>
        <v>8.5"</v>
      </c>
      <c r="U1431" s="12" t="str">
        <f>(VW!T83)</f>
        <v>47</v>
      </c>
      <c r="V1431" s="12" t="str">
        <f>(VW!U83)</f>
        <v>5x112</v>
      </c>
      <c r="W1431" s="12">
        <f>(VW!V83)</f>
        <v>66.56</v>
      </c>
      <c r="X1431" s="8" t="str">
        <f>(VW!W83)</f>
        <v>High Offset</v>
      </c>
      <c r="Y1431" s="8">
        <f>(VW!X83)</f>
        <v>22.2</v>
      </c>
      <c r="Z1431" s="9" t="str">
        <f>(VW!Y83)</f>
        <v>225/35R19</v>
      </c>
      <c r="AA1431" s="8" t="str">
        <f>(VW!Z83)</f>
        <v>Mk6</v>
      </c>
      <c r="AB1431" s="8">
        <f>(VW!AA83)</f>
        <v>0</v>
      </c>
      <c r="AC1431" s="8" t="str">
        <f>(VW!AB83)</f>
        <v>LBM1415027C60-ZN</v>
      </c>
      <c r="AD1431" s="8" t="str">
        <f>(VW!AC83)</f>
        <v>HR666-571</v>
      </c>
    </row>
    <row r="1432" spans="1:30" x14ac:dyDescent="0.25">
      <c r="A1432" s="7" t="s">
        <v>1977</v>
      </c>
      <c r="B1432" s="8" t="str">
        <f>(VW!A84)</f>
        <v>GTI</v>
      </c>
      <c r="C1432" s="9" t="str">
        <f>(VW!B84)</f>
        <v>2012-2019</v>
      </c>
      <c r="D1432" s="59" t="str">
        <f>(VW!C84)</f>
        <v>FF01</v>
      </c>
      <c r="E1432" s="8" t="str">
        <f>(VW!D84)</f>
        <v>Tarmac</v>
      </c>
      <c r="F1432" s="8" t="str">
        <f>(VW!E84)</f>
        <v>01H908547013TM</v>
      </c>
      <c r="G1432" s="14">
        <f>(VW!F84)</f>
        <v>10</v>
      </c>
      <c r="H1432" s="12" t="str">
        <f>(VW!G84)</f>
        <v>19"</v>
      </c>
      <c r="I1432" s="12" t="str">
        <f>(VW!H84)</f>
        <v>8.5"</v>
      </c>
      <c r="J1432" s="12" t="str">
        <f>(VW!I84)</f>
        <v>47</v>
      </c>
      <c r="K1432" s="12" t="str">
        <f>(VW!J84)</f>
        <v>5x112</v>
      </c>
      <c r="L1432" s="12">
        <f>(VW!K84)</f>
        <v>66.56</v>
      </c>
      <c r="M1432" s="8" t="str">
        <f>(VW!L84)</f>
        <v>High Offset</v>
      </c>
      <c r="N1432" s="8">
        <f>(VW!M84)</f>
        <v>23.2</v>
      </c>
      <c r="O1432" s="9" t="str">
        <f>(VW!N84)</f>
        <v>235/35R19: OEM, 255/30R19: Max Up-Size</v>
      </c>
      <c r="P1432" s="60" t="str">
        <f>(VW!O84)</f>
        <v>FF01</v>
      </c>
      <c r="Q1432" s="8" t="str">
        <f>(VW!P84)</f>
        <v>01H908547013TM</v>
      </c>
      <c r="R1432" s="14">
        <f>(VW!Q84)</f>
        <v>10</v>
      </c>
      <c r="S1432" s="12" t="str">
        <f>(VW!R84)</f>
        <v>19"</v>
      </c>
      <c r="T1432" s="12" t="str">
        <f>(VW!S84)</f>
        <v>8.5"</v>
      </c>
      <c r="U1432" s="12" t="str">
        <f>(VW!T84)</f>
        <v>47</v>
      </c>
      <c r="V1432" s="12" t="str">
        <f>(VW!U84)</f>
        <v>5x112</v>
      </c>
      <c r="W1432" s="12">
        <f>(VW!V84)</f>
        <v>66.56</v>
      </c>
      <c r="X1432" s="8" t="str">
        <f>(VW!W84)</f>
        <v>High Offset</v>
      </c>
      <c r="Y1432" s="8">
        <f>(VW!X84)</f>
        <v>23.2</v>
      </c>
      <c r="Z1432" s="9" t="str">
        <f>(VW!Y84)</f>
        <v>235/35R19: OEM, 255/30R19: Max Up-Size</v>
      </c>
      <c r="AA1432" s="8" t="str">
        <f>(VW!Z84)</f>
        <v>Mk7</v>
      </c>
      <c r="AB1432" s="8" t="str">
        <f>(VW!AA84)</f>
        <v>Included</v>
      </c>
      <c r="AC1432" s="8" t="str">
        <f>(VW!AB84)</f>
        <v>LBM1415027C60-ZN</v>
      </c>
      <c r="AD1432" s="8" t="str">
        <f>(VW!AC84)</f>
        <v>HR666-571</v>
      </c>
    </row>
    <row r="1433" spans="1:30" x14ac:dyDescent="0.25">
      <c r="A1433" s="7" t="s">
        <v>1977</v>
      </c>
      <c r="B1433" s="8" t="str">
        <f>(VW!A85)</f>
        <v>GTI</v>
      </c>
      <c r="C1433" s="9" t="str">
        <f>(VW!B85)</f>
        <v>2012-2019</v>
      </c>
      <c r="D1433" s="59" t="str">
        <f>(VW!C85)</f>
        <v>FF01</v>
      </c>
      <c r="E1433" s="8" t="str">
        <f>(VW!D85)</f>
        <v>Liquid Silver</v>
      </c>
      <c r="F1433" s="8" t="str">
        <f>(VW!E85)</f>
        <v>01H908547013LS</v>
      </c>
      <c r="G1433" s="14">
        <f>(VW!F85)</f>
        <v>1</v>
      </c>
      <c r="H1433" s="12" t="str">
        <f>(VW!G85)</f>
        <v>19"</v>
      </c>
      <c r="I1433" s="12" t="str">
        <f>(VW!H85)</f>
        <v>8.5"</v>
      </c>
      <c r="J1433" s="12" t="str">
        <f>(VW!I85)</f>
        <v>47</v>
      </c>
      <c r="K1433" s="12" t="str">
        <f>(VW!J85)</f>
        <v>5x112</v>
      </c>
      <c r="L1433" s="12">
        <f>(VW!K85)</f>
        <v>66.56</v>
      </c>
      <c r="M1433" s="8" t="str">
        <f>(VW!L85)</f>
        <v>High Offset</v>
      </c>
      <c r="N1433" s="8">
        <f>(VW!M85)</f>
        <v>23.2</v>
      </c>
      <c r="O1433" s="9" t="str">
        <f>(VW!N85)</f>
        <v>235/35R19: OEM, 255/30R19: Max Up-Size</v>
      </c>
      <c r="P1433" s="60" t="str">
        <f>(VW!O85)</f>
        <v>FF01</v>
      </c>
      <c r="Q1433" s="8" t="str">
        <f>(VW!P85)</f>
        <v>01H908547013LS</v>
      </c>
      <c r="R1433" s="14">
        <f>(VW!Q85)</f>
        <v>1</v>
      </c>
      <c r="S1433" s="12" t="str">
        <f>(VW!R85)</f>
        <v>19"</v>
      </c>
      <c r="T1433" s="12" t="str">
        <f>(VW!S85)</f>
        <v>8.5"</v>
      </c>
      <c r="U1433" s="12" t="str">
        <f>(VW!T85)</f>
        <v>47</v>
      </c>
      <c r="V1433" s="12" t="str">
        <f>(VW!U85)</f>
        <v>5x112</v>
      </c>
      <c r="W1433" s="12">
        <f>(VW!V85)</f>
        <v>66.56</v>
      </c>
      <c r="X1433" s="8" t="str">
        <f>(VW!W85)</f>
        <v>High Offset</v>
      </c>
      <c r="Y1433" s="8">
        <f>(VW!X85)</f>
        <v>23.2</v>
      </c>
      <c r="Z1433" s="9" t="str">
        <f>(VW!Y85)</f>
        <v>235/35R19: OEM, 255/30R19: Max Up-Size</v>
      </c>
      <c r="AA1433" s="8" t="str">
        <f>(VW!Z85)</f>
        <v>Mk7</v>
      </c>
      <c r="AB1433" s="8">
        <f>(VW!AA85)</f>
        <v>0</v>
      </c>
      <c r="AC1433" s="8" t="str">
        <f>(VW!AB85)</f>
        <v>LBM1415027C60-ZN</v>
      </c>
      <c r="AD1433" s="8" t="str">
        <f>(VW!AC85)</f>
        <v>HR666-571</v>
      </c>
    </row>
    <row r="1434" spans="1:30" x14ac:dyDescent="0.25">
      <c r="A1434" s="7" t="s">
        <v>1977</v>
      </c>
      <c r="B1434" s="8" t="str">
        <f>(VW!A86)</f>
        <v>GTI</v>
      </c>
      <c r="C1434" s="9" t="str">
        <f>(VW!B86)</f>
        <v>2012-2019</v>
      </c>
      <c r="D1434" s="59" t="str">
        <f>(VW!C86)</f>
        <v>FF04</v>
      </c>
      <c r="E1434" s="8" t="str">
        <f>(VW!D86)</f>
        <v>Tarmac</v>
      </c>
      <c r="F1434" s="8" t="str">
        <f>(VW!E86)</f>
        <v>04H908547013TM</v>
      </c>
      <c r="G1434" s="14">
        <f>(VW!F86)</f>
        <v>17</v>
      </c>
      <c r="H1434" s="12" t="str">
        <f>(VW!G86)</f>
        <v>19"</v>
      </c>
      <c r="I1434" s="12" t="str">
        <f>(VW!H86)</f>
        <v>8.5"</v>
      </c>
      <c r="J1434" s="12" t="str">
        <f>(VW!I86)</f>
        <v>47</v>
      </c>
      <c r="K1434" s="12" t="str">
        <f>(VW!J86)</f>
        <v>5x112</v>
      </c>
      <c r="L1434" s="12">
        <f>(VW!K86)</f>
        <v>66.56</v>
      </c>
      <c r="M1434" s="8" t="str">
        <f>(VW!L86)</f>
        <v>High Offset</v>
      </c>
      <c r="N1434" s="8">
        <f>(VW!M86)</f>
        <v>22.8</v>
      </c>
      <c r="O1434" s="9" t="str">
        <f>(VW!N86)</f>
        <v>235/35R19: OEM 255/30R19: Max Up-Size</v>
      </c>
      <c r="P1434" s="60" t="str">
        <f>(VW!O86)</f>
        <v>FF04</v>
      </c>
      <c r="Q1434" s="8" t="str">
        <f>(VW!P86)</f>
        <v>04H908547013TM</v>
      </c>
      <c r="R1434" s="14">
        <f>(VW!Q86)</f>
        <v>17</v>
      </c>
      <c r="S1434" s="12" t="str">
        <f>(VW!R86)</f>
        <v>19"</v>
      </c>
      <c r="T1434" s="12" t="str">
        <f>(VW!S86)</f>
        <v>8.5"</v>
      </c>
      <c r="U1434" s="12" t="str">
        <f>(VW!T86)</f>
        <v>47</v>
      </c>
      <c r="V1434" s="12" t="str">
        <f>(VW!U86)</f>
        <v>5x112</v>
      </c>
      <c r="W1434" s="12">
        <f>(VW!V86)</f>
        <v>66.56</v>
      </c>
      <c r="X1434" s="8" t="str">
        <f>(VW!W86)</f>
        <v>High Offset</v>
      </c>
      <c r="Y1434" s="8">
        <f>(VW!X86)</f>
        <v>22.8</v>
      </c>
      <c r="Z1434" s="9" t="str">
        <f>(VW!Y86)</f>
        <v>235/35R19: OEM 255/30R19: Max Up-Size</v>
      </c>
      <c r="AA1434" s="8" t="str">
        <f>(VW!Z86)</f>
        <v>Mk7</v>
      </c>
      <c r="AB1434" s="8" t="str">
        <f>(VW!AA86)</f>
        <v>Included</v>
      </c>
      <c r="AC1434" s="8" t="str">
        <f>(VW!AB86)</f>
        <v>LBM1415027C60-ZN</v>
      </c>
      <c r="AD1434" s="8" t="str">
        <f>(VW!AC86)</f>
        <v>HR666-571</v>
      </c>
    </row>
    <row r="1435" spans="1:30" x14ac:dyDescent="0.25">
      <c r="A1435" s="7" t="s">
        <v>1977</v>
      </c>
      <c r="B1435" s="8" t="str">
        <f>(VW!A87)</f>
        <v>GTI</v>
      </c>
      <c r="C1435" s="9" t="str">
        <f>(VW!B87)</f>
        <v>2012-2019</v>
      </c>
      <c r="D1435" s="59" t="str">
        <f>(VW!C87)</f>
        <v>FF04</v>
      </c>
      <c r="E1435" s="8" t="str">
        <f>(VW!D87)</f>
        <v>Liquid Metal</v>
      </c>
      <c r="F1435" s="8" t="str">
        <f>(VW!E87)</f>
        <v>04H908547013LM</v>
      </c>
      <c r="G1435" s="14">
        <f>(VW!F87)</f>
        <v>19</v>
      </c>
      <c r="H1435" s="12" t="str">
        <f>(VW!G87)</f>
        <v>19"</v>
      </c>
      <c r="I1435" s="12" t="str">
        <f>(VW!H87)</f>
        <v>8.5"</v>
      </c>
      <c r="J1435" s="12" t="str">
        <f>(VW!I87)</f>
        <v>47</v>
      </c>
      <c r="K1435" s="12" t="str">
        <f>(VW!J87)</f>
        <v>5x112</v>
      </c>
      <c r="L1435" s="12">
        <f>(VW!K87)</f>
        <v>66.56</v>
      </c>
      <c r="M1435" s="8" t="str">
        <f>(VW!L87)</f>
        <v>High Offset</v>
      </c>
      <c r="N1435" s="8">
        <f>(VW!M87)</f>
        <v>22.8</v>
      </c>
      <c r="O1435" s="9" t="str">
        <f>(VW!N87)</f>
        <v>235/35R19: OEM 255/30R19: Max Up-Size</v>
      </c>
      <c r="P1435" s="60" t="str">
        <f>(VW!O87)</f>
        <v>FF04</v>
      </c>
      <c r="Q1435" s="8" t="str">
        <f>(VW!P87)</f>
        <v>04H908547013LM</v>
      </c>
      <c r="R1435" s="14">
        <f>(VW!Q87)</f>
        <v>19</v>
      </c>
      <c r="S1435" s="12" t="str">
        <f>(VW!R87)</f>
        <v>19"</v>
      </c>
      <c r="T1435" s="12" t="str">
        <f>(VW!S87)</f>
        <v>8.5"</v>
      </c>
      <c r="U1435" s="12" t="str">
        <f>(VW!T87)</f>
        <v>47</v>
      </c>
      <c r="V1435" s="12" t="str">
        <f>(VW!U87)</f>
        <v>5x112</v>
      </c>
      <c r="W1435" s="12">
        <f>(VW!V87)</f>
        <v>66.56</v>
      </c>
      <c r="X1435" s="8" t="str">
        <f>(VW!W87)</f>
        <v>High Offset</v>
      </c>
      <c r="Y1435" s="8">
        <f>(VW!X87)</f>
        <v>22.8</v>
      </c>
      <c r="Z1435" s="9" t="str">
        <f>(VW!Y87)</f>
        <v>235/35R19: OEM 255/30R19: Max Up-Size</v>
      </c>
      <c r="AA1435" s="8" t="str">
        <f>(VW!Z87)</f>
        <v>Mk7</v>
      </c>
      <c r="AB1435" s="8">
        <f>(VW!AA87)</f>
        <v>0</v>
      </c>
      <c r="AC1435" s="8" t="str">
        <f>(VW!AB87)</f>
        <v>LBM1415027C60-ZN</v>
      </c>
      <c r="AD1435" s="8" t="str">
        <f>(VW!AC87)</f>
        <v>HR666-571</v>
      </c>
    </row>
    <row r="1436" spans="1:30" x14ac:dyDescent="0.25">
      <c r="A1436" s="7" t="s">
        <v>1977</v>
      </c>
      <c r="B1436" s="8" t="str">
        <f>(VW!A88)</f>
        <v>GTI</v>
      </c>
      <c r="C1436" s="9" t="str">
        <f>(VW!B88)</f>
        <v>2012-2019</v>
      </c>
      <c r="D1436" s="59" t="str">
        <f>(VW!C88)</f>
        <v>FF10</v>
      </c>
      <c r="E1436" s="8" t="str">
        <f>(VW!D88)</f>
        <v>Tarmac</v>
      </c>
      <c r="F1436" s="8" t="str">
        <f>(VW!E88)</f>
        <v>10H908547013TM</v>
      </c>
      <c r="G1436" s="14">
        <f>(VW!F88)</f>
        <v>-3</v>
      </c>
      <c r="H1436" s="12" t="str">
        <f>(VW!G88)</f>
        <v>19"</v>
      </c>
      <c r="I1436" s="12" t="str">
        <f>(VW!H88)</f>
        <v>8.5"</v>
      </c>
      <c r="J1436" s="12" t="str">
        <f>(VW!I88)</f>
        <v>47</v>
      </c>
      <c r="K1436" s="12" t="str">
        <f>(VW!J88)</f>
        <v>5x112</v>
      </c>
      <c r="L1436" s="12">
        <f>(VW!K88)</f>
        <v>66.56</v>
      </c>
      <c r="M1436" s="8" t="str">
        <f>(VW!L88)</f>
        <v>High Offset</v>
      </c>
      <c r="N1436" s="8">
        <f>(VW!M88)</f>
        <v>0</v>
      </c>
      <c r="O1436" s="9" t="str">
        <f>(VW!N88)</f>
        <v>235/35R19 OEM, 255/30R19 Up-Size</v>
      </c>
      <c r="P1436" s="60" t="str">
        <f>(VW!O88)</f>
        <v>FF10</v>
      </c>
      <c r="Q1436" s="8" t="str">
        <f>(VW!P88)</f>
        <v>10H908547013TM</v>
      </c>
      <c r="R1436" s="14">
        <f>(VW!Q88)</f>
        <v>-3</v>
      </c>
      <c r="S1436" s="12" t="str">
        <f>(VW!R88)</f>
        <v>19"</v>
      </c>
      <c r="T1436" s="12" t="str">
        <f>(VW!S88)</f>
        <v>8.5"</v>
      </c>
      <c r="U1436" s="12" t="str">
        <f>(VW!T88)</f>
        <v>47</v>
      </c>
      <c r="V1436" s="12" t="str">
        <f>(VW!U88)</f>
        <v>5x112</v>
      </c>
      <c r="W1436" s="12">
        <f>(VW!V88)</f>
        <v>66.56</v>
      </c>
      <c r="X1436" s="8" t="str">
        <f>(VW!W88)</f>
        <v>High Offset</v>
      </c>
      <c r="Y1436" s="8">
        <f>(VW!X88)</f>
        <v>0</v>
      </c>
      <c r="Z1436" s="9" t="str">
        <f>(VW!Y88)</f>
        <v>235/35R19 OEM, 255/30R19 Up-Size</v>
      </c>
      <c r="AA1436" s="8" t="str">
        <f>(VW!Z88)</f>
        <v>Mk7</v>
      </c>
      <c r="AB1436" s="8" t="str">
        <f>(VW!AA88)</f>
        <v>Included</v>
      </c>
      <c r="AC1436" s="8" t="str">
        <f>(VW!AB88)</f>
        <v>LBM1415027C60-ZN</v>
      </c>
      <c r="AD1436" s="8" t="str">
        <f>(VW!AC88)</f>
        <v>HR666-571</v>
      </c>
    </row>
    <row r="1437" spans="1:30" x14ac:dyDescent="0.25">
      <c r="A1437" s="7" t="s">
        <v>1977</v>
      </c>
      <c r="B1437" s="8" t="str">
        <f>(VW!A89)</f>
        <v>GTI</v>
      </c>
      <c r="C1437" s="9" t="str">
        <f>(VW!B89)</f>
        <v>2012-2019</v>
      </c>
      <c r="D1437" s="59" t="str">
        <f>(VW!C89)</f>
        <v>FF10</v>
      </c>
      <c r="E1437" s="8" t="str">
        <f>(VW!D89)</f>
        <v>Liquid Metal</v>
      </c>
      <c r="F1437" s="8" t="str">
        <f>(VW!E89)</f>
        <v>10H908547013LM</v>
      </c>
      <c r="G1437" s="14">
        <f>(VW!F89)</f>
        <v>-8</v>
      </c>
      <c r="H1437" s="12" t="str">
        <f>(VW!G89)</f>
        <v>19"</v>
      </c>
      <c r="I1437" s="12" t="str">
        <f>(VW!H89)</f>
        <v>8.5"</v>
      </c>
      <c r="J1437" s="12" t="str">
        <f>(VW!I89)</f>
        <v>47</v>
      </c>
      <c r="K1437" s="12" t="str">
        <f>(VW!J89)</f>
        <v>5x112</v>
      </c>
      <c r="L1437" s="12">
        <f>(VW!K89)</f>
        <v>66.56</v>
      </c>
      <c r="M1437" s="8" t="str">
        <f>(VW!L89)</f>
        <v>High Offset</v>
      </c>
      <c r="N1437" s="8">
        <f>(VW!M89)</f>
        <v>0</v>
      </c>
      <c r="O1437" s="9" t="str">
        <f>(VW!N89)</f>
        <v>235/35R19 OEM, 255/30R19 Up-Size</v>
      </c>
      <c r="P1437" s="60" t="str">
        <f>(VW!O89)</f>
        <v>FF10</v>
      </c>
      <c r="Q1437" s="8" t="str">
        <f>(VW!P89)</f>
        <v>10H908547013LM</v>
      </c>
      <c r="R1437" s="14">
        <f>(VW!Q89)</f>
        <v>-8</v>
      </c>
      <c r="S1437" s="12" t="str">
        <f>(VW!R89)</f>
        <v>19"</v>
      </c>
      <c r="T1437" s="12" t="str">
        <f>(VW!S89)</f>
        <v>8.5"</v>
      </c>
      <c r="U1437" s="12" t="str">
        <f>(VW!T89)</f>
        <v>47</v>
      </c>
      <c r="V1437" s="12" t="str">
        <f>(VW!U89)</f>
        <v>5x112</v>
      </c>
      <c r="W1437" s="12">
        <f>(VW!V89)</f>
        <v>66.56</v>
      </c>
      <c r="X1437" s="8" t="str">
        <f>(VW!W89)</f>
        <v>High Offset</v>
      </c>
      <c r="Y1437" s="8">
        <f>(VW!X89)</f>
        <v>0</v>
      </c>
      <c r="Z1437" s="9" t="str">
        <f>(VW!Y89)</f>
        <v>235/35R19 OEM, 255/30R19 Up-Size</v>
      </c>
      <c r="AA1437" s="8" t="str">
        <f>(VW!Z89)</f>
        <v>Mk7</v>
      </c>
      <c r="AB1437" s="8" t="str">
        <f>(VW!AA89)</f>
        <v>Included</v>
      </c>
      <c r="AC1437" s="8" t="str">
        <f>(VW!AB89)</f>
        <v>LBM1415027C60-ZN</v>
      </c>
      <c r="AD1437" s="8" t="str">
        <f>(VW!AC89)</f>
        <v>HR666-571</v>
      </c>
    </row>
    <row r="1438" spans="1:30" x14ac:dyDescent="0.25">
      <c r="A1438" s="7" t="s">
        <v>1977</v>
      </c>
      <c r="B1438" s="8" t="str">
        <f>(VW!A90)</f>
        <v>GTI</v>
      </c>
      <c r="C1438" s="9" t="str">
        <f>(VW!B90)</f>
        <v>2012-2019</v>
      </c>
      <c r="D1438" s="59" t="str">
        <f>(VW!C90)</f>
        <v>FF11</v>
      </c>
      <c r="E1438" s="8" t="str">
        <f>(VW!D90)</f>
        <v>Tarmac</v>
      </c>
      <c r="F1438" s="8" t="str">
        <f>(VW!E90)</f>
        <v>11H908547013TM</v>
      </c>
      <c r="G1438" s="14">
        <f>(VW!F90)</f>
        <v>4</v>
      </c>
      <c r="H1438" s="12" t="str">
        <f>(VW!G90)</f>
        <v>19"</v>
      </c>
      <c r="I1438" s="12" t="str">
        <f>(VW!H90)</f>
        <v>8.5"</v>
      </c>
      <c r="J1438" s="12" t="str">
        <f>(VW!I90)</f>
        <v>47</v>
      </c>
      <c r="K1438" s="12" t="str">
        <f>(VW!J90)</f>
        <v>5x112</v>
      </c>
      <c r="L1438" s="12">
        <f>(VW!K90)</f>
        <v>66.56</v>
      </c>
      <c r="M1438" s="8" t="str">
        <f>(VW!L90)</f>
        <v>High Offset</v>
      </c>
      <c r="N1438" s="8">
        <f>(VW!M90)</f>
        <v>0</v>
      </c>
      <c r="O1438" s="9" t="str">
        <f>(VW!N90)</f>
        <v>235/35R19 OEM, 255/30R19 Up-Size</v>
      </c>
      <c r="P1438" s="60" t="str">
        <f>(VW!O90)</f>
        <v>FF11</v>
      </c>
      <c r="Q1438" s="8" t="str">
        <f>(VW!P90)</f>
        <v>11H908547013TM</v>
      </c>
      <c r="R1438" s="14">
        <f>(VW!Q90)</f>
        <v>4</v>
      </c>
      <c r="S1438" s="12" t="str">
        <f>(VW!R90)</f>
        <v>19"</v>
      </c>
      <c r="T1438" s="12" t="str">
        <f>(VW!S90)</f>
        <v>8.5"</v>
      </c>
      <c r="U1438" s="12" t="str">
        <f>(VW!T90)</f>
        <v>47</v>
      </c>
      <c r="V1438" s="12" t="str">
        <f>(VW!U90)</f>
        <v>5x112</v>
      </c>
      <c r="W1438" s="12">
        <f>(VW!V90)</f>
        <v>66.56</v>
      </c>
      <c r="X1438" s="8" t="str">
        <f>(VW!W90)</f>
        <v>High Offset</v>
      </c>
      <c r="Y1438" s="8">
        <f>(VW!X90)</f>
        <v>0</v>
      </c>
      <c r="Z1438" s="9" t="str">
        <f>(VW!Y90)</f>
        <v>235/35R19 OEM, 255/30R19 Up-Size</v>
      </c>
      <c r="AA1438" s="8" t="str">
        <f>(VW!Z90)</f>
        <v>Mk7</v>
      </c>
      <c r="AB1438" s="8" t="str">
        <f>(VW!AA90)</f>
        <v>Included</v>
      </c>
      <c r="AC1438" s="8" t="str">
        <f>(VW!AB90)</f>
        <v>LBM1415027C60-ZN</v>
      </c>
      <c r="AD1438" s="8" t="str">
        <f>(VW!AC90)</f>
        <v>HR666-571</v>
      </c>
    </row>
    <row r="1439" spans="1:30" x14ac:dyDescent="0.25">
      <c r="A1439" s="7" t="s">
        <v>1977</v>
      </c>
      <c r="B1439" s="8" t="str">
        <f>(VW!A91)</f>
        <v>GTI</v>
      </c>
      <c r="C1439" s="9" t="str">
        <f>(VW!B91)</f>
        <v>2012-2019</v>
      </c>
      <c r="D1439" s="59" t="str">
        <f>(VW!C91)</f>
        <v>FF11</v>
      </c>
      <c r="E1439" s="8" t="str">
        <f>(VW!D91)</f>
        <v>Liquid Metal</v>
      </c>
      <c r="F1439" s="8" t="str">
        <f>(VW!E91)</f>
        <v>11H908547013LM</v>
      </c>
      <c r="G1439" s="14">
        <f>(VW!F91)</f>
        <v>3</v>
      </c>
      <c r="H1439" s="12" t="str">
        <f>(VW!G91)</f>
        <v>19"</v>
      </c>
      <c r="I1439" s="12" t="str">
        <f>(VW!H91)</f>
        <v>8.5"</v>
      </c>
      <c r="J1439" s="12" t="str">
        <f>(VW!I91)</f>
        <v>47</v>
      </c>
      <c r="K1439" s="12" t="str">
        <f>(VW!J91)</f>
        <v>5x112</v>
      </c>
      <c r="L1439" s="12">
        <f>(VW!K91)</f>
        <v>66.56</v>
      </c>
      <c r="M1439" s="8" t="str">
        <f>(VW!L91)</f>
        <v>High Offset</v>
      </c>
      <c r="N1439" s="8">
        <f>(VW!M91)</f>
        <v>0</v>
      </c>
      <c r="O1439" s="9" t="str">
        <f>(VW!N91)</f>
        <v>235/35R19 OEM, 255/30R19 Up-Size</v>
      </c>
      <c r="P1439" s="60" t="str">
        <f>(VW!O91)</f>
        <v>FF11</v>
      </c>
      <c r="Q1439" s="8" t="str">
        <f>(VW!P91)</f>
        <v>11H908547013LM</v>
      </c>
      <c r="R1439" s="14">
        <f>(VW!Q91)</f>
        <v>3</v>
      </c>
      <c r="S1439" s="12" t="str">
        <f>(VW!R91)</f>
        <v>19"</v>
      </c>
      <c r="T1439" s="12" t="str">
        <f>(VW!S91)</f>
        <v>8.5"</v>
      </c>
      <c r="U1439" s="12" t="str">
        <f>(VW!T91)</f>
        <v>47</v>
      </c>
      <c r="V1439" s="12" t="str">
        <f>(VW!U91)</f>
        <v>5x112</v>
      </c>
      <c r="W1439" s="12">
        <f>(VW!V91)</f>
        <v>66.56</v>
      </c>
      <c r="X1439" s="8" t="str">
        <f>(VW!W91)</f>
        <v>High Offset</v>
      </c>
      <c r="Y1439" s="8">
        <f>(VW!X91)</f>
        <v>0</v>
      </c>
      <c r="Z1439" s="9" t="str">
        <f>(VW!Y91)</f>
        <v>235/35R19 OEM, 255/30R19 Up-Size</v>
      </c>
      <c r="AA1439" s="8" t="str">
        <f>(VW!Z91)</f>
        <v>Mk7</v>
      </c>
      <c r="AB1439" s="8" t="str">
        <f>(VW!AA91)</f>
        <v>Included</v>
      </c>
      <c r="AC1439" s="8" t="str">
        <f>(VW!AB91)</f>
        <v>LBM1415027C60-ZN</v>
      </c>
      <c r="AD1439" s="8" t="str">
        <f>(VW!AC91)</f>
        <v>HR666-571</v>
      </c>
    </row>
    <row r="1440" spans="1:30" x14ac:dyDescent="0.25">
      <c r="A1440" s="7" t="s">
        <v>1977</v>
      </c>
      <c r="B1440" s="8" t="e">
        <f>(VW!#REF!)</f>
        <v>#REF!</v>
      </c>
      <c r="C1440" s="9" t="e">
        <f>(VW!#REF!)</f>
        <v>#REF!</v>
      </c>
      <c r="D1440" s="59" t="e">
        <f>(VW!#REF!)</f>
        <v>#REF!</v>
      </c>
      <c r="E1440" s="8" t="e">
        <f>(VW!#REF!)</f>
        <v>#REF!</v>
      </c>
      <c r="F1440" s="8" t="e">
        <f>(VW!#REF!)</f>
        <v>#REF!</v>
      </c>
      <c r="G1440" s="14" t="e">
        <f>(VW!#REF!)</f>
        <v>#REF!</v>
      </c>
      <c r="H1440" s="12" t="e">
        <f>(VW!#REF!)</f>
        <v>#REF!</v>
      </c>
      <c r="I1440" s="12" t="e">
        <f>(VW!#REF!)</f>
        <v>#REF!</v>
      </c>
      <c r="J1440" s="12" t="e">
        <f>(VW!#REF!)</f>
        <v>#REF!</v>
      </c>
      <c r="K1440" s="12" t="e">
        <f>(VW!#REF!)</f>
        <v>#REF!</v>
      </c>
      <c r="L1440" s="12" t="e">
        <f>(VW!#REF!)</f>
        <v>#REF!</v>
      </c>
      <c r="M1440" s="8" t="e">
        <f>(VW!#REF!)</f>
        <v>#REF!</v>
      </c>
      <c r="N1440" s="8" t="e">
        <f>(VW!#REF!)</f>
        <v>#REF!</v>
      </c>
      <c r="O1440" s="9" t="e">
        <f>(VW!#REF!)</f>
        <v>#REF!</v>
      </c>
      <c r="P1440" s="60" t="e">
        <f>(VW!#REF!)</f>
        <v>#REF!</v>
      </c>
      <c r="Q1440" s="8" t="e">
        <f>(VW!#REF!)</f>
        <v>#REF!</v>
      </c>
      <c r="R1440" s="14" t="e">
        <f>(VW!#REF!)</f>
        <v>#REF!</v>
      </c>
      <c r="S1440" s="12" t="e">
        <f>(VW!#REF!)</f>
        <v>#REF!</v>
      </c>
      <c r="T1440" s="12" t="e">
        <f>(VW!#REF!)</f>
        <v>#REF!</v>
      </c>
      <c r="U1440" s="12" t="e">
        <f>(VW!#REF!)</f>
        <v>#REF!</v>
      </c>
      <c r="V1440" s="12" t="e">
        <f>(VW!#REF!)</f>
        <v>#REF!</v>
      </c>
      <c r="W1440" s="12" t="e">
        <f>(VW!#REF!)</f>
        <v>#REF!</v>
      </c>
      <c r="X1440" s="8" t="e">
        <f>(VW!#REF!)</f>
        <v>#REF!</v>
      </c>
      <c r="Y1440" s="8" t="e">
        <f>(VW!#REF!)</f>
        <v>#REF!</v>
      </c>
      <c r="Z1440" s="9" t="e">
        <f>(VW!#REF!)</f>
        <v>#REF!</v>
      </c>
      <c r="AA1440" s="8" t="e">
        <f>(VW!#REF!)</f>
        <v>#REF!</v>
      </c>
      <c r="AB1440" s="8" t="e">
        <f>(VW!#REF!)</f>
        <v>#REF!</v>
      </c>
      <c r="AC1440" s="8" t="e">
        <f>(VW!#REF!)</f>
        <v>#REF!</v>
      </c>
      <c r="AD1440" s="8" t="e">
        <f>(VW!#REF!)</f>
        <v>#REF!</v>
      </c>
    </row>
    <row r="1441" spans="1:30" x14ac:dyDescent="0.25">
      <c r="A1441" s="7" t="s">
        <v>1977</v>
      </c>
      <c r="B1441" s="8" t="e">
        <f>(VW!#REF!)</f>
        <v>#REF!</v>
      </c>
      <c r="C1441" s="9" t="e">
        <f>(VW!#REF!)</f>
        <v>#REF!</v>
      </c>
      <c r="D1441" s="59" t="e">
        <f>(VW!#REF!)</f>
        <v>#REF!</v>
      </c>
      <c r="E1441" s="8" t="e">
        <f>(VW!#REF!)</f>
        <v>#REF!</v>
      </c>
      <c r="F1441" s="8" t="e">
        <f>(VW!#REF!)</f>
        <v>#REF!</v>
      </c>
      <c r="G1441" s="14" t="e">
        <f>(VW!#REF!)</f>
        <v>#REF!</v>
      </c>
      <c r="H1441" s="12" t="e">
        <f>(VW!#REF!)</f>
        <v>#REF!</v>
      </c>
      <c r="I1441" s="12" t="e">
        <f>(VW!#REF!)</f>
        <v>#REF!</v>
      </c>
      <c r="J1441" s="12" t="e">
        <f>(VW!#REF!)</f>
        <v>#REF!</v>
      </c>
      <c r="K1441" s="12" t="e">
        <f>(VW!#REF!)</f>
        <v>#REF!</v>
      </c>
      <c r="L1441" s="12" t="e">
        <f>(VW!#REF!)</f>
        <v>#REF!</v>
      </c>
      <c r="M1441" s="8" t="e">
        <f>(VW!#REF!)</f>
        <v>#REF!</v>
      </c>
      <c r="N1441" s="8" t="e">
        <f>(VW!#REF!)</f>
        <v>#REF!</v>
      </c>
      <c r="O1441" s="9" t="e">
        <f>(VW!#REF!)</f>
        <v>#REF!</v>
      </c>
      <c r="P1441" s="60" t="e">
        <f>(VW!#REF!)</f>
        <v>#REF!</v>
      </c>
      <c r="Q1441" s="8" t="e">
        <f>(VW!#REF!)</f>
        <v>#REF!</v>
      </c>
      <c r="R1441" s="14" t="e">
        <f>(VW!#REF!)</f>
        <v>#REF!</v>
      </c>
      <c r="S1441" s="12" t="e">
        <f>(VW!#REF!)</f>
        <v>#REF!</v>
      </c>
      <c r="T1441" s="12" t="e">
        <f>(VW!#REF!)</f>
        <v>#REF!</v>
      </c>
      <c r="U1441" s="12" t="e">
        <f>(VW!#REF!)</f>
        <v>#REF!</v>
      </c>
      <c r="V1441" s="12" t="e">
        <f>(VW!#REF!)</f>
        <v>#REF!</v>
      </c>
      <c r="W1441" s="12" t="e">
        <f>(VW!#REF!)</f>
        <v>#REF!</v>
      </c>
      <c r="X1441" s="8" t="e">
        <f>(VW!#REF!)</f>
        <v>#REF!</v>
      </c>
      <c r="Y1441" s="8" t="e">
        <f>(VW!#REF!)</f>
        <v>#REF!</v>
      </c>
      <c r="Z1441" s="9" t="e">
        <f>(VW!#REF!)</f>
        <v>#REF!</v>
      </c>
      <c r="AA1441" s="8" t="e">
        <f>(VW!#REF!)</f>
        <v>#REF!</v>
      </c>
      <c r="AB1441" s="8" t="e">
        <f>(VW!#REF!)</f>
        <v>#REF!</v>
      </c>
      <c r="AC1441" s="8" t="e">
        <f>(VW!#REF!)</f>
        <v>#REF!</v>
      </c>
      <c r="AD1441" s="8" t="e">
        <f>(VW!#REF!)</f>
        <v>#REF!</v>
      </c>
    </row>
    <row r="1442" spans="1:30" x14ac:dyDescent="0.25">
      <c r="A1442" s="7" t="s">
        <v>1977</v>
      </c>
      <c r="B1442" s="8" t="str">
        <f>(VW!A92)</f>
        <v>GTI</v>
      </c>
      <c r="C1442" s="9" t="str">
        <f>(VW!B92)</f>
        <v>2012-2019</v>
      </c>
      <c r="D1442" s="59" t="str">
        <f>(VW!C92)</f>
        <v>FF15</v>
      </c>
      <c r="E1442" s="8" t="str">
        <f>(VW!D92)</f>
        <v>Tarmac</v>
      </c>
      <c r="F1442" s="8" t="str">
        <f>(VW!E92)</f>
        <v>15H908547013TM</v>
      </c>
      <c r="G1442" s="14">
        <f>(VW!F92)</f>
        <v>32</v>
      </c>
      <c r="H1442" s="12" t="str">
        <f>(VW!G92)</f>
        <v>19"</v>
      </c>
      <c r="I1442" s="12" t="str">
        <f>(VW!H92)</f>
        <v>8.5"</v>
      </c>
      <c r="J1442" s="12" t="str">
        <f>(VW!I92)</f>
        <v>47</v>
      </c>
      <c r="K1442" s="12" t="str">
        <f>(VW!J92)</f>
        <v>5x112</v>
      </c>
      <c r="L1442" s="12">
        <f>(VW!K92)</f>
        <v>66.56</v>
      </c>
      <c r="M1442" s="8" t="str">
        <f>(VW!L92)</f>
        <v>High Offset</v>
      </c>
      <c r="N1442" s="8">
        <f>(VW!M92)</f>
        <v>22.2</v>
      </c>
      <c r="O1442" s="9" t="str">
        <f>(VW!N92)</f>
        <v>235/35R19: OEM 255/30R19: Max Up-Size</v>
      </c>
      <c r="P1442" s="60" t="str">
        <f>(VW!O92)</f>
        <v>FF15</v>
      </c>
      <c r="Q1442" s="8" t="str">
        <f>(VW!P92)</f>
        <v>15H908547013TM</v>
      </c>
      <c r="R1442" s="14">
        <f>(VW!Q92)</f>
        <v>32</v>
      </c>
      <c r="S1442" s="12" t="str">
        <f>(VW!R92)</f>
        <v>19"</v>
      </c>
      <c r="T1442" s="12" t="str">
        <f>(VW!S92)</f>
        <v>8.5"</v>
      </c>
      <c r="U1442" s="12" t="str">
        <f>(VW!T92)</f>
        <v>47</v>
      </c>
      <c r="V1442" s="12" t="str">
        <f>(VW!U92)</f>
        <v>5x112</v>
      </c>
      <c r="W1442" s="12">
        <f>(VW!V92)</f>
        <v>66.56</v>
      </c>
      <c r="X1442" s="8" t="str">
        <f>(VW!W92)</f>
        <v>High Offset</v>
      </c>
      <c r="Y1442" s="8">
        <f>(VW!X92)</f>
        <v>22.2</v>
      </c>
      <c r="Z1442" s="9" t="str">
        <f>(VW!Y92)</f>
        <v>235/35R19: OEM 255/30R19: Max Up-Size</v>
      </c>
      <c r="AA1442" s="8" t="str">
        <f>(VW!Z92)</f>
        <v>Mk7</v>
      </c>
      <c r="AB1442" s="8" t="str">
        <f>(VW!AA92)</f>
        <v>Included</v>
      </c>
      <c r="AC1442" s="8" t="str">
        <f>(VW!AB92)</f>
        <v>LBM1415027C60-ZN</v>
      </c>
      <c r="AD1442" s="8" t="str">
        <f>(VW!AC92)</f>
        <v>HR666-571</v>
      </c>
    </row>
    <row r="1443" spans="1:30" x14ac:dyDescent="0.25">
      <c r="A1443" s="7" t="s">
        <v>1977</v>
      </c>
      <c r="B1443" s="8" t="str">
        <f>(VW!A93)</f>
        <v>GTI</v>
      </c>
      <c r="C1443" s="9" t="str">
        <f>(VW!B93)</f>
        <v>2012-2019</v>
      </c>
      <c r="D1443" s="59" t="str">
        <f>(VW!C93)</f>
        <v>FF15</v>
      </c>
      <c r="E1443" s="8" t="str">
        <f>(VW!D93)</f>
        <v>Liquid Silver</v>
      </c>
      <c r="F1443" s="8" t="str">
        <f>(VW!E93)</f>
        <v>15H908547013LS</v>
      </c>
      <c r="G1443" s="14">
        <f>(VW!F93)</f>
        <v>8</v>
      </c>
      <c r="H1443" s="12" t="str">
        <f>(VW!G93)</f>
        <v>19"</v>
      </c>
      <c r="I1443" s="12" t="str">
        <f>(VW!H93)</f>
        <v>8.5"</v>
      </c>
      <c r="J1443" s="12" t="str">
        <f>(VW!I93)</f>
        <v>47</v>
      </c>
      <c r="K1443" s="12" t="str">
        <f>(VW!J93)</f>
        <v>5x112</v>
      </c>
      <c r="L1443" s="12">
        <f>(VW!K93)</f>
        <v>66.56</v>
      </c>
      <c r="M1443" s="8" t="str">
        <f>(VW!L93)</f>
        <v>High Offset</v>
      </c>
      <c r="N1443" s="8">
        <f>(VW!M93)</f>
        <v>22.2</v>
      </c>
      <c r="O1443" s="9" t="str">
        <f>(VW!N93)</f>
        <v>235/35R19: OEM 255/30R19: Max Up-Size</v>
      </c>
      <c r="P1443" s="60" t="str">
        <f>(VW!O93)</f>
        <v>FF15</v>
      </c>
      <c r="Q1443" s="8" t="str">
        <f>(VW!P93)</f>
        <v>15H908547013LS</v>
      </c>
      <c r="R1443" s="14">
        <f>(VW!Q93)</f>
        <v>8</v>
      </c>
      <c r="S1443" s="12" t="str">
        <f>(VW!R93)</f>
        <v>19"</v>
      </c>
      <c r="T1443" s="12" t="str">
        <f>(VW!S93)</f>
        <v>8.5"</v>
      </c>
      <c r="U1443" s="12" t="str">
        <f>(VW!T93)</f>
        <v>47</v>
      </c>
      <c r="V1443" s="12" t="str">
        <f>(VW!U93)</f>
        <v>5x112</v>
      </c>
      <c r="W1443" s="12">
        <f>(VW!V93)</f>
        <v>66.56</v>
      </c>
      <c r="X1443" s="8" t="str">
        <f>(VW!W93)</f>
        <v>High Offset</v>
      </c>
      <c r="Y1443" s="8">
        <f>(VW!X93)</f>
        <v>22.2</v>
      </c>
      <c r="Z1443" s="9" t="str">
        <f>(VW!Y93)</f>
        <v>235/35R19: OEM 255/30R19: Max Up-Size</v>
      </c>
      <c r="AA1443" s="8" t="str">
        <f>(VW!Z93)</f>
        <v>Mk7</v>
      </c>
      <c r="AB1443" s="8">
        <f>(VW!AA93)</f>
        <v>0</v>
      </c>
      <c r="AC1443" s="8" t="str">
        <f>(VW!AB93)</f>
        <v>LBM1415027C60-ZN</v>
      </c>
      <c r="AD1443" s="8" t="str">
        <f>(VW!AC93)</f>
        <v>HR666-571</v>
      </c>
    </row>
    <row r="1444" spans="1:30" x14ac:dyDescent="0.25">
      <c r="A1444" s="7" t="s">
        <v>1977</v>
      </c>
      <c r="B1444" s="8" t="str">
        <f>(VW!A94)</f>
        <v>Jetta</v>
      </c>
      <c r="C1444" s="9" t="str">
        <f>(VW!B94)</f>
        <v>2011-2018</v>
      </c>
      <c r="D1444" s="59" t="str">
        <f>(VW!C94)</f>
        <v>FF01</v>
      </c>
      <c r="E1444" s="8" t="str">
        <f>(VW!D94)</f>
        <v>Tarmac</v>
      </c>
      <c r="F1444" s="8" t="str">
        <f>(VW!E94)</f>
        <v>01H908547013TM</v>
      </c>
      <c r="G1444" s="14">
        <f>(VW!F94)</f>
        <v>10</v>
      </c>
      <c r="H1444" s="12" t="str">
        <f>(VW!G94)</f>
        <v>19"</v>
      </c>
      <c r="I1444" s="12" t="str">
        <f>(VW!H94)</f>
        <v>8.5"</v>
      </c>
      <c r="J1444" s="12" t="str">
        <f>(VW!I94)</f>
        <v>47</v>
      </c>
      <c r="K1444" s="12" t="str">
        <f>(VW!J94)</f>
        <v>5x112</v>
      </c>
      <c r="L1444" s="12">
        <f>(VW!K94)</f>
        <v>66.56</v>
      </c>
      <c r="M1444" s="8" t="str">
        <f>(VW!L94)</f>
        <v>High Offset</v>
      </c>
      <c r="N1444" s="8">
        <f>(VW!M94)</f>
        <v>23.2</v>
      </c>
      <c r="O1444" s="9" t="str">
        <f>(VW!N94)</f>
        <v>235/35R19</v>
      </c>
      <c r="P1444" s="60" t="str">
        <f>(VW!O94)</f>
        <v>FF01</v>
      </c>
      <c r="Q1444" s="8" t="str">
        <f>(VW!P94)</f>
        <v>01H908547013TM</v>
      </c>
      <c r="R1444" s="14">
        <f>(VW!Q94)</f>
        <v>10</v>
      </c>
      <c r="S1444" s="12" t="str">
        <f>(VW!R94)</f>
        <v>19"</v>
      </c>
      <c r="T1444" s="12" t="str">
        <f>(VW!S94)</f>
        <v>8.5"</v>
      </c>
      <c r="U1444" s="12" t="str">
        <f>(VW!T94)</f>
        <v>47</v>
      </c>
      <c r="V1444" s="12" t="str">
        <f>(VW!U94)</f>
        <v>5x112</v>
      </c>
      <c r="W1444" s="12">
        <f>(VW!V94)</f>
        <v>66.56</v>
      </c>
      <c r="X1444" s="8" t="str">
        <f>(VW!W94)</f>
        <v>High Offset</v>
      </c>
      <c r="Y1444" s="8">
        <f>(VW!X94)</f>
        <v>23.2</v>
      </c>
      <c r="Z1444" s="9" t="str">
        <f>(VW!Y94)</f>
        <v>235/35R19</v>
      </c>
      <c r="AA1444" s="8">
        <f>(VW!Z94)</f>
        <v>0</v>
      </c>
      <c r="AB1444" s="8" t="str">
        <f>(VW!AA94)</f>
        <v>Included</v>
      </c>
      <c r="AC1444" s="8" t="str">
        <f>(VW!AB94)</f>
        <v>LBM1415027C60-ZN</v>
      </c>
      <c r="AD1444" s="8" t="str">
        <f>(VW!AC94)</f>
        <v>HR666-571</v>
      </c>
    </row>
    <row r="1445" spans="1:30" x14ac:dyDescent="0.25">
      <c r="A1445" s="7" t="s">
        <v>1977</v>
      </c>
      <c r="B1445" s="8" t="str">
        <f>(VW!A95)</f>
        <v>Jetta</v>
      </c>
      <c r="C1445" s="9" t="str">
        <f>(VW!B95)</f>
        <v>2011-2018</v>
      </c>
      <c r="D1445" s="59" t="str">
        <f>(VW!C95)</f>
        <v>FF01</v>
      </c>
      <c r="E1445" s="8" t="str">
        <f>(VW!D95)</f>
        <v>Liquid Silver</v>
      </c>
      <c r="F1445" s="8" t="str">
        <f>(VW!E95)</f>
        <v>01H908547013LS</v>
      </c>
      <c r="G1445" s="14">
        <f>(VW!F95)</f>
        <v>1</v>
      </c>
      <c r="H1445" s="12" t="str">
        <f>(VW!G95)</f>
        <v>19"</v>
      </c>
      <c r="I1445" s="12" t="str">
        <f>(VW!H95)</f>
        <v>8.5"</v>
      </c>
      <c r="J1445" s="12" t="str">
        <f>(VW!I95)</f>
        <v>47</v>
      </c>
      <c r="K1445" s="12" t="str">
        <f>(VW!J95)</f>
        <v>5x112</v>
      </c>
      <c r="L1445" s="12">
        <f>(VW!K95)</f>
        <v>66.56</v>
      </c>
      <c r="M1445" s="8" t="str">
        <f>(VW!L95)</f>
        <v>High Offset</v>
      </c>
      <c r="N1445" s="8">
        <f>(VW!M95)</f>
        <v>23.2</v>
      </c>
      <c r="O1445" s="9" t="str">
        <f>(VW!N95)</f>
        <v>235/35R19</v>
      </c>
      <c r="P1445" s="60" t="str">
        <f>(VW!O95)</f>
        <v>FF01</v>
      </c>
      <c r="Q1445" s="8" t="str">
        <f>(VW!P95)</f>
        <v>01H908547013LS</v>
      </c>
      <c r="R1445" s="14">
        <f>(VW!Q95)</f>
        <v>1</v>
      </c>
      <c r="S1445" s="12" t="str">
        <f>(VW!R95)</f>
        <v>19"</v>
      </c>
      <c r="T1445" s="12" t="str">
        <f>(VW!S95)</f>
        <v>8.5"</v>
      </c>
      <c r="U1445" s="12" t="str">
        <f>(VW!T95)</f>
        <v>47</v>
      </c>
      <c r="V1445" s="12" t="str">
        <f>(VW!U95)</f>
        <v>5x112</v>
      </c>
      <c r="W1445" s="12">
        <f>(VW!V95)</f>
        <v>66.56</v>
      </c>
      <c r="X1445" s="8" t="str">
        <f>(VW!W95)</f>
        <v>High Offset</v>
      </c>
      <c r="Y1445" s="8">
        <f>(VW!X95)</f>
        <v>23.2</v>
      </c>
      <c r="Z1445" s="9" t="str">
        <f>(VW!Y95)</f>
        <v>235/35R19</v>
      </c>
      <c r="AA1445" s="8">
        <f>(VW!Z95)</f>
        <v>0</v>
      </c>
      <c r="AB1445" s="8">
        <f>(VW!AA95)</f>
        <v>0</v>
      </c>
      <c r="AC1445" s="8" t="str">
        <f>(VW!AB95)</f>
        <v>LBM1415027C60-ZN</v>
      </c>
      <c r="AD1445" s="8" t="str">
        <f>(VW!AC95)</f>
        <v>HR666-571</v>
      </c>
    </row>
    <row r="1446" spans="1:30" x14ac:dyDescent="0.25">
      <c r="A1446" s="7" t="s">
        <v>1977</v>
      </c>
      <c r="B1446" s="8" t="str">
        <f>(VW!A96)</f>
        <v>Jetta</v>
      </c>
      <c r="C1446" s="9" t="str">
        <f>(VW!B96)</f>
        <v>2011-2018</v>
      </c>
      <c r="D1446" s="59" t="str">
        <f>(VW!C96)</f>
        <v>FF04</v>
      </c>
      <c r="E1446" s="8" t="str">
        <f>(VW!D96)</f>
        <v>Tarmac</v>
      </c>
      <c r="F1446" s="8" t="str">
        <f>(VW!E96)</f>
        <v>04H908547013TM</v>
      </c>
      <c r="G1446" s="14">
        <f>(VW!F96)</f>
        <v>17</v>
      </c>
      <c r="H1446" s="12" t="str">
        <f>(VW!G96)</f>
        <v>19"</v>
      </c>
      <c r="I1446" s="12" t="str">
        <f>(VW!H96)</f>
        <v>8.5"</v>
      </c>
      <c r="J1446" s="12" t="str">
        <f>(VW!I96)</f>
        <v>47</v>
      </c>
      <c r="K1446" s="12" t="str">
        <f>(VW!J96)</f>
        <v>5x112</v>
      </c>
      <c r="L1446" s="12">
        <f>(VW!K96)</f>
        <v>66.56</v>
      </c>
      <c r="M1446" s="8" t="str">
        <f>(VW!L96)</f>
        <v>High Offset</v>
      </c>
      <c r="N1446" s="8">
        <f>(VW!M96)</f>
        <v>22.8</v>
      </c>
      <c r="O1446" s="9" t="str">
        <f>(VW!N96)</f>
        <v>235/35R19</v>
      </c>
      <c r="P1446" s="60" t="str">
        <f>(VW!O96)</f>
        <v>FF04</v>
      </c>
      <c r="Q1446" s="8" t="str">
        <f>(VW!P96)</f>
        <v>04H908547013TM</v>
      </c>
      <c r="R1446" s="14">
        <f>(VW!Q96)</f>
        <v>17</v>
      </c>
      <c r="S1446" s="12" t="str">
        <f>(VW!R96)</f>
        <v>19"</v>
      </c>
      <c r="T1446" s="12" t="str">
        <f>(VW!S96)</f>
        <v>8.5"</v>
      </c>
      <c r="U1446" s="12" t="str">
        <f>(VW!T96)</f>
        <v>47</v>
      </c>
      <c r="V1446" s="12" t="str">
        <f>(VW!U96)</f>
        <v>5x112</v>
      </c>
      <c r="W1446" s="12">
        <f>(VW!V96)</f>
        <v>66.56</v>
      </c>
      <c r="X1446" s="8" t="str">
        <f>(VW!W96)</f>
        <v>High Offset</v>
      </c>
      <c r="Y1446" s="8">
        <f>(VW!X96)</f>
        <v>22.8</v>
      </c>
      <c r="Z1446" s="9" t="str">
        <f>(VW!Y96)</f>
        <v>235/35R19</v>
      </c>
      <c r="AA1446" s="8">
        <f>(VW!Z96)</f>
        <v>0</v>
      </c>
      <c r="AB1446" s="8" t="str">
        <f>(VW!AA96)</f>
        <v>Included</v>
      </c>
      <c r="AC1446" s="8" t="str">
        <f>(VW!AB96)</f>
        <v>LBM1415027C60-ZN</v>
      </c>
      <c r="AD1446" s="8" t="str">
        <f>(VW!AC96)</f>
        <v>HR666-571</v>
      </c>
    </row>
    <row r="1447" spans="1:30" x14ac:dyDescent="0.25">
      <c r="A1447" s="7" t="s">
        <v>1977</v>
      </c>
      <c r="B1447" s="8" t="str">
        <f>(VW!A97)</f>
        <v>Jetta</v>
      </c>
      <c r="C1447" s="9" t="str">
        <f>(VW!B97)</f>
        <v>2011-2018</v>
      </c>
      <c r="D1447" s="59" t="str">
        <f>(VW!C97)</f>
        <v>FF04</v>
      </c>
      <c r="E1447" s="8" t="str">
        <f>(VW!D97)</f>
        <v>Liquid Metal</v>
      </c>
      <c r="F1447" s="8" t="str">
        <f>(VW!E97)</f>
        <v>04H908547013LM</v>
      </c>
      <c r="G1447" s="14">
        <f>(VW!F97)</f>
        <v>19</v>
      </c>
      <c r="H1447" s="12" t="str">
        <f>(VW!G97)</f>
        <v>19"</v>
      </c>
      <c r="I1447" s="12" t="str">
        <f>(VW!H97)</f>
        <v>8.5"</v>
      </c>
      <c r="J1447" s="12" t="str">
        <f>(VW!I97)</f>
        <v>47</v>
      </c>
      <c r="K1447" s="12" t="str">
        <f>(VW!J97)</f>
        <v>5x112</v>
      </c>
      <c r="L1447" s="12">
        <f>(VW!K97)</f>
        <v>66.56</v>
      </c>
      <c r="M1447" s="8" t="str">
        <f>(VW!L97)</f>
        <v>High Offset</v>
      </c>
      <c r="N1447" s="8">
        <f>(VW!M97)</f>
        <v>22.8</v>
      </c>
      <c r="O1447" s="9" t="str">
        <f>(VW!N97)</f>
        <v>235/35R19</v>
      </c>
      <c r="P1447" s="60" t="str">
        <f>(VW!O97)</f>
        <v>FF04</v>
      </c>
      <c r="Q1447" s="8" t="str">
        <f>(VW!P97)</f>
        <v>04H908547013LM</v>
      </c>
      <c r="R1447" s="14">
        <f>(VW!Q97)</f>
        <v>19</v>
      </c>
      <c r="S1447" s="12" t="str">
        <f>(VW!R97)</f>
        <v>19"</v>
      </c>
      <c r="T1447" s="12" t="str">
        <f>(VW!S97)</f>
        <v>8.5"</v>
      </c>
      <c r="U1447" s="12" t="str">
        <f>(VW!T97)</f>
        <v>47</v>
      </c>
      <c r="V1447" s="12" t="str">
        <f>(VW!U97)</f>
        <v>5x112</v>
      </c>
      <c r="W1447" s="12">
        <f>(VW!V97)</f>
        <v>66.56</v>
      </c>
      <c r="X1447" s="8" t="str">
        <f>(VW!W97)</f>
        <v>High Offset</v>
      </c>
      <c r="Y1447" s="8">
        <f>(VW!X97)</f>
        <v>22.8</v>
      </c>
      <c r="Z1447" s="9" t="str">
        <f>(VW!Y97)</f>
        <v>235/35R19</v>
      </c>
      <c r="AA1447" s="8">
        <f>(VW!Z97)</f>
        <v>0</v>
      </c>
      <c r="AB1447" s="8">
        <f>(VW!AA97)</f>
        <v>0</v>
      </c>
      <c r="AC1447" s="8" t="str">
        <f>(VW!AB97)</f>
        <v>LBM1415027C60-ZN</v>
      </c>
      <c r="AD1447" s="8" t="str">
        <f>(VW!AC97)</f>
        <v>HR666-571</v>
      </c>
    </row>
    <row r="1448" spans="1:30" x14ac:dyDescent="0.25">
      <c r="A1448" s="7" t="s">
        <v>1977</v>
      </c>
      <c r="B1448" s="8" t="str">
        <f>(VW!A98)</f>
        <v>Jetta</v>
      </c>
      <c r="C1448" s="9" t="str">
        <f>(VW!B98)</f>
        <v>2011-2018</v>
      </c>
      <c r="D1448" s="59" t="str">
        <f>(VW!C98)</f>
        <v>FF10</v>
      </c>
      <c r="E1448" s="8" t="str">
        <f>(VW!D98)</f>
        <v>Tarmac</v>
      </c>
      <c r="F1448" s="8" t="str">
        <f>(VW!E98)</f>
        <v>10H908547013TM</v>
      </c>
      <c r="G1448" s="14">
        <f>(VW!F98)</f>
        <v>-3</v>
      </c>
      <c r="H1448" s="12" t="str">
        <f>(VW!G98)</f>
        <v>19"</v>
      </c>
      <c r="I1448" s="12" t="str">
        <f>(VW!H98)</f>
        <v>8.5"</v>
      </c>
      <c r="J1448" s="12" t="str">
        <f>(VW!I98)</f>
        <v>47</v>
      </c>
      <c r="K1448" s="12" t="str">
        <f>(VW!J98)</f>
        <v>5x112</v>
      </c>
      <c r="L1448" s="12">
        <f>(VW!K98)</f>
        <v>66.56</v>
      </c>
      <c r="M1448" s="8" t="str">
        <f>(VW!L98)</f>
        <v>High Offset</v>
      </c>
      <c r="N1448" s="8">
        <f>(VW!M98)</f>
        <v>0</v>
      </c>
      <c r="O1448" s="9" t="str">
        <f>(VW!N98)</f>
        <v>235/35R19</v>
      </c>
      <c r="P1448" s="60" t="str">
        <f>(VW!O98)</f>
        <v>FF10</v>
      </c>
      <c r="Q1448" s="8" t="str">
        <f>(VW!P98)</f>
        <v>10H908547013TM</v>
      </c>
      <c r="R1448" s="14">
        <f>(VW!Q98)</f>
        <v>-3</v>
      </c>
      <c r="S1448" s="12" t="str">
        <f>(VW!R98)</f>
        <v>19"</v>
      </c>
      <c r="T1448" s="12" t="str">
        <f>(VW!S98)</f>
        <v>8.5"</v>
      </c>
      <c r="U1448" s="12" t="str">
        <f>(VW!T98)</f>
        <v>47</v>
      </c>
      <c r="V1448" s="12" t="str">
        <f>(VW!U98)</f>
        <v>5x112</v>
      </c>
      <c r="W1448" s="12">
        <f>(VW!V98)</f>
        <v>66.56</v>
      </c>
      <c r="X1448" s="8" t="str">
        <f>(VW!W98)</f>
        <v>High Offset</v>
      </c>
      <c r="Y1448" s="8">
        <f>(VW!X98)</f>
        <v>0</v>
      </c>
      <c r="Z1448" s="9" t="str">
        <f>(VW!Y98)</f>
        <v>235/35R19</v>
      </c>
      <c r="AA1448" s="8">
        <f>(VW!Z98)</f>
        <v>0</v>
      </c>
      <c r="AB1448" s="8" t="str">
        <f>(VW!AA98)</f>
        <v>Included</v>
      </c>
      <c r="AC1448" s="8" t="str">
        <f>(VW!AB98)</f>
        <v>LBM1415027C60-ZN</v>
      </c>
      <c r="AD1448" s="8" t="str">
        <f>(VW!AC98)</f>
        <v>HR666-571</v>
      </c>
    </row>
    <row r="1449" spans="1:30" x14ac:dyDescent="0.25">
      <c r="A1449" s="7" t="s">
        <v>1977</v>
      </c>
      <c r="B1449" s="8" t="str">
        <f>(VW!A99)</f>
        <v>Jetta</v>
      </c>
      <c r="C1449" s="9" t="str">
        <f>(VW!B99)</f>
        <v>2011-2018</v>
      </c>
      <c r="D1449" s="59" t="str">
        <f>(VW!C99)</f>
        <v>FF10</v>
      </c>
      <c r="E1449" s="8" t="str">
        <f>(VW!D99)</f>
        <v>Liquid Metal</v>
      </c>
      <c r="F1449" s="8" t="str">
        <f>(VW!E99)</f>
        <v>10H908547013LM</v>
      </c>
      <c r="G1449" s="14">
        <f>(VW!F99)</f>
        <v>-8</v>
      </c>
      <c r="H1449" s="12" t="str">
        <f>(VW!G99)</f>
        <v>19"</v>
      </c>
      <c r="I1449" s="12" t="str">
        <f>(VW!H99)</f>
        <v>8.5"</v>
      </c>
      <c r="J1449" s="12" t="str">
        <f>(VW!I99)</f>
        <v>47</v>
      </c>
      <c r="K1449" s="12" t="str">
        <f>(VW!J99)</f>
        <v>5x112</v>
      </c>
      <c r="L1449" s="12">
        <f>(VW!K99)</f>
        <v>66.56</v>
      </c>
      <c r="M1449" s="8" t="str">
        <f>(VW!L99)</f>
        <v>High Offset</v>
      </c>
      <c r="N1449" s="8">
        <f>(VW!M99)</f>
        <v>0</v>
      </c>
      <c r="O1449" s="9" t="str">
        <f>(VW!N99)</f>
        <v>235/35R19</v>
      </c>
      <c r="P1449" s="60" t="str">
        <f>(VW!O99)</f>
        <v>FF10</v>
      </c>
      <c r="Q1449" s="8" t="str">
        <f>(VW!P99)</f>
        <v>10H908547013LM</v>
      </c>
      <c r="R1449" s="14">
        <f>(VW!Q99)</f>
        <v>-8</v>
      </c>
      <c r="S1449" s="12" t="str">
        <f>(VW!R99)</f>
        <v>19"</v>
      </c>
      <c r="T1449" s="12" t="str">
        <f>(VW!S99)</f>
        <v>8.5"</v>
      </c>
      <c r="U1449" s="12" t="str">
        <f>(VW!T99)</f>
        <v>47</v>
      </c>
      <c r="V1449" s="12" t="str">
        <f>(VW!U99)</f>
        <v>5x112</v>
      </c>
      <c r="W1449" s="12">
        <f>(VW!V99)</f>
        <v>66.56</v>
      </c>
      <c r="X1449" s="8" t="str">
        <f>(VW!W99)</f>
        <v>High Offset</v>
      </c>
      <c r="Y1449" s="8">
        <f>(VW!X99)</f>
        <v>0</v>
      </c>
      <c r="Z1449" s="9" t="str">
        <f>(VW!Y99)</f>
        <v>235/35R19</v>
      </c>
      <c r="AA1449" s="8">
        <f>(VW!Z99)</f>
        <v>0</v>
      </c>
      <c r="AB1449" s="8" t="str">
        <f>(VW!AA99)</f>
        <v>Included</v>
      </c>
      <c r="AC1449" s="8" t="str">
        <f>(VW!AB99)</f>
        <v>LBM1415027C60-ZN</v>
      </c>
      <c r="AD1449" s="8" t="str">
        <f>(VW!AC99)</f>
        <v>HR666-571</v>
      </c>
    </row>
    <row r="1450" spans="1:30" x14ac:dyDescent="0.25">
      <c r="A1450" s="7" t="s">
        <v>1977</v>
      </c>
      <c r="B1450" s="8" t="str">
        <f>(VW!A100)</f>
        <v>Jetta</v>
      </c>
      <c r="C1450" s="9" t="str">
        <f>(VW!B100)</f>
        <v>2011-2018</v>
      </c>
      <c r="D1450" s="59" t="str">
        <f>(VW!C100)</f>
        <v>FF11</v>
      </c>
      <c r="E1450" s="8" t="str">
        <f>(VW!D100)</f>
        <v>Tarmac</v>
      </c>
      <c r="F1450" s="8" t="str">
        <f>(VW!E100)</f>
        <v>11H908547013TM</v>
      </c>
      <c r="G1450" s="14">
        <f>(VW!F100)</f>
        <v>4</v>
      </c>
      <c r="H1450" s="12" t="str">
        <f>(VW!G100)</f>
        <v>19"</v>
      </c>
      <c r="I1450" s="12" t="str">
        <f>(VW!H100)</f>
        <v>8.5"</v>
      </c>
      <c r="J1450" s="12" t="str">
        <f>(VW!I100)</f>
        <v>47</v>
      </c>
      <c r="K1450" s="12" t="str">
        <f>(VW!J100)</f>
        <v>5x112</v>
      </c>
      <c r="L1450" s="12">
        <f>(VW!K100)</f>
        <v>66.56</v>
      </c>
      <c r="M1450" s="8" t="str">
        <f>(VW!L100)</f>
        <v>High Offset</v>
      </c>
      <c r="N1450" s="8">
        <f>(VW!M100)</f>
        <v>0</v>
      </c>
      <c r="O1450" s="9" t="str">
        <f>(VW!N100)</f>
        <v>235/35R19</v>
      </c>
      <c r="P1450" s="60" t="str">
        <f>(VW!O100)</f>
        <v>FF11</v>
      </c>
      <c r="Q1450" s="8" t="str">
        <f>(VW!P100)</f>
        <v>11H908547013TM</v>
      </c>
      <c r="R1450" s="14">
        <f>(VW!Q100)</f>
        <v>4</v>
      </c>
      <c r="S1450" s="12" t="str">
        <f>(VW!R100)</f>
        <v>19"</v>
      </c>
      <c r="T1450" s="12" t="str">
        <f>(VW!S100)</f>
        <v>8.5"</v>
      </c>
      <c r="U1450" s="12" t="str">
        <f>(VW!T100)</f>
        <v>47</v>
      </c>
      <c r="V1450" s="12" t="str">
        <f>(VW!U100)</f>
        <v>5x112</v>
      </c>
      <c r="W1450" s="12">
        <f>(VW!V100)</f>
        <v>66.56</v>
      </c>
      <c r="X1450" s="8" t="str">
        <f>(VW!W100)</f>
        <v>High Offset</v>
      </c>
      <c r="Y1450" s="8">
        <f>(VW!X100)</f>
        <v>0</v>
      </c>
      <c r="Z1450" s="9" t="str">
        <f>(VW!Y100)</f>
        <v>235/35R19</v>
      </c>
      <c r="AA1450" s="8">
        <f>(VW!Z100)</f>
        <v>0</v>
      </c>
      <c r="AB1450" s="8" t="str">
        <f>(VW!AA100)</f>
        <v>Included</v>
      </c>
      <c r="AC1450" s="8" t="str">
        <f>(VW!AB100)</f>
        <v>LBM1415027C60-ZN</v>
      </c>
      <c r="AD1450" s="8" t="str">
        <f>(VW!AC100)</f>
        <v>HR666-571</v>
      </c>
    </row>
    <row r="1451" spans="1:30" x14ac:dyDescent="0.25">
      <c r="A1451" s="7" t="s">
        <v>1977</v>
      </c>
      <c r="B1451" s="8" t="str">
        <f>(VW!A101)</f>
        <v>Jetta</v>
      </c>
      <c r="C1451" s="9" t="str">
        <f>(VW!B101)</f>
        <v>2011-2018</v>
      </c>
      <c r="D1451" s="59" t="str">
        <f>(VW!C101)</f>
        <v>FF11</v>
      </c>
      <c r="E1451" s="8" t="str">
        <f>(VW!D101)</f>
        <v>Liquid Metal</v>
      </c>
      <c r="F1451" s="8" t="str">
        <f>(VW!E101)</f>
        <v>11H908547013LM</v>
      </c>
      <c r="G1451" s="14">
        <f>(VW!F101)</f>
        <v>3</v>
      </c>
      <c r="H1451" s="12" t="str">
        <f>(VW!G101)</f>
        <v>19"</v>
      </c>
      <c r="I1451" s="12" t="str">
        <f>(VW!H101)</f>
        <v>8.5"</v>
      </c>
      <c r="J1451" s="12" t="str">
        <f>(VW!I101)</f>
        <v>47</v>
      </c>
      <c r="K1451" s="12" t="str">
        <f>(VW!J101)</f>
        <v>5x112</v>
      </c>
      <c r="L1451" s="12">
        <f>(VW!K101)</f>
        <v>66.56</v>
      </c>
      <c r="M1451" s="8" t="str">
        <f>(VW!L101)</f>
        <v>High Offset</v>
      </c>
      <c r="N1451" s="8">
        <f>(VW!M101)</f>
        <v>0</v>
      </c>
      <c r="O1451" s="9" t="str">
        <f>(VW!N101)</f>
        <v>235/35R19</v>
      </c>
      <c r="P1451" s="60" t="str">
        <f>(VW!O101)</f>
        <v>FF11</v>
      </c>
      <c r="Q1451" s="8" t="str">
        <f>(VW!P101)</f>
        <v>11H908547013LM</v>
      </c>
      <c r="R1451" s="14">
        <f>(VW!Q101)</f>
        <v>3</v>
      </c>
      <c r="S1451" s="12" t="str">
        <f>(VW!R101)</f>
        <v>19"</v>
      </c>
      <c r="T1451" s="12" t="str">
        <f>(VW!S101)</f>
        <v>8.5"</v>
      </c>
      <c r="U1451" s="12" t="str">
        <f>(VW!T101)</f>
        <v>47</v>
      </c>
      <c r="V1451" s="12" t="str">
        <f>(VW!U101)</f>
        <v>5x112</v>
      </c>
      <c r="W1451" s="12">
        <f>(VW!V101)</f>
        <v>66.56</v>
      </c>
      <c r="X1451" s="8" t="str">
        <f>(VW!W101)</f>
        <v>High Offset</v>
      </c>
      <c r="Y1451" s="8">
        <f>(VW!X101)</f>
        <v>0</v>
      </c>
      <c r="Z1451" s="9" t="str">
        <f>(VW!Y101)</f>
        <v>235/35R19</v>
      </c>
      <c r="AA1451" s="8">
        <f>(VW!Z101)</f>
        <v>0</v>
      </c>
      <c r="AB1451" s="8" t="str">
        <f>(VW!AA101)</f>
        <v>Included</v>
      </c>
      <c r="AC1451" s="8" t="str">
        <f>(VW!AB101)</f>
        <v>LBM1415027C60-ZN</v>
      </c>
      <c r="AD1451" s="8" t="str">
        <f>(VW!AC101)</f>
        <v>HR666-571</v>
      </c>
    </row>
    <row r="1452" spans="1:30" x14ac:dyDescent="0.25">
      <c r="A1452" s="7" t="s">
        <v>1977</v>
      </c>
      <c r="B1452" s="8" t="e">
        <f>(VW!#REF!)</f>
        <v>#REF!</v>
      </c>
      <c r="C1452" s="9" t="e">
        <f>(VW!#REF!)</f>
        <v>#REF!</v>
      </c>
      <c r="D1452" s="59" t="e">
        <f>(VW!#REF!)</f>
        <v>#REF!</v>
      </c>
      <c r="E1452" s="8" t="e">
        <f>(VW!#REF!)</f>
        <v>#REF!</v>
      </c>
      <c r="F1452" s="8" t="e">
        <f>(VW!#REF!)</f>
        <v>#REF!</v>
      </c>
      <c r="G1452" s="14" t="e">
        <f>(VW!#REF!)</f>
        <v>#REF!</v>
      </c>
      <c r="H1452" s="12" t="e">
        <f>(VW!#REF!)</f>
        <v>#REF!</v>
      </c>
      <c r="I1452" s="12" t="e">
        <f>(VW!#REF!)</f>
        <v>#REF!</v>
      </c>
      <c r="J1452" s="12" t="e">
        <f>(VW!#REF!)</f>
        <v>#REF!</v>
      </c>
      <c r="K1452" s="12" t="e">
        <f>(VW!#REF!)</f>
        <v>#REF!</v>
      </c>
      <c r="L1452" s="12" t="e">
        <f>(VW!#REF!)</f>
        <v>#REF!</v>
      </c>
      <c r="M1452" s="8" t="e">
        <f>(VW!#REF!)</f>
        <v>#REF!</v>
      </c>
      <c r="N1452" s="8" t="e">
        <f>(VW!#REF!)</f>
        <v>#REF!</v>
      </c>
      <c r="O1452" s="9" t="e">
        <f>(VW!#REF!)</f>
        <v>#REF!</v>
      </c>
      <c r="P1452" s="60" t="e">
        <f>(VW!#REF!)</f>
        <v>#REF!</v>
      </c>
      <c r="Q1452" s="8" t="e">
        <f>(VW!#REF!)</f>
        <v>#REF!</v>
      </c>
      <c r="R1452" s="14" t="e">
        <f>(VW!#REF!)</f>
        <v>#REF!</v>
      </c>
      <c r="S1452" s="12" t="e">
        <f>(VW!#REF!)</f>
        <v>#REF!</v>
      </c>
      <c r="T1452" s="12" t="e">
        <f>(VW!#REF!)</f>
        <v>#REF!</v>
      </c>
      <c r="U1452" s="12" t="e">
        <f>(VW!#REF!)</f>
        <v>#REF!</v>
      </c>
      <c r="V1452" s="12" t="e">
        <f>(VW!#REF!)</f>
        <v>#REF!</v>
      </c>
      <c r="W1452" s="12" t="e">
        <f>(VW!#REF!)</f>
        <v>#REF!</v>
      </c>
      <c r="X1452" s="8" t="e">
        <f>(VW!#REF!)</f>
        <v>#REF!</v>
      </c>
      <c r="Y1452" s="8" t="e">
        <f>(VW!#REF!)</f>
        <v>#REF!</v>
      </c>
      <c r="Z1452" s="9" t="e">
        <f>(VW!#REF!)</f>
        <v>#REF!</v>
      </c>
      <c r="AA1452" s="8" t="e">
        <f>(VW!#REF!)</f>
        <v>#REF!</v>
      </c>
      <c r="AB1452" s="8" t="e">
        <f>(VW!#REF!)</f>
        <v>#REF!</v>
      </c>
      <c r="AC1452" s="8" t="e">
        <f>(VW!#REF!)</f>
        <v>#REF!</v>
      </c>
      <c r="AD1452" s="8" t="e">
        <f>(VW!#REF!)</f>
        <v>#REF!</v>
      </c>
    </row>
    <row r="1453" spans="1:30" x14ac:dyDescent="0.25">
      <c r="A1453" s="7" t="s">
        <v>1977</v>
      </c>
      <c r="B1453" s="8" t="e">
        <f>(VW!#REF!)</f>
        <v>#REF!</v>
      </c>
      <c r="C1453" s="9" t="e">
        <f>(VW!#REF!)</f>
        <v>#REF!</v>
      </c>
      <c r="D1453" s="59" t="e">
        <f>(VW!#REF!)</f>
        <v>#REF!</v>
      </c>
      <c r="E1453" s="8" t="e">
        <f>(VW!#REF!)</f>
        <v>#REF!</v>
      </c>
      <c r="F1453" s="8" t="e">
        <f>(VW!#REF!)</f>
        <v>#REF!</v>
      </c>
      <c r="G1453" s="14" t="e">
        <f>(VW!#REF!)</f>
        <v>#REF!</v>
      </c>
      <c r="H1453" s="12" t="e">
        <f>(VW!#REF!)</f>
        <v>#REF!</v>
      </c>
      <c r="I1453" s="12" t="e">
        <f>(VW!#REF!)</f>
        <v>#REF!</v>
      </c>
      <c r="J1453" s="12" t="e">
        <f>(VW!#REF!)</f>
        <v>#REF!</v>
      </c>
      <c r="K1453" s="12" t="e">
        <f>(VW!#REF!)</f>
        <v>#REF!</v>
      </c>
      <c r="L1453" s="12" t="e">
        <f>(VW!#REF!)</f>
        <v>#REF!</v>
      </c>
      <c r="M1453" s="8" t="e">
        <f>(VW!#REF!)</f>
        <v>#REF!</v>
      </c>
      <c r="N1453" s="8" t="e">
        <f>(VW!#REF!)</f>
        <v>#REF!</v>
      </c>
      <c r="O1453" s="9" t="e">
        <f>(VW!#REF!)</f>
        <v>#REF!</v>
      </c>
      <c r="P1453" s="60" t="e">
        <f>(VW!#REF!)</f>
        <v>#REF!</v>
      </c>
      <c r="Q1453" s="8" t="e">
        <f>(VW!#REF!)</f>
        <v>#REF!</v>
      </c>
      <c r="R1453" s="14" t="e">
        <f>(VW!#REF!)</f>
        <v>#REF!</v>
      </c>
      <c r="S1453" s="12" t="e">
        <f>(VW!#REF!)</f>
        <v>#REF!</v>
      </c>
      <c r="T1453" s="12" t="e">
        <f>(VW!#REF!)</f>
        <v>#REF!</v>
      </c>
      <c r="U1453" s="12" t="e">
        <f>(VW!#REF!)</f>
        <v>#REF!</v>
      </c>
      <c r="V1453" s="12" t="e">
        <f>(VW!#REF!)</f>
        <v>#REF!</v>
      </c>
      <c r="W1453" s="12" t="e">
        <f>(VW!#REF!)</f>
        <v>#REF!</v>
      </c>
      <c r="X1453" s="8" t="e">
        <f>(VW!#REF!)</f>
        <v>#REF!</v>
      </c>
      <c r="Y1453" s="8" t="e">
        <f>(VW!#REF!)</f>
        <v>#REF!</v>
      </c>
      <c r="Z1453" s="9" t="e">
        <f>(VW!#REF!)</f>
        <v>#REF!</v>
      </c>
      <c r="AA1453" s="8" t="e">
        <f>(VW!#REF!)</f>
        <v>#REF!</v>
      </c>
      <c r="AB1453" s="8" t="e">
        <f>(VW!#REF!)</f>
        <v>#REF!</v>
      </c>
      <c r="AC1453" s="8" t="e">
        <f>(VW!#REF!)</f>
        <v>#REF!</v>
      </c>
      <c r="AD1453" s="8" t="e">
        <f>(VW!#REF!)</f>
        <v>#REF!</v>
      </c>
    </row>
    <row r="1454" spans="1:30" x14ac:dyDescent="0.25">
      <c r="A1454" s="7" t="s">
        <v>1977</v>
      </c>
      <c r="B1454" s="8" t="str">
        <f>(VW!A102)</f>
        <v>Jetta</v>
      </c>
      <c r="C1454" s="9" t="str">
        <f>(VW!B102)</f>
        <v>2011-2018</v>
      </c>
      <c r="D1454" s="59" t="str">
        <f>(VW!C102)</f>
        <v>FF15</v>
      </c>
      <c r="E1454" s="8" t="str">
        <f>(VW!D102)</f>
        <v>Tarmac</v>
      </c>
      <c r="F1454" s="8" t="str">
        <f>(VW!E102)</f>
        <v>15H908547013TM</v>
      </c>
      <c r="G1454" s="14">
        <f>(VW!F102)</f>
        <v>32</v>
      </c>
      <c r="H1454" s="12" t="str">
        <f>(VW!G102)</f>
        <v>19"</v>
      </c>
      <c r="I1454" s="12" t="str">
        <f>(VW!H102)</f>
        <v>8.5"</v>
      </c>
      <c r="J1454" s="12" t="str">
        <f>(VW!I102)</f>
        <v>47</v>
      </c>
      <c r="K1454" s="12" t="str">
        <f>(VW!J102)</f>
        <v>5x112</v>
      </c>
      <c r="L1454" s="12">
        <f>(VW!K102)</f>
        <v>66.56</v>
      </c>
      <c r="M1454" s="8" t="str">
        <f>(VW!L102)</f>
        <v>High Offset</v>
      </c>
      <c r="N1454" s="8">
        <f>(VW!M102)</f>
        <v>22.2</v>
      </c>
      <c r="O1454" s="9" t="str">
        <f>(VW!N102)</f>
        <v>235/35R19</v>
      </c>
      <c r="P1454" s="60" t="str">
        <f>(VW!O102)</f>
        <v>FF15</v>
      </c>
      <c r="Q1454" s="8" t="str">
        <f>(VW!P102)</f>
        <v>15H908547013TM</v>
      </c>
      <c r="R1454" s="14">
        <f>(VW!Q102)</f>
        <v>32</v>
      </c>
      <c r="S1454" s="12" t="str">
        <f>(VW!R102)</f>
        <v>19"</v>
      </c>
      <c r="T1454" s="12" t="str">
        <f>(VW!S102)</f>
        <v>8.5"</v>
      </c>
      <c r="U1454" s="12" t="str">
        <f>(VW!T102)</f>
        <v>47</v>
      </c>
      <c r="V1454" s="12" t="str">
        <f>(VW!U102)</f>
        <v>5x112</v>
      </c>
      <c r="W1454" s="12">
        <f>(VW!V102)</f>
        <v>66.56</v>
      </c>
      <c r="X1454" s="8" t="str">
        <f>(VW!W102)</f>
        <v>High Offset</v>
      </c>
      <c r="Y1454" s="8">
        <f>(VW!X102)</f>
        <v>22.2</v>
      </c>
      <c r="Z1454" s="9" t="str">
        <f>(VW!Y102)</f>
        <v>235/35R19</v>
      </c>
      <c r="AA1454" s="8" t="str">
        <f>(VW!Z102)</f>
        <v/>
      </c>
      <c r="AB1454" s="8" t="str">
        <f>(VW!AA102)</f>
        <v>Included</v>
      </c>
      <c r="AC1454" s="8" t="str">
        <f>(VW!AB102)</f>
        <v>LBM1415027C60-ZN</v>
      </c>
      <c r="AD1454" s="8" t="str">
        <f>(VW!AC102)</f>
        <v>HR666-571</v>
      </c>
    </row>
    <row r="1455" spans="1:30" x14ac:dyDescent="0.25">
      <c r="A1455" s="7" t="s">
        <v>1977</v>
      </c>
      <c r="B1455" s="8" t="str">
        <f>(VW!A103)</f>
        <v>Jetta</v>
      </c>
      <c r="C1455" s="9" t="str">
        <f>(VW!B103)</f>
        <v>2011-2018</v>
      </c>
      <c r="D1455" s="59" t="str">
        <f>(VW!C103)</f>
        <v>FF15</v>
      </c>
      <c r="E1455" s="8" t="str">
        <f>(VW!D103)</f>
        <v>Liquid Silver</v>
      </c>
      <c r="F1455" s="8" t="str">
        <f>(VW!E103)</f>
        <v>15H908547013LS</v>
      </c>
      <c r="G1455" s="14">
        <f>(VW!F103)</f>
        <v>8</v>
      </c>
      <c r="H1455" s="12" t="str">
        <f>(VW!G103)</f>
        <v>19"</v>
      </c>
      <c r="I1455" s="12" t="str">
        <f>(VW!H103)</f>
        <v>8.5"</v>
      </c>
      <c r="J1455" s="12" t="str">
        <f>(VW!I103)</f>
        <v>47</v>
      </c>
      <c r="K1455" s="12" t="str">
        <f>(VW!J103)</f>
        <v>5x112</v>
      </c>
      <c r="L1455" s="12">
        <f>(VW!K103)</f>
        <v>66.56</v>
      </c>
      <c r="M1455" s="8" t="str">
        <f>(VW!L103)</f>
        <v>High Offset</v>
      </c>
      <c r="N1455" s="8">
        <f>(VW!M103)</f>
        <v>22.2</v>
      </c>
      <c r="O1455" s="9" t="str">
        <f>(VW!N103)</f>
        <v>235/35R19</v>
      </c>
      <c r="P1455" s="60" t="str">
        <f>(VW!O103)</f>
        <v>FF15</v>
      </c>
      <c r="Q1455" s="8" t="str">
        <f>(VW!P103)</f>
        <v>15H908547013LS</v>
      </c>
      <c r="R1455" s="14">
        <f>(VW!Q103)</f>
        <v>8</v>
      </c>
      <c r="S1455" s="12" t="str">
        <f>(VW!R103)</f>
        <v>19"</v>
      </c>
      <c r="T1455" s="12" t="str">
        <f>(VW!S103)</f>
        <v>8.5"</v>
      </c>
      <c r="U1455" s="12" t="str">
        <f>(VW!T103)</f>
        <v>47</v>
      </c>
      <c r="V1455" s="12" t="str">
        <f>(VW!U103)</f>
        <v>5x112</v>
      </c>
      <c r="W1455" s="12">
        <f>(VW!V103)</f>
        <v>66.56</v>
      </c>
      <c r="X1455" s="8" t="str">
        <f>(VW!W103)</f>
        <v>High Offset</v>
      </c>
      <c r="Y1455" s="8">
        <f>(VW!X103)</f>
        <v>22.2</v>
      </c>
      <c r="Z1455" s="9" t="str">
        <f>(VW!Y103)</f>
        <v>235/35R19</v>
      </c>
      <c r="AA1455" s="8" t="str">
        <f>(VW!Z103)</f>
        <v/>
      </c>
      <c r="AB1455" s="8">
        <f>(VW!AA103)</f>
        <v>0</v>
      </c>
      <c r="AC1455" s="8" t="str">
        <f>(VW!AB103)</f>
        <v>LBM1415027C60-ZN</v>
      </c>
      <c r="AD1455" s="8" t="str">
        <f>(VW!AC103)</f>
        <v>HR666-571</v>
      </c>
    </row>
    <row r="1456" spans="1:30" x14ac:dyDescent="0.25">
      <c r="A1456" s="7" t="s">
        <v>1977</v>
      </c>
      <c r="B1456" s="8" t="str">
        <f>(VW!A104)</f>
        <v>Jetta</v>
      </c>
      <c r="C1456" s="9" t="str">
        <f>(VW!B104)</f>
        <v>2006-2011</v>
      </c>
      <c r="D1456" s="59" t="str">
        <f>(VW!C104)</f>
        <v>FF01</v>
      </c>
      <c r="E1456" s="8" t="str">
        <f>(VW!D104)</f>
        <v>Tarmac</v>
      </c>
      <c r="F1456" s="8" t="str">
        <f>(VW!E104)</f>
        <v>01H908547013TM</v>
      </c>
      <c r="G1456" s="14">
        <f>(VW!F104)</f>
        <v>10</v>
      </c>
      <c r="H1456" s="12" t="str">
        <f>(VW!G104)</f>
        <v>19"</v>
      </c>
      <c r="I1456" s="12" t="str">
        <f>(VW!H104)</f>
        <v>8.5"</v>
      </c>
      <c r="J1456" s="12" t="str">
        <f>(VW!I104)</f>
        <v>47</v>
      </c>
      <c r="K1456" s="12" t="str">
        <f>(VW!J104)</f>
        <v>5x112</v>
      </c>
      <c r="L1456" s="12">
        <f>(VW!K104)</f>
        <v>66.56</v>
      </c>
      <c r="M1456" s="8" t="str">
        <f>(VW!L104)</f>
        <v>High Offset</v>
      </c>
      <c r="N1456" s="8">
        <f>(VW!M104)</f>
        <v>23.2</v>
      </c>
      <c r="O1456" s="9" t="str">
        <f>(VW!N104)</f>
        <v>225/35R19</v>
      </c>
      <c r="P1456" s="60" t="str">
        <f>(VW!O104)</f>
        <v>FF01</v>
      </c>
      <c r="Q1456" s="8" t="str">
        <f>(VW!P104)</f>
        <v>01H908547013TM</v>
      </c>
      <c r="R1456" s="14">
        <f>(VW!Q104)</f>
        <v>10</v>
      </c>
      <c r="S1456" s="12" t="str">
        <f>(VW!R104)</f>
        <v>19"</v>
      </c>
      <c r="T1456" s="12" t="str">
        <f>(VW!S104)</f>
        <v>8.5"</v>
      </c>
      <c r="U1456" s="12" t="str">
        <f>(VW!T104)</f>
        <v>47</v>
      </c>
      <c r="V1456" s="12" t="str">
        <f>(VW!U104)</f>
        <v>5x112</v>
      </c>
      <c r="W1456" s="12">
        <f>(VW!V104)</f>
        <v>66.56</v>
      </c>
      <c r="X1456" s="8" t="str">
        <f>(VW!W104)</f>
        <v>High Offset</v>
      </c>
      <c r="Y1456" s="8">
        <f>(VW!X104)</f>
        <v>23.2</v>
      </c>
      <c r="Z1456" s="9" t="str">
        <f>(VW!Y104)</f>
        <v>225/35R19</v>
      </c>
      <c r="AA1456" s="8">
        <f>(VW!Z104)</f>
        <v>0</v>
      </c>
      <c r="AB1456" s="8" t="str">
        <f>(VW!AA104)</f>
        <v>Included</v>
      </c>
      <c r="AC1456" s="8" t="str">
        <f>(VW!AB104)</f>
        <v>LBM1415027C60-ZN</v>
      </c>
      <c r="AD1456" s="8" t="str">
        <f>(VW!AC104)</f>
        <v>HR666-571</v>
      </c>
    </row>
    <row r="1457" spans="1:30" x14ac:dyDescent="0.25">
      <c r="A1457" s="7" t="s">
        <v>1977</v>
      </c>
      <c r="B1457" s="8" t="str">
        <f>(VW!A105)</f>
        <v>Jetta</v>
      </c>
      <c r="C1457" s="9" t="str">
        <f>(VW!B105)</f>
        <v>2006-2011</v>
      </c>
      <c r="D1457" s="59" t="str">
        <f>(VW!C105)</f>
        <v>FF01</v>
      </c>
      <c r="E1457" s="8" t="str">
        <f>(VW!D105)</f>
        <v>Liquid Silver</v>
      </c>
      <c r="F1457" s="8" t="str">
        <f>(VW!E105)</f>
        <v>01H908547013LS</v>
      </c>
      <c r="G1457" s="14">
        <f>(VW!F105)</f>
        <v>1</v>
      </c>
      <c r="H1457" s="12" t="str">
        <f>(VW!G105)</f>
        <v>19"</v>
      </c>
      <c r="I1457" s="12" t="str">
        <f>(VW!H105)</f>
        <v>8.5"</v>
      </c>
      <c r="J1457" s="12" t="str">
        <f>(VW!I105)</f>
        <v>47</v>
      </c>
      <c r="K1457" s="12" t="str">
        <f>(VW!J105)</f>
        <v>5x112</v>
      </c>
      <c r="L1457" s="12">
        <f>(VW!K105)</f>
        <v>66.56</v>
      </c>
      <c r="M1457" s="8" t="str">
        <f>(VW!L105)</f>
        <v>High Offset</v>
      </c>
      <c r="N1457" s="8">
        <f>(VW!M105)</f>
        <v>23.2</v>
      </c>
      <c r="O1457" s="9" t="str">
        <f>(VW!N105)</f>
        <v>225/35R19</v>
      </c>
      <c r="P1457" s="60" t="str">
        <f>(VW!O105)</f>
        <v>FF01</v>
      </c>
      <c r="Q1457" s="8" t="str">
        <f>(VW!P105)</f>
        <v>01H908547013LS</v>
      </c>
      <c r="R1457" s="14">
        <f>(VW!Q105)</f>
        <v>1</v>
      </c>
      <c r="S1457" s="12" t="str">
        <f>(VW!R105)</f>
        <v>19"</v>
      </c>
      <c r="T1457" s="12" t="str">
        <f>(VW!S105)</f>
        <v>8.5"</v>
      </c>
      <c r="U1457" s="12" t="str">
        <f>(VW!T105)</f>
        <v>47</v>
      </c>
      <c r="V1457" s="12" t="str">
        <f>(VW!U105)</f>
        <v>5x112</v>
      </c>
      <c r="W1457" s="12">
        <f>(VW!V105)</f>
        <v>66.56</v>
      </c>
      <c r="X1457" s="8" t="str">
        <f>(VW!W105)</f>
        <v>High Offset</v>
      </c>
      <c r="Y1457" s="8">
        <f>(VW!X105)</f>
        <v>23.2</v>
      </c>
      <c r="Z1457" s="9" t="str">
        <f>(VW!Y105)</f>
        <v>225/35R19</v>
      </c>
      <c r="AA1457" s="8">
        <f>(VW!Z105)</f>
        <v>0</v>
      </c>
      <c r="AB1457" s="8">
        <f>(VW!AA105)</f>
        <v>0</v>
      </c>
      <c r="AC1457" s="8" t="str">
        <f>(VW!AB105)</f>
        <v>LBM1415027C60-ZN</v>
      </c>
      <c r="AD1457" s="8" t="str">
        <f>(VW!AC105)</f>
        <v>HR666-571</v>
      </c>
    </row>
    <row r="1458" spans="1:30" x14ac:dyDescent="0.25">
      <c r="A1458" s="7" t="s">
        <v>1977</v>
      </c>
      <c r="B1458" s="8" t="str">
        <f>(VW!A106)</f>
        <v>Jetta</v>
      </c>
      <c r="C1458" s="9" t="str">
        <f>(VW!B106)</f>
        <v>2006-2011</v>
      </c>
      <c r="D1458" s="59" t="str">
        <f>(VW!C106)</f>
        <v>FF04</v>
      </c>
      <c r="E1458" s="8" t="str">
        <f>(VW!D106)</f>
        <v>Tarmac</v>
      </c>
      <c r="F1458" s="8" t="str">
        <f>(VW!E106)</f>
        <v>04H908547013TM</v>
      </c>
      <c r="G1458" s="14">
        <f>(VW!F106)</f>
        <v>17</v>
      </c>
      <c r="H1458" s="12" t="str">
        <f>(VW!G106)</f>
        <v>19"</v>
      </c>
      <c r="I1458" s="12" t="str">
        <f>(VW!H106)</f>
        <v>8.5"</v>
      </c>
      <c r="J1458" s="12" t="str">
        <f>(VW!I106)</f>
        <v>47</v>
      </c>
      <c r="K1458" s="12" t="str">
        <f>(VW!J106)</f>
        <v>5x112</v>
      </c>
      <c r="L1458" s="12">
        <f>(VW!K106)</f>
        <v>66.56</v>
      </c>
      <c r="M1458" s="8" t="str">
        <f>(VW!L106)</f>
        <v>High Offset</v>
      </c>
      <c r="N1458" s="8">
        <f>(VW!M106)</f>
        <v>22.8</v>
      </c>
      <c r="O1458" s="9" t="str">
        <f>(VW!N106)</f>
        <v>225/35R19</v>
      </c>
      <c r="P1458" s="60" t="str">
        <f>(VW!O106)</f>
        <v>FF04</v>
      </c>
      <c r="Q1458" s="8" t="str">
        <f>(VW!P106)</f>
        <v>04H908547013TM</v>
      </c>
      <c r="R1458" s="14">
        <f>(VW!Q106)</f>
        <v>17</v>
      </c>
      <c r="S1458" s="12" t="str">
        <f>(VW!R106)</f>
        <v>19"</v>
      </c>
      <c r="T1458" s="12" t="str">
        <f>(VW!S106)</f>
        <v>8.5"</v>
      </c>
      <c r="U1458" s="12" t="str">
        <f>(VW!T106)</f>
        <v>47</v>
      </c>
      <c r="V1458" s="12" t="str">
        <f>(VW!U106)</f>
        <v>5x112</v>
      </c>
      <c r="W1458" s="12">
        <f>(VW!V106)</f>
        <v>66.56</v>
      </c>
      <c r="X1458" s="8" t="str">
        <f>(VW!W106)</f>
        <v>High Offset</v>
      </c>
      <c r="Y1458" s="8">
        <f>(VW!X106)</f>
        <v>22.8</v>
      </c>
      <c r="Z1458" s="9" t="str">
        <f>(VW!Y106)</f>
        <v>225/35R19</v>
      </c>
      <c r="AA1458" s="8">
        <f>(VW!Z106)</f>
        <v>0</v>
      </c>
      <c r="AB1458" s="8" t="str">
        <f>(VW!AA106)</f>
        <v>Included</v>
      </c>
      <c r="AC1458" s="8" t="str">
        <f>(VW!AB106)</f>
        <v>LBM1415027C60-ZN</v>
      </c>
      <c r="AD1458" s="8">
        <f>(VW!AC106)</f>
        <v>0</v>
      </c>
    </row>
    <row r="1459" spans="1:30" x14ac:dyDescent="0.25">
      <c r="A1459" s="7" t="s">
        <v>1977</v>
      </c>
      <c r="B1459" s="8" t="str">
        <f>(VW!A107)</f>
        <v>Jetta</v>
      </c>
      <c r="C1459" s="9" t="str">
        <f>(VW!B107)</f>
        <v>2006-2011</v>
      </c>
      <c r="D1459" s="59" t="str">
        <f>(VW!C107)</f>
        <v>FF04</v>
      </c>
      <c r="E1459" s="8" t="str">
        <f>(VW!D107)</f>
        <v>Liquid Metal</v>
      </c>
      <c r="F1459" s="8" t="str">
        <f>(VW!E107)</f>
        <v>04H908547013LM</v>
      </c>
      <c r="G1459" s="14">
        <f>(VW!F107)</f>
        <v>19</v>
      </c>
      <c r="H1459" s="12" t="str">
        <f>(VW!G107)</f>
        <v>19"</v>
      </c>
      <c r="I1459" s="12" t="str">
        <f>(VW!H107)</f>
        <v>8.5"</v>
      </c>
      <c r="J1459" s="12" t="str">
        <f>(VW!I107)</f>
        <v>47</v>
      </c>
      <c r="K1459" s="12" t="str">
        <f>(VW!J107)</f>
        <v>5x112</v>
      </c>
      <c r="L1459" s="12">
        <f>(VW!K107)</f>
        <v>66.56</v>
      </c>
      <c r="M1459" s="8" t="str">
        <f>(VW!L107)</f>
        <v>High Offset</v>
      </c>
      <c r="N1459" s="8">
        <f>(VW!M107)</f>
        <v>22.8</v>
      </c>
      <c r="O1459" s="9" t="str">
        <f>(VW!N107)</f>
        <v>225/35R19</v>
      </c>
      <c r="P1459" s="60" t="str">
        <f>(VW!O107)</f>
        <v>FF04</v>
      </c>
      <c r="Q1459" s="8" t="str">
        <f>(VW!P107)</f>
        <v>04H908547013LM</v>
      </c>
      <c r="R1459" s="14">
        <f>(VW!Q107)</f>
        <v>19</v>
      </c>
      <c r="S1459" s="12" t="str">
        <f>(VW!R107)</f>
        <v>19"</v>
      </c>
      <c r="T1459" s="12" t="str">
        <f>(VW!S107)</f>
        <v>8.5"</v>
      </c>
      <c r="U1459" s="12" t="str">
        <f>(VW!T107)</f>
        <v>47</v>
      </c>
      <c r="V1459" s="12" t="str">
        <f>(VW!U107)</f>
        <v>5x112</v>
      </c>
      <c r="W1459" s="12">
        <f>(VW!V107)</f>
        <v>66.56</v>
      </c>
      <c r="X1459" s="8" t="str">
        <f>(VW!W107)</f>
        <v>High Offset</v>
      </c>
      <c r="Y1459" s="8">
        <f>(VW!X107)</f>
        <v>22.8</v>
      </c>
      <c r="Z1459" s="9" t="str">
        <f>(VW!Y107)</f>
        <v>225/35R19</v>
      </c>
      <c r="AA1459" s="8">
        <f>(VW!Z107)</f>
        <v>0</v>
      </c>
      <c r="AB1459" s="8">
        <f>(VW!AA107)</f>
        <v>0</v>
      </c>
      <c r="AC1459" s="8" t="str">
        <f>(VW!AB107)</f>
        <v>LBM1415027C60-ZN</v>
      </c>
      <c r="AD1459" s="8">
        <f>(VW!AC107)</f>
        <v>0</v>
      </c>
    </row>
    <row r="1460" spans="1:30" x14ac:dyDescent="0.25">
      <c r="A1460" s="7" t="s">
        <v>1977</v>
      </c>
      <c r="B1460" s="8" t="str">
        <f>(VW!A108)</f>
        <v>Jetta</v>
      </c>
      <c r="C1460" s="9" t="str">
        <f>(VW!B108)</f>
        <v>2006-2011</v>
      </c>
      <c r="D1460" s="59" t="str">
        <f>(VW!C108)</f>
        <v>FF10</v>
      </c>
      <c r="E1460" s="8" t="str">
        <f>(VW!D108)</f>
        <v>Tarmac</v>
      </c>
      <c r="F1460" s="8" t="str">
        <f>(VW!E108)</f>
        <v>10H908547013TM</v>
      </c>
      <c r="G1460" s="14">
        <f>(VW!F108)</f>
        <v>-3</v>
      </c>
      <c r="H1460" s="12" t="str">
        <f>(VW!G108)</f>
        <v>19"</v>
      </c>
      <c r="I1460" s="12" t="str">
        <f>(VW!H108)</f>
        <v>8.5"</v>
      </c>
      <c r="J1460" s="12" t="str">
        <f>(VW!I108)</f>
        <v>47</v>
      </c>
      <c r="K1460" s="12" t="str">
        <f>(VW!J108)</f>
        <v>5x112</v>
      </c>
      <c r="L1460" s="12">
        <f>(VW!K108)</f>
        <v>66.56</v>
      </c>
      <c r="M1460" s="8" t="str">
        <f>(VW!L108)</f>
        <v>High Offset</v>
      </c>
      <c r="N1460" s="8">
        <f>(VW!M108)</f>
        <v>0</v>
      </c>
      <c r="O1460" s="9" t="str">
        <f>(VW!N108)</f>
        <v>225/35R19</v>
      </c>
      <c r="P1460" s="60" t="str">
        <f>(VW!O108)</f>
        <v>FF10</v>
      </c>
      <c r="Q1460" s="8" t="str">
        <f>(VW!P108)</f>
        <v>10H908547013TM</v>
      </c>
      <c r="R1460" s="14">
        <f>(VW!Q108)</f>
        <v>-3</v>
      </c>
      <c r="S1460" s="12" t="str">
        <f>(VW!R108)</f>
        <v>19"</v>
      </c>
      <c r="T1460" s="12" t="str">
        <f>(VW!S108)</f>
        <v>8.5"</v>
      </c>
      <c r="U1460" s="12" t="str">
        <f>(VW!T108)</f>
        <v>47</v>
      </c>
      <c r="V1460" s="12" t="str">
        <f>(VW!U108)</f>
        <v>5x112</v>
      </c>
      <c r="W1460" s="12">
        <f>(VW!V108)</f>
        <v>66.56</v>
      </c>
      <c r="X1460" s="8" t="str">
        <f>(VW!W108)</f>
        <v>High Offset</v>
      </c>
      <c r="Y1460" s="8">
        <f>(VW!X108)</f>
        <v>0</v>
      </c>
      <c r="Z1460" s="9" t="str">
        <f>(VW!Y108)</f>
        <v>225/35R19</v>
      </c>
      <c r="AA1460" s="8" t="str">
        <f>(VW!Z108)</f>
        <v/>
      </c>
      <c r="AB1460" s="8" t="str">
        <f>(VW!AA108)</f>
        <v>Included</v>
      </c>
      <c r="AC1460" s="8" t="str">
        <f>(VW!AB108)</f>
        <v>LBM1415027C60-ZN</v>
      </c>
      <c r="AD1460" s="8">
        <f>(VW!AC108)</f>
        <v>0</v>
      </c>
    </row>
    <row r="1461" spans="1:30" x14ac:dyDescent="0.25">
      <c r="A1461" s="7" t="s">
        <v>1977</v>
      </c>
      <c r="B1461" s="8" t="str">
        <f>(VW!A109)</f>
        <v>Jetta</v>
      </c>
      <c r="C1461" s="9" t="str">
        <f>(VW!B109)</f>
        <v>2006-2011</v>
      </c>
      <c r="D1461" s="59" t="str">
        <f>(VW!C109)</f>
        <v>FF10</v>
      </c>
      <c r="E1461" s="8" t="str">
        <f>(VW!D109)</f>
        <v>Liquid Metal</v>
      </c>
      <c r="F1461" s="8" t="str">
        <f>(VW!E109)</f>
        <v>10H908547013LM</v>
      </c>
      <c r="G1461" s="14">
        <f>(VW!F109)</f>
        <v>-8</v>
      </c>
      <c r="H1461" s="12" t="str">
        <f>(VW!G109)</f>
        <v>19"</v>
      </c>
      <c r="I1461" s="12" t="str">
        <f>(VW!H109)</f>
        <v>8.5"</v>
      </c>
      <c r="J1461" s="12" t="str">
        <f>(VW!I109)</f>
        <v>47</v>
      </c>
      <c r="K1461" s="12" t="str">
        <f>(VW!J109)</f>
        <v>5x112</v>
      </c>
      <c r="L1461" s="12">
        <f>(VW!K109)</f>
        <v>66.56</v>
      </c>
      <c r="M1461" s="8" t="str">
        <f>(VW!L109)</f>
        <v>High Offset</v>
      </c>
      <c r="N1461" s="8">
        <f>(VW!M109)</f>
        <v>0</v>
      </c>
      <c r="O1461" s="9" t="str">
        <f>(VW!N109)</f>
        <v>225/35R19</v>
      </c>
      <c r="P1461" s="60" t="str">
        <f>(VW!O109)</f>
        <v>FF10</v>
      </c>
      <c r="Q1461" s="8" t="str">
        <f>(VW!P109)</f>
        <v>10H908547013LM</v>
      </c>
      <c r="R1461" s="14">
        <f>(VW!Q109)</f>
        <v>-8</v>
      </c>
      <c r="S1461" s="12" t="str">
        <f>(VW!R109)</f>
        <v>19"</v>
      </c>
      <c r="T1461" s="12" t="str">
        <f>(VW!S109)</f>
        <v>8.5"</v>
      </c>
      <c r="U1461" s="12" t="str">
        <f>(VW!T109)</f>
        <v>47</v>
      </c>
      <c r="V1461" s="12" t="str">
        <f>(VW!U109)</f>
        <v>5x112</v>
      </c>
      <c r="W1461" s="12">
        <f>(VW!V109)</f>
        <v>66.56</v>
      </c>
      <c r="X1461" s="8" t="str">
        <f>(VW!W109)</f>
        <v>High Offset</v>
      </c>
      <c r="Y1461" s="8">
        <f>(VW!X109)</f>
        <v>0</v>
      </c>
      <c r="Z1461" s="9" t="str">
        <f>(VW!Y109)</f>
        <v>225/35R19</v>
      </c>
      <c r="AA1461" s="8" t="str">
        <f>(VW!Z109)</f>
        <v/>
      </c>
      <c r="AB1461" s="8" t="str">
        <f>(VW!AA109)</f>
        <v>Included</v>
      </c>
      <c r="AC1461" s="8" t="str">
        <f>(VW!AB109)</f>
        <v>LBM1415027C60-ZN</v>
      </c>
      <c r="AD1461" s="8">
        <f>(VW!AC109)</f>
        <v>0</v>
      </c>
    </row>
    <row r="1462" spans="1:30" x14ac:dyDescent="0.25">
      <c r="A1462" s="7" t="s">
        <v>1977</v>
      </c>
      <c r="B1462" s="8" t="str">
        <f>(VW!A110)</f>
        <v>Jetta</v>
      </c>
      <c r="C1462" s="9" t="str">
        <f>(VW!B110)</f>
        <v>2006-2011</v>
      </c>
      <c r="D1462" s="59" t="str">
        <f>(VW!C110)</f>
        <v>FF11</v>
      </c>
      <c r="E1462" s="8" t="str">
        <f>(VW!D110)</f>
        <v>Tarmac</v>
      </c>
      <c r="F1462" s="8" t="str">
        <f>(VW!E110)</f>
        <v>11H908547013TM</v>
      </c>
      <c r="G1462" s="14">
        <f>(VW!F110)</f>
        <v>4</v>
      </c>
      <c r="H1462" s="12" t="str">
        <f>(VW!G110)</f>
        <v>19"</v>
      </c>
      <c r="I1462" s="12" t="str">
        <f>(VW!H110)</f>
        <v>8.5"</v>
      </c>
      <c r="J1462" s="12" t="str">
        <f>(VW!I110)</f>
        <v>47</v>
      </c>
      <c r="K1462" s="12" t="str">
        <f>(VW!J110)</f>
        <v>5x112</v>
      </c>
      <c r="L1462" s="12">
        <f>(VW!K110)</f>
        <v>66.56</v>
      </c>
      <c r="M1462" s="8" t="str">
        <f>(VW!L110)</f>
        <v>High Offset</v>
      </c>
      <c r="N1462" s="8">
        <f>(VW!M110)</f>
        <v>0</v>
      </c>
      <c r="O1462" s="9" t="str">
        <f>(VW!N110)</f>
        <v>225/35R19</v>
      </c>
      <c r="P1462" s="60" t="str">
        <f>(VW!O110)</f>
        <v>FF11</v>
      </c>
      <c r="Q1462" s="8" t="str">
        <f>(VW!P110)</f>
        <v>11H908547013TM</v>
      </c>
      <c r="R1462" s="14">
        <f>(VW!Q110)</f>
        <v>4</v>
      </c>
      <c r="S1462" s="12" t="str">
        <f>(VW!R110)</f>
        <v>19"</v>
      </c>
      <c r="T1462" s="12" t="str">
        <f>(VW!S110)</f>
        <v>8.5"</v>
      </c>
      <c r="U1462" s="12" t="str">
        <f>(VW!T110)</f>
        <v>47</v>
      </c>
      <c r="V1462" s="12" t="str">
        <f>(VW!U110)</f>
        <v>5x112</v>
      </c>
      <c r="W1462" s="12">
        <f>(VW!V110)</f>
        <v>66.56</v>
      </c>
      <c r="X1462" s="8" t="str">
        <f>(VW!W110)</f>
        <v>High Offset</v>
      </c>
      <c r="Y1462" s="8">
        <f>(VW!X110)</f>
        <v>0</v>
      </c>
      <c r="Z1462" s="9" t="str">
        <f>(VW!Y110)</f>
        <v>225/35R19</v>
      </c>
      <c r="AA1462" s="8" t="str">
        <f>(VW!Z110)</f>
        <v/>
      </c>
      <c r="AB1462" s="8" t="str">
        <f>(VW!AA110)</f>
        <v>Included</v>
      </c>
      <c r="AC1462" s="8" t="str">
        <f>(VW!AB110)</f>
        <v>LBM1415027C60-ZN</v>
      </c>
      <c r="AD1462" s="8">
        <f>(VW!AC110)</f>
        <v>0</v>
      </c>
    </row>
    <row r="1463" spans="1:30" x14ac:dyDescent="0.25">
      <c r="A1463" s="7" t="s">
        <v>1977</v>
      </c>
      <c r="B1463" s="8" t="str">
        <f>(VW!A111)</f>
        <v>Jetta</v>
      </c>
      <c r="C1463" s="9" t="str">
        <f>(VW!B111)</f>
        <v>2006-2011</v>
      </c>
      <c r="D1463" s="59" t="str">
        <f>(VW!C111)</f>
        <v>FF11</v>
      </c>
      <c r="E1463" s="8" t="str">
        <f>(VW!D111)</f>
        <v>Liquid Metal</v>
      </c>
      <c r="F1463" s="8" t="str">
        <f>(VW!E111)</f>
        <v>11H908547013LM</v>
      </c>
      <c r="G1463" s="14">
        <f>(VW!F111)</f>
        <v>3</v>
      </c>
      <c r="H1463" s="12" t="str">
        <f>(VW!G111)</f>
        <v>19"</v>
      </c>
      <c r="I1463" s="12" t="str">
        <f>(VW!H111)</f>
        <v>8.5"</v>
      </c>
      <c r="J1463" s="12" t="str">
        <f>(VW!I111)</f>
        <v>47</v>
      </c>
      <c r="K1463" s="12" t="str">
        <f>(VW!J111)</f>
        <v>5x112</v>
      </c>
      <c r="L1463" s="12">
        <f>(VW!K111)</f>
        <v>66.56</v>
      </c>
      <c r="M1463" s="8" t="str">
        <f>(VW!L111)</f>
        <v>High Offset</v>
      </c>
      <c r="N1463" s="8">
        <f>(VW!M111)</f>
        <v>0</v>
      </c>
      <c r="O1463" s="9" t="str">
        <f>(VW!N111)</f>
        <v>225/35R19</v>
      </c>
      <c r="P1463" s="60" t="str">
        <f>(VW!O111)</f>
        <v>FF11</v>
      </c>
      <c r="Q1463" s="8" t="str">
        <f>(VW!P111)</f>
        <v>11H908547013LM</v>
      </c>
      <c r="R1463" s="14">
        <f>(VW!Q111)</f>
        <v>3</v>
      </c>
      <c r="S1463" s="12" t="str">
        <f>(VW!R111)</f>
        <v>19"</v>
      </c>
      <c r="T1463" s="12" t="str">
        <f>(VW!S111)</f>
        <v>8.5"</v>
      </c>
      <c r="U1463" s="12" t="str">
        <f>(VW!T111)</f>
        <v>47</v>
      </c>
      <c r="V1463" s="12" t="str">
        <f>(VW!U111)</f>
        <v>5x112</v>
      </c>
      <c r="W1463" s="12">
        <f>(VW!V111)</f>
        <v>66.56</v>
      </c>
      <c r="X1463" s="8" t="str">
        <f>(VW!W111)</f>
        <v>High Offset</v>
      </c>
      <c r="Y1463" s="8">
        <f>(VW!X111)</f>
        <v>0</v>
      </c>
      <c r="Z1463" s="9" t="str">
        <f>(VW!Y111)</f>
        <v>225/35R19</v>
      </c>
      <c r="AA1463" s="8" t="str">
        <f>(VW!Z111)</f>
        <v/>
      </c>
      <c r="AB1463" s="8" t="str">
        <f>(VW!AA111)</f>
        <v>Included</v>
      </c>
      <c r="AC1463" s="8" t="str">
        <f>(VW!AB111)</f>
        <v>LBM1415027C60-ZN</v>
      </c>
      <c r="AD1463" s="8">
        <f>(VW!AC111)</f>
        <v>0</v>
      </c>
    </row>
    <row r="1464" spans="1:30" x14ac:dyDescent="0.25">
      <c r="A1464" s="7" t="s">
        <v>1977</v>
      </c>
      <c r="B1464" s="8" t="e">
        <f>(VW!#REF!)</f>
        <v>#REF!</v>
      </c>
      <c r="C1464" s="9" t="e">
        <f>(VW!#REF!)</f>
        <v>#REF!</v>
      </c>
      <c r="D1464" s="59" t="e">
        <f>(VW!#REF!)</f>
        <v>#REF!</v>
      </c>
      <c r="E1464" s="8" t="e">
        <f>(VW!#REF!)</f>
        <v>#REF!</v>
      </c>
      <c r="F1464" s="8" t="e">
        <f>(VW!#REF!)</f>
        <v>#REF!</v>
      </c>
      <c r="G1464" s="14" t="e">
        <f>(VW!#REF!)</f>
        <v>#REF!</v>
      </c>
      <c r="H1464" s="12" t="e">
        <f>(VW!#REF!)</f>
        <v>#REF!</v>
      </c>
      <c r="I1464" s="12" t="e">
        <f>(VW!#REF!)</f>
        <v>#REF!</v>
      </c>
      <c r="J1464" s="12" t="e">
        <f>(VW!#REF!)</f>
        <v>#REF!</v>
      </c>
      <c r="K1464" s="12" t="e">
        <f>(VW!#REF!)</f>
        <v>#REF!</v>
      </c>
      <c r="L1464" s="12" t="e">
        <f>(VW!#REF!)</f>
        <v>#REF!</v>
      </c>
      <c r="M1464" s="8" t="e">
        <f>(VW!#REF!)</f>
        <v>#REF!</v>
      </c>
      <c r="N1464" s="8" t="e">
        <f>(VW!#REF!)</f>
        <v>#REF!</v>
      </c>
      <c r="O1464" s="9" t="e">
        <f>(VW!#REF!)</f>
        <v>#REF!</v>
      </c>
      <c r="P1464" s="60" t="e">
        <f>(VW!#REF!)</f>
        <v>#REF!</v>
      </c>
      <c r="Q1464" s="8" t="e">
        <f>(VW!#REF!)</f>
        <v>#REF!</v>
      </c>
      <c r="R1464" s="14" t="e">
        <f>(VW!#REF!)</f>
        <v>#REF!</v>
      </c>
      <c r="S1464" s="12" t="e">
        <f>(VW!#REF!)</f>
        <v>#REF!</v>
      </c>
      <c r="T1464" s="12" t="e">
        <f>(VW!#REF!)</f>
        <v>#REF!</v>
      </c>
      <c r="U1464" s="12" t="e">
        <f>(VW!#REF!)</f>
        <v>#REF!</v>
      </c>
      <c r="V1464" s="12" t="e">
        <f>(VW!#REF!)</f>
        <v>#REF!</v>
      </c>
      <c r="W1464" s="12" t="e">
        <f>(VW!#REF!)</f>
        <v>#REF!</v>
      </c>
      <c r="X1464" s="8" t="e">
        <f>(VW!#REF!)</f>
        <v>#REF!</v>
      </c>
      <c r="Y1464" s="8" t="e">
        <f>(VW!#REF!)</f>
        <v>#REF!</v>
      </c>
      <c r="Z1464" s="9" t="e">
        <f>(VW!#REF!)</f>
        <v>#REF!</v>
      </c>
      <c r="AA1464" s="8" t="e">
        <f>(VW!#REF!)</f>
        <v>#REF!</v>
      </c>
      <c r="AB1464" s="8" t="e">
        <f>(VW!#REF!)</f>
        <v>#REF!</v>
      </c>
      <c r="AC1464" s="8" t="e">
        <f>(VW!#REF!)</f>
        <v>#REF!</v>
      </c>
      <c r="AD1464" s="8" t="e">
        <f>(VW!#REF!)</f>
        <v>#REF!</v>
      </c>
    </row>
    <row r="1465" spans="1:30" x14ac:dyDescent="0.25">
      <c r="A1465" s="7" t="s">
        <v>1977</v>
      </c>
      <c r="B1465" s="8" t="e">
        <f>(VW!#REF!)</f>
        <v>#REF!</v>
      </c>
      <c r="C1465" s="9" t="e">
        <f>(VW!#REF!)</f>
        <v>#REF!</v>
      </c>
      <c r="D1465" s="59" t="e">
        <f>(VW!#REF!)</f>
        <v>#REF!</v>
      </c>
      <c r="E1465" s="8" t="e">
        <f>(VW!#REF!)</f>
        <v>#REF!</v>
      </c>
      <c r="F1465" s="8" t="e">
        <f>(VW!#REF!)</f>
        <v>#REF!</v>
      </c>
      <c r="G1465" s="14" t="e">
        <f>(VW!#REF!)</f>
        <v>#REF!</v>
      </c>
      <c r="H1465" s="12" t="e">
        <f>(VW!#REF!)</f>
        <v>#REF!</v>
      </c>
      <c r="I1465" s="12" t="e">
        <f>(VW!#REF!)</f>
        <v>#REF!</v>
      </c>
      <c r="J1465" s="12" t="e">
        <f>(VW!#REF!)</f>
        <v>#REF!</v>
      </c>
      <c r="K1465" s="12" t="e">
        <f>(VW!#REF!)</f>
        <v>#REF!</v>
      </c>
      <c r="L1465" s="12" t="e">
        <f>(VW!#REF!)</f>
        <v>#REF!</v>
      </c>
      <c r="M1465" s="8" t="e">
        <f>(VW!#REF!)</f>
        <v>#REF!</v>
      </c>
      <c r="N1465" s="8" t="e">
        <f>(VW!#REF!)</f>
        <v>#REF!</v>
      </c>
      <c r="O1465" s="9" t="e">
        <f>(VW!#REF!)</f>
        <v>#REF!</v>
      </c>
      <c r="P1465" s="60" t="e">
        <f>(VW!#REF!)</f>
        <v>#REF!</v>
      </c>
      <c r="Q1465" s="8" t="e">
        <f>(VW!#REF!)</f>
        <v>#REF!</v>
      </c>
      <c r="R1465" s="14" t="e">
        <f>(VW!#REF!)</f>
        <v>#REF!</v>
      </c>
      <c r="S1465" s="12" t="e">
        <f>(VW!#REF!)</f>
        <v>#REF!</v>
      </c>
      <c r="T1465" s="12" t="e">
        <f>(VW!#REF!)</f>
        <v>#REF!</v>
      </c>
      <c r="U1465" s="12" t="e">
        <f>(VW!#REF!)</f>
        <v>#REF!</v>
      </c>
      <c r="V1465" s="12" t="e">
        <f>(VW!#REF!)</f>
        <v>#REF!</v>
      </c>
      <c r="W1465" s="12" t="e">
        <f>(VW!#REF!)</f>
        <v>#REF!</v>
      </c>
      <c r="X1465" s="8" t="e">
        <f>(VW!#REF!)</f>
        <v>#REF!</v>
      </c>
      <c r="Y1465" s="8" t="e">
        <f>(VW!#REF!)</f>
        <v>#REF!</v>
      </c>
      <c r="Z1465" s="9" t="e">
        <f>(VW!#REF!)</f>
        <v>#REF!</v>
      </c>
      <c r="AA1465" s="8" t="e">
        <f>(VW!#REF!)</f>
        <v>#REF!</v>
      </c>
      <c r="AB1465" s="8" t="e">
        <f>(VW!#REF!)</f>
        <v>#REF!</v>
      </c>
      <c r="AC1465" s="8" t="e">
        <f>(VW!#REF!)</f>
        <v>#REF!</v>
      </c>
      <c r="AD1465" s="8" t="e">
        <f>(VW!#REF!)</f>
        <v>#REF!</v>
      </c>
    </row>
    <row r="1466" spans="1:30" x14ac:dyDescent="0.25">
      <c r="A1466" s="7" t="s">
        <v>1977</v>
      </c>
      <c r="B1466" s="8" t="str">
        <f>(VW!A112)</f>
        <v>Jetta</v>
      </c>
      <c r="C1466" s="9" t="str">
        <f>(VW!B112)</f>
        <v>2006-2011</v>
      </c>
      <c r="D1466" s="59" t="str">
        <f>(VW!C112)</f>
        <v>FF15</v>
      </c>
      <c r="E1466" s="8" t="str">
        <f>(VW!D112)</f>
        <v>Tarmac</v>
      </c>
      <c r="F1466" s="8" t="str">
        <f>(VW!E112)</f>
        <v>15H908547013TM</v>
      </c>
      <c r="G1466" s="14">
        <f>(VW!F112)</f>
        <v>32</v>
      </c>
      <c r="H1466" s="12" t="str">
        <f>(VW!G112)</f>
        <v>19"</v>
      </c>
      <c r="I1466" s="12" t="str">
        <f>(VW!H112)</f>
        <v>8.5"</v>
      </c>
      <c r="J1466" s="12" t="str">
        <f>(VW!I112)</f>
        <v>47</v>
      </c>
      <c r="K1466" s="12" t="str">
        <f>(VW!J112)</f>
        <v>5x112</v>
      </c>
      <c r="L1466" s="12">
        <f>(VW!K112)</f>
        <v>66.56</v>
      </c>
      <c r="M1466" s="8" t="str">
        <f>(VW!L112)</f>
        <v>High Offset</v>
      </c>
      <c r="N1466" s="8">
        <f>(VW!M112)</f>
        <v>22.2</v>
      </c>
      <c r="O1466" s="9" t="str">
        <f>(VW!N112)</f>
        <v>225/35R19</v>
      </c>
      <c r="P1466" s="60" t="str">
        <f>(VW!O112)</f>
        <v>FF15</v>
      </c>
      <c r="Q1466" s="8" t="str">
        <f>(VW!P112)</f>
        <v>15H908547013TM</v>
      </c>
      <c r="R1466" s="14">
        <f>(VW!Q112)</f>
        <v>32</v>
      </c>
      <c r="S1466" s="12" t="str">
        <f>(VW!R112)</f>
        <v>19"</v>
      </c>
      <c r="T1466" s="12" t="str">
        <f>(VW!S112)</f>
        <v>8.5"</v>
      </c>
      <c r="U1466" s="12" t="str">
        <f>(VW!T112)</f>
        <v>47</v>
      </c>
      <c r="V1466" s="12" t="str">
        <f>(VW!U112)</f>
        <v>5x112</v>
      </c>
      <c r="W1466" s="12">
        <f>(VW!V112)</f>
        <v>66.56</v>
      </c>
      <c r="X1466" s="8" t="str">
        <f>(VW!W112)</f>
        <v>High Offset</v>
      </c>
      <c r="Y1466" s="8">
        <f>(VW!X112)</f>
        <v>22.2</v>
      </c>
      <c r="Z1466" s="9" t="str">
        <f>(VW!Y112)</f>
        <v>225/35R19</v>
      </c>
      <c r="AA1466" s="8" t="str">
        <f>(VW!Z112)</f>
        <v/>
      </c>
      <c r="AB1466" s="8" t="str">
        <f>(VW!AA112)</f>
        <v>Included</v>
      </c>
      <c r="AC1466" s="8" t="str">
        <f>(VW!AB112)</f>
        <v>LBM1415027C60-ZN</v>
      </c>
      <c r="AD1466" s="8" t="str">
        <f>(VW!AC112)</f>
        <v>HR666-571</v>
      </c>
    </row>
    <row r="1467" spans="1:30" x14ac:dyDescent="0.25">
      <c r="A1467" s="7" t="s">
        <v>1977</v>
      </c>
      <c r="B1467" s="8" t="str">
        <f>(VW!A113)</f>
        <v>Jetta</v>
      </c>
      <c r="C1467" s="9" t="str">
        <f>(VW!B113)</f>
        <v>2006-2011</v>
      </c>
      <c r="D1467" s="59" t="str">
        <f>(VW!C113)</f>
        <v>FF15</v>
      </c>
      <c r="E1467" s="8" t="str">
        <f>(VW!D113)</f>
        <v>Liquid Silver</v>
      </c>
      <c r="F1467" s="8" t="str">
        <f>(VW!E113)</f>
        <v>15H908547013LS</v>
      </c>
      <c r="G1467" s="14">
        <f>(VW!F113)</f>
        <v>8</v>
      </c>
      <c r="H1467" s="12" t="str">
        <f>(VW!G113)</f>
        <v>19"</v>
      </c>
      <c r="I1467" s="12" t="str">
        <f>(VW!H113)</f>
        <v>8.5"</v>
      </c>
      <c r="J1467" s="12" t="str">
        <f>(VW!I113)</f>
        <v>47</v>
      </c>
      <c r="K1467" s="12" t="str">
        <f>(VW!J113)</f>
        <v>5x112</v>
      </c>
      <c r="L1467" s="12">
        <f>(VW!K113)</f>
        <v>66.56</v>
      </c>
      <c r="M1467" s="8" t="str">
        <f>(VW!L113)</f>
        <v>High Offset</v>
      </c>
      <c r="N1467" s="8">
        <f>(VW!M113)</f>
        <v>22.2</v>
      </c>
      <c r="O1467" s="9" t="str">
        <f>(VW!N113)</f>
        <v>225/35R19</v>
      </c>
      <c r="P1467" s="60" t="str">
        <f>(VW!O113)</f>
        <v>FF15</v>
      </c>
      <c r="Q1467" s="8" t="str">
        <f>(VW!P113)</f>
        <v>15H908547013LS</v>
      </c>
      <c r="R1467" s="14">
        <f>(VW!Q113)</f>
        <v>8</v>
      </c>
      <c r="S1467" s="12" t="str">
        <f>(VW!R113)</f>
        <v>19"</v>
      </c>
      <c r="T1467" s="12" t="str">
        <f>(VW!S113)</f>
        <v>8.5"</v>
      </c>
      <c r="U1467" s="12" t="str">
        <f>(VW!T113)</f>
        <v>47</v>
      </c>
      <c r="V1467" s="12" t="str">
        <f>(VW!U113)</f>
        <v>5x112</v>
      </c>
      <c r="W1467" s="12">
        <f>(VW!V113)</f>
        <v>66.56</v>
      </c>
      <c r="X1467" s="8" t="str">
        <f>(VW!W113)</f>
        <v>High Offset</v>
      </c>
      <c r="Y1467" s="8">
        <f>(VW!X113)</f>
        <v>22.2</v>
      </c>
      <c r="Z1467" s="9" t="str">
        <f>(VW!Y113)</f>
        <v>225/35R19</v>
      </c>
      <c r="AA1467" s="8" t="str">
        <f>(VW!Z113)</f>
        <v/>
      </c>
      <c r="AB1467" s="8">
        <f>(VW!AA113)</f>
        <v>0</v>
      </c>
      <c r="AC1467" s="8" t="str">
        <f>(VW!AB113)</f>
        <v>LBM1415027C60-ZN</v>
      </c>
      <c r="AD1467" s="8" t="str">
        <f>(VW!AC113)</f>
        <v>HR666-571</v>
      </c>
    </row>
    <row r="1468" spans="1:30" x14ac:dyDescent="0.25">
      <c r="A1468" s="7" t="s">
        <v>1977</v>
      </c>
      <c r="B1468" s="8" t="str">
        <f>(VW!A114)</f>
        <v>Passat</v>
      </c>
      <c r="C1468" s="9" t="str">
        <f>(VW!B114)</f>
        <v>2006-2015</v>
      </c>
      <c r="D1468" s="59" t="str">
        <f>(VW!C114)</f>
        <v>FF01</v>
      </c>
      <c r="E1468" s="8" t="str">
        <f>(VW!D114)</f>
        <v>Tarmac</v>
      </c>
      <c r="F1468" s="8" t="str">
        <f>(VW!E114)</f>
        <v>01H909035013TM</v>
      </c>
      <c r="G1468" s="14">
        <f>(VW!F114)</f>
        <v>30</v>
      </c>
      <c r="H1468" s="12" t="str">
        <f>(VW!G114)</f>
        <v>19"</v>
      </c>
      <c r="I1468" s="12" t="str">
        <f>(VW!H114)</f>
        <v>9.0"</v>
      </c>
      <c r="J1468" s="12" t="str">
        <f>(VW!I114)</f>
        <v>35</v>
      </c>
      <c r="K1468" s="12" t="str">
        <f>(VW!J114)</f>
        <v>5x112</v>
      </c>
      <c r="L1468" s="12">
        <f>(VW!K114)</f>
        <v>66.56</v>
      </c>
      <c r="M1468" s="8" t="str">
        <f>(VW!L114)</f>
        <v>High Offset</v>
      </c>
      <c r="N1468" s="8">
        <f>(VW!M114)</f>
        <v>25.4</v>
      </c>
      <c r="O1468" s="9" t="str">
        <f>(VW!N114)</f>
        <v>235/35R19</v>
      </c>
      <c r="P1468" s="60" t="str">
        <f>(VW!O114)</f>
        <v>FF01</v>
      </c>
      <c r="Q1468" s="8" t="str">
        <f>(VW!P114)</f>
        <v>01H909035013TM</v>
      </c>
      <c r="R1468" s="14">
        <f>(VW!Q114)</f>
        <v>30</v>
      </c>
      <c r="S1468" s="12" t="str">
        <f>(VW!R114)</f>
        <v>19"</v>
      </c>
      <c r="T1468" s="12" t="str">
        <f>(VW!S114)</f>
        <v>9.0"</v>
      </c>
      <c r="U1468" s="12" t="str">
        <f>(VW!T114)</f>
        <v>35</v>
      </c>
      <c r="V1468" s="12" t="str">
        <f>(VW!U114)</f>
        <v>5x112</v>
      </c>
      <c r="W1468" s="12">
        <f>(VW!V114)</f>
        <v>66.56</v>
      </c>
      <c r="X1468" s="8" t="str">
        <f>(VW!W114)</f>
        <v>High Offset</v>
      </c>
      <c r="Y1468" s="8">
        <f>(VW!X114)</f>
        <v>25.4</v>
      </c>
      <c r="Z1468" s="9">
        <f>(VW!Y114)</f>
        <v>0</v>
      </c>
      <c r="AA1468" s="8">
        <f>(VW!Z114)</f>
        <v>0</v>
      </c>
      <c r="AB1468" s="8" t="str">
        <f>(VW!AA114)</f>
        <v>Included</v>
      </c>
      <c r="AC1468" s="8" t="str">
        <f>(VW!AB114)</f>
        <v>LBM1415027C60-ZN</v>
      </c>
      <c r="AD1468" s="8" t="str">
        <f>(VW!AC114)</f>
        <v>HR666-571</v>
      </c>
    </row>
    <row r="1469" spans="1:30" x14ac:dyDescent="0.25">
      <c r="A1469" s="7" t="s">
        <v>1977</v>
      </c>
      <c r="B1469" s="8" t="str">
        <f>(VW!A115)</f>
        <v>Passat</v>
      </c>
      <c r="C1469" s="9" t="str">
        <f>(VW!B115)</f>
        <v>2006-2015</v>
      </c>
      <c r="D1469" s="59" t="str">
        <f>(VW!C115)</f>
        <v>FF01</v>
      </c>
      <c r="E1469" s="8" t="str">
        <f>(VW!D115)</f>
        <v>Tarmac</v>
      </c>
      <c r="F1469" s="8" t="str">
        <f>(VW!E115)</f>
        <v>01H009035013TM</v>
      </c>
      <c r="G1469" s="14">
        <f>(VW!F115)</f>
        <v>19</v>
      </c>
      <c r="H1469" s="12" t="str">
        <f>(VW!G115)</f>
        <v>20"</v>
      </c>
      <c r="I1469" s="12" t="str">
        <f>(VW!H115)</f>
        <v>9.0"</v>
      </c>
      <c r="J1469" s="12" t="str">
        <f>(VW!I115)</f>
        <v>35</v>
      </c>
      <c r="K1469" s="12" t="str">
        <f>(VW!J115)</f>
        <v>5x112</v>
      </c>
      <c r="L1469" s="12">
        <f>(VW!K115)</f>
        <v>66.56</v>
      </c>
      <c r="M1469" s="8" t="str">
        <f>(VW!L115)</f>
        <v>High Offset</v>
      </c>
      <c r="N1469" s="8">
        <f>(VW!M115)</f>
        <v>26.8</v>
      </c>
      <c r="O1469" s="9" t="str">
        <f>(VW!N115)</f>
        <v>235/30R20</v>
      </c>
      <c r="P1469" s="60" t="str">
        <f>(VW!O115)</f>
        <v>FF01</v>
      </c>
      <c r="Q1469" s="8" t="str">
        <f>(VW!P115)</f>
        <v>01H009035013TM</v>
      </c>
      <c r="R1469" s="14">
        <f>(VW!Q115)</f>
        <v>19</v>
      </c>
      <c r="S1469" s="12" t="str">
        <f>(VW!R115)</f>
        <v>20"</v>
      </c>
      <c r="T1469" s="12" t="str">
        <f>(VW!S115)</f>
        <v>9.0"</v>
      </c>
      <c r="U1469" s="12" t="str">
        <f>(VW!T115)</f>
        <v>35</v>
      </c>
      <c r="V1469" s="12" t="str">
        <f>(VW!U115)</f>
        <v>5x112</v>
      </c>
      <c r="W1469" s="12">
        <f>(VW!V115)</f>
        <v>66.56</v>
      </c>
      <c r="X1469" s="8" t="str">
        <f>(VW!W115)</f>
        <v>High Offset</v>
      </c>
      <c r="Y1469" s="8">
        <f>(VW!X115)</f>
        <v>26.8</v>
      </c>
      <c r="Z1469" s="9" t="str">
        <f>(VW!Y115)</f>
        <v>235/30R20</v>
      </c>
      <c r="AA1469" s="8">
        <f>(VW!Z115)</f>
        <v>0</v>
      </c>
      <c r="AB1469" s="8" t="str">
        <f>(VW!AA115)</f>
        <v>Included</v>
      </c>
      <c r="AC1469" s="8" t="str">
        <f>(VW!AB115)</f>
        <v>LBM1415027C60-ZN</v>
      </c>
      <c r="AD1469" s="8" t="str">
        <f>(VW!AC115)</f>
        <v>HR666-571</v>
      </c>
    </row>
    <row r="1470" spans="1:30" x14ac:dyDescent="0.25">
      <c r="A1470" s="7" t="s">
        <v>1977</v>
      </c>
      <c r="B1470" s="8" t="str">
        <f>(VW!A116)</f>
        <v>Passat</v>
      </c>
      <c r="C1470" s="9" t="str">
        <f>(VW!B116)</f>
        <v>2006-2015</v>
      </c>
      <c r="D1470" s="59" t="str">
        <f>(VW!C116)</f>
        <v>FF04</v>
      </c>
      <c r="E1470" s="8" t="str">
        <f>(VW!D116)</f>
        <v>Tarmac</v>
      </c>
      <c r="F1470" s="8" t="str">
        <f>(VW!E116)</f>
        <v>04H909035013TM</v>
      </c>
      <c r="G1470" s="14">
        <f>(VW!F116)</f>
        <v>23</v>
      </c>
      <c r="H1470" s="12" t="str">
        <f>(VW!G116)</f>
        <v>19"</v>
      </c>
      <c r="I1470" s="12" t="str">
        <f>(VW!H116)</f>
        <v>9.0"</v>
      </c>
      <c r="J1470" s="12" t="str">
        <f>(VW!I116)</f>
        <v>35</v>
      </c>
      <c r="K1470" s="12" t="str">
        <f>(VW!J116)</f>
        <v>5x112</v>
      </c>
      <c r="L1470" s="12">
        <f>(VW!K116)</f>
        <v>66.56</v>
      </c>
      <c r="M1470" s="8" t="str">
        <f>(VW!L116)</f>
        <v>High Offset</v>
      </c>
      <c r="N1470" s="8">
        <f>(VW!M116)</f>
        <v>24.6</v>
      </c>
      <c r="O1470" s="9" t="str">
        <f>(VW!N116)</f>
        <v>235/35R19</v>
      </c>
      <c r="P1470" s="60" t="str">
        <f>(VW!O116)</f>
        <v>FF04</v>
      </c>
      <c r="Q1470" s="8" t="str">
        <f>(VW!P116)</f>
        <v>04H909035013TM</v>
      </c>
      <c r="R1470" s="14">
        <f>(VW!Q116)</f>
        <v>23</v>
      </c>
      <c r="S1470" s="12" t="str">
        <f>(VW!R116)</f>
        <v>19"</v>
      </c>
      <c r="T1470" s="12" t="str">
        <f>(VW!S116)</f>
        <v>9.0"</v>
      </c>
      <c r="U1470" s="12" t="str">
        <f>(VW!T116)</f>
        <v>35</v>
      </c>
      <c r="V1470" s="12" t="str">
        <f>(VW!U116)</f>
        <v>5x112</v>
      </c>
      <c r="W1470" s="12">
        <f>(VW!V116)</f>
        <v>66.56</v>
      </c>
      <c r="X1470" s="8" t="str">
        <f>(VW!W116)</f>
        <v>High Offset</v>
      </c>
      <c r="Y1470" s="8">
        <f>(VW!X116)</f>
        <v>24.6</v>
      </c>
      <c r="Z1470" s="9" t="str">
        <f>(VW!Y116)</f>
        <v>235/35R19</v>
      </c>
      <c r="AA1470" s="8">
        <f>(VW!Z116)</f>
        <v>0</v>
      </c>
      <c r="AB1470" s="8" t="str">
        <f>(VW!AA116)</f>
        <v>Included</v>
      </c>
      <c r="AC1470" s="8" t="str">
        <f>(VW!AB116)</f>
        <v>LBM1415027C60-ZN</v>
      </c>
      <c r="AD1470" s="8">
        <f>(VW!AC116)</f>
        <v>0</v>
      </c>
    </row>
    <row r="1471" spans="1:30" x14ac:dyDescent="0.25">
      <c r="A1471" s="7" t="s">
        <v>1977</v>
      </c>
      <c r="B1471" s="8" t="str">
        <f>(VW!A117)</f>
        <v>Passat</v>
      </c>
      <c r="C1471" s="9" t="str">
        <f>(VW!B117)</f>
        <v>2006-2015</v>
      </c>
      <c r="D1471" s="59" t="str">
        <f>(VW!C117)</f>
        <v>FF04</v>
      </c>
      <c r="E1471" s="8" t="str">
        <f>(VW!D117)</f>
        <v>Liquid Metal</v>
      </c>
      <c r="F1471" s="8" t="str">
        <f>(VW!E117)</f>
        <v>04H909035013LM</v>
      </c>
      <c r="G1471" s="14">
        <f>(VW!F117)</f>
        <v>26</v>
      </c>
      <c r="H1471" s="12" t="str">
        <f>(VW!G117)</f>
        <v>19"</v>
      </c>
      <c r="I1471" s="12" t="str">
        <f>(VW!H117)</f>
        <v>9.0"</v>
      </c>
      <c r="J1471" s="12" t="str">
        <f>(VW!I117)</f>
        <v>35</v>
      </c>
      <c r="K1471" s="12" t="str">
        <f>(VW!J117)</f>
        <v>5x112</v>
      </c>
      <c r="L1471" s="12">
        <f>(VW!K117)</f>
        <v>66.56</v>
      </c>
      <c r="M1471" s="8" t="str">
        <f>(VW!L117)</f>
        <v>High Offset</v>
      </c>
      <c r="N1471" s="8">
        <f>(VW!M117)</f>
        <v>24.6</v>
      </c>
      <c r="O1471" s="9" t="str">
        <f>(VW!N117)</f>
        <v>235/35R19</v>
      </c>
      <c r="P1471" s="60" t="str">
        <f>(VW!O117)</f>
        <v>FF04</v>
      </c>
      <c r="Q1471" s="8" t="str">
        <f>(VW!P117)</f>
        <v>04H909035013LM</v>
      </c>
      <c r="R1471" s="14">
        <f>(VW!Q117)</f>
        <v>26</v>
      </c>
      <c r="S1471" s="12" t="str">
        <f>(VW!R117)</f>
        <v>19"</v>
      </c>
      <c r="T1471" s="12" t="str">
        <f>(VW!S117)</f>
        <v>9.0"</v>
      </c>
      <c r="U1471" s="12" t="str">
        <f>(VW!T117)</f>
        <v>35</v>
      </c>
      <c r="V1471" s="12" t="str">
        <f>(VW!U117)</f>
        <v>5x112</v>
      </c>
      <c r="W1471" s="12">
        <f>(VW!V117)</f>
        <v>66.56</v>
      </c>
      <c r="X1471" s="8" t="str">
        <f>(VW!W117)</f>
        <v>High Offset</v>
      </c>
      <c r="Y1471" s="8">
        <f>(VW!X117)</f>
        <v>24.6</v>
      </c>
      <c r="Z1471" s="9" t="str">
        <f>(VW!Y117)</f>
        <v>235/35R19</v>
      </c>
      <c r="AA1471" s="8">
        <f>(VW!Z117)</f>
        <v>0</v>
      </c>
      <c r="AB1471" s="8">
        <f>(VW!AA117)</f>
        <v>0</v>
      </c>
      <c r="AC1471" s="8" t="str">
        <f>(VW!AB117)</f>
        <v>LBM1415027C60-ZN</v>
      </c>
      <c r="AD1471" s="8">
        <f>(VW!AC117)</f>
        <v>0</v>
      </c>
    </row>
    <row r="1472" spans="1:30" x14ac:dyDescent="0.25">
      <c r="A1472" s="7" t="s">
        <v>1977</v>
      </c>
      <c r="B1472" s="8" t="str">
        <f>(VW!A118)</f>
        <v>Passat</v>
      </c>
      <c r="C1472" s="9" t="str">
        <f>(VW!B118)</f>
        <v>2006-2015</v>
      </c>
      <c r="D1472" s="59" t="str">
        <f>(VW!C118)</f>
        <v>FF10</v>
      </c>
      <c r="E1472" s="8" t="str">
        <f>(VW!D118)</f>
        <v>Tarmac</v>
      </c>
      <c r="F1472" s="8" t="str">
        <f>(VW!E118)</f>
        <v>10H909035013TM</v>
      </c>
      <c r="G1472" s="14">
        <f>(VW!F118)</f>
        <v>4</v>
      </c>
      <c r="H1472" s="12" t="str">
        <f>(VW!G118)</f>
        <v>19"</v>
      </c>
      <c r="I1472" s="12" t="str">
        <f>(VW!H118)</f>
        <v>9.0"</v>
      </c>
      <c r="J1472" s="12" t="str">
        <f>(VW!I118)</f>
        <v>35</v>
      </c>
      <c r="K1472" s="12" t="str">
        <f>(VW!J118)</f>
        <v>5x112</v>
      </c>
      <c r="L1472" s="12">
        <f>(VW!K118)</f>
        <v>66.56</v>
      </c>
      <c r="M1472" s="8" t="str">
        <f>(VW!L118)</f>
        <v>High Offset</v>
      </c>
      <c r="N1472" s="8">
        <f>(VW!M118)</f>
        <v>0</v>
      </c>
      <c r="O1472" s="9" t="str">
        <f>(VW!N118)</f>
        <v>235/35R19</v>
      </c>
      <c r="P1472" s="60" t="str">
        <f>(VW!O118)</f>
        <v>FF10</v>
      </c>
      <c r="Q1472" s="8" t="str">
        <f>(VW!P118)</f>
        <v>10H909035013TM</v>
      </c>
      <c r="R1472" s="14">
        <f>(VW!Q118)</f>
        <v>4</v>
      </c>
      <c r="S1472" s="12" t="str">
        <f>(VW!R118)</f>
        <v>19"</v>
      </c>
      <c r="T1472" s="12" t="str">
        <f>(VW!S118)</f>
        <v>9.0"</v>
      </c>
      <c r="U1472" s="12" t="str">
        <f>(VW!T118)</f>
        <v>35</v>
      </c>
      <c r="V1472" s="12" t="str">
        <f>(VW!U118)</f>
        <v>5x112</v>
      </c>
      <c r="W1472" s="12">
        <f>(VW!V118)</f>
        <v>66.56</v>
      </c>
      <c r="X1472" s="8" t="str">
        <f>(VW!W118)</f>
        <v>High Offset</v>
      </c>
      <c r="Y1472" s="8">
        <f>(VW!X118)</f>
        <v>0</v>
      </c>
      <c r="Z1472" s="9" t="str">
        <f>(VW!Y118)</f>
        <v>235/35R19</v>
      </c>
      <c r="AA1472" s="8">
        <f>(VW!Z118)</f>
        <v>0</v>
      </c>
      <c r="AB1472" s="8" t="str">
        <f>(VW!AA118)</f>
        <v>Included</v>
      </c>
      <c r="AC1472" s="8" t="str">
        <f>(VW!AB118)</f>
        <v>LBM1415027C60-ZN</v>
      </c>
      <c r="AD1472" s="8">
        <f>(VW!AC118)</f>
        <v>0</v>
      </c>
    </row>
    <row r="1473" spans="1:30" x14ac:dyDescent="0.25">
      <c r="A1473" s="7" t="s">
        <v>1977</v>
      </c>
      <c r="B1473" s="8" t="str">
        <f>(VW!A119)</f>
        <v>Passat</v>
      </c>
      <c r="C1473" s="9" t="str">
        <f>(VW!B119)</f>
        <v>2006-2015</v>
      </c>
      <c r="D1473" s="59" t="str">
        <f>(VW!C119)</f>
        <v>FF10</v>
      </c>
      <c r="E1473" s="8" t="str">
        <f>(VW!D119)</f>
        <v>Liquid Metal</v>
      </c>
      <c r="F1473" s="8" t="str">
        <f>(VW!E119)</f>
        <v>10H909035013LM</v>
      </c>
      <c r="G1473" s="14">
        <f>(VW!F119)</f>
        <v>0</v>
      </c>
      <c r="H1473" s="12" t="str">
        <f>(VW!G119)</f>
        <v>19"</v>
      </c>
      <c r="I1473" s="12" t="str">
        <f>(VW!H119)</f>
        <v>9.0"</v>
      </c>
      <c r="J1473" s="12" t="str">
        <f>(VW!I119)</f>
        <v>35</v>
      </c>
      <c r="K1473" s="12" t="str">
        <f>(VW!J119)</f>
        <v>5x112</v>
      </c>
      <c r="L1473" s="12">
        <f>(VW!K119)</f>
        <v>66.56</v>
      </c>
      <c r="M1473" s="8" t="str">
        <f>(VW!L119)</f>
        <v>High Offset</v>
      </c>
      <c r="N1473" s="8">
        <f>(VW!M119)</f>
        <v>0</v>
      </c>
      <c r="O1473" s="9" t="str">
        <f>(VW!N119)</f>
        <v>235/35R19</v>
      </c>
      <c r="P1473" s="60" t="str">
        <f>(VW!O119)</f>
        <v>FF10</v>
      </c>
      <c r="Q1473" s="8" t="str">
        <f>(VW!P119)</f>
        <v>10H909035013LM</v>
      </c>
      <c r="R1473" s="14">
        <f>(VW!Q119)</f>
        <v>0</v>
      </c>
      <c r="S1473" s="12" t="str">
        <f>(VW!R119)</f>
        <v>19"</v>
      </c>
      <c r="T1473" s="12" t="str">
        <f>(VW!S119)</f>
        <v>9.0"</v>
      </c>
      <c r="U1473" s="12" t="str">
        <f>(VW!T119)</f>
        <v>35</v>
      </c>
      <c r="V1473" s="12" t="str">
        <f>(VW!U119)</f>
        <v>5x112</v>
      </c>
      <c r="W1473" s="12">
        <f>(VW!V119)</f>
        <v>66.56</v>
      </c>
      <c r="X1473" s="8" t="str">
        <f>(VW!W119)</f>
        <v>High Offset</v>
      </c>
      <c r="Y1473" s="8">
        <f>(VW!X119)</f>
        <v>0</v>
      </c>
      <c r="Z1473" s="9" t="str">
        <f>(VW!Y119)</f>
        <v>235/35R19</v>
      </c>
      <c r="AA1473" s="8">
        <f>(VW!Z119)</f>
        <v>0</v>
      </c>
      <c r="AB1473" s="8" t="str">
        <f>(VW!AA119)</f>
        <v>Included</v>
      </c>
      <c r="AC1473" s="8" t="str">
        <f>(VW!AB119)</f>
        <v>LBM1415027C60-ZN</v>
      </c>
      <c r="AD1473" s="8">
        <f>(VW!AC119)</f>
        <v>0</v>
      </c>
    </row>
    <row r="1474" spans="1:30" x14ac:dyDescent="0.25">
      <c r="A1474" s="7" t="s">
        <v>1977</v>
      </c>
      <c r="B1474" s="8" t="str">
        <f>(VW!A120)</f>
        <v>Passat</v>
      </c>
      <c r="C1474" s="9" t="str">
        <f>(VW!B120)</f>
        <v>2006-2015</v>
      </c>
      <c r="D1474" s="59" t="str">
        <f>(VW!C120)</f>
        <v>FF10</v>
      </c>
      <c r="E1474" s="8" t="str">
        <f>(VW!D120)</f>
        <v>Tarmac</v>
      </c>
      <c r="F1474" s="8" t="str">
        <f>(VW!E120)</f>
        <v>10H009035013TM</v>
      </c>
      <c r="G1474" s="14">
        <f>(VW!F120)</f>
        <v>11</v>
      </c>
      <c r="H1474" s="12" t="str">
        <f>(VW!G120)</f>
        <v>20"</v>
      </c>
      <c r="I1474" s="12" t="str">
        <f>(VW!H120)</f>
        <v>9.0"</v>
      </c>
      <c r="J1474" s="12" t="str">
        <f>(VW!I120)</f>
        <v>35</v>
      </c>
      <c r="K1474" s="12" t="str">
        <f>(VW!J120)</f>
        <v>5x112</v>
      </c>
      <c r="L1474" s="12">
        <f>(VW!K120)</f>
        <v>66.56</v>
      </c>
      <c r="M1474" s="8" t="str">
        <f>(VW!L120)</f>
        <v>High Offset</v>
      </c>
      <c r="N1474" s="8">
        <f>(VW!M120)</f>
        <v>0</v>
      </c>
      <c r="O1474" s="9" t="str">
        <f>(VW!N120)</f>
        <v>235/30R20</v>
      </c>
      <c r="P1474" s="60" t="str">
        <f>(VW!O120)</f>
        <v>FF10</v>
      </c>
      <c r="Q1474" s="8" t="str">
        <f>(VW!P120)</f>
        <v>10H009035013TM</v>
      </c>
      <c r="R1474" s="14">
        <f>(VW!Q120)</f>
        <v>11</v>
      </c>
      <c r="S1474" s="12" t="str">
        <f>(VW!R120)</f>
        <v>20"</v>
      </c>
      <c r="T1474" s="12" t="str">
        <f>(VW!S120)</f>
        <v>9.0"</v>
      </c>
      <c r="U1474" s="12" t="str">
        <f>(VW!T120)</f>
        <v>35</v>
      </c>
      <c r="V1474" s="12" t="str">
        <f>(VW!U120)</f>
        <v>5x112</v>
      </c>
      <c r="W1474" s="12">
        <f>(VW!V120)</f>
        <v>66.56</v>
      </c>
      <c r="X1474" s="8" t="str">
        <f>(VW!W120)</f>
        <v>High Offset</v>
      </c>
      <c r="Y1474" s="8">
        <f>(VW!X120)</f>
        <v>0</v>
      </c>
      <c r="Z1474" s="9" t="str">
        <f>(VW!Y120)</f>
        <v>235/30R20</v>
      </c>
      <c r="AA1474" s="8">
        <f>(VW!Z120)</f>
        <v>0</v>
      </c>
      <c r="AB1474" s="8" t="str">
        <f>(VW!AA120)</f>
        <v>Included</v>
      </c>
      <c r="AC1474" s="8" t="str">
        <f>(VW!AB120)</f>
        <v>LBM1415027C60-ZN</v>
      </c>
      <c r="AD1474" s="8">
        <f>(VW!AC120)</f>
        <v>0</v>
      </c>
    </row>
    <row r="1475" spans="1:30" x14ac:dyDescent="0.25">
      <c r="A1475" s="7" t="s">
        <v>1977</v>
      </c>
      <c r="B1475" s="8" t="str">
        <f>(VW!A121)</f>
        <v>Passat</v>
      </c>
      <c r="C1475" s="9" t="str">
        <f>(VW!B121)</f>
        <v>2006-2015</v>
      </c>
      <c r="D1475" s="59" t="str">
        <f>(VW!C121)</f>
        <v>FF10</v>
      </c>
      <c r="E1475" s="8" t="str">
        <f>(VW!D121)</f>
        <v>Liquid Metal</v>
      </c>
      <c r="F1475" s="8" t="str">
        <f>(VW!E121)</f>
        <v>10H009035013LM</v>
      </c>
      <c r="G1475" s="14">
        <f>(VW!F121)</f>
        <v>11</v>
      </c>
      <c r="H1475" s="12" t="str">
        <f>(VW!G121)</f>
        <v>20"</v>
      </c>
      <c r="I1475" s="12" t="str">
        <f>(VW!H121)</f>
        <v>9.0"</v>
      </c>
      <c r="J1475" s="12" t="str">
        <f>(VW!I121)</f>
        <v>35</v>
      </c>
      <c r="K1475" s="12" t="str">
        <f>(VW!J121)</f>
        <v>5x112</v>
      </c>
      <c r="L1475" s="12">
        <f>(VW!K121)</f>
        <v>66.56</v>
      </c>
      <c r="M1475" s="8" t="str">
        <f>(VW!L121)</f>
        <v>High Offset</v>
      </c>
      <c r="N1475" s="8">
        <f>(VW!M121)</f>
        <v>0</v>
      </c>
      <c r="O1475" s="9" t="str">
        <f>(VW!N121)</f>
        <v>235/30R20</v>
      </c>
      <c r="P1475" s="60" t="str">
        <f>(VW!O121)</f>
        <v>FF10</v>
      </c>
      <c r="Q1475" s="8" t="str">
        <f>(VW!P121)</f>
        <v>10H009035013LM</v>
      </c>
      <c r="R1475" s="14">
        <f>(VW!Q121)</f>
        <v>11</v>
      </c>
      <c r="S1475" s="12" t="str">
        <f>(VW!R121)</f>
        <v>20"</v>
      </c>
      <c r="T1475" s="12" t="str">
        <f>(VW!S121)</f>
        <v>9.0"</v>
      </c>
      <c r="U1475" s="12" t="str">
        <f>(VW!T121)</f>
        <v>35</v>
      </c>
      <c r="V1475" s="12" t="str">
        <f>(VW!U121)</f>
        <v>5x112</v>
      </c>
      <c r="W1475" s="12">
        <f>(VW!V121)</f>
        <v>66.56</v>
      </c>
      <c r="X1475" s="8" t="str">
        <f>(VW!W121)</f>
        <v>High Offset</v>
      </c>
      <c r="Y1475" s="8">
        <f>(VW!X121)</f>
        <v>0</v>
      </c>
      <c r="Z1475" s="9" t="str">
        <f>(VW!Y121)</f>
        <v>235/30R20</v>
      </c>
      <c r="AA1475" s="8">
        <f>(VW!Z121)</f>
        <v>0</v>
      </c>
      <c r="AB1475" s="8" t="str">
        <f>(VW!AA121)</f>
        <v>Included</v>
      </c>
      <c r="AC1475" s="8" t="str">
        <f>(VW!AB121)</f>
        <v>LBM1415027C60-ZN</v>
      </c>
      <c r="AD1475" s="8">
        <f>(VW!AC121)</f>
        <v>0</v>
      </c>
    </row>
    <row r="1476" spans="1:30" x14ac:dyDescent="0.25">
      <c r="A1476" s="7" t="s">
        <v>1977</v>
      </c>
      <c r="B1476" s="8" t="str">
        <f>(VW!A122)</f>
        <v>Passat</v>
      </c>
      <c r="C1476" s="9" t="str">
        <f>(VW!B122)</f>
        <v>2006-2015</v>
      </c>
      <c r="D1476" s="59" t="str">
        <f>(VW!C122)</f>
        <v>FF11</v>
      </c>
      <c r="E1476" s="8" t="str">
        <f>(VW!D122)</f>
        <v>Tarmac</v>
      </c>
      <c r="F1476" s="8" t="str">
        <f>(VW!E122)</f>
        <v>11H909035013TM</v>
      </c>
      <c r="G1476" s="14">
        <f>(VW!F122)</f>
        <v>16</v>
      </c>
      <c r="H1476" s="12" t="str">
        <f>(VW!G122)</f>
        <v>19"</v>
      </c>
      <c r="I1476" s="12" t="str">
        <f>(VW!H122)</f>
        <v>9.0"</v>
      </c>
      <c r="J1476" s="12" t="str">
        <f>(VW!I122)</f>
        <v>35</v>
      </c>
      <c r="K1476" s="12" t="str">
        <f>(VW!J122)</f>
        <v>5x112</v>
      </c>
      <c r="L1476" s="12">
        <f>(VW!K122)</f>
        <v>66.56</v>
      </c>
      <c r="M1476" s="8" t="str">
        <f>(VW!L122)</f>
        <v>High Offset</v>
      </c>
      <c r="N1476" s="8">
        <f>(VW!M122)</f>
        <v>0</v>
      </c>
      <c r="O1476" s="9" t="str">
        <f>(VW!N122)</f>
        <v>235/35R19</v>
      </c>
      <c r="P1476" s="60" t="str">
        <f>(VW!O122)</f>
        <v>FF11</v>
      </c>
      <c r="Q1476" s="8" t="str">
        <f>(VW!P122)</f>
        <v>11H909035013TM</v>
      </c>
      <c r="R1476" s="14">
        <f>(VW!Q122)</f>
        <v>16</v>
      </c>
      <c r="S1476" s="12" t="str">
        <f>(VW!R122)</f>
        <v>19"</v>
      </c>
      <c r="T1476" s="12" t="str">
        <f>(VW!S122)</f>
        <v>9.0"</v>
      </c>
      <c r="U1476" s="12" t="str">
        <f>(VW!T122)</f>
        <v>35</v>
      </c>
      <c r="V1476" s="12" t="str">
        <f>(VW!U122)</f>
        <v>5x112</v>
      </c>
      <c r="W1476" s="12">
        <f>(VW!V122)</f>
        <v>66.56</v>
      </c>
      <c r="X1476" s="8" t="str">
        <f>(VW!W122)</f>
        <v>High Offset</v>
      </c>
      <c r="Y1476" s="8">
        <f>(VW!X122)</f>
        <v>0</v>
      </c>
      <c r="Z1476" s="9" t="str">
        <f>(VW!Y122)</f>
        <v>235/35R19</v>
      </c>
      <c r="AA1476" s="8">
        <f>(VW!Z122)</f>
        <v>0</v>
      </c>
      <c r="AB1476" s="8" t="str">
        <f>(VW!AA122)</f>
        <v>Included</v>
      </c>
      <c r="AC1476" s="8" t="str">
        <f>(VW!AB122)</f>
        <v>LBM1415027C60-ZN</v>
      </c>
      <c r="AD1476" s="8">
        <f>(VW!AC122)</f>
        <v>0</v>
      </c>
    </row>
    <row r="1477" spans="1:30" x14ac:dyDescent="0.25">
      <c r="A1477" s="7" t="s">
        <v>1977</v>
      </c>
      <c r="B1477" s="8" t="str">
        <f>(VW!A123)</f>
        <v>Passat</v>
      </c>
      <c r="C1477" s="9" t="str">
        <f>(VW!B123)</f>
        <v>2006-2015</v>
      </c>
      <c r="D1477" s="59" t="str">
        <f>(VW!C123)</f>
        <v>FF11</v>
      </c>
      <c r="E1477" s="8" t="str">
        <f>(VW!D123)</f>
        <v>Liquid Metal</v>
      </c>
      <c r="F1477" s="8" t="str">
        <f>(VW!E123)</f>
        <v>11H909035013LM</v>
      </c>
      <c r="G1477" s="14">
        <f>(VW!F123)</f>
        <v>4</v>
      </c>
      <c r="H1477" s="12" t="str">
        <f>(VW!G123)</f>
        <v>19"</v>
      </c>
      <c r="I1477" s="12" t="str">
        <f>(VW!H123)</f>
        <v>9.0"</v>
      </c>
      <c r="J1477" s="12" t="str">
        <f>(VW!I123)</f>
        <v>35</v>
      </c>
      <c r="K1477" s="12" t="str">
        <f>(VW!J123)</f>
        <v>5x112</v>
      </c>
      <c r="L1477" s="12">
        <f>(VW!K123)</f>
        <v>66.56</v>
      </c>
      <c r="M1477" s="8" t="str">
        <f>(VW!L123)</f>
        <v>High Offset</v>
      </c>
      <c r="N1477" s="8">
        <f>(VW!M123)</f>
        <v>0</v>
      </c>
      <c r="O1477" s="9" t="str">
        <f>(VW!N123)</f>
        <v>235/35R19</v>
      </c>
      <c r="P1477" s="60" t="str">
        <f>(VW!O123)</f>
        <v>FF11</v>
      </c>
      <c r="Q1477" s="8" t="str">
        <f>(VW!P123)</f>
        <v>11H909035013LM</v>
      </c>
      <c r="R1477" s="14">
        <f>(VW!Q123)</f>
        <v>4</v>
      </c>
      <c r="S1477" s="12" t="str">
        <f>(VW!R123)</f>
        <v>19"</v>
      </c>
      <c r="T1477" s="12" t="str">
        <f>(VW!S123)</f>
        <v>9.0"</v>
      </c>
      <c r="U1477" s="12" t="str">
        <f>(VW!T123)</f>
        <v>35</v>
      </c>
      <c r="V1477" s="12" t="str">
        <f>(VW!U123)</f>
        <v>5x112</v>
      </c>
      <c r="W1477" s="12">
        <f>(VW!V123)</f>
        <v>66.56</v>
      </c>
      <c r="X1477" s="8" t="str">
        <f>(VW!W123)</f>
        <v>High Offset</v>
      </c>
      <c r="Y1477" s="8">
        <f>(VW!X123)</f>
        <v>0</v>
      </c>
      <c r="Z1477" s="9" t="str">
        <f>(VW!Y123)</f>
        <v>235/35R19</v>
      </c>
      <c r="AA1477" s="8">
        <f>(VW!Z123)</f>
        <v>0</v>
      </c>
      <c r="AB1477" s="8" t="str">
        <f>(VW!AA123)</f>
        <v>Included</v>
      </c>
      <c r="AC1477" s="8" t="str">
        <f>(VW!AB123)</f>
        <v>LBM1415027C60-ZN</v>
      </c>
      <c r="AD1477" s="8">
        <f>(VW!AC123)</f>
        <v>0</v>
      </c>
    </row>
    <row r="1478" spans="1:30" x14ac:dyDescent="0.25">
      <c r="A1478" s="7" t="s">
        <v>1977</v>
      </c>
      <c r="B1478" s="8" t="str">
        <f>(VW!A124)</f>
        <v>Passat</v>
      </c>
      <c r="C1478" s="9" t="str">
        <f>(VW!B124)</f>
        <v>2006-2015</v>
      </c>
      <c r="D1478" s="59" t="str">
        <f>(VW!C124)</f>
        <v>FF11</v>
      </c>
      <c r="E1478" s="8" t="str">
        <f>(VW!D124)</f>
        <v>Tarmac</v>
      </c>
      <c r="F1478" s="8" t="str">
        <f>(VW!E124)</f>
        <v>11H009035013TM</v>
      </c>
      <c r="G1478" s="14">
        <f>(VW!F124)</f>
        <v>0</v>
      </c>
      <c r="H1478" s="12" t="str">
        <f>(VW!G124)</f>
        <v>20"</v>
      </c>
      <c r="I1478" s="12" t="str">
        <f>(VW!H124)</f>
        <v>9.0"</v>
      </c>
      <c r="J1478" s="12" t="str">
        <f>(VW!I124)</f>
        <v>35</v>
      </c>
      <c r="K1478" s="12" t="str">
        <f>(VW!J124)</f>
        <v>5x112</v>
      </c>
      <c r="L1478" s="12">
        <f>(VW!K124)</f>
        <v>66.56</v>
      </c>
      <c r="M1478" s="8" t="str">
        <f>(VW!L124)</f>
        <v>High Offset</v>
      </c>
      <c r="N1478" s="8">
        <f>(VW!M124)</f>
        <v>0</v>
      </c>
      <c r="O1478" s="9" t="str">
        <f>(VW!N124)</f>
        <v>235/30R20</v>
      </c>
      <c r="P1478" s="60" t="str">
        <f>(VW!O124)</f>
        <v>FF11</v>
      </c>
      <c r="Q1478" s="8" t="str">
        <f>(VW!P124)</f>
        <v>11H009035013TM</v>
      </c>
      <c r="R1478" s="14">
        <f>(VW!Q124)</f>
        <v>0</v>
      </c>
      <c r="S1478" s="12" t="str">
        <f>(VW!R124)</f>
        <v>20"</v>
      </c>
      <c r="T1478" s="12" t="str">
        <f>(VW!S124)</f>
        <v>9.0"</v>
      </c>
      <c r="U1478" s="12" t="str">
        <f>(VW!T124)</f>
        <v>35</v>
      </c>
      <c r="V1478" s="12" t="str">
        <f>(VW!U124)</f>
        <v>5x112</v>
      </c>
      <c r="W1478" s="12">
        <f>(VW!V124)</f>
        <v>66.56</v>
      </c>
      <c r="X1478" s="8" t="str">
        <f>(VW!W124)</f>
        <v>High Offset</v>
      </c>
      <c r="Y1478" s="8">
        <f>(VW!X124)</f>
        <v>0</v>
      </c>
      <c r="Z1478" s="9" t="str">
        <f>(VW!Y124)</f>
        <v>235/30R20</v>
      </c>
      <c r="AA1478" s="8">
        <f>(VW!Z124)</f>
        <v>0</v>
      </c>
      <c r="AB1478" s="8" t="str">
        <f>(VW!AA124)</f>
        <v>Included</v>
      </c>
      <c r="AC1478" s="8" t="str">
        <f>(VW!AB124)</f>
        <v>LBM1415027C60-ZN</v>
      </c>
      <c r="AD1478" s="8">
        <f>(VW!AC124)</f>
        <v>0</v>
      </c>
    </row>
    <row r="1479" spans="1:30" x14ac:dyDescent="0.25">
      <c r="A1479" s="7" t="s">
        <v>1977</v>
      </c>
      <c r="B1479" s="8" t="str">
        <f>(VW!A125)</f>
        <v>Passat</v>
      </c>
      <c r="C1479" s="9" t="str">
        <f>(VW!B125)</f>
        <v>2006-2015</v>
      </c>
      <c r="D1479" s="59" t="str">
        <f>(VW!C125)</f>
        <v>FF11</v>
      </c>
      <c r="E1479" s="8" t="str">
        <f>(VW!D125)</f>
        <v>Liquid Metal</v>
      </c>
      <c r="F1479" s="8" t="str">
        <f>(VW!E125)</f>
        <v>11H009035013LM</v>
      </c>
      <c r="G1479" s="14">
        <f>(VW!F125)</f>
        <v>27</v>
      </c>
      <c r="H1479" s="12" t="str">
        <f>(VW!G125)</f>
        <v>20"</v>
      </c>
      <c r="I1479" s="12" t="str">
        <f>(VW!H125)</f>
        <v>9.0"</v>
      </c>
      <c r="J1479" s="12" t="str">
        <f>(VW!I125)</f>
        <v>35</v>
      </c>
      <c r="K1479" s="12" t="str">
        <f>(VW!J125)</f>
        <v>5x112</v>
      </c>
      <c r="L1479" s="12">
        <f>(VW!K125)</f>
        <v>66.56</v>
      </c>
      <c r="M1479" s="8" t="str">
        <f>(VW!L125)</f>
        <v>High Offset</v>
      </c>
      <c r="N1479" s="8">
        <f>(VW!M125)</f>
        <v>0</v>
      </c>
      <c r="O1479" s="9" t="str">
        <f>(VW!N125)</f>
        <v>235/30R20</v>
      </c>
      <c r="P1479" s="60" t="str">
        <f>(VW!O125)</f>
        <v>FF11</v>
      </c>
      <c r="Q1479" s="8" t="str">
        <f>(VW!P125)</f>
        <v>11H009035013LM</v>
      </c>
      <c r="R1479" s="14">
        <f>(VW!Q125)</f>
        <v>27</v>
      </c>
      <c r="S1479" s="12" t="str">
        <f>(VW!R125)</f>
        <v>20"</v>
      </c>
      <c r="T1479" s="12" t="str">
        <f>(VW!S125)</f>
        <v>9.0"</v>
      </c>
      <c r="U1479" s="12" t="str">
        <f>(VW!T125)</f>
        <v>35</v>
      </c>
      <c r="V1479" s="12" t="str">
        <f>(VW!U125)</f>
        <v>5x112</v>
      </c>
      <c r="W1479" s="12">
        <f>(VW!V125)</f>
        <v>66.56</v>
      </c>
      <c r="X1479" s="8" t="str">
        <f>(VW!W125)</f>
        <v>High Offset</v>
      </c>
      <c r="Y1479" s="8">
        <f>(VW!X125)</f>
        <v>0</v>
      </c>
      <c r="Z1479" s="9" t="str">
        <f>(VW!Y125)</f>
        <v>235/30R20</v>
      </c>
      <c r="AA1479" s="8">
        <f>(VW!Z125)</f>
        <v>0</v>
      </c>
      <c r="AB1479" s="8" t="str">
        <f>(VW!AA125)</f>
        <v>Included</v>
      </c>
      <c r="AC1479" s="8" t="str">
        <f>(VW!AB125)</f>
        <v>LBM1415027C60-ZN</v>
      </c>
      <c r="AD1479" s="8">
        <f>(VW!AC125)</f>
        <v>0</v>
      </c>
    </row>
    <row r="1480" spans="1:30" x14ac:dyDescent="0.25">
      <c r="A1480" s="7" t="s">
        <v>1977</v>
      </c>
      <c r="B1480" s="8" t="str">
        <f>(VW!A126)</f>
        <v>Scirocco</v>
      </c>
      <c r="C1480" s="9" t="str">
        <f>(VW!B126)</f>
        <v>2009-2017</v>
      </c>
      <c r="D1480" s="59" t="str">
        <f>(VW!C126)</f>
        <v>FF01</v>
      </c>
      <c r="E1480" s="8" t="str">
        <f>(VW!D126)</f>
        <v>Tarmac</v>
      </c>
      <c r="F1480" s="8" t="str">
        <f>(VW!E126)</f>
        <v>01H909035013TM</v>
      </c>
      <c r="G1480" s="14">
        <f>(VW!F126)</f>
        <v>30</v>
      </c>
      <c r="H1480" s="12" t="str">
        <f>(VW!G126)</f>
        <v>19"</v>
      </c>
      <c r="I1480" s="12" t="str">
        <f>(VW!H126)</f>
        <v>9.0"</v>
      </c>
      <c r="J1480" s="12" t="str">
        <f>(VW!I126)</f>
        <v>35</v>
      </c>
      <c r="K1480" s="12" t="str">
        <f>(VW!J126)</f>
        <v>5x112</v>
      </c>
      <c r="L1480" s="12">
        <f>(VW!K126)</f>
        <v>66.56</v>
      </c>
      <c r="M1480" s="8" t="str">
        <f>(VW!L126)</f>
        <v>High Offset</v>
      </c>
      <c r="N1480" s="8">
        <f>(VW!M126)</f>
        <v>25.4</v>
      </c>
      <c r="O1480" s="9" t="str">
        <f>(VW!N126)</f>
        <v>235/35R19</v>
      </c>
      <c r="P1480" s="60" t="str">
        <f>(VW!O126)</f>
        <v>FF01</v>
      </c>
      <c r="Q1480" s="8" t="str">
        <f>(VW!P126)</f>
        <v>01H909035013TM</v>
      </c>
      <c r="R1480" s="14">
        <f>(VW!Q126)</f>
        <v>30</v>
      </c>
      <c r="S1480" s="12" t="str">
        <f>(VW!R126)</f>
        <v>19"</v>
      </c>
      <c r="T1480" s="12" t="str">
        <f>(VW!S126)</f>
        <v>9.0"</v>
      </c>
      <c r="U1480" s="12" t="str">
        <f>(VW!T126)</f>
        <v>35</v>
      </c>
      <c r="V1480" s="12" t="str">
        <f>(VW!U126)</f>
        <v>5x112</v>
      </c>
      <c r="W1480" s="12">
        <f>(VW!V126)</f>
        <v>66.56</v>
      </c>
      <c r="X1480" s="8" t="str">
        <f>(VW!W126)</f>
        <v>High Offset</v>
      </c>
      <c r="Y1480" s="8">
        <f>(VW!X126)</f>
        <v>25.4</v>
      </c>
      <c r="Z1480" s="9" t="str">
        <f>(VW!Y126)</f>
        <v>235/35R19</v>
      </c>
      <c r="AA1480" s="8">
        <f>(VW!Z126)</f>
        <v>0</v>
      </c>
      <c r="AB1480" s="8" t="str">
        <f>(VW!AA126)</f>
        <v>Included</v>
      </c>
      <c r="AC1480" s="8" t="str">
        <f>(VW!AB126)</f>
        <v>LBM1415027C60-ZN</v>
      </c>
      <c r="AD1480" s="8" t="str">
        <f>(VW!AC126)</f>
        <v>HR666-571</v>
      </c>
    </row>
    <row r="1481" spans="1:30" x14ac:dyDescent="0.25">
      <c r="A1481" s="7" t="s">
        <v>1977</v>
      </c>
      <c r="B1481" s="8" t="str">
        <f>(VW!A127)</f>
        <v>Scirocco</v>
      </c>
      <c r="C1481" s="9" t="str">
        <f>(VW!B127)</f>
        <v>2009-2017</v>
      </c>
      <c r="D1481" s="59" t="str">
        <f>(VW!C127)</f>
        <v>FF04</v>
      </c>
      <c r="E1481" s="8" t="str">
        <f>(VW!D127)</f>
        <v>Tarmac</v>
      </c>
      <c r="F1481" s="8" t="str">
        <f>(VW!E127)</f>
        <v>04H909035013TM</v>
      </c>
      <c r="G1481" s="14">
        <f>(VW!F127)</f>
        <v>23</v>
      </c>
      <c r="H1481" s="12" t="str">
        <f>(VW!G127)</f>
        <v>19"</v>
      </c>
      <c r="I1481" s="12" t="str">
        <f>(VW!H127)</f>
        <v>9.0"</v>
      </c>
      <c r="J1481" s="12" t="str">
        <f>(VW!I127)</f>
        <v>35</v>
      </c>
      <c r="K1481" s="12" t="str">
        <f>(VW!J127)</f>
        <v>5x112</v>
      </c>
      <c r="L1481" s="12">
        <f>(VW!K127)</f>
        <v>66.56</v>
      </c>
      <c r="M1481" s="8" t="str">
        <f>(VW!L127)</f>
        <v>High Offset</v>
      </c>
      <c r="N1481" s="8">
        <f>(VW!M127)</f>
        <v>24.6</v>
      </c>
      <c r="O1481" s="9" t="str">
        <f>(VW!N127)</f>
        <v>235/35R19</v>
      </c>
      <c r="P1481" s="60" t="str">
        <f>(VW!O127)</f>
        <v>FF04</v>
      </c>
      <c r="Q1481" s="8" t="str">
        <f>(VW!P127)</f>
        <v>04H909035013TM</v>
      </c>
      <c r="R1481" s="14">
        <f>(VW!Q127)</f>
        <v>23</v>
      </c>
      <c r="S1481" s="12" t="str">
        <f>(VW!R127)</f>
        <v>19"</v>
      </c>
      <c r="T1481" s="12" t="str">
        <f>(VW!S127)</f>
        <v>9.0"</v>
      </c>
      <c r="U1481" s="12" t="str">
        <f>(VW!T127)</f>
        <v>35</v>
      </c>
      <c r="V1481" s="12" t="str">
        <f>(VW!U127)</f>
        <v>5x112</v>
      </c>
      <c r="W1481" s="12">
        <f>(VW!V127)</f>
        <v>66.56</v>
      </c>
      <c r="X1481" s="8" t="str">
        <f>(VW!W127)</f>
        <v>High Offset</v>
      </c>
      <c r="Y1481" s="8">
        <f>(VW!X127)</f>
        <v>24.6</v>
      </c>
      <c r="Z1481" s="9" t="str">
        <f>(VW!Y127)</f>
        <v>235/35R19</v>
      </c>
      <c r="AA1481" s="8">
        <f>(VW!Z127)</f>
        <v>0</v>
      </c>
      <c r="AB1481" s="8" t="str">
        <f>(VW!AA127)</f>
        <v>Included</v>
      </c>
      <c r="AC1481" s="8" t="str">
        <f>(VW!AB127)</f>
        <v>LBM1415027C60-ZN</v>
      </c>
      <c r="AD1481" s="8">
        <f>(VW!AC127)</f>
        <v>0</v>
      </c>
    </row>
    <row r="1482" spans="1:30" x14ac:dyDescent="0.25">
      <c r="A1482" s="7" t="s">
        <v>1977</v>
      </c>
      <c r="B1482" s="8" t="str">
        <f>(VW!A128)</f>
        <v>Scirocco</v>
      </c>
      <c r="C1482" s="9" t="str">
        <f>(VW!B128)</f>
        <v>2009-2017</v>
      </c>
      <c r="D1482" s="59" t="str">
        <f>(VW!C128)</f>
        <v>FF04</v>
      </c>
      <c r="E1482" s="8" t="str">
        <f>(VW!D128)</f>
        <v>Liquid Metal</v>
      </c>
      <c r="F1482" s="8" t="str">
        <f>(VW!E128)</f>
        <v>04H909035013LM</v>
      </c>
      <c r="G1482" s="14">
        <f>(VW!F128)</f>
        <v>26</v>
      </c>
      <c r="H1482" s="12" t="str">
        <f>(VW!G128)</f>
        <v>19"</v>
      </c>
      <c r="I1482" s="12" t="str">
        <f>(VW!H128)</f>
        <v>9.0"</v>
      </c>
      <c r="J1482" s="12" t="str">
        <f>(VW!I128)</f>
        <v>35</v>
      </c>
      <c r="K1482" s="12" t="str">
        <f>(VW!J128)</f>
        <v>5x112</v>
      </c>
      <c r="L1482" s="12">
        <f>(VW!K128)</f>
        <v>66.56</v>
      </c>
      <c r="M1482" s="8" t="str">
        <f>(VW!L128)</f>
        <v>High Offset</v>
      </c>
      <c r="N1482" s="8">
        <f>(VW!M128)</f>
        <v>24.6</v>
      </c>
      <c r="O1482" s="9" t="str">
        <f>(VW!N128)</f>
        <v>235/35R19</v>
      </c>
      <c r="P1482" s="60" t="str">
        <f>(VW!O128)</f>
        <v>FF04</v>
      </c>
      <c r="Q1482" s="8" t="str">
        <f>(VW!P128)</f>
        <v>04H909035013LM</v>
      </c>
      <c r="R1482" s="14">
        <f>(VW!Q128)</f>
        <v>26</v>
      </c>
      <c r="S1482" s="12" t="str">
        <f>(VW!R128)</f>
        <v>19"</v>
      </c>
      <c r="T1482" s="12" t="str">
        <f>(VW!S128)</f>
        <v>9.0"</v>
      </c>
      <c r="U1482" s="12" t="str">
        <f>(VW!T128)</f>
        <v>35</v>
      </c>
      <c r="V1482" s="12" t="str">
        <f>(VW!U128)</f>
        <v>5x112</v>
      </c>
      <c r="W1482" s="12">
        <f>(VW!V128)</f>
        <v>66.56</v>
      </c>
      <c r="X1482" s="8" t="str">
        <f>(VW!W128)</f>
        <v>High Offset</v>
      </c>
      <c r="Y1482" s="8">
        <f>(VW!X128)</f>
        <v>24.6</v>
      </c>
      <c r="Z1482" s="9" t="str">
        <f>(VW!Y128)</f>
        <v>235/35R19</v>
      </c>
      <c r="AA1482" s="8">
        <f>(VW!Z128)</f>
        <v>0</v>
      </c>
      <c r="AB1482" s="8">
        <f>(VW!AA128)</f>
        <v>0</v>
      </c>
      <c r="AC1482" s="8" t="str">
        <f>(VW!AB128)</f>
        <v>LBM1415027C60-ZN</v>
      </c>
      <c r="AD1482" s="8">
        <f>(VW!AC128)</f>
        <v>0</v>
      </c>
    </row>
    <row r="1483" spans="1:30" x14ac:dyDescent="0.25">
      <c r="A1483" s="7" t="s">
        <v>1977</v>
      </c>
      <c r="B1483" s="8" t="str">
        <f>(VW!A129)</f>
        <v>Scirocco</v>
      </c>
      <c r="C1483" s="9" t="str">
        <f>(VW!B129)</f>
        <v>2009-2017</v>
      </c>
      <c r="D1483" s="59" t="str">
        <f>(VW!C129)</f>
        <v>FF10</v>
      </c>
      <c r="E1483" s="8" t="str">
        <f>(VW!D129)</f>
        <v>Tarmac</v>
      </c>
      <c r="F1483" s="8" t="str">
        <f>(VW!E129)</f>
        <v>10H909035013TM</v>
      </c>
      <c r="G1483" s="14">
        <f>(VW!F129)</f>
        <v>4</v>
      </c>
      <c r="H1483" s="12" t="str">
        <f>(VW!G129)</f>
        <v>19"</v>
      </c>
      <c r="I1483" s="12" t="str">
        <f>(VW!H129)</f>
        <v>9.0"</v>
      </c>
      <c r="J1483" s="12" t="str">
        <f>(VW!I129)</f>
        <v>35</v>
      </c>
      <c r="K1483" s="12" t="str">
        <f>(VW!J129)</f>
        <v>5x112</v>
      </c>
      <c r="L1483" s="12">
        <f>(VW!K129)</f>
        <v>66.56</v>
      </c>
      <c r="M1483" s="8" t="str">
        <f>(VW!L129)</f>
        <v>High Offset</v>
      </c>
      <c r="N1483" s="8">
        <f>(VW!M129)</f>
        <v>0</v>
      </c>
      <c r="O1483" s="9" t="str">
        <f>(VW!N129)</f>
        <v>235/35R19</v>
      </c>
      <c r="P1483" s="60" t="str">
        <f>(VW!O129)</f>
        <v>FF10</v>
      </c>
      <c r="Q1483" s="8" t="str">
        <f>(VW!P129)</f>
        <v>10H909035013TM</v>
      </c>
      <c r="R1483" s="14">
        <f>(VW!Q129)</f>
        <v>4</v>
      </c>
      <c r="S1483" s="12" t="str">
        <f>(VW!R129)</f>
        <v>19"</v>
      </c>
      <c r="T1483" s="12" t="str">
        <f>(VW!S129)</f>
        <v>9.0"</v>
      </c>
      <c r="U1483" s="12" t="str">
        <f>(VW!T129)</f>
        <v>35</v>
      </c>
      <c r="V1483" s="12" t="str">
        <f>(VW!U129)</f>
        <v>5x112</v>
      </c>
      <c r="W1483" s="12">
        <f>(VW!V129)</f>
        <v>66.56</v>
      </c>
      <c r="X1483" s="8" t="str">
        <f>(VW!W129)</f>
        <v>High Offset</v>
      </c>
      <c r="Y1483" s="8">
        <f>(VW!X129)</f>
        <v>0</v>
      </c>
      <c r="Z1483" s="9" t="str">
        <f>(VW!Y129)</f>
        <v>235/35R19</v>
      </c>
      <c r="AA1483" s="8" t="str">
        <f>(VW!Z129)</f>
        <v>F2 Fitment</v>
      </c>
      <c r="AB1483" s="8" t="str">
        <f>(VW!AA129)</f>
        <v>Included</v>
      </c>
      <c r="AC1483" s="8" t="str">
        <f>(VW!AB129)</f>
        <v>LBM1415027C60-ZN</v>
      </c>
      <c r="AD1483" s="8">
        <f>(VW!AC129)</f>
        <v>0</v>
      </c>
    </row>
    <row r="1484" spans="1:30" x14ac:dyDescent="0.25">
      <c r="A1484" s="7" t="s">
        <v>1977</v>
      </c>
      <c r="B1484" s="8" t="str">
        <f>(VW!A130)</f>
        <v>Scirocco</v>
      </c>
      <c r="C1484" s="9" t="str">
        <f>(VW!B130)</f>
        <v>2009-2017</v>
      </c>
      <c r="D1484" s="59" t="str">
        <f>(VW!C130)</f>
        <v>FF10</v>
      </c>
      <c r="E1484" s="8" t="str">
        <f>(VW!D130)</f>
        <v>Liquid Metal</v>
      </c>
      <c r="F1484" s="8" t="str">
        <f>(VW!E130)</f>
        <v>10H909035013LM</v>
      </c>
      <c r="G1484" s="14">
        <f>(VW!F130)</f>
        <v>0</v>
      </c>
      <c r="H1484" s="12" t="str">
        <f>(VW!G130)</f>
        <v>19"</v>
      </c>
      <c r="I1484" s="12" t="str">
        <f>(VW!H130)</f>
        <v>9.0"</v>
      </c>
      <c r="J1484" s="12" t="str">
        <f>(VW!I130)</f>
        <v>35</v>
      </c>
      <c r="K1484" s="12" t="str">
        <f>(VW!J130)</f>
        <v>5x112</v>
      </c>
      <c r="L1484" s="12">
        <f>(VW!K130)</f>
        <v>66.56</v>
      </c>
      <c r="M1484" s="8" t="str">
        <f>(VW!L130)</f>
        <v>High Offset</v>
      </c>
      <c r="N1484" s="8">
        <f>(VW!M130)</f>
        <v>0</v>
      </c>
      <c r="O1484" s="9" t="str">
        <f>(VW!N130)</f>
        <v>235/35R19</v>
      </c>
      <c r="P1484" s="60" t="str">
        <f>(VW!O130)</f>
        <v>FF10</v>
      </c>
      <c r="Q1484" s="8" t="str">
        <f>(VW!P130)</f>
        <v>10H909035013LM</v>
      </c>
      <c r="R1484" s="14">
        <f>(VW!Q130)</f>
        <v>0</v>
      </c>
      <c r="S1484" s="12" t="str">
        <f>(VW!R130)</f>
        <v>19"</v>
      </c>
      <c r="T1484" s="12" t="str">
        <f>(VW!S130)</f>
        <v>9.0"</v>
      </c>
      <c r="U1484" s="12" t="str">
        <f>(VW!T130)</f>
        <v>35</v>
      </c>
      <c r="V1484" s="12" t="str">
        <f>(VW!U130)</f>
        <v>5x112</v>
      </c>
      <c r="W1484" s="12">
        <f>(VW!V130)</f>
        <v>66.56</v>
      </c>
      <c r="X1484" s="8" t="str">
        <f>(VW!W130)</f>
        <v>High Offset</v>
      </c>
      <c r="Y1484" s="8">
        <f>(VW!X130)</f>
        <v>0</v>
      </c>
      <c r="Z1484" s="9" t="str">
        <f>(VW!Y130)</f>
        <v>235/35R19</v>
      </c>
      <c r="AA1484" s="8">
        <f>(VW!Z130)</f>
        <v>0</v>
      </c>
      <c r="AB1484" s="8" t="str">
        <f>(VW!AA130)</f>
        <v>Included</v>
      </c>
      <c r="AC1484" s="8" t="str">
        <f>(VW!AB130)</f>
        <v>LBM1415027C60-ZN</v>
      </c>
      <c r="AD1484" s="8">
        <f>(VW!AC130)</f>
        <v>0</v>
      </c>
    </row>
    <row r="1485" spans="1:30" x14ac:dyDescent="0.25">
      <c r="A1485" s="7" t="s">
        <v>1977</v>
      </c>
      <c r="B1485" s="8" t="str">
        <f>(VW!A131)</f>
        <v>Scirocco</v>
      </c>
      <c r="C1485" s="9" t="str">
        <f>(VW!B131)</f>
        <v>2009-2017</v>
      </c>
      <c r="D1485" s="59" t="str">
        <f>(VW!C131)</f>
        <v>FF11</v>
      </c>
      <c r="E1485" s="8" t="str">
        <f>(VW!D131)</f>
        <v>Tarmac</v>
      </c>
      <c r="F1485" s="8" t="str">
        <f>(VW!E131)</f>
        <v>11H909035013TM</v>
      </c>
      <c r="G1485" s="14">
        <f>(VW!F131)</f>
        <v>16</v>
      </c>
      <c r="H1485" s="12" t="str">
        <f>(VW!G131)</f>
        <v>19"</v>
      </c>
      <c r="I1485" s="12" t="str">
        <f>(VW!H131)</f>
        <v>9.0"</v>
      </c>
      <c r="J1485" s="12" t="str">
        <f>(VW!I131)</f>
        <v>35</v>
      </c>
      <c r="K1485" s="12" t="str">
        <f>(VW!J131)</f>
        <v>5x112</v>
      </c>
      <c r="L1485" s="12">
        <f>(VW!K131)</f>
        <v>66.56</v>
      </c>
      <c r="M1485" s="8" t="str">
        <f>(VW!L131)</f>
        <v>High Offset</v>
      </c>
      <c r="N1485" s="8">
        <f>(VW!M131)</f>
        <v>0</v>
      </c>
      <c r="O1485" s="9" t="str">
        <f>(VW!N131)</f>
        <v>235/35R19</v>
      </c>
      <c r="P1485" s="60" t="str">
        <f>(VW!O131)</f>
        <v>FF11</v>
      </c>
      <c r="Q1485" s="8" t="str">
        <f>(VW!P131)</f>
        <v>11H909035013TM</v>
      </c>
      <c r="R1485" s="14">
        <f>(VW!Q131)</f>
        <v>16</v>
      </c>
      <c r="S1485" s="12" t="str">
        <f>(VW!R131)</f>
        <v>19"</v>
      </c>
      <c r="T1485" s="12" t="str">
        <f>(VW!S131)</f>
        <v>9.0"</v>
      </c>
      <c r="U1485" s="12" t="str">
        <f>(VW!T131)</f>
        <v>35</v>
      </c>
      <c r="V1485" s="12" t="str">
        <f>(VW!U131)</f>
        <v>5x112</v>
      </c>
      <c r="W1485" s="12">
        <f>(VW!V131)</f>
        <v>66.56</v>
      </c>
      <c r="X1485" s="8" t="str">
        <f>(VW!W131)</f>
        <v>High Offset</v>
      </c>
      <c r="Y1485" s="8">
        <f>(VW!X131)</f>
        <v>0</v>
      </c>
      <c r="Z1485" s="9" t="str">
        <f>(VW!Y131)</f>
        <v>235/35R19</v>
      </c>
      <c r="AA1485" s="8" t="str">
        <f>(VW!Z131)</f>
        <v>F2 Fitment</v>
      </c>
      <c r="AB1485" s="8" t="str">
        <f>(VW!AA131)</f>
        <v>Included</v>
      </c>
      <c r="AC1485" s="8" t="str">
        <f>(VW!AB131)</f>
        <v>LBM1415027C60-ZN</v>
      </c>
      <c r="AD1485" s="8">
        <f>(VW!AC131)</f>
        <v>0</v>
      </c>
    </row>
    <row r="1486" spans="1:30" x14ac:dyDescent="0.25">
      <c r="A1486" s="7" t="s">
        <v>1977</v>
      </c>
      <c r="B1486" s="8" t="str">
        <f>(VW!A132)</f>
        <v>Scirocco</v>
      </c>
      <c r="C1486" s="9" t="str">
        <f>(VW!B132)</f>
        <v>2009-2017</v>
      </c>
      <c r="D1486" s="59" t="str">
        <f>(VW!C132)</f>
        <v>FF11</v>
      </c>
      <c r="E1486" s="8" t="str">
        <f>(VW!D132)</f>
        <v>Liquid Metal</v>
      </c>
      <c r="F1486" s="8" t="str">
        <f>(VW!E132)</f>
        <v>11H909035013LM</v>
      </c>
      <c r="G1486" s="14">
        <f>(VW!F132)</f>
        <v>4</v>
      </c>
      <c r="H1486" s="12" t="str">
        <f>(VW!G132)</f>
        <v>19"</v>
      </c>
      <c r="I1486" s="12" t="str">
        <f>(VW!H132)</f>
        <v>9.0"</v>
      </c>
      <c r="J1486" s="12" t="str">
        <f>(VW!I132)</f>
        <v>35</v>
      </c>
      <c r="K1486" s="12" t="str">
        <f>(VW!J132)</f>
        <v>5x112</v>
      </c>
      <c r="L1486" s="12">
        <f>(VW!K132)</f>
        <v>66.56</v>
      </c>
      <c r="M1486" s="8" t="str">
        <f>(VW!L132)</f>
        <v>High Offset</v>
      </c>
      <c r="N1486" s="8">
        <f>(VW!M132)</f>
        <v>0</v>
      </c>
      <c r="O1486" s="9" t="str">
        <f>(VW!N132)</f>
        <v>235/35R19</v>
      </c>
      <c r="P1486" s="60" t="str">
        <f>(VW!O132)</f>
        <v>FF11</v>
      </c>
      <c r="Q1486" s="8" t="str">
        <f>(VW!P132)</f>
        <v>11H909035013LM</v>
      </c>
      <c r="R1486" s="14">
        <f>(VW!Q132)</f>
        <v>4</v>
      </c>
      <c r="S1486" s="12" t="str">
        <f>(VW!R132)</f>
        <v>19"</v>
      </c>
      <c r="T1486" s="12" t="str">
        <f>(VW!S132)</f>
        <v>9.0"</v>
      </c>
      <c r="U1486" s="12" t="str">
        <f>(VW!T132)</f>
        <v>35</v>
      </c>
      <c r="V1486" s="12" t="str">
        <f>(VW!U132)</f>
        <v>5x112</v>
      </c>
      <c r="W1486" s="12">
        <f>(VW!V132)</f>
        <v>66.56</v>
      </c>
      <c r="X1486" s="8" t="str">
        <f>(VW!W132)</f>
        <v>High Offset</v>
      </c>
      <c r="Y1486" s="8">
        <f>(VW!X132)</f>
        <v>0</v>
      </c>
      <c r="Z1486" s="9" t="str">
        <f>(VW!Y132)</f>
        <v>235/35R19</v>
      </c>
      <c r="AA1486" s="8">
        <f>(VW!Z132)</f>
        <v>0</v>
      </c>
      <c r="AB1486" s="8" t="str">
        <f>(VW!AA132)</f>
        <v>Included</v>
      </c>
      <c r="AC1486" s="8" t="str">
        <f>(VW!AB132)</f>
        <v>LBM1415027C60-ZN</v>
      </c>
      <c r="AD1486" s="8">
        <f>(VW!AC132)</f>
        <v>0</v>
      </c>
    </row>
    <row r="1487" spans="1:30" x14ac:dyDescent="0.25">
      <c r="A1487" s="7" t="s">
        <v>1977</v>
      </c>
      <c r="B1487" s="8" t="str">
        <f>(VW!A133)</f>
        <v>Tiguan</v>
      </c>
      <c r="C1487" s="9" t="str">
        <f>(VW!B133)</f>
        <v>2007-2017</v>
      </c>
      <c r="D1487" s="59" t="str">
        <f>(VW!C133)</f>
        <v>FF01</v>
      </c>
      <c r="E1487" s="8" t="str">
        <f>(VW!D133)</f>
        <v>Tarmac</v>
      </c>
      <c r="F1487" s="8" t="str">
        <f>(VW!E133)</f>
        <v>01H909035013TM</v>
      </c>
      <c r="G1487" s="14">
        <f>(VW!F133)</f>
        <v>30</v>
      </c>
      <c r="H1487" s="12" t="str">
        <f>(VW!G133)</f>
        <v>19"</v>
      </c>
      <c r="I1487" s="12" t="str">
        <f>(VW!H133)</f>
        <v>9.0"</v>
      </c>
      <c r="J1487" s="12" t="str">
        <f>(VW!I133)</f>
        <v>35</v>
      </c>
      <c r="K1487" s="12" t="str">
        <f>(VW!J133)</f>
        <v>5x112</v>
      </c>
      <c r="L1487" s="12">
        <f>(VW!K133)</f>
        <v>66.56</v>
      </c>
      <c r="M1487" s="8" t="str">
        <f>(VW!L133)</f>
        <v>High Offset</v>
      </c>
      <c r="N1487" s="8">
        <f>(VW!M133)</f>
        <v>25.4</v>
      </c>
      <c r="O1487" s="9" t="str">
        <f>(VW!N133)</f>
        <v>255/40R19</v>
      </c>
      <c r="P1487" s="60" t="str">
        <f>(VW!O133)</f>
        <v>FF01</v>
      </c>
      <c r="Q1487" s="8" t="str">
        <f>(VW!P133)</f>
        <v>01H909035013TM</v>
      </c>
      <c r="R1487" s="14">
        <f>(VW!Q133)</f>
        <v>30</v>
      </c>
      <c r="S1487" s="12" t="str">
        <f>(VW!R133)</f>
        <v>19"</v>
      </c>
      <c r="T1487" s="12" t="str">
        <f>(VW!S133)</f>
        <v>9.0"</v>
      </c>
      <c r="U1487" s="12" t="str">
        <f>(VW!T133)</f>
        <v>35</v>
      </c>
      <c r="V1487" s="12" t="str">
        <f>(VW!U133)</f>
        <v>5x112</v>
      </c>
      <c r="W1487" s="12">
        <f>(VW!V133)</f>
        <v>66.56</v>
      </c>
      <c r="X1487" s="8" t="str">
        <f>(VW!W133)</f>
        <v>High Offset</v>
      </c>
      <c r="Y1487" s="8">
        <f>(VW!X133)</f>
        <v>25.4</v>
      </c>
      <c r="Z1487" s="9" t="str">
        <f>(VW!Y133)</f>
        <v>255/40R19</v>
      </c>
      <c r="AA1487" s="8">
        <f>(VW!Z133)</f>
        <v>0</v>
      </c>
      <c r="AB1487" s="8" t="str">
        <f>(VW!AA133)</f>
        <v>Included</v>
      </c>
      <c r="AC1487" s="8" t="str">
        <f>(VW!AB133)</f>
        <v>LBM1415027C60-ZN</v>
      </c>
      <c r="AD1487" s="8" t="str">
        <f>(VW!AC133)</f>
        <v>HR666-571</v>
      </c>
    </row>
    <row r="1488" spans="1:30" x14ac:dyDescent="0.25">
      <c r="A1488" s="7" t="s">
        <v>1977</v>
      </c>
      <c r="B1488" s="8" t="str">
        <f>(VW!A134)</f>
        <v>Tiguan</v>
      </c>
      <c r="C1488" s="9" t="str">
        <f>(VW!B134)</f>
        <v>2007-2017</v>
      </c>
      <c r="D1488" s="59" t="str">
        <f>(VW!C134)</f>
        <v>FF01</v>
      </c>
      <c r="E1488" s="8" t="str">
        <f>(VW!D134)</f>
        <v>Tarmac</v>
      </c>
      <c r="F1488" s="8" t="str">
        <f>(VW!E134)</f>
        <v>01H009035013TM</v>
      </c>
      <c r="G1488" s="14">
        <f>(VW!F134)</f>
        <v>19</v>
      </c>
      <c r="H1488" s="12" t="str">
        <f>(VW!G134)</f>
        <v>20"</v>
      </c>
      <c r="I1488" s="12" t="str">
        <f>(VW!H134)</f>
        <v>9.0"</v>
      </c>
      <c r="J1488" s="12" t="str">
        <f>(VW!I134)</f>
        <v>35</v>
      </c>
      <c r="K1488" s="12" t="str">
        <f>(VW!J134)</f>
        <v>5x112</v>
      </c>
      <c r="L1488" s="12">
        <f>(VW!K134)</f>
        <v>66.56</v>
      </c>
      <c r="M1488" s="8" t="str">
        <f>(VW!L134)</f>
        <v>High Offset</v>
      </c>
      <c r="N1488" s="8">
        <f>(VW!M134)</f>
        <v>26.8</v>
      </c>
      <c r="O1488" s="9" t="str">
        <f>(VW!N134)</f>
        <v>255/35R20</v>
      </c>
      <c r="P1488" s="60" t="str">
        <f>(VW!O134)</f>
        <v>FF01</v>
      </c>
      <c r="Q1488" s="8" t="str">
        <f>(VW!P134)</f>
        <v>01H009035013TM</v>
      </c>
      <c r="R1488" s="14">
        <f>(VW!Q134)</f>
        <v>19</v>
      </c>
      <c r="S1488" s="12" t="str">
        <f>(VW!R134)</f>
        <v>20"</v>
      </c>
      <c r="T1488" s="12" t="str">
        <f>(VW!S134)</f>
        <v>9.0"</v>
      </c>
      <c r="U1488" s="12" t="str">
        <f>(VW!T134)</f>
        <v>35</v>
      </c>
      <c r="V1488" s="12" t="str">
        <f>(VW!U134)</f>
        <v>5x112</v>
      </c>
      <c r="W1488" s="12">
        <f>(VW!V134)</f>
        <v>66.56</v>
      </c>
      <c r="X1488" s="8" t="str">
        <f>(VW!W134)</f>
        <v>High Offset</v>
      </c>
      <c r="Y1488" s="8">
        <f>(VW!X134)</f>
        <v>26.8</v>
      </c>
      <c r="Z1488" s="9" t="str">
        <f>(VW!Y134)</f>
        <v>255/35R20</v>
      </c>
      <c r="AA1488" s="8">
        <f>(VW!Z134)</f>
        <v>0</v>
      </c>
      <c r="AB1488" s="8" t="str">
        <f>(VW!AA134)</f>
        <v>Included</v>
      </c>
      <c r="AC1488" s="8" t="str">
        <f>(VW!AB134)</f>
        <v>LBM1415027C60-ZN</v>
      </c>
      <c r="AD1488" s="8" t="str">
        <f>(VW!AC134)</f>
        <v>HR666-571</v>
      </c>
    </row>
    <row r="1489" spans="1:30" x14ac:dyDescent="0.25">
      <c r="A1489" s="7" t="s">
        <v>1977</v>
      </c>
      <c r="B1489" s="8" t="str">
        <f>(VW!A135)</f>
        <v>Tiguan</v>
      </c>
      <c r="C1489" s="9" t="str">
        <f>(VW!B135)</f>
        <v>2007-2017</v>
      </c>
      <c r="D1489" s="59" t="str">
        <f>(VW!C135)</f>
        <v>FF04</v>
      </c>
      <c r="E1489" s="8" t="str">
        <f>(VW!D135)</f>
        <v>Tarmac</v>
      </c>
      <c r="F1489" s="8" t="str">
        <f>(VW!E135)</f>
        <v>04H909035013TM</v>
      </c>
      <c r="G1489" s="14">
        <f>(VW!F135)</f>
        <v>23</v>
      </c>
      <c r="H1489" s="12" t="str">
        <f>(VW!G135)</f>
        <v>19"</v>
      </c>
      <c r="I1489" s="12" t="str">
        <f>(VW!H135)</f>
        <v>9.0"</v>
      </c>
      <c r="J1489" s="12" t="str">
        <f>(VW!I135)</f>
        <v>35</v>
      </c>
      <c r="K1489" s="12" t="str">
        <f>(VW!J135)</f>
        <v>5x112</v>
      </c>
      <c r="L1489" s="12">
        <f>(VW!K135)</f>
        <v>66.56</v>
      </c>
      <c r="M1489" s="8" t="str">
        <f>(VW!L135)</f>
        <v>High Offset</v>
      </c>
      <c r="N1489" s="8">
        <f>(VW!M135)</f>
        <v>24.6</v>
      </c>
      <c r="O1489" s="9" t="str">
        <f>(VW!N135)</f>
        <v>255/40R19</v>
      </c>
      <c r="P1489" s="60" t="str">
        <f>(VW!O135)</f>
        <v>FF04</v>
      </c>
      <c r="Q1489" s="8" t="str">
        <f>(VW!P135)</f>
        <v>04H909035013TM</v>
      </c>
      <c r="R1489" s="14">
        <f>(VW!Q135)</f>
        <v>23</v>
      </c>
      <c r="S1489" s="12" t="str">
        <f>(VW!R135)</f>
        <v>19"</v>
      </c>
      <c r="T1489" s="12" t="str">
        <f>(VW!S135)</f>
        <v>9.0"</v>
      </c>
      <c r="U1489" s="12" t="str">
        <f>(VW!T135)</f>
        <v>35</v>
      </c>
      <c r="V1489" s="12" t="str">
        <f>(VW!U135)</f>
        <v>5x112</v>
      </c>
      <c r="W1489" s="12">
        <f>(VW!V135)</f>
        <v>66.56</v>
      </c>
      <c r="X1489" s="8" t="str">
        <f>(VW!W135)</f>
        <v>High Offset</v>
      </c>
      <c r="Y1489" s="8">
        <f>(VW!X135)</f>
        <v>24.6</v>
      </c>
      <c r="Z1489" s="9" t="str">
        <f>(VW!Y135)</f>
        <v>255/40R19</v>
      </c>
      <c r="AA1489" s="8">
        <f>(VW!Z135)</f>
        <v>0</v>
      </c>
      <c r="AB1489" s="8" t="str">
        <f>(VW!AA135)</f>
        <v>Included</v>
      </c>
      <c r="AC1489" s="8" t="str">
        <f>(VW!AB135)</f>
        <v>LBM1415027C60-ZN</v>
      </c>
      <c r="AD1489" s="8">
        <f>(VW!AC135)</f>
        <v>0</v>
      </c>
    </row>
    <row r="1490" spans="1:30" x14ac:dyDescent="0.25">
      <c r="A1490" s="7" t="s">
        <v>1977</v>
      </c>
      <c r="B1490" s="8" t="str">
        <f>(VW!A136)</f>
        <v>Tiguan</v>
      </c>
      <c r="C1490" s="9" t="str">
        <f>(VW!B136)</f>
        <v>2007-2017</v>
      </c>
      <c r="D1490" s="59" t="str">
        <f>(VW!C136)</f>
        <v>FF04</v>
      </c>
      <c r="E1490" s="8" t="str">
        <f>(VW!D136)</f>
        <v>Liquid Metal</v>
      </c>
      <c r="F1490" s="8" t="str">
        <f>(VW!E136)</f>
        <v>04H909035013LM</v>
      </c>
      <c r="G1490" s="14">
        <f>(VW!F136)</f>
        <v>26</v>
      </c>
      <c r="H1490" s="12" t="str">
        <f>(VW!G136)</f>
        <v>19"</v>
      </c>
      <c r="I1490" s="12" t="str">
        <f>(VW!H136)</f>
        <v>9.0"</v>
      </c>
      <c r="J1490" s="12" t="str">
        <f>(VW!I136)</f>
        <v>35</v>
      </c>
      <c r="K1490" s="12" t="str">
        <f>(VW!J136)</f>
        <v>5x112</v>
      </c>
      <c r="L1490" s="12">
        <f>(VW!K136)</f>
        <v>66.56</v>
      </c>
      <c r="M1490" s="8" t="str">
        <f>(VW!L136)</f>
        <v>High Offset</v>
      </c>
      <c r="N1490" s="8">
        <f>(VW!M136)</f>
        <v>24.6</v>
      </c>
      <c r="O1490" s="9" t="str">
        <f>(VW!N136)</f>
        <v>255/40R19</v>
      </c>
      <c r="P1490" s="60" t="str">
        <f>(VW!O136)</f>
        <v>FF04</v>
      </c>
      <c r="Q1490" s="8" t="str">
        <f>(VW!P136)</f>
        <v>04H909035013LM</v>
      </c>
      <c r="R1490" s="14">
        <f>(VW!Q136)</f>
        <v>26</v>
      </c>
      <c r="S1490" s="12" t="str">
        <f>(VW!R136)</f>
        <v>19"</v>
      </c>
      <c r="T1490" s="12" t="str">
        <f>(VW!S136)</f>
        <v>9.0"</v>
      </c>
      <c r="U1490" s="12" t="str">
        <f>(VW!T136)</f>
        <v>35</v>
      </c>
      <c r="V1490" s="12" t="str">
        <f>(VW!U136)</f>
        <v>5x112</v>
      </c>
      <c r="W1490" s="12">
        <f>(VW!V136)</f>
        <v>66.56</v>
      </c>
      <c r="X1490" s="8" t="str">
        <f>(VW!W136)</f>
        <v>High Offset</v>
      </c>
      <c r="Y1490" s="8">
        <f>(VW!X136)</f>
        <v>24.6</v>
      </c>
      <c r="Z1490" s="9" t="str">
        <f>(VW!Y136)</f>
        <v>255/40R19</v>
      </c>
      <c r="AA1490" s="8">
        <f>(VW!Z136)</f>
        <v>0</v>
      </c>
      <c r="AB1490" s="8">
        <f>(VW!AA136)</f>
        <v>0</v>
      </c>
      <c r="AC1490" s="8" t="str">
        <f>(VW!AB136)</f>
        <v>LBM1415027C60-ZN</v>
      </c>
      <c r="AD1490" s="8">
        <f>(VW!AC136)</f>
        <v>0</v>
      </c>
    </row>
    <row r="1491" spans="1:30" x14ac:dyDescent="0.25">
      <c r="A1491" s="7" t="s">
        <v>1977</v>
      </c>
      <c r="B1491" s="8" t="str">
        <f>(VW!A137)</f>
        <v>Tiguan</v>
      </c>
      <c r="C1491" s="9" t="str">
        <f>(VW!B137)</f>
        <v>2007-2017</v>
      </c>
      <c r="D1491" s="59" t="str">
        <f>(VW!C137)</f>
        <v>FF04</v>
      </c>
      <c r="E1491" s="8" t="str">
        <f>(VW!D137)</f>
        <v>Tarmac</v>
      </c>
      <c r="F1491" s="8" t="str">
        <f>(VW!E137)</f>
        <v>04H009535013TM</v>
      </c>
      <c r="G1491" s="14">
        <f>(VW!F137)</f>
        <v>37</v>
      </c>
      <c r="H1491" s="12" t="str">
        <f>(VW!G137)</f>
        <v>20"</v>
      </c>
      <c r="I1491" s="12" t="str">
        <f>(VW!H137)</f>
        <v>9.5"</v>
      </c>
      <c r="J1491" s="12" t="str">
        <f>(VW!I137)</f>
        <v>35</v>
      </c>
      <c r="K1491" s="12" t="str">
        <f>(VW!J137)</f>
        <v>5x112</v>
      </c>
      <c r="L1491" s="12">
        <f>(VW!K137)</f>
        <v>66.56</v>
      </c>
      <c r="M1491" s="8" t="str">
        <f>(VW!L137)</f>
        <v>High Offset</v>
      </c>
      <c r="N1491" s="8">
        <f>(VW!M137)</f>
        <v>26.4</v>
      </c>
      <c r="O1491" s="9" t="str">
        <f>(VW!N137)</f>
        <v>255/35R20</v>
      </c>
      <c r="P1491" s="60" t="str">
        <f>(VW!O137)</f>
        <v>FF04</v>
      </c>
      <c r="Q1491" s="8" t="str">
        <f>(VW!P137)</f>
        <v>04H009535013TM</v>
      </c>
      <c r="R1491" s="14">
        <f>(VW!Q137)</f>
        <v>37</v>
      </c>
      <c r="S1491" s="12" t="str">
        <f>(VW!R137)</f>
        <v>20"</v>
      </c>
      <c r="T1491" s="12" t="str">
        <f>(VW!S137)</f>
        <v>9.5"</v>
      </c>
      <c r="U1491" s="12" t="str">
        <f>(VW!T137)</f>
        <v>35</v>
      </c>
      <c r="V1491" s="12" t="str">
        <f>(VW!U137)</f>
        <v>5x112</v>
      </c>
      <c r="W1491" s="12">
        <f>(VW!V137)</f>
        <v>66.56</v>
      </c>
      <c r="X1491" s="8" t="str">
        <f>(VW!W137)</f>
        <v>High Offset</v>
      </c>
      <c r="Y1491" s="8">
        <f>(VW!X137)</f>
        <v>26.4</v>
      </c>
      <c r="Z1491" s="9" t="str">
        <f>(VW!Y137)</f>
        <v>255/35R20</v>
      </c>
      <c r="AA1491" s="8">
        <f>(VW!Z137)</f>
        <v>0</v>
      </c>
      <c r="AB1491" s="8" t="str">
        <f>(VW!AA137)</f>
        <v>Included</v>
      </c>
      <c r="AC1491" s="8" t="str">
        <f>(VW!AB137)</f>
        <v>LBM1415027C60-ZN</v>
      </c>
      <c r="AD1491" s="8">
        <f>(VW!AC137)</f>
        <v>0</v>
      </c>
    </row>
    <row r="1492" spans="1:30" x14ac:dyDescent="0.25">
      <c r="A1492" s="7" t="s">
        <v>1977</v>
      </c>
      <c r="B1492" s="8" t="str">
        <f>(VW!A138)</f>
        <v>Tiguan</v>
      </c>
      <c r="C1492" s="9" t="str">
        <f>(VW!B138)</f>
        <v>2007-2017</v>
      </c>
      <c r="D1492" s="59" t="str">
        <f>(VW!C138)</f>
        <v>FF04</v>
      </c>
      <c r="E1492" s="8" t="str">
        <f>(VW!D138)</f>
        <v>Liquid Metal</v>
      </c>
      <c r="F1492" s="8" t="str">
        <f>(VW!E138)</f>
        <v>04H009535013LM</v>
      </c>
      <c r="G1492" s="14">
        <f>(VW!F138)</f>
        <v>13</v>
      </c>
      <c r="H1492" s="12" t="str">
        <f>(VW!G138)</f>
        <v>20"</v>
      </c>
      <c r="I1492" s="12" t="str">
        <f>(VW!H138)</f>
        <v>9.5"</v>
      </c>
      <c r="J1492" s="12" t="str">
        <f>(VW!I138)</f>
        <v>35</v>
      </c>
      <c r="K1492" s="12" t="str">
        <f>(VW!J138)</f>
        <v>5x112</v>
      </c>
      <c r="L1492" s="12">
        <f>(VW!K138)</f>
        <v>66.56</v>
      </c>
      <c r="M1492" s="8" t="str">
        <f>(VW!L138)</f>
        <v>High Offset</v>
      </c>
      <c r="N1492" s="8">
        <f>(VW!M138)</f>
        <v>26.4</v>
      </c>
      <c r="O1492" s="9" t="str">
        <f>(VW!N138)</f>
        <v>255/35R20</v>
      </c>
      <c r="P1492" s="60" t="str">
        <f>(VW!O138)</f>
        <v>FF04</v>
      </c>
      <c r="Q1492" s="8" t="str">
        <f>(VW!P138)</f>
        <v>04H009535013LM</v>
      </c>
      <c r="R1492" s="14">
        <f>(VW!Q138)</f>
        <v>13</v>
      </c>
      <c r="S1492" s="12" t="str">
        <f>(VW!R138)</f>
        <v>20"</v>
      </c>
      <c r="T1492" s="12" t="str">
        <f>(VW!S138)</f>
        <v>9.5"</v>
      </c>
      <c r="U1492" s="12" t="str">
        <f>(VW!T138)</f>
        <v>35</v>
      </c>
      <c r="V1492" s="12" t="str">
        <f>(VW!U138)</f>
        <v>5x112</v>
      </c>
      <c r="W1492" s="12">
        <f>(VW!V138)</f>
        <v>66.56</v>
      </c>
      <c r="X1492" s="8" t="str">
        <f>(VW!W138)</f>
        <v>High Offset</v>
      </c>
      <c r="Y1492" s="8">
        <f>(VW!X138)</f>
        <v>26.4</v>
      </c>
      <c r="Z1492" s="9" t="str">
        <f>(VW!Y138)</f>
        <v>255/35R20</v>
      </c>
      <c r="AA1492" s="8">
        <f>(VW!Z138)</f>
        <v>0</v>
      </c>
      <c r="AB1492" s="8">
        <f>(VW!AA138)</f>
        <v>0</v>
      </c>
      <c r="AC1492" s="8" t="str">
        <f>(VW!AB138)</f>
        <v>LBM1415027C60-ZN</v>
      </c>
      <c r="AD1492" s="8">
        <f>(VW!AC138)</f>
        <v>0</v>
      </c>
    </row>
    <row r="1493" spans="1:30" x14ac:dyDescent="0.25">
      <c r="A1493" s="7" t="s">
        <v>1977</v>
      </c>
      <c r="B1493" s="8" t="str">
        <f>(VW!A139)</f>
        <v>Tiguan</v>
      </c>
      <c r="C1493" s="9" t="str">
        <f>(VW!B139)</f>
        <v>2007-2017</v>
      </c>
      <c r="D1493" s="59" t="str">
        <f>(VW!C139)</f>
        <v>FF10</v>
      </c>
      <c r="E1493" s="8" t="str">
        <f>(VW!D139)</f>
        <v>Tarmac</v>
      </c>
      <c r="F1493" s="8" t="str">
        <f>(VW!E139)</f>
        <v>10H909035013TM</v>
      </c>
      <c r="G1493" s="14">
        <f>(VW!F139)</f>
        <v>4</v>
      </c>
      <c r="H1493" s="12" t="str">
        <f>(VW!G139)</f>
        <v>19"</v>
      </c>
      <c r="I1493" s="12" t="str">
        <f>(VW!H139)</f>
        <v>9.0"</v>
      </c>
      <c r="J1493" s="12" t="str">
        <f>(VW!I139)</f>
        <v>35</v>
      </c>
      <c r="K1493" s="12" t="str">
        <f>(VW!J139)</f>
        <v>5x112</v>
      </c>
      <c r="L1493" s="12">
        <f>(VW!K139)</f>
        <v>66.56</v>
      </c>
      <c r="M1493" s="8" t="str">
        <f>(VW!L139)</f>
        <v>High Offset</v>
      </c>
      <c r="N1493" s="8">
        <f>(VW!M139)</f>
        <v>0</v>
      </c>
      <c r="O1493" s="9" t="str">
        <f>(VW!N139)</f>
        <v>255/40R19</v>
      </c>
      <c r="P1493" s="60" t="str">
        <f>(VW!O139)</f>
        <v>FF10</v>
      </c>
      <c r="Q1493" s="8" t="str">
        <f>(VW!P139)</f>
        <v>10H909035013TM</v>
      </c>
      <c r="R1493" s="14">
        <f>(VW!Q139)</f>
        <v>4</v>
      </c>
      <c r="S1493" s="12" t="str">
        <f>(VW!R139)</f>
        <v>19"</v>
      </c>
      <c r="T1493" s="12" t="str">
        <f>(VW!S139)</f>
        <v>9.0"</v>
      </c>
      <c r="U1493" s="12" t="str">
        <f>(VW!T139)</f>
        <v>35</v>
      </c>
      <c r="V1493" s="12" t="str">
        <f>(VW!U139)</f>
        <v>5x112</v>
      </c>
      <c r="W1493" s="12">
        <f>(VW!V139)</f>
        <v>66.56</v>
      </c>
      <c r="X1493" s="8" t="str">
        <f>(VW!W139)</f>
        <v>High Offset</v>
      </c>
      <c r="Y1493" s="8">
        <f>(VW!X139)</f>
        <v>0</v>
      </c>
      <c r="Z1493" s="9" t="str">
        <f>(VW!Y139)</f>
        <v>255/40R19</v>
      </c>
      <c r="AA1493" s="8">
        <f>(VW!Z139)</f>
        <v>0</v>
      </c>
      <c r="AB1493" s="8" t="str">
        <f>(VW!AA139)</f>
        <v>Included</v>
      </c>
      <c r="AC1493" s="8" t="str">
        <f>(VW!AB139)</f>
        <v>LBM1415027C60-ZN</v>
      </c>
      <c r="AD1493" s="8">
        <f>(VW!AC139)</f>
        <v>0</v>
      </c>
    </row>
    <row r="1494" spans="1:30" x14ac:dyDescent="0.25">
      <c r="A1494" s="7" t="s">
        <v>1977</v>
      </c>
      <c r="B1494" s="8" t="str">
        <f>(VW!A140)</f>
        <v>Tiguan</v>
      </c>
      <c r="C1494" s="9" t="str">
        <f>(VW!B140)</f>
        <v>2007-2017</v>
      </c>
      <c r="D1494" s="59" t="str">
        <f>(VW!C140)</f>
        <v>FF10</v>
      </c>
      <c r="E1494" s="8" t="str">
        <f>(VW!D140)</f>
        <v>Liquid Metal</v>
      </c>
      <c r="F1494" s="8" t="str">
        <f>(VW!E140)</f>
        <v>10H909035013LM</v>
      </c>
      <c r="G1494" s="14">
        <f>(VW!F140)</f>
        <v>0</v>
      </c>
      <c r="H1494" s="12" t="str">
        <f>(VW!G140)</f>
        <v>19"</v>
      </c>
      <c r="I1494" s="12" t="str">
        <f>(VW!H140)</f>
        <v>9.0"</v>
      </c>
      <c r="J1494" s="12" t="str">
        <f>(VW!I140)</f>
        <v>35</v>
      </c>
      <c r="K1494" s="12" t="str">
        <f>(VW!J140)</f>
        <v>5x112</v>
      </c>
      <c r="L1494" s="12">
        <f>(VW!K140)</f>
        <v>66.56</v>
      </c>
      <c r="M1494" s="8" t="str">
        <f>(VW!L140)</f>
        <v>High Offset</v>
      </c>
      <c r="N1494" s="8">
        <f>(VW!M140)</f>
        <v>0</v>
      </c>
      <c r="O1494" s="9" t="str">
        <f>(VW!N140)</f>
        <v>255/40R19</v>
      </c>
      <c r="P1494" s="60" t="str">
        <f>(VW!O140)</f>
        <v>FF10</v>
      </c>
      <c r="Q1494" s="8" t="str">
        <f>(VW!P140)</f>
        <v>10H909035013LM</v>
      </c>
      <c r="R1494" s="14">
        <f>(VW!Q140)</f>
        <v>0</v>
      </c>
      <c r="S1494" s="12" t="str">
        <f>(VW!R140)</f>
        <v>19"</v>
      </c>
      <c r="T1494" s="12" t="str">
        <f>(VW!S140)</f>
        <v>9.0"</v>
      </c>
      <c r="U1494" s="12" t="str">
        <f>(VW!T140)</f>
        <v>35</v>
      </c>
      <c r="V1494" s="12" t="str">
        <f>(VW!U140)</f>
        <v>5x112</v>
      </c>
      <c r="W1494" s="12">
        <f>(VW!V140)</f>
        <v>66.56</v>
      </c>
      <c r="X1494" s="8" t="str">
        <f>(VW!W140)</f>
        <v>High Offset</v>
      </c>
      <c r="Y1494" s="8">
        <f>(VW!X140)</f>
        <v>0</v>
      </c>
      <c r="Z1494" s="9" t="str">
        <f>(VW!Y140)</f>
        <v>255/40R19</v>
      </c>
      <c r="AA1494" s="8">
        <f>(VW!Z140)</f>
        <v>0</v>
      </c>
      <c r="AB1494" s="8" t="str">
        <f>(VW!AA140)</f>
        <v>Included</v>
      </c>
      <c r="AC1494" s="8" t="str">
        <f>(VW!AB140)</f>
        <v>LBM1415027C60-ZN</v>
      </c>
      <c r="AD1494" s="8">
        <f>(VW!AC140)</f>
        <v>0</v>
      </c>
    </row>
    <row r="1495" spans="1:30" x14ac:dyDescent="0.25">
      <c r="A1495" s="7" t="s">
        <v>1977</v>
      </c>
      <c r="B1495" s="8" t="e">
        <f>(VW!#REF!)</f>
        <v>#REF!</v>
      </c>
      <c r="C1495" s="9" t="e">
        <f>(VW!#REF!)</f>
        <v>#REF!</v>
      </c>
      <c r="D1495" s="59" t="e">
        <f>(VW!#REF!)</f>
        <v>#REF!</v>
      </c>
      <c r="E1495" s="8" t="e">
        <f>(VW!#REF!)</f>
        <v>#REF!</v>
      </c>
      <c r="F1495" s="8" t="e">
        <f>(VW!#REF!)</f>
        <v>#REF!</v>
      </c>
      <c r="G1495" s="14" t="e">
        <f>(VW!#REF!)</f>
        <v>#REF!</v>
      </c>
      <c r="H1495" s="12" t="e">
        <f>(VW!#REF!)</f>
        <v>#REF!</v>
      </c>
      <c r="I1495" s="12" t="e">
        <f>(VW!#REF!)</f>
        <v>#REF!</v>
      </c>
      <c r="J1495" s="12" t="e">
        <f>(VW!#REF!)</f>
        <v>#REF!</v>
      </c>
      <c r="K1495" s="12" t="e">
        <f>(VW!#REF!)</f>
        <v>#REF!</v>
      </c>
      <c r="L1495" s="12" t="e">
        <f>(VW!#REF!)</f>
        <v>#REF!</v>
      </c>
      <c r="M1495" s="8" t="e">
        <f>(VW!#REF!)</f>
        <v>#REF!</v>
      </c>
      <c r="N1495" s="8" t="e">
        <f>(VW!#REF!)</f>
        <v>#REF!</v>
      </c>
      <c r="O1495" s="9" t="e">
        <f>(VW!#REF!)</f>
        <v>#REF!</v>
      </c>
      <c r="P1495" s="60" t="e">
        <f>(VW!#REF!)</f>
        <v>#REF!</v>
      </c>
      <c r="Q1495" s="8" t="e">
        <f>(VW!#REF!)</f>
        <v>#REF!</v>
      </c>
      <c r="R1495" s="14" t="e">
        <f>(VW!#REF!)</f>
        <v>#REF!</v>
      </c>
      <c r="S1495" s="12" t="e">
        <f>(VW!#REF!)</f>
        <v>#REF!</v>
      </c>
      <c r="T1495" s="12" t="e">
        <f>(VW!#REF!)</f>
        <v>#REF!</v>
      </c>
      <c r="U1495" s="12" t="e">
        <f>(VW!#REF!)</f>
        <v>#REF!</v>
      </c>
      <c r="V1495" s="12" t="e">
        <f>(VW!#REF!)</f>
        <v>#REF!</v>
      </c>
      <c r="W1495" s="12" t="e">
        <f>(VW!#REF!)</f>
        <v>#REF!</v>
      </c>
      <c r="X1495" s="8" t="e">
        <f>(VW!#REF!)</f>
        <v>#REF!</v>
      </c>
      <c r="Y1495" s="8" t="e">
        <f>(VW!#REF!)</f>
        <v>#REF!</v>
      </c>
      <c r="Z1495" s="9" t="e">
        <f>(VW!#REF!)</f>
        <v>#REF!</v>
      </c>
      <c r="AA1495" s="8" t="e">
        <f>(VW!#REF!)</f>
        <v>#REF!</v>
      </c>
      <c r="AB1495" s="8" t="e">
        <f>(VW!#REF!)</f>
        <v>#REF!</v>
      </c>
      <c r="AC1495" s="8" t="e">
        <f>(VW!#REF!)</f>
        <v>#REF!</v>
      </c>
      <c r="AD1495" s="8" t="e">
        <f>(VW!#REF!)</f>
        <v>#REF!</v>
      </c>
    </row>
    <row r="1496" spans="1:30" x14ac:dyDescent="0.25">
      <c r="A1496" s="7" t="s">
        <v>1977</v>
      </c>
      <c r="B1496" s="8" t="e">
        <f>(VW!#REF!)</f>
        <v>#REF!</v>
      </c>
      <c r="C1496" s="9" t="e">
        <f>(VW!#REF!)</f>
        <v>#REF!</v>
      </c>
      <c r="D1496" s="59" t="e">
        <f>(VW!#REF!)</f>
        <v>#REF!</v>
      </c>
      <c r="E1496" s="8" t="e">
        <f>(VW!#REF!)</f>
        <v>#REF!</v>
      </c>
      <c r="F1496" s="8" t="e">
        <f>(VW!#REF!)</f>
        <v>#REF!</v>
      </c>
      <c r="G1496" s="14" t="e">
        <f>(VW!#REF!)</f>
        <v>#REF!</v>
      </c>
      <c r="H1496" s="12" t="e">
        <f>(VW!#REF!)</f>
        <v>#REF!</v>
      </c>
      <c r="I1496" s="12" t="e">
        <f>(VW!#REF!)</f>
        <v>#REF!</v>
      </c>
      <c r="J1496" s="12" t="e">
        <f>(VW!#REF!)</f>
        <v>#REF!</v>
      </c>
      <c r="K1496" s="12" t="e">
        <f>(VW!#REF!)</f>
        <v>#REF!</v>
      </c>
      <c r="L1496" s="12" t="e">
        <f>(VW!#REF!)</f>
        <v>#REF!</v>
      </c>
      <c r="M1496" s="8" t="e">
        <f>(VW!#REF!)</f>
        <v>#REF!</v>
      </c>
      <c r="N1496" s="8" t="e">
        <f>(VW!#REF!)</f>
        <v>#REF!</v>
      </c>
      <c r="O1496" s="9" t="e">
        <f>(VW!#REF!)</f>
        <v>#REF!</v>
      </c>
      <c r="P1496" s="60" t="e">
        <f>(VW!#REF!)</f>
        <v>#REF!</v>
      </c>
      <c r="Q1496" s="8" t="e">
        <f>(VW!#REF!)</f>
        <v>#REF!</v>
      </c>
      <c r="R1496" s="14" t="e">
        <f>(VW!#REF!)</f>
        <v>#REF!</v>
      </c>
      <c r="S1496" s="12" t="e">
        <f>(VW!#REF!)</f>
        <v>#REF!</v>
      </c>
      <c r="T1496" s="12" t="e">
        <f>(VW!#REF!)</f>
        <v>#REF!</v>
      </c>
      <c r="U1496" s="12" t="e">
        <f>(VW!#REF!)</f>
        <v>#REF!</v>
      </c>
      <c r="V1496" s="12" t="e">
        <f>(VW!#REF!)</f>
        <v>#REF!</v>
      </c>
      <c r="W1496" s="12" t="e">
        <f>(VW!#REF!)</f>
        <v>#REF!</v>
      </c>
      <c r="X1496" s="8" t="e">
        <f>(VW!#REF!)</f>
        <v>#REF!</v>
      </c>
      <c r="Y1496" s="8" t="e">
        <f>(VW!#REF!)</f>
        <v>#REF!</v>
      </c>
      <c r="Z1496" s="9" t="e">
        <f>(VW!#REF!)</f>
        <v>#REF!</v>
      </c>
      <c r="AA1496" s="8" t="e">
        <f>(VW!#REF!)</f>
        <v>#REF!</v>
      </c>
      <c r="AB1496" s="8" t="e">
        <f>(VW!#REF!)</f>
        <v>#REF!</v>
      </c>
      <c r="AC1496" s="8" t="e">
        <f>(VW!#REF!)</f>
        <v>#REF!</v>
      </c>
      <c r="AD1496" s="8" t="e">
        <f>(VW!#REF!)</f>
        <v>#REF!</v>
      </c>
    </row>
    <row r="1497" spans="1:30" x14ac:dyDescent="0.25">
      <c r="A1497" s="7" t="s">
        <v>1977</v>
      </c>
      <c r="B1497" s="8" t="str">
        <f>(VW!A141)</f>
        <v>Tiguan</v>
      </c>
      <c r="C1497" s="9" t="str">
        <f>(VW!B141)</f>
        <v>2007-2017</v>
      </c>
      <c r="D1497" s="59" t="str">
        <f>(VW!C141)</f>
        <v>FF11</v>
      </c>
      <c r="E1497" s="8" t="str">
        <f>(VW!D141)</f>
        <v>Tarmac</v>
      </c>
      <c r="F1497" s="8" t="str">
        <f>(VW!E141)</f>
        <v>11H909035013TM</v>
      </c>
      <c r="G1497" s="14">
        <f>(VW!F141)</f>
        <v>16</v>
      </c>
      <c r="H1497" s="12" t="str">
        <f>(VW!G141)</f>
        <v>19"</v>
      </c>
      <c r="I1497" s="12" t="str">
        <f>(VW!H141)</f>
        <v>9.0"</v>
      </c>
      <c r="J1497" s="12" t="str">
        <f>(VW!I141)</f>
        <v>35</v>
      </c>
      <c r="K1497" s="12" t="str">
        <f>(VW!J141)</f>
        <v>5x112</v>
      </c>
      <c r="L1497" s="12">
        <f>(VW!K141)</f>
        <v>66.56</v>
      </c>
      <c r="M1497" s="8" t="str">
        <f>(VW!L141)</f>
        <v>High Offset</v>
      </c>
      <c r="N1497" s="8">
        <f>(VW!M141)</f>
        <v>0</v>
      </c>
      <c r="O1497" s="9" t="str">
        <f>(VW!N141)</f>
        <v>255/40R19</v>
      </c>
      <c r="P1497" s="60" t="str">
        <f>(VW!O141)</f>
        <v>FF11</v>
      </c>
      <c r="Q1497" s="8" t="str">
        <f>(VW!P141)</f>
        <v>11H909035013TM</v>
      </c>
      <c r="R1497" s="14">
        <f>(VW!Q141)</f>
        <v>16</v>
      </c>
      <c r="S1497" s="12" t="str">
        <f>(VW!R141)</f>
        <v>19"</v>
      </c>
      <c r="T1497" s="12" t="str">
        <f>(VW!S141)</f>
        <v>9.0"</v>
      </c>
      <c r="U1497" s="12" t="str">
        <f>(VW!T141)</f>
        <v>35</v>
      </c>
      <c r="V1497" s="12" t="str">
        <f>(VW!U141)</f>
        <v>5x112</v>
      </c>
      <c r="W1497" s="12">
        <f>(VW!V141)</f>
        <v>66.56</v>
      </c>
      <c r="X1497" s="8" t="str">
        <f>(VW!W141)</f>
        <v>High Offset</v>
      </c>
      <c r="Y1497" s="8">
        <f>(VW!X141)</f>
        <v>0</v>
      </c>
      <c r="Z1497" s="9" t="str">
        <f>(VW!Y141)</f>
        <v>255/40R19</v>
      </c>
      <c r="AA1497" s="8">
        <f>(VW!Z141)</f>
        <v>0</v>
      </c>
      <c r="AB1497" s="8" t="str">
        <f>(VW!AA141)</f>
        <v>Included</v>
      </c>
      <c r="AC1497" s="8" t="str">
        <f>(VW!AB141)</f>
        <v>LBM1415027C60-ZN</v>
      </c>
      <c r="AD1497" s="8">
        <f>(VW!AC141)</f>
        <v>0</v>
      </c>
    </row>
    <row r="1498" spans="1:30" x14ac:dyDescent="0.25">
      <c r="A1498" s="7" t="s">
        <v>1977</v>
      </c>
      <c r="B1498" s="8" t="str">
        <f>(VW!A142)</f>
        <v>Tiguan</v>
      </c>
      <c r="C1498" s="9" t="str">
        <f>(VW!B142)</f>
        <v>2007-2017</v>
      </c>
      <c r="D1498" s="59" t="str">
        <f>(VW!C142)</f>
        <v>FF11</v>
      </c>
      <c r="E1498" s="8" t="str">
        <f>(VW!D142)</f>
        <v>Liquid Metal</v>
      </c>
      <c r="F1498" s="8" t="str">
        <f>(VW!E142)</f>
        <v>11H909035013LM</v>
      </c>
      <c r="G1498" s="14">
        <f>(VW!F142)</f>
        <v>4</v>
      </c>
      <c r="H1498" s="12" t="str">
        <f>(VW!G142)</f>
        <v>19"</v>
      </c>
      <c r="I1498" s="12" t="str">
        <f>(VW!H142)</f>
        <v>9.0"</v>
      </c>
      <c r="J1498" s="12" t="str">
        <f>(VW!I142)</f>
        <v>35</v>
      </c>
      <c r="K1498" s="12" t="str">
        <f>(VW!J142)</f>
        <v>5x112</v>
      </c>
      <c r="L1498" s="12">
        <f>(VW!K142)</f>
        <v>66.56</v>
      </c>
      <c r="M1498" s="8" t="str">
        <f>(VW!L142)</f>
        <v>High Offset</v>
      </c>
      <c r="N1498" s="8">
        <f>(VW!M142)</f>
        <v>0</v>
      </c>
      <c r="O1498" s="9" t="str">
        <f>(VW!N142)</f>
        <v>255/40R19</v>
      </c>
      <c r="P1498" s="60" t="str">
        <f>(VW!O142)</f>
        <v>FF11</v>
      </c>
      <c r="Q1498" s="8" t="str">
        <f>(VW!P142)</f>
        <v>11H909035013LM</v>
      </c>
      <c r="R1498" s="14">
        <f>(VW!Q142)</f>
        <v>4</v>
      </c>
      <c r="S1498" s="12" t="str">
        <f>(VW!R142)</f>
        <v>19"</v>
      </c>
      <c r="T1498" s="12" t="str">
        <f>(VW!S142)</f>
        <v>9.0"</v>
      </c>
      <c r="U1498" s="12" t="str">
        <f>(VW!T142)</f>
        <v>35</v>
      </c>
      <c r="V1498" s="12" t="str">
        <f>(VW!U142)</f>
        <v>5x112</v>
      </c>
      <c r="W1498" s="12">
        <f>(VW!V142)</f>
        <v>66.56</v>
      </c>
      <c r="X1498" s="8" t="str">
        <f>(VW!W142)</f>
        <v>High Offset</v>
      </c>
      <c r="Y1498" s="8">
        <f>(VW!X142)</f>
        <v>0</v>
      </c>
      <c r="Z1498" s="9" t="str">
        <f>(VW!Y142)</f>
        <v>255/40R19</v>
      </c>
      <c r="AA1498" s="8">
        <f>(VW!Z142)</f>
        <v>0</v>
      </c>
      <c r="AB1498" s="8" t="str">
        <f>(VW!AA142)</f>
        <v>Included</v>
      </c>
      <c r="AC1498" s="8" t="str">
        <f>(VW!AB142)</f>
        <v>LBM1415027C60-ZN</v>
      </c>
      <c r="AD1498" s="8">
        <f>(VW!AC142)</f>
        <v>0</v>
      </c>
    </row>
    <row r="1499" spans="1:30" x14ac:dyDescent="0.25">
      <c r="A1499" s="7" t="s">
        <v>1977</v>
      </c>
      <c r="B1499" s="8" t="e">
        <f>(VW!#REF!)</f>
        <v>#REF!</v>
      </c>
      <c r="C1499" s="9" t="e">
        <f>(VW!#REF!)</f>
        <v>#REF!</v>
      </c>
      <c r="D1499" s="59" t="e">
        <f>(VW!#REF!)</f>
        <v>#REF!</v>
      </c>
      <c r="E1499" s="8" t="e">
        <f>(VW!#REF!)</f>
        <v>#REF!</v>
      </c>
      <c r="F1499" s="8" t="e">
        <f>(VW!#REF!)</f>
        <v>#REF!</v>
      </c>
      <c r="G1499" s="14" t="e">
        <f>(VW!#REF!)</f>
        <v>#REF!</v>
      </c>
      <c r="H1499" s="12" t="e">
        <f>(VW!#REF!)</f>
        <v>#REF!</v>
      </c>
      <c r="I1499" s="12" t="e">
        <f>(VW!#REF!)</f>
        <v>#REF!</v>
      </c>
      <c r="J1499" s="12" t="e">
        <f>(VW!#REF!)</f>
        <v>#REF!</v>
      </c>
      <c r="K1499" s="12" t="e">
        <f>(VW!#REF!)</f>
        <v>#REF!</v>
      </c>
      <c r="L1499" s="12" t="e">
        <f>(VW!#REF!)</f>
        <v>#REF!</v>
      </c>
      <c r="M1499" s="8" t="e">
        <f>(VW!#REF!)</f>
        <v>#REF!</v>
      </c>
      <c r="N1499" s="8" t="e">
        <f>(VW!#REF!)</f>
        <v>#REF!</v>
      </c>
      <c r="O1499" s="9" t="e">
        <f>(VW!#REF!)</f>
        <v>#REF!</v>
      </c>
      <c r="P1499" s="60" t="e">
        <f>(VW!#REF!)</f>
        <v>#REF!</v>
      </c>
      <c r="Q1499" s="8" t="e">
        <f>(VW!#REF!)</f>
        <v>#REF!</v>
      </c>
      <c r="R1499" s="14" t="e">
        <f>(VW!#REF!)</f>
        <v>#REF!</v>
      </c>
      <c r="S1499" s="12" t="e">
        <f>(VW!#REF!)</f>
        <v>#REF!</v>
      </c>
      <c r="T1499" s="12" t="e">
        <f>(VW!#REF!)</f>
        <v>#REF!</v>
      </c>
      <c r="U1499" s="12" t="e">
        <f>(VW!#REF!)</f>
        <v>#REF!</v>
      </c>
      <c r="V1499" s="12" t="e">
        <f>(VW!#REF!)</f>
        <v>#REF!</v>
      </c>
      <c r="W1499" s="12" t="e">
        <f>(VW!#REF!)</f>
        <v>#REF!</v>
      </c>
      <c r="X1499" s="8" t="e">
        <f>(VW!#REF!)</f>
        <v>#REF!</v>
      </c>
      <c r="Y1499" s="8" t="e">
        <f>(VW!#REF!)</f>
        <v>#REF!</v>
      </c>
      <c r="Z1499" s="9" t="e">
        <f>(VW!#REF!)</f>
        <v>#REF!</v>
      </c>
      <c r="AA1499" s="8" t="e">
        <f>(VW!#REF!)</f>
        <v>#REF!</v>
      </c>
      <c r="AB1499" s="8" t="e">
        <f>(VW!#REF!)</f>
        <v>#REF!</v>
      </c>
      <c r="AC1499" s="8" t="e">
        <f>(VW!#REF!)</f>
        <v>#REF!</v>
      </c>
      <c r="AD1499" s="8" t="e">
        <f>(VW!#REF!)</f>
        <v>#REF!</v>
      </c>
    </row>
    <row r="1500" spans="1:30" x14ac:dyDescent="0.25">
      <c r="A1500" s="7" t="s">
        <v>1977</v>
      </c>
      <c r="B1500" s="8" t="e">
        <f>(VW!#REF!)</f>
        <v>#REF!</v>
      </c>
      <c r="C1500" s="9" t="e">
        <f>(VW!#REF!)</f>
        <v>#REF!</v>
      </c>
      <c r="D1500" s="59" t="e">
        <f>(VW!#REF!)</f>
        <v>#REF!</v>
      </c>
      <c r="E1500" s="8" t="e">
        <f>(VW!#REF!)</f>
        <v>#REF!</v>
      </c>
      <c r="F1500" s="8" t="e">
        <f>(VW!#REF!)</f>
        <v>#REF!</v>
      </c>
      <c r="G1500" s="14" t="e">
        <f>(VW!#REF!)</f>
        <v>#REF!</v>
      </c>
      <c r="H1500" s="12" t="e">
        <f>(VW!#REF!)</f>
        <v>#REF!</v>
      </c>
      <c r="I1500" s="12" t="e">
        <f>(VW!#REF!)</f>
        <v>#REF!</v>
      </c>
      <c r="J1500" s="12" t="e">
        <f>(VW!#REF!)</f>
        <v>#REF!</v>
      </c>
      <c r="K1500" s="12" t="e">
        <f>(VW!#REF!)</f>
        <v>#REF!</v>
      </c>
      <c r="L1500" s="12" t="e">
        <f>(VW!#REF!)</f>
        <v>#REF!</v>
      </c>
      <c r="M1500" s="8" t="e">
        <f>(VW!#REF!)</f>
        <v>#REF!</v>
      </c>
      <c r="N1500" s="8" t="e">
        <f>(VW!#REF!)</f>
        <v>#REF!</v>
      </c>
      <c r="O1500" s="9" t="e">
        <f>(VW!#REF!)</f>
        <v>#REF!</v>
      </c>
      <c r="P1500" s="60" t="e">
        <f>(VW!#REF!)</f>
        <v>#REF!</v>
      </c>
      <c r="Q1500" s="8" t="e">
        <f>(VW!#REF!)</f>
        <v>#REF!</v>
      </c>
      <c r="R1500" s="14" t="e">
        <f>(VW!#REF!)</f>
        <v>#REF!</v>
      </c>
      <c r="S1500" s="12" t="e">
        <f>(VW!#REF!)</f>
        <v>#REF!</v>
      </c>
      <c r="T1500" s="12" t="e">
        <f>(VW!#REF!)</f>
        <v>#REF!</v>
      </c>
      <c r="U1500" s="12" t="e">
        <f>(VW!#REF!)</f>
        <v>#REF!</v>
      </c>
      <c r="V1500" s="12" t="e">
        <f>(VW!#REF!)</f>
        <v>#REF!</v>
      </c>
      <c r="W1500" s="12" t="e">
        <f>(VW!#REF!)</f>
        <v>#REF!</v>
      </c>
      <c r="X1500" s="8" t="e">
        <f>(VW!#REF!)</f>
        <v>#REF!</v>
      </c>
      <c r="Y1500" s="8" t="e">
        <f>(VW!#REF!)</f>
        <v>#REF!</v>
      </c>
      <c r="Z1500" s="9" t="e">
        <f>(VW!#REF!)</f>
        <v>#REF!</v>
      </c>
      <c r="AA1500" s="8" t="e">
        <f>(VW!#REF!)</f>
        <v>#REF!</v>
      </c>
      <c r="AB1500" s="8" t="e">
        <f>(VW!#REF!)</f>
        <v>#REF!</v>
      </c>
      <c r="AC1500" s="8" t="e">
        <f>(VW!#REF!)</f>
        <v>#REF!</v>
      </c>
      <c r="AD1500" s="8" t="e">
        <f>(VW!#REF!)</f>
        <v>#REF!</v>
      </c>
    </row>
    <row r="1501" spans="1:30" x14ac:dyDescent="0.25">
      <c r="A1501" s="7" t="s">
        <v>1992</v>
      </c>
      <c r="B1501" s="8" t="e">
        <f>(Misc!#REF!)</f>
        <v>#REF!</v>
      </c>
      <c r="C1501" s="9" t="e">
        <f>(Misc!#REF!)</f>
        <v>#REF!</v>
      </c>
      <c r="D1501" s="59" t="e">
        <f>(Misc!#REF!)</f>
        <v>#REF!</v>
      </c>
      <c r="E1501" s="8" t="e">
        <f>(Misc!#REF!)</f>
        <v>#REF!</v>
      </c>
      <c r="F1501" s="8" t="e">
        <f>(Misc!#REF!)</f>
        <v>#REF!</v>
      </c>
      <c r="G1501" s="14" t="e">
        <f>(Misc!#REF!)</f>
        <v>#REF!</v>
      </c>
      <c r="H1501" s="12" t="e">
        <f>(Misc!#REF!)</f>
        <v>#REF!</v>
      </c>
      <c r="I1501" s="12" t="e">
        <f>(Misc!#REF!)</f>
        <v>#REF!</v>
      </c>
      <c r="J1501" s="12" t="e">
        <f>(Misc!#REF!)</f>
        <v>#REF!</v>
      </c>
      <c r="K1501" s="8" t="e">
        <f>(Misc!#REF!)</f>
        <v>#REF!</v>
      </c>
      <c r="L1501" s="8" t="e">
        <f>(Misc!#REF!)</f>
        <v>#REF!</v>
      </c>
      <c r="M1501" s="8" t="e">
        <f>(Misc!#REF!)</f>
        <v>#REF!</v>
      </c>
      <c r="N1501" s="8" t="e">
        <f>(Misc!#REF!)</f>
        <v>#REF!</v>
      </c>
      <c r="O1501" s="9" t="e">
        <f>(Misc!#REF!)</f>
        <v>#REF!</v>
      </c>
      <c r="P1501" s="60" t="e">
        <f>(Misc!#REF!)</f>
        <v>#REF!</v>
      </c>
      <c r="Q1501" s="8" t="e">
        <f>(Misc!#REF!)</f>
        <v>#REF!</v>
      </c>
      <c r="R1501" s="14" t="e">
        <f>(Misc!#REF!)</f>
        <v>#REF!</v>
      </c>
      <c r="S1501" s="12" t="e">
        <f>(Misc!#REF!)</f>
        <v>#REF!</v>
      </c>
      <c r="T1501" s="12" t="e">
        <f>(Misc!#REF!)</f>
        <v>#REF!</v>
      </c>
      <c r="U1501" s="12" t="e">
        <f>(Misc!#REF!)</f>
        <v>#REF!</v>
      </c>
      <c r="V1501" s="12" t="e">
        <f>(Misc!#REF!)</f>
        <v>#REF!</v>
      </c>
      <c r="W1501" s="8" t="e">
        <f>(Misc!#REF!)</f>
        <v>#REF!</v>
      </c>
      <c r="X1501" s="8" t="e">
        <f>(Misc!#REF!)</f>
        <v>#REF!</v>
      </c>
      <c r="Y1501" s="8" t="e">
        <f>(Misc!#REF!)</f>
        <v>#REF!</v>
      </c>
      <c r="Z1501" s="9" t="e">
        <f>(Misc!#REF!)</f>
        <v>#REF!</v>
      </c>
      <c r="AA1501" s="8" t="e">
        <f>(Misc!#REF!)</f>
        <v>#REF!</v>
      </c>
      <c r="AB1501" s="8" t="e">
        <f>(Misc!#REF!)</f>
        <v>#REF!</v>
      </c>
      <c r="AC1501" s="8" t="e">
        <f>(Misc!#REF!)</f>
        <v>#REF!</v>
      </c>
      <c r="AD1501" s="8" t="e">
        <f>(Misc!#REF!)</f>
        <v>#REF!</v>
      </c>
    </row>
    <row r="1502" spans="1:30" x14ac:dyDescent="0.25">
      <c r="A1502" s="7" t="s">
        <v>1992</v>
      </c>
      <c r="B1502" s="8" t="e">
        <f>(Misc!#REF!)</f>
        <v>#REF!</v>
      </c>
      <c r="C1502" s="9" t="e">
        <f>(Misc!#REF!)</f>
        <v>#REF!</v>
      </c>
      <c r="D1502" s="59" t="e">
        <f>(Misc!#REF!)</f>
        <v>#REF!</v>
      </c>
      <c r="E1502" s="8" t="e">
        <f>(Misc!#REF!)</f>
        <v>#REF!</v>
      </c>
      <c r="F1502" s="8" t="e">
        <f>(Misc!#REF!)</f>
        <v>#REF!</v>
      </c>
      <c r="G1502" s="14" t="e">
        <f>(Misc!#REF!)</f>
        <v>#REF!</v>
      </c>
      <c r="H1502" s="12" t="e">
        <f>(Misc!#REF!)</f>
        <v>#REF!</v>
      </c>
      <c r="I1502" s="12" t="e">
        <f>(Misc!#REF!)</f>
        <v>#REF!</v>
      </c>
      <c r="J1502" s="12" t="e">
        <f>(Misc!#REF!)</f>
        <v>#REF!</v>
      </c>
      <c r="K1502" s="8" t="e">
        <f>(Misc!#REF!)</f>
        <v>#REF!</v>
      </c>
      <c r="L1502" s="8" t="e">
        <f>(Misc!#REF!)</f>
        <v>#REF!</v>
      </c>
      <c r="M1502" s="8" t="e">
        <f>(Misc!#REF!)</f>
        <v>#REF!</v>
      </c>
      <c r="N1502" s="8" t="e">
        <f>(Misc!#REF!)</f>
        <v>#REF!</v>
      </c>
      <c r="O1502" s="9" t="e">
        <f>(Misc!#REF!)</f>
        <v>#REF!</v>
      </c>
      <c r="P1502" s="60" t="e">
        <f>(Misc!#REF!)</f>
        <v>#REF!</v>
      </c>
      <c r="Q1502" s="8" t="e">
        <f>(Misc!#REF!)</f>
        <v>#REF!</v>
      </c>
      <c r="R1502" s="14" t="e">
        <f>(Misc!#REF!)</f>
        <v>#REF!</v>
      </c>
      <c r="S1502" s="12" t="e">
        <f>(Misc!#REF!)</f>
        <v>#REF!</v>
      </c>
      <c r="T1502" s="12" t="e">
        <f>(Misc!#REF!)</f>
        <v>#REF!</v>
      </c>
      <c r="U1502" s="12" t="e">
        <f>(Misc!#REF!)</f>
        <v>#REF!</v>
      </c>
      <c r="V1502" s="12" t="e">
        <f>(Misc!#REF!)</f>
        <v>#REF!</v>
      </c>
      <c r="W1502" s="8" t="e">
        <f>(Misc!#REF!)</f>
        <v>#REF!</v>
      </c>
      <c r="X1502" s="8" t="e">
        <f>(Misc!#REF!)</f>
        <v>#REF!</v>
      </c>
      <c r="Y1502" s="8" t="e">
        <f>(Misc!#REF!)</f>
        <v>#REF!</v>
      </c>
      <c r="Z1502" s="9" t="e">
        <f>(Misc!#REF!)</f>
        <v>#REF!</v>
      </c>
      <c r="AA1502" s="8" t="e">
        <f>(Misc!#REF!)</f>
        <v>#REF!</v>
      </c>
      <c r="AB1502" s="8" t="e">
        <f>(Misc!#REF!)</f>
        <v>#REF!</v>
      </c>
      <c r="AC1502" s="8" t="e">
        <f>(Misc!#REF!)</f>
        <v>#REF!</v>
      </c>
      <c r="AD1502" s="8" t="e">
        <f>(Misc!#REF!)</f>
        <v>#REF!</v>
      </c>
    </row>
    <row r="1503" spans="1:30" x14ac:dyDescent="0.25">
      <c r="A1503" s="7" t="s">
        <v>1992</v>
      </c>
      <c r="B1503" s="8" t="str">
        <f>(Misc!B2)</f>
        <v>Civic Type R (Fk8)</v>
      </c>
      <c r="C1503" s="9" t="str">
        <f>(Misc!C2)</f>
        <v>2017-2018</v>
      </c>
      <c r="D1503" s="59" t="str">
        <f>(Misc!D2)</f>
        <v>FF04</v>
      </c>
      <c r="E1503" s="8" t="str">
        <f>(Misc!E2)</f>
        <v>Liquid Metal</v>
      </c>
      <c r="F1503" s="8" t="str">
        <f>(Misc!F2)</f>
        <v>04M009542043LM</v>
      </c>
      <c r="G1503" s="14">
        <f>(Misc!G2)</f>
        <v>27</v>
      </c>
      <c r="H1503" s="12" t="str">
        <f>(Misc!H2)</f>
        <v>20"</v>
      </c>
      <c r="I1503" s="12" t="str">
        <f>(Misc!I2)</f>
        <v>9.5"</v>
      </c>
      <c r="J1503" s="12" t="str">
        <f>(Misc!J2)</f>
        <v>42</v>
      </c>
      <c r="K1503" s="8" t="str">
        <f>(Misc!K2)</f>
        <v>5x120</v>
      </c>
      <c r="L1503" s="8">
        <f>(Misc!L2)</f>
        <v>72.599999999999994</v>
      </c>
      <c r="M1503" s="8" t="str">
        <f>(Misc!M2)</f>
        <v>Medium Offset</v>
      </c>
      <c r="N1503" s="8">
        <f>(Misc!N2)</f>
        <v>0</v>
      </c>
      <c r="O1503" s="9" t="str">
        <f>(Misc!O2)</f>
        <v>255/30-20</v>
      </c>
      <c r="P1503" s="60" t="str">
        <f>(Misc!P2)</f>
        <v>FF04</v>
      </c>
      <c r="Q1503" s="8" t="str">
        <f>(Misc!Q2)</f>
        <v>04M009542043LM</v>
      </c>
      <c r="R1503" s="14">
        <f>(Misc!R2)</f>
        <v>27</v>
      </c>
      <c r="S1503" s="12" t="str">
        <f>(Misc!S2)</f>
        <v>20"</v>
      </c>
      <c r="T1503" s="12" t="str">
        <f>(Misc!T2)</f>
        <v>9.5"</v>
      </c>
      <c r="U1503" s="12" t="str">
        <f>(Misc!U2)</f>
        <v>42</v>
      </c>
      <c r="V1503" s="12" t="str">
        <f>(Misc!V2)</f>
        <v>5x120</v>
      </c>
      <c r="W1503" s="8">
        <f>(Misc!W2)</f>
        <v>72.599999999999994</v>
      </c>
      <c r="X1503" s="8" t="str">
        <f>(Misc!X2)</f>
        <v>Medium Offset</v>
      </c>
      <c r="Y1503" s="8">
        <f>(Misc!Y2)</f>
        <v>0</v>
      </c>
      <c r="Z1503" s="9" t="str">
        <f>(Misc!Z2)</f>
        <v>255/30-20</v>
      </c>
      <c r="AA1503" s="8" t="str">
        <f>(Misc!AA2)</f>
        <v>Front requires 3mm spacer to clear brakes (not included)</v>
      </c>
      <c r="AB1503" s="8">
        <f>(Misc!AB2)</f>
        <v>0</v>
      </c>
      <c r="AC1503" s="8">
        <f>(Misc!AC2)</f>
        <v>0</v>
      </c>
      <c r="AD1503" s="8">
        <f>(Misc!AD2)</f>
        <v>0</v>
      </c>
    </row>
    <row r="1504" spans="1:30" x14ac:dyDescent="0.25">
      <c r="A1504" s="7" t="s">
        <v>1992</v>
      </c>
      <c r="B1504" s="8" t="str">
        <f>(Misc!B3)</f>
        <v>Civic Type R (Fk8)</v>
      </c>
      <c r="C1504" s="9" t="str">
        <f>(Misc!C3)</f>
        <v>2017-2018</v>
      </c>
      <c r="D1504" s="59" t="str">
        <f>(Misc!D3)</f>
        <v>FF10</v>
      </c>
      <c r="E1504" s="8" t="str">
        <f>(Misc!E3)</f>
        <v>Tarmac</v>
      </c>
      <c r="F1504" s="8" t="str">
        <f>(Misc!F3)</f>
        <v>10M009542043TM</v>
      </c>
      <c r="G1504" s="14">
        <f>(Misc!G3)</f>
        <v>4</v>
      </c>
      <c r="H1504" s="12" t="str">
        <f>(Misc!H3)</f>
        <v>20"</v>
      </c>
      <c r="I1504" s="12" t="str">
        <f>(Misc!I3)</f>
        <v>9.5"</v>
      </c>
      <c r="J1504" s="12" t="str">
        <f>(Misc!J3)</f>
        <v>42</v>
      </c>
      <c r="K1504" s="8" t="str">
        <f>(Misc!K3)</f>
        <v>5x120</v>
      </c>
      <c r="L1504" s="8">
        <f>(Misc!L3)</f>
        <v>72.599999999999994</v>
      </c>
      <c r="M1504" s="8" t="str">
        <f>(Misc!M3)</f>
        <v>Medium Offset</v>
      </c>
      <c r="N1504" s="8">
        <f>(Misc!N3)</f>
        <v>0</v>
      </c>
      <c r="O1504" s="9" t="str">
        <f>(Misc!O3)</f>
        <v>255/30-20</v>
      </c>
      <c r="P1504" s="60" t="str">
        <f>(Misc!P3)</f>
        <v>FF10</v>
      </c>
      <c r="Q1504" s="8" t="str">
        <f>(Misc!Q3)</f>
        <v>10M009542043TM</v>
      </c>
      <c r="R1504" s="14">
        <f>(Misc!R3)</f>
        <v>4</v>
      </c>
      <c r="S1504" s="12" t="str">
        <f>(Misc!S3)</f>
        <v>20"</v>
      </c>
      <c r="T1504" s="12" t="str">
        <f>(Misc!T3)</f>
        <v>9.5"</v>
      </c>
      <c r="U1504" s="12" t="str">
        <f>(Misc!U3)</f>
        <v>42</v>
      </c>
      <c r="V1504" s="12" t="str">
        <f>(Misc!V3)</f>
        <v>5x120</v>
      </c>
      <c r="W1504" s="8">
        <f>(Misc!W3)</f>
        <v>72.599999999999994</v>
      </c>
      <c r="X1504" s="8" t="str">
        <f>(Misc!X3)</f>
        <v>Medium Offset</v>
      </c>
      <c r="Y1504" s="8">
        <f>(Misc!Y3)</f>
        <v>0</v>
      </c>
      <c r="Z1504" s="9" t="str">
        <f>(Misc!Z3)</f>
        <v>255/30-20</v>
      </c>
      <c r="AA1504" s="8" t="str">
        <f>(Misc!AA3)</f>
        <v>Front requires 3mm spacer to clear brakes (not included)</v>
      </c>
      <c r="AB1504" s="8">
        <f>(Misc!AB3)</f>
        <v>0</v>
      </c>
      <c r="AC1504" s="8">
        <f>(Misc!AC3)</f>
        <v>0</v>
      </c>
      <c r="AD1504" s="8">
        <f>(Misc!AD3)</f>
        <v>0</v>
      </c>
    </row>
    <row r="1505" spans="1:30" x14ac:dyDescent="0.25">
      <c r="A1505" s="7" t="s">
        <v>1992</v>
      </c>
      <c r="B1505" s="8" t="str">
        <f>(Misc!B4)</f>
        <v>Civic Type R (Fk8)</v>
      </c>
      <c r="C1505" s="9" t="str">
        <f>(Misc!C4)</f>
        <v>2017-2018</v>
      </c>
      <c r="D1505" s="59" t="str">
        <f>(Misc!D4)</f>
        <v>FF10</v>
      </c>
      <c r="E1505" s="8" t="str">
        <f>(Misc!E4)</f>
        <v>Liquid Metal</v>
      </c>
      <c r="F1505" s="8" t="str">
        <f>(Misc!F4)</f>
        <v>10M009542043LM</v>
      </c>
      <c r="G1505" s="14">
        <f>(Misc!G4)</f>
        <v>-1</v>
      </c>
      <c r="H1505" s="12" t="str">
        <f>(Misc!H4)</f>
        <v>20"</v>
      </c>
      <c r="I1505" s="12" t="str">
        <f>(Misc!I4)</f>
        <v>9.5"</v>
      </c>
      <c r="J1505" s="12" t="str">
        <f>(Misc!J4)</f>
        <v>42</v>
      </c>
      <c r="K1505" s="8" t="str">
        <f>(Misc!K4)</f>
        <v>5x120</v>
      </c>
      <c r="L1505" s="8">
        <f>(Misc!L4)</f>
        <v>72.599999999999994</v>
      </c>
      <c r="M1505" s="8" t="str">
        <f>(Misc!M4)</f>
        <v>Medium Offset</v>
      </c>
      <c r="N1505" s="8">
        <f>(Misc!N4)</f>
        <v>0</v>
      </c>
      <c r="O1505" s="9" t="str">
        <f>(Misc!O4)</f>
        <v>255/30-20</v>
      </c>
      <c r="P1505" s="60" t="str">
        <f>(Misc!P4)</f>
        <v>FF10</v>
      </c>
      <c r="Q1505" s="8" t="str">
        <f>(Misc!Q4)</f>
        <v>10M009542043LM</v>
      </c>
      <c r="R1505" s="14">
        <f>(Misc!R4)</f>
        <v>-1</v>
      </c>
      <c r="S1505" s="12" t="str">
        <f>(Misc!S4)</f>
        <v>20"</v>
      </c>
      <c r="T1505" s="12" t="str">
        <f>(Misc!T4)</f>
        <v>9.5"</v>
      </c>
      <c r="U1505" s="12" t="str">
        <f>(Misc!U4)</f>
        <v>42</v>
      </c>
      <c r="V1505" s="12" t="str">
        <f>(Misc!V4)</f>
        <v>5x120</v>
      </c>
      <c r="W1505" s="8">
        <f>(Misc!W4)</f>
        <v>72.599999999999994</v>
      </c>
      <c r="X1505" s="8" t="str">
        <f>(Misc!X4)</f>
        <v>Medium Offset</v>
      </c>
      <c r="Y1505" s="8">
        <f>(Misc!Y4)</f>
        <v>0</v>
      </c>
      <c r="Z1505" s="9" t="str">
        <f>(Misc!Z4)</f>
        <v>255/30-20</v>
      </c>
      <c r="AA1505" s="8" t="str">
        <f>(Misc!AA4)</f>
        <v>Front requires 3mm spacer to clear brakes (not included)</v>
      </c>
      <c r="AB1505" s="8">
        <f>(Misc!AB4)</f>
        <v>0</v>
      </c>
      <c r="AC1505" s="8">
        <f>(Misc!AC4)</f>
        <v>0</v>
      </c>
      <c r="AD1505" s="8">
        <f>(Misc!AD4)</f>
        <v>0</v>
      </c>
    </row>
    <row r="1506" spans="1:30" x14ac:dyDescent="0.25">
      <c r="A1506" s="7" t="s">
        <v>1992</v>
      </c>
      <c r="B1506" s="8" t="e">
        <f>(Misc!#REF!)</f>
        <v>#REF!</v>
      </c>
      <c r="C1506" s="9" t="e">
        <f>(Misc!#REF!)</f>
        <v>#REF!</v>
      </c>
      <c r="D1506" s="59" t="e">
        <f>(Misc!#REF!)</f>
        <v>#REF!</v>
      </c>
      <c r="E1506" s="8" t="e">
        <f>(Misc!#REF!)</f>
        <v>#REF!</v>
      </c>
      <c r="F1506" s="8" t="e">
        <f>(Misc!#REF!)</f>
        <v>#REF!</v>
      </c>
      <c r="G1506" s="14" t="e">
        <f>(Misc!#REF!)</f>
        <v>#REF!</v>
      </c>
      <c r="H1506" s="12" t="e">
        <f>(Misc!#REF!)</f>
        <v>#REF!</v>
      </c>
      <c r="I1506" s="12" t="e">
        <f>(Misc!#REF!)</f>
        <v>#REF!</v>
      </c>
      <c r="J1506" s="12" t="e">
        <f>(Misc!#REF!)</f>
        <v>#REF!</v>
      </c>
      <c r="K1506" s="8" t="e">
        <f>(Misc!#REF!)</f>
        <v>#REF!</v>
      </c>
      <c r="L1506" s="8" t="e">
        <f>(Misc!#REF!)</f>
        <v>#REF!</v>
      </c>
      <c r="M1506" s="8" t="e">
        <f>(Misc!#REF!)</f>
        <v>#REF!</v>
      </c>
      <c r="N1506" s="8" t="e">
        <f>(Misc!#REF!)</f>
        <v>#REF!</v>
      </c>
      <c r="O1506" s="9" t="e">
        <f>(Misc!#REF!)</f>
        <v>#REF!</v>
      </c>
      <c r="P1506" s="60" t="e">
        <f>(Misc!#REF!)</f>
        <v>#REF!</v>
      </c>
      <c r="Q1506" s="8" t="e">
        <f>(Misc!#REF!)</f>
        <v>#REF!</v>
      </c>
      <c r="R1506" s="14" t="e">
        <f>(Misc!#REF!)</f>
        <v>#REF!</v>
      </c>
      <c r="S1506" s="12" t="e">
        <f>(Misc!#REF!)</f>
        <v>#REF!</v>
      </c>
      <c r="T1506" s="12" t="e">
        <f>(Misc!#REF!)</f>
        <v>#REF!</v>
      </c>
      <c r="U1506" s="12" t="e">
        <f>(Misc!#REF!)</f>
        <v>#REF!</v>
      </c>
      <c r="V1506" s="12" t="e">
        <f>(Misc!#REF!)</f>
        <v>#REF!</v>
      </c>
      <c r="W1506" s="8" t="e">
        <f>(Misc!#REF!)</f>
        <v>#REF!</v>
      </c>
      <c r="X1506" s="8" t="e">
        <f>(Misc!#REF!)</f>
        <v>#REF!</v>
      </c>
      <c r="Y1506" s="8" t="e">
        <f>(Misc!#REF!)</f>
        <v>#REF!</v>
      </c>
      <c r="Z1506" s="9" t="e">
        <f>(Misc!#REF!)</f>
        <v>#REF!</v>
      </c>
      <c r="AA1506" s="8" t="e">
        <f>(Misc!#REF!)</f>
        <v>#REF!</v>
      </c>
      <c r="AB1506" s="8" t="e">
        <f>(Misc!#REF!)</f>
        <v>#REF!</v>
      </c>
      <c r="AC1506" s="8" t="e">
        <f>(Misc!#REF!)</f>
        <v>#REF!</v>
      </c>
      <c r="AD1506" s="8" t="e">
        <f>(Misc!#REF!)</f>
        <v>#REF!</v>
      </c>
    </row>
    <row r="1507" spans="1:30" x14ac:dyDescent="0.25">
      <c r="A1507" s="7" t="s">
        <v>1992</v>
      </c>
      <c r="B1507" s="8" t="e">
        <f>(Misc!#REF!)</f>
        <v>#REF!</v>
      </c>
      <c r="C1507" s="9" t="e">
        <f>(Misc!#REF!)</f>
        <v>#REF!</v>
      </c>
      <c r="D1507" s="59" t="e">
        <f>(Misc!#REF!)</f>
        <v>#REF!</v>
      </c>
      <c r="E1507" s="8" t="e">
        <f>(Misc!#REF!)</f>
        <v>#REF!</v>
      </c>
      <c r="F1507" s="8" t="e">
        <f>(Misc!#REF!)</f>
        <v>#REF!</v>
      </c>
      <c r="G1507" s="14" t="e">
        <f>(Misc!#REF!)</f>
        <v>#REF!</v>
      </c>
      <c r="H1507" s="12" t="e">
        <f>(Misc!#REF!)</f>
        <v>#REF!</v>
      </c>
      <c r="I1507" s="12" t="e">
        <f>(Misc!#REF!)</f>
        <v>#REF!</v>
      </c>
      <c r="J1507" s="12" t="e">
        <f>(Misc!#REF!)</f>
        <v>#REF!</v>
      </c>
      <c r="K1507" s="8" t="e">
        <f>(Misc!#REF!)</f>
        <v>#REF!</v>
      </c>
      <c r="L1507" s="8" t="e">
        <f>(Misc!#REF!)</f>
        <v>#REF!</v>
      </c>
      <c r="M1507" s="8" t="e">
        <f>(Misc!#REF!)</f>
        <v>#REF!</v>
      </c>
      <c r="N1507" s="8" t="e">
        <f>(Misc!#REF!)</f>
        <v>#REF!</v>
      </c>
      <c r="O1507" s="9" t="e">
        <f>(Misc!#REF!)</f>
        <v>#REF!</v>
      </c>
      <c r="P1507" s="60" t="e">
        <f>(Misc!#REF!)</f>
        <v>#REF!</v>
      </c>
      <c r="Q1507" s="8" t="e">
        <f>(Misc!#REF!)</f>
        <v>#REF!</v>
      </c>
      <c r="R1507" s="14" t="e">
        <f>(Misc!#REF!)</f>
        <v>#REF!</v>
      </c>
      <c r="S1507" s="12" t="e">
        <f>(Misc!#REF!)</f>
        <v>#REF!</v>
      </c>
      <c r="T1507" s="12" t="e">
        <f>(Misc!#REF!)</f>
        <v>#REF!</v>
      </c>
      <c r="U1507" s="12" t="e">
        <f>(Misc!#REF!)</f>
        <v>#REF!</v>
      </c>
      <c r="V1507" s="12" t="e">
        <f>(Misc!#REF!)</f>
        <v>#REF!</v>
      </c>
      <c r="W1507" s="8" t="e">
        <f>(Misc!#REF!)</f>
        <v>#REF!</v>
      </c>
      <c r="X1507" s="8" t="e">
        <f>(Misc!#REF!)</f>
        <v>#REF!</v>
      </c>
      <c r="Y1507" s="8" t="e">
        <f>(Misc!#REF!)</f>
        <v>#REF!</v>
      </c>
      <c r="Z1507" s="9" t="e">
        <f>(Misc!#REF!)</f>
        <v>#REF!</v>
      </c>
      <c r="AA1507" s="8" t="e">
        <f>(Misc!#REF!)</f>
        <v>#REF!</v>
      </c>
      <c r="AB1507" s="8" t="e">
        <f>(Misc!#REF!)</f>
        <v>#REF!</v>
      </c>
      <c r="AC1507" s="8" t="e">
        <f>(Misc!#REF!)</f>
        <v>#REF!</v>
      </c>
      <c r="AD1507" s="8" t="e">
        <f>(Misc!#REF!)</f>
        <v>#REF!</v>
      </c>
    </row>
    <row r="1508" spans="1:30" x14ac:dyDescent="0.25">
      <c r="A1508" s="7" t="s">
        <v>1995</v>
      </c>
      <c r="B1508" s="8" t="e">
        <f>(Misc!#REF!)</f>
        <v>#REF!</v>
      </c>
      <c r="C1508" s="9" t="e">
        <f>(Misc!#REF!)</f>
        <v>#REF!</v>
      </c>
      <c r="D1508" s="59" t="e">
        <f>(Misc!#REF!)</f>
        <v>#REF!</v>
      </c>
      <c r="E1508" s="8" t="e">
        <f>(Misc!#REF!)</f>
        <v>#REF!</v>
      </c>
      <c r="F1508" s="8" t="e">
        <f>(Misc!#REF!)</f>
        <v>#REF!</v>
      </c>
      <c r="G1508" s="14" t="e">
        <f>(Misc!#REF!)</f>
        <v>#REF!</v>
      </c>
      <c r="H1508" s="12" t="e">
        <f>(Misc!#REF!)</f>
        <v>#REF!</v>
      </c>
      <c r="I1508" s="12" t="e">
        <f>(Misc!#REF!)</f>
        <v>#REF!</v>
      </c>
      <c r="J1508" s="12" t="e">
        <f>(Misc!#REF!)</f>
        <v>#REF!</v>
      </c>
      <c r="K1508" s="8" t="e">
        <f>(Misc!#REF!)</f>
        <v>#REF!</v>
      </c>
      <c r="L1508" s="8" t="e">
        <f>(Misc!#REF!)</f>
        <v>#REF!</v>
      </c>
      <c r="M1508" s="8" t="e">
        <f>(Misc!#REF!)</f>
        <v>#REF!</v>
      </c>
      <c r="N1508" s="8" t="e">
        <f>(Misc!#REF!)</f>
        <v>#REF!</v>
      </c>
      <c r="O1508" s="9" t="e">
        <f>(Misc!#REF!)</f>
        <v>#REF!</v>
      </c>
      <c r="P1508" s="60" t="e">
        <f>(Misc!#REF!)</f>
        <v>#REF!</v>
      </c>
      <c r="Q1508" s="8" t="e">
        <f>(Misc!#REF!)</f>
        <v>#REF!</v>
      </c>
      <c r="R1508" s="14" t="e">
        <f>(Misc!#REF!)</f>
        <v>#REF!</v>
      </c>
      <c r="S1508" s="12" t="e">
        <f>(Misc!#REF!)</f>
        <v>#REF!</v>
      </c>
      <c r="T1508" s="12" t="e">
        <f>(Misc!#REF!)</f>
        <v>#REF!</v>
      </c>
      <c r="U1508" s="12" t="e">
        <f>(Misc!#REF!)</f>
        <v>#REF!</v>
      </c>
      <c r="V1508" s="12" t="e">
        <f>(Misc!#REF!)</f>
        <v>#REF!</v>
      </c>
      <c r="W1508" s="8" t="e">
        <f>(Misc!#REF!)</f>
        <v>#REF!</v>
      </c>
      <c r="X1508" s="8" t="e">
        <f>(Misc!#REF!)</f>
        <v>#REF!</v>
      </c>
      <c r="Y1508" s="8" t="e">
        <f>(Misc!#REF!)</f>
        <v>#REF!</v>
      </c>
      <c r="Z1508" s="9" t="e">
        <f>(Misc!#REF!)</f>
        <v>#REF!</v>
      </c>
      <c r="AA1508" s="8" t="e">
        <f>(Misc!#REF!)</f>
        <v>#REF!</v>
      </c>
      <c r="AB1508" s="8" t="e">
        <f>(Misc!#REF!)</f>
        <v>#REF!</v>
      </c>
      <c r="AC1508" s="8" t="e">
        <f>(Misc!#REF!)</f>
        <v>#REF!</v>
      </c>
      <c r="AD1508" s="8" t="e">
        <f>(Misc!#REF!)</f>
        <v>#REF!</v>
      </c>
    </row>
    <row r="1509" spans="1:30" x14ac:dyDescent="0.25">
      <c r="A1509" s="7" t="s">
        <v>1995</v>
      </c>
      <c r="B1509" s="8" t="e">
        <f>(Misc!#REF!)</f>
        <v>#REF!</v>
      </c>
      <c r="C1509" s="9" t="e">
        <f>(Misc!#REF!)</f>
        <v>#REF!</v>
      </c>
      <c r="D1509" s="59" t="e">
        <f>(Misc!#REF!)</f>
        <v>#REF!</v>
      </c>
      <c r="E1509" s="8" t="e">
        <f>(Misc!#REF!)</f>
        <v>#REF!</v>
      </c>
      <c r="F1509" s="8" t="e">
        <f>(Misc!#REF!)</f>
        <v>#REF!</v>
      </c>
      <c r="G1509" s="14" t="e">
        <f>(Misc!#REF!)</f>
        <v>#REF!</v>
      </c>
      <c r="H1509" s="12" t="e">
        <f>(Misc!#REF!)</f>
        <v>#REF!</v>
      </c>
      <c r="I1509" s="12" t="e">
        <f>(Misc!#REF!)</f>
        <v>#REF!</v>
      </c>
      <c r="J1509" s="12" t="e">
        <f>(Misc!#REF!)</f>
        <v>#REF!</v>
      </c>
      <c r="K1509" s="8" t="e">
        <f>(Misc!#REF!)</f>
        <v>#REF!</v>
      </c>
      <c r="L1509" s="8" t="e">
        <f>(Misc!#REF!)</f>
        <v>#REF!</v>
      </c>
      <c r="M1509" s="8" t="e">
        <f>(Misc!#REF!)</f>
        <v>#REF!</v>
      </c>
      <c r="N1509" s="8" t="e">
        <f>(Misc!#REF!)</f>
        <v>#REF!</v>
      </c>
      <c r="O1509" s="9" t="e">
        <f>(Misc!#REF!)</f>
        <v>#REF!</v>
      </c>
      <c r="P1509" s="60" t="e">
        <f>(Misc!#REF!)</f>
        <v>#REF!</v>
      </c>
      <c r="Q1509" s="8" t="e">
        <f>(Misc!#REF!)</f>
        <v>#REF!</v>
      </c>
      <c r="R1509" s="14" t="e">
        <f>(Misc!#REF!)</f>
        <v>#REF!</v>
      </c>
      <c r="S1509" s="12" t="e">
        <f>(Misc!#REF!)</f>
        <v>#REF!</v>
      </c>
      <c r="T1509" s="12" t="e">
        <f>(Misc!#REF!)</f>
        <v>#REF!</v>
      </c>
      <c r="U1509" s="12" t="e">
        <f>(Misc!#REF!)</f>
        <v>#REF!</v>
      </c>
      <c r="V1509" s="12" t="e">
        <f>(Misc!#REF!)</f>
        <v>#REF!</v>
      </c>
      <c r="W1509" s="8" t="e">
        <f>(Misc!#REF!)</f>
        <v>#REF!</v>
      </c>
      <c r="X1509" s="8" t="e">
        <f>(Misc!#REF!)</f>
        <v>#REF!</v>
      </c>
      <c r="Y1509" s="8" t="e">
        <f>(Misc!#REF!)</f>
        <v>#REF!</v>
      </c>
      <c r="Z1509" s="9" t="e">
        <f>(Misc!#REF!)</f>
        <v>#REF!</v>
      </c>
      <c r="AA1509" s="8" t="e">
        <f>(Misc!#REF!)</f>
        <v>#REF!</v>
      </c>
      <c r="AB1509" s="8" t="e">
        <f>(Misc!#REF!)</f>
        <v>#REF!</v>
      </c>
      <c r="AC1509" s="8" t="e">
        <f>(Misc!#REF!)</f>
        <v>#REF!</v>
      </c>
      <c r="AD1509" s="8" t="e">
        <f>(Misc!#REF!)</f>
        <v>#REF!</v>
      </c>
    </row>
    <row r="1510" spans="1:30" x14ac:dyDescent="0.25">
      <c r="A1510" s="7" t="s">
        <v>1995</v>
      </c>
      <c r="B1510" s="8" t="str">
        <f>(Misc!B5)</f>
        <v>G37 Coupe/Sedan</v>
      </c>
      <c r="C1510" s="9" t="str">
        <f>(Misc!C5)</f>
        <v>2007-2015</v>
      </c>
      <c r="D1510" s="59" t="str">
        <f>(Misc!D5)</f>
        <v>FF04</v>
      </c>
      <c r="E1510" s="8" t="str">
        <f>(Misc!E5)</f>
        <v>Tarmac</v>
      </c>
      <c r="F1510" s="8" t="str">
        <f>(Misc!F5)</f>
        <v>04M010035033TM</v>
      </c>
      <c r="G1510" s="14">
        <f>(Misc!G5)</f>
        <v>35</v>
      </c>
      <c r="H1510" s="12" t="str">
        <f>(Misc!H5)</f>
        <v>20"</v>
      </c>
      <c r="I1510" s="12" t="str">
        <f>(Misc!I5)</f>
        <v>10.0"</v>
      </c>
      <c r="J1510" s="12" t="str">
        <f>(Misc!J5)</f>
        <v>35</v>
      </c>
      <c r="K1510" s="8" t="str">
        <f>(Misc!K5)</f>
        <v>5x114.3</v>
      </c>
      <c r="L1510" s="8">
        <f>(Misc!L5)</f>
        <v>70.599999999999994</v>
      </c>
      <c r="M1510" s="8" t="str">
        <f>(Misc!M5)</f>
        <v>Medium Offset</v>
      </c>
      <c r="N1510" s="8">
        <f>(Misc!N5)</f>
        <v>0</v>
      </c>
      <c r="O1510" s="9">
        <f>(Misc!O5)</f>
        <v>0</v>
      </c>
      <c r="P1510" s="60" t="str">
        <f>(Misc!P5)</f>
        <v>FF04</v>
      </c>
      <c r="Q1510" s="8" t="str">
        <f>(Misc!Q5)</f>
        <v>04L011050033TM</v>
      </c>
      <c r="R1510" s="14">
        <f>(Misc!R5)</f>
        <v>29</v>
      </c>
      <c r="S1510" s="12" t="str">
        <f>(Misc!S5)</f>
        <v>20"</v>
      </c>
      <c r="T1510" s="12" t="str">
        <f>(Misc!T5)</f>
        <v>11.0"</v>
      </c>
      <c r="U1510" s="12" t="str">
        <f>(Misc!U5)</f>
        <v>50</v>
      </c>
      <c r="V1510" s="12" t="str">
        <f>(Misc!V5)</f>
        <v>5x114.3</v>
      </c>
      <c r="W1510" s="8">
        <f>(Misc!W5)</f>
        <v>70.599999999999994</v>
      </c>
      <c r="X1510" s="8" t="str">
        <f>(Misc!X5)</f>
        <v>Low Offset</v>
      </c>
      <c r="Y1510" s="8">
        <f>(Misc!Y5)</f>
        <v>0</v>
      </c>
      <c r="Z1510" s="9">
        <f>(Misc!Z5)</f>
        <v>0</v>
      </c>
      <c r="AA1510" s="8" t="str">
        <f>(Misc!AA5)</f>
        <v>Includes Red Sport Trim</v>
      </c>
      <c r="AB1510" s="8">
        <f>(Misc!AB5)</f>
        <v>0</v>
      </c>
      <c r="AC1510" s="8">
        <f>(Misc!AC5)</f>
        <v>0</v>
      </c>
      <c r="AD1510" s="8">
        <f>(Misc!AD5)</f>
        <v>0</v>
      </c>
    </row>
    <row r="1511" spans="1:30" x14ac:dyDescent="0.25">
      <c r="A1511" s="7" t="s">
        <v>1995</v>
      </c>
      <c r="B1511" s="8" t="str">
        <f>(Misc!B6)</f>
        <v>G37 Coupe/Sedan</v>
      </c>
      <c r="C1511" s="9" t="str">
        <f>(Misc!C6)</f>
        <v>2007-2015</v>
      </c>
      <c r="D1511" s="59" t="str">
        <f>(Misc!D6)</f>
        <v>FF04</v>
      </c>
      <c r="E1511" s="8" t="str">
        <f>(Misc!E6)</f>
        <v>Liquid Metal</v>
      </c>
      <c r="F1511" s="8" t="str">
        <f>(Misc!F6)</f>
        <v>04M010035033LM</v>
      </c>
      <c r="G1511" s="14">
        <f>(Misc!G6)</f>
        <v>32</v>
      </c>
      <c r="H1511" s="12" t="str">
        <f>(Misc!H6)</f>
        <v>20"</v>
      </c>
      <c r="I1511" s="12" t="str">
        <f>(Misc!I6)</f>
        <v>10.0"</v>
      </c>
      <c r="J1511" s="12" t="str">
        <f>(Misc!J6)</f>
        <v>35</v>
      </c>
      <c r="K1511" s="8" t="str">
        <f>(Misc!K6)</f>
        <v>5x114.3</v>
      </c>
      <c r="L1511" s="8">
        <f>(Misc!L6)</f>
        <v>70.599999999999994</v>
      </c>
      <c r="M1511" s="8" t="str">
        <f>(Misc!M6)</f>
        <v>Medium Offset</v>
      </c>
      <c r="N1511" s="8">
        <f>(Misc!N6)</f>
        <v>0</v>
      </c>
      <c r="O1511" s="9">
        <f>(Misc!O6)</f>
        <v>0</v>
      </c>
      <c r="P1511" s="60" t="str">
        <f>(Misc!P6)</f>
        <v>FF04</v>
      </c>
      <c r="Q1511" s="8" t="str">
        <f>(Misc!Q6)</f>
        <v>04L011050033LM</v>
      </c>
      <c r="R1511" s="14">
        <f>(Misc!R6)</f>
        <v>19</v>
      </c>
      <c r="S1511" s="12" t="str">
        <f>(Misc!S6)</f>
        <v>20"</v>
      </c>
      <c r="T1511" s="12" t="str">
        <f>(Misc!T6)</f>
        <v>11.0"</v>
      </c>
      <c r="U1511" s="12" t="str">
        <f>(Misc!U6)</f>
        <v>50</v>
      </c>
      <c r="V1511" s="12" t="str">
        <f>(Misc!V6)</f>
        <v>5x114.3</v>
      </c>
      <c r="W1511" s="8">
        <f>(Misc!W6)</f>
        <v>70.599999999999994</v>
      </c>
      <c r="X1511" s="8" t="str">
        <f>(Misc!X6)</f>
        <v>Low Offset</v>
      </c>
      <c r="Y1511" s="8">
        <f>(Misc!Y6)</f>
        <v>0</v>
      </c>
      <c r="Z1511" s="9">
        <f>(Misc!Z6)</f>
        <v>0</v>
      </c>
      <c r="AA1511" s="8" t="str">
        <f>(Misc!AA6)</f>
        <v>Includes Red Sport Trim</v>
      </c>
      <c r="AB1511" s="8">
        <f>(Misc!AB6)</f>
        <v>0</v>
      </c>
      <c r="AC1511" s="8">
        <f>(Misc!AC6)</f>
        <v>0</v>
      </c>
      <c r="AD1511" s="8">
        <f>(Misc!AD6)</f>
        <v>0</v>
      </c>
    </row>
    <row r="1512" spans="1:30" x14ac:dyDescent="0.25">
      <c r="A1512" s="7" t="s">
        <v>1995</v>
      </c>
      <c r="B1512" s="8" t="e">
        <f>(Misc!#REF!)</f>
        <v>#REF!</v>
      </c>
      <c r="C1512" s="9" t="e">
        <f>(Misc!#REF!)</f>
        <v>#REF!</v>
      </c>
      <c r="D1512" s="59" t="e">
        <f>(Misc!#REF!)</f>
        <v>#REF!</v>
      </c>
      <c r="E1512" s="8" t="e">
        <f>(Misc!#REF!)</f>
        <v>#REF!</v>
      </c>
      <c r="F1512" s="8" t="e">
        <f>(Misc!#REF!)</f>
        <v>#REF!</v>
      </c>
      <c r="G1512" s="14" t="e">
        <f>(Misc!#REF!)</f>
        <v>#REF!</v>
      </c>
      <c r="H1512" s="12" t="e">
        <f>(Misc!#REF!)</f>
        <v>#REF!</v>
      </c>
      <c r="I1512" s="12" t="e">
        <f>(Misc!#REF!)</f>
        <v>#REF!</v>
      </c>
      <c r="J1512" s="12" t="e">
        <f>(Misc!#REF!)</f>
        <v>#REF!</v>
      </c>
      <c r="K1512" s="8" t="e">
        <f>(Misc!#REF!)</f>
        <v>#REF!</v>
      </c>
      <c r="L1512" s="8" t="e">
        <f>(Misc!#REF!)</f>
        <v>#REF!</v>
      </c>
      <c r="M1512" s="8" t="e">
        <f>(Misc!#REF!)</f>
        <v>#REF!</v>
      </c>
      <c r="N1512" s="8" t="e">
        <f>(Misc!#REF!)</f>
        <v>#REF!</v>
      </c>
      <c r="O1512" s="9" t="e">
        <f>(Misc!#REF!)</f>
        <v>#REF!</v>
      </c>
      <c r="P1512" s="60" t="e">
        <f>(Misc!#REF!)</f>
        <v>#REF!</v>
      </c>
      <c r="Q1512" s="8" t="e">
        <f>(Misc!#REF!)</f>
        <v>#REF!</v>
      </c>
      <c r="R1512" s="14" t="e">
        <f>(Misc!#REF!)</f>
        <v>#REF!</v>
      </c>
      <c r="S1512" s="12" t="e">
        <f>(Misc!#REF!)</f>
        <v>#REF!</v>
      </c>
      <c r="T1512" s="12" t="e">
        <f>(Misc!#REF!)</f>
        <v>#REF!</v>
      </c>
      <c r="U1512" s="12" t="e">
        <f>(Misc!#REF!)</f>
        <v>#REF!</v>
      </c>
      <c r="V1512" s="12" t="e">
        <f>(Misc!#REF!)</f>
        <v>#REF!</v>
      </c>
      <c r="W1512" s="8" t="e">
        <f>(Misc!#REF!)</f>
        <v>#REF!</v>
      </c>
      <c r="X1512" s="8" t="e">
        <f>(Misc!#REF!)</f>
        <v>#REF!</v>
      </c>
      <c r="Y1512" s="8" t="e">
        <f>(Misc!#REF!)</f>
        <v>#REF!</v>
      </c>
      <c r="Z1512" s="9" t="e">
        <f>(Misc!#REF!)</f>
        <v>#REF!</v>
      </c>
      <c r="AA1512" s="8" t="e">
        <f>(Misc!#REF!)</f>
        <v>#REF!</v>
      </c>
      <c r="AB1512" s="8" t="e">
        <f>(Misc!#REF!)</f>
        <v>#REF!</v>
      </c>
      <c r="AC1512" s="8" t="e">
        <f>(Misc!#REF!)</f>
        <v>#REF!</v>
      </c>
      <c r="AD1512" s="8" t="e">
        <f>(Misc!#REF!)</f>
        <v>#REF!</v>
      </c>
    </row>
    <row r="1513" spans="1:30" x14ac:dyDescent="0.25">
      <c r="A1513" s="7" t="s">
        <v>1995</v>
      </c>
      <c r="B1513" s="8" t="str">
        <f>(Misc!B7)</f>
        <v>G37 Coupe/Sedan</v>
      </c>
      <c r="C1513" s="9" t="str">
        <f>(Misc!C7)</f>
        <v>2007-2015</v>
      </c>
      <c r="D1513" s="59" t="str">
        <f>(Misc!D7)</f>
        <v>FF10</v>
      </c>
      <c r="E1513" s="8" t="str">
        <f>(Misc!E7)</f>
        <v>Liquid Metal</v>
      </c>
      <c r="F1513" s="8" t="str">
        <f>(Misc!F7)</f>
        <v>10M010035033LM</v>
      </c>
      <c r="G1513" s="14">
        <f>(Misc!G7)</f>
        <v>-3</v>
      </c>
      <c r="H1513" s="12" t="str">
        <f>(Misc!H7)</f>
        <v>20"</v>
      </c>
      <c r="I1513" s="12" t="str">
        <f>(Misc!I7)</f>
        <v>10.0"</v>
      </c>
      <c r="J1513" s="12" t="str">
        <f>(Misc!J7)</f>
        <v>35</v>
      </c>
      <c r="K1513" s="8" t="str">
        <f>(Misc!K7)</f>
        <v>5x114.3</v>
      </c>
      <c r="L1513" s="8">
        <f>(Misc!L7)</f>
        <v>70.599999999999994</v>
      </c>
      <c r="M1513" s="8" t="str">
        <f>(Misc!M7)</f>
        <v>Medium Offset</v>
      </c>
      <c r="N1513" s="8">
        <f>(Misc!N7)</f>
        <v>0</v>
      </c>
      <c r="O1513" s="9">
        <f>(Misc!O7)</f>
        <v>0</v>
      </c>
      <c r="P1513" s="60" t="str">
        <f>(Misc!P7)</f>
        <v>FF10</v>
      </c>
      <c r="Q1513" s="8" t="str">
        <f>(Misc!Q7)</f>
        <v>10M011050033LM</v>
      </c>
      <c r="R1513" s="14">
        <f>(Misc!R7)</f>
        <v>10</v>
      </c>
      <c r="S1513" s="12" t="str">
        <f>(Misc!S7)</f>
        <v>20"</v>
      </c>
      <c r="T1513" s="12" t="str">
        <f>(Misc!T7)</f>
        <v>11.0"</v>
      </c>
      <c r="U1513" s="12" t="str">
        <f>(Misc!U7)</f>
        <v>50</v>
      </c>
      <c r="V1513" s="12" t="str">
        <f>(Misc!V7)</f>
        <v>5x114.3</v>
      </c>
      <c r="W1513" s="8">
        <f>(Misc!W7)</f>
        <v>70.599999999999994</v>
      </c>
      <c r="X1513" s="8" t="str">
        <f>(Misc!X7)</f>
        <v>Medium Offset</v>
      </c>
      <c r="Y1513" s="8">
        <f>(Misc!Y7)</f>
        <v>0</v>
      </c>
      <c r="Z1513" s="9">
        <f>(Misc!Z7)</f>
        <v>0</v>
      </c>
      <c r="AA1513" s="8" t="str">
        <f>(Misc!AA7)</f>
        <v>Includes Red Sport Trim</v>
      </c>
      <c r="AB1513" s="8">
        <f>(Misc!AB7)</f>
        <v>0</v>
      </c>
      <c r="AC1513" s="8">
        <f>(Misc!AC7)</f>
        <v>0</v>
      </c>
      <c r="AD1513" s="8">
        <f>(Misc!AD7)</f>
        <v>0</v>
      </c>
    </row>
    <row r="1514" spans="1:30" x14ac:dyDescent="0.25">
      <c r="A1514" s="7" t="s">
        <v>1995</v>
      </c>
      <c r="B1514" s="8" t="str">
        <f>(Misc!B8)</f>
        <v>G37 Coupe/Sedan</v>
      </c>
      <c r="C1514" s="9" t="str">
        <f>(Misc!C8)</f>
        <v>2007-2015</v>
      </c>
      <c r="D1514" s="59" t="str">
        <f>(Misc!D8)</f>
        <v>FF10</v>
      </c>
      <c r="E1514" s="8" t="str">
        <f>(Misc!E8)</f>
        <v>Tarmac</v>
      </c>
      <c r="F1514" s="8" t="str">
        <f>(Misc!F8)</f>
        <v>10M010035033TM</v>
      </c>
      <c r="G1514" s="14">
        <f>(Misc!G8)</f>
        <v>24</v>
      </c>
      <c r="H1514" s="12" t="str">
        <f>(Misc!H8)</f>
        <v>20"</v>
      </c>
      <c r="I1514" s="12" t="str">
        <f>(Misc!I8)</f>
        <v>10.0"</v>
      </c>
      <c r="J1514" s="12" t="str">
        <f>(Misc!J8)</f>
        <v>35</v>
      </c>
      <c r="K1514" s="8" t="str">
        <f>(Misc!K8)</f>
        <v>5x114.3</v>
      </c>
      <c r="L1514" s="8">
        <f>(Misc!L8)</f>
        <v>70.599999999999994</v>
      </c>
      <c r="M1514" s="8" t="str">
        <f>(Misc!M8)</f>
        <v>Medium Offset</v>
      </c>
      <c r="N1514" s="8">
        <f>(Misc!N8)</f>
        <v>0</v>
      </c>
      <c r="O1514" s="9">
        <f>(Misc!O8)</f>
        <v>0</v>
      </c>
      <c r="P1514" s="60" t="str">
        <f>(Misc!P8)</f>
        <v>FF10</v>
      </c>
      <c r="Q1514" s="8" t="str">
        <f>(Misc!Q8)</f>
        <v>10M011050033TM</v>
      </c>
      <c r="R1514" s="14">
        <f>(Misc!R8)</f>
        <v>0</v>
      </c>
      <c r="S1514" s="12" t="str">
        <f>(Misc!S8)</f>
        <v>20"</v>
      </c>
      <c r="T1514" s="12" t="str">
        <f>(Misc!T8)</f>
        <v>11.0"</v>
      </c>
      <c r="U1514" s="12" t="str">
        <f>(Misc!U8)</f>
        <v>50</v>
      </c>
      <c r="V1514" s="12" t="str">
        <f>(Misc!V8)</f>
        <v>5x114.3</v>
      </c>
      <c r="W1514" s="8">
        <f>(Misc!W8)</f>
        <v>70.599999999999994</v>
      </c>
      <c r="X1514" s="8" t="str">
        <f>(Misc!X8)</f>
        <v>Medium Offset</v>
      </c>
      <c r="Y1514" s="8">
        <f>(Misc!Y8)</f>
        <v>0</v>
      </c>
      <c r="Z1514" s="9">
        <f>(Misc!Z8)</f>
        <v>0</v>
      </c>
      <c r="AA1514" s="8" t="str">
        <f>(Misc!AA8)</f>
        <v>Aggressive, Includes Red Sport Trim</v>
      </c>
      <c r="AB1514" s="8">
        <f>(Misc!AB8)</f>
        <v>0</v>
      </c>
      <c r="AC1514" s="8">
        <f>(Misc!AC8)</f>
        <v>0</v>
      </c>
      <c r="AD1514" s="8">
        <f>(Misc!AD8)</f>
        <v>0</v>
      </c>
    </row>
    <row r="1515" spans="1:30" x14ac:dyDescent="0.25">
      <c r="A1515" s="7" t="s">
        <v>1995</v>
      </c>
      <c r="B1515" s="8" t="str">
        <f>(Misc!B9)</f>
        <v>G37 Coupe/Sedan</v>
      </c>
      <c r="C1515" s="9" t="str">
        <f>(Misc!C9)</f>
        <v>2007-2015</v>
      </c>
      <c r="D1515" s="59" t="str">
        <f>(Misc!D9)</f>
        <v>FF11</v>
      </c>
      <c r="E1515" s="8" t="str">
        <f>(Misc!E9)</f>
        <v>Tarmac</v>
      </c>
      <c r="F1515" s="8" t="str">
        <f>(Misc!F9)</f>
        <v>11M010035033TM</v>
      </c>
      <c r="G1515" s="14">
        <f>(Misc!G9)</f>
        <v>34</v>
      </c>
      <c r="H1515" s="12" t="str">
        <f>(Misc!H9)</f>
        <v>20"</v>
      </c>
      <c r="I1515" s="12" t="str">
        <f>(Misc!I9)</f>
        <v>10.0"</v>
      </c>
      <c r="J1515" s="12" t="str">
        <f>(Misc!J9)</f>
        <v>35</v>
      </c>
      <c r="K1515" s="8" t="str">
        <f>(Misc!K9)</f>
        <v>5x114.3</v>
      </c>
      <c r="L1515" s="8">
        <f>(Misc!L9)</f>
        <v>70.599999999999994</v>
      </c>
      <c r="M1515" s="8" t="str">
        <f>(Misc!M9)</f>
        <v>Medium Offset</v>
      </c>
      <c r="N1515" s="8">
        <f>(Misc!N9)</f>
        <v>0</v>
      </c>
      <c r="O1515" s="9">
        <f>(Misc!O9)</f>
        <v>0</v>
      </c>
      <c r="P1515" s="60" t="str">
        <f>(Misc!P9)</f>
        <v>FF11</v>
      </c>
      <c r="Q1515" s="8" t="str">
        <f>(Misc!Q9)</f>
        <v>11M011050033TM</v>
      </c>
      <c r="R1515" s="14">
        <f>(Misc!R9)</f>
        <v>46</v>
      </c>
      <c r="S1515" s="12" t="str">
        <f>(Misc!S9)</f>
        <v>20"</v>
      </c>
      <c r="T1515" s="12" t="str">
        <f>(Misc!T9)</f>
        <v>11.0"</v>
      </c>
      <c r="U1515" s="12" t="str">
        <f>(Misc!U9)</f>
        <v>50</v>
      </c>
      <c r="V1515" s="12" t="str">
        <f>(Misc!V9)</f>
        <v>5x114.3</v>
      </c>
      <c r="W1515" s="8">
        <f>(Misc!W9)</f>
        <v>70.599999999999994</v>
      </c>
      <c r="X1515" s="8" t="str">
        <f>(Misc!X9)</f>
        <v>Medium Offset</v>
      </c>
      <c r="Y1515" s="8">
        <f>(Misc!Y9)</f>
        <v>0</v>
      </c>
      <c r="Z1515" s="9">
        <f>(Misc!Z9)</f>
        <v>0</v>
      </c>
      <c r="AA1515" s="8" t="str">
        <f>(Misc!AA9)</f>
        <v>Includes Red Sport Trim</v>
      </c>
      <c r="AB1515" s="8">
        <f>(Misc!AB9)</f>
        <v>0</v>
      </c>
      <c r="AC1515" s="8">
        <f>(Misc!AC9)</f>
        <v>0</v>
      </c>
      <c r="AD1515" s="8">
        <f>(Misc!AD9)</f>
        <v>0</v>
      </c>
    </row>
    <row r="1516" spans="1:30" x14ac:dyDescent="0.25">
      <c r="A1516" s="7" t="s">
        <v>1995</v>
      </c>
      <c r="B1516" s="8" t="e">
        <f>(Misc!#REF!)</f>
        <v>#REF!</v>
      </c>
      <c r="C1516" s="9" t="e">
        <f>(Misc!#REF!)</f>
        <v>#REF!</v>
      </c>
      <c r="D1516" s="59" t="e">
        <f>(Misc!#REF!)</f>
        <v>#REF!</v>
      </c>
      <c r="E1516" s="8" t="e">
        <f>(Misc!#REF!)</f>
        <v>#REF!</v>
      </c>
      <c r="F1516" s="8" t="e">
        <f>(Misc!#REF!)</f>
        <v>#REF!</v>
      </c>
      <c r="G1516" s="14" t="e">
        <f>(Misc!#REF!)</f>
        <v>#REF!</v>
      </c>
      <c r="H1516" s="12" t="e">
        <f>(Misc!#REF!)</f>
        <v>#REF!</v>
      </c>
      <c r="I1516" s="12" t="e">
        <f>(Misc!#REF!)</f>
        <v>#REF!</v>
      </c>
      <c r="J1516" s="12" t="e">
        <f>(Misc!#REF!)</f>
        <v>#REF!</v>
      </c>
      <c r="K1516" s="8" t="e">
        <f>(Misc!#REF!)</f>
        <v>#REF!</v>
      </c>
      <c r="L1516" s="8" t="e">
        <f>(Misc!#REF!)</f>
        <v>#REF!</v>
      </c>
      <c r="M1516" s="8" t="e">
        <f>(Misc!#REF!)</f>
        <v>#REF!</v>
      </c>
      <c r="N1516" s="8" t="e">
        <f>(Misc!#REF!)</f>
        <v>#REF!</v>
      </c>
      <c r="O1516" s="9" t="e">
        <f>(Misc!#REF!)</f>
        <v>#REF!</v>
      </c>
      <c r="P1516" s="60" t="e">
        <f>(Misc!#REF!)</f>
        <v>#REF!</v>
      </c>
      <c r="Q1516" s="8" t="e">
        <f>(Misc!#REF!)</f>
        <v>#REF!</v>
      </c>
      <c r="R1516" s="14" t="e">
        <f>(Misc!#REF!)</f>
        <v>#REF!</v>
      </c>
      <c r="S1516" s="12" t="e">
        <f>(Misc!#REF!)</f>
        <v>#REF!</v>
      </c>
      <c r="T1516" s="12" t="e">
        <f>(Misc!#REF!)</f>
        <v>#REF!</v>
      </c>
      <c r="U1516" s="12" t="e">
        <f>(Misc!#REF!)</f>
        <v>#REF!</v>
      </c>
      <c r="V1516" s="12" t="e">
        <f>(Misc!#REF!)</f>
        <v>#REF!</v>
      </c>
      <c r="W1516" s="8" t="e">
        <f>(Misc!#REF!)</f>
        <v>#REF!</v>
      </c>
      <c r="X1516" s="8" t="e">
        <f>(Misc!#REF!)</f>
        <v>#REF!</v>
      </c>
      <c r="Y1516" s="8" t="e">
        <f>(Misc!#REF!)</f>
        <v>#REF!</v>
      </c>
      <c r="Z1516" s="9" t="e">
        <f>(Misc!#REF!)</f>
        <v>#REF!</v>
      </c>
      <c r="AA1516" s="8" t="e">
        <f>(Misc!#REF!)</f>
        <v>#REF!</v>
      </c>
      <c r="AB1516" s="8" t="e">
        <f>(Misc!#REF!)</f>
        <v>#REF!</v>
      </c>
      <c r="AC1516" s="8" t="e">
        <f>(Misc!#REF!)</f>
        <v>#REF!</v>
      </c>
      <c r="AD1516" s="8" t="e">
        <f>(Misc!#REF!)</f>
        <v>#REF!</v>
      </c>
    </row>
    <row r="1517" spans="1:30" x14ac:dyDescent="0.25">
      <c r="A1517" s="7" t="s">
        <v>1995</v>
      </c>
      <c r="B1517" s="8" t="e">
        <f>(Misc!#REF!)</f>
        <v>#REF!</v>
      </c>
      <c r="C1517" s="9" t="e">
        <f>(Misc!#REF!)</f>
        <v>#REF!</v>
      </c>
      <c r="D1517" s="59" t="e">
        <f>(Misc!#REF!)</f>
        <v>#REF!</v>
      </c>
      <c r="E1517" s="8" t="e">
        <f>(Misc!#REF!)</f>
        <v>#REF!</v>
      </c>
      <c r="F1517" s="8" t="e">
        <f>(Misc!#REF!)</f>
        <v>#REF!</v>
      </c>
      <c r="G1517" s="14" t="e">
        <f>(Misc!#REF!)</f>
        <v>#REF!</v>
      </c>
      <c r="H1517" s="12" t="e">
        <f>(Misc!#REF!)</f>
        <v>#REF!</v>
      </c>
      <c r="I1517" s="12" t="e">
        <f>(Misc!#REF!)</f>
        <v>#REF!</v>
      </c>
      <c r="J1517" s="12" t="e">
        <f>(Misc!#REF!)</f>
        <v>#REF!</v>
      </c>
      <c r="K1517" s="8" t="e">
        <f>(Misc!#REF!)</f>
        <v>#REF!</v>
      </c>
      <c r="L1517" s="8" t="e">
        <f>(Misc!#REF!)</f>
        <v>#REF!</v>
      </c>
      <c r="M1517" s="8" t="e">
        <f>(Misc!#REF!)</f>
        <v>#REF!</v>
      </c>
      <c r="N1517" s="8" t="e">
        <f>(Misc!#REF!)</f>
        <v>#REF!</v>
      </c>
      <c r="O1517" s="9" t="e">
        <f>(Misc!#REF!)</f>
        <v>#REF!</v>
      </c>
      <c r="P1517" s="60" t="e">
        <f>(Misc!#REF!)</f>
        <v>#REF!</v>
      </c>
      <c r="Q1517" s="8" t="e">
        <f>(Misc!#REF!)</f>
        <v>#REF!</v>
      </c>
      <c r="R1517" s="14" t="e">
        <f>(Misc!#REF!)</f>
        <v>#REF!</v>
      </c>
      <c r="S1517" s="12" t="e">
        <f>(Misc!#REF!)</f>
        <v>#REF!</v>
      </c>
      <c r="T1517" s="12" t="e">
        <f>(Misc!#REF!)</f>
        <v>#REF!</v>
      </c>
      <c r="U1517" s="12" t="e">
        <f>(Misc!#REF!)</f>
        <v>#REF!</v>
      </c>
      <c r="V1517" s="12" t="e">
        <f>(Misc!#REF!)</f>
        <v>#REF!</v>
      </c>
      <c r="W1517" s="8" t="e">
        <f>(Misc!#REF!)</f>
        <v>#REF!</v>
      </c>
      <c r="X1517" s="8" t="e">
        <f>(Misc!#REF!)</f>
        <v>#REF!</v>
      </c>
      <c r="Y1517" s="8" t="e">
        <f>(Misc!#REF!)</f>
        <v>#REF!</v>
      </c>
      <c r="Z1517" s="9" t="e">
        <f>(Misc!#REF!)</f>
        <v>#REF!</v>
      </c>
      <c r="AA1517" s="8" t="e">
        <f>(Misc!#REF!)</f>
        <v>#REF!</v>
      </c>
      <c r="AB1517" s="8" t="e">
        <f>(Misc!#REF!)</f>
        <v>#REF!</v>
      </c>
      <c r="AC1517" s="8" t="e">
        <f>(Misc!#REF!)</f>
        <v>#REF!</v>
      </c>
      <c r="AD1517" s="8" t="e">
        <f>(Misc!#REF!)</f>
        <v>#REF!</v>
      </c>
    </row>
    <row r="1518" spans="1:30" x14ac:dyDescent="0.25">
      <c r="A1518" s="7" t="s">
        <v>1995</v>
      </c>
      <c r="B1518" s="8" t="str">
        <f>(Misc!B10)</f>
        <v>G37 Coupe/Sedan</v>
      </c>
      <c r="C1518" s="9" t="str">
        <f>(Misc!C10)</f>
        <v>2007-2015</v>
      </c>
      <c r="D1518" s="59" t="str">
        <f>(Misc!D10)</f>
        <v>FF11</v>
      </c>
      <c r="E1518" s="8" t="str">
        <f>(Misc!E10)</f>
        <v>Liquid Metal</v>
      </c>
      <c r="F1518" s="8" t="str">
        <f>(Misc!F10)</f>
        <v>11M010035033LM</v>
      </c>
      <c r="G1518" s="14">
        <f>(Misc!G10)</f>
        <v>30</v>
      </c>
      <c r="H1518" s="12" t="str">
        <f>(Misc!H10)</f>
        <v>20"</v>
      </c>
      <c r="I1518" s="12" t="str">
        <f>(Misc!I10)</f>
        <v>10.0"</v>
      </c>
      <c r="J1518" s="12" t="str">
        <f>(Misc!J10)</f>
        <v>35</v>
      </c>
      <c r="K1518" s="8" t="str">
        <f>(Misc!K10)</f>
        <v>5x114.3</v>
      </c>
      <c r="L1518" s="8">
        <f>(Misc!L10)</f>
        <v>70.599999999999994</v>
      </c>
      <c r="M1518" s="8" t="str">
        <f>(Misc!M10)</f>
        <v>Medium Offset</v>
      </c>
      <c r="N1518" s="8">
        <f>(Misc!N10)</f>
        <v>0</v>
      </c>
      <c r="O1518" s="9">
        <f>(Misc!O10)</f>
        <v>0</v>
      </c>
      <c r="P1518" s="60" t="str">
        <f>(Misc!P10)</f>
        <v>FF11</v>
      </c>
      <c r="Q1518" s="8" t="str">
        <f>(Misc!Q10)</f>
        <v>11M011050033LM</v>
      </c>
      <c r="R1518" s="14">
        <f>(Misc!R10)</f>
        <v>38</v>
      </c>
      <c r="S1518" s="12" t="str">
        <f>(Misc!S10)</f>
        <v>20"</v>
      </c>
      <c r="T1518" s="12" t="str">
        <f>(Misc!T10)</f>
        <v>11.0"</v>
      </c>
      <c r="U1518" s="12" t="str">
        <f>(Misc!U10)</f>
        <v>50</v>
      </c>
      <c r="V1518" s="12" t="str">
        <f>(Misc!V10)</f>
        <v>5x114.3</v>
      </c>
      <c r="W1518" s="8">
        <f>(Misc!W10)</f>
        <v>70.599999999999994</v>
      </c>
      <c r="X1518" s="8" t="str">
        <f>(Misc!X10)</f>
        <v>Medium Offset</v>
      </c>
      <c r="Y1518" s="8">
        <f>(Misc!Y10)</f>
        <v>0</v>
      </c>
      <c r="Z1518" s="9">
        <f>(Misc!Z10)</f>
        <v>0</v>
      </c>
      <c r="AA1518" s="8" t="str">
        <f>(Misc!AA10)</f>
        <v>Includes Red Sport Trim</v>
      </c>
      <c r="AB1518" s="8">
        <f>(Misc!AB10)</f>
        <v>0</v>
      </c>
      <c r="AC1518" s="8">
        <f>(Misc!AC10)</f>
        <v>0</v>
      </c>
      <c r="AD1518" s="8">
        <f>(Misc!AD10)</f>
        <v>0</v>
      </c>
    </row>
    <row r="1519" spans="1:30" x14ac:dyDescent="0.25">
      <c r="A1519" s="7" t="s">
        <v>1995</v>
      </c>
      <c r="B1519" s="8" t="str">
        <f>(Misc!B11)</f>
        <v>Q50(S)</v>
      </c>
      <c r="C1519" s="9" t="str">
        <f>(Misc!C11)</f>
        <v>2014-2020</v>
      </c>
      <c r="D1519" s="59" t="str">
        <f>(Misc!D11)</f>
        <v>FF10</v>
      </c>
      <c r="E1519" s="8" t="str">
        <f>(Misc!E11)</f>
        <v>Liquid Metal</v>
      </c>
      <c r="F1519" s="8" t="str">
        <f>(Misc!F11)</f>
        <v>10H008533083LM</v>
      </c>
      <c r="G1519" s="14">
        <f>(Misc!G11)</f>
        <v>2</v>
      </c>
      <c r="H1519" s="12" t="str">
        <f>(Misc!H11)</f>
        <v>20"</v>
      </c>
      <c r="I1519" s="12" t="str">
        <f>(Misc!I11)</f>
        <v>8.5"</v>
      </c>
      <c r="J1519" s="12" t="str">
        <f>(Misc!J11)</f>
        <v>33</v>
      </c>
      <c r="K1519" s="8" t="str">
        <f>(Misc!K11)</f>
        <v>5x114.3</v>
      </c>
      <c r="L1519" s="8">
        <f>(Misc!L11)</f>
        <v>73.099999999999994</v>
      </c>
      <c r="M1519" s="8" t="str">
        <f>(Misc!M11)</f>
        <v>High Offset</v>
      </c>
      <c r="N1519" s="8">
        <f>(Misc!N11)</f>
        <v>0</v>
      </c>
      <c r="O1519" s="9">
        <f>(Misc!O11)</f>
        <v>0</v>
      </c>
      <c r="P1519" s="60" t="str">
        <f>(Misc!P11)</f>
        <v>FF10</v>
      </c>
      <c r="Q1519" s="8" t="str">
        <f>(Misc!Q11)</f>
        <v>10M010040083LM</v>
      </c>
      <c r="R1519" s="14">
        <f>(Misc!R11)</f>
        <v>2</v>
      </c>
      <c r="S1519" s="12" t="str">
        <f>(Misc!S11)</f>
        <v>20"</v>
      </c>
      <c r="T1519" s="12" t="str">
        <f>(Misc!T11)</f>
        <v>10.0"</v>
      </c>
      <c r="U1519" s="12" t="str">
        <f>(Misc!U11)</f>
        <v>40</v>
      </c>
      <c r="V1519" s="12" t="str">
        <f>(Misc!V11)</f>
        <v>5x114.3</v>
      </c>
      <c r="W1519" s="8">
        <f>(Misc!W11)</f>
        <v>73.099999999999994</v>
      </c>
      <c r="X1519" s="8" t="str">
        <f>(Misc!X11)</f>
        <v>Medium Offset</v>
      </c>
      <c r="Y1519" s="8">
        <f>(Misc!Y11)</f>
        <v>0</v>
      </c>
      <c r="Z1519" s="9">
        <f>(Misc!Z11)</f>
        <v>0</v>
      </c>
      <c r="AA1519" s="8" t="str">
        <f>(Misc!AA11)</f>
        <v>Includes Red Sport Trim</v>
      </c>
      <c r="AB1519" s="8">
        <f>(Misc!AB11)</f>
        <v>0</v>
      </c>
      <c r="AC1519" s="8">
        <f>(Misc!AC11)</f>
        <v>0</v>
      </c>
      <c r="AD1519" s="8">
        <f>(Misc!AD11)</f>
        <v>0</v>
      </c>
    </row>
    <row r="1520" spans="1:30" x14ac:dyDescent="0.25">
      <c r="A1520" s="7" t="s">
        <v>1995</v>
      </c>
      <c r="B1520" s="8" t="e">
        <f>(Misc!#REF!)</f>
        <v>#REF!</v>
      </c>
      <c r="C1520" s="9" t="e">
        <f>(Misc!#REF!)</f>
        <v>#REF!</v>
      </c>
      <c r="D1520" s="59" t="e">
        <f>(Misc!#REF!)</f>
        <v>#REF!</v>
      </c>
      <c r="E1520" s="8" t="e">
        <f>(Misc!#REF!)</f>
        <v>#REF!</v>
      </c>
      <c r="F1520" s="8" t="e">
        <f>(Misc!#REF!)</f>
        <v>#REF!</v>
      </c>
      <c r="G1520" s="14" t="e">
        <f>(Misc!#REF!)</f>
        <v>#REF!</v>
      </c>
      <c r="H1520" s="12" t="e">
        <f>(Misc!#REF!)</f>
        <v>#REF!</v>
      </c>
      <c r="I1520" s="12" t="e">
        <f>(Misc!#REF!)</f>
        <v>#REF!</v>
      </c>
      <c r="J1520" s="12" t="e">
        <f>(Misc!#REF!)</f>
        <v>#REF!</v>
      </c>
      <c r="K1520" s="8" t="e">
        <f>(Misc!#REF!)</f>
        <v>#REF!</v>
      </c>
      <c r="L1520" s="8" t="e">
        <f>(Misc!#REF!)</f>
        <v>#REF!</v>
      </c>
      <c r="M1520" s="8" t="e">
        <f>(Misc!#REF!)</f>
        <v>#REF!</v>
      </c>
      <c r="N1520" s="8" t="e">
        <f>(Misc!#REF!)</f>
        <v>#REF!</v>
      </c>
      <c r="O1520" s="9" t="e">
        <f>(Misc!#REF!)</f>
        <v>#REF!</v>
      </c>
      <c r="P1520" s="60" t="e">
        <f>(Misc!#REF!)</f>
        <v>#REF!</v>
      </c>
      <c r="Q1520" s="8" t="e">
        <f>(Misc!#REF!)</f>
        <v>#REF!</v>
      </c>
      <c r="R1520" s="14" t="e">
        <f>(Misc!#REF!)</f>
        <v>#REF!</v>
      </c>
      <c r="S1520" s="12" t="e">
        <f>(Misc!#REF!)</f>
        <v>#REF!</v>
      </c>
      <c r="T1520" s="12" t="e">
        <f>(Misc!#REF!)</f>
        <v>#REF!</v>
      </c>
      <c r="U1520" s="12" t="e">
        <f>(Misc!#REF!)</f>
        <v>#REF!</v>
      </c>
      <c r="V1520" s="12" t="e">
        <f>(Misc!#REF!)</f>
        <v>#REF!</v>
      </c>
      <c r="W1520" s="8" t="e">
        <f>(Misc!#REF!)</f>
        <v>#REF!</v>
      </c>
      <c r="X1520" s="8" t="e">
        <f>(Misc!#REF!)</f>
        <v>#REF!</v>
      </c>
      <c r="Y1520" s="8" t="e">
        <f>(Misc!#REF!)</f>
        <v>#REF!</v>
      </c>
      <c r="Z1520" s="9" t="e">
        <f>(Misc!#REF!)</f>
        <v>#REF!</v>
      </c>
      <c r="AA1520" s="8" t="e">
        <f>(Misc!#REF!)</f>
        <v>#REF!</v>
      </c>
      <c r="AB1520" s="8" t="e">
        <f>(Misc!#REF!)</f>
        <v>#REF!</v>
      </c>
      <c r="AC1520" s="8" t="e">
        <f>(Misc!#REF!)</f>
        <v>#REF!</v>
      </c>
      <c r="AD1520" s="8" t="e">
        <f>(Misc!#REF!)</f>
        <v>#REF!</v>
      </c>
    </row>
    <row r="1521" spans="1:30" x14ac:dyDescent="0.25">
      <c r="A1521" s="7" t="s">
        <v>1995</v>
      </c>
      <c r="B1521" s="8" t="str">
        <f>(Misc!B12)</f>
        <v>Q50(S)</v>
      </c>
      <c r="C1521" s="9" t="str">
        <f>(Misc!C12)</f>
        <v>2014-2020</v>
      </c>
      <c r="D1521" s="59" t="str">
        <f>(Misc!D12)</f>
        <v>FF10</v>
      </c>
      <c r="E1521" s="8" t="str">
        <f>(Misc!E12)</f>
        <v>Tarmac</v>
      </c>
      <c r="F1521" s="8" t="str">
        <f>(Misc!F12)</f>
        <v>10H008533083TM</v>
      </c>
      <c r="G1521" s="14">
        <f>(Misc!G12)</f>
        <v>38</v>
      </c>
      <c r="H1521" s="12" t="str">
        <f>(Misc!H12)</f>
        <v>20"</v>
      </c>
      <c r="I1521" s="12" t="str">
        <f>(Misc!I12)</f>
        <v>8.5"</v>
      </c>
      <c r="J1521" s="12" t="str">
        <f>(Misc!J12)</f>
        <v>33</v>
      </c>
      <c r="K1521" s="8" t="str">
        <f>(Misc!K12)</f>
        <v>5x114.3</v>
      </c>
      <c r="L1521" s="8">
        <f>(Misc!L12)</f>
        <v>73.099999999999994</v>
      </c>
      <c r="M1521" s="8" t="str">
        <f>(Misc!M12)</f>
        <v>High Offset</v>
      </c>
      <c r="N1521" s="8">
        <f>(Misc!N12)</f>
        <v>0</v>
      </c>
      <c r="O1521" s="9">
        <f>(Misc!O12)</f>
        <v>0</v>
      </c>
      <c r="P1521" s="60" t="str">
        <f>(Misc!P12)</f>
        <v>FF10</v>
      </c>
      <c r="Q1521" s="8" t="str">
        <f>(Misc!Q12)</f>
        <v>10M010040083TM</v>
      </c>
      <c r="R1521" s="14">
        <f>(Misc!R12)</f>
        <v>5</v>
      </c>
      <c r="S1521" s="12" t="str">
        <f>(Misc!S12)</f>
        <v>20"</v>
      </c>
      <c r="T1521" s="12" t="str">
        <f>(Misc!T12)</f>
        <v>10.0"</v>
      </c>
      <c r="U1521" s="12" t="str">
        <f>(Misc!U12)</f>
        <v>40</v>
      </c>
      <c r="V1521" s="12" t="str">
        <f>(Misc!V12)</f>
        <v>5x114.3</v>
      </c>
      <c r="W1521" s="8">
        <f>(Misc!W12)</f>
        <v>73.099999999999994</v>
      </c>
      <c r="X1521" s="8" t="str">
        <f>(Misc!X12)</f>
        <v>Medium Offset</v>
      </c>
      <c r="Y1521" s="8">
        <f>(Misc!Y12)</f>
        <v>0</v>
      </c>
      <c r="Z1521" s="9">
        <f>(Misc!Z12)</f>
        <v>0</v>
      </c>
      <c r="AA1521" s="8" t="str">
        <f>(Misc!AA12)</f>
        <v>Includes Red Sport Trim</v>
      </c>
      <c r="AB1521" s="8">
        <f>(Misc!AB12)</f>
        <v>0</v>
      </c>
      <c r="AC1521" s="8">
        <f>(Misc!AC12)</f>
        <v>0</v>
      </c>
      <c r="AD1521" s="8">
        <f>(Misc!AD12)</f>
        <v>0</v>
      </c>
    </row>
    <row r="1522" spans="1:30" x14ac:dyDescent="0.25">
      <c r="A1522" s="7" t="s">
        <v>1995</v>
      </c>
      <c r="B1522" s="8" t="str">
        <f>(Misc!B13)</f>
        <v>Q50(S)</v>
      </c>
      <c r="C1522" s="9" t="str">
        <f>(Misc!C13)</f>
        <v>2014-2020</v>
      </c>
      <c r="D1522" s="59" t="str">
        <f>(Misc!D13)</f>
        <v>FF11</v>
      </c>
      <c r="E1522" s="8" t="str">
        <f>(Misc!E13)</f>
        <v>Liquid Metal</v>
      </c>
      <c r="F1522" s="8" t="str">
        <f>(Misc!F13)</f>
        <v>11H008533083LM</v>
      </c>
      <c r="G1522" s="14">
        <f>(Misc!G13)</f>
        <v>17</v>
      </c>
      <c r="H1522" s="12" t="str">
        <f>(Misc!H13)</f>
        <v>20"</v>
      </c>
      <c r="I1522" s="12" t="str">
        <f>(Misc!I13)</f>
        <v>8.5"</v>
      </c>
      <c r="J1522" s="12" t="str">
        <f>(Misc!J13)</f>
        <v>33</v>
      </c>
      <c r="K1522" s="8" t="str">
        <f>(Misc!K13)</f>
        <v>5x114.3</v>
      </c>
      <c r="L1522" s="8">
        <f>(Misc!L13)</f>
        <v>73.099999999999994</v>
      </c>
      <c r="M1522" s="8" t="str">
        <f>(Misc!M13)</f>
        <v>High Offset</v>
      </c>
      <c r="N1522" s="8">
        <f>(Misc!N13)</f>
        <v>0</v>
      </c>
      <c r="O1522" s="9">
        <f>(Misc!O13)</f>
        <v>0</v>
      </c>
      <c r="P1522" s="60" t="str">
        <f>(Misc!P13)</f>
        <v>FF11</v>
      </c>
      <c r="Q1522" s="8" t="str">
        <f>(Misc!Q13)</f>
        <v>11M010040083LM</v>
      </c>
      <c r="R1522" s="14">
        <f>(Misc!R13)</f>
        <v>4</v>
      </c>
      <c r="S1522" s="12" t="str">
        <f>(Misc!S13)</f>
        <v>20"</v>
      </c>
      <c r="T1522" s="12" t="str">
        <f>(Misc!T13)</f>
        <v>10.0"</v>
      </c>
      <c r="U1522" s="12" t="str">
        <f>(Misc!U13)</f>
        <v>40</v>
      </c>
      <c r="V1522" s="12" t="str">
        <f>(Misc!V13)</f>
        <v>5x114.3</v>
      </c>
      <c r="W1522" s="8">
        <f>(Misc!W13)</f>
        <v>73.099999999999994</v>
      </c>
      <c r="X1522" s="8" t="str">
        <f>(Misc!X13)</f>
        <v>Medium Offset</v>
      </c>
      <c r="Y1522" s="8">
        <f>(Misc!Y13)</f>
        <v>0</v>
      </c>
      <c r="Z1522" s="9">
        <f>(Misc!Z13)</f>
        <v>0</v>
      </c>
      <c r="AA1522" s="8" t="str">
        <f>(Misc!AA13)</f>
        <v>Includes Red Sport Trim</v>
      </c>
      <c r="AB1522" s="8">
        <f>(Misc!AB13)</f>
        <v>0</v>
      </c>
      <c r="AC1522" s="8">
        <f>(Misc!AC13)</f>
        <v>0</v>
      </c>
      <c r="AD1522" s="8">
        <f>(Misc!AD13)</f>
        <v>0</v>
      </c>
    </row>
    <row r="1523" spans="1:30" x14ac:dyDescent="0.25">
      <c r="A1523" s="7" t="s">
        <v>1995</v>
      </c>
      <c r="B1523" s="8" t="e">
        <f>(Misc!#REF!)</f>
        <v>#REF!</v>
      </c>
      <c r="C1523" s="9" t="e">
        <f>(Misc!#REF!)</f>
        <v>#REF!</v>
      </c>
      <c r="D1523" s="59" t="e">
        <f>(Misc!#REF!)</f>
        <v>#REF!</v>
      </c>
      <c r="E1523" s="8" t="e">
        <f>(Misc!#REF!)</f>
        <v>#REF!</v>
      </c>
      <c r="F1523" s="8" t="e">
        <f>(Misc!#REF!)</f>
        <v>#REF!</v>
      </c>
      <c r="G1523" s="14" t="e">
        <f>(Misc!#REF!)</f>
        <v>#REF!</v>
      </c>
      <c r="H1523" s="12" t="e">
        <f>(Misc!#REF!)</f>
        <v>#REF!</v>
      </c>
      <c r="I1523" s="12" t="e">
        <f>(Misc!#REF!)</f>
        <v>#REF!</v>
      </c>
      <c r="J1523" s="12" t="e">
        <f>(Misc!#REF!)</f>
        <v>#REF!</v>
      </c>
      <c r="K1523" s="8" t="e">
        <f>(Misc!#REF!)</f>
        <v>#REF!</v>
      </c>
      <c r="L1523" s="8" t="e">
        <f>(Misc!#REF!)</f>
        <v>#REF!</v>
      </c>
      <c r="M1523" s="8" t="e">
        <f>(Misc!#REF!)</f>
        <v>#REF!</v>
      </c>
      <c r="N1523" s="8" t="e">
        <f>(Misc!#REF!)</f>
        <v>#REF!</v>
      </c>
      <c r="O1523" s="9" t="e">
        <f>(Misc!#REF!)</f>
        <v>#REF!</v>
      </c>
      <c r="P1523" s="60" t="e">
        <f>(Misc!#REF!)</f>
        <v>#REF!</v>
      </c>
      <c r="Q1523" s="8" t="e">
        <f>(Misc!#REF!)</f>
        <v>#REF!</v>
      </c>
      <c r="R1523" s="14" t="e">
        <f>(Misc!#REF!)</f>
        <v>#REF!</v>
      </c>
      <c r="S1523" s="12" t="e">
        <f>(Misc!#REF!)</f>
        <v>#REF!</v>
      </c>
      <c r="T1523" s="12" t="e">
        <f>(Misc!#REF!)</f>
        <v>#REF!</v>
      </c>
      <c r="U1523" s="12" t="e">
        <f>(Misc!#REF!)</f>
        <v>#REF!</v>
      </c>
      <c r="V1523" s="12" t="e">
        <f>(Misc!#REF!)</f>
        <v>#REF!</v>
      </c>
      <c r="W1523" s="8" t="e">
        <f>(Misc!#REF!)</f>
        <v>#REF!</v>
      </c>
      <c r="X1523" s="8" t="e">
        <f>(Misc!#REF!)</f>
        <v>#REF!</v>
      </c>
      <c r="Y1523" s="8" t="e">
        <f>(Misc!#REF!)</f>
        <v>#REF!</v>
      </c>
      <c r="Z1523" s="9" t="e">
        <f>(Misc!#REF!)</f>
        <v>#REF!</v>
      </c>
      <c r="AA1523" s="8" t="e">
        <f>(Misc!#REF!)</f>
        <v>#REF!</v>
      </c>
      <c r="AB1523" s="8" t="e">
        <f>(Misc!#REF!)</f>
        <v>#REF!</v>
      </c>
      <c r="AC1523" s="8" t="e">
        <f>(Misc!#REF!)</f>
        <v>#REF!</v>
      </c>
      <c r="AD1523" s="8" t="e">
        <f>(Misc!#REF!)</f>
        <v>#REF!</v>
      </c>
    </row>
    <row r="1524" spans="1:30" x14ac:dyDescent="0.25">
      <c r="A1524" s="7" t="s">
        <v>1995</v>
      </c>
      <c r="B1524" s="8" t="e">
        <f>(Misc!#REF!)</f>
        <v>#REF!</v>
      </c>
      <c r="C1524" s="9" t="e">
        <f>(Misc!#REF!)</f>
        <v>#REF!</v>
      </c>
      <c r="D1524" s="59" t="e">
        <f>(Misc!#REF!)</f>
        <v>#REF!</v>
      </c>
      <c r="E1524" s="8" t="e">
        <f>(Misc!#REF!)</f>
        <v>#REF!</v>
      </c>
      <c r="F1524" s="8" t="e">
        <f>(Misc!#REF!)</f>
        <v>#REF!</v>
      </c>
      <c r="G1524" s="14" t="e">
        <f>(Misc!#REF!)</f>
        <v>#REF!</v>
      </c>
      <c r="H1524" s="12" t="e">
        <f>(Misc!#REF!)</f>
        <v>#REF!</v>
      </c>
      <c r="I1524" s="12" t="e">
        <f>(Misc!#REF!)</f>
        <v>#REF!</v>
      </c>
      <c r="J1524" s="12" t="e">
        <f>(Misc!#REF!)</f>
        <v>#REF!</v>
      </c>
      <c r="K1524" s="8" t="e">
        <f>(Misc!#REF!)</f>
        <v>#REF!</v>
      </c>
      <c r="L1524" s="8" t="e">
        <f>(Misc!#REF!)</f>
        <v>#REF!</v>
      </c>
      <c r="M1524" s="8" t="e">
        <f>(Misc!#REF!)</f>
        <v>#REF!</v>
      </c>
      <c r="N1524" s="8" t="e">
        <f>(Misc!#REF!)</f>
        <v>#REF!</v>
      </c>
      <c r="O1524" s="9" t="e">
        <f>(Misc!#REF!)</f>
        <v>#REF!</v>
      </c>
      <c r="P1524" s="60" t="e">
        <f>(Misc!#REF!)</f>
        <v>#REF!</v>
      </c>
      <c r="Q1524" s="8" t="e">
        <f>(Misc!#REF!)</f>
        <v>#REF!</v>
      </c>
      <c r="R1524" s="14" t="e">
        <f>(Misc!#REF!)</f>
        <v>#REF!</v>
      </c>
      <c r="S1524" s="12" t="e">
        <f>(Misc!#REF!)</f>
        <v>#REF!</v>
      </c>
      <c r="T1524" s="12" t="e">
        <f>(Misc!#REF!)</f>
        <v>#REF!</v>
      </c>
      <c r="U1524" s="12" t="e">
        <f>(Misc!#REF!)</f>
        <v>#REF!</v>
      </c>
      <c r="V1524" s="12" t="e">
        <f>(Misc!#REF!)</f>
        <v>#REF!</v>
      </c>
      <c r="W1524" s="8" t="e">
        <f>(Misc!#REF!)</f>
        <v>#REF!</v>
      </c>
      <c r="X1524" s="8" t="e">
        <f>(Misc!#REF!)</f>
        <v>#REF!</v>
      </c>
      <c r="Y1524" s="8" t="e">
        <f>(Misc!#REF!)</f>
        <v>#REF!</v>
      </c>
      <c r="Z1524" s="9" t="e">
        <f>(Misc!#REF!)</f>
        <v>#REF!</v>
      </c>
      <c r="AA1524" s="8" t="e">
        <f>(Misc!#REF!)</f>
        <v>#REF!</v>
      </c>
      <c r="AB1524" s="8" t="e">
        <f>(Misc!#REF!)</f>
        <v>#REF!</v>
      </c>
      <c r="AC1524" s="8" t="e">
        <f>(Misc!#REF!)</f>
        <v>#REF!</v>
      </c>
      <c r="AD1524" s="8" t="e">
        <f>(Misc!#REF!)</f>
        <v>#REF!</v>
      </c>
    </row>
    <row r="1525" spans="1:30" x14ac:dyDescent="0.25">
      <c r="A1525" s="7" t="s">
        <v>1995</v>
      </c>
      <c r="B1525" s="8" t="e">
        <f>(Misc!#REF!)</f>
        <v>#REF!</v>
      </c>
      <c r="C1525" s="9" t="e">
        <f>(Misc!#REF!)</f>
        <v>#REF!</v>
      </c>
      <c r="D1525" s="59" t="e">
        <f>(Misc!#REF!)</f>
        <v>#REF!</v>
      </c>
      <c r="E1525" s="8" t="e">
        <f>(Misc!#REF!)</f>
        <v>#REF!</v>
      </c>
      <c r="F1525" s="8" t="e">
        <f>(Misc!#REF!)</f>
        <v>#REF!</v>
      </c>
      <c r="G1525" s="14" t="e">
        <f>(Misc!#REF!)</f>
        <v>#REF!</v>
      </c>
      <c r="H1525" s="12" t="e">
        <f>(Misc!#REF!)</f>
        <v>#REF!</v>
      </c>
      <c r="I1525" s="12" t="e">
        <f>(Misc!#REF!)</f>
        <v>#REF!</v>
      </c>
      <c r="J1525" s="12" t="e">
        <f>(Misc!#REF!)</f>
        <v>#REF!</v>
      </c>
      <c r="K1525" s="8" t="e">
        <f>(Misc!#REF!)</f>
        <v>#REF!</v>
      </c>
      <c r="L1525" s="8" t="e">
        <f>(Misc!#REF!)</f>
        <v>#REF!</v>
      </c>
      <c r="M1525" s="8" t="e">
        <f>(Misc!#REF!)</f>
        <v>#REF!</v>
      </c>
      <c r="N1525" s="8" t="e">
        <f>(Misc!#REF!)</f>
        <v>#REF!</v>
      </c>
      <c r="O1525" s="9" t="e">
        <f>(Misc!#REF!)</f>
        <v>#REF!</v>
      </c>
      <c r="P1525" s="60" t="e">
        <f>(Misc!#REF!)</f>
        <v>#REF!</v>
      </c>
      <c r="Q1525" s="8" t="e">
        <f>(Misc!#REF!)</f>
        <v>#REF!</v>
      </c>
      <c r="R1525" s="14" t="e">
        <f>(Misc!#REF!)</f>
        <v>#REF!</v>
      </c>
      <c r="S1525" s="12" t="e">
        <f>(Misc!#REF!)</f>
        <v>#REF!</v>
      </c>
      <c r="T1525" s="12" t="e">
        <f>(Misc!#REF!)</f>
        <v>#REF!</v>
      </c>
      <c r="U1525" s="12" t="e">
        <f>(Misc!#REF!)</f>
        <v>#REF!</v>
      </c>
      <c r="V1525" s="12" t="e">
        <f>(Misc!#REF!)</f>
        <v>#REF!</v>
      </c>
      <c r="W1525" s="8" t="e">
        <f>(Misc!#REF!)</f>
        <v>#REF!</v>
      </c>
      <c r="X1525" s="8" t="e">
        <f>(Misc!#REF!)</f>
        <v>#REF!</v>
      </c>
      <c r="Y1525" s="8" t="e">
        <f>(Misc!#REF!)</f>
        <v>#REF!</v>
      </c>
      <c r="Z1525" s="9" t="e">
        <f>(Misc!#REF!)</f>
        <v>#REF!</v>
      </c>
      <c r="AA1525" s="8" t="e">
        <f>(Misc!#REF!)</f>
        <v>#REF!</v>
      </c>
      <c r="AB1525" s="8" t="e">
        <f>(Misc!#REF!)</f>
        <v>#REF!</v>
      </c>
      <c r="AC1525" s="8" t="e">
        <f>(Misc!#REF!)</f>
        <v>#REF!</v>
      </c>
      <c r="AD1525" s="8" t="e">
        <f>(Misc!#REF!)</f>
        <v>#REF!</v>
      </c>
    </row>
    <row r="1526" spans="1:30" x14ac:dyDescent="0.25">
      <c r="A1526" s="7" t="s">
        <v>1995</v>
      </c>
      <c r="B1526" s="8" t="e">
        <f>(Misc!#REF!)</f>
        <v>#REF!</v>
      </c>
      <c r="C1526" s="9" t="e">
        <f>(Misc!#REF!)</f>
        <v>#REF!</v>
      </c>
      <c r="D1526" s="59" t="e">
        <f>(Misc!#REF!)</f>
        <v>#REF!</v>
      </c>
      <c r="E1526" s="8" t="e">
        <f>(Misc!#REF!)</f>
        <v>#REF!</v>
      </c>
      <c r="F1526" s="8" t="e">
        <f>(Misc!#REF!)</f>
        <v>#REF!</v>
      </c>
      <c r="G1526" s="14" t="e">
        <f>(Misc!#REF!)</f>
        <v>#REF!</v>
      </c>
      <c r="H1526" s="12" t="e">
        <f>(Misc!#REF!)</f>
        <v>#REF!</v>
      </c>
      <c r="I1526" s="12" t="e">
        <f>(Misc!#REF!)</f>
        <v>#REF!</v>
      </c>
      <c r="J1526" s="12" t="e">
        <f>(Misc!#REF!)</f>
        <v>#REF!</v>
      </c>
      <c r="K1526" s="8" t="e">
        <f>(Misc!#REF!)</f>
        <v>#REF!</v>
      </c>
      <c r="L1526" s="8" t="e">
        <f>(Misc!#REF!)</f>
        <v>#REF!</v>
      </c>
      <c r="M1526" s="8" t="e">
        <f>(Misc!#REF!)</f>
        <v>#REF!</v>
      </c>
      <c r="N1526" s="8" t="e">
        <f>(Misc!#REF!)</f>
        <v>#REF!</v>
      </c>
      <c r="O1526" s="9" t="e">
        <f>(Misc!#REF!)</f>
        <v>#REF!</v>
      </c>
      <c r="P1526" s="60" t="e">
        <f>(Misc!#REF!)</f>
        <v>#REF!</v>
      </c>
      <c r="Q1526" s="8" t="e">
        <f>(Misc!#REF!)</f>
        <v>#REF!</v>
      </c>
      <c r="R1526" s="14" t="e">
        <f>(Misc!#REF!)</f>
        <v>#REF!</v>
      </c>
      <c r="S1526" s="12" t="e">
        <f>(Misc!#REF!)</f>
        <v>#REF!</v>
      </c>
      <c r="T1526" s="12" t="e">
        <f>(Misc!#REF!)</f>
        <v>#REF!</v>
      </c>
      <c r="U1526" s="12" t="e">
        <f>(Misc!#REF!)</f>
        <v>#REF!</v>
      </c>
      <c r="V1526" s="12" t="e">
        <f>(Misc!#REF!)</f>
        <v>#REF!</v>
      </c>
      <c r="W1526" s="8" t="e">
        <f>(Misc!#REF!)</f>
        <v>#REF!</v>
      </c>
      <c r="X1526" s="8" t="e">
        <f>(Misc!#REF!)</f>
        <v>#REF!</v>
      </c>
      <c r="Y1526" s="8" t="e">
        <f>(Misc!#REF!)</f>
        <v>#REF!</v>
      </c>
      <c r="Z1526" s="9" t="e">
        <f>(Misc!#REF!)</f>
        <v>#REF!</v>
      </c>
      <c r="AA1526" s="8" t="e">
        <f>(Misc!#REF!)</f>
        <v>#REF!</v>
      </c>
      <c r="AB1526" s="8" t="e">
        <f>(Misc!#REF!)</f>
        <v>#REF!</v>
      </c>
      <c r="AC1526" s="8" t="e">
        <f>(Misc!#REF!)</f>
        <v>#REF!</v>
      </c>
      <c r="AD1526" s="8" t="e">
        <f>(Misc!#REF!)</f>
        <v>#REF!</v>
      </c>
    </row>
    <row r="1527" spans="1:30" x14ac:dyDescent="0.25">
      <c r="A1527" s="7" t="s">
        <v>1995</v>
      </c>
      <c r="B1527" s="8" t="e">
        <f>(Misc!#REF!)</f>
        <v>#REF!</v>
      </c>
      <c r="C1527" s="9" t="e">
        <f>(Misc!#REF!)</f>
        <v>#REF!</v>
      </c>
      <c r="D1527" s="59" t="e">
        <f>(Misc!#REF!)</f>
        <v>#REF!</v>
      </c>
      <c r="E1527" s="8" t="e">
        <f>(Misc!#REF!)</f>
        <v>#REF!</v>
      </c>
      <c r="F1527" s="8" t="e">
        <f>(Misc!#REF!)</f>
        <v>#REF!</v>
      </c>
      <c r="G1527" s="14" t="e">
        <f>(Misc!#REF!)</f>
        <v>#REF!</v>
      </c>
      <c r="H1527" s="12" t="e">
        <f>(Misc!#REF!)</f>
        <v>#REF!</v>
      </c>
      <c r="I1527" s="12" t="e">
        <f>(Misc!#REF!)</f>
        <v>#REF!</v>
      </c>
      <c r="J1527" s="12" t="e">
        <f>(Misc!#REF!)</f>
        <v>#REF!</v>
      </c>
      <c r="K1527" s="8" t="e">
        <f>(Misc!#REF!)</f>
        <v>#REF!</v>
      </c>
      <c r="L1527" s="8" t="e">
        <f>(Misc!#REF!)</f>
        <v>#REF!</v>
      </c>
      <c r="M1527" s="8" t="e">
        <f>(Misc!#REF!)</f>
        <v>#REF!</v>
      </c>
      <c r="N1527" s="8" t="e">
        <f>(Misc!#REF!)</f>
        <v>#REF!</v>
      </c>
      <c r="O1527" s="9" t="e">
        <f>(Misc!#REF!)</f>
        <v>#REF!</v>
      </c>
      <c r="P1527" s="60" t="e">
        <f>(Misc!#REF!)</f>
        <v>#REF!</v>
      </c>
      <c r="Q1527" s="8" t="e">
        <f>(Misc!#REF!)</f>
        <v>#REF!</v>
      </c>
      <c r="R1527" s="14" t="e">
        <f>(Misc!#REF!)</f>
        <v>#REF!</v>
      </c>
      <c r="S1527" s="12" t="e">
        <f>(Misc!#REF!)</f>
        <v>#REF!</v>
      </c>
      <c r="T1527" s="12" t="e">
        <f>(Misc!#REF!)</f>
        <v>#REF!</v>
      </c>
      <c r="U1527" s="12" t="e">
        <f>(Misc!#REF!)</f>
        <v>#REF!</v>
      </c>
      <c r="V1527" s="12" t="e">
        <f>(Misc!#REF!)</f>
        <v>#REF!</v>
      </c>
      <c r="W1527" s="8" t="e">
        <f>(Misc!#REF!)</f>
        <v>#REF!</v>
      </c>
      <c r="X1527" s="8" t="e">
        <f>(Misc!#REF!)</f>
        <v>#REF!</v>
      </c>
      <c r="Y1527" s="8" t="e">
        <f>(Misc!#REF!)</f>
        <v>#REF!</v>
      </c>
      <c r="Z1527" s="9" t="e">
        <f>(Misc!#REF!)</f>
        <v>#REF!</v>
      </c>
      <c r="AA1527" s="8" t="e">
        <f>(Misc!#REF!)</f>
        <v>#REF!</v>
      </c>
      <c r="AB1527" s="8" t="e">
        <f>(Misc!#REF!)</f>
        <v>#REF!</v>
      </c>
      <c r="AC1527" s="8" t="e">
        <f>(Misc!#REF!)</f>
        <v>#REF!</v>
      </c>
      <c r="AD1527" s="8" t="e">
        <f>(Misc!#REF!)</f>
        <v>#REF!</v>
      </c>
    </row>
    <row r="1528" spans="1:30" x14ac:dyDescent="0.25">
      <c r="A1528" s="7" t="s">
        <v>1995</v>
      </c>
      <c r="B1528" s="8" t="str">
        <f>(Misc!B14)</f>
        <v>Q50(S)</v>
      </c>
      <c r="C1528" s="9" t="str">
        <f>(Misc!C14)</f>
        <v>2014-2020</v>
      </c>
      <c r="D1528" s="59" t="str">
        <f>(Misc!D14)</f>
        <v>FF11</v>
      </c>
      <c r="E1528" s="8" t="str">
        <f>(Misc!E14)</f>
        <v>Tarmac</v>
      </c>
      <c r="F1528" s="8" t="str">
        <f>(Misc!F14)</f>
        <v>11H008533083TM</v>
      </c>
      <c r="G1528" s="14">
        <f>(Misc!G14)</f>
        <v>0</v>
      </c>
      <c r="H1528" s="12" t="str">
        <f>(Misc!H14)</f>
        <v>20"</v>
      </c>
      <c r="I1528" s="12" t="str">
        <f>(Misc!I14)</f>
        <v>8.5"</v>
      </c>
      <c r="J1528" s="12" t="str">
        <f>(Misc!J14)</f>
        <v>33</v>
      </c>
      <c r="K1528" s="8" t="str">
        <f>(Misc!K14)</f>
        <v>5x114.3</v>
      </c>
      <c r="L1528" s="8">
        <f>(Misc!L14)</f>
        <v>73.099999999999994</v>
      </c>
      <c r="M1528" s="8" t="str">
        <f>(Misc!M14)</f>
        <v>High Offset</v>
      </c>
      <c r="N1528" s="8">
        <f>(Misc!N14)</f>
        <v>0</v>
      </c>
      <c r="O1528" s="9">
        <f>(Misc!O14)</f>
        <v>0</v>
      </c>
      <c r="P1528" s="60" t="str">
        <f>(Misc!P14)</f>
        <v>FF11</v>
      </c>
      <c r="Q1528" s="8" t="str">
        <f>(Misc!Q14)</f>
        <v>11M010040083TM</v>
      </c>
      <c r="R1528" s="14">
        <f>(Misc!R14)</f>
        <v>-1</v>
      </c>
      <c r="S1528" s="12" t="str">
        <f>(Misc!S14)</f>
        <v>20"</v>
      </c>
      <c r="T1528" s="12" t="str">
        <f>(Misc!T14)</f>
        <v>10.0"</v>
      </c>
      <c r="U1528" s="12" t="str">
        <f>(Misc!U14)</f>
        <v>40</v>
      </c>
      <c r="V1528" s="12" t="str">
        <f>(Misc!V14)</f>
        <v>5x114.3</v>
      </c>
      <c r="W1528" s="8">
        <f>(Misc!W14)</f>
        <v>73.099999999999994</v>
      </c>
      <c r="X1528" s="8" t="str">
        <f>(Misc!X14)</f>
        <v>Medium Offset</v>
      </c>
      <c r="Y1528" s="8">
        <f>(Misc!Y14)</f>
        <v>0</v>
      </c>
      <c r="Z1528" s="9">
        <f>(Misc!Z14)</f>
        <v>0</v>
      </c>
      <c r="AA1528" s="8" t="str">
        <f>(Misc!AA14)</f>
        <v>Includes Red Sport Trim</v>
      </c>
      <c r="AB1528" s="8">
        <f>(Misc!AB14)</f>
        <v>0</v>
      </c>
      <c r="AC1528" s="8">
        <f>(Misc!AC14)</f>
        <v>0</v>
      </c>
      <c r="AD1528" s="8">
        <f>(Misc!AD14)</f>
        <v>0</v>
      </c>
    </row>
    <row r="1529" spans="1:30" x14ac:dyDescent="0.25">
      <c r="A1529" s="7" t="s">
        <v>1995</v>
      </c>
      <c r="B1529" s="8" t="str">
        <f>(Misc!B15)</f>
        <v>Q60(S)</v>
      </c>
      <c r="C1529" s="9" t="str">
        <f>(Misc!C15)</f>
        <v>2017-2020</v>
      </c>
      <c r="D1529" s="59" t="str">
        <f>(Misc!D15)</f>
        <v>FF10</v>
      </c>
      <c r="E1529" s="8" t="str">
        <f>(Misc!E15)</f>
        <v>Liquid Metal</v>
      </c>
      <c r="F1529" s="8" t="str">
        <f>(Misc!F15)</f>
        <v>10H008533083LM</v>
      </c>
      <c r="G1529" s="14">
        <f>(Misc!G15)</f>
        <v>2</v>
      </c>
      <c r="H1529" s="12" t="str">
        <f>(Misc!H15)</f>
        <v>20"</v>
      </c>
      <c r="I1529" s="12" t="str">
        <f>(Misc!I15)</f>
        <v>8.5"</v>
      </c>
      <c r="J1529" s="12" t="str">
        <f>(Misc!J15)</f>
        <v>33</v>
      </c>
      <c r="K1529" s="8" t="str">
        <f>(Misc!K15)</f>
        <v>5x114.3</v>
      </c>
      <c r="L1529" s="8">
        <f>(Misc!L15)</f>
        <v>73.099999999999994</v>
      </c>
      <c r="M1529" s="8" t="str">
        <f>(Misc!M15)</f>
        <v>High Offset</v>
      </c>
      <c r="N1529" s="8">
        <f>(Misc!N15)</f>
        <v>0</v>
      </c>
      <c r="O1529" s="9">
        <f>(Misc!O15)</f>
        <v>0</v>
      </c>
      <c r="P1529" s="60" t="str">
        <f>(Misc!P15)</f>
        <v>FF10</v>
      </c>
      <c r="Q1529" s="8" t="str">
        <f>(Misc!Q15)</f>
        <v>10M010040083LM</v>
      </c>
      <c r="R1529" s="14">
        <f>(Misc!R15)</f>
        <v>2</v>
      </c>
      <c r="S1529" s="12" t="str">
        <f>(Misc!S15)</f>
        <v>20"</v>
      </c>
      <c r="T1529" s="12" t="str">
        <f>(Misc!T15)</f>
        <v>10.0"</v>
      </c>
      <c r="U1529" s="12" t="str">
        <f>(Misc!U15)</f>
        <v>40</v>
      </c>
      <c r="V1529" s="12" t="str">
        <f>(Misc!V15)</f>
        <v>5x114.3</v>
      </c>
      <c r="W1529" s="8">
        <f>(Misc!W15)</f>
        <v>73.099999999999994</v>
      </c>
      <c r="X1529" s="8" t="str">
        <f>(Misc!X15)</f>
        <v>Medium Offset</v>
      </c>
      <c r="Y1529" s="8">
        <f>(Misc!Y15)</f>
        <v>0</v>
      </c>
      <c r="Z1529" s="9">
        <f>(Misc!Z15)</f>
        <v>0</v>
      </c>
      <c r="AA1529" s="8" t="str">
        <f>(Misc!AA15)</f>
        <v>Includes Red Sport Trim</v>
      </c>
      <c r="AB1529" s="8">
        <f>(Misc!AB15)</f>
        <v>0</v>
      </c>
      <c r="AC1529" s="8">
        <f>(Misc!AC15)</f>
        <v>0</v>
      </c>
      <c r="AD1529" s="8">
        <f>(Misc!AD15)</f>
        <v>0</v>
      </c>
    </row>
    <row r="1530" spans="1:30" x14ac:dyDescent="0.25">
      <c r="A1530" s="7" t="s">
        <v>1995</v>
      </c>
      <c r="B1530" s="8" t="e">
        <f>(Misc!#REF!)</f>
        <v>#REF!</v>
      </c>
      <c r="C1530" s="9" t="e">
        <f>(Misc!#REF!)</f>
        <v>#REF!</v>
      </c>
      <c r="D1530" s="59" t="e">
        <f>(Misc!#REF!)</f>
        <v>#REF!</v>
      </c>
      <c r="E1530" s="8" t="e">
        <f>(Misc!#REF!)</f>
        <v>#REF!</v>
      </c>
      <c r="F1530" s="8" t="e">
        <f>(Misc!#REF!)</f>
        <v>#REF!</v>
      </c>
      <c r="G1530" s="14" t="e">
        <f>(Misc!#REF!)</f>
        <v>#REF!</v>
      </c>
      <c r="H1530" s="12" t="e">
        <f>(Misc!#REF!)</f>
        <v>#REF!</v>
      </c>
      <c r="I1530" s="12" t="e">
        <f>(Misc!#REF!)</f>
        <v>#REF!</v>
      </c>
      <c r="J1530" s="12" t="e">
        <f>(Misc!#REF!)</f>
        <v>#REF!</v>
      </c>
      <c r="K1530" s="8" t="e">
        <f>(Misc!#REF!)</f>
        <v>#REF!</v>
      </c>
      <c r="L1530" s="8" t="e">
        <f>(Misc!#REF!)</f>
        <v>#REF!</v>
      </c>
      <c r="M1530" s="8" t="e">
        <f>(Misc!#REF!)</f>
        <v>#REF!</v>
      </c>
      <c r="N1530" s="8" t="e">
        <f>(Misc!#REF!)</f>
        <v>#REF!</v>
      </c>
      <c r="O1530" s="9" t="e">
        <f>(Misc!#REF!)</f>
        <v>#REF!</v>
      </c>
      <c r="P1530" s="60" t="e">
        <f>(Misc!#REF!)</f>
        <v>#REF!</v>
      </c>
      <c r="Q1530" s="8" t="e">
        <f>(Misc!#REF!)</f>
        <v>#REF!</v>
      </c>
      <c r="R1530" s="14" t="e">
        <f>(Misc!#REF!)</f>
        <v>#REF!</v>
      </c>
      <c r="S1530" s="12" t="e">
        <f>(Misc!#REF!)</f>
        <v>#REF!</v>
      </c>
      <c r="T1530" s="12" t="e">
        <f>(Misc!#REF!)</f>
        <v>#REF!</v>
      </c>
      <c r="U1530" s="12" t="e">
        <f>(Misc!#REF!)</f>
        <v>#REF!</v>
      </c>
      <c r="V1530" s="12" t="e">
        <f>(Misc!#REF!)</f>
        <v>#REF!</v>
      </c>
      <c r="W1530" s="8" t="e">
        <f>(Misc!#REF!)</f>
        <v>#REF!</v>
      </c>
      <c r="X1530" s="8" t="e">
        <f>(Misc!#REF!)</f>
        <v>#REF!</v>
      </c>
      <c r="Y1530" s="8" t="e">
        <f>(Misc!#REF!)</f>
        <v>#REF!</v>
      </c>
      <c r="Z1530" s="9" t="e">
        <f>(Misc!#REF!)</f>
        <v>#REF!</v>
      </c>
      <c r="AA1530" s="8" t="e">
        <f>(Misc!#REF!)</f>
        <v>#REF!</v>
      </c>
      <c r="AB1530" s="8" t="e">
        <f>(Misc!#REF!)</f>
        <v>#REF!</v>
      </c>
      <c r="AC1530" s="8" t="e">
        <f>(Misc!#REF!)</f>
        <v>#REF!</v>
      </c>
      <c r="AD1530" s="8" t="e">
        <f>(Misc!#REF!)</f>
        <v>#REF!</v>
      </c>
    </row>
    <row r="1531" spans="1:30" x14ac:dyDescent="0.25">
      <c r="A1531" s="7" t="s">
        <v>1995</v>
      </c>
      <c r="B1531" s="8" t="str">
        <f>(Misc!B16)</f>
        <v>Q60(S)</v>
      </c>
      <c r="C1531" s="9" t="str">
        <f>(Misc!C16)</f>
        <v>2017-2020</v>
      </c>
      <c r="D1531" s="59" t="str">
        <f>(Misc!D16)</f>
        <v>FF10</v>
      </c>
      <c r="E1531" s="8" t="str">
        <f>(Misc!E16)</f>
        <v>Tarmac</v>
      </c>
      <c r="F1531" s="8" t="str">
        <f>(Misc!F16)</f>
        <v>10H008533083TM</v>
      </c>
      <c r="G1531" s="14">
        <f>(Misc!G16)</f>
        <v>38</v>
      </c>
      <c r="H1531" s="12" t="str">
        <f>(Misc!H16)</f>
        <v>20"</v>
      </c>
      <c r="I1531" s="12" t="str">
        <f>(Misc!I16)</f>
        <v>8.5"</v>
      </c>
      <c r="J1531" s="12" t="str">
        <f>(Misc!J16)</f>
        <v>33</v>
      </c>
      <c r="K1531" s="8" t="str">
        <f>(Misc!K16)</f>
        <v>5x114.3</v>
      </c>
      <c r="L1531" s="8">
        <f>(Misc!L16)</f>
        <v>73.099999999999994</v>
      </c>
      <c r="M1531" s="8" t="str">
        <f>(Misc!M16)</f>
        <v>High Offset</v>
      </c>
      <c r="N1531" s="8">
        <f>(Misc!N16)</f>
        <v>0</v>
      </c>
      <c r="O1531" s="9">
        <f>(Misc!O16)</f>
        <v>0</v>
      </c>
      <c r="P1531" s="60" t="str">
        <f>(Misc!P16)</f>
        <v>FF10</v>
      </c>
      <c r="Q1531" s="8" t="str">
        <f>(Misc!Q16)</f>
        <v>10M010040083TM</v>
      </c>
      <c r="R1531" s="14">
        <f>(Misc!R16)</f>
        <v>5</v>
      </c>
      <c r="S1531" s="12" t="str">
        <f>(Misc!S16)</f>
        <v>20"</v>
      </c>
      <c r="T1531" s="12" t="str">
        <f>(Misc!T16)</f>
        <v>10.0"</v>
      </c>
      <c r="U1531" s="12" t="str">
        <f>(Misc!U16)</f>
        <v>40</v>
      </c>
      <c r="V1531" s="12" t="str">
        <f>(Misc!V16)</f>
        <v>5x114.3</v>
      </c>
      <c r="W1531" s="8">
        <f>(Misc!W16)</f>
        <v>73.099999999999994</v>
      </c>
      <c r="X1531" s="8" t="str">
        <f>(Misc!X16)</f>
        <v>Medium Offset</v>
      </c>
      <c r="Y1531" s="8">
        <f>(Misc!Y16)</f>
        <v>0</v>
      </c>
      <c r="Z1531" s="9">
        <f>(Misc!Z16)</f>
        <v>0</v>
      </c>
      <c r="AA1531" s="8" t="str">
        <f>(Misc!AA16)</f>
        <v>Includes Red Sport Trim</v>
      </c>
      <c r="AB1531" s="8">
        <f>(Misc!AB16)</f>
        <v>0</v>
      </c>
      <c r="AC1531" s="8">
        <f>(Misc!AC16)</f>
        <v>0</v>
      </c>
      <c r="AD1531" s="8">
        <f>(Misc!AD16)</f>
        <v>0</v>
      </c>
    </row>
    <row r="1532" spans="1:30" x14ac:dyDescent="0.25">
      <c r="A1532" s="7" t="s">
        <v>1995</v>
      </c>
      <c r="B1532" s="8" t="str">
        <f>(Misc!B17)</f>
        <v>Q60(S)</v>
      </c>
      <c r="C1532" s="9" t="str">
        <f>(Misc!C17)</f>
        <v>2017-2020</v>
      </c>
      <c r="D1532" s="59" t="str">
        <f>(Misc!D17)</f>
        <v>FF11</v>
      </c>
      <c r="E1532" s="8" t="str">
        <f>(Misc!E17)</f>
        <v>Liquid Metal</v>
      </c>
      <c r="F1532" s="8" t="str">
        <f>(Misc!F17)</f>
        <v>11H008533083LM</v>
      </c>
      <c r="G1532" s="14">
        <f>(Misc!G17)</f>
        <v>17</v>
      </c>
      <c r="H1532" s="12" t="str">
        <f>(Misc!H17)</f>
        <v>20"</v>
      </c>
      <c r="I1532" s="12" t="str">
        <f>(Misc!I17)</f>
        <v>8.5"</v>
      </c>
      <c r="J1532" s="12" t="str">
        <f>(Misc!J17)</f>
        <v>33</v>
      </c>
      <c r="K1532" s="8" t="str">
        <f>(Misc!K17)</f>
        <v>5x114.3</v>
      </c>
      <c r="L1532" s="8">
        <f>(Misc!L17)</f>
        <v>73.099999999999994</v>
      </c>
      <c r="M1532" s="8" t="str">
        <f>(Misc!M17)</f>
        <v>High Offset</v>
      </c>
      <c r="N1532" s="8">
        <f>(Misc!N17)</f>
        <v>0</v>
      </c>
      <c r="O1532" s="9">
        <f>(Misc!O17)</f>
        <v>0</v>
      </c>
      <c r="P1532" s="60" t="str">
        <f>(Misc!P17)</f>
        <v>FF11</v>
      </c>
      <c r="Q1532" s="8" t="str">
        <f>(Misc!Q17)</f>
        <v>11M010040083LM</v>
      </c>
      <c r="R1532" s="14">
        <f>(Misc!R17)</f>
        <v>4</v>
      </c>
      <c r="S1532" s="12" t="str">
        <f>(Misc!S17)</f>
        <v>20"</v>
      </c>
      <c r="T1532" s="12" t="str">
        <f>(Misc!T17)</f>
        <v>10.0"</v>
      </c>
      <c r="U1532" s="12" t="str">
        <f>(Misc!U17)</f>
        <v>40</v>
      </c>
      <c r="V1532" s="12" t="str">
        <f>(Misc!V17)</f>
        <v>5x114.3</v>
      </c>
      <c r="W1532" s="8">
        <f>(Misc!W17)</f>
        <v>73.099999999999994</v>
      </c>
      <c r="X1532" s="8" t="str">
        <f>(Misc!X17)</f>
        <v>Medium Offset</v>
      </c>
      <c r="Y1532" s="8">
        <f>(Misc!Y17)</f>
        <v>0</v>
      </c>
      <c r="Z1532" s="9">
        <f>(Misc!Z17)</f>
        <v>0</v>
      </c>
      <c r="AA1532" s="8" t="str">
        <f>(Misc!AA17)</f>
        <v>Includes Red Sport Trim</v>
      </c>
      <c r="AB1532" s="8">
        <f>(Misc!AB17)</f>
        <v>0</v>
      </c>
      <c r="AC1532" s="8">
        <f>(Misc!AC17)</f>
        <v>0</v>
      </c>
      <c r="AD1532" s="8">
        <f>(Misc!AD17)</f>
        <v>0</v>
      </c>
    </row>
    <row r="1533" spans="1:30" x14ac:dyDescent="0.25">
      <c r="A1533" s="7" t="s">
        <v>1995</v>
      </c>
      <c r="B1533" s="8" t="e">
        <f>(Misc!#REF!)</f>
        <v>#REF!</v>
      </c>
      <c r="C1533" s="9" t="e">
        <f>(Misc!#REF!)</f>
        <v>#REF!</v>
      </c>
      <c r="D1533" s="59" t="e">
        <f>(Misc!#REF!)</f>
        <v>#REF!</v>
      </c>
      <c r="E1533" s="8" t="e">
        <f>(Misc!#REF!)</f>
        <v>#REF!</v>
      </c>
      <c r="F1533" s="8" t="e">
        <f>(Misc!#REF!)</f>
        <v>#REF!</v>
      </c>
      <c r="G1533" s="14" t="e">
        <f>(Misc!#REF!)</f>
        <v>#REF!</v>
      </c>
      <c r="H1533" s="12" t="e">
        <f>(Misc!#REF!)</f>
        <v>#REF!</v>
      </c>
      <c r="I1533" s="12" t="e">
        <f>(Misc!#REF!)</f>
        <v>#REF!</v>
      </c>
      <c r="J1533" s="12" t="e">
        <f>(Misc!#REF!)</f>
        <v>#REF!</v>
      </c>
      <c r="K1533" s="8" t="e">
        <f>(Misc!#REF!)</f>
        <v>#REF!</v>
      </c>
      <c r="L1533" s="8" t="e">
        <f>(Misc!#REF!)</f>
        <v>#REF!</v>
      </c>
      <c r="M1533" s="8" t="e">
        <f>(Misc!#REF!)</f>
        <v>#REF!</v>
      </c>
      <c r="N1533" s="8" t="e">
        <f>(Misc!#REF!)</f>
        <v>#REF!</v>
      </c>
      <c r="O1533" s="9" t="e">
        <f>(Misc!#REF!)</f>
        <v>#REF!</v>
      </c>
      <c r="P1533" s="60" t="e">
        <f>(Misc!#REF!)</f>
        <v>#REF!</v>
      </c>
      <c r="Q1533" s="8" t="e">
        <f>(Misc!#REF!)</f>
        <v>#REF!</v>
      </c>
      <c r="R1533" s="14" t="e">
        <f>(Misc!#REF!)</f>
        <v>#REF!</v>
      </c>
      <c r="S1533" s="12" t="e">
        <f>(Misc!#REF!)</f>
        <v>#REF!</v>
      </c>
      <c r="T1533" s="12" t="e">
        <f>(Misc!#REF!)</f>
        <v>#REF!</v>
      </c>
      <c r="U1533" s="12" t="e">
        <f>(Misc!#REF!)</f>
        <v>#REF!</v>
      </c>
      <c r="V1533" s="12" t="e">
        <f>(Misc!#REF!)</f>
        <v>#REF!</v>
      </c>
      <c r="W1533" s="8" t="e">
        <f>(Misc!#REF!)</f>
        <v>#REF!</v>
      </c>
      <c r="X1533" s="8" t="e">
        <f>(Misc!#REF!)</f>
        <v>#REF!</v>
      </c>
      <c r="Y1533" s="8" t="e">
        <f>(Misc!#REF!)</f>
        <v>#REF!</v>
      </c>
      <c r="Z1533" s="9" t="e">
        <f>(Misc!#REF!)</f>
        <v>#REF!</v>
      </c>
      <c r="AA1533" s="8" t="e">
        <f>(Misc!#REF!)</f>
        <v>#REF!</v>
      </c>
      <c r="AB1533" s="8" t="e">
        <f>(Misc!#REF!)</f>
        <v>#REF!</v>
      </c>
      <c r="AC1533" s="8" t="e">
        <f>(Misc!#REF!)</f>
        <v>#REF!</v>
      </c>
      <c r="AD1533" s="8" t="e">
        <f>(Misc!#REF!)</f>
        <v>#REF!</v>
      </c>
    </row>
    <row r="1534" spans="1:30" x14ac:dyDescent="0.25">
      <c r="A1534" s="7" t="s">
        <v>1995</v>
      </c>
      <c r="B1534" s="8" t="e">
        <f>(Misc!#REF!)</f>
        <v>#REF!</v>
      </c>
      <c r="C1534" s="9" t="e">
        <f>(Misc!#REF!)</f>
        <v>#REF!</v>
      </c>
      <c r="D1534" s="59" t="e">
        <f>(Misc!#REF!)</f>
        <v>#REF!</v>
      </c>
      <c r="E1534" s="8" t="e">
        <f>(Misc!#REF!)</f>
        <v>#REF!</v>
      </c>
      <c r="F1534" s="8" t="e">
        <f>(Misc!#REF!)</f>
        <v>#REF!</v>
      </c>
      <c r="G1534" s="14" t="e">
        <f>(Misc!#REF!)</f>
        <v>#REF!</v>
      </c>
      <c r="H1534" s="12" t="e">
        <f>(Misc!#REF!)</f>
        <v>#REF!</v>
      </c>
      <c r="I1534" s="12" t="e">
        <f>(Misc!#REF!)</f>
        <v>#REF!</v>
      </c>
      <c r="J1534" s="12" t="e">
        <f>(Misc!#REF!)</f>
        <v>#REF!</v>
      </c>
      <c r="K1534" s="8" t="e">
        <f>(Misc!#REF!)</f>
        <v>#REF!</v>
      </c>
      <c r="L1534" s="8" t="e">
        <f>(Misc!#REF!)</f>
        <v>#REF!</v>
      </c>
      <c r="M1534" s="8" t="e">
        <f>(Misc!#REF!)</f>
        <v>#REF!</v>
      </c>
      <c r="N1534" s="8" t="e">
        <f>(Misc!#REF!)</f>
        <v>#REF!</v>
      </c>
      <c r="O1534" s="9" t="e">
        <f>(Misc!#REF!)</f>
        <v>#REF!</v>
      </c>
      <c r="P1534" s="60" t="e">
        <f>(Misc!#REF!)</f>
        <v>#REF!</v>
      </c>
      <c r="Q1534" s="8" t="e">
        <f>(Misc!#REF!)</f>
        <v>#REF!</v>
      </c>
      <c r="R1534" s="14" t="e">
        <f>(Misc!#REF!)</f>
        <v>#REF!</v>
      </c>
      <c r="S1534" s="12" t="e">
        <f>(Misc!#REF!)</f>
        <v>#REF!</v>
      </c>
      <c r="T1534" s="12" t="e">
        <f>(Misc!#REF!)</f>
        <v>#REF!</v>
      </c>
      <c r="U1534" s="12" t="e">
        <f>(Misc!#REF!)</f>
        <v>#REF!</v>
      </c>
      <c r="V1534" s="12" t="e">
        <f>(Misc!#REF!)</f>
        <v>#REF!</v>
      </c>
      <c r="W1534" s="8" t="e">
        <f>(Misc!#REF!)</f>
        <v>#REF!</v>
      </c>
      <c r="X1534" s="8" t="e">
        <f>(Misc!#REF!)</f>
        <v>#REF!</v>
      </c>
      <c r="Y1534" s="8" t="e">
        <f>(Misc!#REF!)</f>
        <v>#REF!</v>
      </c>
      <c r="Z1534" s="9" t="e">
        <f>(Misc!#REF!)</f>
        <v>#REF!</v>
      </c>
      <c r="AA1534" s="8" t="e">
        <f>(Misc!#REF!)</f>
        <v>#REF!</v>
      </c>
      <c r="AB1534" s="8" t="e">
        <f>(Misc!#REF!)</f>
        <v>#REF!</v>
      </c>
      <c r="AC1534" s="8" t="e">
        <f>(Misc!#REF!)</f>
        <v>#REF!</v>
      </c>
      <c r="AD1534" s="8" t="e">
        <f>(Misc!#REF!)</f>
        <v>#REF!</v>
      </c>
    </row>
    <row r="1535" spans="1:30" x14ac:dyDescent="0.25">
      <c r="A1535" s="7" t="s">
        <v>1995</v>
      </c>
      <c r="B1535" s="8" t="e">
        <f>(Misc!#REF!)</f>
        <v>#REF!</v>
      </c>
      <c r="C1535" s="9" t="e">
        <f>(Misc!#REF!)</f>
        <v>#REF!</v>
      </c>
      <c r="D1535" s="59" t="e">
        <f>(Misc!#REF!)</f>
        <v>#REF!</v>
      </c>
      <c r="E1535" s="8" t="e">
        <f>(Misc!#REF!)</f>
        <v>#REF!</v>
      </c>
      <c r="F1535" s="8" t="e">
        <f>(Misc!#REF!)</f>
        <v>#REF!</v>
      </c>
      <c r="G1535" s="14" t="e">
        <f>(Misc!#REF!)</f>
        <v>#REF!</v>
      </c>
      <c r="H1535" s="12" t="e">
        <f>(Misc!#REF!)</f>
        <v>#REF!</v>
      </c>
      <c r="I1535" s="12" t="e">
        <f>(Misc!#REF!)</f>
        <v>#REF!</v>
      </c>
      <c r="J1535" s="12" t="e">
        <f>(Misc!#REF!)</f>
        <v>#REF!</v>
      </c>
      <c r="K1535" s="8" t="e">
        <f>(Misc!#REF!)</f>
        <v>#REF!</v>
      </c>
      <c r="L1535" s="8" t="e">
        <f>(Misc!#REF!)</f>
        <v>#REF!</v>
      </c>
      <c r="M1535" s="8" t="e">
        <f>(Misc!#REF!)</f>
        <v>#REF!</v>
      </c>
      <c r="N1535" s="8" t="e">
        <f>(Misc!#REF!)</f>
        <v>#REF!</v>
      </c>
      <c r="O1535" s="9" t="e">
        <f>(Misc!#REF!)</f>
        <v>#REF!</v>
      </c>
      <c r="P1535" s="60" t="e">
        <f>(Misc!#REF!)</f>
        <v>#REF!</v>
      </c>
      <c r="Q1535" s="8" t="e">
        <f>(Misc!#REF!)</f>
        <v>#REF!</v>
      </c>
      <c r="R1535" s="14" t="e">
        <f>(Misc!#REF!)</f>
        <v>#REF!</v>
      </c>
      <c r="S1535" s="12" t="e">
        <f>(Misc!#REF!)</f>
        <v>#REF!</v>
      </c>
      <c r="T1535" s="12" t="e">
        <f>(Misc!#REF!)</f>
        <v>#REF!</v>
      </c>
      <c r="U1535" s="12" t="e">
        <f>(Misc!#REF!)</f>
        <v>#REF!</v>
      </c>
      <c r="V1535" s="12" t="e">
        <f>(Misc!#REF!)</f>
        <v>#REF!</v>
      </c>
      <c r="W1535" s="8" t="e">
        <f>(Misc!#REF!)</f>
        <v>#REF!</v>
      </c>
      <c r="X1535" s="8" t="e">
        <f>(Misc!#REF!)</f>
        <v>#REF!</v>
      </c>
      <c r="Y1535" s="8" t="e">
        <f>(Misc!#REF!)</f>
        <v>#REF!</v>
      </c>
      <c r="Z1535" s="9" t="e">
        <f>(Misc!#REF!)</f>
        <v>#REF!</v>
      </c>
      <c r="AA1535" s="8" t="e">
        <f>(Misc!#REF!)</f>
        <v>#REF!</v>
      </c>
      <c r="AB1535" s="8" t="e">
        <f>(Misc!#REF!)</f>
        <v>#REF!</v>
      </c>
      <c r="AC1535" s="8" t="e">
        <f>(Misc!#REF!)</f>
        <v>#REF!</v>
      </c>
      <c r="AD1535" s="8" t="e">
        <f>(Misc!#REF!)</f>
        <v>#REF!</v>
      </c>
    </row>
    <row r="1536" spans="1:30" x14ac:dyDescent="0.25">
      <c r="A1536" s="7" t="s">
        <v>1995</v>
      </c>
      <c r="B1536" s="8" t="e">
        <f>(Misc!#REF!)</f>
        <v>#REF!</v>
      </c>
      <c r="C1536" s="9" t="e">
        <f>(Misc!#REF!)</f>
        <v>#REF!</v>
      </c>
      <c r="D1536" s="59" t="e">
        <f>(Misc!#REF!)</f>
        <v>#REF!</v>
      </c>
      <c r="E1536" s="8" t="e">
        <f>(Misc!#REF!)</f>
        <v>#REF!</v>
      </c>
      <c r="F1536" s="8" t="e">
        <f>(Misc!#REF!)</f>
        <v>#REF!</v>
      </c>
      <c r="G1536" s="14" t="e">
        <f>(Misc!#REF!)</f>
        <v>#REF!</v>
      </c>
      <c r="H1536" s="12" t="e">
        <f>(Misc!#REF!)</f>
        <v>#REF!</v>
      </c>
      <c r="I1536" s="12" t="e">
        <f>(Misc!#REF!)</f>
        <v>#REF!</v>
      </c>
      <c r="J1536" s="12" t="e">
        <f>(Misc!#REF!)</f>
        <v>#REF!</v>
      </c>
      <c r="K1536" s="8" t="e">
        <f>(Misc!#REF!)</f>
        <v>#REF!</v>
      </c>
      <c r="L1536" s="8" t="e">
        <f>(Misc!#REF!)</f>
        <v>#REF!</v>
      </c>
      <c r="M1536" s="8" t="e">
        <f>(Misc!#REF!)</f>
        <v>#REF!</v>
      </c>
      <c r="N1536" s="8" t="e">
        <f>(Misc!#REF!)</f>
        <v>#REF!</v>
      </c>
      <c r="O1536" s="9" t="e">
        <f>(Misc!#REF!)</f>
        <v>#REF!</v>
      </c>
      <c r="P1536" s="60" t="e">
        <f>(Misc!#REF!)</f>
        <v>#REF!</v>
      </c>
      <c r="Q1536" s="8" t="e">
        <f>(Misc!#REF!)</f>
        <v>#REF!</v>
      </c>
      <c r="R1536" s="14" t="e">
        <f>(Misc!#REF!)</f>
        <v>#REF!</v>
      </c>
      <c r="S1536" s="12" t="e">
        <f>(Misc!#REF!)</f>
        <v>#REF!</v>
      </c>
      <c r="T1536" s="12" t="e">
        <f>(Misc!#REF!)</f>
        <v>#REF!</v>
      </c>
      <c r="U1536" s="12" t="e">
        <f>(Misc!#REF!)</f>
        <v>#REF!</v>
      </c>
      <c r="V1536" s="12" t="e">
        <f>(Misc!#REF!)</f>
        <v>#REF!</v>
      </c>
      <c r="W1536" s="8" t="e">
        <f>(Misc!#REF!)</f>
        <v>#REF!</v>
      </c>
      <c r="X1536" s="8" t="e">
        <f>(Misc!#REF!)</f>
        <v>#REF!</v>
      </c>
      <c r="Y1536" s="8" t="e">
        <f>(Misc!#REF!)</f>
        <v>#REF!</v>
      </c>
      <c r="Z1536" s="9" t="e">
        <f>(Misc!#REF!)</f>
        <v>#REF!</v>
      </c>
      <c r="AA1536" s="8" t="e">
        <f>(Misc!#REF!)</f>
        <v>#REF!</v>
      </c>
      <c r="AB1536" s="8" t="e">
        <f>(Misc!#REF!)</f>
        <v>#REF!</v>
      </c>
      <c r="AC1536" s="8" t="e">
        <f>(Misc!#REF!)</f>
        <v>#REF!</v>
      </c>
      <c r="AD1536" s="8" t="e">
        <f>(Misc!#REF!)</f>
        <v>#REF!</v>
      </c>
    </row>
    <row r="1537" spans="1:30" x14ac:dyDescent="0.25">
      <c r="A1537" s="7" t="s">
        <v>1995</v>
      </c>
      <c r="B1537" s="8" t="e">
        <f>(Misc!#REF!)</f>
        <v>#REF!</v>
      </c>
      <c r="C1537" s="9" t="e">
        <f>(Misc!#REF!)</f>
        <v>#REF!</v>
      </c>
      <c r="D1537" s="59" t="e">
        <f>(Misc!#REF!)</f>
        <v>#REF!</v>
      </c>
      <c r="E1537" s="8" t="e">
        <f>(Misc!#REF!)</f>
        <v>#REF!</v>
      </c>
      <c r="F1537" s="8" t="e">
        <f>(Misc!#REF!)</f>
        <v>#REF!</v>
      </c>
      <c r="G1537" s="14" t="e">
        <f>(Misc!#REF!)</f>
        <v>#REF!</v>
      </c>
      <c r="H1537" s="12" t="e">
        <f>(Misc!#REF!)</f>
        <v>#REF!</v>
      </c>
      <c r="I1537" s="12" t="e">
        <f>(Misc!#REF!)</f>
        <v>#REF!</v>
      </c>
      <c r="J1537" s="12" t="e">
        <f>(Misc!#REF!)</f>
        <v>#REF!</v>
      </c>
      <c r="K1537" s="8" t="e">
        <f>(Misc!#REF!)</f>
        <v>#REF!</v>
      </c>
      <c r="L1537" s="8" t="e">
        <f>(Misc!#REF!)</f>
        <v>#REF!</v>
      </c>
      <c r="M1537" s="8" t="e">
        <f>(Misc!#REF!)</f>
        <v>#REF!</v>
      </c>
      <c r="N1537" s="8" t="e">
        <f>(Misc!#REF!)</f>
        <v>#REF!</v>
      </c>
      <c r="O1537" s="9" t="e">
        <f>(Misc!#REF!)</f>
        <v>#REF!</v>
      </c>
      <c r="P1537" s="60" t="e">
        <f>(Misc!#REF!)</f>
        <v>#REF!</v>
      </c>
      <c r="Q1537" s="8" t="e">
        <f>(Misc!#REF!)</f>
        <v>#REF!</v>
      </c>
      <c r="R1537" s="14" t="e">
        <f>(Misc!#REF!)</f>
        <v>#REF!</v>
      </c>
      <c r="S1537" s="12" t="e">
        <f>(Misc!#REF!)</f>
        <v>#REF!</v>
      </c>
      <c r="T1537" s="12" t="e">
        <f>(Misc!#REF!)</f>
        <v>#REF!</v>
      </c>
      <c r="U1537" s="12" t="e">
        <f>(Misc!#REF!)</f>
        <v>#REF!</v>
      </c>
      <c r="V1537" s="12" t="e">
        <f>(Misc!#REF!)</f>
        <v>#REF!</v>
      </c>
      <c r="W1537" s="8" t="e">
        <f>(Misc!#REF!)</f>
        <v>#REF!</v>
      </c>
      <c r="X1537" s="8" t="e">
        <f>(Misc!#REF!)</f>
        <v>#REF!</v>
      </c>
      <c r="Y1537" s="8" t="e">
        <f>(Misc!#REF!)</f>
        <v>#REF!</v>
      </c>
      <c r="Z1537" s="9" t="e">
        <f>(Misc!#REF!)</f>
        <v>#REF!</v>
      </c>
      <c r="AA1537" s="8" t="e">
        <f>(Misc!#REF!)</f>
        <v>#REF!</v>
      </c>
      <c r="AB1537" s="8" t="e">
        <f>(Misc!#REF!)</f>
        <v>#REF!</v>
      </c>
      <c r="AC1537" s="8" t="e">
        <f>(Misc!#REF!)</f>
        <v>#REF!</v>
      </c>
      <c r="AD1537" s="8" t="e">
        <f>(Misc!#REF!)</f>
        <v>#REF!</v>
      </c>
    </row>
    <row r="1538" spans="1:30" x14ac:dyDescent="0.25">
      <c r="A1538" s="7" t="s">
        <v>2001</v>
      </c>
      <c r="B1538" s="8" t="str">
        <f>(Misc!B18)</f>
        <v>Q60(S)</v>
      </c>
      <c r="C1538" s="9" t="str">
        <f>(Misc!C18)</f>
        <v>2017-2020</v>
      </c>
      <c r="D1538" s="59" t="str">
        <f>(Misc!D18)</f>
        <v>FF11</v>
      </c>
      <c r="E1538" s="8" t="str">
        <f>(Misc!E18)</f>
        <v>Tarmac</v>
      </c>
      <c r="F1538" s="8" t="str">
        <f>(Misc!F18)</f>
        <v>11H008533083TM</v>
      </c>
      <c r="G1538" s="14">
        <f>(Misc!G18)</f>
        <v>0</v>
      </c>
      <c r="H1538" s="12" t="str">
        <f>(Misc!H18)</f>
        <v>20"</v>
      </c>
      <c r="I1538" s="12" t="str">
        <f>(Misc!I18)</f>
        <v>8.5"</v>
      </c>
      <c r="J1538" s="12" t="str">
        <f>(Misc!J18)</f>
        <v>33</v>
      </c>
      <c r="K1538" s="8" t="str">
        <f>(Misc!K18)</f>
        <v>5x114.3</v>
      </c>
      <c r="L1538" s="8">
        <f>(Misc!L18)</f>
        <v>73.099999999999994</v>
      </c>
      <c r="M1538" s="8" t="str">
        <f>(Misc!M18)</f>
        <v>High Offset</v>
      </c>
      <c r="N1538" s="8">
        <f>(Misc!N18)</f>
        <v>0</v>
      </c>
      <c r="O1538" s="9">
        <f>(Misc!O18)</f>
        <v>0</v>
      </c>
      <c r="P1538" s="60" t="str">
        <f>(Misc!P18)</f>
        <v>FF11</v>
      </c>
      <c r="Q1538" s="8" t="str">
        <f>(Misc!Q18)</f>
        <v>11M010040083TM</v>
      </c>
      <c r="R1538" s="14">
        <f>(Misc!R18)</f>
        <v>-1</v>
      </c>
      <c r="S1538" s="12" t="str">
        <f>(Misc!S18)</f>
        <v>20"</v>
      </c>
      <c r="T1538" s="12" t="str">
        <f>(Misc!T18)</f>
        <v>10.0"</v>
      </c>
      <c r="U1538" s="12" t="str">
        <f>(Misc!U18)</f>
        <v>40</v>
      </c>
      <c r="V1538" s="12" t="str">
        <f>(Misc!V18)</f>
        <v>5x114.3</v>
      </c>
      <c r="W1538" s="8">
        <f>(Misc!W18)</f>
        <v>73.099999999999994</v>
      </c>
      <c r="X1538" s="8" t="str">
        <f>(Misc!X18)</f>
        <v>Medium Offset</v>
      </c>
      <c r="Y1538" s="8">
        <f>(Misc!Y18)</f>
        <v>0</v>
      </c>
      <c r="Z1538" s="9">
        <f>(Misc!Z18)</f>
        <v>0</v>
      </c>
      <c r="AA1538" s="8" t="str">
        <f>(Misc!AA18)</f>
        <v>Includes Red Sport Trim</v>
      </c>
      <c r="AB1538" s="8">
        <f>(Misc!AB18)</f>
        <v>0</v>
      </c>
      <c r="AC1538" s="8">
        <f>(Misc!AC18)</f>
        <v>0</v>
      </c>
      <c r="AD1538" s="8">
        <f>(Misc!AD18)</f>
        <v>0</v>
      </c>
    </row>
    <row r="1539" spans="1:30" x14ac:dyDescent="0.25">
      <c r="A1539" s="7" t="s">
        <v>2001</v>
      </c>
      <c r="B1539" s="8" t="str">
        <f>(Misc!B19)</f>
        <v>F-Pace</v>
      </c>
      <c r="C1539" s="9" t="str">
        <f>(Misc!C19)</f>
        <v>2016-2020</v>
      </c>
      <c r="D1539" s="59" t="str">
        <f>(Misc!D19)</f>
        <v>FF10</v>
      </c>
      <c r="E1539" s="8" t="str">
        <f>(Misc!E19)</f>
        <v>Liquid Metal</v>
      </c>
      <c r="F1539" s="8" t="str">
        <f>(Misc!F19)</f>
        <v>10M209535103LM</v>
      </c>
      <c r="G1539" s="14">
        <f>(Misc!G19)</f>
        <v>4</v>
      </c>
      <c r="H1539" s="12" t="str">
        <f>(Misc!H19)</f>
        <v>22"</v>
      </c>
      <c r="I1539" s="12" t="str">
        <f>(Misc!I19)</f>
        <v>9.5"</v>
      </c>
      <c r="J1539" s="12" t="str">
        <f>(Misc!J19)</f>
        <v>35</v>
      </c>
      <c r="K1539" s="8" t="str">
        <f>(Misc!K19)</f>
        <v>5x108</v>
      </c>
      <c r="L1539" s="8">
        <f>(Misc!L19)</f>
        <v>63.4</v>
      </c>
      <c r="M1539" s="8" t="str">
        <f>(Misc!M19)</f>
        <v>Medium Offset</v>
      </c>
      <c r="N1539" s="8">
        <f>(Misc!N19)</f>
        <v>0</v>
      </c>
      <c r="O1539" s="9" t="str">
        <f>(Misc!O19)</f>
        <v>265/40-22</v>
      </c>
      <c r="P1539" s="60" t="str">
        <f>(Misc!P19)</f>
        <v>FF10</v>
      </c>
      <c r="Q1539" s="8" t="str">
        <f>(Misc!Q19)</f>
        <v>10M209535103LM</v>
      </c>
      <c r="R1539" s="14">
        <f>(Misc!R19)</f>
        <v>4</v>
      </c>
      <c r="S1539" s="12" t="str">
        <f>(Misc!S19)</f>
        <v>22"</v>
      </c>
      <c r="T1539" s="12" t="str">
        <f>(Misc!T19)</f>
        <v>9.5"</v>
      </c>
      <c r="U1539" s="12" t="str">
        <f>(Misc!U19)</f>
        <v>35</v>
      </c>
      <c r="V1539" s="12" t="str">
        <f>(Misc!V19)</f>
        <v>5x108</v>
      </c>
      <c r="W1539" s="8">
        <f>(Misc!W19)</f>
        <v>63.4</v>
      </c>
      <c r="X1539" s="8" t="str">
        <f>(Misc!X19)</f>
        <v>Medium Offset</v>
      </c>
      <c r="Y1539" s="8">
        <f>(Misc!Y19)</f>
        <v>0</v>
      </c>
      <c r="Z1539" s="9" t="str">
        <f>(Misc!Z19)</f>
        <v>265/40-22</v>
      </c>
      <c r="AA1539" s="8">
        <f>(Misc!AA19)</f>
        <v>0</v>
      </c>
      <c r="AB1539" s="8">
        <f>(Misc!AB19)</f>
        <v>0</v>
      </c>
      <c r="AC1539" s="8">
        <f>(Misc!AC19)</f>
        <v>0</v>
      </c>
      <c r="AD1539" s="8">
        <f>(Misc!AD19)</f>
        <v>0</v>
      </c>
    </row>
    <row r="1540" spans="1:30" x14ac:dyDescent="0.25">
      <c r="A1540" s="7" t="s">
        <v>2001</v>
      </c>
      <c r="B1540" s="8" t="str">
        <f>(Misc!B20)</f>
        <v>F-Pace</v>
      </c>
      <c r="C1540" s="9" t="str">
        <f>(Misc!C20)</f>
        <v>2016-2020</v>
      </c>
      <c r="D1540" s="59" t="str">
        <f>(Misc!D20)</f>
        <v>FF10</v>
      </c>
      <c r="E1540" s="8" t="str">
        <f>(Misc!E20)</f>
        <v>Raw</v>
      </c>
      <c r="F1540" s="8" t="str">
        <f>(Misc!F20)</f>
        <v>10M209535103RW</v>
      </c>
      <c r="G1540" s="14">
        <f>(Misc!G20)</f>
        <v>10</v>
      </c>
      <c r="H1540" s="12" t="str">
        <f>(Misc!H20)</f>
        <v>22"</v>
      </c>
      <c r="I1540" s="12" t="str">
        <f>(Misc!I20)</f>
        <v>9.5"</v>
      </c>
      <c r="J1540" s="12" t="str">
        <f>(Misc!J20)</f>
        <v>35</v>
      </c>
      <c r="K1540" s="8" t="str">
        <f>(Misc!K20)</f>
        <v>5x108</v>
      </c>
      <c r="L1540" s="8">
        <f>(Misc!L20)</f>
        <v>63.4</v>
      </c>
      <c r="M1540" s="8" t="str">
        <f>(Misc!M20)</f>
        <v>Medium Offset</v>
      </c>
      <c r="N1540" s="8">
        <f>(Misc!N20)</f>
        <v>0</v>
      </c>
      <c r="O1540" s="9" t="str">
        <f>(Misc!O20)</f>
        <v>265/40-22</v>
      </c>
      <c r="P1540" s="60" t="str">
        <f>(Misc!P20)</f>
        <v>FF10</v>
      </c>
      <c r="Q1540" s="8" t="str">
        <f>(Misc!Q20)</f>
        <v>10M209535103RW</v>
      </c>
      <c r="R1540" s="14">
        <f>(Misc!R20)</f>
        <v>10</v>
      </c>
      <c r="S1540" s="12" t="str">
        <f>(Misc!S20)</f>
        <v>22"</v>
      </c>
      <c r="T1540" s="12" t="str">
        <f>(Misc!T20)</f>
        <v>9.5"</v>
      </c>
      <c r="U1540" s="12" t="str">
        <f>(Misc!U20)</f>
        <v>35</v>
      </c>
      <c r="V1540" s="12" t="str">
        <f>(Misc!V20)</f>
        <v>5x108</v>
      </c>
      <c r="W1540" s="8">
        <f>(Misc!W20)</f>
        <v>63.4</v>
      </c>
      <c r="X1540" s="8" t="str">
        <f>(Misc!X20)</f>
        <v>Medium Offset</v>
      </c>
      <c r="Y1540" s="8">
        <f>(Misc!Y20)</f>
        <v>0</v>
      </c>
      <c r="Z1540" s="9" t="str">
        <f>(Misc!Z20)</f>
        <v>265/40-22</v>
      </c>
      <c r="AA1540" s="8">
        <f>(Misc!AA20)</f>
        <v>0</v>
      </c>
      <c r="AB1540" s="8">
        <f>(Misc!AB20)</f>
        <v>0</v>
      </c>
      <c r="AC1540" s="8">
        <f>(Misc!AC20)</f>
        <v>0</v>
      </c>
      <c r="AD1540" s="8">
        <f>(Misc!AD20)</f>
        <v>0</v>
      </c>
    </row>
    <row r="1541" spans="1:30" x14ac:dyDescent="0.25">
      <c r="A1541" s="7" t="s">
        <v>2001</v>
      </c>
      <c r="B1541" s="8" t="str">
        <f>(Misc!B21)</f>
        <v>F-Pace</v>
      </c>
      <c r="C1541" s="9" t="str">
        <f>(Misc!C21)</f>
        <v>2016-2020</v>
      </c>
      <c r="D1541" s="59" t="str">
        <f>(Misc!D21)</f>
        <v>FF10</v>
      </c>
      <c r="E1541" s="8" t="str">
        <f>(Misc!E21)</f>
        <v>Tarmac</v>
      </c>
      <c r="F1541" s="8" t="str">
        <f>(Misc!F21)</f>
        <v>10M209535103TM</v>
      </c>
      <c r="G1541" s="14">
        <f>(Misc!G21)</f>
        <v>4</v>
      </c>
      <c r="H1541" s="12" t="str">
        <f>(Misc!H21)</f>
        <v>22"</v>
      </c>
      <c r="I1541" s="12" t="str">
        <f>(Misc!I21)</f>
        <v>9.5"</v>
      </c>
      <c r="J1541" s="12" t="str">
        <f>(Misc!J21)</f>
        <v>35</v>
      </c>
      <c r="K1541" s="8" t="str">
        <f>(Misc!K21)</f>
        <v>5x108</v>
      </c>
      <c r="L1541" s="8">
        <f>(Misc!L21)</f>
        <v>63.4</v>
      </c>
      <c r="M1541" s="8" t="str">
        <f>(Misc!M21)</f>
        <v>Medium Offset</v>
      </c>
      <c r="N1541" s="8">
        <f>(Misc!N21)</f>
        <v>0</v>
      </c>
      <c r="O1541" s="9" t="str">
        <f>(Misc!O21)</f>
        <v>265/40-22</v>
      </c>
      <c r="P1541" s="60" t="str">
        <f>(Misc!P21)</f>
        <v>FF10</v>
      </c>
      <c r="Q1541" s="8" t="str">
        <f>(Misc!Q21)</f>
        <v>10M209535103TM</v>
      </c>
      <c r="R1541" s="14">
        <f>(Misc!R21)</f>
        <v>4</v>
      </c>
      <c r="S1541" s="12" t="str">
        <f>(Misc!S21)</f>
        <v>22"</v>
      </c>
      <c r="T1541" s="12" t="str">
        <f>(Misc!T21)</f>
        <v>9.5"</v>
      </c>
      <c r="U1541" s="12" t="str">
        <f>(Misc!U21)</f>
        <v>35</v>
      </c>
      <c r="V1541" s="12" t="str">
        <f>(Misc!V21)</f>
        <v>5x108</v>
      </c>
      <c r="W1541" s="8">
        <f>(Misc!W21)</f>
        <v>63.4</v>
      </c>
      <c r="X1541" s="8" t="str">
        <f>(Misc!X21)</f>
        <v>Medium Offset</v>
      </c>
      <c r="Y1541" s="8">
        <f>(Misc!Y21)</f>
        <v>0</v>
      </c>
      <c r="Z1541" s="9" t="str">
        <f>(Misc!Z21)</f>
        <v>265/40-22</v>
      </c>
      <c r="AA1541" s="8">
        <f>(Misc!AA21)</f>
        <v>0</v>
      </c>
      <c r="AB1541" s="8">
        <f>(Misc!AB21)</f>
        <v>0</v>
      </c>
      <c r="AC1541" s="8">
        <f>(Misc!AC21)</f>
        <v>0</v>
      </c>
      <c r="AD1541" s="8">
        <f>(Misc!AD21)</f>
        <v>0</v>
      </c>
    </row>
    <row r="1542" spans="1:30" x14ac:dyDescent="0.25">
      <c r="A1542" s="7" t="s">
        <v>2001</v>
      </c>
      <c r="B1542" s="8" t="str">
        <f>(Misc!B22)</f>
        <v>F-Pace</v>
      </c>
      <c r="C1542" s="9" t="str">
        <f>(Misc!C22)</f>
        <v>2016-2020</v>
      </c>
      <c r="D1542" s="59" t="str">
        <f>(Misc!D22)</f>
        <v>FF11</v>
      </c>
      <c r="E1542" s="8" t="str">
        <f>(Misc!E22)</f>
        <v>Liquid Metal</v>
      </c>
      <c r="F1542" s="8" t="str">
        <f>(Misc!F22)</f>
        <v>11M209535103LM</v>
      </c>
      <c r="G1542" s="14">
        <f>(Misc!G22)</f>
        <v>16</v>
      </c>
      <c r="H1542" s="12" t="str">
        <f>(Misc!H22)</f>
        <v>22"</v>
      </c>
      <c r="I1542" s="12" t="str">
        <f>(Misc!I22)</f>
        <v>9.5"</v>
      </c>
      <c r="J1542" s="12" t="str">
        <f>(Misc!J22)</f>
        <v>35</v>
      </c>
      <c r="K1542" s="8" t="str">
        <f>(Misc!K22)</f>
        <v>5x108</v>
      </c>
      <c r="L1542" s="8">
        <f>(Misc!L22)</f>
        <v>63.4</v>
      </c>
      <c r="M1542" s="8" t="str">
        <f>(Misc!M22)</f>
        <v>Medium Offset</v>
      </c>
      <c r="N1542" s="8">
        <f>(Misc!N22)</f>
        <v>0</v>
      </c>
      <c r="O1542" s="9" t="str">
        <f>(Misc!O22)</f>
        <v>265/40-22</v>
      </c>
      <c r="P1542" s="60" t="str">
        <f>(Misc!P22)</f>
        <v>FF11</v>
      </c>
      <c r="Q1542" s="8" t="str">
        <f>(Misc!Q22)</f>
        <v>11M209535103LM</v>
      </c>
      <c r="R1542" s="14">
        <f>(Misc!R22)</f>
        <v>16</v>
      </c>
      <c r="S1542" s="12" t="str">
        <f>(Misc!S22)</f>
        <v>22"</v>
      </c>
      <c r="T1542" s="12" t="str">
        <f>(Misc!T22)</f>
        <v>9.5"</v>
      </c>
      <c r="U1542" s="12" t="str">
        <f>(Misc!U22)</f>
        <v>35</v>
      </c>
      <c r="V1542" s="12" t="str">
        <f>(Misc!V22)</f>
        <v>5x108</v>
      </c>
      <c r="W1542" s="8">
        <f>(Misc!W22)</f>
        <v>63.4</v>
      </c>
      <c r="X1542" s="8" t="str">
        <f>(Misc!X22)</f>
        <v>Medium Offset</v>
      </c>
      <c r="Y1542" s="8">
        <f>(Misc!Y22)</f>
        <v>0</v>
      </c>
      <c r="Z1542" s="9" t="str">
        <f>(Misc!Z22)</f>
        <v>265/40-22</v>
      </c>
      <c r="AA1542" s="8">
        <f>(Misc!AA22)</f>
        <v>0</v>
      </c>
      <c r="AB1542" s="8">
        <f>(Misc!AB22)</f>
        <v>0</v>
      </c>
      <c r="AC1542" s="8">
        <f>(Misc!AC22)</f>
        <v>0</v>
      </c>
      <c r="AD1542" s="8">
        <f>(Misc!AD22)</f>
        <v>0</v>
      </c>
    </row>
    <row r="1543" spans="1:30" x14ac:dyDescent="0.25">
      <c r="A1543" s="7" t="s">
        <v>2001</v>
      </c>
      <c r="B1543" s="8" t="str">
        <f>(Misc!B23)</f>
        <v>F-Pace</v>
      </c>
      <c r="C1543" s="9" t="str">
        <f>(Misc!C23)</f>
        <v>2016-2020</v>
      </c>
      <c r="D1543" s="59" t="str">
        <f>(Misc!D23)</f>
        <v>FF11</v>
      </c>
      <c r="E1543" s="8" t="str">
        <f>(Misc!E23)</f>
        <v>Raw</v>
      </c>
      <c r="F1543" s="8" t="str">
        <f>(Misc!F23)</f>
        <v>11M209535103RW</v>
      </c>
      <c r="G1543" s="14">
        <f>(Misc!G23)</f>
        <v>12</v>
      </c>
      <c r="H1543" s="12" t="str">
        <f>(Misc!H23)</f>
        <v>22"</v>
      </c>
      <c r="I1543" s="12" t="str">
        <f>(Misc!I23)</f>
        <v>9.5"</v>
      </c>
      <c r="J1543" s="12" t="str">
        <f>(Misc!J23)</f>
        <v>35</v>
      </c>
      <c r="K1543" s="8" t="str">
        <f>(Misc!K23)</f>
        <v>5x108</v>
      </c>
      <c r="L1543" s="8">
        <f>(Misc!L23)</f>
        <v>63.4</v>
      </c>
      <c r="M1543" s="8" t="str">
        <f>(Misc!M23)</f>
        <v>Medium Offset</v>
      </c>
      <c r="N1543" s="8">
        <f>(Misc!N23)</f>
        <v>0</v>
      </c>
      <c r="O1543" s="9" t="str">
        <f>(Misc!O23)</f>
        <v>265/40-22</v>
      </c>
      <c r="P1543" s="60" t="str">
        <f>(Misc!P23)</f>
        <v>FF11</v>
      </c>
      <c r="Q1543" s="8" t="str">
        <f>(Misc!Q23)</f>
        <v>11M209535103RW</v>
      </c>
      <c r="R1543" s="14">
        <f>(Misc!R23)</f>
        <v>12</v>
      </c>
      <c r="S1543" s="12" t="str">
        <f>(Misc!S23)</f>
        <v>22"</v>
      </c>
      <c r="T1543" s="12" t="str">
        <f>(Misc!T23)</f>
        <v>9.5"</v>
      </c>
      <c r="U1543" s="12" t="str">
        <f>(Misc!U23)</f>
        <v>35</v>
      </c>
      <c r="V1543" s="12" t="str">
        <f>(Misc!V23)</f>
        <v>5x108</v>
      </c>
      <c r="W1543" s="8">
        <f>(Misc!W23)</f>
        <v>63.4</v>
      </c>
      <c r="X1543" s="8" t="str">
        <f>(Misc!X23)</f>
        <v>Medium Offset</v>
      </c>
      <c r="Y1543" s="8">
        <f>(Misc!Y23)</f>
        <v>0</v>
      </c>
      <c r="Z1543" s="9" t="str">
        <f>(Misc!Z23)</f>
        <v>265/40-22</v>
      </c>
      <c r="AA1543" s="8">
        <f>(Misc!AA23)</f>
        <v>0</v>
      </c>
      <c r="AB1543" s="8">
        <f>(Misc!AB23)</f>
        <v>0</v>
      </c>
      <c r="AC1543" s="8">
        <f>(Misc!AC23)</f>
        <v>0</v>
      </c>
      <c r="AD1543" s="8">
        <f>(Misc!AD23)</f>
        <v>0</v>
      </c>
    </row>
    <row r="1544" spans="1:30" x14ac:dyDescent="0.25">
      <c r="A1544" s="7" t="s">
        <v>2001</v>
      </c>
      <c r="B1544" s="8" t="str">
        <f>(Misc!B24)</f>
        <v>F-Pace</v>
      </c>
      <c r="C1544" s="9" t="str">
        <f>(Misc!C24)</f>
        <v>2016-2020</v>
      </c>
      <c r="D1544" s="59" t="str">
        <f>(Misc!D24)</f>
        <v>FF11</v>
      </c>
      <c r="E1544" s="8" t="str">
        <f>(Misc!E24)</f>
        <v>Tarmac</v>
      </c>
      <c r="F1544" s="8" t="str">
        <f>(Misc!F24)</f>
        <v>11M209535103TM</v>
      </c>
      <c r="G1544" s="14">
        <f>(Misc!G24)</f>
        <v>22</v>
      </c>
      <c r="H1544" s="12" t="str">
        <f>(Misc!H24)</f>
        <v>22"</v>
      </c>
      <c r="I1544" s="12" t="str">
        <f>(Misc!I24)</f>
        <v>9.5"</v>
      </c>
      <c r="J1544" s="12" t="str">
        <f>(Misc!J24)</f>
        <v>35</v>
      </c>
      <c r="K1544" s="8" t="str">
        <f>(Misc!K24)</f>
        <v>5x108</v>
      </c>
      <c r="L1544" s="8">
        <f>(Misc!L24)</f>
        <v>63.4</v>
      </c>
      <c r="M1544" s="8" t="str">
        <f>(Misc!M24)</f>
        <v>Medium Offset</v>
      </c>
      <c r="N1544" s="8">
        <f>(Misc!N24)</f>
        <v>0</v>
      </c>
      <c r="O1544" s="9" t="str">
        <f>(Misc!O24)</f>
        <v>265/40-22</v>
      </c>
      <c r="P1544" s="60" t="str">
        <f>(Misc!P24)</f>
        <v>FF11</v>
      </c>
      <c r="Q1544" s="8" t="str">
        <f>(Misc!Q24)</f>
        <v>11M209535103TM</v>
      </c>
      <c r="R1544" s="14">
        <f>(Misc!R24)</f>
        <v>22</v>
      </c>
      <c r="S1544" s="12" t="str">
        <f>(Misc!S24)</f>
        <v>22"</v>
      </c>
      <c r="T1544" s="12" t="str">
        <f>(Misc!T24)</f>
        <v>9.5"</v>
      </c>
      <c r="U1544" s="12" t="str">
        <f>(Misc!U24)</f>
        <v>35</v>
      </c>
      <c r="V1544" s="12" t="str">
        <f>(Misc!V24)</f>
        <v>5x108</v>
      </c>
      <c r="W1544" s="8">
        <f>(Misc!W24)</f>
        <v>63.4</v>
      </c>
      <c r="X1544" s="8" t="str">
        <f>(Misc!X24)</f>
        <v>Medium Offset</v>
      </c>
      <c r="Y1544" s="8">
        <f>(Misc!Y24)</f>
        <v>0</v>
      </c>
      <c r="Z1544" s="9" t="str">
        <f>(Misc!Z24)</f>
        <v>265/40-22</v>
      </c>
      <c r="AA1544" s="8">
        <f>(Misc!AA24)</f>
        <v>0</v>
      </c>
      <c r="AB1544" s="8">
        <f>(Misc!AB24)</f>
        <v>0</v>
      </c>
      <c r="AC1544" s="8">
        <f>(Misc!AC24)</f>
        <v>0</v>
      </c>
      <c r="AD1544" s="8">
        <f>(Misc!AD24)</f>
        <v>0</v>
      </c>
    </row>
    <row r="1545" spans="1:30" x14ac:dyDescent="0.25">
      <c r="A1545" s="7" t="s">
        <v>2001</v>
      </c>
      <c r="B1545" s="8" t="str">
        <f>(Misc!B25)</f>
        <v>Stinger</v>
      </c>
      <c r="C1545" s="9" t="str">
        <f>(Misc!C25)</f>
        <v>2017-2020</v>
      </c>
      <c r="D1545" s="59" t="str">
        <f>(Misc!D25)</f>
        <v>FF10</v>
      </c>
      <c r="E1545" s="8" t="str">
        <f>(Misc!E25)</f>
        <v>Liquid Metal</v>
      </c>
      <c r="F1545" s="8" t="str">
        <f>(Misc!F25)</f>
        <v>10H008533083LM</v>
      </c>
      <c r="G1545" s="14">
        <f>(Misc!G25)</f>
        <v>2</v>
      </c>
      <c r="H1545" s="12" t="str">
        <f>(Misc!H25)</f>
        <v>20"</v>
      </c>
      <c r="I1545" s="12" t="str">
        <f>(Misc!I25)</f>
        <v>8.5"</v>
      </c>
      <c r="J1545" s="12" t="str">
        <f>(Misc!J25)</f>
        <v>33</v>
      </c>
      <c r="K1545" s="8" t="str">
        <f>(Misc!K25)</f>
        <v>5x114.3</v>
      </c>
      <c r="L1545" s="8">
        <f>(Misc!L25)</f>
        <v>73.099999999999994</v>
      </c>
      <c r="M1545" s="8" t="str">
        <f>(Misc!M25)</f>
        <v>High Offset</v>
      </c>
      <c r="N1545" s="8">
        <f>(Misc!N25)</f>
        <v>0</v>
      </c>
      <c r="O1545" s="9" t="str">
        <f>(Misc!O25)</f>
        <v>225/35-20</v>
      </c>
      <c r="P1545" s="60" t="str">
        <f>(Misc!P25)</f>
        <v>FF10</v>
      </c>
      <c r="Q1545" s="8" t="str">
        <f>(Misc!Q25)</f>
        <v>10M009035083LM</v>
      </c>
      <c r="R1545" s="14">
        <f>(Misc!R25)</f>
        <v>10</v>
      </c>
      <c r="S1545" s="12" t="str">
        <f>(Misc!S25)</f>
        <v>20"</v>
      </c>
      <c r="T1545" s="12" t="str">
        <f>(Misc!T25)</f>
        <v>9.0"</v>
      </c>
      <c r="U1545" s="12" t="str">
        <f>(Misc!U25)</f>
        <v>35</v>
      </c>
      <c r="V1545" s="12" t="str">
        <f>(Misc!V25)</f>
        <v>5x114.3</v>
      </c>
      <c r="W1545" s="8">
        <f>(Misc!W25)</f>
        <v>73.099999999999994</v>
      </c>
      <c r="X1545" s="8" t="str">
        <f>(Misc!X25)</f>
        <v>Medium Offset</v>
      </c>
      <c r="Y1545" s="8">
        <f>(Misc!Y25)</f>
        <v>0</v>
      </c>
      <c r="Z1545" s="9" t="str">
        <f>(Misc!Z25)</f>
        <v>255/30-20</v>
      </c>
      <c r="AA1545" s="8">
        <f>(Misc!AA25)</f>
        <v>0</v>
      </c>
      <c r="AB1545" s="8">
        <f>(Misc!AB25)</f>
        <v>0</v>
      </c>
      <c r="AC1545" s="8">
        <f>(Misc!AC25)</f>
        <v>0</v>
      </c>
      <c r="AD1545" s="8">
        <f>(Misc!AD25)</f>
        <v>0</v>
      </c>
    </row>
    <row r="1546" spans="1:30" x14ac:dyDescent="0.25">
      <c r="A1546" s="7" t="s">
        <v>2001</v>
      </c>
      <c r="B1546" s="8" t="e">
        <f>(Misc!#REF!)</f>
        <v>#REF!</v>
      </c>
      <c r="C1546" s="9" t="e">
        <f>(Misc!#REF!)</f>
        <v>#REF!</v>
      </c>
      <c r="D1546" s="59" t="e">
        <f>(Misc!#REF!)</f>
        <v>#REF!</v>
      </c>
      <c r="E1546" s="8" t="e">
        <f>(Misc!#REF!)</f>
        <v>#REF!</v>
      </c>
      <c r="F1546" s="8" t="e">
        <f>(Misc!#REF!)</f>
        <v>#REF!</v>
      </c>
      <c r="G1546" s="14" t="e">
        <f>(Misc!#REF!)</f>
        <v>#REF!</v>
      </c>
      <c r="H1546" s="12" t="e">
        <f>(Misc!#REF!)</f>
        <v>#REF!</v>
      </c>
      <c r="I1546" s="12" t="e">
        <f>(Misc!#REF!)</f>
        <v>#REF!</v>
      </c>
      <c r="J1546" s="12" t="e">
        <f>(Misc!#REF!)</f>
        <v>#REF!</v>
      </c>
      <c r="K1546" s="8" t="e">
        <f>(Misc!#REF!)</f>
        <v>#REF!</v>
      </c>
      <c r="L1546" s="8" t="e">
        <f>(Misc!#REF!)</f>
        <v>#REF!</v>
      </c>
      <c r="M1546" s="8" t="e">
        <f>(Misc!#REF!)</f>
        <v>#REF!</v>
      </c>
      <c r="N1546" s="8" t="e">
        <f>(Misc!#REF!)</f>
        <v>#REF!</v>
      </c>
      <c r="O1546" s="9" t="e">
        <f>(Misc!#REF!)</f>
        <v>#REF!</v>
      </c>
      <c r="P1546" s="60" t="e">
        <f>(Misc!#REF!)</f>
        <v>#REF!</v>
      </c>
      <c r="Q1546" s="8" t="e">
        <f>(Misc!#REF!)</f>
        <v>#REF!</v>
      </c>
      <c r="R1546" s="14" t="e">
        <f>(Misc!#REF!)</f>
        <v>#REF!</v>
      </c>
      <c r="S1546" s="12" t="e">
        <f>(Misc!#REF!)</f>
        <v>#REF!</v>
      </c>
      <c r="T1546" s="12" t="e">
        <f>(Misc!#REF!)</f>
        <v>#REF!</v>
      </c>
      <c r="U1546" s="12" t="e">
        <f>(Misc!#REF!)</f>
        <v>#REF!</v>
      </c>
      <c r="V1546" s="12" t="e">
        <f>(Misc!#REF!)</f>
        <v>#REF!</v>
      </c>
      <c r="W1546" s="8" t="e">
        <f>(Misc!#REF!)</f>
        <v>#REF!</v>
      </c>
      <c r="X1546" s="8" t="e">
        <f>(Misc!#REF!)</f>
        <v>#REF!</v>
      </c>
      <c r="Y1546" s="8" t="e">
        <f>(Misc!#REF!)</f>
        <v>#REF!</v>
      </c>
      <c r="Z1546" s="9" t="e">
        <f>(Misc!#REF!)</f>
        <v>#REF!</v>
      </c>
      <c r="AA1546" s="8" t="e">
        <f>(Misc!#REF!)</f>
        <v>#REF!</v>
      </c>
      <c r="AB1546" s="8" t="e">
        <f>(Misc!#REF!)</f>
        <v>#REF!</v>
      </c>
      <c r="AC1546" s="8" t="e">
        <f>(Misc!#REF!)</f>
        <v>#REF!</v>
      </c>
      <c r="AD1546" s="8" t="e">
        <f>(Misc!#REF!)</f>
        <v>#REF!</v>
      </c>
    </row>
    <row r="1547" spans="1:30" x14ac:dyDescent="0.25">
      <c r="A1547" s="7" t="s">
        <v>2001</v>
      </c>
      <c r="B1547" s="8" t="str">
        <f>(Misc!B26)</f>
        <v>Stinger</v>
      </c>
      <c r="C1547" s="9" t="str">
        <f>(Misc!C26)</f>
        <v>2017-2020</v>
      </c>
      <c r="D1547" s="59" t="str">
        <f>(Misc!D26)</f>
        <v>FF10</v>
      </c>
      <c r="E1547" s="8" t="str">
        <f>(Misc!E26)</f>
        <v>Tarmac</v>
      </c>
      <c r="F1547" s="8" t="str">
        <f>(Misc!F26)</f>
        <v>10H008533083TM</v>
      </c>
      <c r="G1547" s="14">
        <f>(Misc!G26)</f>
        <v>38</v>
      </c>
      <c r="H1547" s="12" t="str">
        <f>(Misc!H26)</f>
        <v>20"</v>
      </c>
      <c r="I1547" s="12" t="str">
        <f>(Misc!I26)</f>
        <v>8.5"</v>
      </c>
      <c r="J1547" s="12" t="str">
        <f>(Misc!J26)</f>
        <v>33</v>
      </c>
      <c r="K1547" s="8" t="str">
        <f>(Misc!K26)</f>
        <v>5x114.3</v>
      </c>
      <c r="L1547" s="8">
        <f>(Misc!L26)</f>
        <v>73.099999999999994</v>
      </c>
      <c r="M1547" s="8" t="str">
        <f>(Misc!M26)</f>
        <v>High Offset</v>
      </c>
      <c r="N1547" s="8">
        <f>(Misc!N26)</f>
        <v>0</v>
      </c>
      <c r="O1547" s="9" t="str">
        <f>(Misc!O26)</f>
        <v>225/35-20</v>
      </c>
      <c r="P1547" s="60" t="str">
        <f>(Misc!P26)</f>
        <v>FF10</v>
      </c>
      <c r="Q1547" s="8" t="str">
        <f>(Misc!Q26)</f>
        <v>10M009035083TM</v>
      </c>
      <c r="R1547" s="14">
        <f>(Misc!R26)</f>
        <v>7</v>
      </c>
      <c r="S1547" s="12" t="str">
        <f>(Misc!S26)</f>
        <v>20"</v>
      </c>
      <c r="T1547" s="12" t="str">
        <f>(Misc!T26)</f>
        <v>9.0"</v>
      </c>
      <c r="U1547" s="12" t="str">
        <f>(Misc!U26)</f>
        <v>35</v>
      </c>
      <c r="V1547" s="12" t="str">
        <f>(Misc!V26)</f>
        <v>5x114.3</v>
      </c>
      <c r="W1547" s="8">
        <f>(Misc!W26)</f>
        <v>73.099999999999994</v>
      </c>
      <c r="X1547" s="8" t="str">
        <f>(Misc!X26)</f>
        <v>Medium Offset</v>
      </c>
      <c r="Y1547" s="8">
        <f>(Misc!Y26)</f>
        <v>0</v>
      </c>
      <c r="Z1547" s="9" t="str">
        <f>(Misc!Z26)</f>
        <v>255/30-20</v>
      </c>
      <c r="AA1547" s="8">
        <f>(Misc!AA26)</f>
        <v>0</v>
      </c>
      <c r="AB1547" s="8">
        <f>(Misc!AB26)</f>
        <v>0</v>
      </c>
      <c r="AC1547" s="8">
        <f>(Misc!AC26)</f>
        <v>0</v>
      </c>
      <c r="AD1547" s="8">
        <f>(Misc!AD26)</f>
        <v>0</v>
      </c>
    </row>
    <row r="1548" spans="1:30" x14ac:dyDescent="0.25">
      <c r="A1548" s="7" t="s">
        <v>2001</v>
      </c>
      <c r="B1548" s="8" t="str">
        <f>(Misc!B27)</f>
        <v>Stinger</v>
      </c>
      <c r="C1548" s="9" t="str">
        <f>(Misc!C27)</f>
        <v>2017-2020</v>
      </c>
      <c r="D1548" s="59" t="str">
        <f>(Misc!D27)</f>
        <v>FF11</v>
      </c>
      <c r="E1548" s="8" t="str">
        <f>(Misc!E27)</f>
        <v>Liquid Metal</v>
      </c>
      <c r="F1548" s="8" t="str">
        <f>(Misc!F27)</f>
        <v>11H008533083LM</v>
      </c>
      <c r="G1548" s="14">
        <f>(Misc!G27)</f>
        <v>17</v>
      </c>
      <c r="H1548" s="12" t="str">
        <f>(Misc!H27)</f>
        <v>20"</v>
      </c>
      <c r="I1548" s="12" t="str">
        <f>(Misc!I27)</f>
        <v>8.5"</v>
      </c>
      <c r="J1548" s="12" t="str">
        <f>(Misc!J27)</f>
        <v>33</v>
      </c>
      <c r="K1548" s="8" t="str">
        <f>(Misc!K27)</f>
        <v>5x114.3</v>
      </c>
      <c r="L1548" s="8">
        <f>(Misc!L27)</f>
        <v>73.099999999999994</v>
      </c>
      <c r="M1548" s="8" t="str">
        <f>(Misc!M27)</f>
        <v>High Offset</v>
      </c>
      <c r="N1548" s="8">
        <f>(Misc!N27)</f>
        <v>0</v>
      </c>
      <c r="O1548" s="9" t="str">
        <f>(Misc!O27)</f>
        <v>225/35-20</v>
      </c>
      <c r="P1548" s="60" t="str">
        <f>(Misc!P27)</f>
        <v>FF11</v>
      </c>
      <c r="Q1548" s="8" t="str">
        <f>(Misc!Q27)</f>
        <v>11M009035083LM</v>
      </c>
      <c r="R1548" s="14">
        <f>(Misc!R27)</f>
        <v>6</v>
      </c>
      <c r="S1548" s="12" t="str">
        <f>(Misc!S27)</f>
        <v>20"</v>
      </c>
      <c r="T1548" s="12" t="str">
        <f>(Misc!T27)</f>
        <v>9.0"</v>
      </c>
      <c r="U1548" s="12" t="str">
        <f>(Misc!U27)</f>
        <v>35</v>
      </c>
      <c r="V1548" s="12" t="str">
        <f>(Misc!V27)</f>
        <v>5x114.3</v>
      </c>
      <c r="W1548" s="8">
        <f>(Misc!W27)</f>
        <v>73.099999999999994</v>
      </c>
      <c r="X1548" s="8" t="str">
        <f>(Misc!X27)</f>
        <v>Medium Offset</v>
      </c>
      <c r="Y1548" s="8">
        <f>(Misc!Y27)</f>
        <v>0</v>
      </c>
      <c r="Z1548" s="9" t="str">
        <f>(Misc!Z27)</f>
        <v>255/30-20</v>
      </c>
      <c r="AA1548" s="8">
        <f>(Misc!AA27)</f>
        <v>0</v>
      </c>
      <c r="AB1548" s="8">
        <f>(Misc!AB27)</f>
        <v>0</v>
      </c>
      <c r="AC1548" s="8">
        <f>(Misc!AC27)</f>
        <v>0</v>
      </c>
      <c r="AD1548" s="8">
        <f>(Misc!AD27)</f>
        <v>0</v>
      </c>
    </row>
    <row r="1549" spans="1:30" x14ac:dyDescent="0.25">
      <c r="A1549" s="7" t="s">
        <v>2001</v>
      </c>
      <c r="B1549" s="8" t="e">
        <f>(Misc!#REF!)</f>
        <v>#REF!</v>
      </c>
      <c r="C1549" s="9" t="e">
        <f>(Misc!#REF!)</f>
        <v>#REF!</v>
      </c>
      <c r="D1549" s="59" t="e">
        <f>(Misc!#REF!)</f>
        <v>#REF!</v>
      </c>
      <c r="E1549" s="8" t="e">
        <f>(Misc!#REF!)</f>
        <v>#REF!</v>
      </c>
      <c r="F1549" s="8" t="e">
        <f>(Misc!#REF!)</f>
        <v>#REF!</v>
      </c>
      <c r="G1549" s="14" t="e">
        <f>(Misc!#REF!)</f>
        <v>#REF!</v>
      </c>
      <c r="H1549" s="12" t="e">
        <f>(Misc!#REF!)</f>
        <v>#REF!</v>
      </c>
      <c r="I1549" s="12" t="e">
        <f>(Misc!#REF!)</f>
        <v>#REF!</v>
      </c>
      <c r="J1549" s="12" t="e">
        <f>(Misc!#REF!)</f>
        <v>#REF!</v>
      </c>
      <c r="K1549" s="8" t="e">
        <f>(Misc!#REF!)</f>
        <v>#REF!</v>
      </c>
      <c r="L1549" s="8" t="e">
        <f>(Misc!#REF!)</f>
        <v>#REF!</v>
      </c>
      <c r="M1549" s="8" t="e">
        <f>(Misc!#REF!)</f>
        <v>#REF!</v>
      </c>
      <c r="N1549" s="8" t="e">
        <f>(Misc!#REF!)</f>
        <v>#REF!</v>
      </c>
      <c r="O1549" s="9" t="e">
        <f>(Misc!#REF!)</f>
        <v>#REF!</v>
      </c>
      <c r="P1549" s="60" t="e">
        <f>(Misc!#REF!)</f>
        <v>#REF!</v>
      </c>
      <c r="Q1549" s="8" t="e">
        <f>(Misc!#REF!)</f>
        <v>#REF!</v>
      </c>
      <c r="R1549" s="14" t="e">
        <f>(Misc!#REF!)</f>
        <v>#REF!</v>
      </c>
      <c r="S1549" s="12" t="e">
        <f>(Misc!#REF!)</f>
        <v>#REF!</v>
      </c>
      <c r="T1549" s="12" t="e">
        <f>(Misc!#REF!)</f>
        <v>#REF!</v>
      </c>
      <c r="U1549" s="12" t="e">
        <f>(Misc!#REF!)</f>
        <v>#REF!</v>
      </c>
      <c r="V1549" s="12" t="e">
        <f>(Misc!#REF!)</f>
        <v>#REF!</v>
      </c>
      <c r="W1549" s="8" t="e">
        <f>(Misc!#REF!)</f>
        <v>#REF!</v>
      </c>
      <c r="X1549" s="8" t="e">
        <f>(Misc!#REF!)</f>
        <v>#REF!</v>
      </c>
      <c r="Y1549" s="8" t="e">
        <f>(Misc!#REF!)</f>
        <v>#REF!</v>
      </c>
      <c r="Z1549" s="9" t="e">
        <f>(Misc!#REF!)</f>
        <v>#REF!</v>
      </c>
      <c r="AA1549" s="8" t="e">
        <f>(Misc!#REF!)</f>
        <v>#REF!</v>
      </c>
      <c r="AB1549" s="8" t="e">
        <f>(Misc!#REF!)</f>
        <v>#REF!</v>
      </c>
      <c r="AC1549" s="8" t="e">
        <f>(Misc!#REF!)</f>
        <v>#REF!</v>
      </c>
      <c r="AD1549" s="8" t="e">
        <f>(Misc!#REF!)</f>
        <v>#REF!</v>
      </c>
    </row>
    <row r="1550" spans="1:30" x14ac:dyDescent="0.25">
      <c r="A1550" s="7" t="s">
        <v>2001</v>
      </c>
      <c r="B1550" s="8" t="e">
        <f>(Misc!#REF!)</f>
        <v>#REF!</v>
      </c>
      <c r="C1550" s="9" t="e">
        <f>(Misc!#REF!)</f>
        <v>#REF!</v>
      </c>
      <c r="D1550" s="59" t="e">
        <f>(Misc!#REF!)</f>
        <v>#REF!</v>
      </c>
      <c r="E1550" s="8" t="e">
        <f>(Misc!#REF!)</f>
        <v>#REF!</v>
      </c>
      <c r="F1550" s="8" t="e">
        <f>(Misc!#REF!)</f>
        <v>#REF!</v>
      </c>
      <c r="G1550" s="14" t="e">
        <f>(Misc!#REF!)</f>
        <v>#REF!</v>
      </c>
      <c r="H1550" s="12" t="e">
        <f>(Misc!#REF!)</f>
        <v>#REF!</v>
      </c>
      <c r="I1550" s="12" t="e">
        <f>(Misc!#REF!)</f>
        <v>#REF!</v>
      </c>
      <c r="J1550" s="12" t="e">
        <f>(Misc!#REF!)</f>
        <v>#REF!</v>
      </c>
      <c r="K1550" s="8" t="e">
        <f>(Misc!#REF!)</f>
        <v>#REF!</v>
      </c>
      <c r="L1550" s="8" t="e">
        <f>(Misc!#REF!)</f>
        <v>#REF!</v>
      </c>
      <c r="M1550" s="8" t="e">
        <f>(Misc!#REF!)</f>
        <v>#REF!</v>
      </c>
      <c r="N1550" s="8" t="e">
        <f>(Misc!#REF!)</f>
        <v>#REF!</v>
      </c>
      <c r="O1550" s="9" t="e">
        <f>(Misc!#REF!)</f>
        <v>#REF!</v>
      </c>
      <c r="P1550" s="60" t="e">
        <f>(Misc!#REF!)</f>
        <v>#REF!</v>
      </c>
      <c r="Q1550" s="8" t="e">
        <f>(Misc!#REF!)</f>
        <v>#REF!</v>
      </c>
      <c r="R1550" s="14" t="e">
        <f>(Misc!#REF!)</f>
        <v>#REF!</v>
      </c>
      <c r="S1550" s="12" t="e">
        <f>(Misc!#REF!)</f>
        <v>#REF!</v>
      </c>
      <c r="T1550" s="12" t="e">
        <f>(Misc!#REF!)</f>
        <v>#REF!</v>
      </c>
      <c r="U1550" s="12" t="e">
        <f>(Misc!#REF!)</f>
        <v>#REF!</v>
      </c>
      <c r="V1550" s="12" t="e">
        <f>(Misc!#REF!)</f>
        <v>#REF!</v>
      </c>
      <c r="W1550" s="8" t="e">
        <f>(Misc!#REF!)</f>
        <v>#REF!</v>
      </c>
      <c r="X1550" s="8" t="e">
        <f>(Misc!#REF!)</f>
        <v>#REF!</v>
      </c>
      <c r="Y1550" s="8" t="e">
        <f>(Misc!#REF!)</f>
        <v>#REF!</v>
      </c>
      <c r="Z1550" s="9" t="e">
        <f>(Misc!#REF!)</f>
        <v>#REF!</v>
      </c>
      <c r="AA1550" s="8" t="e">
        <f>(Misc!#REF!)</f>
        <v>#REF!</v>
      </c>
      <c r="AB1550" s="8" t="e">
        <f>(Misc!#REF!)</f>
        <v>#REF!</v>
      </c>
      <c r="AC1550" s="8" t="e">
        <f>(Misc!#REF!)</f>
        <v>#REF!</v>
      </c>
      <c r="AD1550" s="8" t="e">
        <f>(Misc!#REF!)</f>
        <v>#REF!</v>
      </c>
    </row>
    <row r="1551" spans="1:30" x14ac:dyDescent="0.25">
      <c r="A1551" s="7" t="s">
        <v>2001</v>
      </c>
      <c r="B1551" s="8" t="e">
        <f>(Misc!#REF!)</f>
        <v>#REF!</v>
      </c>
      <c r="C1551" s="9" t="e">
        <f>(Misc!#REF!)</f>
        <v>#REF!</v>
      </c>
      <c r="D1551" s="59" t="e">
        <f>(Misc!#REF!)</f>
        <v>#REF!</v>
      </c>
      <c r="E1551" s="8" t="e">
        <f>(Misc!#REF!)</f>
        <v>#REF!</v>
      </c>
      <c r="F1551" s="8" t="e">
        <f>(Misc!#REF!)</f>
        <v>#REF!</v>
      </c>
      <c r="G1551" s="14" t="e">
        <f>(Misc!#REF!)</f>
        <v>#REF!</v>
      </c>
      <c r="H1551" s="12" t="e">
        <f>(Misc!#REF!)</f>
        <v>#REF!</v>
      </c>
      <c r="I1551" s="12" t="e">
        <f>(Misc!#REF!)</f>
        <v>#REF!</v>
      </c>
      <c r="J1551" s="12" t="e">
        <f>(Misc!#REF!)</f>
        <v>#REF!</v>
      </c>
      <c r="K1551" s="8" t="e">
        <f>(Misc!#REF!)</f>
        <v>#REF!</v>
      </c>
      <c r="L1551" s="8" t="e">
        <f>(Misc!#REF!)</f>
        <v>#REF!</v>
      </c>
      <c r="M1551" s="8" t="e">
        <f>(Misc!#REF!)</f>
        <v>#REF!</v>
      </c>
      <c r="N1551" s="8" t="e">
        <f>(Misc!#REF!)</f>
        <v>#REF!</v>
      </c>
      <c r="O1551" s="9" t="e">
        <f>(Misc!#REF!)</f>
        <v>#REF!</v>
      </c>
      <c r="P1551" s="60" t="e">
        <f>(Misc!#REF!)</f>
        <v>#REF!</v>
      </c>
      <c r="Q1551" s="8" t="e">
        <f>(Misc!#REF!)</f>
        <v>#REF!</v>
      </c>
      <c r="R1551" s="14" t="e">
        <f>(Misc!#REF!)</f>
        <v>#REF!</v>
      </c>
      <c r="S1551" s="12" t="e">
        <f>(Misc!#REF!)</f>
        <v>#REF!</v>
      </c>
      <c r="T1551" s="12" t="e">
        <f>(Misc!#REF!)</f>
        <v>#REF!</v>
      </c>
      <c r="U1551" s="12" t="e">
        <f>(Misc!#REF!)</f>
        <v>#REF!</v>
      </c>
      <c r="V1551" s="12" t="e">
        <f>(Misc!#REF!)</f>
        <v>#REF!</v>
      </c>
      <c r="W1551" s="8" t="e">
        <f>(Misc!#REF!)</f>
        <v>#REF!</v>
      </c>
      <c r="X1551" s="8" t="e">
        <f>(Misc!#REF!)</f>
        <v>#REF!</v>
      </c>
      <c r="Y1551" s="8" t="e">
        <f>(Misc!#REF!)</f>
        <v>#REF!</v>
      </c>
      <c r="Z1551" s="9" t="e">
        <f>(Misc!#REF!)</f>
        <v>#REF!</v>
      </c>
      <c r="AA1551" s="8" t="e">
        <f>(Misc!#REF!)</f>
        <v>#REF!</v>
      </c>
      <c r="AB1551" s="8" t="e">
        <f>(Misc!#REF!)</f>
        <v>#REF!</v>
      </c>
      <c r="AC1551" s="8" t="e">
        <f>(Misc!#REF!)</f>
        <v>#REF!</v>
      </c>
      <c r="AD1551" s="8" t="e">
        <f>(Misc!#REF!)</f>
        <v>#REF!</v>
      </c>
    </row>
    <row r="1552" spans="1:30" x14ac:dyDescent="0.25">
      <c r="A1552" s="7" t="s">
        <v>2001</v>
      </c>
      <c r="B1552" s="8" t="e">
        <f>(Misc!#REF!)</f>
        <v>#REF!</v>
      </c>
      <c r="C1552" s="9" t="e">
        <f>(Misc!#REF!)</f>
        <v>#REF!</v>
      </c>
      <c r="D1552" s="59" t="e">
        <f>(Misc!#REF!)</f>
        <v>#REF!</v>
      </c>
      <c r="E1552" s="8" t="e">
        <f>(Misc!#REF!)</f>
        <v>#REF!</v>
      </c>
      <c r="F1552" s="8" t="e">
        <f>(Misc!#REF!)</f>
        <v>#REF!</v>
      </c>
      <c r="G1552" s="14" t="e">
        <f>(Misc!#REF!)</f>
        <v>#REF!</v>
      </c>
      <c r="H1552" s="12" t="e">
        <f>(Misc!#REF!)</f>
        <v>#REF!</v>
      </c>
      <c r="I1552" s="12" t="e">
        <f>(Misc!#REF!)</f>
        <v>#REF!</v>
      </c>
      <c r="J1552" s="12" t="e">
        <f>(Misc!#REF!)</f>
        <v>#REF!</v>
      </c>
      <c r="K1552" s="8" t="e">
        <f>(Misc!#REF!)</f>
        <v>#REF!</v>
      </c>
      <c r="L1552" s="8" t="e">
        <f>(Misc!#REF!)</f>
        <v>#REF!</v>
      </c>
      <c r="M1552" s="8" t="e">
        <f>(Misc!#REF!)</f>
        <v>#REF!</v>
      </c>
      <c r="N1552" s="8" t="e">
        <f>(Misc!#REF!)</f>
        <v>#REF!</v>
      </c>
      <c r="O1552" s="9" t="e">
        <f>(Misc!#REF!)</f>
        <v>#REF!</v>
      </c>
      <c r="P1552" s="60" t="e">
        <f>(Misc!#REF!)</f>
        <v>#REF!</v>
      </c>
      <c r="Q1552" s="8" t="e">
        <f>(Misc!#REF!)</f>
        <v>#REF!</v>
      </c>
      <c r="R1552" s="14" t="e">
        <f>(Misc!#REF!)</f>
        <v>#REF!</v>
      </c>
      <c r="S1552" s="12" t="e">
        <f>(Misc!#REF!)</f>
        <v>#REF!</v>
      </c>
      <c r="T1552" s="12" t="e">
        <f>(Misc!#REF!)</f>
        <v>#REF!</v>
      </c>
      <c r="U1552" s="12" t="e">
        <f>(Misc!#REF!)</f>
        <v>#REF!</v>
      </c>
      <c r="V1552" s="12" t="e">
        <f>(Misc!#REF!)</f>
        <v>#REF!</v>
      </c>
      <c r="W1552" s="8" t="e">
        <f>(Misc!#REF!)</f>
        <v>#REF!</v>
      </c>
      <c r="X1552" s="8" t="e">
        <f>(Misc!#REF!)</f>
        <v>#REF!</v>
      </c>
      <c r="Y1552" s="8" t="e">
        <f>(Misc!#REF!)</f>
        <v>#REF!</v>
      </c>
      <c r="Z1552" s="9" t="e">
        <f>(Misc!#REF!)</f>
        <v>#REF!</v>
      </c>
      <c r="AA1552" s="8" t="e">
        <f>(Misc!#REF!)</f>
        <v>#REF!</v>
      </c>
      <c r="AB1552" s="8" t="e">
        <f>(Misc!#REF!)</f>
        <v>#REF!</v>
      </c>
      <c r="AC1552" s="8" t="e">
        <f>(Misc!#REF!)</f>
        <v>#REF!</v>
      </c>
      <c r="AD1552" s="8" t="e">
        <f>(Misc!#REF!)</f>
        <v>#REF!</v>
      </c>
    </row>
    <row r="1553" spans="1:30" x14ac:dyDescent="0.25">
      <c r="A1553" s="7" t="s">
        <v>2001</v>
      </c>
      <c r="B1553" s="8" t="e">
        <f>(Misc!#REF!)</f>
        <v>#REF!</v>
      </c>
      <c r="C1553" s="9" t="e">
        <f>(Misc!#REF!)</f>
        <v>#REF!</v>
      </c>
      <c r="D1553" s="59" t="e">
        <f>(Misc!#REF!)</f>
        <v>#REF!</v>
      </c>
      <c r="E1553" s="8" t="e">
        <f>(Misc!#REF!)</f>
        <v>#REF!</v>
      </c>
      <c r="F1553" s="8" t="e">
        <f>(Misc!#REF!)</f>
        <v>#REF!</v>
      </c>
      <c r="G1553" s="14" t="e">
        <f>(Misc!#REF!)</f>
        <v>#REF!</v>
      </c>
      <c r="H1553" s="12" t="e">
        <f>(Misc!#REF!)</f>
        <v>#REF!</v>
      </c>
      <c r="I1553" s="12" t="e">
        <f>(Misc!#REF!)</f>
        <v>#REF!</v>
      </c>
      <c r="J1553" s="12" t="e">
        <f>(Misc!#REF!)</f>
        <v>#REF!</v>
      </c>
      <c r="K1553" s="8" t="e">
        <f>(Misc!#REF!)</f>
        <v>#REF!</v>
      </c>
      <c r="L1553" s="8" t="e">
        <f>(Misc!#REF!)</f>
        <v>#REF!</v>
      </c>
      <c r="M1553" s="8" t="e">
        <f>(Misc!#REF!)</f>
        <v>#REF!</v>
      </c>
      <c r="N1553" s="8" t="e">
        <f>(Misc!#REF!)</f>
        <v>#REF!</v>
      </c>
      <c r="O1553" s="9" t="e">
        <f>(Misc!#REF!)</f>
        <v>#REF!</v>
      </c>
      <c r="P1553" s="60" t="e">
        <f>(Misc!#REF!)</f>
        <v>#REF!</v>
      </c>
      <c r="Q1553" s="8" t="e">
        <f>(Misc!#REF!)</f>
        <v>#REF!</v>
      </c>
      <c r="R1553" s="14" t="e">
        <f>(Misc!#REF!)</f>
        <v>#REF!</v>
      </c>
      <c r="S1553" s="12" t="e">
        <f>(Misc!#REF!)</f>
        <v>#REF!</v>
      </c>
      <c r="T1553" s="12" t="e">
        <f>(Misc!#REF!)</f>
        <v>#REF!</v>
      </c>
      <c r="U1553" s="12" t="e">
        <f>(Misc!#REF!)</f>
        <v>#REF!</v>
      </c>
      <c r="V1553" s="12" t="e">
        <f>(Misc!#REF!)</f>
        <v>#REF!</v>
      </c>
      <c r="W1553" s="8" t="e">
        <f>(Misc!#REF!)</f>
        <v>#REF!</v>
      </c>
      <c r="X1553" s="8" t="e">
        <f>(Misc!#REF!)</f>
        <v>#REF!</v>
      </c>
      <c r="Y1553" s="8" t="e">
        <f>(Misc!#REF!)</f>
        <v>#REF!</v>
      </c>
      <c r="Z1553" s="9" t="e">
        <f>(Misc!#REF!)</f>
        <v>#REF!</v>
      </c>
      <c r="AA1553" s="8" t="e">
        <f>(Misc!#REF!)</f>
        <v>#REF!</v>
      </c>
      <c r="AB1553" s="8" t="e">
        <f>(Misc!#REF!)</f>
        <v>#REF!</v>
      </c>
      <c r="AC1553" s="8" t="e">
        <f>(Misc!#REF!)</f>
        <v>#REF!</v>
      </c>
      <c r="AD1553" s="8" t="e">
        <f>(Misc!#REF!)</f>
        <v>#REF!</v>
      </c>
    </row>
    <row r="1554" spans="1:30" x14ac:dyDescent="0.25">
      <c r="A1554" s="7" t="s">
        <v>2001</v>
      </c>
      <c r="B1554" s="8" t="str">
        <f>(Misc!B28)</f>
        <v>Stinger</v>
      </c>
      <c r="C1554" s="9" t="str">
        <f>(Misc!C28)</f>
        <v>2017-2020</v>
      </c>
      <c r="D1554" s="59" t="str">
        <f>(Misc!D28)</f>
        <v>FF11</v>
      </c>
      <c r="E1554" s="8" t="str">
        <f>(Misc!E28)</f>
        <v>Tarmac</v>
      </c>
      <c r="F1554" s="8" t="str">
        <f>(Misc!F28)</f>
        <v>11H008533083TM</v>
      </c>
      <c r="G1554" s="14">
        <f>(Misc!G28)</f>
        <v>0</v>
      </c>
      <c r="H1554" s="12" t="str">
        <f>(Misc!H28)</f>
        <v>20"</v>
      </c>
      <c r="I1554" s="12" t="str">
        <f>(Misc!I28)</f>
        <v>8.5"</v>
      </c>
      <c r="J1554" s="12" t="str">
        <f>(Misc!J28)</f>
        <v>33</v>
      </c>
      <c r="K1554" s="8" t="str">
        <f>(Misc!K28)</f>
        <v>5x114.3</v>
      </c>
      <c r="L1554" s="8">
        <f>(Misc!L28)</f>
        <v>73.099999999999994</v>
      </c>
      <c r="M1554" s="8" t="str">
        <f>(Misc!M28)</f>
        <v>High Offset</v>
      </c>
      <c r="N1554" s="8">
        <f>(Misc!N28)</f>
        <v>0</v>
      </c>
      <c r="O1554" s="9" t="str">
        <f>(Misc!O28)</f>
        <v>225/35-20</v>
      </c>
      <c r="P1554" s="60" t="str">
        <f>(Misc!P28)</f>
        <v>FF11</v>
      </c>
      <c r="Q1554" s="8" t="str">
        <f>(Misc!Q28)</f>
        <v>11M009035083TM</v>
      </c>
      <c r="R1554" s="14">
        <f>(Misc!R28)</f>
        <v>7</v>
      </c>
      <c r="S1554" s="12" t="str">
        <f>(Misc!S28)</f>
        <v>20"</v>
      </c>
      <c r="T1554" s="12" t="str">
        <f>(Misc!T28)</f>
        <v>9.0"</v>
      </c>
      <c r="U1554" s="12" t="str">
        <f>(Misc!U28)</f>
        <v>35</v>
      </c>
      <c r="V1554" s="12" t="str">
        <f>(Misc!V28)</f>
        <v>5x114.3</v>
      </c>
      <c r="W1554" s="8">
        <f>(Misc!W28)</f>
        <v>73.099999999999994</v>
      </c>
      <c r="X1554" s="8" t="str">
        <f>(Misc!X28)</f>
        <v>Medium Offset</v>
      </c>
      <c r="Y1554" s="8">
        <f>(Misc!Y28)</f>
        <v>0</v>
      </c>
      <c r="Z1554" s="9" t="str">
        <f>(Misc!Z28)</f>
        <v>255/30-20</v>
      </c>
      <c r="AA1554" s="8">
        <f>(Misc!AA28)</f>
        <v>0</v>
      </c>
      <c r="AB1554" s="8">
        <f>(Misc!AB28)</f>
        <v>0</v>
      </c>
      <c r="AC1554" s="8">
        <f>(Misc!AC28)</f>
        <v>0</v>
      </c>
      <c r="AD1554" s="8">
        <f>(Misc!AD28)</f>
        <v>0</v>
      </c>
    </row>
    <row r="1555" spans="1:30" x14ac:dyDescent="0.25">
      <c r="A1555" s="7" t="s">
        <v>2001</v>
      </c>
      <c r="B1555" s="8" t="str">
        <f>(Misc!B29)</f>
        <v>GSF</v>
      </c>
      <c r="C1555" s="9" t="str">
        <f>(Misc!C29)</f>
        <v>2015-2019</v>
      </c>
      <c r="D1555" s="59" t="str">
        <f>(Misc!D29)</f>
        <v>FF04</v>
      </c>
      <c r="E1555" s="8" t="str">
        <f>(Misc!E29)</f>
        <v>Tarmac</v>
      </c>
      <c r="F1555" s="8" t="str">
        <f>(Misc!F29)</f>
        <v>04M010035033TM</v>
      </c>
      <c r="G1555" s="14">
        <f>(Misc!G29)</f>
        <v>35</v>
      </c>
      <c r="H1555" s="12" t="str">
        <f>(Misc!H29)</f>
        <v>20"</v>
      </c>
      <c r="I1555" s="12" t="str">
        <f>(Misc!I29)</f>
        <v>10.0"</v>
      </c>
      <c r="J1555" s="12" t="str">
        <f>(Misc!J29)</f>
        <v>35</v>
      </c>
      <c r="K1555" s="8" t="str">
        <f>(Misc!K29)</f>
        <v>5x114.3</v>
      </c>
      <c r="L1555" s="8">
        <f>(Misc!L29)</f>
        <v>70.599999999999994</v>
      </c>
      <c r="M1555" s="8" t="str">
        <f>(Misc!M29)</f>
        <v>Medium Offset</v>
      </c>
      <c r="N1555" s="8">
        <f>(Misc!N29)</f>
        <v>0</v>
      </c>
      <c r="O1555" s="9" t="str">
        <f>(Misc!O29)</f>
        <v>265/30/20</v>
      </c>
      <c r="P1555" s="60" t="str">
        <f>(Misc!P29)</f>
        <v>FF04</v>
      </c>
      <c r="Q1555" s="8" t="str">
        <f>(Misc!Q29)</f>
        <v>04L011050033TM</v>
      </c>
      <c r="R1555" s="14">
        <f>(Misc!R29)</f>
        <v>29</v>
      </c>
      <c r="S1555" s="12" t="str">
        <f>(Misc!S29)</f>
        <v>20"</v>
      </c>
      <c r="T1555" s="12" t="str">
        <f>(Misc!T29)</f>
        <v>11.0"</v>
      </c>
      <c r="U1555" s="12" t="str">
        <f>(Misc!U29)</f>
        <v>50</v>
      </c>
      <c r="V1555" s="12" t="str">
        <f>(Misc!V29)</f>
        <v>5x114.3</v>
      </c>
      <c r="W1555" s="8">
        <f>(Misc!W29)</f>
        <v>70.599999999999994</v>
      </c>
      <c r="X1555" s="8" t="str">
        <f>(Misc!X29)</f>
        <v>Low Offset</v>
      </c>
      <c r="Y1555" s="8">
        <f>(Misc!Y29)</f>
        <v>0</v>
      </c>
      <c r="Z1555" s="9" t="str">
        <f>(Misc!Z29)</f>
        <v>295/30/20</v>
      </c>
      <c r="AA1555" s="8">
        <f>(Misc!AA29)</f>
        <v>0</v>
      </c>
      <c r="AB1555" s="8">
        <f>(Misc!AB29)</f>
        <v>0</v>
      </c>
      <c r="AC1555" s="8">
        <f>(Misc!AC29)</f>
        <v>0</v>
      </c>
      <c r="AD1555" s="8">
        <f>(Misc!AD29)</f>
        <v>0</v>
      </c>
    </row>
    <row r="1556" spans="1:30" x14ac:dyDescent="0.25">
      <c r="A1556" s="7" t="s">
        <v>2001</v>
      </c>
      <c r="B1556" s="8" t="e">
        <f>(Misc!#REF!)</f>
        <v>#REF!</v>
      </c>
      <c r="C1556" s="9" t="e">
        <f>(Misc!#REF!)</f>
        <v>#REF!</v>
      </c>
      <c r="D1556" s="59" t="e">
        <f>(Misc!#REF!)</f>
        <v>#REF!</v>
      </c>
      <c r="E1556" s="8" t="e">
        <f>(Misc!#REF!)</f>
        <v>#REF!</v>
      </c>
      <c r="F1556" s="8" t="e">
        <f>(Misc!#REF!)</f>
        <v>#REF!</v>
      </c>
      <c r="G1556" s="14" t="e">
        <f>(Misc!#REF!)</f>
        <v>#REF!</v>
      </c>
      <c r="H1556" s="12" t="e">
        <f>(Misc!#REF!)</f>
        <v>#REF!</v>
      </c>
      <c r="I1556" s="12" t="e">
        <f>(Misc!#REF!)</f>
        <v>#REF!</v>
      </c>
      <c r="J1556" s="12" t="e">
        <f>(Misc!#REF!)</f>
        <v>#REF!</v>
      </c>
      <c r="K1556" s="8" t="e">
        <f>(Misc!#REF!)</f>
        <v>#REF!</v>
      </c>
      <c r="L1556" s="8" t="e">
        <f>(Misc!#REF!)</f>
        <v>#REF!</v>
      </c>
      <c r="M1556" s="8" t="e">
        <f>(Misc!#REF!)</f>
        <v>#REF!</v>
      </c>
      <c r="N1556" s="8" t="e">
        <f>(Misc!#REF!)</f>
        <v>#REF!</v>
      </c>
      <c r="O1556" s="9" t="e">
        <f>(Misc!#REF!)</f>
        <v>#REF!</v>
      </c>
      <c r="P1556" s="60" t="e">
        <f>(Misc!#REF!)</f>
        <v>#REF!</v>
      </c>
      <c r="Q1556" s="8" t="e">
        <f>(Misc!#REF!)</f>
        <v>#REF!</v>
      </c>
      <c r="R1556" s="14" t="e">
        <f>(Misc!#REF!)</f>
        <v>#REF!</v>
      </c>
      <c r="S1556" s="12" t="e">
        <f>(Misc!#REF!)</f>
        <v>#REF!</v>
      </c>
      <c r="T1556" s="12" t="e">
        <f>(Misc!#REF!)</f>
        <v>#REF!</v>
      </c>
      <c r="U1556" s="12" t="e">
        <f>(Misc!#REF!)</f>
        <v>#REF!</v>
      </c>
      <c r="V1556" s="12" t="e">
        <f>(Misc!#REF!)</f>
        <v>#REF!</v>
      </c>
      <c r="W1556" s="8" t="e">
        <f>(Misc!#REF!)</f>
        <v>#REF!</v>
      </c>
      <c r="X1556" s="8" t="e">
        <f>(Misc!#REF!)</f>
        <v>#REF!</v>
      </c>
      <c r="Y1556" s="8" t="e">
        <f>(Misc!#REF!)</f>
        <v>#REF!</v>
      </c>
      <c r="Z1556" s="9" t="e">
        <f>(Misc!#REF!)</f>
        <v>#REF!</v>
      </c>
      <c r="AA1556" s="8" t="e">
        <f>(Misc!#REF!)</f>
        <v>#REF!</v>
      </c>
      <c r="AB1556" s="8" t="e">
        <f>(Misc!#REF!)</f>
        <v>#REF!</v>
      </c>
      <c r="AC1556" s="8" t="e">
        <f>(Misc!#REF!)</f>
        <v>#REF!</v>
      </c>
      <c r="AD1556" s="8" t="e">
        <f>(Misc!#REF!)</f>
        <v>#REF!</v>
      </c>
    </row>
    <row r="1557" spans="1:30" x14ac:dyDescent="0.25">
      <c r="A1557" s="7" t="s">
        <v>2001</v>
      </c>
      <c r="B1557" s="8" t="str">
        <f>(Misc!B30)</f>
        <v>GSF</v>
      </c>
      <c r="C1557" s="9" t="str">
        <f>(Misc!C30)</f>
        <v>2015-2019</v>
      </c>
      <c r="D1557" s="59" t="str">
        <f>(Misc!D30)</f>
        <v>FF04</v>
      </c>
      <c r="E1557" s="8" t="str">
        <f>(Misc!E30)</f>
        <v>Liquid Metal</v>
      </c>
      <c r="F1557" s="8" t="str">
        <f>(Misc!F30)</f>
        <v>04M010035033LM</v>
      </c>
      <c r="G1557" s="14">
        <f>(Misc!G30)</f>
        <v>32</v>
      </c>
      <c r="H1557" s="12" t="str">
        <f>(Misc!H30)</f>
        <v>20"</v>
      </c>
      <c r="I1557" s="12" t="str">
        <f>(Misc!I30)</f>
        <v>10.0"</v>
      </c>
      <c r="J1557" s="12" t="str">
        <f>(Misc!J30)</f>
        <v>35</v>
      </c>
      <c r="K1557" s="8" t="str">
        <f>(Misc!K30)</f>
        <v>5x114.3</v>
      </c>
      <c r="L1557" s="8">
        <f>(Misc!L30)</f>
        <v>70.599999999999994</v>
      </c>
      <c r="M1557" s="8" t="str">
        <f>(Misc!M30)</f>
        <v>Medium Offset</v>
      </c>
      <c r="N1557" s="8">
        <f>(Misc!N30)</f>
        <v>0</v>
      </c>
      <c r="O1557" s="9" t="str">
        <f>(Misc!O30)</f>
        <v>265/30/20</v>
      </c>
      <c r="P1557" s="60" t="str">
        <f>(Misc!P30)</f>
        <v>FF04</v>
      </c>
      <c r="Q1557" s="8" t="str">
        <f>(Misc!Q30)</f>
        <v>04L011050033LM</v>
      </c>
      <c r="R1557" s="14">
        <f>(Misc!R30)</f>
        <v>19</v>
      </c>
      <c r="S1557" s="12" t="str">
        <f>(Misc!S30)</f>
        <v>20"</v>
      </c>
      <c r="T1557" s="12" t="str">
        <f>(Misc!T30)</f>
        <v>11.0"</v>
      </c>
      <c r="U1557" s="12" t="str">
        <f>(Misc!U30)</f>
        <v>50</v>
      </c>
      <c r="V1557" s="12" t="str">
        <f>(Misc!V30)</f>
        <v>5x114.3</v>
      </c>
      <c r="W1557" s="8">
        <f>(Misc!W30)</f>
        <v>70.599999999999994</v>
      </c>
      <c r="X1557" s="8" t="str">
        <f>(Misc!X30)</f>
        <v>Low Offset</v>
      </c>
      <c r="Y1557" s="8">
        <f>(Misc!Y30)</f>
        <v>0</v>
      </c>
      <c r="Z1557" s="9" t="str">
        <f>(Misc!Z30)</f>
        <v>295/30/20</v>
      </c>
      <c r="AA1557" s="8">
        <f>(Misc!AA30)</f>
        <v>0</v>
      </c>
      <c r="AB1557" s="8">
        <f>(Misc!AB30)</f>
        <v>0</v>
      </c>
      <c r="AC1557" s="8">
        <f>(Misc!AC30)</f>
        <v>0</v>
      </c>
      <c r="AD1557" s="8">
        <f>(Misc!AD30)</f>
        <v>0</v>
      </c>
    </row>
    <row r="1558" spans="1:30" x14ac:dyDescent="0.25">
      <c r="A1558" s="7" t="s">
        <v>2001</v>
      </c>
      <c r="B1558" s="8" t="str">
        <f>(Misc!B31)</f>
        <v>GSF</v>
      </c>
      <c r="C1558" s="9" t="str">
        <f>(Misc!C31)</f>
        <v>2015-2019</v>
      </c>
      <c r="D1558" s="59" t="str">
        <f>(Misc!D31)</f>
        <v>FF10</v>
      </c>
      <c r="E1558" s="8" t="str">
        <f>(Misc!E31)</f>
        <v>Liquid Metal</v>
      </c>
      <c r="F1558" s="8" t="str">
        <f>(Misc!F31)</f>
        <v>10M010035033LM</v>
      </c>
      <c r="G1558" s="14">
        <f>(Misc!G31)</f>
        <v>-3</v>
      </c>
      <c r="H1558" s="12" t="str">
        <f>(Misc!H31)</f>
        <v>20"</v>
      </c>
      <c r="I1558" s="12" t="str">
        <f>(Misc!I31)</f>
        <v>10.0"</v>
      </c>
      <c r="J1558" s="12" t="str">
        <f>(Misc!J31)</f>
        <v>35</v>
      </c>
      <c r="K1558" s="8" t="str">
        <f>(Misc!K31)</f>
        <v>5x114.3</v>
      </c>
      <c r="L1558" s="8">
        <f>(Misc!L31)</f>
        <v>70.599999999999994</v>
      </c>
      <c r="M1558" s="8" t="str">
        <f>(Misc!M31)</f>
        <v>Medium Offset</v>
      </c>
      <c r="N1558" s="8">
        <f>(Misc!N31)</f>
        <v>0</v>
      </c>
      <c r="O1558" s="9" t="str">
        <f>(Misc!O31)</f>
        <v>265/30/20</v>
      </c>
      <c r="P1558" s="60" t="str">
        <f>(Misc!P31)</f>
        <v>FF10</v>
      </c>
      <c r="Q1558" s="8" t="str">
        <f>(Misc!Q31)</f>
        <v>10M011050033LM</v>
      </c>
      <c r="R1558" s="14">
        <f>(Misc!R31)</f>
        <v>10</v>
      </c>
      <c r="S1558" s="12" t="str">
        <f>(Misc!S31)</f>
        <v>20"</v>
      </c>
      <c r="T1558" s="12" t="str">
        <f>(Misc!T31)</f>
        <v>11.0"</v>
      </c>
      <c r="U1558" s="12" t="str">
        <f>(Misc!U31)</f>
        <v>50</v>
      </c>
      <c r="V1558" s="12" t="str">
        <f>(Misc!V31)</f>
        <v>5x114.3</v>
      </c>
      <c r="W1558" s="8">
        <f>(Misc!W31)</f>
        <v>70.599999999999994</v>
      </c>
      <c r="X1558" s="8" t="str">
        <f>(Misc!X31)</f>
        <v>Medium Offset</v>
      </c>
      <c r="Y1558" s="8">
        <f>(Misc!Y31)</f>
        <v>0</v>
      </c>
      <c r="Z1558" s="9" t="str">
        <f>(Misc!Z31)</f>
        <v>295/30/20</v>
      </c>
      <c r="AA1558" s="8">
        <f>(Misc!AA31)</f>
        <v>0</v>
      </c>
      <c r="AB1558" s="8">
        <f>(Misc!AB31)</f>
        <v>0</v>
      </c>
      <c r="AC1558" s="8">
        <f>(Misc!AC31)</f>
        <v>0</v>
      </c>
      <c r="AD1558" s="8">
        <f>(Misc!AD31)</f>
        <v>0</v>
      </c>
    </row>
    <row r="1559" spans="1:30" x14ac:dyDescent="0.25">
      <c r="A1559" s="7" t="s">
        <v>2001</v>
      </c>
      <c r="B1559" s="8" t="str">
        <f>(Misc!B32)</f>
        <v>GSF</v>
      </c>
      <c r="C1559" s="9" t="str">
        <f>(Misc!C32)</f>
        <v>2015-2019</v>
      </c>
      <c r="D1559" s="59" t="str">
        <f>(Misc!D32)</f>
        <v>FF10</v>
      </c>
      <c r="E1559" s="8" t="str">
        <f>(Misc!E32)</f>
        <v>Tarmac</v>
      </c>
      <c r="F1559" s="8" t="str">
        <f>(Misc!F32)</f>
        <v>10M010035033TM</v>
      </c>
      <c r="G1559" s="14">
        <f>(Misc!G32)</f>
        <v>24</v>
      </c>
      <c r="H1559" s="12" t="str">
        <f>(Misc!H32)</f>
        <v>20"</v>
      </c>
      <c r="I1559" s="12" t="str">
        <f>(Misc!I32)</f>
        <v>10.0"</v>
      </c>
      <c r="J1559" s="12" t="str">
        <f>(Misc!J32)</f>
        <v>35</v>
      </c>
      <c r="K1559" s="8" t="str">
        <f>(Misc!K32)</f>
        <v>5x114.3</v>
      </c>
      <c r="L1559" s="8">
        <f>(Misc!L32)</f>
        <v>70.599999999999994</v>
      </c>
      <c r="M1559" s="8" t="str">
        <f>(Misc!M32)</f>
        <v>Medium Offset</v>
      </c>
      <c r="N1559" s="8">
        <f>(Misc!N32)</f>
        <v>0</v>
      </c>
      <c r="O1559" s="9" t="str">
        <f>(Misc!O32)</f>
        <v>265/30/20</v>
      </c>
      <c r="P1559" s="60" t="str">
        <f>(Misc!P32)</f>
        <v>FF10</v>
      </c>
      <c r="Q1559" s="8" t="str">
        <f>(Misc!Q32)</f>
        <v>10M011050033TM</v>
      </c>
      <c r="R1559" s="14">
        <f>(Misc!R32)</f>
        <v>0</v>
      </c>
      <c r="S1559" s="12" t="str">
        <f>(Misc!S32)</f>
        <v>20"</v>
      </c>
      <c r="T1559" s="12" t="str">
        <f>(Misc!T32)</f>
        <v>11.0"</v>
      </c>
      <c r="U1559" s="12" t="str">
        <f>(Misc!U32)</f>
        <v>50</v>
      </c>
      <c r="V1559" s="12" t="str">
        <f>(Misc!V32)</f>
        <v>5x114.3</v>
      </c>
      <c r="W1559" s="8">
        <f>(Misc!W32)</f>
        <v>70.599999999999994</v>
      </c>
      <c r="X1559" s="8" t="str">
        <f>(Misc!X32)</f>
        <v>Medium Offset</v>
      </c>
      <c r="Y1559" s="8">
        <f>(Misc!Y32)</f>
        <v>0</v>
      </c>
      <c r="Z1559" s="9" t="str">
        <f>(Misc!Z32)</f>
        <v>295/30/20</v>
      </c>
      <c r="AA1559" s="8" t="str">
        <f>(Misc!AA32)</f>
        <v>Aggressive</v>
      </c>
      <c r="AB1559" s="8">
        <f>(Misc!AB32)</f>
        <v>0</v>
      </c>
      <c r="AC1559" s="8">
        <f>(Misc!AC32)</f>
        <v>0</v>
      </c>
      <c r="AD1559" s="8">
        <f>(Misc!AD32)</f>
        <v>0</v>
      </c>
    </row>
    <row r="1560" spans="1:30" x14ac:dyDescent="0.25">
      <c r="A1560" s="7" t="s">
        <v>2001</v>
      </c>
      <c r="B1560" s="8" t="e">
        <f>(Misc!#REF!)</f>
        <v>#REF!</v>
      </c>
      <c r="C1560" s="9" t="e">
        <f>(Misc!#REF!)</f>
        <v>#REF!</v>
      </c>
      <c r="D1560" s="59" t="e">
        <f>(Misc!#REF!)</f>
        <v>#REF!</v>
      </c>
      <c r="E1560" s="8" t="e">
        <f>(Misc!#REF!)</f>
        <v>#REF!</v>
      </c>
      <c r="F1560" s="8" t="e">
        <f>(Misc!#REF!)</f>
        <v>#REF!</v>
      </c>
      <c r="G1560" s="14" t="e">
        <f>(Misc!#REF!)</f>
        <v>#REF!</v>
      </c>
      <c r="H1560" s="12" t="e">
        <f>(Misc!#REF!)</f>
        <v>#REF!</v>
      </c>
      <c r="I1560" s="12" t="e">
        <f>(Misc!#REF!)</f>
        <v>#REF!</v>
      </c>
      <c r="J1560" s="12" t="e">
        <f>(Misc!#REF!)</f>
        <v>#REF!</v>
      </c>
      <c r="K1560" s="8" t="e">
        <f>(Misc!#REF!)</f>
        <v>#REF!</v>
      </c>
      <c r="L1560" s="8" t="e">
        <f>(Misc!#REF!)</f>
        <v>#REF!</v>
      </c>
      <c r="M1560" s="8" t="e">
        <f>(Misc!#REF!)</f>
        <v>#REF!</v>
      </c>
      <c r="N1560" s="8" t="e">
        <f>(Misc!#REF!)</f>
        <v>#REF!</v>
      </c>
      <c r="O1560" s="9" t="e">
        <f>(Misc!#REF!)</f>
        <v>#REF!</v>
      </c>
      <c r="P1560" s="60" t="e">
        <f>(Misc!#REF!)</f>
        <v>#REF!</v>
      </c>
      <c r="Q1560" s="8" t="e">
        <f>(Misc!#REF!)</f>
        <v>#REF!</v>
      </c>
      <c r="R1560" s="14" t="e">
        <f>(Misc!#REF!)</f>
        <v>#REF!</v>
      </c>
      <c r="S1560" s="12" t="e">
        <f>(Misc!#REF!)</f>
        <v>#REF!</v>
      </c>
      <c r="T1560" s="12" t="e">
        <f>(Misc!#REF!)</f>
        <v>#REF!</v>
      </c>
      <c r="U1560" s="12" t="e">
        <f>(Misc!#REF!)</f>
        <v>#REF!</v>
      </c>
      <c r="V1560" s="12" t="e">
        <f>(Misc!#REF!)</f>
        <v>#REF!</v>
      </c>
      <c r="W1560" s="8" t="e">
        <f>(Misc!#REF!)</f>
        <v>#REF!</v>
      </c>
      <c r="X1560" s="8" t="e">
        <f>(Misc!#REF!)</f>
        <v>#REF!</v>
      </c>
      <c r="Y1560" s="8" t="e">
        <f>(Misc!#REF!)</f>
        <v>#REF!</v>
      </c>
      <c r="Z1560" s="9" t="e">
        <f>(Misc!#REF!)</f>
        <v>#REF!</v>
      </c>
      <c r="AA1560" s="8" t="e">
        <f>(Misc!#REF!)</f>
        <v>#REF!</v>
      </c>
      <c r="AB1560" s="8" t="e">
        <f>(Misc!#REF!)</f>
        <v>#REF!</v>
      </c>
      <c r="AC1560" s="8" t="e">
        <f>(Misc!#REF!)</f>
        <v>#REF!</v>
      </c>
      <c r="AD1560" s="8" t="e">
        <f>(Misc!#REF!)</f>
        <v>#REF!</v>
      </c>
    </row>
    <row r="1561" spans="1:30" x14ac:dyDescent="0.25">
      <c r="A1561" s="7" t="s">
        <v>2001</v>
      </c>
      <c r="B1561" s="8" t="e">
        <f>(Misc!#REF!)</f>
        <v>#REF!</v>
      </c>
      <c r="C1561" s="9" t="e">
        <f>(Misc!#REF!)</f>
        <v>#REF!</v>
      </c>
      <c r="D1561" s="59" t="e">
        <f>(Misc!#REF!)</f>
        <v>#REF!</v>
      </c>
      <c r="E1561" s="8" t="e">
        <f>(Misc!#REF!)</f>
        <v>#REF!</v>
      </c>
      <c r="F1561" s="8" t="e">
        <f>(Misc!#REF!)</f>
        <v>#REF!</v>
      </c>
      <c r="G1561" s="14" t="e">
        <f>(Misc!#REF!)</f>
        <v>#REF!</v>
      </c>
      <c r="H1561" s="12" t="e">
        <f>(Misc!#REF!)</f>
        <v>#REF!</v>
      </c>
      <c r="I1561" s="12" t="e">
        <f>(Misc!#REF!)</f>
        <v>#REF!</v>
      </c>
      <c r="J1561" s="12" t="e">
        <f>(Misc!#REF!)</f>
        <v>#REF!</v>
      </c>
      <c r="K1561" s="8" t="e">
        <f>(Misc!#REF!)</f>
        <v>#REF!</v>
      </c>
      <c r="L1561" s="8" t="e">
        <f>(Misc!#REF!)</f>
        <v>#REF!</v>
      </c>
      <c r="M1561" s="8" t="e">
        <f>(Misc!#REF!)</f>
        <v>#REF!</v>
      </c>
      <c r="N1561" s="8" t="e">
        <f>(Misc!#REF!)</f>
        <v>#REF!</v>
      </c>
      <c r="O1561" s="9" t="e">
        <f>(Misc!#REF!)</f>
        <v>#REF!</v>
      </c>
      <c r="P1561" s="60" t="e">
        <f>(Misc!#REF!)</f>
        <v>#REF!</v>
      </c>
      <c r="Q1561" s="8" t="e">
        <f>(Misc!#REF!)</f>
        <v>#REF!</v>
      </c>
      <c r="R1561" s="14" t="e">
        <f>(Misc!#REF!)</f>
        <v>#REF!</v>
      </c>
      <c r="S1561" s="12" t="e">
        <f>(Misc!#REF!)</f>
        <v>#REF!</v>
      </c>
      <c r="T1561" s="12" t="e">
        <f>(Misc!#REF!)</f>
        <v>#REF!</v>
      </c>
      <c r="U1561" s="12" t="e">
        <f>(Misc!#REF!)</f>
        <v>#REF!</v>
      </c>
      <c r="V1561" s="12" t="e">
        <f>(Misc!#REF!)</f>
        <v>#REF!</v>
      </c>
      <c r="W1561" s="8" t="e">
        <f>(Misc!#REF!)</f>
        <v>#REF!</v>
      </c>
      <c r="X1561" s="8" t="e">
        <f>(Misc!#REF!)</f>
        <v>#REF!</v>
      </c>
      <c r="Y1561" s="8" t="e">
        <f>(Misc!#REF!)</f>
        <v>#REF!</v>
      </c>
      <c r="Z1561" s="9" t="e">
        <f>(Misc!#REF!)</f>
        <v>#REF!</v>
      </c>
      <c r="AA1561" s="8" t="e">
        <f>(Misc!#REF!)</f>
        <v>#REF!</v>
      </c>
      <c r="AB1561" s="8" t="e">
        <f>(Misc!#REF!)</f>
        <v>#REF!</v>
      </c>
      <c r="AC1561" s="8" t="e">
        <f>(Misc!#REF!)</f>
        <v>#REF!</v>
      </c>
      <c r="AD1561" s="8" t="e">
        <f>(Misc!#REF!)</f>
        <v>#REF!</v>
      </c>
    </row>
    <row r="1562" spans="1:30" x14ac:dyDescent="0.25">
      <c r="A1562" s="7" t="s">
        <v>2006</v>
      </c>
      <c r="B1562" s="8" t="e">
        <f>(Misc!#REF!)</f>
        <v>#REF!</v>
      </c>
      <c r="C1562" s="9" t="e">
        <f>(Misc!#REF!)</f>
        <v>#REF!</v>
      </c>
      <c r="D1562" s="59" t="e">
        <f>(Misc!#REF!)</f>
        <v>#REF!</v>
      </c>
      <c r="E1562" s="8" t="e">
        <f>(Misc!#REF!)</f>
        <v>#REF!</v>
      </c>
      <c r="F1562" s="8" t="e">
        <f>(Misc!#REF!)</f>
        <v>#REF!</v>
      </c>
      <c r="G1562" s="14" t="e">
        <f>(Misc!#REF!)</f>
        <v>#REF!</v>
      </c>
      <c r="H1562" s="12" t="e">
        <f>(Misc!#REF!)</f>
        <v>#REF!</v>
      </c>
      <c r="I1562" s="12" t="e">
        <f>(Misc!#REF!)</f>
        <v>#REF!</v>
      </c>
      <c r="J1562" s="12" t="e">
        <f>(Misc!#REF!)</f>
        <v>#REF!</v>
      </c>
      <c r="K1562" s="8" t="e">
        <f>(Misc!#REF!)</f>
        <v>#REF!</v>
      </c>
      <c r="L1562" s="8" t="e">
        <f>(Misc!#REF!)</f>
        <v>#REF!</v>
      </c>
      <c r="M1562" s="8" t="e">
        <f>(Misc!#REF!)</f>
        <v>#REF!</v>
      </c>
      <c r="N1562" s="8" t="e">
        <f>(Misc!#REF!)</f>
        <v>#REF!</v>
      </c>
      <c r="O1562" s="9" t="e">
        <f>(Misc!#REF!)</f>
        <v>#REF!</v>
      </c>
      <c r="P1562" s="60" t="e">
        <f>(Misc!#REF!)</f>
        <v>#REF!</v>
      </c>
      <c r="Q1562" s="8" t="e">
        <f>(Misc!#REF!)</f>
        <v>#REF!</v>
      </c>
      <c r="R1562" s="14" t="e">
        <f>(Misc!#REF!)</f>
        <v>#REF!</v>
      </c>
      <c r="S1562" s="12" t="e">
        <f>(Misc!#REF!)</f>
        <v>#REF!</v>
      </c>
      <c r="T1562" s="12" t="e">
        <f>(Misc!#REF!)</f>
        <v>#REF!</v>
      </c>
      <c r="U1562" s="12" t="e">
        <f>(Misc!#REF!)</f>
        <v>#REF!</v>
      </c>
      <c r="V1562" s="12" t="e">
        <f>(Misc!#REF!)</f>
        <v>#REF!</v>
      </c>
      <c r="W1562" s="8" t="e">
        <f>(Misc!#REF!)</f>
        <v>#REF!</v>
      </c>
      <c r="X1562" s="8" t="e">
        <f>(Misc!#REF!)</f>
        <v>#REF!</v>
      </c>
      <c r="Y1562" s="8" t="e">
        <f>(Misc!#REF!)</f>
        <v>#REF!</v>
      </c>
      <c r="Z1562" s="9" t="e">
        <f>(Misc!#REF!)</f>
        <v>#REF!</v>
      </c>
      <c r="AA1562" s="8" t="e">
        <f>(Misc!#REF!)</f>
        <v>#REF!</v>
      </c>
      <c r="AB1562" s="8" t="e">
        <f>(Misc!#REF!)</f>
        <v>#REF!</v>
      </c>
      <c r="AC1562" s="8" t="e">
        <f>(Misc!#REF!)</f>
        <v>#REF!</v>
      </c>
      <c r="AD1562" s="8" t="e">
        <f>(Misc!#REF!)</f>
        <v>#REF!</v>
      </c>
    </row>
    <row r="1563" spans="1:30" x14ac:dyDescent="0.25">
      <c r="A1563" s="7" t="s">
        <v>2006</v>
      </c>
      <c r="B1563" s="8" t="e">
        <f>(Misc!#REF!)</f>
        <v>#REF!</v>
      </c>
      <c r="C1563" s="9" t="e">
        <f>(Misc!#REF!)</f>
        <v>#REF!</v>
      </c>
      <c r="D1563" s="59" t="e">
        <f>(Misc!#REF!)</f>
        <v>#REF!</v>
      </c>
      <c r="E1563" s="8" t="e">
        <f>(Misc!#REF!)</f>
        <v>#REF!</v>
      </c>
      <c r="F1563" s="8" t="e">
        <f>(Misc!#REF!)</f>
        <v>#REF!</v>
      </c>
      <c r="G1563" s="14" t="e">
        <f>(Misc!#REF!)</f>
        <v>#REF!</v>
      </c>
      <c r="H1563" s="12" t="e">
        <f>(Misc!#REF!)</f>
        <v>#REF!</v>
      </c>
      <c r="I1563" s="12" t="e">
        <f>(Misc!#REF!)</f>
        <v>#REF!</v>
      </c>
      <c r="J1563" s="12" t="e">
        <f>(Misc!#REF!)</f>
        <v>#REF!</v>
      </c>
      <c r="K1563" s="8" t="e">
        <f>(Misc!#REF!)</f>
        <v>#REF!</v>
      </c>
      <c r="L1563" s="8" t="e">
        <f>(Misc!#REF!)</f>
        <v>#REF!</v>
      </c>
      <c r="M1563" s="8" t="e">
        <f>(Misc!#REF!)</f>
        <v>#REF!</v>
      </c>
      <c r="N1563" s="8" t="e">
        <f>(Misc!#REF!)</f>
        <v>#REF!</v>
      </c>
      <c r="O1563" s="9" t="e">
        <f>(Misc!#REF!)</f>
        <v>#REF!</v>
      </c>
      <c r="P1563" s="60" t="e">
        <f>(Misc!#REF!)</f>
        <v>#REF!</v>
      </c>
      <c r="Q1563" s="8" t="e">
        <f>(Misc!#REF!)</f>
        <v>#REF!</v>
      </c>
      <c r="R1563" s="14" t="e">
        <f>(Misc!#REF!)</f>
        <v>#REF!</v>
      </c>
      <c r="S1563" s="12" t="e">
        <f>(Misc!#REF!)</f>
        <v>#REF!</v>
      </c>
      <c r="T1563" s="12" t="e">
        <f>(Misc!#REF!)</f>
        <v>#REF!</v>
      </c>
      <c r="U1563" s="12" t="e">
        <f>(Misc!#REF!)</f>
        <v>#REF!</v>
      </c>
      <c r="V1563" s="12" t="e">
        <f>(Misc!#REF!)</f>
        <v>#REF!</v>
      </c>
      <c r="W1563" s="8" t="e">
        <f>(Misc!#REF!)</f>
        <v>#REF!</v>
      </c>
      <c r="X1563" s="8" t="e">
        <f>(Misc!#REF!)</f>
        <v>#REF!</v>
      </c>
      <c r="Y1563" s="8" t="e">
        <f>(Misc!#REF!)</f>
        <v>#REF!</v>
      </c>
      <c r="Z1563" s="9" t="e">
        <f>(Misc!#REF!)</f>
        <v>#REF!</v>
      </c>
      <c r="AA1563" s="8" t="e">
        <f>(Misc!#REF!)</f>
        <v>#REF!</v>
      </c>
      <c r="AB1563" s="8" t="e">
        <f>(Misc!#REF!)</f>
        <v>#REF!</v>
      </c>
      <c r="AC1563" s="8" t="e">
        <f>(Misc!#REF!)</f>
        <v>#REF!</v>
      </c>
      <c r="AD1563" s="8" t="e">
        <f>(Misc!#REF!)</f>
        <v>#REF!</v>
      </c>
    </row>
    <row r="1564" spans="1:30" x14ac:dyDescent="0.25">
      <c r="A1564" s="7" t="s">
        <v>2006</v>
      </c>
      <c r="B1564" s="8" t="e">
        <f>(Misc!#REF!)</f>
        <v>#REF!</v>
      </c>
      <c r="C1564" s="9" t="e">
        <f>(Misc!#REF!)</f>
        <v>#REF!</v>
      </c>
      <c r="D1564" s="59" t="e">
        <f>(Misc!#REF!)</f>
        <v>#REF!</v>
      </c>
      <c r="E1564" s="8" t="e">
        <f>(Misc!#REF!)</f>
        <v>#REF!</v>
      </c>
      <c r="F1564" s="8" t="e">
        <f>(Misc!#REF!)</f>
        <v>#REF!</v>
      </c>
      <c r="G1564" s="14" t="e">
        <f>(Misc!#REF!)</f>
        <v>#REF!</v>
      </c>
      <c r="H1564" s="12" t="e">
        <f>(Misc!#REF!)</f>
        <v>#REF!</v>
      </c>
      <c r="I1564" s="12" t="e">
        <f>(Misc!#REF!)</f>
        <v>#REF!</v>
      </c>
      <c r="J1564" s="12" t="e">
        <f>(Misc!#REF!)</f>
        <v>#REF!</v>
      </c>
      <c r="K1564" s="8" t="e">
        <f>(Misc!#REF!)</f>
        <v>#REF!</v>
      </c>
      <c r="L1564" s="8" t="e">
        <f>(Misc!#REF!)</f>
        <v>#REF!</v>
      </c>
      <c r="M1564" s="8" t="e">
        <f>(Misc!#REF!)</f>
        <v>#REF!</v>
      </c>
      <c r="N1564" s="8" t="e">
        <f>(Misc!#REF!)</f>
        <v>#REF!</v>
      </c>
      <c r="O1564" s="9" t="e">
        <f>(Misc!#REF!)</f>
        <v>#REF!</v>
      </c>
      <c r="P1564" s="60" t="e">
        <f>(Misc!#REF!)</f>
        <v>#REF!</v>
      </c>
      <c r="Q1564" s="8" t="e">
        <f>(Misc!#REF!)</f>
        <v>#REF!</v>
      </c>
      <c r="R1564" s="14" t="e">
        <f>(Misc!#REF!)</f>
        <v>#REF!</v>
      </c>
      <c r="S1564" s="12" t="e">
        <f>(Misc!#REF!)</f>
        <v>#REF!</v>
      </c>
      <c r="T1564" s="12" t="e">
        <f>(Misc!#REF!)</f>
        <v>#REF!</v>
      </c>
      <c r="U1564" s="12" t="e">
        <f>(Misc!#REF!)</f>
        <v>#REF!</v>
      </c>
      <c r="V1564" s="12" t="e">
        <f>(Misc!#REF!)</f>
        <v>#REF!</v>
      </c>
      <c r="W1564" s="8" t="e">
        <f>(Misc!#REF!)</f>
        <v>#REF!</v>
      </c>
      <c r="X1564" s="8" t="e">
        <f>(Misc!#REF!)</f>
        <v>#REF!</v>
      </c>
      <c r="Y1564" s="8" t="e">
        <f>(Misc!#REF!)</f>
        <v>#REF!</v>
      </c>
      <c r="Z1564" s="9" t="e">
        <f>(Misc!#REF!)</f>
        <v>#REF!</v>
      </c>
      <c r="AA1564" s="8" t="e">
        <f>(Misc!#REF!)</f>
        <v>#REF!</v>
      </c>
      <c r="AB1564" s="8" t="e">
        <f>(Misc!#REF!)</f>
        <v>#REF!</v>
      </c>
      <c r="AC1564" s="8" t="e">
        <f>(Misc!#REF!)</f>
        <v>#REF!</v>
      </c>
      <c r="AD1564" s="8" t="e">
        <f>(Misc!#REF!)</f>
        <v>#REF!</v>
      </c>
    </row>
    <row r="1565" spans="1:30" x14ac:dyDescent="0.25">
      <c r="A1565" s="7" t="s">
        <v>2006</v>
      </c>
      <c r="B1565" s="8" t="e">
        <f>(Misc!#REF!)</f>
        <v>#REF!</v>
      </c>
      <c r="C1565" s="9" t="e">
        <f>(Misc!#REF!)</f>
        <v>#REF!</v>
      </c>
      <c r="D1565" s="59" t="e">
        <f>(Misc!#REF!)</f>
        <v>#REF!</v>
      </c>
      <c r="E1565" s="8" t="e">
        <f>(Misc!#REF!)</f>
        <v>#REF!</v>
      </c>
      <c r="F1565" s="8" t="e">
        <f>(Misc!#REF!)</f>
        <v>#REF!</v>
      </c>
      <c r="G1565" s="14" t="e">
        <f>(Misc!#REF!)</f>
        <v>#REF!</v>
      </c>
      <c r="H1565" s="12" t="e">
        <f>(Misc!#REF!)</f>
        <v>#REF!</v>
      </c>
      <c r="I1565" s="12" t="e">
        <f>(Misc!#REF!)</f>
        <v>#REF!</v>
      </c>
      <c r="J1565" s="12" t="e">
        <f>(Misc!#REF!)</f>
        <v>#REF!</v>
      </c>
      <c r="K1565" s="8" t="e">
        <f>(Misc!#REF!)</f>
        <v>#REF!</v>
      </c>
      <c r="L1565" s="8" t="e">
        <f>(Misc!#REF!)</f>
        <v>#REF!</v>
      </c>
      <c r="M1565" s="8" t="e">
        <f>(Misc!#REF!)</f>
        <v>#REF!</v>
      </c>
      <c r="N1565" s="8" t="e">
        <f>(Misc!#REF!)</f>
        <v>#REF!</v>
      </c>
      <c r="O1565" s="9" t="e">
        <f>(Misc!#REF!)</f>
        <v>#REF!</v>
      </c>
      <c r="P1565" s="60" t="e">
        <f>(Misc!#REF!)</f>
        <v>#REF!</v>
      </c>
      <c r="Q1565" s="8" t="e">
        <f>(Misc!#REF!)</f>
        <v>#REF!</v>
      </c>
      <c r="R1565" s="14" t="e">
        <f>(Misc!#REF!)</f>
        <v>#REF!</v>
      </c>
      <c r="S1565" s="12" t="e">
        <f>(Misc!#REF!)</f>
        <v>#REF!</v>
      </c>
      <c r="T1565" s="12" t="e">
        <f>(Misc!#REF!)</f>
        <v>#REF!</v>
      </c>
      <c r="U1565" s="12" t="e">
        <f>(Misc!#REF!)</f>
        <v>#REF!</v>
      </c>
      <c r="V1565" s="12" t="e">
        <f>(Misc!#REF!)</f>
        <v>#REF!</v>
      </c>
      <c r="W1565" s="8" t="e">
        <f>(Misc!#REF!)</f>
        <v>#REF!</v>
      </c>
      <c r="X1565" s="8" t="e">
        <f>(Misc!#REF!)</f>
        <v>#REF!</v>
      </c>
      <c r="Y1565" s="8" t="e">
        <f>(Misc!#REF!)</f>
        <v>#REF!</v>
      </c>
      <c r="Z1565" s="9" t="e">
        <f>(Misc!#REF!)</f>
        <v>#REF!</v>
      </c>
      <c r="AA1565" s="8" t="e">
        <f>(Misc!#REF!)</f>
        <v>#REF!</v>
      </c>
      <c r="AB1565" s="8" t="e">
        <f>(Misc!#REF!)</f>
        <v>#REF!</v>
      </c>
      <c r="AC1565" s="8" t="e">
        <f>(Misc!#REF!)</f>
        <v>#REF!</v>
      </c>
      <c r="AD1565" s="8" t="e">
        <f>(Misc!#REF!)</f>
        <v>#REF!</v>
      </c>
    </row>
    <row r="1566" spans="1:30" x14ac:dyDescent="0.25">
      <c r="A1566" s="7" t="s">
        <v>2006</v>
      </c>
      <c r="B1566" s="8" t="str">
        <f>(Misc!B33)</f>
        <v>GSF</v>
      </c>
      <c r="C1566" s="9" t="str">
        <f>(Misc!C33)</f>
        <v>2015-2019</v>
      </c>
      <c r="D1566" s="59" t="str">
        <f>(Misc!D33)</f>
        <v>FF11</v>
      </c>
      <c r="E1566" s="8" t="str">
        <f>(Misc!E33)</f>
        <v>Tarmac</v>
      </c>
      <c r="F1566" s="8" t="str">
        <f>(Misc!F33)</f>
        <v>11M010035033TM</v>
      </c>
      <c r="G1566" s="14">
        <f>(Misc!G33)</f>
        <v>34</v>
      </c>
      <c r="H1566" s="12" t="str">
        <f>(Misc!H33)</f>
        <v>20"</v>
      </c>
      <c r="I1566" s="12" t="str">
        <f>(Misc!I33)</f>
        <v>10.0"</v>
      </c>
      <c r="J1566" s="12" t="str">
        <f>(Misc!J33)</f>
        <v>35</v>
      </c>
      <c r="K1566" s="8" t="str">
        <f>(Misc!K33)</f>
        <v>5x114.3</v>
      </c>
      <c r="L1566" s="8">
        <f>(Misc!L33)</f>
        <v>70.599999999999994</v>
      </c>
      <c r="M1566" s="8" t="str">
        <f>(Misc!M33)</f>
        <v>Medium Offset</v>
      </c>
      <c r="N1566" s="8">
        <f>(Misc!N33)</f>
        <v>0</v>
      </c>
      <c r="O1566" s="9" t="str">
        <f>(Misc!O33)</f>
        <v>265/30/20</v>
      </c>
      <c r="P1566" s="60" t="str">
        <f>(Misc!P33)</f>
        <v>FF11</v>
      </c>
      <c r="Q1566" s="8" t="str">
        <f>(Misc!Q33)</f>
        <v>11M011050033TM</v>
      </c>
      <c r="R1566" s="14">
        <f>(Misc!R33)</f>
        <v>46</v>
      </c>
      <c r="S1566" s="12" t="str">
        <f>(Misc!S33)</f>
        <v>20"</v>
      </c>
      <c r="T1566" s="12" t="str">
        <f>(Misc!T33)</f>
        <v>11.0"</v>
      </c>
      <c r="U1566" s="12" t="str">
        <f>(Misc!U33)</f>
        <v>50</v>
      </c>
      <c r="V1566" s="12" t="str">
        <f>(Misc!V33)</f>
        <v>5x114.3</v>
      </c>
      <c r="W1566" s="8">
        <f>(Misc!W33)</f>
        <v>70.599999999999994</v>
      </c>
      <c r="X1566" s="8" t="str">
        <f>(Misc!X33)</f>
        <v>Medium Offset</v>
      </c>
      <c r="Y1566" s="8">
        <f>(Misc!Y33)</f>
        <v>0</v>
      </c>
      <c r="Z1566" s="9" t="str">
        <f>(Misc!Z33)</f>
        <v>295/30/20</v>
      </c>
      <c r="AA1566" s="8">
        <f>(Misc!AA33)</f>
        <v>0</v>
      </c>
      <c r="AB1566" s="8">
        <f>(Misc!AB33)</f>
        <v>0</v>
      </c>
      <c r="AC1566" s="8">
        <f>(Misc!AC33)</f>
        <v>0</v>
      </c>
      <c r="AD1566" s="8">
        <f>(Misc!AD33)</f>
        <v>0</v>
      </c>
    </row>
    <row r="1567" spans="1:30" x14ac:dyDescent="0.25">
      <c r="A1567" s="7" t="s">
        <v>2006</v>
      </c>
      <c r="B1567" s="8" t="str">
        <f>(Misc!B34)</f>
        <v>GSF</v>
      </c>
      <c r="C1567" s="9" t="str">
        <f>(Misc!C34)</f>
        <v>2015-2019</v>
      </c>
      <c r="D1567" s="59" t="str">
        <f>(Misc!D34)</f>
        <v>FF11</v>
      </c>
      <c r="E1567" s="8" t="str">
        <f>(Misc!E34)</f>
        <v>Liquid Metal</v>
      </c>
      <c r="F1567" s="8" t="str">
        <f>(Misc!F34)</f>
        <v>11M010035033LM</v>
      </c>
      <c r="G1567" s="14">
        <f>(Misc!G34)</f>
        <v>30</v>
      </c>
      <c r="H1567" s="12" t="str">
        <f>(Misc!H34)</f>
        <v>20"</v>
      </c>
      <c r="I1567" s="12" t="str">
        <f>(Misc!I34)</f>
        <v>10.0"</v>
      </c>
      <c r="J1567" s="12" t="str">
        <f>(Misc!J34)</f>
        <v>35</v>
      </c>
      <c r="K1567" s="8" t="str">
        <f>(Misc!K34)</f>
        <v>5x114.3</v>
      </c>
      <c r="L1567" s="8">
        <f>(Misc!L34)</f>
        <v>70.599999999999994</v>
      </c>
      <c r="M1567" s="8" t="str">
        <f>(Misc!M34)</f>
        <v>Medium Offset</v>
      </c>
      <c r="N1567" s="8">
        <f>(Misc!N34)</f>
        <v>0</v>
      </c>
      <c r="O1567" s="9" t="str">
        <f>(Misc!O34)</f>
        <v>265/30/20</v>
      </c>
      <c r="P1567" s="60" t="str">
        <f>(Misc!P34)</f>
        <v>FF11</v>
      </c>
      <c r="Q1567" s="8" t="str">
        <f>(Misc!Q34)</f>
        <v>11M011050033LM</v>
      </c>
      <c r="R1567" s="14">
        <f>(Misc!R34)</f>
        <v>38</v>
      </c>
      <c r="S1567" s="12" t="str">
        <f>(Misc!S34)</f>
        <v>20"</v>
      </c>
      <c r="T1567" s="12" t="str">
        <f>(Misc!T34)</f>
        <v>11.0"</v>
      </c>
      <c r="U1567" s="12" t="str">
        <f>(Misc!U34)</f>
        <v>50</v>
      </c>
      <c r="V1567" s="12" t="str">
        <f>(Misc!V34)</f>
        <v>5x114.3</v>
      </c>
      <c r="W1567" s="8">
        <f>(Misc!W34)</f>
        <v>70.599999999999994</v>
      </c>
      <c r="X1567" s="8" t="str">
        <f>(Misc!X34)</f>
        <v>Medium Offset</v>
      </c>
      <c r="Y1567" s="8">
        <f>(Misc!Y34)</f>
        <v>0</v>
      </c>
      <c r="Z1567" s="9" t="str">
        <f>(Misc!Z34)</f>
        <v>295/30/20</v>
      </c>
      <c r="AA1567" s="8">
        <f>(Misc!AA34)</f>
        <v>0</v>
      </c>
      <c r="AB1567" s="8">
        <f>(Misc!AB34)</f>
        <v>0</v>
      </c>
      <c r="AC1567" s="8">
        <f>(Misc!AC34)</f>
        <v>0</v>
      </c>
      <c r="AD1567" s="8">
        <f>(Misc!AD34)</f>
        <v>0</v>
      </c>
    </row>
    <row r="1568" spans="1:30" x14ac:dyDescent="0.25">
      <c r="A1568" s="7" t="s">
        <v>2006</v>
      </c>
      <c r="B1568" s="8" t="e">
        <f>(Misc!#REF!)</f>
        <v>#REF!</v>
      </c>
      <c r="C1568" s="9" t="e">
        <f>(Misc!#REF!)</f>
        <v>#REF!</v>
      </c>
      <c r="D1568" s="59" t="e">
        <f>(Misc!#REF!)</f>
        <v>#REF!</v>
      </c>
      <c r="E1568" s="8" t="e">
        <f>(Misc!#REF!)</f>
        <v>#REF!</v>
      </c>
      <c r="F1568" s="8" t="e">
        <f>(Misc!#REF!)</f>
        <v>#REF!</v>
      </c>
      <c r="G1568" s="14" t="e">
        <f>(Misc!#REF!)</f>
        <v>#REF!</v>
      </c>
      <c r="H1568" s="12" t="e">
        <f>(Misc!#REF!)</f>
        <v>#REF!</v>
      </c>
      <c r="I1568" s="12" t="e">
        <f>(Misc!#REF!)</f>
        <v>#REF!</v>
      </c>
      <c r="J1568" s="12" t="e">
        <f>(Misc!#REF!)</f>
        <v>#REF!</v>
      </c>
      <c r="K1568" s="8" t="e">
        <f>(Misc!#REF!)</f>
        <v>#REF!</v>
      </c>
      <c r="L1568" s="8" t="e">
        <f>(Misc!#REF!)</f>
        <v>#REF!</v>
      </c>
      <c r="M1568" s="8" t="e">
        <f>(Misc!#REF!)</f>
        <v>#REF!</v>
      </c>
      <c r="N1568" s="8" t="e">
        <f>(Misc!#REF!)</f>
        <v>#REF!</v>
      </c>
      <c r="O1568" s="9" t="e">
        <f>(Misc!#REF!)</f>
        <v>#REF!</v>
      </c>
      <c r="P1568" s="60" t="e">
        <f>(Misc!#REF!)</f>
        <v>#REF!</v>
      </c>
      <c r="Q1568" s="8" t="e">
        <f>(Misc!#REF!)</f>
        <v>#REF!</v>
      </c>
      <c r="R1568" s="14" t="e">
        <f>(Misc!#REF!)</f>
        <v>#REF!</v>
      </c>
      <c r="S1568" s="12" t="e">
        <f>(Misc!#REF!)</f>
        <v>#REF!</v>
      </c>
      <c r="T1568" s="12" t="e">
        <f>(Misc!#REF!)</f>
        <v>#REF!</v>
      </c>
      <c r="U1568" s="12" t="e">
        <f>(Misc!#REF!)</f>
        <v>#REF!</v>
      </c>
      <c r="V1568" s="12" t="e">
        <f>(Misc!#REF!)</f>
        <v>#REF!</v>
      </c>
      <c r="W1568" s="8" t="e">
        <f>(Misc!#REF!)</f>
        <v>#REF!</v>
      </c>
      <c r="X1568" s="8" t="e">
        <f>(Misc!#REF!)</f>
        <v>#REF!</v>
      </c>
      <c r="Y1568" s="8" t="e">
        <f>(Misc!#REF!)</f>
        <v>#REF!</v>
      </c>
      <c r="Z1568" s="9" t="e">
        <f>(Misc!#REF!)</f>
        <v>#REF!</v>
      </c>
      <c r="AA1568" s="8" t="e">
        <f>(Misc!#REF!)</f>
        <v>#REF!</v>
      </c>
      <c r="AB1568" s="8" t="e">
        <f>(Misc!#REF!)</f>
        <v>#REF!</v>
      </c>
      <c r="AC1568" s="8" t="e">
        <f>(Misc!#REF!)</f>
        <v>#REF!</v>
      </c>
      <c r="AD1568" s="8" t="e">
        <f>(Misc!#REF!)</f>
        <v>#REF!</v>
      </c>
    </row>
    <row r="1569" spans="1:30" x14ac:dyDescent="0.25">
      <c r="A1569" s="7" t="s">
        <v>2006</v>
      </c>
      <c r="B1569" s="8" t="str">
        <f>(Misc!B35)</f>
        <v>RCF</v>
      </c>
      <c r="C1569" s="9" t="str">
        <f>(Misc!C35)</f>
        <v>2015-2019</v>
      </c>
      <c r="D1569" s="59" t="str">
        <f>(Misc!D35)</f>
        <v>FF04</v>
      </c>
      <c r="E1569" s="8" t="str">
        <f>(Misc!E35)</f>
        <v>Tarmac</v>
      </c>
      <c r="F1569" s="8" t="str">
        <f>(Misc!F35)</f>
        <v>04M010035033TM</v>
      </c>
      <c r="G1569" s="14">
        <f>(Misc!G35)</f>
        <v>35</v>
      </c>
      <c r="H1569" s="12" t="str">
        <f>(Misc!H35)</f>
        <v>20"</v>
      </c>
      <c r="I1569" s="12" t="str">
        <f>(Misc!I35)</f>
        <v>10.0"</v>
      </c>
      <c r="J1569" s="12" t="str">
        <f>(Misc!J35)</f>
        <v>35</v>
      </c>
      <c r="K1569" s="8" t="str">
        <f>(Misc!K35)</f>
        <v>5x114.3</v>
      </c>
      <c r="L1569" s="8">
        <f>(Misc!L35)</f>
        <v>70.599999999999994</v>
      </c>
      <c r="M1569" s="8" t="str">
        <f>(Misc!M35)</f>
        <v>Medium Offset</v>
      </c>
      <c r="N1569" s="8">
        <f>(Misc!N35)</f>
        <v>0</v>
      </c>
      <c r="O1569" s="9" t="str">
        <f>(Misc!O35)</f>
        <v>265/30/20</v>
      </c>
      <c r="P1569" s="60" t="str">
        <f>(Misc!P35)</f>
        <v>FF04</v>
      </c>
      <c r="Q1569" s="8" t="str">
        <f>(Misc!Q35)</f>
        <v>04L011050033TM</v>
      </c>
      <c r="R1569" s="14">
        <f>(Misc!R35)</f>
        <v>29</v>
      </c>
      <c r="S1569" s="12" t="str">
        <f>(Misc!S35)</f>
        <v>20"</v>
      </c>
      <c r="T1569" s="12" t="str">
        <f>(Misc!T35)</f>
        <v>11.0"</v>
      </c>
      <c r="U1569" s="12" t="str">
        <f>(Misc!U35)</f>
        <v>50</v>
      </c>
      <c r="V1569" s="12" t="str">
        <f>(Misc!V35)</f>
        <v>5x114.3</v>
      </c>
      <c r="W1569" s="8">
        <f>(Misc!W35)</f>
        <v>70.599999999999994</v>
      </c>
      <c r="X1569" s="8" t="str">
        <f>(Misc!X35)</f>
        <v>Low Offset</v>
      </c>
      <c r="Y1569" s="8">
        <f>(Misc!Y35)</f>
        <v>0</v>
      </c>
      <c r="Z1569" s="9" t="str">
        <f>(Misc!Z35)</f>
        <v>295/30/20</v>
      </c>
      <c r="AA1569" s="8">
        <f>(Misc!AA35)</f>
        <v>0</v>
      </c>
      <c r="AB1569" s="8">
        <f>(Misc!AB35)</f>
        <v>0</v>
      </c>
      <c r="AC1569" s="8">
        <f>(Misc!AC35)</f>
        <v>0</v>
      </c>
      <c r="AD1569" s="8">
        <f>(Misc!AD35)</f>
        <v>0</v>
      </c>
    </row>
    <row r="1570" spans="1:30" x14ac:dyDescent="0.25">
      <c r="A1570" s="7" t="s">
        <v>2006</v>
      </c>
      <c r="B1570" s="8" t="e">
        <f>(Misc!#REF!)</f>
        <v>#REF!</v>
      </c>
      <c r="C1570" s="9" t="e">
        <f>(Misc!#REF!)</f>
        <v>#REF!</v>
      </c>
      <c r="D1570" s="59" t="e">
        <f>(Misc!#REF!)</f>
        <v>#REF!</v>
      </c>
      <c r="E1570" s="8" t="e">
        <f>(Misc!#REF!)</f>
        <v>#REF!</v>
      </c>
      <c r="F1570" s="8" t="e">
        <f>(Misc!#REF!)</f>
        <v>#REF!</v>
      </c>
      <c r="G1570" s="14" t="e">
        <f>(Misc!#REF!)</f>
        <v>#REF!</v>
      </c>
      <c r="H1570" s="12" t="e">
        <f>(Misc!#REF!)</f>
        <v>#REF!</v>
      </c>
      <c r="I1570" s="12" t="e">
        <f>(Misc!#REF!)</f>
        <v>#REF!</v>
      </c>
      <c r="J1570" s="12" t="e">
        <f>(Misc!#REF!)</f>
        <v>#REF!</v>
      </c>
      <c r="K1570" s="8" t="e">
        <f>(Misc!#REF!)</f>
        <v>#REF!</v>
      </c>
      <c r="L1570" s="8" t="e">
        <f>(Misc!#REF!)</f>
        <v>#REF!</v>
      </c>
      <c r="M1570" s="8" t="e">
        <f>(Misc!#REF!)</f>
        <v>#REF!</v>
      </c>
      <c r="N1570" s="8" t="e">
        <f>(Misc!#REF!)</f>
        <v>#REF!</v>
      </c>
      <c r="O1570" s="9" t="e">
        <f>(Misc!#REF!)</f>
        <v>#REF!</v>
      </c>
      <c r="P1570" s="60" t="e">
        <f>(Misc!#REF!)</f>
        <v>#REF!</v>
      </c>
      <c r="Q1570" s="8" t="e">
        <f>(Misc!#REF!)</f>
        <v>#REF!</v>
      </c>
      <c r="R1570" s="14" t="e">
        <f>(Misc!#REF!)</f>
        <v>#REF!</v>
      </c>
      <c r="S1570" s="12" t="e">
        <f>(Misc!#REF!)</f>
        <v>#REF!</v>
      </c>
      <c r="T1570" s="12" t="e">
        <f>(Misc!#REF!)</f>
        <v>#REF!</v>
      </c>
      <c r="U1570" s="12" t="e">
        <f>(Misc!#REF!)</f>
        <v>#REF!</v>
      </c>
      <c r="V1570" s="12" t="e">
        <f>(Misc!#REF!)</f>
        <v>#REF!</v>
      </c>
      <c r="W1570" s="8" t="e">
        <f>(Misc!#REF!)</f>
        <v>#REF!</v>
      </c>
      <c r="X1570" s="8" t="e">
        <f>(Misc!#REF!)</f>
        <v>#REF!</v>
      </c>
      <c r="Y1570" s="8" t="e">
        <f>(Misc!#REF!)</f>
        <v>#REF!</v>
      </c>
      <c r="Z1570" s="9" t="e">
        <f>(Misc!#REF!)</f>
        <v>#REF!</v>
      </c>
      <c r="AA1570" s="8" t="e">
        <f>(Misc!#REF!)</f>
        <v>#REF!</v>
      </c>
      <c r="AB1570" s="8" t="e">
        <f>(Misc!#REF!)</f>
        <v>#REF!</v>
      </c>
      <c r="AC1570" s="8" t="e">
        <f>(Misc!#REF!)</f>
        <v>#REF!</v>
      </c>
      <c r="AD1570" s="8" t="e">
        <f>(Misc!#REF!)</f>
        <v>#REF!</v>
      </c>
    </row>
    <row r="1571" spans="1:30" x14ac:dyDescent="0.25">
      <c r="A1571" s="7" t="s">
        <v>2006</v>
      </c>
      <c r="B1571" s="8" t="e">
        <f>(Misc!#REF!)</f>
        <v>#REF!</v>
      </c>
      <c r="C1571" s="9" t="e">
        <f>(Misc!#REF!)</f>
        <v>#REF!</v>
      </c>
      <c r="D1571" s="59" t="e">
        <f>(Misc!#REF!)</f>
        <v>#REF!</v>
      </c>
      <c r="E1571" s="8" t="e">
        <f>(Misc!#REF!)</f>
        <v>#REF!</v>
      </c>
      <c r="F1571" s="8" t="e">
        <f>(Misc!#REF!)</f>
        <v>#REF!</v>
      </c>
      <c r="G1571" s="14" t="e">
        <f>(Misc!#REF!)</f>
        <v>#REF!</v>
      </c>
      <c r="H1571" s="12" t="e">
        <f>(Misc!#REF!)</f>
        <v>#REF!</v>
      </c>
      <c r="I1571" s="12" t="e">
        <f>(Misc!#REF!)</f>
        <v>#REF!</v>
      </c>
      <c r="J1571" s="12" t="e">
        <f>(Misc!#REF!)</f>
        <v>#REF!</v>
      </c>
      <c r="K1571" s="8" t="e">
        <f>(Misc!#REF!)</f>
        <v>#REF!</v>
      </c>
      <c r="L1571" s="8" t="e">
        <f>(Misc!#REF!)</f>
        <v>#REF!</v>
      </c>
      <c r="M1571" s="8" t="e">
        <f>(Misc!#REF!)</f>
        <v>#REF!</v>
      </c>
      <c r="N1571" s="8" t="e">
        <f>(Misc!#REF!)</f>
        <v>#REF!</v>
      </c>
      <c r="O1571" s="9" t="e">
        <f>(Misc!#REF!)</f>
        <v>#REF!</v>
      </c>
      <c r="P1571" s="60" t="e">
        <f>(Misc!#REF!)</f>
        <v>#REF!</v>
      </c>
      <c r="Q1571" s="8" t="e">
        <f>(Misc!#REF!)</f>
        <v>#REF!</v>
      </c>
      <c r="R1571" s="14" t="e">
        <f>(Misc!#REF!)</f>
        <v>#REF!</v>
      </c>
      <c r="S1571" s="12" t="e">
        <f>(Misc!#REF!)</f>
        <v>#REF!</v>
      </c>
      <c r="T1571" s="12" t="e">
        <f>(Misc!#REF!)</f>
        <v>#REF!</v>
      </c>
      <c r="U1571" s="12" t="e">
        <f>(Misc!#REF!)</f>
        <v>#REF!</v>
      </c>
      <c r="V1571" s="12" t="e">
        <f>(Misc!#REF!)</f>
        <v>#REF!</v>
      </c>
      <c r="W1571" s="8" t="e">
        <f>(Misc!#REF!)</f>
        <v>#REF!</v>
      </c>
      <c r="X1571" s="8" t="e">
        <f>(Misc!#REF!)</f>
        <v>#REF!</v>
      </c>
      <c r="Y1571" s="8" t="e">
        <f>(Misc!#REF!)</f>
        <v>#REF!</v>
      </c>
      <c r="Z1571" s="9" t="e">
        <f>(Misc!#REF!)</f>
        <v>#REF!</v>
      </c>
      <c r="AA1571" s="8" t="e">
        <f>(Misc!#REF!)</f>
        <v>#REF!</v>
      </c>
      <c r="AB1571" s="8" t="e">
        <f>(Misc!#REF!)</f>
        <v>#REF!</v>
      </c>
      <c r="AC1571" s="8" t="e">
        <f>(Misc!#REF!)</f>
        <v>#REF!</v>
      </c>
      <c r="AD1571" s="8" t="e">
        <f>(Misc!#REF!)</f>
        <v>#REF!</v>
      </c>
    </row>
    <row r="1572" spans="1:30" x14ac:dyDescent="0.25">
      <c r="A1572" s="7" t="s">
        <v>2006</v>
      </c>
      <c r="B1572" s="8" t="e">
        <f>(Misc!#REF!)</f>
        <v>#REF!</v>
      </c>
      <c r="C1572" s="9" t="e">
        <f>(Misc!#REF!)</f>
        <v>#REF!</v>
      </c>
      <c r="D1572" s="59" t="e">
        <f>(Misc!#REF!)</f>
        <v>#REF!</v>
      </c>
      <c r="E1572" s="8" t="e">
        <f>(Misc!#REF!)</f>
        <v>#REF!</v>
      </c>
      <c r="F1572" s="8" t="e">
        <f>(Misc!#REF!)</f>
        <v>#REF!</v>
      </c>
      <c r="G1572" s="14" t="e">
        <f>(Misc!#REF!)</f>
        <v>#REF!</v>
      </c>
      <c r="H1572" s="12" t="e">
        <f>(Misc!#REF!)</f>
        <v>#REF!</v>
      </c>
      <c r="I1572" s="12" t="e">
        <f>(Misc!#REF!)</f>
        <v>#REF!</v>
      </c>
      <c r="J1572" s="12" t="e">
        <f>(Misc!#REF!)</f>
        <v>#REF!</v>
      </c>
      <c r="K1572" s="8" t="e">
        <f>(Misc!#REF!)</f>
        <v>#REF!</v>
      </c>
      <c r="L1572" s="8" t="e">
        <f>(Misc!#REF!)</f>
        <v>#REF!</v>
      </c>
      <c r="M1572" s="8" t="e">
        <f>(Misc!#REF!)</f>
        <v>#REF!</v>
      </c>
      <c r="N1572" s="8" t="e">
        <f>(Misc!#REF!)</f>
        <v>#REF!</v>
      </c>
      <c r="O1572" s="9" t="e">
        <f>(Misc!#REF!)</f>
        <v>#REF!</v>
      </c>
      <c r="P1572" s="60" t="e">
        <f>(Misc!#REF!)</f>
        <v>#REF!</v>
      </c>
      <c r="Q1572" s="8" t="e">
        <f>(Misc!#REF!)</f>
        <v>#REF!</v>
      </c>
      <c r="R1572" s="14" t="e">
        <f>(Misc!#REF!)</f>
        <v>#REF!</v>
      </c>
      <c r="S1572" s="12" t="e">
        <f>(Misc!#REF!)</f>
        <v>#REF!</v>
      </c>
      <c r="T1572" s="12" t="e">
        <f>(Misc!#REF!)</f>
        <v>#REF!</v>
      </c>
      <c r="U1572" s="12" t="e">
        <f>(Misc!#REF!)</f>
        <v>#REF!</v>
      </c>
      <c r="V1572" s="12" t="e">
        <f>(Misc!#REF!)</f>
        <v>#REF!</v>
      </c>
      <c r="W1572" s="8" t="e">
        <f>(Misc!#REF!)</f>
        <v>#REF!</v>
      </c>
      <c r="X1572" s="8" t="e">
        <f>(Misc!#REF!)</f>
        <v>#REF!</v>
      </c>
      <c r="Y1572" s="8" t="e">
        <f>(Misc!#REF!)</f>
        <v>#REF!</v>
      </c>
      <c r="Z1572" s="9" t="e">
        <f>(Misc!#REF!)</f>
        <v>#REF!</v>
      </c>
      <c r="AA1572" s="8" t="e">
        <f>(Misc!#REF!)</f>
        <v>#REF!</v>
      </c>
      <c r="AB1572" s="8" t="e">
        <f>(Misc!#REF!)</f>
        <v>#REF!</v>
      </c>
      <c r="AC1572" s="8" t="e">
        <f>(Misc!#REF!)</f>
        <v>#REF!</v>
      </c>
      <c r="AD1572" s="8" t="e">
        <f>(Misc!#REF!)</f>
        <v>#REF!</v>
      </c>
    </row>
    <row r="1573" spans="1:30" x14ac:dyDescent="0.25">
      <c r="A1573" s="7" t="s">
        <v>2006</v>
      </c>
      <c r="B1573" s="8" t="e">
        <f>(Misc!#REF!)</f>
        <v>#REF!</v>
      </c>
      <c r="C1573" s="9" t="e">
        <f>(Misc!#REF!)</f>
        <v>#REF!</v>
      </c>
      <c r="D1573" s="59" t="e">
        <f>(Misc!#REF!)</f>
        <v>#REF!</v>
      </c>
      <c r="E1573" s="8" t="e">
        <f>(Misc!#REF!)</f>
        <v>#REF!</v>
      </c>
      <c r="F1573" s="8" t="e">
        <f>(Misc!#REF!)</f>
        <v>#REF!</v>
      </c>
      <c r="G1573" s="14" t="e">
        <f>(Misc!#REF!)</f>
        <v>#REF!</v>
      </c>
      <c r="H1573" s="12" t="e">
        <f>(Misc!#REF!)</f>
        <v>#REF!</v>
      </c>
      <c r="I1573" s="12" t="e">
        <f>(Misc!#REF!)</f>
        <v>#REF!</v>
      </c>
      <c r="J1573" s="12" t="e">
        <f>(Misc!#REF!)</f>
        <v>#REF!</v>
      </c>
      <c r="K1573" s="8" t="e">
        <f>(Misc!#REF!)</f>
        <v>#REF!</v>
      </c>
      <c r="L1573" s="8" t="e">
        <f>(Misc!#REF!)</f>
        <v>#REF!</v>
      </c>
      <c r="M1573" s="8" t="e">
        <f>(Misc!#REF!)</f>
        <v>#REF!</v>
      </c>
      <c r="N1573" s="8" t="e">
        <f>(Misc!#REF!)</f>
        <v>#REF!</v>
      </c>
      <c r="O1573" s="9" t="e">
        <f>(Misc!#REF!)</f>
        <v>#REF!</v>
      </c>
      <c r="P1573" s="60" t="e">
        <f>(Misc!#REF!)</f>
        <v>#REF!</v>
      </c>
      <c r="Q1573" s="8" t="e">
        <f>(Misc!#REF!)</f>
        <v>#REF!</v>
      </c>
      <c r="R1573" s="14" t="e">
        <f>(Misc!#REF!)</f>
        <v>#REF!</v>
      </c>
      <c r="S1573" s="12" t="e">
        <f>(Misc!#REF!)</f>
        <v>#REF!</v>
      </c>
      <c r="T1573" s="12" t="e">
        <f>(Misc!#REF!)</f>
        <v>#REF!</v>
      </c>
      <c r="U1573" s="12" t="e">
        <f>(Misc!#REF!)</f>
        <v>#REF!</v>
      </c>
      <c r="V1573" s="12" t="e">
        <f>(Misc!#REF!)</f>
        <v>#REF!</v>
      </c>
      <c r="W1573" s="8" t="e">
        <f>(Misc!#REF!)</f>
        <v>#REF!</v>
      </c>
      <c r="X1573" s="8" t="e">
        <f>(Misc!#REF!)</f>
        <v>#REF!</v>
      </c>
      <c r="Y1573" s="8" t="e">
        <f>(Misc!#REF!)</f>
        <v>#REF!</v>
      </c>
      <c r="Z1573" s="9" t="e">
        <f>(Misc!#REF!)</f>
        <v>#REF!</v>
      </c>
      <c r="AA1573" s="8" t="e">
        <f>(Misc!#REF!)</f>
        <v>#REF!</v>
      </c>
      <c r="AB1573" s="8" t="e">
        <f>(Misc!#REF!)</f>
        <v>#REF!</v>
      </c>
      <c r="AC1573" s="8" t="e">
        <f>(Misc!#REF!)</f>
        <v>#REF!</v>
      </c>
      <c r="AD1573" s="8" t="e">
        <f>(Misc!#REF!)</f>
        <v>#REF!</v>
      </c>
    </row>
    <row r="1574" spans="1:30" x14ac:dyDescent="0.25">
      <c r="A1574" s="7" t="s">
        <v>2006</v>
      </c>
      <c r="B1574" s="8" t="e">
        <f>(Misc!#REF!)</f>
        <v>#REF!</v>
      </c>
      <c r="C1574" s="9" t="e">
        <f>(Misc!#REF!)</f>
        <v>#REF!</v>
      </c>
      <c r="D1574" s="59" t="e">
        <f>(Misc!#REF!)</f>
        <v>#REF!</v>
      </c>
      <c r="E1574" s="8" t="e">
        <f>(Misc!#REF!)</f>
        <v>#REF!</v>
      </c>
      <c r="F1574" s="8" t="e">
        <f>(Misc!#REF!)</f>
        <v>#REF!</v>
      </c>
      <c r="G1574" s="14" t="e">
        <f>(Misc!#REF!)</f>
        <v>#REF!</v>
      </c>
      <c r="H1574" s="12" t="e">
        <f>(Misc!#REF!)</f>
        <v>#REF!</v>
      </c>
      <c r="I1574" s="12" t="e">
        <f>(Misc!#REF!)</f>
        <v>#REF!</v>
      </c>
      <c r="J1574" s="12" t="e">
        <f>(Misc!#REF!)</f>
        <v>#REF!</v>
      </c>
      <c r="K1574" s="8" t="e">
        <f>(Misc!#REF!)</f>
        <v>#REF!</v>
      </c>
      <c r="L1574" s="8" t="e">
        <f>(Misc!#REF!)</f>
        <v>#REF!</v>
      </c>
      <c r="M1574" s="8" t="e">
        <f>(Misc!#REF!)</f>
        <v>#REF!</v>
      </c>
      <c r="N1574" s="8" t="e">
        <f>(Misc!#REF!)</f>
        <v>#REF!</v>
      </c>
      <c r="O1574" s="9" t="e">
        <f>(Misc!#REF!)</f>
        <v>#REF!</v>
      </c>
      <c r="P1574" s="60" t="e">
        <f>(Misc!#REF!)</f>
        <v>#REF!</v>
      </c>
      <c r="Q1574" s="8" t="e">
        <f>(Misc!#REF!)</f>
        <v>#REF!</v>
      </c>
      <c r="R1574" s="14" t="e">
        <f>(Misc!#REF!)</f>
        <v>#REF!</v>
      </c>
      <c r="S1574" s="12" t="e">
        <f>(Misc!#REF!)</f>
        <v>#REF!</v>
      </c>
      <c r="T1574" s="12" t="e">
        <f>(Misc!#REF!)</f>
        <v>#REF!</v>
      </c>
      <c r="U1574" s="12" t="e">
        <f>(Misc!#REF!)</f>
        <v>#REF!</v>
      </c>
      <c r="V1574" s="12" t="e">
        <f>(Misc!#REF!)</f>
        <v>#REF!</v>
      </c>
      <c r="W1574" s="8" t="e">
        <f>(Misc!#REF!)</f>
        <v>#REF!</v>
      </c>
      <c r="X1574" s="8" t="e">
        <f>(Misc!#REF!)</f>
        <v>#REF!</v>
      </c>
      <c r="Y1574" s="8" t="e">
        <f>(Misc!#REF!)</f>
        <v>#REF!</v>
      </c>
      <c r="Z1574" s="9" t="e">
        <f>(Misc!#REF!)</f>
        <v>#REF!</v>
      </c>
      <c r="AA1574" s="8" t="e">
        <f>(Misc!#REF!)</f>
        <v>#REF!</v>
      </c>
      <c r="AB1574" s="8" t="e">
        <f>(Misc!#REF!)</f>
        <v>#REF!</v>
      </c>
      <c r="AC1574" s="8" t="e">
        <f>(Misc!#REF!)</f>
        <v>#REF!</v>
      </c>
      <c r="AD1574" s="8" t="e">
        <f>(Misc!#REF!)</f>
        <v>#REF!</v>
      </c>
    </row>
    <row r="1575" spans="1:30" x14ac:dyDescent="0.25">
      <c r="A1575" s="7" t="s">
        <v>2006</v>
      </c>
      <c r="B1575" s="8" t="e">
        <f>(Misc!#REF!)</f>
        <v>#REF!</v>
      </c>
      <c r="C1575" s="9" t="e">
        <f>(Misc!#REF!)</f>
        <v>#REF!</v>
      </c>
      <c r="D1575" s="59" t="e">
        <f>(Misc!#REF!)</f>
        <v>#REF!</v>
      </c>
      <c r="E1575" s="8" t="e">
        <f>(Misc!#REF!)</f>
        <v>#REF!</v>
      </c>
      <c r="F1575" s="8" t="e">
        <f>(Misc!#REF!)</f>
        <v>#REF!</v>
      </c>
      <c r="G1575" s="14" t="e">
        <f>(Misc!#REF!)</f>
        <v>#REF!</v>
      </c>
      <c r="H1575" s="12" t="e">
        <f>(Misc!#REF!)</f>
        <v>#REF!</v>
      </c>
      <c r="I1575" s="12" t="e">
        <f>(Misc!#REF!)</f>
        <v>#REF!</v>
      </c>
      <c r="J1575" s="12" t="e">
        <f>(Misc!#REF!)</f>
        <v>#REF!</v>
      </c>
      <c r="K1575" s="8" t="e">
        <f>(Misc!#REF!)</f>
        <v>#REF!</v>
      </c>
      <c r="L1575" s="8" t="e">
        <f>(Misc!#REF!)</f>
        <v>#REF!</v>
      </c>
      <c r="M1575" s="8" t="e">
        <f>(Misc!#REF!)</f>
        <v>#REF!</v>
      </c>
      <c r="N1575" s="8" t="e">
        <f>(Misc!#REF!)</f>
        <v>#REF!</v>
      </c>
      <c r="O1575" s="9" t="e">
        <f>(Misc!#REF!)</f>
        <v>#REF!</v>
      </c>
      <c r="P1575" s="60" t="e">
        <f>(Misc!#REF!)</f>
        <v>#REF!</v>
      </c>
      <c r="Q1575" s="8" t="e">
        <f>(Misc!#REF!)</f>
        <v>#REF!</v>
      </c>
      <c r="R1575" s="14" t="e">
        <f>(Misc!#REF!)</f>
        <v>#REF!</v>
      </c>
      <c r="S1575" s="12" t="e">
        <f>(Misc!#REF!)</f>
        <v>#REF!</v>
      </c>
      <c r="T1575" s="12" t="e">
        <f>(Misc!#REF!)</f>
        <v>#REF!</v>
      </c>
      <c r="U1575" s="12" t="e">
        <f>(Misc!#REF!)</f>
        <v>#REF!</v>
      </c>
      <c r="V1575" s="12" t="e">
        <f>(Misc!#REF!)</f>
        <v>#REF!</v>
      </c>
      <c r="W1575" s="8" t="e">
        <f>(Misc!#REF!)</f>
        <v>#REF!</v>
      </c>
      <c r="X1575" s="8" t="e">
        <f>(Misc!#REF!)</f>
        <v>#REF!</v>
      </c>
      <c r="Y1575" s="8" t="e">
        <f>(Misc!#REF!)</f>
        <v>#REF!</v>
      </c>
      <c r="Z1575" s="9" t="e">
        <f>(Misc!#REF!)</f>
        <v>#REF!</v>
      </c>
      <c r="AA1575" s="8" t="e">
        <f>(Misc!#REF!)</f>
        <v>#REF!</v>
      </c>
      <c r="AB1575" s="8" t="e">
        <f>(Misc!#REF!)</f>
        <v>#REF!</v>
      </c>
      <c r="AC1575" s="8" t="e">
        <f>(Misc!#REF!)</f>
        <v>#REF!</v>
      </c>
      <c r="AD1575" s="8" t="e">
        <f>(Misc!#REF!)</f>
        <v>#REF!</v>
      </c>
    </row>
    <row r="1576" spans="1:30" x14ac:dyDescent="0.25">
      <c r="A1576" s="7" t="s">
        <v>2006</v>
      </c>
      <c r="B1576" s="8" t="e">
        <f>(Misc!#REF!)</f>
        <v>#REF!</v>
      </c>
      <c r="C1576" s="9" t="e">
        <f>(Misc!#REF!)</f>
        <v>#REF!</v>
      </c>
      <c r="D1576" s="59" t="e">
        <f>(Misc!#REF!)</f>
        <v>#REF!</v>
      </c>
      <c r="E1576" s="8" t="e">
        <f>(Misc!#REF!)</f>
        <v>#REF!</v>
      </c>
      <c r="F1576" s="8" t="e">
        <f>(Misc!#REF!)</f>
        <v>#REF!</v>
      </c>
      <c r="G1576" s="14" t="e">
        <f>(Misc!#REF!)</f>
        <v>#REF!</v>
      </c>
      <c r="H1576" s="12" t="e">
        <f>(Misc!#REF!)</f>
        <v>#REF!</v>
      </c>
      <c r="I1576" s="12" t="e">
        <f>(Misc!#REF!)</f>
        <v>#REF!</v>
      </c>
      <c r="J1576" s="12" t="e">
        <f>(Misc!#REF!)</f>
        <v>#REF!</v>
      </c>
      <c r="K1576" s="8" t="e">
        <f>(Misc!#REF!)</f>
        <v>#REF!</v>
      </c>
      <c r="L1576" s="8" t="e">
        <f>(Misc!#REF!)</f>
        <v>#REF!</v>
      </c>
      <c r="M1576" s="8" t="e">
        <f>(Misc!#REF!)</f>
        <v>#REF!</v>
      </c>
      <c r="N1576" s="8" t="e">
        <f>(Misc!#REF!)</f>
        <v>#REF!</v>
      </c>
      <c r="O1576" s="9" t="e">
        <f>(Misc!#REF!)</f>
        <v>#REF!</v>
      </c>
      <c r="P1576" s="60" t="e">
        <f>(Misc!#REF!)</f>
        <v>#REF!</v>
      </c>
      <c r="Q1576" s="8" t="e">
        <f>(Misc!#REF!)</f>
        <v>#REF!</v>
      </c>
      <c r="R1576" s="14" t="e">
        <f>(Misc!#REF!)</f>
        <v>#REF!</v>
      </c>
      <c r="S1576" s="12" t="e">
        <f>(Misc!#REF!)</f>
        <v>#REF!</v>
      </c>
      <c r="T1576" s="12" t="e">
        <f>(Misc!#REF!)</f>
        <v>#REF!</v>
      </c>
      <c r="U1576" s="12" t="e">
        <f>(Misc!#REF!)</f>
        <v>#REF!</v>
      </c>
      <c r="V1576" s="12" t="e">
        <f>(Misc!#REF!)</f>
        <v>#REF!</v>
      </c>
      <c r="W1576" s="8" t="e">
        <f>(Misc!#REF!)</f>
        <v>#REF!</v>
      </c>
      <c r="X1576" s="8" t="e">
        <f>(Misc!#REF!)</f>
        <v>#REF!</v>
      </c>
      <c r="Y1576" s="8" t="e">
        <f>(Misc!#REF!)</f>
        <v>#REF!</v>
      </c>
      <c r="Z1576" s="9" t="e">
        <f>(Misc!#REF!)</f>
        <v>#REF!</v>
      </c>
      <c r="AA1576" s="8" t="e">
        <f>(Misc!#REF!)</f>
        <v>#REF!</v>
      </c>
      <c r="AB1576" s="8" t="e">
        <f>(Misc!#REF!)</f>
        <v>#REF!</v>
      </c>
      <c r="AC1576" s="8" t="e">
        <f>(Misc!#REF!)</f>
        <v>#REF!</v>
      </c>
      <c r="AD1576" s="8" t="e">
        <f>(Misc!#REF!)</f>
        <v>#REF!</v>
      </c>
    </row>
    <row r="1577" spans="1:30" x14ac:dyDescent="0.25">
      <c r="A1577" s="7" t="s">
        <v>2006</v>
      </c>
      <c r="B1577" s="8" t="e">
        <f>(Misc!#REF!)</f>
        <v>#REF!</v>
      </c>
      <c r="C1577" s="9" t="e">
        <f>(Misc!#REF!)</f>
        <v>#REF!</v>
      </c>
      <c r="D1577" s="59" t="e">
        <f>(Misc!#REF!)</f>
        <v>#REF!</v>
      </c>
      <c r="E1577" s="8" t="e">
        <f>(Misc!#REF!)</f>
        <v>#REF!</v>
      </c>
      <c r="F1577" s="8" t="e">
        <f>(Misc!#REF!)</f>
        <v>#REF!</v>
      </c>
      <c r="G1577" s="14" t="e">
        <f>(Misc!#REF!)</f>
        <v>#REF!</v>
      </c>
      <c r="H1577" s="12" t="e">
        <f>(Misc!#REF!)</f>
        <v>#REF!</v>
      </c>
      <c r="I1577" s="12" t="e">
        <f>(Misc!#REF!)</f>
        <v>#REF!</v>
      </c>
      <c r="J1577" s="12" t="e">
        <f>(Misc!#REF!)</f>
        <v>#REF!</v>
      </c>
      <c r="K1577" s="8" t="e">
        <f>(Misc!#REF!)</f>
        <v>#REF!</v>
      </c>
      <c r="L1577" s="8" t="e">
        <f>(Misc!#REF!)</f>
        <v>#REF!</v>
      </c>
      <c r="M1577" s="8" t="e">
        <f>(Misc!#REF!)</f>
        <v>#REF!</v>
      </c>
      <c r="N1577" s="8" t="e">
        <f>(Misc!#REF!)</f>
        <v>#REF!</v>
      </c>
      <c r="O1577" s="9" t="e">
        <f>(Misc!#REF!)</f>
        <v>#REF!</v>
      </c>
      <c r="P1577" s="60" t="e">
        <f>(Misc!#REF!)</f>
        <v>#REF!</v>
      </c>
      <c r="Q1577" s="8" t="e">
        <f>(Misc!#REF!)</f>
        <v>#REF!</v>
      </c>
      <c r="R1577" s="14" t="e">
        <f>(Misc!#REF!)</f>
        <v>#REF!</v>
      </c>
      <c r="S1577" s="12" t="e">
        <f>(Misc!#REF!)</f>
        <v>#REF!</v>
      </c>
      <c r="T1577" s="12" t="e">
        <f>(Misc!#REF!)</f>
        <v>#REF!</v>
      </c>
      <c r="U1577" s="12" t="e">
        <f>(Misc!#REF!)</f>
        <v>#REF!</v>
      </c>
      <c r="V1577" s="12" t="e">
        <f>(Misc!#REF!)</f>
        <v>#REF!</v>
      </c>
      <c r="W1577" s="8" t="e">
        <f>(Misc!#REF!)</f>
        <v>#REF!</v>
      </c>
      <c r="X1577" s="8" t="e">
        <f>(Misc!#REF!)</f>
        <v>#REF!</v>
      </c>
      <c r="Y1577" s="8" t="e">
        <f>(Misc!#REF!)</f>
        <v>#REF!</v>
      </c>
      <c r="Z1577" s="9" t="e">
        <f>(Misc!#REF!)</f>
        <v>#REF!</v>
      </c>
      <c r="AA1577" s="8" t="e">
        <f>(Misc!#REF!)</f>
        <v>#REF!</v>
      </c>
      <c r="AB1577" s="8" t="e">
        <f>(Misc!#REF!)</f>
        <v>#REF!</v>
      </c>
      <c r="AC1577" s="8" t="e">
        <f>(Misc!#REF!)</f>
        <v>#REF!</v>
      </c>
      <c r="AD1577" s="8" t="e">
        <f>(Misc!#REF!)</f>
        <v>#REF!</v>
      </c>
    </row>
    <row r="1578" spans="1:30" x14ac:dyDescent="0.25">
      <c r="A1578" s="7" t="s">
        <v>2006</v>
      </c>
      <c r="B1578" s="8" t="str">
        <f>(Misc!B36)</f>
        <v>RCF</v>
      </c>
      <c r="C1578" s="9" t="str">
        <f>(Misc!C36)</f>
        <v>2015-2019</v>
      </c>
      <c r="D1578" s="59" t="str">
        <f>(Misc!D36)</f>
        <v>FF04</v>
      </c>
      <c r="E1578" s="8" t="str">
        <f>(Misc!E36)</f>
        <v>Liquid Metal</v>
      </c>
      <c r="F1578" s="8" t="str">
        <f>(Misc!F36)</f>
        <v>04M010035033LM</v>
      </c>
      <c r="G1578" s="14">
        <f>(Misc!G36)</f>
        <v>32</v>
      </c>
      <c r="H1578" s="12" t="str">
        <f>(Misc!H36)</f>
        <v>20"</v>
      </c>
      <c r="I1578" s="12" t="str">
        <f>(Misc!I36)</f>
        <v>10.0"</v>
      </c>
      <c r="J1578" s="12" t="str">
        <f>(Misc!J36)</f>
        <v>35</v>
      </c>
      <c r="K1578" s="8" t="str">
        <f>(Misc!K36)</f>
        <v>5x114.3</v>
      </c>
      <c r="L1578" s="8">
        <f>(Misc!L36)</f>
        <v>70.599999999999994</v>
      </c>
      <c r="M1578" s="8" t="str">
        <f>(Misc!M36)</f>
        <v>Medium Offset</v>
      </c>
      <c r="N1578" s="8">
        <f>(Misc!N36)</f>
        <v>0</v>
      </c>
      <c r="O1578" s="9" t="str">
        <f>(Misc!O36)</f>
        <v>265/30/20</v>
      </c>
      <c r="P1578" s="60" t="str">
        <f>(Misc!P36)</f>
        <v>FF04</v>
      </c>
      <c r="Q1578" s="8" t="str">
        <f>(Misc!Q36)</f>
        <v>04L011050033LM</v>
      </c>
      <c r="R1578" s="14">
        <f>(Misc!R36)</f>
        <v>19</v>
      </c>
      <c r="S1578" s="12" t="str">
        <f>(Misc!S36)</f>
        <v>20"</v>
      </c>
      <c r="T1578" s="12" t="str">
        <f>(Misc!T36)</f>
        <v>11.0"</v>
      </c>
      <c r="U1578" s="12" t="str">
        <f>(Misc!U36)</f>
        <v>50</v>
      </c>
      <c r="V1578" s="12" t="str">
        <f>(Misc!V36)</f>
        <v>5x114.3</v>
      </c>
      <c r="W1578" s="8">
        <f>(Misc!W36)</f>
        <v>70.599999999999994</v>
      </c>
      <c r="X1578" s="8" t="str">
        <f>(Misc!X36)</f>
        <v>Low Offset</v>
      </c>
      <c r="Y1578" s="8">
        <f>(Misc!Y36)</f>
        <v>0</v>
      </c>
      <c r="Z1578" s="9" t="str">
        <f>(Misc!Z36)</f>
        <v>295/30/20</v>
      </c>
      <c r="AA1578" s="8">
        <f>(Misc!AA36)</f>
        <v>0</v>
      </c>
      <c r="AB1578" s="8">
        <f>(Misc!AB36)</f>
        <v>0</v>
      </c>
      <c r="AC1578" s="8">
        <f>(Misc!AC36)</f>
        <v>0</v>
      </c>
      <c r="AD1578" s="8">
        <f>(Misc!AD36)</f>
        <v>0</v>
      </c>
    </row>
    <row r="1579" spans="1:30" x14ac:dyDescent="0.25">
      <c r="A1579" s="7" t="s">
        <v>2006</v>
      </c>
      <c r="B1579" s="8" t="str">
        <f>(Misc!B37)</f>
        <v>RCF</v>
      </c>
      <c r="C1579" s="9" t="str">
        <f>(Misc!C37)</f>
        <v>2015-2019</v>
      </c>
      <c r="D1579" s="59" t="str">
        <f>(Misc!D37)</f>
        <v>FF10</v>
      </c>
      <c r="E1579" s="8" t="str">
        <f>(Misc!E37)</f>
        <v>Liquid Metal</v>
      </c>
      <c r="F1579" s="8" t="str">
        <f>(Misc!F37)</f>
        <v>10M010035033LM</v>
      </c>
      <c r="G1579" s="14">
        <f>(Misc!G37)</f>
        <v>-3</v>
      </c>
      <c r="H1579" s="12" t="str">
        <f>(Misc!H37)</f>
        <v>20"</v>
      </c>
      <c r="I1579" s="12" t="str">
        <f>(Misc!I37)</f>
        <v>10.0"</v>
      </c>
      <c r="J1579" s="12" t="str">
        <f>(Misc!J37)</f>
        <v>35</v>
      </c>
      <c r="K1579" s="8" t="str">
        <f>(Misc!K37)</f>
        <v>5x114.3</v>
      </c>
      <c r="L1579" s="8">
        <f>(Misc!L37)</f>
        <v>70.599999999999994</v>
      </c>
      <c r="M1579" s="8" t="str">
        <f>(Misc!M37)</f>
        <v>Medium Offset</v>
      </c>
      <c r="N1579" s="8">
        <f>(Misc!N37)</f>
        <v>0</v>
      </c>
      <c r="O1579" s="9" t="str">
        <f>(Misc!O37)</f>
        <v>265/30/20</v>
      </c>
      <c r="P1579" s="60" t="str">
        <f>(Misc!P37)</f>
        <v>FF10</v>
      </c>
      <c r="Q1579" s="8" t="str">
        <f>(Misc!Q37)</f>
        <v>10M011050033LM</v>
      </c>
      <c r="R1579" s="14">
        <f>(Misc!R37)</f>
        <v>10</v>
      </c>
      <c r="S1579" s="12" t="str">
        <f>(Misc!S37)</f>
        <v>20"</v>
      </c>
      <c r="T1579" s="12" t="str">
        <f>(Misc!T37)</f>
        <v>11.0"</v>
      </c>
      <c r="U1579" s="12" t="str">
        <f>(Misc!U37)</f>
        <v>50</v>
      </c>
      <c r="V1579" s="12" t="str">
        <f>(Misc!V37)</f>
        <v>5x114.3</v>
      </c>
      <c r="W1579" s="8">
        <f>(Misc!W37)</f>
        <v>70.599999999999994</v>
      </c>
      <c r="X1579" s="8" t="str">
        <f>(Misc!X37)</f>
        <v>Medium Offset</v>
      </c>
      <c r="Y1579" s="8">
        <f>(Misc!Y37)</f>
        <v>0</v>
      </c>
      <c r="Z1579" s="9" t="str">
        <f>(Misc!Z37)</f>
        <v>295/30/20</v>
      </c>
      <c r="AA1579" s="8">
        <f>(Misc!AA37)</f>
        <v>0</v>
      </c>
      <c r="AB1579" s="8">
        <f>(Misc!AB37)</f>
        <v>0</v>
      </c>
      <c r="AC1579" s="8">
        <f>(Misc!AC37)</f>
        <v>0</v>
      </c>
      <c r="AD1579" s="8">
        <f>(Misc!AD37)</f>
        <v>0</v>
      </c>
    </row>
    <row r="1580" spans="1:30" x14ac:dyDescent="0.25">
      <c r="A1580" s="7" t="s">
        <v>2006</v>
      </c>
      <c r="B1580" s="8" t="e">
        <f>(Misc!#REF!)</f>
        <v>#REF!</v>
      </c>
      <c r="C1580" s="9" t="e">
        <f>(Misc!#REF!)</f>
        <v>#REF!</v>
      </c>
      <c r="D1580" s="59" t="e">
        <f>(Misc!#REF!)</f>
        <v>#REF!</v>
      </c>
      <c r="E1580" s="8" t="e">
        <f>(Misc!#REF!)</f>
        <v>#REF!</v>
      </c>
      <c r="F1580" s="8" t="e">
        <f>(Misc!#REF!)</f>
        <v>#REF!</v>
      </c>
      <c r="G1580" s="14" t="e">
        <f>(Misc!#REF!)</f>
        <v>#REF!</v>
      </c>
      <c r="H1580" s="12" t="e">
        <f>(Misc!#REF!)</f>
        <v>#REF!</v>
      </c>
      <c r="I1580" s="12" t="e">
        <f>(Misc!#REF!)</f>
        <v>#REF!</v>
      </c>
      <c r="J1580" s="12" t="e">
        <f>(Misc!#REF!)</f>
        <v>#REF!</v>
      </c>
      <c r="K1580" s="8" t="e">
        <f>(Misc!#REF!)</f>
        <v>#REF!</v>
      </c>
      <c r="L1580" s="8" t="e">
        <f>(Misc!#REF!)</f>
        <v>#REF!</v>
      </c>
      <c r="M1580" s="8" t="e">
        <f>(Misc!#REF!)</f>
        <v>#REF!</v>
      </c>
      <c r="N1580" s="8" t="e">
        <f>(Misc!#REF!)</f>
        <v>#REF!</v>
      </c>
      <c r="O1580" s="9" t="e">
        <f>(Misc!#REF!)</f>
        <v>#REF!</v>
      </c>
      <c r="P1580" s="60" t="e">
        <f>(Misc!#REF!)</f>
        <v>#REF!</v>
      </c>
      <c r="Q1580" s="8" t="e">
        <f>(Misc!#REF!)</f>
        <v>#REF!</v>
      </c>
      <c r="R1580" s="14" t="e">
        <f>(Misc!#REF!)</f>
        <v>#REF!</v>
      </c>
      <c r="S1580" s="12" t="e">
        <f>(Misc!#REF!)</f>
        <v>#REF!</v>
      </c>
      <c r="T1580" s="12" t="e">
        <f>(Misc!#REF!)</f>
        <v>#REF!</v>
      </c>
      <c r="U1580" s="12" t="e">
        <f>(Misc!#REF!)</f>
        <v>#REF!</v>
      </c>
      <c r="V1580" s="12" t="e">
        <f>(Misc!#REF!)</f>
        <v>#REF!</v>
      </c>
      <c r="W1580" s="8" t="e">
        <f>(Misc!#REF!)</f>
        <v>#REF!</v>
      </c>
      <c r="X1580" s="8" t="e">
        <f>(Misc!#REF!)</f>
        <v>#REF!</v>
      </c>
      <c r="Y1580" s="8" t="e">
        <f>(Misc!#REF!)</f>
        <v>#REF!</v>
      </c>
      <c r="Z1580" s="9" t="e">
        <f>(Misc!#REF!)</f>
        <v>#REF!</v>
      </c>
      <c r="AA1580" s="8" t="e">
        <f>(Misc!#REF!)</f>
        <v>#REF!</v>
      </c>
      <c r="AB1580" s="8" t="e">
        <f>(Misc!#REF!)</f>
        <v>#REF!</v>
      </c>
      <c r="AC1580" s="8" t="e">
        <f>(Misc!#REF!)</f>
        <v>#REF!</v>
      </c>
      <c r="AD1580" s="8" t="e">
        <f>(Misc!#REF!)</f>
        <v>#REF!</v>
      </c>
    </row>
    <row r="1581" spans="1:30" x14ac:dyDescent="0.25">
      <c r="A1581" s="7" t="s">
        <v>2006</v>
      </c>
      <c r="B1581" s="8" t="e">
        <f>(Misc!#REF!)</f>
        <v>#REF!</v>
      </c>
      <c r="C1581" s="9" t="e">
        <f>(Misc!#REF!)</f>
        <v>#REF!</v>
      </c>
      <c r="D1581" s="59" t="e">
        <f>(Misc!#REF!)</f>
        <v>#REF!</v>
      </c>
      <c r="E1581" s="8" t="e">
        <f>(Misc!#REF!)</f>
        <v>#REF!</v>
      </c>
      <c r="F1581" s="8" t="e">
        <f>(Misc!#REF!)</f>
        <v>#REF!</v>
      </c>
      <c r="G1581" s="14" t="e">
        <f>(Misc!#REF!)</f>
        <v>#REF!</v>
      </c>
      <c r="H1581" s="12" t="e">
        <f>(Misc!#REF!)</f>
        <v>#REF!</v>
      </c>
      <c r="I1581" s="12" t="e">
        <f>(Misc!#REF!)</f>
        <v>#REF!</v>
      </c>
      <c r="J1581" s="12" t="e">
        <f>(Misc!#REF!)</f>
        <v>#REF!</v>
      </c>
      <c r="K1581" s="8" t="e">
        <f>(Misc!#REF!)</f>
        <v>#REF!</v>
      </c>
      <c r="L1581" s="8" t="e">
        <f>(Misc!#REF!)</f>
        <v>#REF!</v>
      </c>
      <c r="M1581" s="8" t="e">
        <f>(Misc!#REF!)</f>
        <v>#REF!</v>
      </c>
      <c r="N1581" s="8" t="e">
        <f>(Misc!#REF!)</f>
        <v>#REF!</v>
      </c>
      <c r="O1581" s="9" t="e">
        <f>(Misc!#REF!)</f>
        <v>#REF!</v>
      </c>
      <c r="P1581" s="60" t="e">
        <f>(Misc!#REF!)</f>
        <v>#REF!</v>
      </c>
      <c r="Q1581" s="8" t="e">
        <f>(Misc!#REF!)</f>
        <v>#REF!</v>
      </c>
      <c r="R1581" s="14" t="e">
        <f>(Misc!#REF!)</f>
        <v>#REF!</v>
      </c>
      <c r="S1581" s="12" t="e">
        <f>(Misc!#REF!)</f>
        <v>#REF!</v>
      </c>
      <c r="T1581" s="12" t="e">
        <f>(Misc!#REF!)</f>
        <v>#REF!</v>
      </c>
      <c r="U1581" s="12" t="e">
        <f>(Misc!#REF!)</f>
        <v>#REF!</v>
      </c>
      <c r="V1581" s="12" t="e">
        <f>(Misc!#REF!)</f>
        <v>#REF!</v>
      </c>
      <c r="W1581" s="8" t="e">
        <f>(Misc!#REF!)</f>
        <v>#REF!</v>
      </c>
      <c r="X1581" s="8" t="e">
        <f>(Misc!#REF!)</f>
        <v>#REF!</v>
      </c>
      <c r="Y1581" s="8" t="e">
        <f>(Misc!#REF!)</f>
        <v>#REF!</v>
      </c>
      <c r="Z1581" s="9" t="e">
        <f>(Misc!#REF!)</f>
        <v>#REF!</v>
      </c>
      <c r="AA1581" s="8" t="e">
        <f>(Misc!#REF!)</f>
        <v>#REF!</v>
      </c>
      <c r="AB1581" s="8" t="e">
        <f>(Misc!#REF!)</f>
        <v>#REF!</v>
      </c>
      <c r="AC1581" s="8" t="e">
        <f>(Misc!#REF!)</f>
        <v>#REF!</v>
      </c>
      <c r="AD1581" s="8" t="e">
        <f>(Misc!#REF!)</f>
        <v>#REF!</v>
      </c>
    </row>
    <row r="1582" spans="1:30" x14ac:dyDescent="0.25">
      <c r="A1582" s="7" t="s">
        <v>2006</v>
      </c>
      <c r="B1582" s="8" t="e">
        <f>(Misc!#REF!)</f>
        <v>#REF!</v>
      </c>
      <c r="C1582" s="9" t="e">
        <f>(Misc!#REF!)</f>
        <v>#REF!</v>
      </c>
      <c r="D1582" s="59" t="e">
        <f>(Misc!#REF!)</f>
        <v>#REF!</v>
      </c>
      <c r="E1582" s="8" t="e">
        <f>(Misc!#REF!)</f>
        <v>#REF!</v>
      </c>
      <c r="F1582" s="8" t="e">
        <f>(Misc!#REF!)</f>
        <v>#REF!</v>
      </c>
      <c r="G1582" s="14" t="e">
        <f>(Misc!#REF!)</f>
        <v>#REF!</v>
      </c>
      <c r="H1582" s="12" t="e">
        <f>(Misc!#REF!)</f>
        <v>#REF!</v>
      </c>
      <c r="I1582" s="12" t="e">
        <f>(Misc!#REF!)</f>
        <v>#REF!</v>
      </c>
      <c r="J1582" s="12" t="e">
        <f>(Misc!#REF!)</f>
        <v>#REF!</v>
      </c>
      <c r="K1582" s="8" t="e">
        <f>(Misc!#REF!)</f>
        <v>#REF!</v>
      </c>
      <c r="L1582" s="8" t="e">
        <f>(Misc!#REF!)</f>
        <v>#REF!</v>
      </c>
      <c r="M1582" s="8" t="e">
        <f>(Misc!#REF!)</f>
        <v>#REF!</v>
      </c>
      <c r="N1582" s="8" t="e">
        <f>(Misc!#REF!)</f>
        <v>#REF!</v>
      </c>
      <c r="O1582" s="9" t="e">
        <f>(Misc!#REF!)</f>
        <v>#REF!</v>
      </c>
      <c r="P1582" s="60" t="e">
        <f>(Misc!#REF!)</f>
        <v>#REF!</v>
      </c>
      <c r="Q1582" s="8" t="e">
        <f>(Misc!#REF!)</f>
        <v>#REF!</v>
      </c>
      <c r="R1582" s="14" t="e">
        <f>(Misc!#REF!)</f>
        <v>#REF!</v>
      </c>
      <c r="S1582" s="12" t="e">
        <f>(Misc!#REF!)</f>
        <v>#REF!</v>
      </c>
      <c r="T1582" s="12" t="e">
        <f>(Misc!#REF!)</f>
        <v>#REF!</v>
      </c>
      <c r="U1582" s="12" t="e">
        <f>(Misc!#REF!)</f>
        <v>#REF!</v>
      </c>
      <c r="V1582" s="12" t="e">
        <f>(Misc!#REF!)</f>
        <v>#REF!</v>
      </c>
      <c r="W1582" s="8" t="e">
        <f>(Misc!#REF!)</f>
        <v>#REF!</v>
      </c>
      <c r="X1582" s="8" t="e">
        <f>(Misc!#REF!)</f>
        <v>#REF!</v>
      </c>
      <c r="Y1582" s="8" t="e">
        <f>(Misc!#REF!)</f>
        <v>#REF!</v>
      </c>
      <c r="Z1582" s="9" t="e">
        <f>(Misc!#REF!)</f>
        <v>#REF!</v>
      </c>
      <c r="AA1582" s="8" t="e">
        <f>(Misc!#REF!)</f>
        <v>#REF!</v>
      </c>
      <c r="AB1582" s="8" t="e">
        <f>(Misc!#REF!)</f>
        <v>#REF!</v>
      </c>
      <c r="AC1582" s="8" t="e">
        <f>(Misc!#REF!)</f>
        <v>#REF!</v>
      </c>
      <c r="AD1582" s="8" t="e">
        <f>(Misc!#REF!)</f>
        <v>#REF!</v>
      </c>
    </row>
    <row r="1583" spans="1:30" x14ac:dyDescent="0.25">
      <c r="A1583" s="7" t="s">
        <v>2006</v>
      </c>
      <c r="B1583" s="8" t="e">
        <f>(Misc!#REF!)</f>
        <v>#REF!</v>
      </c>
      <c r="C1583" s="9" t="e">
        <f>(Misc!#REF!)</f>
        <v>#REF!</v>
      </c>
      <c r="D1583" s="59" t="e">
        <f>(Misc!#REF!)</f>
        <v>#REF!</v>
      </c>
      <c r="E1583" s="8" t="e">
        <f>(Misc!#REF!)</f>
        <v>#REF!</v>
      </c>
      <c r="F1583" s="8" t="e">
        <f>(Misc!#REF!)</f>
        <v>#REF!</v>
      </c>
      <c r="G1583" s="14" t="e">
        <f>(Misc!#REF!)</f>
        <v>#REF!</v>
      </c>
      <c r="H1583" s="12" t="e">
        <f>(Misc!#REF!)</f>
        <v>#REF!</v>
      </c>
      <c r="I1583" s="12" t="e">
        <f>(Misc!#REF!)</f>
        <v>#REF!</v>
      </c>
      <c r="J1583" s="12" t="e">
        <f>(Misc!#REF!)</f>
        <v>#REF!</v>
      </c>
      <c r="K1583" s="8" t="e">
        <f>(Misc!#REF!)</f>
        <v>#REF!</v>
      </c>
      <c r="L1583" s="8" t="e">
        <f>(Misc!#REF!)</f>
        <v>#REF!</v>
      </c>
      <c r="M1583" s="8" t="e">
        <f>(Misc!#REF!)</f>
        <v>#REF!</v>
      </c>
      <c r="N1583" s="8" t="e">
        <f>(Misc!#REF!)</f>
        <v>#REF!</v>
      </c>
      <c r="O1583" s="9" t="e">
        <f>(Misc!#REF!)</f>
        <v>#REF!</v>
      </c>
      <c r="P1583" s="60" t="e">
        <f>(Misc!#REF!)</f>
        <v>#REF!</v>
      </c>
      <c r="Q1583" s="8" t="e">
        <f>(Misc!#REF!)</f>
        <v>#REF!</v>
      </c>
      <c r="R1583" s="14" t="e">
        <f>(Misc!#REF!)</f>
        <v>#REF!</v>
      </c>
      <c r="S1583" s="12" t="e">
        <f>(Misc!#REF!)</f>
        <v>#REF!</v>
      </c>
      <c r="T1583" s="12" t="e">
        <f>(Misc!#REF!)</f>
        <v>#REF!</v>
      </c>
      <c r="U1583" s="12" t="e">
        <f>(Misc!#REF!)</f>
        <v>#REF!</v>
      </c>
      <c r="V1583" s="12" t="e">
        <f>(Misc!#REF!)</f>
        <v>#REF!</v>
      </c>
      <c r="W1583" s="8" t="e">
        <f>(Misc!#REF!)</f>
        <v>#REF!</v>
      </c>
      <c r="X1583" s="8" t="e">
        <f>(Misc!#REF!)</f>
        <v>#REF!</v>
      </c>
      <c r="Y1583" s="8" t="e">
        <f>(Misc!#REF!)</f>
        <v>#REF!</v>
      </c>
      <c r="Z1583" s="9" t="e">
        <f>(Misc!#REF!)</f>
        <v>#REF!</v>
      </c>
      <c r="AA1583" s="8" t="e">
        <f>(Misc!#REF!)</f>
        <v>#REF!</v>
      </c>
      <c r="AB1583" s="8" t="e">
        <f>(Misc!#REF!)</f>
        <v>#REF!</v>
      </c>
      <c r="AC1583" s="8" t="e">
        <f>(Misc!#REF!)</f>
        <v>#REF!</v>
      </c>
      <c r="AD1583" s="8" t="e">
        <f>(Misc!#REF!)</f>
        <v>#REF!</v>
      </c>
    </row>
    <row r="1584" spans="1:30" x14ac:dyDescent="0.25">
      <c r="A1584" s="7" t="s">
        <v>2006</v>
      </c>
      <c r="B1584" s="8" t="e">
        <f>(Misc!#REF!)</f>
        <v>#REF!</v>
      </c>
      <c r="C1584" s="9" t="e">
        <f>(Misc!#REF!)</f>
        <v>#REF!</v>
      </c>
      <c r="D1584" s="59" t="e">
        <f>(Misc!#REF!)</f>
        <v>#REF!</v>
      </c>
      <c r="E1584" s="8" t="e">
        <f>(Misc!#REF!)</f>
        <v>#REF!</v>
      </c>
      <c r="F1584" s="8" t="e">
        <f>(Misc!#REF!)</f>
        <v>#REF!</v>
      </c>
      <c r="G1584" s="14" t="e">
        <f>(Misc!#REF!)</f>
        <v>#REF!</v>
      </c>
      <c r="H1584" s="12" t="e">
        <f>(Misc!#REF!)</f>
        <v>#REF!</v>
      </c>
      <c r="I1584" s="12" t="e">
        <f>(Misc!#REF!)</f>
        <v>#REF!</v>
      </c>
      <c r="J1584" s="12" t="e">
        <f>(Misc!#REF!)</f>
        <v>#REF!</v>
      </c>
      <c r="K1584" s="8" t="e">
        <f>(Misc!#REF!)</f>
        <v>#REF!</v>
      </c>
      <c r="L1584" s="8" t="e">
        <f>(Misc!#REF!)</f>
        <v>#REF!</v>
      </c>
      <c r="M1584" s="8" t="e">
        <f>(Misc!#REF!)</f>
        <v>#REF!</v>
      </c>
      <c r="N1584" s="8" t="e">
        <f>(Misc!#REF!)</f>
        <v>#REF!</v>
      </c>
      <c r="O1584" s="9" t="e">
        <f>(Misc!#REF!)</f>
        <v>#REF!</v>
      </c>
      <c r="P1584" s="60" t="e">
        <f>(Misc!#REF!)</f>
        <v>#REF!</v>
      </c>
      <c r="Q1584" s="8" t="e">
        <f>(Misc!#REF!)</f>
        <v>#REF!</v>
      </c>
      <c r="R1584" s="14" t="e">
        <f>(Misc!#REF!)</f>
        <v>#REF!</v>
      </c>
      <c r="S1584" s="12" t="e">
        <f>(Misc!#REF!)</f>
        <v>#REF!</v>
      </c>
      <c r="T1584" s="12" t="e">
        <f>(Misc!#REF!)</f>
        <v>#REF!</v>
      </c>
      <c r="U1584" s="12" t="e">
        <f>(Misc!#REF!)</f>
        <v>#REF!</v>
      </c>
      <c r="V1584" s="12" t="e">
        <f>(Misc!#REF!)</f>
        <v>#REF!</v>
      </c>
      <c r="W1584" s="8" t="e">
        <f>(Misc!#REF!)</f>
        <v>#REF!</v>
      </c>
      <c r="X1584" s="8" t="e">
        <f>(Misc!#REF!)</f>
        <v>#REF!</v>
      </c>
      <c r="Y1584" s="8" t="e">
        <f>(Misc!#REF!)</f>
        <v>#REF!</v>
      </c>
      <c r="Z1584" s="9" t="e">
        <f>(Misc!#REF!)</f>
        <v>#REF!</v>
      </c>
      <c r="AA1584" s="8" t="e">
        <f>(Misc!#REF!)</f>
        <v>#REF!</v>
      </c>
      <c r="AB1584" s="8" t="e">
        <f>(Misc!#REF!)</f>
        <v>#REF!</v>
      </c>
      <c r="AC1584" s="8" t="e">
        <f>(Misc!#REF!)</f>
        <v>#REF!</v>
      </c>
      <c r="AD1584" s="8" t="e">
        <f>(Misc!#REF!)</f>
        <v>#REF!</v>
      </c>
    </row>
    <row r="1585" spans="1:30" x14ac:dyDescent="0.25">
      <c r="A1585" s="7" t="s">
        <v>2006</v>
      </c>
      <c r="B1585" s="8" t="e">
        <f>(Misc!#REF!)</f>
        <v>#REF!</v>
      </c>
      <c r="C1585" s="9" t="e">
        <f>(Misc!#REF!)</f>
        <v>#REF!</v>
      </c>
      <c r="D1585" s="59" t="e">
        <f>(Misc!#REF!)</f>
        <v>#REF!</v>
      </c>
      <c r="E1585" s="8" t="e">
        <f>(Misc!#REF!)</f>
        <v>#REF!</v>
      </c>
      <c r="F1585" s="8" t="e">
        <f>(Misc!#REF!)</f>
        <v>#REF!</v>
      </c>
      <c r="G1585" s="14" t="e">
        <f>(Misc!#REF!)</f>
        <v>#REF!</v>
      </c>
      <c r="H1585" s="12" t="e">
        <f>(Misc!#REF!)</f>
        <v>#REF!</v>
      </c>
      <c r="I1585" s="12" t="e">
        <f>(Misc!#REF!)</f>
        <v>#REF!</v>
      </c>
      <c r="J1585" s="12" t="e">
        <f>(Misc!#REF!)</f>
        <v>#REF!</v>
      </c>
      <c r="K1585" s="8" t="e">
        <f>(Misc!#REF!)</f>
        <v>#REF!</v>
      </c>
      <c r="L1585" s="8" t="e">
        <f>(Misc!#REF!)</f>
        <v>#REF!</v>
      </c>
      <c r="M1585" s="8" t="e">
        <f>(Misc!#REF!)</f>
        <v>#REF!</v>
      </c>
      <c r="N1585" s="8" t="e">
        <f>(Misc!#REF!)</f>
        <v>#REF!</v>
      </c>
      <c r="O1585" s="9" t="e">
        <f>(Misc!#REF!)</f>
        <v>#REF!</v>
      </c>
      <c r="P1585" s="60" t="e">
        <f>(Misc!#REF!)</f>
        <v>#REF!</v>
      </c>
      <c r="Q1585" s="8" t="e">
        <f>(Misc!#REF!)</f>
        <v>#REF!</v>
      </c>
      <c r="R1585" s="14" t="e">
        <f>(Misc!#REF!)</f>
        <v>#REF!</v>
      </c>
      <c r="S1585" s="12" t="e">
        <f>(Misc!#REF!)</f>
        <v>#REF!</v>
      </c>
      <c r="T1585" s="12" t="e">
        <f>(Misc!#REF!)</f>
        <v>#REF!</v>
      </c>
      <c r="U1585" s="12" t="e">
        <f>(Misc!#REF!)</f>
        <v>#REF!</v>
      </c>
      <c r="V1585" s="12" t="e">
        <f>(Misc!#REF!)</f>
        <v>#REF!</v>
      </c>
      <c r="W1585" s="8" t="e">
        <f>(Misc!#REF!)</f>
        <v>#REF!</v>
      </c>
      <c r="X1585" s="8" t="e">
        <f>(Misc!#REF!)</f>
        <v>#REF!</v>
      </c>
      <c r="Y1585" s="8" t="e">
        <f>(Misc!#REF!)</f>
        <v>#REF!</v>
      </c>
      <c r="Z1585" s="9" t="e">
        <f>(Misc!#REF!)</f>
        <v>#REF!</v>
      </c>
      <c r="AA1585" s="8" t="e">
        <f>(Misc!#REF!)</f>
        <v>#REF!</v>
      </c>
      <c r="AB1585" s="8" t="e">
        <f>(Misc!#REF!)</f>
        <v>#REF!</v>
      </c>
      <c r="AC1585" s="8" t="e">
        <f>(Misc!#REF!)</f>
        <v>#REF!</v>
      </c>
      <c r="AD1585" s="8" t="e">
        <f>(Misc!#REF!)</f>
        <v>#REF!</v>
      </c>
    </row>
    <row r="1586" spans="1:30" x14ac:dyDescent="0.25">
      <c r="A1586" s="7" t="s">
        <v>2006</v>
      </c>
      <c r="B1586" s="8" t="str">
        <f>(Misc!B38)</f>
        <v>RCF</v>
      </c>
      <c r="C1586" s="9" t="str">
        <f>(Misc!C38)</f>
        <v>2015-2019</v>
      </c>
      <c r="D1586" s="59" t="str">
        <f>(Misc!D38)</f>
        <v>FF10</v>
      </c>
      <c r="E1586" s="8" t="str">
        <f>(Misc!E38)</f>
        <v>Tarmac</v>
      </c>
      <c r="F1586" s="8" t="str">
        <f>(Misc!F38)</f>
        <v>10M010035033TM</v>
      </c>
      <c r="G1586" s="14">
        <f>(Misc!G38)</f>
        <v>24</v>
      </c>
      <c r="H1586" s="12" t="str">
        <f>(Misc!H38)</f>
        <v>20"</v>
      </c>
      <c r="I1586" s="12" t="str">
        <f>(Misc!I38)</f>
        <v>10.0"</v>
      </c>
      <c r="J1586" s="12" t="str">
        <f>(Misc!J38)</f>
        <v>35</v>
      </c>
      <c r="K1586" s="8" t="str">
        <f>(Misc!K38)</f>
        <v>5x114.3</v>
      </c>
      <c r="L1586" s="8">
        <f>(Misc!L38)</f>
        <v>70.599999999999994</v>
      </c>
      <c r="M1586" s="8" t="str">
        <f>(Misc!M38)</f>
        <v>Medium Offset</v>
      </c>
      <c r="N1586" s="8">
        <f>(Misc!N38)</f>
        <v>0</v>
      </c>
      <c r="O1586" s="9" t="str">
        <f>(Misc!O38)</f>
        <v>265/30/20</v>
      </c>
      <c r="P1586" s="60" t="str">
        <f>(Misc!P38)</f>
        <v>FF10</v>
      </c>
      <c r="Q1586" s="8" t="str">
        <f>(Misc!Q38)</f>
        <v>10M011050033TM</v>
      </c>
      <c r="R1586" s="14">
        <f>(Misc!R38)</f>
        <v>0</v>
      </c>
      <c r="S1586" s="12" t="str">
        <f>(Misc!S38)</f>
        <v>20"</v>
      </c>
      <c r="T1586" s="12" t="str">
        <f>(Misc!T38)</f>
        <v>11.0"</v>
      </c>
      <c r="U1586" s="12" t="str">
        <f>(Misc!U38)</f>
        <v>50</v>
      </c>
      <c r="V1586" s="12" t="str">
        <f>(Misc!V38)</f>
        <v>5x114.3</v>
      </c>
      <c r="W1586" s="8">
        <f>(Misc!W38)</f>
        <v>70.599999999999994</v>
      </c>
      <c r="X1586" s="8" t="str">
        <f>(Misc!X38)</f>
        <v>Medium Offset</v>
      </c>
      <c r="Y1586" s="8">
        <f>(Misc!Y38)</f>
        <v>0</v>
      </c>
      <c r="Z1586" s="9" t="str">
        <f>(Misc!Z38)</f>
        <v>295/30/20</v>
      </c>
      <c r="AA1586" s="8" t="str">
        <f>(Misc!AA38)</f>
        <v>Aggressive</v>
      </c>
      <c r="AB1586" s="8">
        <f>(Misc!AB38)</f>
        <v>0</v>
      </c>
      <c r="AC1586" s="8">
        <f>(Misc!AC38)</f>
        <v>0</v>
      </c>
      <c r="AD1586" s="8">
        <f>(Misc!AD38)</f>
        <v>0</v>
      </c>
    </row>
    <row r="1587" spans="1:30" x14ac:dyDescent="0.25">
      <c r="A1587" s="7" t="s">
        <v>2006</v>
      </c>
      <c r="B1587" s="8" t="str">
        <f>(Misc!B39)</f>
        <v>RCF</v>
      </c>
      <c r="C1587" s="9" t="str">
        <f>(Misc!C39)</f>
        <v>2015-2019</v>
      </c>
      <c r="D1587" s="59" t="str">
        <f>(Misc!D39)</f>
        <v>FF11</v>
      </c>
      <c r="E1587" s="8" t="str">
        <f>(Misc!E39)</f>
        <v>Tarmac</v>
      </c>
      <c r="F1587" s="8" t="str">
        <f>(Misc!F39)</f>
        <v>11M010035033TM</v>
      </c>
      <c r="G1587" s="14">
        <f>(Misc!G39)</f>
        <v>34</v>
      </c>
      <c r="H1587" s="12" t="str">
        <f>(Misc!H39)</f>
        <v>20"</v>
      </c>
      <c r="I1587" s="12" t="str">
        <f>(Misc!I39)</f>
        <v>10.0"</v>
      </c>
      <c r="J1587" s="12" t="str">
        <f>(Misc!J39)</f>
        <v>35</v>
      </c>
      <c r="K1587" s="8" t="str">
        <f>(Misc!K39)</f>
        <v>5x114.3</v>
      </c>
      <c r="L1587" s="8">
        <f>(Misc!L39)</f>
        <v>70.599999999999994</v>
      </c>
      <c r="M1587" s="8" t="str">
        <f>(Misc!M39)</f>
        <v>Medium Offset</v>
      </c>
      <c r="N1587" s="8">
        <f>(Misc!N39)</f>
        <v>0</v>
      </c>
      <c r="O1587" s="9" t="str">
        <f>(Misc!O39)</f>
        <v>265/30/20</v>
      </c>
      <c r="P1587" s="60" t="str">
        <f>(Misc!P39)</f>
        <v>FF11</v>
      </c>
      <c r="Q1587" s="8" t="str">
        <f>(Misc!Q39)</f>
        <v>11M011050033TM</v>
      </c>
      <c r="R1587" s="14">
        <f>(Misc!R39)</f>
        <v>46</v>
      </c>
      <c r="S1587" s="12" t="str">
        <f>(Misc!S39)</f>
        <v>20"</v>
      </c>
      <c r="T1587" s="12" t="str">
        <f>(Misc!T39)</f>
        <v>11.0"</v>
      </c>
      <c r="U1587" s="12" t="str">
        <f>(Misc!U39)</f>
        <v>50</v>
      </c>
      <c r="V1587" s="12" t="str">
        <f>(Misc!V39)</f>
        <v>5x114.3</v>
      </c>
      <c r="W1587" s="8">
        <f>(Misc!W39)</f>
        <v>70.599999999999994</v>
      </c>
      <c r="X1587" s="8" t="str">
        <f>(Misc!X39)</f>
        <v>Medium Offset</v>
      </c>
      <c r="Y1587" s="8">
        <f>(Misc!Y39)</f>
        <v>0</v>
      </c>
      <c r="Z1587" s="9" t="str">
        <f>(Misc!Z39)</f>
        <v>295/30/20</v>
      </c>
      <c r="AA1587" s="8">
        <f>(Misc!AA39)</f>
        <v>0</v>
      </c>
      <c r="AB1587" s="8">
        <f>(Misc!AB39)</f>
        <v>0</v>
      </c>
      <c r="AC1587" s="8">
        <f>(Misc!AC39)</f>
        <v>0</v>
      </c>
      <c r="AD1587" s="8">
        <f>(Misc!AD39)</f>
        <v>0</v>
      </c>
    </row>
    <row r="1588" spans="1:30" x14ac:dyDescent="0.25">
      <c r="A1588" s="7" t="s">
        <v>2006</v>
      </c>
      <c r="B1588" s="8" t="e">
        <f>(Misc!#REF!)</f>
        <v>#REF!</v>
      </c>
      <c r="C1588" s="9" t="e">
        <f>(Misc!#REF!)</f>
        <v>#REF!</v>
      </c>
      <c r="D1588" s="59" t="e">
        <f>(Misc!#REF!)</f>
        <v>#REF!</v>
      </c>
      <c r="E1588" s="8" t="e">
        <f>(Misc!#REF!)</f>
        <v>#REF!</v>
      </c>
      <c r="F1588" s="8" t="e">
        <f>(Misc!#REF!)</f>
        <v>#REF!</v>
      </c>
      <c r="G1588" s="14" t="e">
        <f>(Misc!#REF!)</f>
        <v>#REF!</v>
      </c>
      <c r="H1588" s="12" t="e">
        <f>(Misc!#REF!)</f>
        <v>#REF!</v>
      </c>
      <c r="I1588" s="12" t="e">
        <f>(Misc!#REF!)</f>
        <v>#REF!</v>
      </c>
      <c r="J1588" s="12" t="e">
        <f>(Misc!#REF!)</f>
        <v>#REF!</v>
      </c>
      <c r="K1588" s="8" t="e">
        <f>(Misc!#REF!)</f>
        <v>#REF!</v>
      </c>
      <c r="L1588" s="8" t="e">
        <f>(Misc!#REF!)</f>
        <v>#REF!</v>
      </c>
      <c r="M1588" s="8" t="e">
        <f>(Misc!#REF!)</f>
        <v>#REF!</v>
      </c>
      <c r="N1588" s="8" t="e">
        <f>(Misc!#REF!)</f>
        <v>#REF!</v>
      </c>
      <c r="O1588" s="9" t="e">
        <f>(Misc!#REF!)</f>
        <v>#REF!</v>
      </c>
      <c r="P1588" s="60" t="e">
        <f>(Misc!#REF!)</f>
        <v>#REF!</v>
      </c>
      <c r="Q1588" s="8" t="e">
        <f>(Misc!#REF!)</f>
        <v>#REF!</v>
      </c>
      <c r="R1588" s="14" t="e">
        <f>(Misc!#REF!)</f>
        <v>#REF!</v>
      </c>
      <c r="S1588" s="12" t="e">
        <f>(Misc!#REF!)</f>
        <v>#REF!</v>
      </c>
      <c r="T1588" s="12" t="e">
        <f>(Misc!#REF!)</f>
        <v>#REF!</v>
      </c>
      <c r="U1588" s="12" t="e">
        <f>(Misc!#REF!)</f>
        <v>#REF!</v>
      </c>
      <c r="V1588" s="12" t="e">
        <f>(Misc!#REF!)</f>
        <v>#REF!</v>
      </c>
      <c r="W1588" s="8" t="e">
        <f>(Misc!#REF!)</f>
        <v>#REF!</v>
      </c>
      <c r="X1588" s="8" t="e">
        <f>(Misc!#REF!)</f>
        <v>#REF!</v>
      </c>
      <c r="Y1588" s="8" t="e">
        <f>(Misc!#REF!)</f>
        <v>#REF!</v>
      </c>
      <c r="Z1588" s="9" t="e">
        <f>(Misc!#REF!)</f>
        <v>#REF!</v>
      </c>
      <c r="AA1588" s="8" t="e">
        <f>(Misc!#REF!)</f>
        <v>#REF!</v>
      </c>
      <c r="AB1588" s="8" t="e">
        <f>(Misc!#REF!)</f>
        <v>#REF!</v>
      </c>
      <c r="AC1588" s="8" t="e">
        <f>(Misc!#REF!)</f>
        <v>#REF!</v>
      </c>
      <c r="AD1588" s="8" t="e">
        <f>(Misc!#REF!)</f>
        <v>#REF!</v>
      </c>
    </row>
    <row r="1589" spans="1:30" x14ac:dyDescent="0.25">
      <c r="A1589" s="7" t="s">
        <v>2006</v>
      </c>
      <c r="B1589" s="8" t="str">
        <f>(Misc!B40)</f>
        <v>RCF</v>
      </c>
      <c r="C1589" s="9" t="str">
        <f>(Misc!C40)</f>
        <v>2015-2019</v>
      </c>
      <c r="D1589" s="59" t="str">
        <f>(Misc!D40)</f>
        <v>FF11</v>
      </c>
      <c r="E1589" s="8" t="str">
        <f>(Misc!E40)</f>
        <v>Liquid Metal</v>
      </c>
      <c r="F1589" s="8" t="str">
        <f>(Misc!F40)</f>
        <v>11M010035033LM</v>
      </c>
      <c r="G1589" s="14">
        <f>(Misc!G40)</f>
        <v>30</v>
      </c>
      <c r="H1589" s="12" t="str">
        <f>(Misc!H40)</f>
        <v>20"</v>
      </c>
      <c r="I1589" s="12" t="str">
        <f>(Misc!I40)</f>
        <v>10.0"</v>
      </c>
      <c r="J1589" s="12" t="str">
        <f>(Misc!J40)</f>
        <v>35</v>
      </c>
      <c r="K1589" s="8" t="str">
        <f>(Misc!K40)</f>
        <v>5x114.3</v>
      </c>
      <c r="L1589" s="8">
        <f>(Misc!L40)</f>
        <v>70.599999999999994</v>
      </c>
      <c r="M1589" s="8" t="str">
        <f>(Misc!M40)</f>
        <v>Medium Offset</v>
      </c>
      <c r="N1589" s="8">
        <f>(Misc!N40)</f>
        <v>0</v>
      </c>
      <c r="O1589" s="9" t="str">
        <f>(Misc!O40)</f>
        <v>265/30/20</v>
      </c>
      <c r="P1589" s="60" t="str">
        <f>(Misc!P40)</f>
        <v>FF11</v>
      </c>
      <c r="Q1589" s="8" t="str">
        <f>(Misc!Q40)</f>
        <v>11M011050033LM</v>
      </c>
      <c r="R1589" s="14">
        <f>(Misc!R40)</f>
        <v>38</v>
      </c>
      <c r="S1589" s="12" t="str">
        <f>(Misc!S40)</f>
        <v>20"</v>
      </c>
      <c r="T1589" s="12" t="str">
        <f>(Misc!T40)</f>
        <v>11.0"</v>
      </c>
      <c r="U1589" s="12" t="str">
        <f>(Misc!U40)</f>
        <v>50</v>
      </c>
      <c r="V1589" s="12" t="str">
        <f>(Misc!V40)</f>
        <v>5x114.3</v>
      </c>
      <c r="W1589" s="8">
        <f>(Misc!W40)</f>
        <v>70.599999999999994</v>
      </c>
      <c r="X1589" s="8" t="str">
        <f>(Misc!X40)</f>
        <v>Medium Offset</v>
      </c>
      <c r="Y1589" s="8">
        <f>(Misc!Y40)</f>
        <v>0</v>
      </c>
      <c r="Z1589" s="9" t="str">
        <f>(Misc!Z40)</f>
        <v>295/30/20</v>
      </c>
      <c r="AA1589" s="8">
        <f>(Misc!AA40)</f>
        <v>0</v>
      </c>
      <c r="AB1589" s="8">
        <f>(Misc!AB40)</f>
        <v>0</v>
      </c>
      <c r="AC1589" s="8">
        <f>(Misc!AC40)</f>
        <v>0</v>
      </c>
      <c r="AD1589" s="8">
        <f>(Misc!AD40)</f>
        <v>0</v>
      </c>
    </row>
    <row r="1590" spans="1:30" x14ac:dyDescent="0.25">
      <c r="A1590" s="7" t="s">
        <v>2006</v>
      </c>
      <c r="B1590" s="8" t="str">
        <f>(Misc!B41)</f>
        <v>Gran Turismo</v>
      </c>
      <c r="C1590" s="9" t="str">
        <f>(Misc!C41)</f>
        <v>2008-2018</v>
      </c>
      <c r="D1590" s="59" t="str">
        <f>(Misc!D41)</f>
        <v>FF04</v>
      </c>
      <c r="E1590" s="8" t="str">
        <f>(Misc!E41)</f>
        <v>Tarmac</v>
      </c>
      <c r="F1590" s="8" t="str">
        <f>(Misc!F41)</f>
        <v>04M010035033TM</v>
      </c>
      <c r="G1590" s="14">
        <f>(Misc!G41)</f>
        <v>35</v>
      </c>
      <c r="H1590" s="12" t="str">
        <f>(Misc!H41)</f>
        <v>20"</v>
      </c>
      <c r="I1590" s="12" t="str">
        <f>(Misc!I41)</f>
        <v>10.0"</v>
      </c>
      <c r="J1590" s="12" t="str">
        <f>(Misc!J41)</f>
        <v>35</v>
      </c>
      <c r="K1590" s="8" t="str">
        <f>(Misc!K41)</f>
        <v>5x114.3</v>
      </c>
      <c r="L1590" s="8">
        <f>(Misc!L41)</f>
        <v>70.599999999999994</v>
      </c>
      <c r="M1590" s="8" t="str">
        <f>(Misc!M41)</f>
        <v>Medium Offset</v>
      </c>
      <c r="N1590" s="8">
        <f>(Misc!N41)</f>
        <v>0</v>
      </c>
      <c r="O1590" s="9">
        <f>(Misc!O41)</f>
        <v>0</v>
      </c>
      <c r="P1590" s="60" t="str">
        <f>(Misc!P41)</f>
        <v>FF04</v>
      </c>
      <c r="Q1590" s="8" t="str">
        <f>(Misc!Q41)</f>
        <v>04L011050033TM</v>
      </c>
      <c r="R1590" s="14">
        <f>(Misc!R41)</f>
        <v>29</v>
      </c>
      <c r="S1590" s="12" t="str">
        <f>(Misc!S41)</f>
        <v>20"</v>
      </c>
      <c r="T1590" s="12" t="str">
        <f>(Misc!T41)</f>
        <v>11.0"</v>
      </c>
      <c r="U1590" s="12" t="str">
        <f>(Misc!U41)</f>
        <v>50</v>
      </c>
      <c r="V1590" s="12" t="str">
        <f>(Misc!V41)</f>
        <v>5x114.3</v>
      </c>
      <c r="W1590" s="8">
        <f>(Misc!W41)</f>
        <v>70.599999999999994</v>
      </c>
      <c r="X1590" s="8" t="str">
        <f>(Misc!X41)</f>
        <v>Low Offset</v>
      </c>
      <c r="Y1590" s="8">
        <f>(Misc!Y41)</f>
        <v>0</v>
      </c>
      <c r="Z1590" s="9">
        <f>(Misc!Z41)</f>
        <v>0</v>
      </c>
      <c r="AA1590" s="8">
        <f>(Misc!AA41)</f>
        <v>0</v>
      </c>
      <c r="AB1590" s="8">
        <f>(Misc!AB41)</f>
        <v>0</v>
      </c>
      <c r="AC1590" s="8">
        <f>(Misc!AC41)</f>
        <v>0</v>
      </c>
      <c r="AD1590" s="8">
        <f>(Misc!AD41)</f>
        <v>0</v>
      </c>
    </row>
    <row r="1591" spans="1:30" x14ac:dyDescent="0.25">
      <c r="A1591" s="7" t="s">
        <v>2011</v>
      </c>
      <c r="B1591" s="8" t="str">
        <f>(Misc!B42)</f>
        <v>Gran Turismo</v>
      </c>
      <c r="C1591" s="9" t="str">
        <f>(Misc!C42)</f>
        <v>2008-2018</v>
      </c>
      <c r="D1591" s="59" t="str">
        <f>(Misc!D42)</f>
        <v>FF04</v>
      </c>
      <c r="E1591" s="8" t="str">
        <f>(Misc!E42)</f>
        <v>Liquid Metal</v>
      </c>
      <c r="F1591" s="8" t="str">
        <f>(Misc!F42)</f>
        <v>04M010035033LM</v>
      </c>
      <c r="G1591" s="14">
        <f>(Misc!G42)</f>
        <v>32</v>
      </c>
      <c r="H1591" s="12" t="str">
        <f>(Misc!H42)</f>
        <v>20"</v>
      </c>
      <c r="I1591" s="12" t="str">
        <f>(Misc!I42)</f>
        <v>10.0"</v>
      </c>
      <c r="J1591" s="12" t="str">
        <f>(Misc!J42)</f>
        <v>35</v>
      </c>
      <c r="K1591" s="8" t="str">
        <f>(Misc!K42)</f>
        <v>5x114.3</v>
      </c>
      <c r="L1591" s="8">
        <f>(Misc!L42)</f>
        <v>70.599999999999994</v>
      </c>
      <c r="M1591" s="8" t="str">
        <f>(Misc!M42)</f>
        <v>Medium Offset</v>
      </c>
      <c r="N1591" s="8">
        <f>(Misc!N42)</f>
        <v>0</v>
      </c>
      <c r="O1591" s="9">
        <f>(Misc!O42)</f>
        <v>0</v>
      </c>
      <c r="P1591" s="60" t="str">
        <f>(Misc!P42)</f>
        <v>FF04</v>
      </c>
      <c r="Q1591" s="8" t="str">
        <f>(Misc!Q42)</f>
        <v>04L011050033LM</v>
      </c>
      <c r="R1591" s="14">
        <f>(Misc!R42)</f>
        <v>19</v>
      </c>
      <c r="S1591" s="12" t="str">
        <f>(Misc!S42)</f>
        <v>20"</v>
      </c>
      <c r="T1591" s="12" t="str">
        <f>(Misc!T42)</f>
        <v>11.0"</v>
      </c>
      <c r="U1591" s="12" t="str">
        <f>(Misc!U42)</f>
        <v>50</v>
      </c>
      <c r="V1591" s="12" t="str">
        <f>(Misc!V42)</f>
        <v>5x114.3</v>
      </c>
      <c r="W1591" s="8">
        <f>(Misc!W42)</f>
        <v>70.599999999999994</v>
      </c>
      <c r="X1591" s="8" t="str">
        <f>(Misc!X42)</f>
        <v>Low Offset</v>
      </c>
      <c r="Y1591" s="8">
        <f>(Misc!Y42)</f>
        <v>0</v>
      </c>
      <c r="Z1591" s="9">
        <f>(Misc!Z42)</f>
        <v>0</v>
      </c>
      <c r="AA1591" s="8">
        <f>(Misc!AA42)</f>
        <v>0</v>
      </c>
      <c r="AB1591" s="8">
        <f>(Misc!AB42)</f>
        <v>0</v>
      </c>
      <c r="AC1591" s="8">
        <f>(Misc!AC42)</f>
        <v>0</v>
      </c>
      <c r="AD1591" s="8">
        <f>(Misc!AD42)</f>
        <v>0</v>
      </c>
    </row>
    <row r="1592" spans="1:30" x14ac:dyDescent="0.25">
      <c r="A1592" s="7" t="s">
        <v>2011</v>
      </c>
      <c r="B1592" s="8" t="e">
        <f>(Misc!#REF!)</f>
        <v>#REF!</v>
      </c>
      <c r="C1592" s="9" t="e">
        <f>(Misc!#REF!)</f>
        <v>#REF!</v>
      </c>
      <c r="D1592" s="59" t="e">
        <f>(Misc!#REF!)</f>
        <v>#REF!</v>
      </c>
      <c r="E1592" s="8" t="e">
        <f>(Misc!#REF!)</f>
        <v>#REF!</v>
      </c>
      <c r="F1592" s="8" t="e">
        <f>(Misc!#REF!)</f>
        <v>#REF!</v>
      </c>
      <c r="G1592" s="14" t="e">
        <f>(Misc!#REF!)</f>
        <v>#REF!</v>
      </c>
      <c r="H1592" s="12" t="e">
        <f>(Misc!#REF!)</f>
        <v>#REF!</v>
      </c>
      <c r="I1592" s="12" t="e">
        <f>(Misc!#REF!)</f>
        <v>#REF!</v>
      </c>
      <c r="J1592" s="12" t="e">
        <f>(Misc!#REF!)</f>
        <v>#REF!</v>
      </c>
      <c r="K1592" s="8" t="e">
        <f>(Misc!#REF!)</f>
        <v>#REF!</v>
      </c>
      <c r="L1592" s="8" t="e">
        <f>(Misc!#REF!)</f>
        <v>#REF!</v>
      </c>
      <c r="M1592" s="8" t="e">
        <f>(Misc!#REF!)</f>
        <v>#REF!</v>
      </c>
      <c r="N1592" s="8" t="e">
        <f>(Misc!#REF!)</f>
        <v>#REF!</v>
      </c>
      <c r="O1592" s="9" t="e">
        <f>(Misc!#REF!)</f>
        <v>#REF!</v>
      </c>
      <c r="P1592" s="60" t="e">
        <f>(Misc!#REF!)</f>
        <v>#REF!</v>
      </c>
      <c r="Q1592" s="8" t="e">
        <f>(Misc!#REF!)</f>
        <v>#REF!</v>
      </c>
      <c r="R1592" s="14" t="e">
        <f>(Misc!#REF!)</f>
        <v>#REF!</v>
      </c>
      <c r="S1592" s="12" t="e">
        <f>(Misc!#REF!)</f>
        <v>#REF!</v>
      </c>
      <c r="T1592" s="12" t="e">
        <f>(Misc!#REF!)</f>
        <v>#REF!</v>
      </c>
      <c r="U1592" s="12" t="e">
        <f>(Misc!#REF!)</f>
        <v>#REF!</v>
      </c>
      <c r="V1592" s="12" t="e">
        <f>(Misc!#REF!)</f>
        <v>#REF!</v>
      </c>
      <c r="W1592" s="8" t="e">
        <f>(Misc!#REF!)</f>
        <v>#REF!</v>
      </c>
      <c r="X1592" s="8" t="e">
        <f>(Misc!#REF!)</f>
        <v>#REF!</v>
      </c>
      <c r="Y1592" s="8" t="e">
        <f>(Misc!#REF!)</f>
        <v>#REF!</v>
      </c>
      <c r="Z1592" s="9" t="e">
        <f>(Misc!#REF!)</f>
        <v>#REF!</v>
      </c>
      <c r="AA1592" s="8" t="e">
        <f>(Misc!#REF!)</f>
        <v>#REF!</v>
      </c>
      <c r="AB1592" s="8" t="e">
        <f>(Misc!#REF!)</f>
        <v>#REF!</v>
      </c>
      <c r="AC1592" s="8" t="e">
        <f>(Misc!#REF!)</f>
        <v>#REF!</v>
      </c>
      <c r="AD1592" s="8" t="e">
        <f>(Misc!#REF!)</f>
        <v>#REF!</v>
      </c>
    </row>
    <row r="1593" spans="1:30" x14ac:dyDescent="0.25">
      <c r="A1593" s="7" t="s">
        <v>2011</v>
      </c>
      <c r="B1593" s="8" t="e">
        <f>(Misc!#REF!)</f>
        <v>#REF!</v>
      </c>
      <c r="C1593" s="9" t="e">
        <f>(Misc!#REF!)</f>
        <v>#REF!</v>
      </c>
      <c r="D1593" s="59" t="e">
        <f>(Misc!#REF!)</f>
        <v>#REF!</v>
      </c>
      <c r="E1593" s="8" t="e">
        <f>(Misc!#REF!)</f>
        <v>#REF!</v>
      </c>
      <c r="F1593" s="8" t="e">
        <f>(Misc!#REF!)</f>
        <v>#REF!</v>
      </c>
      <c r="G1593" s="14" t="e">
        <f>(Misc!#REF!)</f>
        <v>#REF!</v>
      </c>
      <c r="H1593" s="12" t="e">
        <f>(Misc!#REF!)</f>
        <v>#REF!</v>
      </c>
      <c r="I1593" s="12" t="e">
        <f>(Misc!#REF!)</f>
        <v>#REF!</v>
      </c>
      <c r="J1593" s="12" t="e">
        <f>(Misc!#REF!)</f>
        <v>#REF!</v>
      </c>
      <c r="K1593" s="8" t="e">
        <f>(Misc!#REF!)</f>
        <v>#REF!</v>
      </c>
      <c r="L1593" s="8" t="e">
        <f>(Misc!#REF!)</f>
        <v>#REF!</v>
      </c>
      <c r="M1593" s="8" t="e">
        <f>(Misc!#REF!)</f>
        <v>#REF!</v>
      </c>
      <c r="N1593" s="8" t="e">
        <f>(Misc!#REF!)</f>
        <v>#REF!</v>
      </c>
      <c r="O1593" s="9" t="e">
        <f>(Misc!#REF!)</f>
        <v>#REF!</v>
      </c>
      <c r="P1593" s="60" t="e">
        <f>(Misc!#REF!)</f>
        <v>#REF!</v>
      </c>
      <c r="Q1593" s="8" t="e">
        <f>(Misc!#REF!)</f>
        <v>#REF!</v>
      </c>
      <c r="R1593" s="14" t="e">
        <f>(Misc!#REF!)</f>
        <v>#REF!</v>
      </c>
      <c r="S1593" s="12" t="e">
        <f>(Misc!#REF!)</f>
        <v>#REF!</v>
      </c>
      <c r="T1593" s="12" t="e">
        <f>(Misc!#REF!)</f>
        <v>#REF!</v>
      </c>
      <c r="U1593" s="12" t="e">
        <f>(Misc!#REF!)</f>
        <v>#REF!</v>
      </c>
      <c r="V1593" s="12" t="e">
        <f>(Misc!#REF!)</f>
        <v>#REF!</v>
      </c>
      <c r="W1593" s="8" t="e">
        <f>(Misc!#REF!)</f>
        <v>#REF!</v>
      </c>
      <c r="X1593" s="8" t="e">
        <f>(Misc!#REF!)</f>
        <v>#REF!</v>
      </c>
      <c r="Y1593" s="8" t="e">
        <f>(Misc!#REF!)</f>
        <v>#REF!</v>
      </c>
      <c r="Z1593" s="9" t="e">
        <f>(Misc!#REF!)</f>
        <v>#REF!</v>
      </c>
      <c r="AA1593" s="8" t="e">
        <f>(Misc!#REF!)</f>
        <v>#REF!</v>
      </c>
      <c r="AB1593" s="8" t="e">
        <f>(Misc!#REF!)</f>
        <v>#REF!</v>
      </c>
      <c r="AC1593" s="8" t="e">
        <f>(Misc!#REF!)</f>
        <v>#REF!</v>
      </c>
      <c r="AD1593" s="8" t="e">
        <f>(Misc!#REF!)</f>
        <v>#REF!</v>
      </c>
    </row>
    <row r="1594" spans="1:30" x14ac:dyDescent="0.25">
      <c r="A1594" s="7" t="s">
        <v>2011</v>
      </c>
      <c r="B1594" s="8" t="e">
        <f>(Misc!#REF!)</f>
        <v>#REF!</v>
      </c>
      <c r="C1594" s="9" t="e">
        <f>(Misc!#REF!)</f>
        <v>#REF!</v>
      </c>
      <c r="D1594" s="59" t="e">
        <f>(Misc!#REF!)</f>
        <v>#REF!</v>
      </c>
      <c r="E1594" s="8" t="e">
        <f>(Misc!#REF!)</f>
        <v>#REF!</v>
      </c>
      <c r="F1594" s="8" t="e">
        <f>(Misc!#REF!)</f>
        <v>#REF!</v>
      </c>
      <c r="G1594" s="14" t="e">
        <f>(Misc!#REF!)</f>
        <v>#REF!</v>
      </c>
      <c r="H1594" s="12" t="e">
        <f>(Misc!#REF!)</f>
        <v>#REF!</v>
      </c>
      <c r="I1594" s="12" t="e">
        <f>(Misc!#REF!)</f>
        <v>#REF!</v>
      </c>
      <c r="J1594" s="12" t="e">
        <f>(Misc!#REF!)</f>
        <v>#REF!</v>
      </c>
      <c r="K1594" s="8" t="e">
        <f>(Misc!#REF!)</f>
        <v>#REF!</v>
      </c>
      <c r="L1594" s="8" t="e">
        <f>(Misc!#REF!)</f>
        <v>#REF!</v>
      </c>
      <c r="M1594" s="8" t="e">
        <f>(Misc!#REF!)</f>
        <v>#REF!</v>
      </c>
      <c r="N1594" s="8" t="e">
        <f>(Misc!#REF!)</f>
        <v>#REF!</v>
      </c>
      <c r="O1594" s="9" t="e">
        <f>(Misc!#REF!)</f>
        <v>#REF!</v>
      </c>
      <c r="P1594" s="60" t="e">
        <f>(Misc!#REF!)</f>
        <v>#REF!</v>
      </c>
      <c r="Q1594" s="8" t="e">
        <f>(Misc!#REF!)</f>
        <v>#REF!</v>
      </c>
      <c r="R1594" s="14" t="e">
        <f>(Misc!#REF!)</f>
        <v>#REF!</v>
      </c>
      <c r="S1594" s="12" t="e">
        <f>(Misc!#REF!)</f>
        <v>#REF!</v>
      </c>
      <c r="T1594" s="12" t="e">
        <f>(Misc!#REF!)</f>
        <v>#REF!</v>
      </c>
      <c r="U1594" s="12" t="e">
        <f>(Misc!#REF!)</f>
        <v>#REF!</v>
      </c>
      <c r="V1594" s="12" t="e">
        <f>(Misc!#REF!)</f>
        <v>#REF!</v>
      </c>
      <c r="W1594" s="8" t="e">
        <f>(Misc!#REF!)</f>
        <v>#REF!</v>
      </c>
      <c r="X1594" s="8" t="e">
        <f>(Misc!#REF!)</f>
        <v>#REF!</v>
      </c>
      <c r="Y1594" s="8" t="e">
        <f>(Misc!#REF!)</f>
        <v>#REF!</v>
      </c>
      <c r="Z1594" s="9" t="e">
        <f>(Misc!#REF!)</f>
        <v>#REF!</v>
      </c>
      <c r="AA1594" s="8" t="e">
        <f>(Misc!#REF!)</f>
        <v>#REF!</v>
      </c>
      <c r="AB1594" s="8" t="e">
        <f>(Misc!#REF!)</f>
        <v>#REF!</v>
      </c>
      <c r="AC1594" s="8" t="e">
        <f>(Misc!#REF!)</f>
        <v>#REF!</v>
      </c>
      <c r="AD1594" s="8" t="e">
        <f>(Misc!#REF!)</f>
        <v>#REF!</v>
      </c>
    </row>
    <row r="1595" spans="1:30" x14ac:dyDescent="0.25">
      <c r="A1595" s="7" t="s">
        <v>2011</v>
      </c>
      <c r="B1595" s="8" t="e">
        <f>(Misc!#REF!)</f>
        <v>#REF!</v>
      </c>
      <c r="C1595" s="9" t="e">
        <f>(Misc!#REF!)</f>
        <v>#REF!</v>
      </c>
      <c r="D1595" s="59" t="e">
        <f>(Misc!#REF!)</f>
        <v>#REF!</v>
      </c>
      <c r="E1595" s="8" t="e">
        <f>(Misc!#REF!)</f>
        <v>#REF!</v>
      </c>
      <c r="F1595" s="8" t="e">
        <f>(Misc!#REF!)</f>
        <v>#REF!</v>
      </c>
      <c r="G1595" s="14" t="e">
        <f>(Misc!#REF!)</f>
        <v>#REF!</v>
      </c>
      <c r="H1595" s="12" t="e">
        <f>(Misc!#REF!)</f>
        <v>#REF!</v>
      </c>
      <c r="I1595" s="12" t="e">
        <f>(Misc!#REF!)</f>
        <v>#REF!</v>
      </c>
      <c r="J1595" s="12" t="e">
        <f>(Misc!#REF!)</f>
        <v>#REF!</v>
      </c>
      <c r="K1595" s="8" t="e">
        <f>(Misc!#REF!)</f>
        <v>#REF!</v>
      </c>
      <c r="L1595" s="8" t="e">
        <f>(Misc!#REF!)</f>
        <v>#REF!</v>
      </c>
      <c r="M1595" s="8" t="e">
        <f>(Misc!#REF!)</f>
        <v>#REF!</v>
      </c>
      <c r="N1595" s="8" t="e">
        <f>(Misc!#REF!)</f>
        <v>#REF!</v>
      </c>
      <c r="O1595" s="9" t="e">
        <f>(Misc!#REF!)</f>
        <v>#REF!</v>
      </c>
      <c r="P1595" s="60" t="e">
        <f>(Misc!#REF!)</f>
        <v>#REF!</v>
      </c>
      <c r="Q1595" s="8" t="e">
        <f>(Misc!#REF!)</f>
        <v>#REF!</v>
      </c>
      <c r="R1595" s="14" t="e">
        <f>(Misc!#REF!)</f>
        <v>#REF!</v>
      </c>
      <c r="S1595" s="12" t="e">
        <f>(Misc!#REF!)</f>
        <v>#REF!</v>
      </c>
      <c r="T1595" s="12" t="e">
        <f>(Misc!#REF!)</f>
        <v>#REF!</v>
      </c>
      <c r="U1595" s="12" t="e">
        <f>(Misc!#REF!)</f>
        <v>#REF!</v>
      </c>
      <c r="V1595" s="12" t="e">
        <f>(Misc!#REF!)</f>
        <v>#REF!</v>
      </c>
      <c r="W1595" s="8" t="e">
        <f>(Misc!#REF!)</f>
        <v>#REF!</v>
      </c>
      <c r="X1595" s="8" t="e">
        <f>(Misc!#REF!)</f>
        <v>#REF!</v>
      </c>
      <c r="Y1595" s="8" t="e">
        <f>(Misc!#REF!)</f>
        <v>#REF!</v>
      </c>
      <c r="Z1595" s="9" t="e">
        <f>(Misc!#REF!)</f>
        <v>#REF!</v>
      </c>
      <c r="AA1595" s="8" t="e">
        <f>(Misc!#REF!)</f>
        <v>#REF!</v>
      </c>
      <c r="AB1595" s="8" t="e">
        <f>(Misc!#REF!)</f>
        <v>#REF!</v>
      </c>
      <c r="AC1595" s="8" t="e">
        <f>(Misc!#REF!)</f>
        <v>#REF!</v>
      </c>
      <c r="AD1595" s="8" t="e">
        <f>(Misc!#REF!)</f>
        <v>#REF!</v>
      </c>
    </row>
    <row r="1596" spans="1:30" x14ac:dyDescent="0.25">
      <c r="A1596" s="7" t="s">
        <v>2011</v>
      </c>
      <c r="B1596" s="8" t="str">
        <f>(Misc!B43)</f>
        <v>Gran Turismo</v>
      </c>
      <c r="C1596" s="9" t="str">
        <f>(Misc!C43)</f>
        <v>2008-2018</v>
      </c>
      <c r="D1596" s="59" t="str">
        <f>(Misc!D43)</f>
        <v>FF10</v>
      </c>
      <c r="E1596" s="8" t="str">
        <f>(Misc!E43)</f>
        <v>Liquid Metal</v>
      </c>
      <c r="F1596" s="8" t="str">
        <f>(Misc!F43)</f>
        <v>10M010035033LM</v>
      </c>
      <c r="G1596" s="14">
        <f>(Misc!G43)</f>
        <v>-3</v>
      </c>
      <c r="H1596" s="12" t="str">
        <f>(Misc!H43)</f>
        <v>20"</v>
      </c>
      <c r="I1596" s="12" t="str">
        <f>(Misc!I43)</f>
        <v>10.0"</v>
      </c>
      <c r="J1596" s="12" t="str">
        <f>(Misc!J43)</f>
        <v>35</v>
      </c>
      <c r="K1596" s="8" t="str">
        <f>(Misc!K43)</f>
        <v>5x114.3</v>
      </c>
      <c r="L1596" s="8">
        <f>(Misc!L43)</f>
        <v>70.599999999999994</v>
      </c>
      <c r="M1596" s="8" t="str">
        <f>(Misc!M43)</f>
        <v>Medium Offset</v>
      </c>
      <c r="N1596" s="8">
        <f>(Misc!N43)</f>
        <v>0</v>
      </c>
      <c r="O1596" s="9">
        <f>(Misc!O43)</f>
        <v>0</v>
      </c>
      <c r="P1596" s="60" t="str">
        <f>(Misc!P43)</f>
        <v>FF10</v>
      </c>
      <c r="Q1596" s="8" t="str">
        <f>(Misc!Q43)</f>
        <v>10M011050033LM</v>
      </c>
      <c r="R1596" s="14">
        <f>(Misc!R43)</f>
        <v>10</v>
      </c>
      <c r="S1596" s="12" t="str">
        <f>(Misc!S43)</f>
        <v>20"</v>
      </c>
      <c r="T1596" s="12" t="str">
        <f>(Misc!T43)</f>
        <v>11.0"</v>
      </c>
      <c r="U1596" s="12" t="str">
        <f>(Misc!U43)</f>
        <v>50</v>
      </c>
      <c r="V1596" s="12" t="str">
        <f>(Misc!V43)</f>
        <v>5x114.3</v>
      </c>
      <c r="W1596" s="8">
        <f>(Misc!W43)</f>
        <v>70.599999999999994</v>
      </c>
      <c r="X1596" s="8" t="str">
        <f>(Misc!X43)</f>
        <v>Medium Offset</v>
      </c>
      <c r="Y1596" s="8">
        <f>(Misc!Y43)</f>
        <v>0</v>
      </c>
      <c r="Z1596" s="9">
        <f>(Misc!Z43)</f>
        <v>0</v>
      </c>
      <c r="AA1596" s="8">
        <f>(Misc!AA43)</f>
        <v>0</v>
      </c>
      <c r="AB1596" s="8">
        <f>(Misc!AB43)</f>
        <v>0</v>
      </c>
      <c r="AC1596" s="8">
        <f>(Misc!AC43)</f>
        <v>0</v>
      </c>
      <c r="AD1596" s="8">
        <f>(Misc!AD43)</f>
        <v>0</v>
      </c>
    </row>
    <row r="1597" spans="1:30" x14ac:dyDescent="0.25">
      <c r="A1597" s="7" t="s">
        <v>2011</v>
      </c>
      <c r="B1597" s="8" t="str">
        <f>(Misc!B44)</f>
        <v>Gran Turismo</v>
      </c>
      <c r="C1597" s="9" t="str">
        <f>(Misc!C44)</f>
        <v>2008-2018</v>
      </c>
      <c r="D1597" s="59" t="str">
        <f>(Misc!D44)</f>
        <v>FF10</v>
      </c>
      <c r="E1597" s="8" t="str">
        <f>(Misc!E44)</f>
        <v>Tarmac</v>
      </c>
      <c r="F1597" s="8" t="str">
        <f>(Misc!F44)</f>
        <v>10M010035033TM</v>
      </c>
      <c r="G1597" s="14">
        <f>(Misc!G44)</f>
        <v>24</v>
      </c>
      <c r="H1597" s="12" t="str">
        <f>(Misc!H44)</f>
        <v>20"</v>
      </c>
      <c r="I1597" s="12" t="str">
        <f>(Misc!I44)</f>
        <v>10.0"</v>
      </c>
      <c r="J1597" s="12" t="str">
        <f>(Misc!J44)</f>
        <v>35</v>
      </c>
      <c r="K1597" s="8" t="str">
        <f>(Misc!K44)</f>
        <v>5x114.3</v>
      </c>
      <c r="L1597" s="8">
        <f>(Misc!L44)</f>
        <v>70.599999999999994</v>
      </c>
      <c r="M1597" s="8" t="str">
        <f>(Misc!M44)</f>
        <v>Medium Offset</v>
      </c>
      <c r="N1597" s="8">
        <f>(Misc!N44)</f>
        <v>0</v>
      </c>
      <c r="O1597" s="9">
        <f>(Misc!O44)</f>
        <v>0</v>
      </c>
      <c r="P1597" s="60" t="str">
        <f>(Misc!P44)</f>
        <v>FF10</v>
      </c>
      <c r="Q1597" s="8" t="str">
        <f>(Misc!Q44)</f>
        <v>10M011050033TM</v>
      </c>
      <c r="R1597" s="14">
        <f>(Misc!R44)</f>
        <v>0</v>
      </c>
      <c r="S1597" s="12" t="str">
        <f>(Misc!S44)</f>
        <v>20"</v>
      </c>
      <c r="T1597" s="12" t="str">
        <f>(Misc!T44)</f>
        <v>11.0"</v>
      </c>
      <c r="U1597" s="12" t="str">
        <f>(Misc!U44)</f>
        <v>50</v>
      </c>
      <c r="V1597" s="12" t="str">
        <f>(Misc!V44)</f>
        <v>5x114.3</v>
      </c>
      <c r="W1597" s="8">
        <f>(Misc!W44)</f>
        <v>70.599999999999994</v>
      </c>
      <c r="X1597" s="8" t="str">
        <f>(Misc!X44)</f>
        <v>Medium Offset</v>
      </c>
      <c r="Y1597" s="8">
        <f>(Misc!Y44)</f>
        <v>0</v>
      </c>
      <c r="Z1597" s="9">
        <f>(Misc!Z44)</f>
        <v>0</v>
      </c>
      <c r="AA1597" s="8" t="str">
        <f>(Misc!AA44)</f>
        <v>Aggressive</v>
      </c>
      <c r="AB1597" s="8">
        <f>(Misc!AB44)</f>
        <v>0</v>
      </c>
      <c r="AC1597" s="8">
        <f>(Misc!AC44)</f>
        <v>0</v>
      </c>
      <c r="AD1597" s="8">
        <f>(Misc!AD44)</f>
        <v>0</v>
      </c>
    </row>
    <row r="1598" spans="1:30" x14ac:dyDescent="0.25">
      <c r="A1598" s="7" t="s">
        <v>2011</v>
      </c>
      <c r="B1598" s="8" t="e">
        <f>(Misc!#REF!)</f>
        <v>#REF!</v>
      </c>
      <c r="C1598" s="9" t="e">
        <f>(Misc!#REF!)</f>
        <v>#REF!</v>
      </c>
      <c r="D1598" s="59" t="e">
        <f>(Misc!#REF!)</f>
        <v>#REF!</v>
      </c>
      <c r="E1598" s="8" t="e">
        <f>(Misc!#REF!)</f>
        <v>#REF!</v>
      </c>
      <c r="F1598" s="8" t="e">
        <f>(Misc!#REF!)</f>
        <v>#REF!</v>
      </c>
      <c r="G1598" s="14" t="e">
        <f>(Misc!#REF!)</f>
        <v>#REF!</v>
      </c>
      <c r="H1598" s="12" t="e">
        <f>(Misc!#REF!)</f>
        <v>#REF!</v>
      </c>
      <c r="I1598" s="12" t="e">
        <f>(Misc!#REF!)</f>
        <v>#REF!</v>
      </c>
      <c r="J1598" s="12" t="e">
        <f>(Misc!#REF!)</f>
        <v>#REF!</v>
      </c>
      <c r="K1598" s="8" t="e">
        <f>(Misc!#REF!)</f>
        <v>#REF!</v>
      </c>
      <c r="L1598" s="8" t="e">
        <f>(Misc!#REF!)</f>
        <v>#REF!</v>
      </c>
      <c r="M1598" s="8" t="e">
        <f>(Misc!#REF!)</f>
        <v>#REF!</v>
      </c>
      <c r="N1598" s="8" t="e">
        <f>(Misc!#REF!)</f>
        <v>#REF!</v>
      </c>
      <c r="O1598" s="9" t="e">
        <f>(Misc!#REF!)</f>
        <v>#REF!</v>
      </c>
      <c r="P1598" s="60" t="e">
        <f>(Misc!#REF!)</f>
        <v>#REF!</v>
      </c>
      <c r="Q1598" s="8" t="e">
        <f>(Misc!#REF!)</f>
        <v>#REF!</v>
      </c>
      <c r="R1598" s="14" t="e">
        <f>(Misc!#REF!)</f>
        <v>#REF!</v>
      </c>
      <c r="S1598" s="12" t="e">
        <f>(Misc!#REF!)</f>
        <v>#REF!</v>
      </c>
      <c r="T1598" s="12" t="e">
        <f>(Misc!#REF!)</f>
        <v>#REF!</v>
      </c>
      <c r="U1598" s="12" t="e">
        <f>(Misc!#REF!)</f>
        <v>#REF!</v>
      </c>
      <c r="V1598" s="12" t="e">
        <f>(Misc!#REF!)</f>
        <v>#REF!</v>
      </c>
      <c r="W1598" s="8" t="e">
        <f>(Misc!#REF!)</f>
        <v>#REF!</v>
      </c>
      <c r="X1598" s="8" t="e">
        <f>(Misc!#REF!)</f>
        <v>#REF!</v>
      </c>
      <c r="Y1598" s="8" t="e">
        <f>(Misc!#REF!)</f>
        <v>#REF!</v>
      </c>
      <c r="Z1598" s="9" t="e">
        <f>(Misc!#REF!)</f>
        <v>#REF!</v>
      </c>
      <c r="AA1598" s="8" t="e">
        <f>(Misc!#REF!)</f>
        <v>#REF!</v>
      </c>
      <c r="AB1598" s="8" t="e">
        <f>(Misc!#REF!)</f>
        <v>#REF!</v>
      </c>
      <c r="AC1598" s="8" t="e">
        <f>(Misc!#REF!)</f>
        <v>#REF!</v>
      </c>
      <c r="AD1598" s="8" t="e">
        <f>(Misc!#REF!)</f>
        <v>#REF!</v>
      </c>
    </row>
    <row r="1599" spans="1:30" x14ac:dyDescent="0.25">
      <c r="A1599" s="7" t="s">
        <v>2011</v>
      </c>
      <c r="B1599" s="8" t="str">
        <f>(Misc!B45)</f>
        <v>Gran Turismo</v>
      </c>
      <c r="C1599" s="9" t="str">
        <f>(Misc!C45)</f>
        <v>2008-2018</v>
      </c>
      <c r="D1599" s="59" t="str">
        <f>(Misc!D45)</f>
        <v>FF11</v>
      </c>
      <c r="E1599" s="8" t="str">
        <f>(Misc!E45)</f>
        <v>Tarmac</v>
      </c>
      <c r="F1599" s="8" t="str">
        <f>(Misc!F45)</f>
        <v>11M010035033TM</v>
      </c>
      <c r="G1599" s="14">
        <f>(Misc!G45)</f>
        <v>34</v>
      </c>
      <c r="H1599" s="12" t="str">
        <f>(Misc!H45)</f>
        <v>20"</v>
      </c>
      <c r="I1599" s="12" t="str">
        <f>(Misc!I45)</f>
        <v>10.0"</v>
      </c>
      <c r="J1599" s="12" t="str">
        <f>(Misc!J45)</f>
        <v>35</v>
      </c>
      <c r="K1599" s="8" t="str">
        <f>(Misc!K45)</f>
        <v>5x114.3</v>
      </c>
      <c r="L1599" s="8">
        <f>(Misc!L45)</f>
        <v>70.599999999999994</v>
      </c>
      <c r="M1599" s="8" t="str">
        <f>(Misc!M45)</f>
        <v>Medium Offset</v>
      </c>
      <c r="N1599" s="8">
        <f>(Misc!N45)</f>
        <v>0</v>
      </c>
      <c r="O1599" s="9">
        <f>(Misc!O45)</f>
        <v>0</v>
      </c>
      <c r="P1599" s="60" t="str">
        <f>(Misc!P45)</f>
        <v>FF11</v>
      </c>
      <c r="Q1599" s="8" t="str">
        <f>(Misc!Q45)</f>
        <v>11M011050033TM</v>
      </c>
      <c r="R1599" s="14">
        <f>(Misc!R45)</f>
        <v>46</v>
      </c>
      <c r="S1599" s="12" t="str">
        <f>(Misc!S45)</f>
        <v>20"</v>
      </c>
      <c r="T1599" s="12" t="str">
        <f>(Misc!T45)</f>
        <v>11.0"</v>
      </c>
      <c r="U1599" s="12" t="str">
        <f>(Misc!U45)</f>
        <v>50</v>
      </c>
      <c r="V1599" s="12" t="str">
        <f>(Misc!V45)</f>
        <v>5x114.3</v>
      </c>
      <c r="W1599" s="8">
        <f>(Misc!W45)</f>
        <v>70.599999999999994</v>
      </c>
      <c r="X1599" s="8" t="str">
        <f>(Misc!X45)</f>
        <v>Medium Offset</v>
      </c>
      <c r="Y1599" s="8">
        <f>(Misc!Y45)</f>
        <v>0</v>
      </c>
      <c r="Z1599" s="9">
        <f>(Misc!Z45)</f>
        <v>0</v>
      </c>
      <c r="AA1599" s="8">
        <f>(Misc!AA45)</f>
        <v>0</v>
      </c>
      <c r="AB1599" s="8">
        <f>(Misc!AB45)</f>
        <v>0</v>
      </c>
      <c r="AC1599" s="8">
        <f>(Misc!AC45)</f>
        <v>0</v>
      </c>
      <c r="AD1599" s="8">
        <f>(Misc!AD45)</f>
        <v>0</v>
      </c>
    </row>
    <row r="1600" spans="1:30" x14ac:dyDescent="0.25">
      <c r="A1600" s="7" t="s">
        <v>2011</v>
      </c>
      <c r="B1600" s="8" t="str">
        <f>(Misc!B46)</f>
        <v>Gran Turismo</v>
      </c>
      <c r="C1600" s="9" t="str">
        <f>(Misc!C46)</f>
        <v>2008-2018</v>
      </c>
      <c r="D1600" s="59" t="str">
        <f>(Misc!D46)</f>
        <v>FF11</v>
      </c>
      <c r="E1600" s="8" t="str">
        <f>(Misc!E46)</f>
        <v>Liquid Metal</v>
      </c>
      <c r="F1600" s="8" t="str">
        <f>(Misc!F46)</f>
        <v>11M010035033LM</v>
      </c>
      <c r="G1600" s="14">
        <f>(Misc!G46)</f>
        <v>30</v>
      </c>
      <c r="H1600" s="12" t="str">
        <f>(Misc!H46)</f>
        <v>20"</v>
      </c>
      <c r="I1600" s="12" t="str">
        <f>(Misc!I46)</f>
        <v>10.0"</v>
      </c>
      <c r="J1600" s="12" t="str">
        <f>(Misc!J46)</f>
        <v>35</v>
      </c>
      <c r="K1600" s="8" t="str">
        <f>(Misc!K46)</f>
        <v>5x114.3</v>
      </c>
      <c r="L1600" s="8">
        <f>(Misc!L46)</f>
        <v>70.599999999999994</v>
      </c>
      <c r="M1600" s="8" t="str">
        <f>(Misc!M46)</f>
        <v>Medium Offset</v>
      </c>
      <c r="N1600" s="8">
        <f>(Misc!N46)</f>
        <v>0</v>
      </c>
      <c r="O1600" s="9">
        <f>(Misc!O46)</f>
        <v>0</v>
      </c>
      <c r="P1600" s="60" t="str">
        <f>(Misc!P46)</f>
        <v>FF11</v>
      </c>
      <c r="Q1600" s="8" t="str">
        <f>(Misc!Q46)</f>
        <v>11M011050033LM</v>
      </c>
      <c r="R1600" s="14">
        <f>(Misc!R46)</f>
        <v>38</v>
      </c>
      <c r="S1600" s="12" t="str">
        <f>(Misc!S46)</f>
        <v>20"</v>
      </c>
      <c r="T1600" s="12" t="str">
        <f>(Misc!T46)</f>
        <v>11.0"</v>
      </c>
      <c r="U1600" s="12" t="str">
        <f>(Misc!U46)</f>
        <v>50</v>
      </c>
      <c r="V1600" s="12" t="str">
        <f>(Misc!V46)</f>
        <v>5x114.3</v>
      </c>
      <c r="W1600" s="8">
        <f>(Misc!W46)</f>
        <v>70.599999999999994</v>
      </c>
      <c r="X1600" s="8" t="str">
        <f>(Misc!X46)</f>
        <v>Medium Offset</v>
      </c>
      <c r="Y1600" s="8">
        <f>(Misc!Y46)</f>
        <v>0</v>
      </c>
      <c r="Z1600" s="9">
        <f>(Misc!Z46)</f>
        <v>0</v>
      </c>
      <c r="AA1600" s="8">
        <f>(Misc!AA46)</f>
        <v>0</v>
      </c>
      <c r="AB1600" s="8">
        <f>(Misc!AB46)</f>
        <v>0</v>
      </c>
      <c r="AC1600" s="8">
        <f>(Misc!AC46)</f>
        <v>0</v>
      </c>
      <c r="AD1600" s="8">
        <f>(Misc!AD46)</f>
        <v>0</v>
      </c>
    </row>
    <row r="1601" spans="1:30" x14ac:dyDescent="0.25">
      <c r="A1601" s="7" t="s">
        <v>2011</v>
      </c>
      <c r="B1601" s="8" t="str">
        <f>(Misc!B47)</f>
        <v>Quattroporte</v>
      </c>
      <c r="C1601" s="9" t="str">
        <f>(Misc!C47)</f>
        <v>2003-2012</v>
      </c>
      <c r="D1601" s="59" t="str">
        <f>(Misc!D47)</f>
        <v>FF04</v>
      </c>
      <c r="E1601" s="8" t="str">
        <f>(Misc!E47)</f>
        <v>Tarmac</v>
      </c>
      <c r="F1601" s="8" t="str">
        <f>(Misc!F47)</f>
        <v>04M010035033TM</v>
      </c>
      <c r="G1601" s="14">
        <f>(Misc!G47)</f>
        <v>35</v>
      </c>
      <c r="H1601" s="12" t="str">
        <f>(Misc!H47)</f>
        <v>20"</v>
      </c>
      <c r="I1601" s="12" t="str">
        <f>(Misc!I47)</f>
        <v>10.0"</v>
      </c>
      <c r="J1601" s="12" t="str">
        <f>(Misc!J47)</f>
        <v>35</v>
      </c>
      <c r="K1601" s="8" t="str">
        <f>(Misc!K47)</f>
        <v>5x114.3</v>
      </c>
      <c r="L1601" s="8">
        <f>(Misc!L47)</f>
        <v>70.599999999999994</v>
      </c>
      <c r="M1601" s="8" t="str">
        <f>(Misc!M47)</f>
        <v>Medium Offset</v>
      </c>
      <c r="N1601" s="8">
        <f>(Misc!N47)</f>
        <v>0</v>
      </c>
      <c r="O1601" s="9">
        <f>(Misc!O47)</f>
        <v>0</v>
      </c>
      <c r="P1601" s="60" t="str">
        <f>(Misc!P47)</f>
        <v>FF04</v>
      </c>
      <c r="Q1601" s="8" t="str">
        <f>(Misc!Q47)</f>
        <v>04L011050033TM</v>
      </c>
      <c r="R1601" s="14">
        <f>(Misc!R47)</f>
        <v>29</v>
      </c>
      <c r="S1601" s="12" t="str">
        <f>(Misc!S47)</f>
        <v>20"</v>
      </c>
      <c r="T1601" s="12" t="str">
        <f>(Misc!T47)</f>
        <v>11.0"</v>
      </c>
      <c r="U1601" s="12" t="str">
        <f>(Misc!U47)</f>
        <v>50</v>
      </c>
      <c r="V1601" s="12" t="str">
        <f>(Misc!V47)</f>
        <v>5x114.3</v>
      </c>
      <c r="W1601" s="8">
        <f>(Misc!W47)</f>
        <v>70.599999999999994</v>
      </c>
      <c r="X1601" s="8" t="str">
        <f>(Misc!X47)</f>
        <v>Low Offset</v>
      </c>
      <c r="Y1601" s="8">
        <f>(Misc!Y47)</f>
        <v>0</v>
      </c>
      <c r="Z1601" s="9">
        <f>(Misc!Z47)</f>
        <v>0</v>
      </c>
      <c r="AA1601" s="8">
        <f>(Misc!AA47)</f>
        <v>0</v>
      </c>
      <c r="AB1601" s="8">
        <f>(Misc!AB47)</f>
        <v>0</v>
      </c>
      <c r="AC1601" s="8">
        <f>(Misc!AC47)</f>
        <v>0</v>
      </c>
      <c r="AD1601" s="8">
        <f>(Misc!AD47)</f>
        <v>0</v>
      </c>
    </row>
    <row r="1602" spans="1:30" x14ac:dyDescent="0.25">
      <c r="A1602" s="7" t="s">
        <v>2011</v>
      </c>
      <c r="B1602" s="8" t="e">
        <f>(Misc!#REF!)</f>
        <v>#REF!</v>
      </c>
      <c r="C1602" s="9" t="e">
        <f>(Misc!#REF!)</f>
        <v>#REF!</v>
      </c>
      <c r="D1602" s="59" t="e">
        <f>(Misc!#REF!)</f>
        <v>#REF!</v>
      </c>
      <c r="E1602" s="8" t="e">
        <f>(Misc!#REF!)</f>
        <v>#REF!</v>
      </c>
      <c r="F1602" s="8" t="e">
        <f>(Misc!#REF!)</f>
        <v>#REF!</v>
      </c>
      <c r="G1602" s="14" t="e">
        <f>(Misc!#REF!)</f>
        <v>#REF!</v>
      </c>
      <c r="H1602" s="12" t="e">
        <f>(Misc!#REF!)</f>
        <v>#REF!</v>
      </c>
      <c r="I1602" s="12" t="e">
        <f>(Misc!#REF!)</f>
        <v>#REF!</v>
      </c>
      <c r="J1602" s="12" t="e">
        <f>(Misc!#REF!)</f>
        <v>#REF!</v>
      </c>
      <c r="K1602" s="8" t="e">
        <f>(Misc!#REF!)</f>
        <v>#REF!</v>
      </c>
      <c r="L1602" s="8" t="e">
        <f>(Misc!#REF!)</f>
        <v>#REF!</v>
      </c>
      <c r="M1602" s="8" t="e">
        <f>(Misc!#REF!)</f>
        <v>#REF!</v>
      </c>
      <c r="N1602" s="8" t="e">
        <f>(Misc!#REF!)</f>
        <v>#REF!</v>
      </c>
      <c r="O1602" s="9" t="e">
        <f>(Misc!#REF!)</f>
        <v>#REF!</v>
      </c>
      <c r="P1602" s="60" t="e">
        <f>(Misc!#REF!)</f>
        <v>#REF!</v>
      </c>
      <c r="Q1602" s="8" t="e">
        <f>(Misc!#REF!)</f>
        <v>#REF!</v>
      </c>
      <c r="R1602" s="14" t="e">
        <f>(Misc!#REF!)</f>
        <v>#REF!</v>
      </c>
      <c r="S1602" s="12" t="e">
        <f>(Misc!#REF!)</f>
        <v>#REF!</v>
      </c>
      <c r="T1602" s="12" t="e">
        <f>(Misc!#REF!)</f>
        <v>#REF!</v>
      </c>
      <c r="U1602" s="12" t="e">
        <f>(Misc!#REF!)</f>
        <v>#REF!</v>
      </c>
      <c r="V1602" s="12" t="e">
        <f>(Misc!#REF!)</f>
        <v>#REF!</v>
      </c>
      <c r="W1602" s="8" t="e">
        <f>(Misc!#REF!)</f>
        <v>#REF!</v>
      </c>
      <c r="X1602" s="8" t="e">
        <f>(Misc!#REF!)</f>
        <v>#REF!</v>
      </c>
      <c r="Y1602" s="8" t="e">
        <f>(Misc!#REF!)</f>
        <v>#REF!</v>
      </c>
      <c r="Z1602" s="9" t="e">
        <f>(Misc!#REF!)</f>
        <v>#REF!</v>
      </c>
      <c r="AA1602" s="8" t="e">
        <f>(Misc!#REF!)</f>
        <v>#REF!</v>
      </c>
      <c r="AB1602" s="8" t="e">
        <f>(Misc!#REF!)</f>
        <v>#REF!</v>
      </c>
      <c r="AC1602" s="8" t="e">
        <f>(Misc!#REF!)</f>
        <v>#REF!</v>
      </c>
      <c r="AD1602" s="8" t="e">
        <f>(Misc!#REF!)</f>
        <v>#REF!</v>
      </c>
    </row>
    <row r="1603" spans="1:30" x14ac:dyDescent="0.25">
      <c r="A1603" s="7" t="s">
        <v>2011</v>
      </c>
      <c r="B1603" s="8" t="str">
        <f>(Misc!B48)</f>
        <v>Quattroporte</v>
      </c>
      <c r="C1603" s="9" t="str">
        <f>(Misc!C48)</f>
        <v>2003-2012</v>
      </c>
      <c r="D1603" s="59" t="str">
        <f>(Misc!D48)</f>
        <v>FF04</v>
      </c>
      <c r="E1603" s="8" t="str">
        <f>(Misc!E48)</f>
        <v>Liquid Metal</v>
      </c>
      <c r="F1603" s="8" t="str">
        <f>(Misc!F48)</f>
        <v>04M010035033LM</v>
      </c>
      <c r="G1603" s="14">
        <f>(Misc!G48)</f>
        <v>32</v>
      </c>
      <c r="H1603" s="12" t="str">
        <f>(Misc!H48)</f>
        <v>20"</v>
      </c>
      <c r="I1603" s="12" t="str">
        <f>(Misc!I48)</f>
        <v>10.0"</v>
      </c>
      <c r="J1603" s="12" t="str">
        <f>(Misc!J48)</f>
        <v>35</v>
      </c>
      <c r="K1603" s="8" t="str">
        <f>(Misc!K48)</f>
        <v>5x114.3</v>
      </c>
      <c r="L1603" s="8">
        <f>(Misc!L48)</f>
        <v>70.599999999999994</v>
      </c>
      <c r="M1603" s="8" t="str">
        <f>(Misc!M48)</f>
        <v>Medium Offset</v>
      </c>
      <c r="N1603" s="8">
        <f>(Misc!N48)</f>
        <v>0</v>
      </c>
      <c r="O1603" s="9">
        <f>(Misc!O48)</f>
        <v>0</v>
      </c>
      <c r="P1603" s="60" t="str">
        <f>(Misc!P48)</f>
        <v>FF04</v>
      </c>
      <c r="Q1603" s="8" t="str">
        <f>(Misc!Q48)</f>
        <v>04L011050033LM</v>
      </c>
      <c r="R1603" s="14">
        <f>(Misc!R48)</f>
        <v>19</v>
      </c>
      <c r="S1603" s="12" t="str">
        <f>(Misc!S48)</f>
        <v>20"</v>
      </c>
      <c r="T1603" s="12" t="str">
        <f>(Misc!T48)</f>
        <v>11.0"</v>
      </c>
      <c r="U1603" s="12" t="str">
        <f>(Misc!U48)</f>
        <v>50</v>
      </c>
      <c r="V1603" s="12" t="str">
        <f>(Misc!V48)</f>
        <v>5x114.3</v>
      </c>
      <c r="W1603" s="8">
        <f>(Misc!W48)</f>
        <v>70.599999999999994</v>
      </c>
      <c r="X1603" s="8" t="str">
        <f>(Misc!X48)</f>
        <v>Low Offset</v>
      </c>
      <c r="Y1603" s="8">
        <f>(Misc!Y48)</f>
        <v>0</v>
      </c>
      <c r="Z1603" s="9">
        <f>(Misc!Z48)</f>
        <v>0</v>
      </c>
      <c r="AA1603" s="8">
        <f>(Misc!AA48)</f>
        <v>0</v>
      </c>
      <c r="AB1603" s="8">
        <f>(Misc!AB48)</f>
        <v>0</v>
      </c>
      <c r="AC1603" s="8">
        <f>(Misc!AC48)</f>
        <v>0</v>
      </c>
      <c r="AD1603" s="8">
        <f>(Misc!AD48)</f>
        <v>0</v>
      </c>
    </row>
    <row r="1604" spans="1:30" x14ac:dyDescent="0.25">
      <c r="A1604" s="7" t="s">
        <v>2011</v>
      </c>
      <c r="B1604" s="8" t="str">
        <f>(Misc!B49)</f>
        <v>Quattroporte</v>
      </c>
      <c r="C1604" s="9" t="str">
        <f>(Misc!C49)</f>
        <v>2003-2012</v>
      </c>
      <c r="D1604" s="59" t="str">
        <f>(Misc!D49)</f>
        <v>FF10</v>
      </c>
      <c r="E1604" s="8" t="str">
        <f>(Misc!E49)</f>
        <v>Liquid Metal</v>
      </c>
      <c r="F1604" s="8" t="str">
        <f>(Misc!F49)</f>
        <v>10M010035033LM</v>
      </c>
      <c r="G1604" s="14">
        <f>(Misc!G49)</f>
        <v>-3</v>
      </c>
      <c r="H1604" s="12" t="str">
        <f>(Misc!H49)</f>
        <v>20"</v>
      </c>
      <c r="I1604" s="12" t="str">
        <f>(Misc!I49)</f>
        <v>10.0"</v>
      </c>
      <c r="J1604" s="12" t="str">
        <f>(Misc!J49)</f>
        <v>35</v>
      </c>
      <c r="K1604" s="8" t="str">
        <f>(Misc!K49)</f>
        <v>5x114.3</v>
      </c>
      <c r="L1604" s="8">
        <f>(Misc!L49)</f>
        <v>70.599999999999994</v>
      </c>
      <c r="M1604" s="8" t="str">
        <f>(Misc!M49)</f>
        <v>Medium Offset</v>
      </c>
      <c r="N1604" s="8">
        <f>(Misc!N49)</f>
        <v>0</v>
      </c>
      <c r="O1604" s="9">
        <f>(Misc!O49)</f>
        <v>0</v>
      </c>
      <c r="P1604" s="60" t="str">
        <f>(Misc!P49)</f>
        <v>FF10</v>
      </c>
      <c r="Q1604" s="8" t="str">
        <f>(Misc!Q49)</f>
        <v>10M011050033LM</v>
      </c>
      <c r="R1604" s="14">
        <f>(Misc!R49)</f>
        <v>10</v>
      </c>
      <c r="S1604" s="12" t="str">
        <f>(Misc!S49)</f>
        <v>20"</v>
      </c>
      <c r="T1604" s="12" t="str">
        <f>(Misc!T49)</f>
        <v>11.0"</v>
      </c>
      <c r="U1604" s="12" t="str">
        <f>(Misc!U49)</f>
        <v>50</v>
      </c>
      <c r="V1604" s="12" t="str">
        <f>(Misc!V49)</f>
        <v>5x114.3</v>
      </c>
      <c r="W1604" s="8">
        <f>(Misc!W49)</f>
        <v>70.599999999999994</v>
      </c>
      <c r="X1604" s="8" t="str">
        <f>(Misc!X49)</f>
        <v>Medium Offset</v>
      </c>
      <c r="Y1604" s="8">
        <f>(Misc!Y49)</f>
        <v>0</v>
      </c>
      <c r="Z1604" s="9">
        <f>(Misc!Z49)</f>
        <v>0</v>
      </c>
      <c r="AA1604" s="8">
        <f>(Misc!AA49)</f>
        <v>0</v>
      </c>
      <c r="AB1604" s="8">
        <f>(Misc!AB49)</f>
        <v>0</v>
      </c>
      <c r="AC1604" s="8">
        <f>(Misc!AC49)</f>
        <v>0</v>
      </c>
      <c r="AD1604" s="8">
        <f>(Misc!AD49)</f>
        <v>0</v>
      </c>
    </row>
    <row r="1605" spans="1:30" x14ac:dyDescent="0.25">
      <c r="A1605" s="7" t="s">
        <v>2011</v>
      </c>
      <c r="B1605" s="8" t="str">
        <f>(Misc!B50)</f>
        <v>Quattroporte</v>
      </c>
      <c r="C1605" s="9" t="str">
        <f>(Misc!C50)</f>
        <v>2003-2012</v>
      </c>
      <c r="D1605" s="59" t="str">
        <f>(Misc!D50)</f>
        <v>FF10</v>
      </c>
      <c r="E1605" s="8" t="str">
        <f>(Misc!E50)</f>
        <v>Tarmac</v>
      </c>
      <c r="F1605" s="8" t="str">
        <f>(Misc!F50)</f>
        <v>10M010035033TM</v>
      </c>
      <c r="G1605" s="14">
        <f>(Misc!G50)</f>
        <v>24</v>
      </c>
      <c r="H1605" s="12" t="str">
        <f>(Misc!H50)</f>
        <v>20"</v>
      </c>
      <c r="I1605" s="12" t="str">
        <f>(Misc!I50)</f>
        <v>10.0"</v>
      </c>
      <c r="J1605" s="12" t="str">
        <f>(Misc!J50)</f>
        <v>35</v>
      </c>
      <c r="K1605" s="8" t="str">
        <f>(Misc!K50)</f>
        <v>5x114.3</v>
      </c>
      <c r="L1605" s="8">
        <f>(Misc!L50)</f>
        <v>70.599999999999994</v>
      </c>
      <c r="M1605" s="8" t="str">
        <f>(Misc!M50)</f>
        <v>Medium Offset</v>
      </c>
      <c r="N1605" s="8">
        <f>(Misc!N50)</f>
        <v>0</v>
      </c>
      <c r="O1605" s="9">
        <f>(Misc!O50)</f>
        <v>0</v>
      </c>
      <c r="P1605" s="60" t="str">
        <f>(Misc!P50)</f>
        <v>FF10</v>
      </c>
      <c r="Q1605" s="8" t="str">
        <f>(Misc!Q50)</f>
        <v>10M011050033TM</v>
      </c>
      <c r="R1605" s="14">
        <f>(Misc!R50)</f>
        <v>0</v>
      </c>
      <c r="S1605" s="12" t="str">
        <f>(Misc!S50)</f>
        <v>20"</v>
      </c>
      <c r="T1605" s="12" t="str">
        <f>(Misc!T50)</f>
        <v>11.0"</v>
      </c>
      <c r="U1605" s="12" t="str">
        <f>(Misc!U50)</f>
        <v>50</v>
      </c>
      <c r="V1605" s="12" t="str">
        <f>(Misc!V50)</f>
        <v>5x114.3</v>
      </c>
      <c r="W1605" s="8">
        <f>(Misc!W50)</f>
        <v>70.599999999999994</v>
      </c>
      <c r="X1605" s="8" t="str">
        <f>(Misc!X50)</f>
        <v>Medium Offset</v>
      </c>
      <c r="Y1605" s="8">
        <f>(Misc!Y50)</f>
        <v>0</v>
      </c>
      <c r="Z1605" s="9">
        <f>(Misc!Z50)</f>
        <v>0</v>
      </c>
      <c r="AA1605" s="8">
        <f>(Misc!AA50)</f>
        <v>0</v>
      </c>
      <c r="AB1605" s="8">
        <f>(Misc!AB50)</f>
        <v>0</v>
      </c>
      <c r="AC1605" s="8">
        <f>(Misc!AC50)</f>
        <v>0</v>
      </c>
      <c r="AD1605" s="8">
        <f>(Misc!AD50)</f>
        <v>0</v>
      </c>
    </row>
    <row r="1606" spans="1:30" x14ac:dyDescent="0.25">
      <c r="A1606" s="7" t="s">
        <v>2011</v>
      </c>
      <c r="B1606" s="8" t="str">
        <f>(Misc!B51)</f>
        <v>Quattroporte</v>
      </c>
      <c r="C1606" s="9" t="str">
        <f>(Misc!C51)</f>
        <v>2003-2012</v>
      </c>
      <c r="D1606" s="59" t="str">
        <f>(Misc!D51)</f>
        <v>FF11</v>
      </c>
      <c r="E1606" s="8" t="str">
        <f>(Misc!E51)</f>
        <v>Tarmac</v>
      </c>
      <c r="F1606" s="8" t="str">
        <f>(Misc!F51)</f>
        <v>11M010035033TM</v>
      </c>
      <c r="G1606" s="14">
        <f>(Misc!G51)</f>
        <v>34</v>
      </c>
      <c r="H1606" s="12" t="str">
        <f>(Misc!H51)</f>
        <v>20"</v>
      </c>
      <c r="I1606" s="12" t="str">
        <f>(Misc!I51)</f>
        <v>10.0"</v>
      </c>
      <c r="J1606" s="12" t="str">
        <f>(Misc!J51)</f>
        <v>35</v>
      </c>
      <c r="K1606" s="8" t="str">
        <f>(Misc!K51)</f>
        <v>5x114.3</v>
      </c>
      <c r="L1606" s="8">
        <f>(Misc!L51)</f>
        <v>70.599999999999994</v>
      </c>
      <c r="M1606" s="8" t="str">
        <f>(Misc!M51)</f>
        <v>Medium Offset</v>
      </c>
      <c r="N1606" s="8">
        <f>(Misc!N51)</f>
        <v>0</v>
      </c>
      <c r="O1606" s="9">
        <f>(Misc!O51)</f>
        <v>0</v>
      </c>
      <c r="P1606" s="60" t="str">
        <f>(Misc!P51)</f>
        <v>FF11</v>
      </c>
      <c r="Q1606" s="8" t="str">
        <f>(Misc!Q51)</f>
        <v>11M011050033TM</v>
      </c>
      <c r="R1606" s="14">
        <f>(Misc!R51)</f>
        <v>46</v>
      </c>
      <c r="S1606" s="12" t="str">
        <f>(Misc!S51)</f>
        <v>20"</v>
      </c>
      <c r="T1606" s="12" t="str">
        <f>(Misc!T51)</f>
        <v>11.0"</v>
      </c>
      <c r="U1606" s="12" t="str">
        <f>(Misc!U51)</f>
        <v>50</v>
      </c>
      <c r="V1606" s="12" t="str">
        <f>(Misc!V51)</f>
        <v>5x114.3</v>
      </c>
      <c r="W1606" s="8">
        <f>(Misc!W51)</f>
        <v>70.599999999999994</v>
      </c>
      <c r="X1606" s="8" t="str">
        <f>(Misc!X51)</f>
        <v>Medium Offset</v>
      </c>
      <c r="Y1606" s="8">
        <f>(Misc!Y51)</f>
        <v>0</v>
      </c>
      <c r="Z1606" s="9">
        <f>(Misc!Z51)</f>
        <v>0</v>
      </c>
      <c r="AA1606" s="8">
        <f>(Misc!AA51)</f>
        <v>0</v>
      </c>
      <c r="AB1606" s="8">
        <f>(Misc!AB51)</f>
        <v>0</v>
      </c>
      <c r="AC1606" s="8">
        <f>(Misc!AC51)</f>
        <v>0</v>
      </c>
      <c r="AD1606" s="8">
        <f>(Misc!AD51)</f>
        <v>0</v>
      </c>
    </row>
    <row r="1607" spans="1:30" x14ac:dyDescent="0.25">
      <c r="A1607" s="7" t="s">
        <v>2011</v>
      </c>
      <c r="B1607" s="8" t="str">
        <f>(Misc!B52)</f>
        <v>Quattroporte</v>
      </c>
      <c r="C1607" s="9" t="str">
        <f>(Misc!C52)</f>
        <v>2003-2012</v>
      </c>
      <c r="D1607" s="59" t="str">
        <f>(Misc!D52)</f>
        <v>FF11</v>
      </c>
      <c r="E1607" s="8" t="str">
        <f>(Misc!E52)</f>
        <v>Liquid Metal</v>
      </c>
      <c r="F1607" s="8" t="str">
        <f>(Misc!F52)</f>
        <v>11M010035033LM</v>
      </c>
      <c r="G1607" s="14">
        <f>(Misc!G52)</f>
        <v>30</v>
      </c>
      <c r="H1607" s="12" t="str">
        <f>(Misc!H52)</f>
        <v>20"</v>
      </c>
      <c r="I1607" s="12" t="str">
        <f>(Misc!I52)</f>
        <v>10.0"</v>
      </c>
      <c r="J1607" s="12" t="str">
        <f>(Misc!J52)</f>
        <v>35</v>
      </c>
      <c r="K1607" s="8" t="str">
        <f>(Misc!K52)</f>
        <v>5x114.3</v>
      </c>
      <c r="L1607" s="8">
        <f>(Misc!L52)</f>
        <v>70.599999999999994</v>
      </c>
      <c r="M1607" s="8" t="str">
        <f>(Misc!M52)</f>
        <v>Medium Offset</v>
      </c>
      <c r="N1607" s="8">
        <f>(Misc!N52)</f>
        <v>0</v>
      </c>
      <c r="O1607" s="9">
        <f>(Misc!O52)</f>
        <v>0</v>
      </c>
      <c r="P1607" s="60" t="str">
        <f>(Misc!P52)</f>
        <v>FF11</v>
      </c>
      <c r="Q1607" s="8" t="str">
        <f>(Misc!Q52)</f>
        <v>11M011050033LM</v>
      </c>
      <c r="R1607" s="14">
        <f>(Misc!R52)</f>
        <v>38</v>
      </c>
      <c r="S1607" s="12" t="str">
        <f>(Misc!S52)</f>
        <v>20"</v>
      </c>
      <c r="T1607" s="12" t="str">
        <f>(Misc!T52)</f>
        <v>11.0"</v>
      </c>
      <c r="U1607" s="12" t="str">
        <f>(Misc!U52)</f>
        <v>50</v>
      </c>
      <c r="V1607" s="12" t="str">
        <f>(Misc!V52)</f>
        <v>5x114.3</v>
      </c>
      <c r="W1607" s="8">
        <f>(Misc!W52)</f>
        <v>70.599999999999994</v>
      </c>
      <c r="X1607" s="8" t="str">
        <f>(Misc!X52)</f>
        <v>Medium Offset</v>
      </c>
      <c r="Y1607" s="8">
        <f>(Misc!Y52)</f>
        <v>0</v>
      </c>
      <c r="Z1607" s="9">
        <f>(Misc!Z52)</f>
        <v>0</v>
      </c>
      <c r="AA1607" s="8">
        <f>(Misc!AA52)</f>
        <v>0</v>
      </c>
      <c r="AB1607" s="8">
        <f>(Misc!AB52)</f>
        <v>0</v>
      </c>
      <c r="AC1607" s="8">
        <f>(Misc!AC52)</f>
        <v>0</v>
      </c>
      <c r="AD1607" s="8">
        <f>(Misc!AD52)</f>
        <v>0</v>
      </c>
    </row>
    <row r="1608" spans="1:30" x14ac:dyDescent="0.25">
      <c r="A1608" s="7" t="s">
        <v>2011</v>
      </c>
      <c r="B1608" s="8" t="str">
        <f>(Misc!B53)</f>
        <v>Mazda6</v>
      </c>
      <c r="C1608" s="9" t="str">
        <f>(Misc!C53)</f>
        <v>2016-2020</v>
      </c>
      <c r="D1608" s="59" t="str">
        <f>(Misc!D53)</f>
        <v>FF10</v>
      </c>
      <c r="E1608" s="8" t="str">
        <f>(Misc!E53)</f>
        <v>Liquid Metal</v>
      </c>
      <c r="F1608" s="8" t="str">
        <f>(Misc!F53)</f>
        <v>10M009035083LM</v>
      </c>
      <c r="G1608" s="14">
        <f>(Misc!G53)</f>
        <v>10</v>
      </c>
      <c r="H1608" s="12" t="str">
        <f>(Misc!H53)</f>
        <v>20"</v>
      </c>
      <c r="I1608" s="12" t="str">
        <f>(Misc!I53)</f>
        <v>9.0"</v>
      </c>
      <c r="J1608" s="12" t="str">
        <f>(Misc!J53)</f>
        <v>35</v>
      </c>
      <c r="K1608" s="8" t="str">
        <f>(Misc!K53)</f>
        <v>5x114.3</v>
      </c>
      <c r="L1608" s="8">
        <f>(Misc!L53)</f>
        <v>73.099999999999994</v>
      </c>
      <c r="M1608" s="8" t="str">
        <f>(Misc!M53)</f>
        <v>Medium Offset</v>
      </c>
      <c r="N1608" s="8">
        <f>(Misc!N53)</f>
        <v>0</v>
      </c>
      <c r="O1608" s="9" t="str">
        <f>(Misc!O53)</f>
        <v>245/35-20</v>
      </c>
      <c r="P1608" s="60" t="str">
        <f>(Misc!P53)</f>
        <v>FF10</v>
      </c>
      <c r="Q1608" s="8" t="str">
        <f>(Misc!Q53)</f>
        <v>10M009035083LM</v>
      </c>
      <c r="R1608" s="14">
        <f>(Misc!R53)</f>
        <v>10</v>
      </c>
      <c r="S1608" s="12" t="str">
        <f>(Misc!S53)</f>
        <v>20"</v>
      </c>
      <c r="T1608" s="12" t="str">
        <f>(Misc!T53)</f>
        <v>9.0"</v>
      </c>
      <c r="U1608" s="12" t="str">
        <f>(Misc!U53)</f>
        <v>35</v>
      </c>
      <c r="V1608" s="12" t="str">
        <f>(Misc!V53)</f>
        <v>5x114.3</v>
      </c>
      <c r="W1608" s="8">
        <f>(Misc!W53)</f>
        <v>73.099999999999994</v>
      </c>
      <c r="X1608" s="8" t="str">
        <f>(Misc!X53)</f>
        <v>Medium Offset</v>
      </c>
      <c r="Y1608" s="8">
        <f>(Misc!Y53)</f>
        <v>0</v>
      </c>
      <c r="Z1608" s="9" t="str">
        <f>(Misc!Z53)</f>
        <v>245/35-20</v>
      </c>
      <c r="AA1608" s="8">
        <f>(Misc!AA53)</f>
        <v>0</v>
      </c>
      <c r="AB1608" s="8">
        <f>(Misc!AB53)</f>
        <v>0</v>
      </c>
      <c r="AC1608" s="8">
        <f>(Misc!AC53)</f>
        <v>0</v>
      </c>
      <c r="AD1608" s="8">
        <f>(Misc!AD53)</f>
        <v>0</v>
      </c>
    </row>
    <row r="1609" spans="1:30" x14ac:dyDescent="0.25">
      <c r="A1609" s="7" t="s">
        <v>2011</v>
      </c>
      <c r="B1609" s="8" t="e">
        <f>(Misc!#REF!)</f>
        <v>#REF!</v>
      </c>
      <c r="C1609" s="9" t="e">
        <f>(Misc!#REF!)</f>
        <v>#REF!</v>
      </c>
      <c r="D1609" s="59" t="e">
        <f>(Misc!#REF!)</f>
        <v>#REF!</v>
      </c>
      <c r="E1609" s="8" t="e">
        <f>(Misc!#REF!)</f>
        <v>#REF!</v>
      </c>
      <c r="F1609" s="8" t="e">
        <f>(Misc!#REF!)</f>
        <v>#REF!</v>
      </c>
      <c r="G1609" s="14" t="e">
        <f>(Misc!#REF!)</f>
        <v>#REF!</v>
      </c>
      <c r="H1609" s="12" t="e">
        <f>(Misc!#REF!)</f>
        <v>#REF!</v>
      </c>
      <c r="I1609" s="12" t="e">
        <f>(Misc!#REF!)</f>
        <v>#REF!</v>
      </c>
      <c r="J1609" s="12" t="e">
        <f>(Misc!#REF!)</f>
        <v>#REF!</v>
      </c>
      <c r="K1609" s="8" t="e">
        <f>(Misc!#REF!)</f>
        <v>#REF!</v>
      </c>
      <c r="L1609" s="8" t="e">
        <f>(Misc!#REF!)</f>
        <v>#REF!</v>
      </c>
      <c r="M1609" s="8" t="e">
        <f>(Misc!#REF!)</f>
        <v>#REF!</v>
      </c>
      <c r="N1609" s="8" t="e">
        <f>(Misc!#REF!)</f>
        <v>#REF!</v>
      </c>
      <c r="O1609" s="9" t="e">
        <f>(Misc!#REF!)</f>
        <v>#REF!</v>
      </c>
      <c r="P1609" s="60" t="e">
        <f>(Misc!#REF!)</f>
        <v>#REF!</v>
      </c>
      <c r="Q1609" s="8" t="e">
        <f>(Misc!#REF!)</f>
        <v>#REF!</v>
      </c>
      <c r="R1609" s="14" t="e">
        <f>(Misc!#REF!)</f>
        <v>#REF!</v>
      </c>
      <c r="S1609" s="12" t="e">
        <f>(Misc!#REF!)</f>
        <v>#REF!</v>
      </c>
      <c r="T1609" s="12" t="e">
        <f>(Misc!#REF!)</f>
        <v>#REF!</v>
      </c>
      <c r="U1609" s="12" t="e">
        <f>(Misc!#REF!)</f>
        <v>#REF!</v>
      </c>
      <c r="V1609" s="12" t="e">
        <f>(Misc!#REF!)</f>
        <v>#REF!</v>
      </c>
      <c r="W1609" s="8" t="e">
        <f>(Misc!#REF!)</f>
        <v>#REF!</v>
      </c>
      <c r="X1609" s="8" t="e">
        <f>(Misc!#REF!)</f>
        <v>#REF!</v>
      </c>
      <c r="Y1609" s="8" t="e">
        <f>(Misc!#REF!)</f>
        <v>#REF!</v>
      </c>
      <c r="Z1609" s="9" t="e">
        <f>(Misc!#REF!)</f>
        <v>#REF!</v>
      </c>
      <c r="AA1609" s="8" t="e">
        <f>(Misc!#REF!)</f>
        <v>#REF!</v>
      </c>
      <c r="AB1609" s="8" t="e">
        <f>(Misc!#REF!)</f>
        <v>#REF!</v>
      </c>
      <c r="AC1609" s="8" t="e">
        <f>(Misc!#REF!)</f>
        <v>#REF!</v>
      </c>
      <c r="AD1609" s="8" t="e">
        <f>(Misc!#REF!)</f>
        <v>#REF!</v>
      </c>
    </row>
    <row r="1610" spans="1:30" x14ac:dyDescent="0.25">
      <c r="A1610" s="7" t="s">
        <v>2011</v>
      </c>
      <c r="B1610" s="8" t="e">
        <f>(Misc!#REF!)</f>
        <v>#REF!</v>
      </c>
      <c r="C1610" s="9" t="e">
        <f>(Misc!#REF!)</f>
        <v>#REF!</v>
      </c>
      <c r="D1610" s="59" t="e">
        <f>(Misc!#REF!)</f>
        <v>#REF!</v>
      </c>
      <c r="E1610" s="8" t="e">
        <f>(Misc!#REF!)</f>
        <v>#REF!</v>
      </c>
      <c r="F1610" s="8" t="e">
        <f>(Misc!#REF!)</f>
        <v>#REF!</v>
      </c>
      <c r="G1610" s="14" t="e">
        <f>(Misc!#REF!)</f>
        <v>#REF!</v>
      </c>
      <c r="H1610" s="12" t="e">
        <f>(Misc!#REF!)</f>
        <v>#REF!</v>
      </c>
      <c r="I1610" s="12" t="e">
        <f>(Misc!#REF!)</f>
        <v>#REF!</v>
      </c>
      <c r="J1610" s="12" t="e">
        <f>(Misc!#REF!)</f>
        <v>#REF!</v>
      </c>
      <c r="K1610" s="8" t="e">
        <f>(Misc!#REF!)</f>
        <v>#REF!</v>
      </c>
      <c r="L1610" s="8" t="e">
        <f>(Misc!#REF!)</f>
        <v>#REF!</v>
      </c>
      <c r="M1610" s="8" t="e">
        <f>(Misc!#REF!)</f>
        <v>#REF!</v>
      </c>
      <c r="N1610" s="8" t="e">
        <f>(Misc!#REF!)</f>
        <v>#REF!</v>
      </c>
      <c r="O1610" s="9" t="e">
        <f>(Misc!#REF!)</f>
        <v>#REF!</v>
      </c>
      <c r="P1610" s="60" t="e">
        <f>(Misc!#REF!)</f>
        <v>#REF!</v>
      </c>
      <c r="Q1610" s="8" t="e">
        <f>(Misc!#REF!)</f>
        <v>#REF!</v>
      </c>
      <c r="R1610" s="14" t="e">
        <f>(Misc!#REF!)</f>
        <v>#REF!</v>
      </c>
      <c r="S1610" s="12" t="e">
        <f>(Misc!#REF!)</f>
        <v>#REF!</v>
      </c>
      <c r="T1610" s="12" t="e">
        <f>(Misc!#REF!)</f>
        <v>#REF!</v>
      </c>
      <c r="U1610" s="12" t="e">
        <f>(Misc!#REF!)</f>
        <v>#REF!</v>
      </c>
      <c r="V1610" s="12" t="e">
        <f>(Misc!#REF!)</f>
        <v>#REF!</v>
      </c>
      <c r="W1610" s="8" t="e">
        <f>(Misc!#REF!)</f>
        <v>#REF!</v>
      </c>
      <c r="X1610" s="8" t="e">
        <f>(Misc!#REF!)</f>
        <v>#REF!</v>
      </c>
      <c r="Y1610" s="8" t="e">
        <f>(Misc!#REF!)</f>
        <v>#REF!</v>
      </c>
      <c r="Z1610" s="9" t="e">
        <f>(Misc!#REF!)</f>
        <v>#REF!</v>
      </c>
      <c r="AA1610" s="8" t="e">
        <f>(Misc!#REF!)</f>
        <v>#REF!</v>
      </c>
      <c r="AB1610" s="8" t="e">
        <f>(Misc!#REF!)</f>
        <v>#REF!</v>
      </c>
      <c r="AC1610" s="8" t="e">
        <f>(Misc!#REF!)</f>
        <v>#REF!</v>
      </c>
      <c r="AD1610" s="8" t="e">
        <f>(Misc!#REF!)</f>
        <v>#REF!</v>
      </c>
    </row>
    <row r="1611" spans="1:30" x14ac:dyDescent="0.25">
      <c r="A1611" s="7" t="s">
        <v>2011</v>
      </c>
      <c r="B1611" s="8" t="str">
        <f>(Misc!B54)</f>
        <v>Mazda6</v>
      </c>
      <c r="C1611" s="9" t="str">
        <f>(Misc!C54)</f>
        <v>2016-2020</v>
      </c>
      <c r="D1611" s="59" t="str">
        <f>(Misc!D54)</f>
        <v>FF10</v>
      </c>
      <c r="E1611" s="8" t="str">
        <f>(Misc!E54)</f>
        <v>Tarmac</v>
      </c>
      <c r="F1611" s="8" t="str">
        <f>(Misc!F54)</f>
        <v>10M009035083TM</v>
      </c>
      <c r="G1611" s="14">
        <f>(Misc!G54)</f>
        <v>7</v>
      </c>
      <c r="H1611" s="12" t="str">
        <f>(Misc!H54)</f>
        <v>20"</v>
      </c>
      <c r="I1611" s="12" t="str">
        <f>(Misc!I54)</f>
        <v>9.0"</v>
      </c>
      <c r="J1611" s="12" t="str">
        <f>(Misc!J54)</f>
        <v>35</v>
      </c>
      <c r="K1611" s="8" t="str">
        <f>(Misc!K54)</f>
        <v>5x114.3</v>
      </c>
      <c r="L1611" s="8">
        <f>(Misc!L54)</f>
        <v>73.099999999999994</v>
      </c>
      <c r="M1611" s="8" t="str">
        <f>(Misc!M54)</f>
        <v>Medium Offset</v>
      </c>
      <c r="N1611" s="8">
        <f>(Misc!N54)</f>
        <v>0</v>
      </c>
      <c r="O1611" s="9" t="str">
        <f>(Misc!O54)</f>
        <v>245/35-20</v>
      </c>
      <c r="P1611" s="60" t="str">
        <f>(Misc!P54)</f>
        <v>FF10</v>
      </c>
      <c r="Q1611" s="8" t="str">
        <f>(Misc!Q54)</f>
        <v>10M009035083TM</v>
      </c>
      <c r="R1611" s="14">
        <f>(Misc!R54)</f>
        <v>7</v>
      </c>
      <c r="S1611" s="12" t="str">
        <f>(Misc!S54)</f>
        <v>20"</v>
      </c>
      <c r="T1611" s="12" t="str">
        <f>(Misc!T54)</f>
        <v>9.0"</v>
      </c>
      <c r="U1611" s="12" t="str">
        <f>(Misc!U54)</f>
        <v>35</v>
      </c>
      <c r="V1611" s="12" t="str">
        <f>(Misc!V54)</f>
        <v>5x114.3</v>
      </c>
      <c r="W1611" s="8">
        <f>(Misc!W54)</f>
        <v>73.099999999999994</v>
      </c>
      <c r="X1611" s="8" t="str">
        <f>(Misc!X54)</f>
        <v>Medium Offset</v>
      </c>
      <c r="Y1611" s="8">
        <f>(Misc!Y54)</f>
        <v>0</v>
      </c>
      <c r="Z1611" s="9" t="str">
        <f>(Misc!Z54)</f>
        <v>245/35-20</v>
      </c>
      <c r="AA1611" s="8">
        <f>(Misc!AA54)</f>
        <v>0</v>
      </c>
      <c r="AB1611" s="8">
        <f>(Misc!AB54)</f>
        <v>0</v>
      </c>
      <c r="AC1611" s="8">
        <f>(Misc!AC54)</f>
        <v>0</v>
      </c>
      <c r="AD1611" s="8">
        <f>(Misc!AD54)</f>
        <v>0</v>
      </c>
    </row>
    <row r="1612" spans="1:30" x14ac:dyDescent="0.25">
      <c r="A1612" s="7" t="s">
        <v>2011</v>
      </c>
      <c r="B1612" s="8" t="str">
        <f>(Misc!B55)</f>
        <v>Mazda6</v>
      </c>
      <c r="C1612" s="9" t="str">
        <f>(Misc!C55)</f>
        <v>2016-2020</v>
      </c>
      <c r="D1612" s="59" t="str">
        <f>(Misc!D55)</f>
        <v>FF10</v>
      </c>
      <c r="E1612" s="8" t="str">
        <f>(Misc!E55)</f>
        <v>Raw</v>
      </c>
      <c r="F1612" s="8" t="str">
        <f>(Misc!F55)</f>
        <v>10M009035083RW</v>
      </c>
      <c r="G1612" s="14">
        <f>(Misc!G55)</f>
        <v>12</v>
      </c>
      <c r="H1612" s="12" t="str">
        <f>(Misc!H55)</f>
        <v>20"</v>
      </c>
      <c r="I1612" s="12" t="str">
        <f>(Misc!I55)</f>
        <v>9.0"</v>
      </c>
      <c r="J1612" s="12" t="str">
        <f>(Misc!J55)</f>
        <v>35</v>
      </c>
      <c r="K1612" s="8" t="str">
        <f>(Misc!K55)</f>
        <v>5x114.3</v>
      </c>
      <c r="L1612" s="8">
        <f>(Misc!L55)</f>
        <v>73.099999999999994</v>
      </c>
      <c r="M1612" s="8" t="str">
        <f>(Misc!M55)</f>
        <v>Medium Offset</v>
      </c>
      <c r="N1612" s="8">
        <f>(Misc!N55)</f>
        <v>0</v>
      </c>
      <c r="O1612" s="9" t="str">
        <f>(Misc!O55)</f>
        <v>245/35-20</v>
      </c>
      <c r="P1612" s="60" t="str">
        <f>(Misc!P55)</f>
        <v>FF10</v>
      </c>
      <c r="Q1612" s="8" t="str">
        <f>(Misc!Q55)</f>
        <v>10M009035083RW</v>
      </c>
      <c r="R1612" s="14">
        <f>(Misc!R55)</f>
        <v>12</v>
      </c>
      <c r="S1612" s="12" t="str">
        <f>(Misc!S55)</f>
        <v>20"</v>
      </c>
      <c r="T1612" s="12" t="str">
        <f>(Misc!T55)</f>
        <v>9.0"</v>
      </c>
      <c r="U1612" s="12" t="str">
        <f>(Misc!U55)</f>
        <v>35</v>
      </c>
      <c r="V1612" s="12" t="str">
        <f>(Misc!V55)</f>
        <v>5x114.3</v>
      </c>
      <c r="W1612" s="8">
        <f>(Misc!W55)</f>
        <v>73.099999999999994</v>
      </c>
      <c r="X1612" s="8" t="str">
        <f>(Misc!X55)</f>
        <v>Medium Offset</v>
      </c>
      <c r="Y1612" s="8">
        <f>(Misc!Y55)</f>
        <v>0</v>
      </c>
      <c r="Z1612" s="9" t="str">
        <f>(Misc!Z55)</f>
        <v>245/35-20</v>
      </c>
      <c r="AA1612" s="8">
        <f>(Misc!AA55)</f>
        <v>0</v>
      </c>
      <c r="AB1612" s="8">
        <f>(Misc!AB55)</f>
        <v>0</v>
      </c>
      <c r="AC1612" s="8">
        <f>(Misc!AC55)</f>
        <v>0</v>
      </c>
      <c r="AD1612" s="8">
        <f>(Misc!AD55)</f>
        <v>0</v>
      </c>
    </row>
    <row r="1613" spans="1:30" x14ac:dyDescent="0.25">
      <c r="A1613" s="7" t="s">
        <v>2011</v>
      </c>
      <c r="B1613" s="8" t="str">
        <f>(Misc!B56)</f>
        <v>Mazda6</v>
      </c>
      <c r="C1613" s="9" t="str">
        <f>(Misc!C56)</f>
        <v>2016-2020</v>
      </c>
      <c r="D1613" s="59" t="str">
        <f>(Misc!D56)</f>
        <v>FF11</v>
      </c>
      <c r="E1613" s="8" t="str">
        <f>(Misc!E56)</f>
        <v>Liquid Metal</v>
      </c>
      <c r="F1613" s="8" t="str">
        <f>(Misc!F56)</f>
        <v>11M009035083LM</v>
      </c>
      <c r="G1613" s="14">
        <f>(Misc!G56)</f>
        <v>6</v>
      </c>
      <c r="H1613" s="12" t="str">
        <f>(Misc!H56)</f>
        <v>20"</v>
      </c>
      <c r="I1613" s="12" t="str">
        <f>(Misc!I56)</f>
        <v>9.0"</v>
      </c>
      <c r="J1613" s="12" t="str">
        <f>(Misc!J56)</f>
        <v>35</v>
      </c>
      <c r="K1613" s="8" t="str">
        <f>(Misc!K56)</f>
        <v>5x114.3</v>
      </c>
      <c r="L1613" s="8">
        <f>(Misc!L56)</f>
        <v>73.099999999999994</v>
      </c>
      <c r="M1613" s="8" t="str">
        <f>(Misc!M56)</f>
        <v>Medium Offset</v>
      </c>
      <c r="N1613" s="8">
        <f>(Misc!N56)</f>
        <v>0</v>
      </c>
      <c r="O1613" s="9" t="str">
        <f>(Misc!O56)</f>
        <v>245/35-20</v>
      </c>
      <c r="P1613" s="60" t="str">
        <f>(Misc!P56)</f>
        <v>FF11</v>
      </c>
      <c r="Q1613" s="8" t="str">
        <f>(Misc!Q56)</f>
        <v>11M009035083LM</v>
      </c>
      <c r="R1613" s="14">
        <f>(Misc!R56)</f>
        <v>6</v>
      </c>
      <c r="S1613" s="12" t="str">
        <f>(Misc!S56)</f>
        <v>20"</v>
      </c>
      <c r="T1613" s="12" t="str">
        <f>(Misc!T56)</f>
        <v>9.0"</v>
      </c>
      <c r="U1613" s="12" t="str">
        <f>(Misc!U56)</f>
        <v>35</v>
      </c>
      <c r="V1613" s="12" t="str">
        <f>(Misc!V56)</f>
        <v>5x114.3</v>
      </c>
      <c r="W1613" s="8">
        <f>(Misc!W56)</f>
        <v>73.099999999999994</v>
      </c>
      <c r="X1613" s="8" t="str">
        <f>(Misc!X56)</f>
        <v>Medium Offset</v>
      </c>
      <c r="Y1613" s="8">
        <f>(Misc!Y56)</f>
        <v>0</v>
      </c>
      <c r="Z1613" s="9" t="str">
        <f>(Misc!Z56)</f>
        <v>245/35-20</v>
      </c>
      <c r="AA1613" s="8">
        <f>(Misc!AA56)</f>
        <v>0</v>
      </c>
      <c r="AB1613" s="8">
        <f>(Misc!AB56)</f>
        <v>0</v>
      </c>
      <c r="AC1613" s="8">
        <f>(Misc!AC56)</f>
        <v>0</v>
      </c>
      <c r="AD1613" s="8">
        <f>(Misc!AD56)</f>
        <v>0</v>
      </c>
    </row>
    <row r="1614" spans="1:30" x14ac:dyDescent="0.25">
      <c r="A1614" s="7" t="s">
        <v>2011</v>
      </c>
      <c r="B1614" s="8" t="str">
        <f>(Misc!B57)</f>
        <v>Mazda6</v>
      </c>
      <c r="C1614" s="9" t="str">
        <f>(Misc!C57)</f>
        <v>2016-2020</v>
      </c>
      <c r="D1614" s="59" t="str">
        <f>(Misc!D57)</f>
        <v>FF11</v>
      </c>
      <c r="E1614" s="8" t="str">
        <f>(Misc!E57)</f>
        <v>Tarmac</v>
      </c>
      <c r="F1614" s="8" t="str">
        <f>(Misc!F57)</f>
        <v>11M009035083TM</v>
      </c>
      <c r="G1614" s="14">
        <f>(Misc!G57)</f>
        <v>7</v>
      </c>
      <c r="H1614" s="12" t="str">
        <f>(Misc!H57)</f>
        <v>20"</v>
      </c>
      <c r="I1614" s="12" t="str">
        <f>(Misc!I57)</f>
        <v>9.0"</v>
      </c>
      <c r="J1614" s="12" t="str">
        <f>(Misc!J57)</f>
        <v>35</v>
      </c>
      <c r="K1614" s="8" t="str">
        <f>(Misc!K57)</f>
        <v>5x114.3</v>
      </c>
      <c r="L1614" s="8">
        <f>(Misc!L57)</f>
        <v>73.099999999999994</v>
      </c>
      <c r="M1614" s="8" t="str">
        <f>(Misc!M57)</f>
        <v>Medium Offset</v>
      </c>
      <c r="N1614" s="8">
        <f>(Misc!N57)</f>
        <v>0</v>
      </c>
      <c r="O1614" s="9" t="str">
        <f>(Misc!O57)</f>
        <v>245/35-20</v>
      </c>
      <c r="P1614" s="60" t="str">
        <f>(Misc!P57)</f>
        <v>FF11</v>
      </c>
      <c r="Q1614" s="8" t="str">
        <f>(Misc!Q57)</f>
        <v>11M009035083TM</v>
      </c>
      <c r="R1614" s="14">
        <f>(Misc!R57)</f>
        <v>7</v>
      </c>
      <c r="S1614" s="12" t="str">
        <f>(Misc!S57)</f>
        <v>20"</v>
      </c>
      <c r="T1614" s="12" t="str">
        <f>(Misc!T57)</f>
        <v>9.0"</v>
      </c>
      <c r="U1614" s="12" t="str">
        <f>(Misc!U57)</f>
        <v>35</v>
      </c>
      <c r="V1614" s="12" t="str">
        <f>(Misc!V57)</f>
        <v>5x114.3</v>
      </c>
      <c r="W1614" s="8">
        <f>(Misc!W57)</f>
        <v>73.099999999999994</v>
      </c>
      <c r="X1614" s="8" t="str">
        <f>(Misc!X57)</f>
        <v>Medium Offset</v>
      </c>
      <c r="Y1614" s="8">
        <f>(Misc!Y57)</f>
        <v>0</v>
      </c>
      <c r="Z1614" s="9" t="str">
        <f>(Misc!Z57)</f>
        <v>245/35-20</v>
      </c>
      <c r="AA1614" s="8">
        <f>(Misc!AA57)</f>
        <v>0</v>
      </c>
      <c r="AB1614" s="8">
        <f>(Misc!AB57)</f>
        <v>0</v>
      </c>
      <c r="AC1614" s="8">
        <f>(Misc!AC57)</f>
        <v>0</v>
      </c>
      <c r="AD1614" s="8">
        <f>(Misc!AD57)</f>
        <v>0</v>
      </c>
    </row>
    <row r="1615" spans="1:30" x14ac:dyDescent="0.25">
      <c r="A1615" s="7" t="s">
        <v>2011</v>
      </c>
      <c r="B1615" s="8" t="str">
        <f>(Misc!B58)</f>
        <v>Mazda6</v>
      </c>
      <c r="C1615" s="9" t="str">
        <f>(Misc!C58)</f>
        <v>2016-2020</v>
      </c>
      <c r="D1615" s="59" t="str">
        <f>(Misc!D58)</f>
        <v>FF11</v>
      </c>
      <c r="E1615" s="8" t="str">
        <f>(Misc!E58)</f>
        <v>Raw</v>
      </c>
      <c r="F1615" s="8" t="str">
        <f>(Misc!F58)</f>
        <v>11M009035083RW</v>
      </c>
      <c r="G1615" s="14">
        <f>(Misc!G58)</f>
        <v>4</v>
      </c>
      <c r="H1615" s="12" t="str">
        <f>(Misc!H58)</f>
        <v>20"</v>
      </c>
      <c r="I1615" s="12" t="str">
        <f>(Misc!I58)</f>
        <v>9.0"</v>
      </c>
      <c r="J1615" s="12" t="str">
        <f>(Misc!J58)</f>
        <v>35</v>
      </c>
      <c r="K1615" s="8" t="str">
        <f>(Misc!K58)</f>
        <v>5x114.3</v>
      </c>
      <c r="L1615" s="8">
        <f>(Misc!L58)</f>
        <v>73.099999999999994</v>
      </c>
      <c r="M1615" s="8" t="str">
        <f>(Misc!M58)</f>
        <v>Medium Offset</v>
      </c>
      <c r="N1615" s="8">
        <f>(Misc!N58)</f>
        <v>0</v>
      </c>
      <c r="O1615" s="9" t="str">
        <f>(Misc!O58)</f>
        <v>245/35-20</v>
      </c>
      <c r="P1615" s="60" t="str">
        <f>(Misc!P58)</f>
        <v>FF11</v>
      </c>
      <c r="Q1615" s="8" t="str">
        <f>(Misc!Q58)</f>
        <v>11M009035083RW</v>
      </c>
      <c r="R1615" s="14">
        <f>(Misc!R58)</f>
        <v>4</v>
      </c>
      <c r="S1615" s="12" t="str">
        <f>(Misc!S58)</f>
        <v>20"</v>
      </c>
      <c r="T1615" s="12" t="str">
        <f>(Misc!T58)</f>
        <v>9.0"</v>
      </c>
      <c r="U1615" s="12" t="str">
        <f>(Misc!U58)</f>
        <v>35</v>
      </c>
      <c r="V1615" s="12" t="str">
        <f>(Misc!V58)</f>
        <v>5x114.3</v>
      </c>
      <c r="W1615" s="8">
        <f>(Misc!W58)</f>
        <v>73.099999999999994</v>
      </c>
      <c r="X1615" s="8" t="str">
        <f>(Misc!X58)</f>
        <v>Medium Offset</v>
      </c>
      <c r="Y1615" s="8">
        <f>(Misc!Y58)</f>
        <v>0</v>
      </c>
      <c r="Z1615" s="9" t="str">
        <f>(Misc!Z58)</f>
        <v>245/35-20</v>
      </c>
      <c r="AA1615" s="8">
        <f>(Misc!AA58)</f>
        <v>0</v>
      </c>
      <c r="AB1615" s="8">
        <f>(Misc!AB58)</f>
        <v>0</v>
      </c>
      <c r="AC1615" s="8">
        <f>(Misc!AC58)</f>
        <v>0</v>
      </c>
      <c r="AD1615" s="8">
        <f>(Misc!AD58)</f>
        <v>0</v>
      </c>
    </row>
    <row r="1616" spans="1:30" x14ac:dyDescent="0.25">
      <c r="A1616" s="7" t="s">
        <v>2011</v>
      </c>
      <c r="B1616" s="8" t="str">
        <f>(Misc!B59)</f>
        <v>Clubman (S)</v>
      </c>
      <c r="C1616" s="9" t="str">
        <f>(Misc!C59)</f>
        <v>2015-2017</v>
      </c>
      <c r="D1616" s="59" t="str">
        <f>(Misc!D59)</f>
        <v>FF01</v>
      </c>
      <c r="E1616" s="8" t="str">
        <f>(Misc!E59)</f>
        <v>Liquid Silver</v>
      </c>
      <c r="F1616" s="8" t="str">
        <f>(Misc!F59)</f>
        <v>01H908547013LS</v>
      </c>
      <c r="G1616" s="14">
        <f>(Misc!G59)</f>
        <v>1</v>
      </c>
      <c r="H1616" s="12" t="str">
        <f>(Misc!H59)</f>
        <v>19"</v>
      </c>
      <c r="I1616" s="12" t="str">
        <f>(Misc!I59)</f>
        <v>8.5"</v>
      </c>
      <c r="J1616" s="12" t="str">
        <f>(Misc!J59)</f>
        <v>47</v>
      </c>
      <c r="K1616" s="8" t="str">
        <f>(Misc!K59)</f>
        <v>5x112</v>
      </c>
      <c r="L1616" s="8">
        <f>(Misc!L59)</f>
        <v>66.56</v>
      </c>
      <c r="M1616" s="8" t="str">
        <f>(Misc!M59)</f>
        <v>High Offset</v>
      </c>
      <c r="N1616" s="8">
        <f>(Misc!N59)</f>
        <v>0</v>
      </c>
      <c r="O1616" s="9">
        <f>(Misc!O59)</f>
        <v>0</v>
      </c>
      <c r="P1616" s="60" t="str">
        <f>(Misc!P59)</f>
        <v>FF01</v>
      </c>
      <c r="Q1616" s="8" t="str">
        <f>(Misc!Q59)</f>
        <v>01H908547013LS</v>
      </c>
      <c r="R1616" s="14">
        <f>(Misc!R59)</f>
        <v>1</v>
      </c>
      <c r="S1616" s="12" t="str">
        <f>(Misc!S59)</f>
        <v>19"</v>
      </c>
      <c r="T1616" s="12" t="str">
        <f>(Misc!T59)</f>
        <v>8.5"</v>
      </c>
      <c r="U1616" s="12" t="str">
        <f>(Misc!U59)</f>
        <v>47</v>
      </c>
      <c r="V1616" s="12" t="str">
        <f>(Misc!V59)</f>
        <v>5x112</v>
      </c>
      <c r="W1616" s="8">
        <f>(Misc!W59)</f>
        <v>66.56</v>
      </c>
      <c r="X1616" s="8" t="str">
        <f>(Misc!X59)</f>
        <v>High Offset</v>
      </c>
      <c r="Y1616" s="8">
        <f>(Misc!Y59)</f>
        <v>0</v>
      </c>
      <c r="Z1616" s="9">
        <f>(Misc!Z59)</f>
        <v>0</v>
      </c>
      <c r="AA1616" s="8">
        <f>(Misc!AA59)</f>
        <v>0</v>
      </c>
      <c r="AB1616" s="8">
        <f>(Misc!AB59)</f>
        <v>0</v>
      </c>
      <c r="AC1616" s="8">
        <f>(Misc!AC59)</f>
        <v>0</v>
      </c>
      <c r="AD1616" s="8">
        <f>(Misc!AD59)</f>
        <v>0</v>
      </c>
    </row>
    <row r="1617" spans="1:30" x14ac:dyDescent="0.25">
      <c r="A1617" s="7" t="s">
        <v>2011</v>
      </c>
      <c r="B1617" s="8" t="str">
        <f>(Misc!B60)</f>
        <v>Clubman (S)</v>
      </c>
      <c r="C1617" s="9" t="str">
        <f>(Misc!C60)</f>
        <v>2015-2017</v>
      </c>
      <c r="D1617" s="59" t="str">
        <f>(Misc!D60)</f>
        <v>FF01</v>
      </c>
      <c r="E1617" s="8" t="str">
        <f>(Misc!E60)</f>
        <v>Tarmac</v>
      </c>
      <c r="F1617" s="8" t="str">
        <f>(Misc!F60)</f>
        <v>01H908547013TM</v>
      </c>
      <c r="G1617" s="14">
        <f>(Misc!G60)</f>
        <v>10</v>
      </c>
      <c r="H1617" s="12" t="str">
        <f>(Misc!H60)</f>
        <v>19"</v>
      </c>
      <c r="I1617" s="12" t="str">
        <f>(Misc!I60)</f>
        <v>8.5"</v>
      </c>
      <c r="J1617" s="12" t="str">
        <f>(Misc!J60)</f>
        <v>47</v>
      </c>
      <c r="K1617" s="8" t="str">
        <f>(Misc!K60)</f>
        <v>5x112</v>
      </c>
      <c r="L1617" s="8">
        <f>(Misc!L60)</f>
        <v>66.56</v>
      </c>
      <c r="M1617" s="8" t="str">
        <f>(Misc!M60)</f>
        <v>High Offset</v>
      </c>
      <c r="N1617" s="8">
        <f>(Misc!N60)</f>
        <v>0</v>
      </c>
      <c r="O1617" s="9">
        <f>(Misc!O60)</f>
        <v>0</v>
      </c>
      <c r="P1617" s="60" t="str">
        <f>(Misc!P60)</f>
        <v>FF01</v>
      </c>
      <c r="Q1617" s="8" t="str">
        <f>(Misc!Q60)</f>
        <v>01H908547013TM</v>
      </c>
      <c r="R1617" s="14">
        <f>(Misc!R60)</f>
        <v>10</v>
      </c>
      <c r="S1617" s="12" t="str">
        <f>(Misc!S60)</f>
        <v>19"</v>
      </c>
      <c r="T1617" s="12" t="str">
        <f>(Misc!T60)</f>
        <v>8.5"</v>
      </c>
      <c r="U1617" s="12" t="str">
        <f>(Misc!U60)</f>
        <v>47</v>
      </c>
      <c r="V1617" s="12" t="str">
        <f>(Misc!V60)</f>
        <v>5x112</v>
      </c>
      <c r="W1617" s="8">
        <f>(Misc!W60)</f>
        <v>66.56</v>
      </c>
      <c r="X1617" s="8" t="str">
        <f>(Misc!X60)</f>
        <v>High Offset</v>
      </c>
      <c r="Y1617" s="8">
        <f>(Misc!Y60)</f>
        <v>0</v>
      </c>
      <c r="Z1617" s="9">
        <f>(Misc!Z60)</f>
        <v>0</v>
      </c>
      <c r="AA1617" s="8">
        <f>(Misc!AA60)</f>
        <v>0</v>
      </c>
      <c r="AB1617" s="8">
        <f>(Misc!AB60)</f>
        <v>0</v>
      </c>
      <c r="AC1617" s="8">
        <f>(Misc!AC60)</f>
        <v>0</v>
      </c>
      <c r="AD1617" s="8">
        <f>(Misc!AD60)</f>
        <v>0</v>
      </c>
    </row>
    <row r="1618" spans="1:30" x14ac:dyDescent="0.25">
      <c r="A1618" s="7" t="s">
        <v>2011</v>
      </c>
      <c r="B1618" s="8" t="str">
        <f>(Misc!B61)</f>
        <v>Clubman (S)</v>
      </c>
      <c r="C1618" s="9" t="str">
        <f>(Misc!C61)</f>
        <v>2015-2017</v>
      </c>
      <c r="D1618" s="59" t="str">
        <f>(Misc!D61)</f>
        <v>FF04</v>
      </c>
      <c r="E1618" s="8" t="str">
        <f>(Misc!E61)</f>
        <v>Tarmac</v>
      </c>
      <c r="F1618" s="8" t="str">
        <f>(Misc!F61)</f>
        <v>04H908547013TM</v>
      </c>
      <c r="G1618" s="14">
        <f>(Misc!G61)</f>
        <v>17</v>
      </c>
      <c r="H1618" s="12" t="str">
        <f>(Misc!H61)</f>
        <v>19"</v>
      </c>
      <c r="I1618" s="12" t="str">
        <f>(Misc!I61)</f>
        <v>8.5"</v>
      </c>
      <c r="J1618" s="12" t="str">
        <f>(Misc!J61)</f>
        <v>47</v>
      </c>
      <c r="K1618" s="8" t="str">
        <f>(Misc!K61)</f>
        <v>5x112</v>
      </c>
      <c r="L1618" s="8">
        <f>(Misc!L61)</f>
        <v>66.56</v>
      </c>
      <c r="M1618" s="8" t="str">
        <f>(Misc!M61)</f>
        <v>High Offset</v>
      </c>
      <c r="N1618" s="8">
        <f>(Misc!N61)</f>
        <v>0</v>
      </c>
      <c r="O1618" s="9">
        <f>(Misc!O61)</f>
        <v>0</v>
      </c>
      <c r="P1618" s="60" t="str">
        <f>(Misc!P61)</f>
        <v>FF04</v>
      </c>
      <c r="Q1618" s="8" t="str">
        <f>(Misc!Q61)</f>
        <v>04H908547013TM</v>
      </c>
      <c r="R1618" s="14">
        <f>(Misc!R61)</f>
        <v>17</v>
      </c>
      <c r="S1618" s="12" t="str">
        <f>(Misc!S61)</f>
        <v>19"</v>
      </c>
      <c r="T1618" s="12" t="str">
        <f>(Misc!T61)</f>
        <v>8.5"</v>
      </c>
      <c r="U1618" s="12" t="str">
        <f>(Misc!U61)</f>
        <v>47</v>
      </c>
      <c r="V1618" s="12" t="str">
        <f>(Misc!V61)</f>
        <v>5x112</v>
      </c>
      <c r="W1618" s="8">
        <f>(Misc!W61)</f>
        <v>66.56</v>
      </c>
      <c r="X1618" s="8" t="str">
        <f>(Misc!X61)</f>
        <v>High Offset</v>
      </c>
      <c r="Y1618" s="8">
        <f>(Misc!Y61)</f>
        <v>0</v>
      </c>
      <c r="Z1618" s="9">
        <f>(Misc!Z61)</f>
        <v>0</v>
      </c>
      <c r="AA1618" s="8">
        <f>(Misc!AA61)</f>
        <v>0</v>
      </c>
      <c r="AB1618" s="8">
        <f>(Misc!AB61)</f>
        <v>0</v>
      </c>
      <c r="AC1618" s="8">
        <f>(Misc!AC61)</f>
        <v>0</v>
      </c>
      <c r="AD1618" s="8">
        <f>(Misc!AD61)</f>
        <v>0</v>
      </c>
    </row>
    <row r="1619" spans="1:30" x14ac:dyDescent="0.25">
      <c r="A1619" s="7" t="s">
        <v>2011</v>
      </c>
      <c r="B1619" s="8" t="str">
        <f>(Misc!B62)</f>
        <v>Clubman (S)</v>
      </c>
      <c r="C1619" s="9" t="str">
        <f>(Misc!C62)</f>
        <v>2015-2017</v>
      </c>
      <c r="D1619" s="59" t="str">
        <f>(Misc!D62)</f>
        <v>FF04</v>
      </c>
      <c r="E1619" s="8" t="str">
        <f>(Misc!E62)</f>
        <v>Liquid Metal</v>
      </c>
      <c r="F1619" s="8" t="str">
        <f>(Misc!F62)</f>
        <v>04H908547013LM</v>
      </c>
      <c r="G1619" s="14">
        <f>(Misc!G62)</f>
        <v>19</v>
      </c>
      <c r="H1619" s="12" t="str">
        <f>(Misc!H62)</f>
        <v>19"</v>
      </c>
      <c r="I1619" s="12" t="str">
        <f>(Misc!I62)</f>
        <v>8.5"</v>
      </c>
      <c r="J1619" s="12" t="str">
        <f>(Misc!J62)</f>
        <v>47</v>
      </c>
      <c r="K1619" s="8" t="str">
        <f>(Misc!K62)</f>
        <v>5x112</v>
      </c>
      <c r="L1619" s="8">
        <f>(Misc!L62)</f>
        <v>66.56</v>
      </c>
      <c r="M1619" s="8" t="str">
        <f>(Misc!M62)</f>
        <v>High Offset</v>
      </c>
      <c r="N1619" s="8">
        <f>(Misc!N62)</f>
        <v>0</v>
      </c>
      <c r="O1619" s="9">
        <f>(Misc!O62)</f>
        <v>0</v>
      </c>
      <c r="P1619" s="60" t="str">
        <f>(Misc!P62)</f>
        <v>FF04</v>
      </c>
      <c r="Q1619" s="8" t="str">
        <f>(Misc!Q62)</f>
        <v>04H908547013LM</v>
      </c>
      <c r="R1619" s="14">
        <f>(Misc!R62)</f>
        <v>19</v>
      </c>
      <c r="S1619" s="12" t="str">
        <f>(Misc!S62)</f>
        <v>19"</v>
      </c>
      <c r="T1619" s="12" t="str">
        <f>(Misc!T62)</f>
        <v>8.5"</v>
      </c>
      <c r="U1619" s="12" t="str">
        <f>(Misc!U62)</f>
        <v>47</v>
      </c>
      <c r="V1619" s="12" t="str">
        <f>(Misc!V62)</f>
        <v>5x112</v>
      </c>
      <c r="W1619" s="8">
        <f>(Misc!W62)</f>
        <v>66.56</v>
      </c>
      <c r="X1619" s="8" t="str">
        <f>(Misc!X62)</f>
        <v>High Offset</v>
      </c>
      <c r="Y1619" s="8">
        <f>(Misc!Y62)</f>
        <v>0</v>
      </c>
      <c r="Z1619" s="9">
        <f>(Misc!Z62)</f>
        <v>0</v>
      </c>
      <c r="AA1619" s="8">
        <f>(Misc!AA62)</f>
        <v>0</v>
      </c>
      <c r="AB1619" s="8">
        <f>(Misc!AB62)</f>
        <v>0</v>
      </c>
      <c r="AC1619" s="8">
        <f>(Misc!AC62)</f>
        <v>0</v>
      </c>
      <c r="AD1619" s="8">
        <f>(Misc!AD62)</f>
        <v>0</v>
      </c>
    </row>
    <row r="1620" spans="1:30" x14ac:dyDescent="0.25">
      <c r="A1620" s="7" t="s">
        <v>2011</v>
      </c>
      <c r="B1620" s="8" t="str">
        <f>(Misc!B63)</f>
        <v>Clubman (S)</v>
      </c>
      <c r="C1620" s="9" t="str">
        <f>(Misc!C63)</f>
        <v>2015-2017</v>
      </c>
      <c r="D1620" s="59" t="str">
        <f>(Misc!D63)</f>
        <v>FF10</v>
      </c>
      <c r="E1620" s="8" t="str">
        <f>(Misc!E63)</f>
        <v>Tarmac</v>
      </c>
      <c r="F1620" s="8" t="str">
        <f>(Misc!F63)</f>
        <v>10H908547013TM</v>
      </c>
      <c r="G1620" s="14">
        <f>(Misc!G63)</f>
        <v>-3</v>
      </c>
      <c r="H1620" s="12" t="str">
        <f>(Misc!H63)</f>
        <v>19"</v>
      </c>
      <c r="I1620" s="12" t="str">
        <f>(Misc!I63)</f>
        <v>8.5"</v>
      </c>
      <c r="J1620" s="12" t="str">
        <f>(Misc!J63)</f>
        <v>47</v>
      </c>
      <c r="K1620" s="8" t="str">
        <f>(Misc!K63)</f>
        <v>5x112</v>
      </c>
      <c r="L1620" s="8">
        <f>(Misc!L63)</f>
        <v>66.56</v>
      </c>
      <c r="M1620" s="8" t="str">
        <f>(Misc!M63)</f>
        <v>High Offset</v>
      </c>
      <c r="N1620" s="8">
        <f>(Misc!N63)</f>
        <v>0</v>
      </c>
      <c r="O1620" s="9">
        <f>(Misc!O63)</f>
        <v>0</v>
      </c>
      <c r="P1620" s="60" t="str">
        <f>(Misc!P63)</f>
        <v>FF10</v>
      </c>
      <c r="Q1620" s="8" t="str">
        <f>(Misc!Q63)</f>
        <v>10H908547013TM</v>
      </c>
      <c r="R1620" s="14">
        <f>(Misc!R63)</f>
        <v>-3</v>
      </c>
      <c r="S1620" s="12" t="str">
        <f>(Misc!S63)</f>
        <v>19"</v>
      </c>
      <c r="T1620" s="12" t="str">
        <f>(Misc!T63)</f>
        <v>8.5"</v>
      </c>
      <c r="U1620" s="12" t="str">
        <f>(Misc!U63)</f>
        <v>47</v>
      </c>
      <c r="V1620" s="12" t="str">
        <f>(Misc!V63)</f>
        <v>5x112</v>
      </c>
      <c r="W1620" s="8">
        <f>(Misc!W63)</f>
        <v>66.56</v>
      </c>
      <c r="X1620" s="8" t="str">
        <f>(Misc!X63)</f>
        <v>High Offset</v>
      </c>
      <c r="Y1620" s="8">
        <f>(Misc!Y63)</f>
        <v>0</v>
      </c>
      <c r="Z1620" s="9">
        <f>(Misc!Z63)</f>
        <v>0</v>
      </c>
      <c r="AA1620" s="8">
        <f>(Misc!AA63)</f>
        <v>0</v>
      </c>
      <c r="AB1620" s="8">
        <f>(Misc!AB63)</f>
        <v>0</v>
      </c>
      <c r="AC1620" s="8">
        <f>(Misc!AC63)</f>
        <v>0</v>
      </c>
      <c r="AD1620" s="8">
        <f>(Misc!AD63)</f>
        <v>0</v>
      </c>
    </row>
    <row r="1621" spans="1:30" x14ac:dyDescent="0.25">
      <c r="A1621" s="7" t="s">
        <v>2011</v>
      </c>
      <c r="B1621" s="8" t="e">
        <f>(Misc!#REF!)</f>
        <v>#REF!</v>
      </c>
      <c r="C1621" s="9" t="e">
        <f>(Misc!#REF!)</f>
        <v>#REF!</v>
      </c>
      <c r="D1621" s="59" t="e">
        <f>(Misc!#REF!)</f>
        <v>#REF!</v>
      </c>
      <c r="E1621" s="8" t="e">
        <f>(Misc!#REF!)</f>
        <v>#REF!</v>
      </c>
      <c r="F1621" s="8" t="e">
        <f>(Misc!#REF!)</f>
        <v>#REF!</v>
      </c>
      <c r="G1621" s="14" t="e">
        <f>(Misc!#REF!)</f>
        <v>#REF!</v>
      </c>
      <c r="H1621" s="12" t="e">
        <f>(Misc!#REF!)</f>
        <v>#REF!</v>
      </c>
      <c r="I1621" s="12" t="e">
        <f>(Misc!#REF!)</f>
        <v>#REF!</v>
      </c>
      <c r="J1621" s="12" t="e">
        <f>(Misc!#REF!)</f>
        <v>#REF!</v>
      </c>
      <c r="K1621" s="8" t="e">
        <f>(Misc!#REF!)</f>
        <v>#REF!</v>
      </c>
      <c r="L1621" s="8" t="e">
        <f>(Misc!#REF!)</f>
        <v>#REF!</v>
      </c>
      <c r="M1621" s="8" t="e">
        <f>(Misc!#REF!)</f>
        <v>#REF!</v>
      </c>
      <c r="N1621" s="8" t="e">
        <f>(Misc!#REF!)</f>
        <v>#REF!</v>
      </c>
      <c r="O1621" s="9" t="e">
        <f>(Misc!#REF!)</f>
        <v>#REF!</v>
      </c>
      <c r="P1621" s="60" t="e">
        <f>(Misc!#REF!)</f>
        <v>#REF!</v>
      </c>
      <c r="Q1621" s="8" t="e">
        <f>(Misc!#REF!)</f>
        <v>#REF!</v>
      </c>
      <c r="R1621" s="14" t="e">
        <f>(Misc!#REF!)</f>
        <v>#REF!</v>
      </c>
      <c r="S1621" s="12" t="e">
        <f>(Misc!#REF!)</f>
        <v>#REF!</v>
      </c>
      <c r="T1621" s="12" t="e">
        <f>(Misc!#REF!)</f>
        <v>#REF!</v>
      </c>
      <c r="U1621" s="12" t="e">
        <f>(Misc!#REF!)</f>
        <v>#REF!</v>
      </c>
      <c r="V1621" s="12" t="e">
        <f>(Misc!#REF!)</f>
        <v>#REF!</v>
      </c>
      <c r="W1621" s="8" t="e">
        <f>(Misc!#REF!)</f>
        <v>#REF!</v>
      </c>
      <c r="X1621" s="8" t="e">
        <f>(Misc!#REF!)</f>
        <v>#REF!</v>
      </c>
      <c r="Y1621" s="8" t="e">
        <f>(Misc!#REF!)</f>
        <v>#REF!</v>
      </c>
      <c r="Z1621" s="9" t="e">
        <f>(Misc!#REF!)</f>
        <v>#REF!</v>
      </c>
      <c r="AA1621" s="8" t="e">
        <f>(Misc!#REF!)</f>
        <v>#REF!</v>
      </c>
      <c r="AB1621" s="8" t="e">
        <f>(Misc!#REF!)</f>
        <v>#REF!</v>
      </c>
      <c r="AC1621" s="8" t="e">
        <f>(Misc!#REF!)</f>
        <v>#REF!</v>
      </c>
      <c r="AD1621" s="8" t="e">
        <f>(Misc!#REF!)</f>
        <v>#REF!</v>
      </c>
    </row>
    <row r="1622" spans="1:30" x14ac:dyDescent="0.25">
      <c r="A1622" s="7" t="s">
        <v>2011</v>
      </c>
      <c r="B1622" s="8" t="e">
        <f>(Misc!#REF!)</f>
        <v>#REF!</v>
      </c>
      <c r="C1622" s="9" t="e">
        <f>(Misc!#REF!)</f>
        <v>#REF!</v>
      </c>
      <c r="D1622" s="59" t="e">
        <f>(Misc!#REF!)</f>
        <v>#REF!</v>
      </c>
      <c r="E1622" s="8" t="e">
        <f>(Misc!#REF!)</f>
        <v>#REF!</v>
      </c>
      <c r="F1622" s="8" t="e">
        <f>(Misc!#REF!)</f>
        <v>#REF!</v>
      </c>
      <c r="G1622" s="14" t="e">
        <f>(Misc!#REF!)</f>
        <v>#REF!</v>
      </c>
      <c r="H1622" s="12" t="e">
        <f>(Misc!#REF!)</f>
        <v>#REF!</v>
      </c>
      <c r="I1622" s="12" t="e">
        <f>(Misc!#REF!)</f>
        <v>#REF!</v>
      </c>
      <c r="J1622" s="12" t="e">
        <f>(Misc!#REF!)</f>
        <v>#REF!</v>
      </c>
      <c r="K1622" s="8" t="e">
        <f>(Misc!#REF!)</f>
        <v>#REF!</v>
      </c>
      <c r="L1622" s="8" t="e">
        <f>(Misc!#REF!)</f>
        <v>#REF!</v>
      </c>
      <c r="M1622" s="8" t="e">
        <f>(Misc!#REF!)</f>
        <v>#REF!</v>
      </c>
      <c r="N1622" s="8" t="e">
        <f>(Misc!#REF!)</f>
        <v>#REF!</v>
      </c>
      <c r="O1622" s="9" t="e">
        <f>(Misc!#REF!)</f>
        <v>#REF!</v>
      </c>
      <c r="P1622" s="60" t="e">
        <f>(Misc!#REF!)</f>
        <v>#REF!</v>
      </c>
      <c r="Q1622" s="8" t="e">
        <f>(Misc!#REF!)</f>
        <v>#REF!</v>
      </c>
      <c r="R1622" s="14" t="e">
        <f>(Misc!#REF!)</f>
        <v>#REF!</v>
      </c>
      <c r="S1622" s="12" t="e">
        <f>(Misc!#REF!)</f>
        <v>#REF!</v>
      </c>
      <c r="T1622" s="12" t="e">
        <f>(Misc!#REF!)</f>
        <v>#REF!</v>
      </c>
      <c r="U1622" s="12" t="e">
        <f>(Misc!#REF!)</f>
        <v>#REF!</v>
      </c>
      <c r="V1622" s="12" t="e">
        <f>(Misc!#REF!)</f>
        <v>#REF!</v>
      </c>
      <c r="W1622" s="8" t="e">
        <f>(Misc!#REF!)</f>
        <v>#REF!</v>
      </c>
      <c r="X1622" s="8" t="e">
        <f>(Misc!#REF!)</f>
        <v>#REF!</v>
      </c>
      <c r="Y1622" s="8" t="e">
        <f>(Misc!#REF!)</f>
        <v>#REF!</v>
      </c>
      <c r="Z1622" s="9" t="e">
        <f>(Misc!#REF!)</f>
        <v>#REF!</v>
      </c>
      <c r="AA1622" s="8" t="e">
        <f>(Misc!#REF!)</f>
        <v>#REF!</v>
      </c>
      <c r="AB1622" s="8" t="e">
        <f>(Misc!#REF!)</f>
        <v>#REF!</v>
      </c>
      <c r="AC1622" s="8" t="e">
        <f>(Misc!#REF!)</f>
        <v>#REF!</v>
      </c>
      <c r="AD1622" s="8" t="e">
        <f>(Misc!#REF!)</f>
        <v>#REF!</v>
      </c>
    </row>
    <row r="1623" spans="1:30" x14ac:dyDescent="0.25">
      <c r="A1623" s="7" t="s">
        <v>2011</v>
      </c>
      <c r="B1623" s="8" t="str">
        <f>(Misc!B64)</f>
        <v>Clubman (S)</v>
      </c>
      <c r="C1623" s="9" t="str">
        <f>(Misc!C64)</f>
        <v>2015-2017</v>
      </c>
      <c r="D1623" s="59" t="str">
        <f>(Misc!D64)</f>
        <v>FF10</v>
      </c>
      <c r="E1623" s="8" t="str">
        <f>(Misc!E64)</f>
        <v>Liquid Metal</v>
      </c>
      <c r="F1623" s="8" t="str">
        <f>(Misc!F64)</f>
        <v>10H908547013LM</v>
      </c>
      <c r="G1623" s="14">
        <f>(Misc!G64)</f>
        <v>-8</v>
      </c>
      <c r="H1623" s="12" t="str">
        <f>(Misc!H64)</f>
        <v>19"</v>
      </c>
      <c r="I1623" s="12" t="str">
        <f>(Misc!I64)</f>
        <v>8.5"</v>
      </c>
      <c r="J1623" s="12" t="str">
        <f>(Misc!J64)</f>
        <v>47</v>
      </c>
      <c r="K1623" s="8" t="str">
        <f>(Misc!K64)</f>
        <v>5x112</v>
      </c>
      <c r="L1623" s="8">
        <f>(Misc!L64)</f>
        <v>66.56</v>
      </c>
      <c r="M1623" s="8" t="str">
        <f>(Misc!M64)</f>
        <v>High Offset</v>
      </c>
      <c r="N1623" s="8">
        <f>(Misc!N64)</f>
        <v>0</v>
      </c>
      <c r="O1623" s="9">
        <f>(Misc!O64)</f>
        <v>0</v>
      </c>
      <c r="P1623" s="60" t="str">
        <f>(Misc!P64)</f>
        <v>FF10</v>
      </c>
      <c r="Q1623" s="8" t="str">
        <f>(Misc!Q64)</f>
        <v>10H908547013LM</v>
      </c>
      <c r="R1623" s="14">
        <f>(Misc!R64)</f>
        <v>-8</v>
      </c>
      <c r="S1623" s="12" t="str">
        <f>(Misc!S64)</f>
        <v>19"</v>
      </c>
      <c r="T1623" s="12" t="str">
        <f>(Misc!T64)</f>
        <v>8.5"</v>
      </c>
      <c r="U1623" s="12" t="str">
        <f>(Misc!U64)</f>
        <v>47</v>
      </c>
      <c r="V1623" s="12" t="str">
        <f>(Misc!V64)</f>
        <v>5x112</v>
      </c>
      <c r="W1623" s="8">
        <f>(Misc!W64)</f>
        <v>66.56</v>
      </c>
      <c r="X1623" s="8" t="str">
        <f>(Misc!X64)</f>
        <v>High Offset</v>
      </c>
      <c r="Y1623" s="8">
        <f>(Misc!Y64)</f>
        <v>0</v>
      </c>
      <c r="Z1623" s="9">
        <f>(Misc!Z64)</f>
        <v>0</v>
      </c>
      <c r="AA1623" s="8">
        <f>(Misc!AA64)</f>
        <v>0</v>
      </c>
      <c r="AB1623" s="8">
        <f>(Misc!AB64)</f>
        <v>0</v>
      </c>
      <c r="AC1623" s="8">
        <f>(Misc!AC64)</f>
        <v>0</v>
      </c>
      <c r="AD1623" s="8">
        <f>(Misc!AD64)</f>
        <v>0</v>
      </c>
    </row>
    <row r="1624" spans="1:30" x14ac:dyDescent="0.25">
      <c r="A1624" s="7" t="s">
        <v>2011</v>
      </c>
      <c r="B1624" s="8" t="str">
        <f>(Misc!B65)</f>
        <v>Clubman (S)</v>
      </c>
      <c r="C1624" s="9" t="str">
        <f>(Misc!C65)</f>
        <v>2015-2017</v>
      </c>
      <c r="D1624" s="59" t="str">
        <f>(Misc!D65)</f>
        <v>FF11</v>
      </c>
      <c r="E1624" s="8" t="str">
        <f>(Misc!E65)</f>
        <v>Tarmac</v>
      </c>
      <c r="F1624" s="8" t="str">
        <f>(Misc!F65)</f>
        <v>11H908547013TM</v>
      </c>
      <c r="G1624" s="14">
        <f>(Misc!G65)</f>
        <v>4</v>
      </c>
      <c r="H1624" s="12" t="str">
        <f>(Misc!H65)</f>
        <v>19"</v>
      </c>
      <c r="I1624" s="12" t="str">
        <f>(Misc!I65)</f>
        <v>8.5"</v>
      </c>
      <c r="J1624" s="12" t="str">
        <f>(Misc!J65)</f>
        <v>47</v>
      </c>
      <c r="K1624" s="8" t="str">
        <f>(Misc!K65)</f>
        <v>5x112</v>
      </c>
      <c r="L1624" s="8">
        <f>(Misc!L65)</f>
        <v>66.56</v>
      </c>
      <c r="M1624" s="8" t="str">
        <f>(Misc!M65)</f>
        <v>High Offset</v>
      </c>
      <c r="N1624" s="8">
        <f>(Misc!N65)</f>
        <v>0</v>
      </c>
      <c r="O1624" s="9">
        <f>(Misc!O65)</f>
        <v>0</v>
      </c>
      <c r="P1624" s="60" t="str">
        <f>(Misc!P65)</f>
        <v>FF11</v>
      </c>
      <c r="Q1624" s="8" t="str">
        <f>(Misc!Q65)</f>
        <v>11H908547013TM</v>
      </c>
      <c r="R1624" s="14">
        <f>(Misc!R65)</f>
        <v>4</v>
      </c>
      <c r="S1624" s="12" t="str">
        <f>(Misc!S65)</f>
        <v>19"</v>
      </c>
      <c r="T1624" s="12" t="str">
        <f>(Misc!T65)</f>
        <v>8.5"</v>
      </c>
      <c r="U1624" s="12" t="str">
        <f>(Misc!U65)</f>
        <v>47</v>
      </c>
      <c r="V1624" s="12" t="str">
        <f>(Misc!V65)</f>
        <v>5x112</v>
      </c>
      <c r="W1624" s="8">
        <f>(Misc!W65)</f>
        <v>66.56</v>
      </c>
      <c r="X1624" s="8" t="str">
        <f>(Misc!X65)</f>
        <v>High Offset</v>
      </c>
      <c r="Y1624" s="8">
        <f>(Misc!Y65)</f>
        <v>0</v>
      </c>
      <c r="Z1624" s="9">
        <f>(Misc!Z65)</f>
        <v>0</v>
      </c>
      <c r="AA1624" s="8">
        <f>(Misc!AA65)</f>
        <v>0</v>
      </c>
      <c r="AB1624" s="8">
        <f>(Misc!AB65)</f>
        <v>0</v>
      </c>
      <c r="AC1624" s="8">
        <f>(Misc!AC65)</f>
        <v>0</v>
      </c>
      <c r="AD1624" s="8">
        <f>(Misc!AD65)</f>
        <v>0</v>
      </c>
    </row>
    <row r="1625" spans="1:30" x14ac:dyDescent="0.25">
      <c r="A1625" s="7" t="s">
        <v>2011</v>
      </c>
      <c r="B1625" s="8" t="str">
        <f>(Misc!B66)</f>
        <v>Clubman (S)</v>
      </c>
      <c r="C1625" s="9" t="str">
        <f>(Misc!C66)</f>
        <v>2015-2017</v>
      </c>
      <c r="D1625" s="59" t="str">
        <f>(Misc!D66)</f>
        <v>FF11</v>
      </c>
      <c r="E1625" s="8" t="str">
        <f>(Misc!E66)</f>
        <v>Liquid Metal</v>
      </c>
      <c r="F1625" s="8" t="str">
        <f>(Misc!F66)</f>
        <v>11H908547013LM</v>
      </c>
      <c r="G1625" s="14">
        <f>(Misc!G66)</f>
        <v>3</v>
      </c>
      <c r="H1625" s="12" t="str">
        <f>(Misc!H66)</f>
        <v>19"</v>
      </c>
      <c r="I1625" s="12" t="str">
        <f>(Misc!I66)</f>
        <v>8.5"</v>
      </c>
      <c r="J1625" s="12" t="str">
        <f>(Misc!J66)</f>
        <v>47</v>
      </c>
      <c r="K1625" s="8" t="str">
        <f>(Misc!K66)</f>
        <v>5x112</v>
      </c>
      <c r="L1625" s="8">
        <f>(Misc!L66)</f>
        <v>66.56</v>
      </c>
      <c r="M1625" s="8" t="str">
        <f>(Misc!M66)</f>
        <v>High Offset</v>
      </c>
      <c r="N1625" s="8">
        <f>(Misc!N66)</f>
        <v>0</v>
      </c>
      <c r="O1625" s="9">
        <f>(Misc!O66)</f>
        <v>0</v>
      </c>
      <c r="P1625" s="60" t="str">
        <f>(Misc!P66)</f>
        <v>FF11</v>
      </c>
      <c r="Q1625" s="8" t="str">
        <f>(Misc!Q66)</f>
        <v>11H908547013LM</v>
      </c>
      <c r="R1625" s="14">
        <f>(Misc!R66)</f>
        <v>3</v>
      </c>
      <c r="S1625" s="12" t="str">
        <f>(Misc!S66)</f>
        <v>19"</v>
      </c>
      <c r="T1625" s="12" t="str">
        <f>(Misc!T66)</f>
        <v>8.5"</v>
      </c>
      <c r="U1625" s="12" t="str">
        <f>(Misc!U66)</f>
        <v>47</v>
      </c>
      <c r="V1625" s="12" t="str">
        <f>(Misc!V66)</f>
        <v>5x112</v>
      </c>
      <c r="W1625" s="8">
        <f>(Misc!W66)</f>
        <v>66.56</v>
      </c>
      <c r="X1625" s="8" t="str">
        <f>(Misc!X66)</f>
        <v>High Offset</v>
      </c>
      <c r="Y1625" s="8">
        <f>(Misc!Y66)</f>
        <v>0</v>
      </c>
      <c r="Z1625" s="9">
        <f>(Misc!Z66)</f>
        <v>0</v>
      </c>
      <c r="AA1625" s="8">
        <f>(Misc!AA66)</f>
        <v>0</v>
      </c>
      <c r="AB1625" s="8">
        <f>(Misc!AB66)</f>
        <v>0</v>
      </c>
      <c r="AC1625" s="8">
        <f>(Misc!AC66)</f>
        <v>0</v>
      </c>
      <c r="AD1625" s="8">
        <f>(Misc!AD66)</f>
        <v>0</v>
      </c>
    </row>
    <row r="1626" spans="1:30" x14ac:dyDescent="0.25">
      <c r="A1626" s="7" t="s">
        <v>2011</v>
      </c>
      <c r="B1626" s="8" t="str">
        <f>(Misc!B67)</f>
        <v>Clubman (S)</v>
      </c>
      <c r="C1626" s="9" t="str">
        <f>(Misc!C67)</f>
        <v>2015-2017</v>
      </c>
      <c r="D1626" s="59" t="str">
        <f>(Misc!D67)</f>
        <v>FF15</v>
      </c>
      <c r="E1626" s="8" t="str">
        <f>(Misc!E67)</f>
        <v>Tarmac</v>
      </c>
      <c r="F1626" s="8" t="str">
        <f>(Misc!F67)</f>
        <v>15H908547013TM</v>
      </c>
      <c r="G1626" s="14">
        <f>(Misc!G67)</f>
        <v>32</v>
      </c>
      <c r="H1626" s="12" t="str">
        <f>(Misc!H67)</f>
        <v>19"</v>
      </c>
      <c r="I1626" s="12" t="str">
        <f>(Misc!I67)</f>
        <v>8.5"</v>
      </c>
      <c r="J1626" s="12" t="str">
        <f>(Misc!J67)</f>
        <v>47</v>
      </c>
      <c r="K1626" s="8" t="str">
        <f>(Misc!K67)</f>
        <v>5x112</v>
      </c>
      <c r="L1626" s="8">
        <f>(Misc!L67)</f>
        <v>66.56</v>
      </c>
      <c r="M1626" s="8" t="str">
        <f>(Misc!M67)</f>
        <v>High Offset</v>
      </c>
      <c r="N1626" s="8">
        <f>(Misc!N67)</f>
        <v>0</v>
      </c>
      <c r="O1626" s="9">
        <f>(Misc!O67)</f>
        <v>0</v>
      </c>
      <c r="P1626" s="60" t="str">
        <f>(Misc!P67)</f>
        <v>FF15</v>
      </c>
      <c r="Q1626" s="8" t="str">
        <f>(Misc!Q67)</f>
        <v>15H908547013TM</v>
      </c>
      <c r="R1626" s="14">
        <f>(Misc!R67)</f>
        <v>32</v>
      </c>
      <c r="S1626" s="12" t="str">
        <f>(Misc!S67)</f>
        <v>19"</v>
      </c>
      <c r="T1626" s="12" t="str">
        <f>(Misc!T67)</f>
        <v>8.5"</v>
      </c>
      <c r="U1626" s="12" t="str">
        <f>(Misc!U67)</f>
        <v>47</v>
      </c>
      <c r="V1626" s="12" t="str">
        <f>(Misc!V67)</f>
        <v>5x112</v>
      </c>
      <c r="W1626" s="8">
        <f>(Misc!W67)</f>
        <v>66.56</v>
      </c>
      <c r="X1626" s="8" t="str">
        <f>(Misc!X67)</f>
        <v>High Offset</v>
      </c>
      <c r="Y1626" s="8">
        <f>(Misc!Y67)</f>
        <v>0</v>
      </c>
      <c r="Z1626" s="9">
        <f>(Misc!Z67)</f>
        <v>0</v>
      </c>
      <c r="AA1626" s="8">
        <f>(Misc!AA67)</f>
        <v>0</v>
      </c>
      <c r="AB1626" s="8">
        <f>(Misc!AB67)</f>
        <v>0</v>
      </c>
      <c r="AC1626" s="8">
        <f>(Misc!AC67)</f>
        <v>0</v>
      </c>
      <c r="AD1626" s="8">
        <f>(Misc!AD67)</f>
        <v>0</v>
      </c>
    </row>
    <row r="1627" spans="1:30" x14ac:dyDescent="0.25">
      <c r="A1627" s="7" t="s">
        <v>2016</v>
      </c>
      <c r="B1627" s="8" t="str">
        <f>(Misc!B68)</f>
        <v>Clubman (S)</v>
      </c>
      <c r="C1627" s="9" t="str">
        <f>(Misc!C68)</f>
        <v>2015-2017</v>
      </c>
      <c r="D1627" s="59" t="str">
        <f>(Misc!D68)</f>
        <v>FF15</v>
      </c>
      <c r="E1627" s="8" t="str">
        <f>(Misc!E68)</f>
        <v>Liquid Silver</v>
      </c>
      <c r="F1627" s="8" t="str">
        <f>(Misc!F68)</f>
        <v>15H908547013LS</v>
      </c>
      <c r="G1627" s="14">
        <f>(Misc!G68)</f>
        <v>8</v>
      </c>
      <c r="H1627" s="12" t="str">
        <f>(Misc!H68)</f>
        <v>19"</v>
      </c>
      <c r="I1627" s="12" t="str">
        <f>(Misc!I68)</f>
        <v>8.5"</v>
      </c>
      <c r="J1627" s="12" t="str">
        <f>(Misc!J68)</f>
        <v>47</v>
      </c>
      <c r="K1627" s="8" t="str">
        <f>(Misc!K68)</f>
        <v>5x112</v>
      </c>
      <c r="L1627" s="8">
        <f>(Misc!L68)</f>
        <v>66.56</v>
      </c>
      <c r="M1627" s="8" t="str">
        <f>(Misc!M68)</f>
        <v>High Offset</v>
      </c>
      <c r="N1627" s="8">
        <f>(Misc!N68)</f>
        <v>0</v>
      </c>
      <c r="O1627" s="9">
        <f>(Misc!O68)</f>
        <v>0</v>
      </c>
      <c r="P1627" s="60" t="str">
        <f>(Misc!P68)</f>
        <v>FF15</v>
      </c>
      <c r="Q1627" s="8" t="str">
        <f>(Misc!Q68)</f>
        <v>15H908547013LS</v>
      </c>
      <c r="R1627" s="14">
        <f>(Misc!R68)</f>
        <v>8</v>
      </c>
      <c r="S1627" s="12" t="str">
        <f>(Misc!S68)</f>
        <v>19"</v>
      </c>
      <c r="T1627" s="12" t="str">
        <f>(Misc!T68)</f>
        <v>8.5"</v>
      </c>
      <c r="U1627" s="12" t="str">
        <f>(Misc!U68)</f>
        <v>47</v>
      </c>
      <c r="V1627" s="12" t="str">
        <f>(Misc!V68)</f>
        <v>5x112</v>
      </c>
      <c r="W1627" s="8">
        <f>(Misc!W68)</f>
        <v>66.56</v>
      </c>
      <c r="X1627" s="8" t="str">
        <f>(Misc!X68)</f>
        <v>High Offset</v>
      </c>
      <c r="Y1627" s="8">
        <f>(Misc!Y68)</f>
        <v>0</v>
      </c>
      <c r="Z1627" s="9">
        <f>(Misc!Z68)</f>
        <v>0</v>
      </c>
      <c r="AA1627" s="8">
        <f>(Misc!AA68)</f>
        <v>0</v>
      </c>
      <c r="AB1627" s="8">
        <f>(Misc!AB68)</f>
        <v>0</v>
      </c>
      <c r="AC1627" s="8">
        <f>(Misc!AC68)</f>
        <v>0</v>
      </c>
      <c r="AD1627" s="8">
        <f>(Misc!AD68)</f>
        <v>0</v>
      </c>
    </row>
    <row r="1628" spans="1:30" x14ac:dyDescent="0.25">
      <c r="A1628" s="7" t="s">
        <v>2016</v>
      </c>
      <c r="B1628" s="8" t="str">
        <f>(Misc!B69)</f>
        <v>Cooper (S)</v>
      </c>
      <c r="C1628" s="9" t="str">
        <f>(Misc!C69)</f>
        <v>2014-2019</v>
      </c>
      <c r="D1628" s="59" t="str">
        <f>(Misc!D69)</f>
        <v>FF01</v>
      </c>
      <c r="E1628" s="8" t="str">
        <f>(Misc!E69)</f>
        <v>Liquid Silver</v>
      </c>
      <c r="F1628" s="8" t="str">
        <f>(Misc!F69)</f>
        <v>01H908547013LS</v>
      </c>
      <c r="G1628" s="14">
        <f>(Misc!G69)</f>
        <v>1</v>
      </c>
      <c r="H1628" s="12" t="str">
        <f>(Misc!H69)</f>
        <v>19"</v>
      </c>
      <c r="I1628" s="12" t="str">
        <f>(Misc!I69)</f>
        <v>8.5"</v>
      </c>
      <c r="J1628" s="12" t="str">
        <f>(Misc!J69)</f>
        <v>47</v>
      </c>
      <c r="K1628" s="8" t="str">
        <f>(Misc!K69)</f>
        <v>5x112</v>
      </c>
      <c r="L1628" s="8">
        <f>(Misc!L69)</f>
        <v>66.56</v>
      </c>
      <c r="M1628" s="8" t="str">
        <f>(Misc!M69)</f>
        <v>High Offset</v>
      </c>
      <c r="N1628" s="8">
        <f>(Misc!N69)</f>
        <v>0</v>
      </c>
      <c r="O1628" s="9">
        <f>(Misc!O69)</f>
        <v>0</v>
      </c>
      <c r="P1628" s="60" t="str">
        <f>(Misc!P69)</f>
        <v>FF01</v>
      </c>
      <c r="Q1628" s="8" t="str">
        <f>(Misc!Q69)</f>
        <v>01H908547013LS</v>
      </c>
      <c r="R1628" s="14">
        <f>(Misc!R69)</f>
        <v>1</v>
      </c>
      <c r="S1628" s="12" t="str">
        <f>(Misc!S69)</f>
        <v>19"</v>
      </c>
      <c r="T1628" s="12" t="str">
        <f>(Misc!T69)</f>
        <v>8.5"</v>
      </c>
      <c r="U1628" s="12" t="str">
        <f>(Misc!U69)</f>
        <v>47</v>
      </c>
      <c r="V1628" s="12" t="str">
        <f>(Misc!V69)</f>
        <v>5x112</v>
      </c>
      <c r="W1628" s="8">
        <f>(Misc!W69)</f>
        <v>66.56</v>
      </c>
      <c r="X1628" s="8" t="str">
        <f>(Misc!X69)</f>
        <v>High Offset</v>
      </c>
      <c r="Y1628" s="8">
        <f>(Misc!Y69)</f>
        <v>0</v>
      </c>
      <c r="Z1628" s="9">
        <f>(Misc!Z69)</f>
        <v>0</v>
      </c>
      <c r="AA1628" s="8">
        <f>(Misc!AA69)</f>
        <v>0</v>
      </c>
      <c r="AB1628" s="8">
        <f>(Misc!AB69)</f>
        <v>0</v>
      </c>
      <c r="AC1628" s="8">
        <f>(Misc!AC69)</f>
        <v>0</v>
      </c>
      <c r="AD1628" s="8">
        <f>(Misc!AD69)</f>
        <v>0</v>
      </c>
    </row>
    <row r="1629" spans="1:30" x14ac:dyDescent="0.25">
      <c r="A1629" s="7" t="s">
        <v>2016</v>
      </c>
      <c r="B1629" s="8" t="str">
        <f>(Misc!B72)</f>
        <v>Cooper (S)</v>
      </c>
      <c r="C1629" s="9" t="str">
        <f>(Misc!C72)</f>
        <v>2014-2019</v>
      </c>
      <c r="D1629" s="59" t="str">
        <f>(Misc!D72)</f>
        <v>FF04</v>
      </c>
      <c r="E1629" s="8" t="str">
        <f>(Misc!E72)</f>
        <v>Liquid Metal</v>
      </c>
      <c r="F1629" s="8" t="str">
        <f>(Misc!F72)</f>
        <v>04H908547013LM</v>
      </c>
      <c r="G1629" s="14">
        <f>(Misc!G72)</f>
        <v>19</v>
      </c>
      <c r="H1629" s="12" t="str">
        <f>(Misc!H72)</f>
        <v>19"</v>
      </c>
      <c r="I1629" s="12" t="str">
        <f>(Misc!I72)</f>
        <v>8.5"</v>
      </c>
      <c r="J1629" s="12" t="str">
        <f>(Misc!J72)</f>
        <v>47</v>
      </c>
      <c r="K1629" s="8" t="str">
        <f>(Misc!K72)</f>
        <v>5x112</v>
      </c>
      <c r="L1629" s="8">
        <f>(Misc!L72)</f>
        <v>66.56</v>
      </c>
      <c r="M1629" s="8" t="str">
        <f>(Misc!M72)</f>
        <v>High Offset</v>
      </c>
      <c r="N1629" s="8">
        <f>(Misc!N72)</f>
        <v>0</v>
      </c>
      <c r="O1629" s="9">
        <f>(Misc!O72)</f>
        <v>0</v>
      </c>
      <c r="P1629" s="60" t="str">
        <f>(Misc!P72)</f>
        <v>FF04</v>
      </c>
      <c r="Q1629" s="8" t="str">
        <f>(Misc!Q72)</f>
        <v>04H908547013LM</v>
      </c>
      <c r="R1629" s="14">
        <f>(Misc!R72)</f>
        <v>19</v>
      </c>
      <c r="S1629" s="12" t="str">
        <f>(Misc!S72)</f>
        <v>19"</v>
      </c>
      <c r="T1629" s="12" t="str">
        <f>(Misc!T72)</f>
        <v>8.5"</v>
      </c>
      <c r="U1629" s="12" t="str">
        <f>(Misc!U72)</f>
        <v>47</v>
      </c>
      <c r="V1629" s="12" t="str">
        <f>(Misc!V72)</f>
        <v>5x112</v>
      </c>
      <c r="W1629" s="8">
        <f>(Misc!W72)</f>
        <v>66.56</v>
      </c>
      <c r="X1629" s="8" t="str">
        <f>(Misc!X72)</f>
        <v>High Offset</v>
      </c>
      <c r="Y1629" s="8">
        <f>(Misc!Y72)</f>
        <v>0</v>
      </c>
      <c r="Z1629" s="9">
        <f>(Misc!Z72)</f>
        <v>0</v>
      </c>
      <c r="AA1629" s="8">
        <f>(Misc!AA72)</f>
        <v>0</v>
      </c>
      <c r="AB1629" s="8">
        <f>(Misc!AB72)</f>
        <v>0</v>
      </c>
      <c r="AC1629" s="8">
        <f>(Misc!AC72)</f>
        <v>0</v>
      </c>
      <c r="AD1629" s="8">
        <f>(Misc!AD72)</f>
        <v>0</v>
      </c>
    </row>
    <row r="1630" spans="1:30" x14ac:dyDescent="0.25">
      <c r="A1630" s="7" t="s">
        <v>2016</v>
      </c>
      <c r="B1630" s="8" t="str">
        <f>(Misc!B73)</f>
        <v>Cooper (S)</v>
      </c>
      <c r="C1630" s="9" t="str">
        <f>(Misc!C73)</f>
        <v>2014-2019</v>
      </c>
      <c r="D1630" s="59" t="str">
        <f>(Misc!D73)</f>
        <v>FF10</v>
      </c>
      <c r="E1630" s="8" t="str">
        <f>(Misc!E73)</f>
        <v>Tarmac</v>
      </c>
      <c r="F1630" s="8" t="str">
        <f>(Misc!F73)</f>
        <v>10H908547013TM</v>
      </c>
      <c r="G1630" s="14">
        <f>(Misc!G73)</f>
        <v>-3</v>
      </c>
      <c r="H1630" s="12" t="str">
        <f>(Misc!H73)</f>
        <v>19"</v>
      </c>
      <c r="I1630" s="12" t="str">
        <f>(Misc!I73)</f>
        <v>8.5"</v>
      </c>
      <c r="J1630" s="12" t="str">
        <f>(Misc!J73)</f>
        <v>47</v>
      </c>
      <c r="K1630" s="8" t="str">
        <f>(Misc!K73)</f>
        <v>5x112</v>
      </c>
      <c r="L1630" s="8">
        <f>(Misc!L73)</f>
        <v>66.56</v>
      </c>
      <c r="M1630" s="8" t="str">
        <f>(Misc!M73)</f>
        <v>High Offset</v>
      </c>
      <c r="N1630" s="8">
        <f>(Misc!N73)</f>
        <v>0</v>
      </c>
      <c r="O1630" s="9">
        <f>(Misc!O73)</f>
        <v>0</v>
      </c>
      <c r="P1630" s="60" t="str">
        <f>(Misc!P73)</f>
        <v>FF10</v>
      </c>
      <c r="Q1630" s="8" t="str">
        <f>(Misc!Q73)</f>
        <v>10H908547013TM</v>
      </c>
      <c r="R1630" s="14">
        <f>(Misc!R73)</f>
        <v>-3</v>
      </c>
      <c r="S1630" s="12" t="str">
        <f>(Misc!S73)</f>
        <v>19"</v>
      </c>
      <c r="T1630" s="12" t="str">
        <f>(Misc!T73)</f>
        <v>8.5"</v>
      </c>
      <c r="U1630" s="12" t="str">
        <f>(Misc!U73)</f>
        <v>47</v>
      </c>
      <c r="V1630" s="12" t="str">
        <f>(Misc!V73)</f>
        <v>5x112</v>
      </c>
      <c r="W1630" s="8">
        <f>(Misc!W73)</f>
        <v>66.56</v>
      </c>
      <c r="X1630" s="8" t="str">
        <f>(Misc!X73)</f>
        <v>High Offset</v>
      </c>
      <c r="Y1630" s="8">
        <f>(Misc!Y73)</f>
        <v>0</v>
      </c>
      <c r="Z1630" s="9">
        <f>(Misc!Z73)</f>
        <v>0</v>
      </c>
      <c r="AA1630" s="8">
        <f>(Misc!AA73)</f>
        <v>0</v>
      </c>
      <c r="AB1630" s="8">
        <f>(Misc!AB73)</f>
        <v>0</v>
      </c>
      <c r="AC1630" s="8">
        <f>(Misc!AC73)</f>
        <v>0</v>
      </c>
      <c r="AD1630" s="8">
        <f>(Misc!AD73)</f>
        <v>0</v>
      </c>
    </row>
    <row r="1631" spans="1:30" x14ac:dyDescent="0.25">
      <c r="A1631" s="7" t="s">
        <v>2016</v>
      </c>
      <c r="B1631" s="8" t="str">
        <f>('Potential Sku''s'!B14)</f>
        <v>Cooper JCW</v>
      </c>
      <c r="C1631" s="9" t="str">
        <f>('Potential Sku''s'!C14)</f>
        <v>2015-2018</v>
      </c>
      <c r="D1631" s="59" t="str">
        <f>('Potential Sku''s'!D14)</f>
        <v>FF15</v>
      </c>
      <c r="E1631" s="8" t="str">
        <f>('Potential Sku''s'!E14)</f>
        <v>Tarmac</v>
      </c>
      <c r="F1631" s="8" t="str">
        <f>('Potential Sku''s'!F14)</f>
        <v>15H808547013TM</v>
      </c>
      <c r="G1631" s="14">
        <f>('Potential Sku''s'!G14)</f>
        <v>0</v>
      </c>
      <c r="H1631" s="12" t="str">
        <f>('Potential Sku''s'!H14)</f>
        <v>18"</v>
      </c>
      <c r="I1631" s="12" t="str">
        <f>('Potential Sku''s'!I14)</f>
        <v>8.5"</v>
      </c>
      <c r="J1631" s="12" t="str">
        <f>('Potential Sku''s'!J14)</f>
        <v>47</v>
      </c>
      <c r="K1631" s="8" t="str">
        <f>('Potential Sku''s'!K14)</f>
        <v>5x112</v>
      </c>
      <c r="L1631" s="8">
        <f>('Potential Sku''s'!L14)</f>
        <v>66.56</v>
      </c>
      <c r="M1631" s="8" t="str">
        <f>('Potential Sku''s'!M14)</f>
        <v>High Offset</v>
      </c>
      <c r="N1631" s="8">
        <f>('Potential Sku''s'!N14)</f>
        <v>0</v>
      </c>
      <c r="O1631" s="9">
        <f>('Potential Sku''s'!O14)</f>
        <v>0</v>
      </c>
      <c r="P1631" s="60" t="str">
        <f>('Potential Sku''s'!P14)</f>
        <v>FF15</v>
      </c>
      <c r="Q1631" s="8" t="str">
        <f>('Potential Sku''s'!Q14)</f>
        <v>15H808547013TM</v>
      </c>
      <c r="R1631" s="14">
        <f>('Potential Sku''s'!R14)</f>
        <v>0</v>
      </c>
      <c r="S1631" s="12" t="str">
        <f>('Potential Sku''s'!S14)</f>
        <v>18"</v>
      </c>
      <c r="T1631" s="12" t="str">
        <f>('Potential Sku''s'!T14)</f>
        <v>8.5"</v>
      </c>
      <c r="U1631" s="12" t="str">
        <f>('Potential Sku''s'!U14)</f>
        <v>47</v>
      </c>
      <c r="V1631" s="12" t="str">
        <f>('Potential Sku''s'!V14)</f>
        <v>5x112</v>
      </c>
      <c r="W1631" s="8">
        <f>('Potential Sku''s'!W14)</f>
        <v>66.56</v>
      </c>
      <c r="X1631" s="8" t="str">
        <f>('Potential Sku''s'!X14)</f>
        <v>High Offset</v>
      </c>
      <c r="Y1631" s="8">
        <f>('Potential Sku''s'!Y14)</f>
        <v>0</v>
      </c>
      <c r="Z1631" s="9">
        <f>('Potential Sku''s'!Z14)</f>
        <v>0</v>
      </c>
      <c r="AA1631" s="8">
        <f>('Potential Sku''s'!AA14)</f>
        <v>0</v>
      </c>
      <c r="AB1631" s="8">
        <f>('Potential Sku''s'!AB14)</f>
        <v>0</v>
      </c>
      <c r="AC1631" s="8">
        <f>('Potential Sku''s'!AC14)</f>
        <v>0</v>
      </c>
      <c r="AD1631" s="8">
        <f>('Potential Sku''s'!AD14)</f>
        <v>0</v>
      </c>
    </row>
    <row r="1632" spans="1:30" x14ac:dyDescent="0.25">
      <c r="A1632" s="7" t="s">
        <v>2016</v>
      </c>
      <c r="B1632" s="8" t="str">
        <f>('Potential Sku''s'!B15)</f>
        <v>Cooper JCW</v>
      </c>
      <c r="C1632" s="9" t="str">
        <f>('Potential Sku''s'!C15)</f>
        <v>2015-2018</v>
      </c>
      <c r="D1632" s="59" t="str">
        <f>('Potential Sku''s'!D15)</f>
        <v>FF15</v>
      </c>
      <c r="E1632" s="8" t="str">
        <f>('Potential Sku''s'!E15)</f>
        <v>Liquid Silver</v>
      </c>
      <c r="F1632" s="8" t="str">
        <f>('Potential Sku''s'!F15)</f>
        <v>15H808547013LS</v>
      </c>
      <c r="G1632" s="14">
        <f>('Potential Sku''s'!G15)</f>
        <v>0</v>
      </c>
      <c r="H1632" s="12" t="str">
        <f>('Potential Sku''s'!H15)</f>
        <v>18"</v>
      </c>
      <c r="I1632" s="12" t="str">
        <f>('Potential Sku''s'!I15)</f>
        <v>8.5"</v>
      </c>
      <c r="J1632" s="12" t="str">
        <f>('Potential Sku''s'!J15)</f>
        <v>47</v>
      </c>
      <c r="K1632" s="8" t="str">
        <f>('Potential Sku''s'!K15)</f>
        <v>5x112</v>
      </c>
      <c r="L1632" s="8">
        <f>('Potential Sku''s'!L15)</f>
        <v>66.56</v>
      </c>
      <c r="M1632" s="8" t="str">
        <f>('Potential Sku''s'!M15)</f>
        <v>High Offset</v>
      </c>
      <c r="N1632" s="8">
        <f>('Potential Sku''s'!N15)</f>
        <v>0</v>
      </c>
      <c r="O1632" s="9">
        <f>('Potential Sku''s'!O15)</f>
        <v>0</v>
      </c>
      <c r="P1632" s="60" t="str">
        <f>('Potential Sku''s'!P15)</f>
        <v>FF15</v>
      </c>
      <c r="Q1632" s="8" t="str">
        <f>('Potential Sku''s'!Q15)</f>
        <v>15H808547013LS</v>
      </c>
      <c r="R1632" s="14">
        <f>('Potential Sku''s'!R15)</f>
        <v>0</v>
      </c>
      <c r="S1632" s="12" t="str">
        <f>('Potential Sku''s'!S15)</f>
        <v>18"</v>
      </c>
      <c r="T1632" s="12" t="str">
        <f>('Potential Sku''s'!T15)</f>
        <v>8.5"</v>
      </c>
      <c r="U1632" s="12" t="str">
        <f>('Potential Sku''s'!U15)</f>
        <v>47</v>
      </c>
      <c r="V1632" s="12" t="str">
        <f>('Potential Sku''s'!V15)</f>
        <v>5x112</v>
      </c>
      <c r="W1632" s="8">
        <f>('Potential Sku''s'!W15)</f>
        <v>66.56</v>
      </c>
      <c r="X1632" s="8" t="str">
        <f>('Potential Sku''s'!X15)</f>
        <v>High Offset</v>
      </c>
      <c r="Y1632" s="8">
        <f>('Potential Sku''s'!Y15)</f>
        <v>0</v>
      </c>
      <c r="Z1632" s="9">
        <f>('Potential Sku''s'!Z15)</f>
        <v>0</v>
      </c>
      <c r="AA1632" s="8">
        <f>('Potential Sku''s'!AA15)</f>
        <v>0</v>
      </c>
      <c r="AB1632" s="8">
        <f>('Potential Sku''s'!AB15)</f>
        <v>0</v>
      </c>
      <c r="AC1632" s="8">
        <f>('Potential Sku''s'!AC15)</f>
        <v>0</v>
      </c>
      <c r="AD1632" s="8">
        <f>('Potential Sku''s'!AD15)</f>
        <v>0</v>
      </c>
    </row>
    <row r="1633" spans="1:30" x14ac:dyDescent="0.25">
      <c r="A1633" s="7" t="s">
        <v>2016</v>
      </c>
      <c r="B1633" s="8" t="str">
        <f>('Potential Sku''s'!B16)</f>
        <v>Cooper JCW</v>
      </c>
      <c r="C1633" s="9" t="str">
        <f>('Potential Sku''s'!C16)</f>
        <v>2015-2018</v>
      </c>
      <c r="D1633" s="59" t="str">
        <f>('Potential Sku''s'!D16)</f>
        <v>FF01</v>
      </c>
      <c r="E1633" s="8" t="str">
        <f>('Potential Sku''s'!E16)</f>
        <v>Liquid Silver</v>
      </c>
      <c r="F1633" s="8" t="str">
        <f>('Potential Sku''s'!F16)</f>
        <v>01H908547013LS</v>
      </c>
      <c r="G1633" s="14">
        <f>('Potential Sku''s'!G16)</f>
        <v>1</v>
      </c>
      <c r="H1633" s="12" t="str">
        <f>('Potential Sku''s'!H16)</f>
        <v>19"</v>
      </c>
      <c r="I1633" s="12" t="str">
        <f>('Potential Sku''s'!I16)</f>
        <v>8.5"</v>
      </c>
      <c r="J1633" s="12" t="str">
        <f>('Potential Sku''s'!J16)</f>
        <v>47</v>
      </c>
      <c r="K1633" s="8" t="str">
        <f>('Potential Sku''s'!K16)</f>
        <v>5x112</v>
      </c>
      <c r="L1633" s="8">
        <f>('Potential Sku''s'!L16)</f>
        <v>66.56</v>
      </c>
      <c r="M1633" s="8" t="str">
        <f>('Potential Sku''s'!M16)</f>
        <v>High Offset</v>
      </c>
      <c r="N1633" s="8">
        <f>('Potential Sku''s'!N16)</f>
        <v>0</v>
      </c>
      <c r="O1633" s="9">
        <f>('Potential Sku''s'!O16)</f>
        <v>0</v>
      </c>
      <c r="P1633" s="60" t="str">
        <f>('Potential Sku''s'!P16)</f>
        <v>FF01</v>
      </c>
      <c r="Q1633" s="8" t="str">
        <f>('Potential Sku''s'!Q16)</f>
        <v>01H908547013LS</v>
      </c>
      <c r="R1633" s="14">
        <f>('Potential Sku''s'!R16)</f>
        <v>1</v>
      </c>
      <c r="S1633" s="12" t="str">
        <f>('Potential Sku''s'!S16)</f>
        <v>19"</v>
      </c>
      <c r="T1633" s="12" t="str">
        <f>('Potential Sku''s'!T16)</f>
        <v>8.5"</v>
      </c>
      <c r="U1633" s="12" t="str">
        <f>('Potential Sku''s'!U16)</f>
        <v>47</v>
      </c>
      <c r="V1633" s="12" t="str">
        <f>('Potential Sku''s'!V16)</f>
        <v>5x112</v>
      </c>
      <c r="W1633" s="8">
        <f>('Potential Sku''s'!W16)</f>
        <v>66.56</v>
      </c>
      <c r="X1633" s="8" t="str">
        <f>('Potential Sku''s'!X16)</f>
        <v>High Offset</v>
      </c>
      <c r="Y1633" s="8">
        <f>('Potential Sku''s'!Y16)</f>
        <v>0</v>
      </c>
      <c r="Z1633" s="9">
        <f>('Potential Sku''s'!Z16)</f>
        <v>0</v>
      </c>
      <c r="AA1633" s="8">
        <f>('Potential Sku''s'!AA16)</f>
        <v>0</v>
      </c>
      <c r="AB1633" s="8">
        <f>('Potential Sku''s'!AB16)</f>
        <v>0</v>
      </c>
      <c r="AC1633" s="8">
        <f>('Potential Sku''s'!AC16)</f>
        <v>0</v>
      </c>
      <c r="AD1633" s="8">
        <f>('Potential Sku''s'!AD16)</f>
        <v>0</v>
      </c>
    </row>
    <row r="1634" spans="1:30" x14ac:dyDescent="0.25">
      <c r="A1634" s="7" t="s">
        <v>2016</v>
      </c>
      <c r="B1634" s="8" t="str">
        <f>('Potential Sku''s'!B17)</f>
        <v>Cooper JCW</v>
      </c>
      <c r="C1634" s="9" t="str">
        <f>('Potential Sku''s'!C17)</f>
        <v>2015-2018</v>
      </c>
      <c r="D1634" s="59" t="str">
        <f>('Potential Sku''s'!D17)</f>
        <v>FF01</v>
      </c>
      <c r="E1634" s="8" t="str">
        <f>('Potential Sku''s'!E17)</f>
        <v>Tarmac</v>
      </c>
      <c r="F1634" s="8" t="str">
        <f>('Potential Sku''s'!F17)</f>
        <v>01H908547013TM</v>
      </c>
      <c r="G1634" s="14">
        <f>('Potential Sku''s'!G17)</f>
        <v>10</v>
      </c>
      <c r="H1634" s="12" t="str">
        <f>('Potential Sku''s'!H17)</f>
        <v>19"</v>
      </c>
      <c r="I1634" s="12" t="str">
        <f>('Potential Sku''s'!I17)</f>
        <v>8.5"</v>
      </c>
      <c r="J1634" s="12" t="str">
        <f>('Potential Sku''s'!J17)</f>
        <v>47</v>
      </c>
      <c r="K1634" s="8" t="str">
        <f>('Potential Sku''s'!K17)</f>
        <v>5x112</v>
      </c>
      <c r="L1634" s="8">
        <f>('Potential Sku''s'!L17)</f>
        <v>66.56</v>
      </c>
      <c r="M1634" s="8" t="str">
        <f>('Potential Sku''s'!M17)</f>
        <v>High Offset</v>
      </c>
      <c r="N1634" s="8">
        <f>('Potential Sku''s'!N17)</f>
        <v>0</v>
      </c>
      <c r="O1634" s="9">
        <f>('Potential Sku''s'!O17)</f>
        <v>0</v>
      </c>
      <c r="P1634" s="60" t="str">
        <f>('Potential Sku''s'!P17)</f>
        <v>FF01</v>
      </c>
      <c r="Q1634" s="8" t="str">
        <f>('Potential Sku''s'!Q17)</f>
        <v>01H908547013TM</v>
      </c>
      <c r="R1634" s="14">
        <f>('Potential Sku''s'!R17)</f>
        <v>10</v>
      </c>
      <c r="S1634" s="12" t="str">
        <f>('Potential Sku''s'!S17)</f>
        <v>19"</v>
      </c>
      <c r="T1634" s="12" t="str">
        <f>('Potential Sku''s'!T17)</f>
        <v>8.5"</v>
      </c>
      <c r="U1634" s="12" t="str">
        <f>('Potential Sku''s'!U17)</f>
        <v>47</v>
      </c>
      <c r="V1634" s="12" t="str">
        <f>('Potential Sku''s'!V17)</f>
        <v>5x112</v>
      </c>
      <c r="W1634" s="8">
        <f>('Potential Sku''s'!W17)</f>
        <v>66.56</v>
      </c>
      <c r="X1634" s="8" t="str">
        <f>('Potential Sku''s'!X17)</f>
        <v>High Offset</v>
      </c>
      <c r="Y1634" s="8">
        <f>('Potential Sku''s'!Y17)</f>
        <v>0</v>
      </c>
      <c r="Z1634" s="9">
        <f>('Potential Sku''s'!Z17)</f>
        <v>0</v>
      </c>
      <c r="AA1634" s="8">
        <f>('Potential Sku''s'!AA17)</f>
        <v>0</v>
      </c>
      <c r="AB1634" s="8">
        <f>('Potential Sku''s'!AB17)</f>
        <v>0</v>
      </c>
      <c r="AC1634" s="8">
        <f>('Potential Sku''s'!AC17)</f>
        <v>0</v>
      </c>
      <c r="AD1634" s="8">
        <f>('Potential Sku''s'!AD17)</f>
        <v>0</v>
      </c>
    </row>
  </sheetData>
  <autoFilter ref="A1:AD1634" xr:uid="{BD92E0CE-9C2E-4096-874D-54A5A12606C2}"/>
  <conditionalFormatting sqref="G1 R1 R940:R943 G940:G943 R1637:R1048576 G1636:G1048576">
    <cfRule type="cellIs" dxfId="30" priority="13" operator="lessThan">
      <formula>2</formula>
    </cfRule>
  </conditionalFormatting>
  <conditionalFormatting sqref="AA1:AD1 AA940:AD943 AA1635:AD1048576">
    <cfRule type="cellIs" dxfId="29" priority="12" operator="equal">
      <formula>0</formula>
    </cfRule>
  </conditionalFormatting>
  <conditionalFormatting sqref="G1317:G1048576 R1317:R1048576 G1:G1192 R1:R1192">
    <cfRule type="cellIs" dxfId="28" priority="7" operator="lessThan">
      <formula>3</formula>
    </cfRule>
  </conditionalFormatting>
  <conditionalFormatting sqref="G1481:G1504">
    <cfRule type="cellIs" dxfId="27" priority="5" operator="lessThan">
      <formula>3</formula>
    </cfRule>
  </conditionalFormatting>
  <conditionalFormatting sqref="G1193:G1316">
    <cfRule type="cellIs" dxfId="26" priority="2" operator="lessThan">
      <formula>3</formula>
    </cfRule>
  </conditionalFormatting>
  <conditionalFormatting sqref="R1193:R1316">
    <cfRule type="cellIs" dxfId="25" priority="1" operator="lessThan">
      <formula>3</formula>
    </cfRule>
  </conditionalFormatting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5B2D-92CC-44B2-BEF1-2BC064AA11F2}">
  <sheetPr codeName="Sheet16"/>
  <dimension ref="A1:J145"/>
  <sheetViews>
    <sheetView workbookViewId="0"/>
  </sheetViews>
  <sheetFormatPr defaultRowHeight="15" x14ac:dyDescent="0.25"/>
  <cols>
    <col min="1" max="1" width="8.140625" bestFit="1" customWidth="1"/>
    <col min="2" max="2" width="12" bestFit="1" customWidth="1"/>
    <col min="3" max="3" width="16.85546875" bestFit="1" customWidth="1"/>
    <col min="4" max="4" width="6.85546875" bestFit="1" customWidth="1"/>
    <col min="5" max="5" width="6.42578125" bestFit="1" customWidth="1"/>
    <col min="6" max="6" width="9.42578125" bestFit="1" customWidth="1"/>
    <col min="8" max="8" width="7.140625" bestFit="1" customWidth="1"/>
    <col min="9" max="9" width="7.28515625" bestFit="1" customWidth="1"/>
    <col min="10" max="10" width="14.5703125" bestFit="1" customWidth="1"/>
  </cols>
  <sheetData>
    <row r="1" spans="1:10" s="66" customFormat="1" ht="15.75" x14ac:dyDescent="0.25">
      <c r="A1" s="34" t="s">
        <v>471</v>
      </c>
      <c r="B1" s="35" t="s">
        <v>60</v>
      </c>
      <c r="C1" s="35" t="s">
        <v>62</v>
      </c>
      <c r="D1" s="38" t="s">
        <v>1739</v>
      </c>
      <c r="E1" s="35" t="s">
        <v>1740</v>
      </c>
      <c r="F1" s="35" t="s">
        <v>25</v>
      </c>
      <c r="G1" s="35" t="s">
        <v>63</v>
      </c>
      <c r="H1" s="35" t="s">
        <v>472</v>
      </c>
      <c r="I1" s="35" t="s">
        <v>473</v>
      </c>
      <c r="J1" s="35" t="s">
        <v>26</v>
      </c>
    </row>
    <row r="2" spans="1:10" x14ac:dyDescent="0.25">
      <c r="A2" s="59" t="str">
        <f>VLOOKUP(MID(C2,1,2),DATA!$B$2:$C$10,2,FALSE)</f>
        <v>FF10</v>
      </c>
      <c r="B2" s="68" t="str">
        <f>VLOOKUP(MID(C2,13,2),DATA!$M$2:$N$16,2,FALSE)</f>
        <v>Liquid Metal</v>
      </c>
      <c r="C2" s="66" t="s">
        <v>521</v>
      </c>
      <c r="D2" s="17">
        <f>SUMPRODUCT(1*(Export!$C$2:$C$1000=$C2),Export!$E$2:$E$1000)</f>
        <v>0</v>
      </c>
      <c r="E2" s="12" t="str">
        <f>VLOOKUP(MID(C2,4,1),DATA!$F$2:$G$16,2,FALSE)</f>
        <v>21"</v>
      </c>
      <c r="F2" s="12" t="str">
        <f>VLOOKUP(MID(C2,5,3),DATA!$H$2:$I$16,2,FALSE)</f>
        <v>10.0"</v>
      </c>
      <c r="G2" s="12" t="str">
        <f t="shared" ref="G2:G33" si="0">MID(C2,8,2)</f>
        <v>20</v>
      </c>
      <c r="H2" s="12" t="e">
        <f>VLOOKUP(MID(C2,11,2),DATA!$J$2:$L$16,2,FALSE)</f>
        <v>#N/A</v>
      </c>
      <c r="I2" s="12" t="e">
        <f>VLOOKUP(MID(C2,11,2),DATA!$J$2:$L$16,3,FALSE)</f>
        <v>#N/A</v>
      </c>
      <c r="J2" s="68" t="str">
        <f>VLOOKUP(MID(C2,3,1),DATA!$D$2:$E$16,2,FALSE)</f>
        <v>Low Offset</v>
      </c>
    </row>
    <row r="3" spans="1:10" x14ac:dyDescent="0.25">
      <c r="A3" s="59" t="str">
        <f>VLOOKUP(MID(C3,1,2),DATA!$B$2:$C$10,2,FALSE)</f>
        <v>FF10</v>
      </c>
      <c r="B3" s="68" t="str">
        <f>VLOOKUP(MID(C3,13,2),DATA!$M$2:$N$16,2,FALSE)</f>
        <v>Raw</v>
      </c>
      <c r="C3" s="66" t="s">
        <v>520</v>
      </c>
      <c r="D3" s="17">
        <f>SUMPRODUCT(1*(Export!$C$2:$C$1000=$C3),Export!$E$2:$E$1000)</f>
        <v>0</v>
      </c>
      <c r="E3" s="12" t="str">
        <f>VLOOKUP(MID(C3,4,1),DATA!$F$2:$G$16,2,FALSE)</f>
        <v>21"</v>
      </c>
      <c r="F3" s="12" t="str">
        <f>VLOOKUP(MID(C3,5,3),DATA!$H$2:$I$16,2,FALSE)</f>
        <v>10.0"</v>
      </c>
      <c r="G3" s="12" t="str">
        <f t="shared" si="0"/>
        <v>20</v>
      </c>
      <c r="H3" s="12" t="e">
        <f>VLOOKUP(MID(C3,11,2),DATA!$J$2:$L$16,2,FALSE)</f>
        <v>#N/A</v>
      </c>
      <c r="I3" s="12" t="e">
        <f>VLOOKUP(MID(C3,11,2),DATA!$J$2:$L$16,3,FALSE)</f>
        <v>#N/A</v>
      </c>
      <c r="J3" s="68" t="str">
        <f>VLOOKUP(MID(C3,3,1),DATA!$D$2:$E$16,2,FALSE)</f>
        <v>Low Offset</v>
      </c>
    </row>
    <row r="4" spans="1:10" x14ac:dyDescent="0.25">
      <c r="A4" s="59" t="str">
        <f>VLOOKUP(MID(C4,1,2),DATA!$B$2:$C$10,2,FALSE)</f>
        <v>FF10</v>
      </c>
      <c r="B4" s="68" t="str">
        <f>VLOOKUP(MID(C4,13,2),DATA!$M$2:$N$16,2,FALSE)</f>
        <v>Tarmac</v>
      </c>
      <c r="C4" s="66" t="s">
        <v>522</v>
      </c>
      <c r="D4" s="17">
        <f>SUMPRODUCT(1*(Export!$C$2:$C$1000=$C4),Export!$E$2:$E$1000)</f>
        <v>0</v>
      </c>
      <c r="E4" s="12" t="str">
        <f>VLOOKUP(MID(C4,4,1),DATA!$F$2:$G$16,2,FALSE)</f>
        <v>21"</v>
      </c>
      <c r="F4" s="12" t="str">
        <f>VLOOKUP(MID(C4,5,3),DATA!$H$2:$I$16,2,FALSE)</f>
        <v>10.0"</v>
      </c>
      <c r="G4" s="12" t="str">
        <f t="shared" si="0"/>
        <v>20</v>
      </c>
      <c r="H4" s="12" t="e">
        <f>VLOOKUP(MID(C4,11,2),DATA!$J$2:$L$16,2,FALSE)</f>
        <v>#N/A</v>
      </c>
      <c r="I4" s="12" t="e">
        <f>VLOOKUP(MID(C4,11,2),DATA!$J$2:$L$16,3,FALSE)</f>
        <v>#N/A</v>
      </c>
      <c r="J4" s="68" t="str">
        <f>VLOOKUP(MID(C4,3,1),DATA!$D$2:$E$16,2,FALSE)</f>
        <v>Low Offset</v>
      </c>
    </row>
    <row r="5" spans="1:10" x14ac:dyDescent="0.25">
      <c r="A5" s="59" t="str">
        <f>VLOOKUP(MID(C5,1,2),DATA!$B$2:$C$10,2,FALSE)</f>
        <v>FF10</v>
      </c>
      <c r="B5" s="68" t="str">
        <f>VLOOKUP(MID(C5,13,2),DATA!$M$2:$N$16,2,FALSE)</f>
        <v>Liquid Metal</v>
      </c>
      <c r="C5" s="66" t="s">
        <v>529</v>
      </c>
      <c r="D5" s="17">
        <f>SUMPRODUCT(1*(Export!$C$2:$C$1000=$C5),Export!$E$2:$E$1000)</f>
        <v>0</v>
      </c>
      <c r="E5" s="12" t="str">
        <f>VLOOKUP(MID(C5,4,1),DATA!$F$2:$G$16,2,FALSE)</f>
        <v>21"</v>
      </c>
      <c r="F5" s="12" t="str">
        <f>VLOOKUP(MID(C5,5,3),DATA!$H$2:$I$16,2,FALSE)</f>
        <v>10.5"</v>
      </c>
      <c r="G5" s="12" t="str">
        <f t="shared" si="0"/>
        <v>19</v>
      </c>
      <c r="H5" s="12" t="e">
        <f>VLOOKUP(MID(C5,11,2),DATA!$J$2:$L$16,2,FALSE)</f>
        <v>#N/A</v>
      </c>
      <c r="I5" s="12" t="e">
        <f>VLOOKUP(MID(C5,11,2),DATA!$J$2:$L$16,3,FALSE)</f>
        <v>#N/A</v>
      </c>
      <c r="J5" s="68" t="str">
        <f>VLOOKUP(MID(C5,3,1),DATA!$D$2:$E$16,2,FALSE)</f>
        <v>Low Offset</v>
      </c>
    </row>
    <row r="6" spans="1:10" x14ac:dyDescent="0.25">
      <c r="A6" s="59" t="str">
        <f>VLOOKUP(MID(C6,1,2),DATA!$B$2:$C$10,2,FALSE)</f>
        <v>FF10</v>
      </c>
      <c r="B6" s="68" t="str">
        <f>VLOOKUP(MID(C6,13,2),DATA!$M$2:$N$16,2,FALSE)</f>
        <v>Raw</v>
      </c>
      <c r="C6" s="66" t="s">
        <v>528</v>
      </c>
      <c r="D6" s="17">
        <f>SUMPRODUCT(1*(Export!$C$2:$C$1000=$C6),Export!$E$2:$E$1000)</f>
        <v>0</v>
      </c>
      <c r="E6" s="12" t="str">
        <f>VLOOKUP(MID(C6,4,1),DATA!$F$2:$G$16,2,FALSE)</f>
        <v>21"</v>
      </c>
      <c r="F6" s="12" t="str">
        <f>VLOOKUP(MID(C6,5,3),DATA!$H$2:$I$16,2,FALSE)</f>
        <v>10.5"</v>
      </c>
      <c r="G6" s="12" t="str">
        <f t="shared" si="0"/>
        <v>19</v>
      </c>
      <c r="H6" s="12" t="e">
        <f>VLOOKUP(MID(C6,11,2),DATA!$J$2:$L$16,2,FALSE)</f>
        <v>#N/A</v>
      </c>
      <c r="I6" s="12" t="e">
        <f>VLOOKUP(MID(C6,11,2),DATA!$J$2:$L$16,3,FALSE)</f>
        <v>#N/A</v>
      </c>
      <c r="J6" s="68" t="str">
        <f>VLOOKUP(MID(C6,3,1),DATA!$D$2:$E$16,2,FALSE)</f>
        <v>Low Offset</v>
      </c>
    </row>
    <row r="7" spans="1:10" x14ac:dyDescent="0.25">
      <c r="A7" s="59" t="str">
        <f>VLOOKUP(MID(C7,1,2),DATA!$B$2:$C$10,2,FALSE)</f>
        <v>FF10</v>
      </c>
      <c r="B7" s="68" t="str">
        <f>VLOOKUP(MID(C7,13,2),DATA!$M$2:$N$16,2,FALSE)</f>
        <v>Tarmac</v>
      </c>
      <c r="C7" s="66" t="s">
        <v>530</v>
      </c>
      <c r="D7" s="17">
        <f>SUMPRODUCT(1*(Export!$C$2:$C$1000=$C7),Export!$E$2:$E$1000)</f>
        <v>0</v>
      </c>
      <c r="E7" s="12" t="str">
        <f>VLOOKUP(MID(C7,4,1),DATA!$F$2:$G$16,2,FALSE)</f>
        <v>21"</v>
      </c>
      <c r="F7" s="12" t="str">
        <f>VLOOKUP(MID(C7,5,3),DATA!$H$2:$I$16,2,FALSE)</f>
        <v>10.5"</v>
      </c>
      <c r="G7" s="12" t="str">
        <f t="shared" si="0"/>
        <v>19</v>
      </c>
      <c r="H7" s="12" t="e">
        <f>VLOOKUP(MID(C7,11,2),DATA!$J$2:$L$16,2,FALSE)</f>
        <v>#N/A</v>
      </c>
      <c r="I7" s="12" t="e">
        <f>VLOOKUP(MID(C7,11,2),DATA!$J$2:$L$16,3,FALSE)</f>
        <v>#N/A</v>
      </c>
      <c r="J7" s="68" t="str">
        <f>VLOOKUP(MID(C7,3,1),DATA!$D$2:$E$16,2,FALSE)</f>
        <v>Low Offset</v>
      </c>
    </row>
    <row r="8" spans="1:10" x14ac:dyDescent="0.25">
      <c r="A8" s="59" t="str">
        <f>VLOOKUP(MID(C8,1,2),DATA!$B$2:$C$10,2,FALSE)</f>
        <v>FF10</v>
      </c>
      <c r="B8" s="68" t="str">
        <f>VLOOKUP(MID(C8,13,2),DATA!$M$2:$N$16,2,FALSE)</f>
        <v>Liquid Metal</v>
      </c>
      <c r="C8" s="66" t="s">
        <v>834</v>
      </c>
      <c r="D8" s="17">
        <f>SUMPRODUCT(1*(Export!$C$2:$C$1000=$C8),Export!$E$2:$E$1000)</f>
        <v>0</v>
      </c>
      <c r="E8" s="12" t="str">
        <f>VLOOKUP(MID(C8,4,1),DATA!$F$2:$G$16,2,FALSE)</f>
        <v>21"</v>
      </c>
      <c r="F8" s="12" t="str">
        <f>VLOOKUP(MID(C8,5,3),DATA!$H$2:$I$16,2,FALSE)</f>
        <v>10.5"</v>
      </c>
      <c r="G8" s="12" t="str">
        <f t="shared" si="0"/>
        <v>20</v>
      </c>
      <c r="H8" s="12" t="e">
        <f>VLOOKUP(MID(C8,11,2),DATA!$J$2:$L$16,2,FALSE)</f>
        <v>#N/A</v>
      </c>
      <c r="I8" s="12" t="e">
        <f>VLOOKUP(MID(C8,11,2),DATA!$J$2:$L$16,3,FALSE)</f>
        <v>#N/A</v>
      </c>
      <c r="J8" s="68" t="str">
        <f>VLOOKUP(MID(C8,3,1),DATA!$D$2:$E$16,2,FALSE)</f>
        <v>Low Offset</v>
      </c>
    </row>
    <row r="9" spans="1:10" x14ac:dyDescent="0.25">
      <c r="A9" s="59" t="str">
        <f>VLOOKUP(MID(C9,1,2),DATA!$B$2:$C$10,2,FALSE)</f>
        <v>FF10</v>
      </c>
      <c r="B9" s="68" t="str">
        <f>VLOOKUP(MID(C9,13,2),DATA!$M$2:$N$16,2,FALSE)</f>
        <v>Raw</v>
      </c>
      <c r="C9" s="66" t="s">
        <v>854</v>
      </c>
      <c r="D9" s="17">
        <f>SUMPRODUCT(1*(Export!$C$2:$C$1000=$C9),Export!$E$2:$E$1000)</f>
        <v>0</v>
      </c>
      <c r="E9" s="12" t="str">
        <f>VLOOKUP(MID(C9,4,1),DATA!$F$2:$G$16,2,FALSE)</f>
        <v>21"</v>
      </c>
      <c r="F9" s="12" t="str">
        <f>VLOOKUP(MID(C9,5,3),DATA!$H$2:$I$16,2,FALSE)</f>
        <v>10.5"</v>
      </c>
      <c r="G9" s="12" t="str">
        <f t="shared" si="0"/>
        <v>20</v>
      </c>
      <c r="H9" s="12" t="e">
        <f>VLOOKUP(MID(C9,11,2),DATA!$J$2:$L$16,2,FALSE)</f>
        <v>#N/A</v>
      </c>
      <c r="I9" s="12" t="e">
        <f>VLOOKUP(MID(C9,11,2),DATA!$J$2:$L$16,3,FALSE)</f>
        <v>#N/A</v>
      </c>
      <c r="J9" s="68" t="str">
        <f>VLOOKUP(MID(C9,3,1),DATA!$D$2:$E$16,2,FALSE)</f>
        <v>Low Offset</v>
      </c>
    </row>
    <row r="10" spans="1:10" x14ac:dyDescent="0.25">
      <c r="A10" s="59" t="str">
        <f>VLOOKUP(MID(C10,1,2),DATA!$B$2:$C$10,2,FALSE)</f>
        <v>FF10</v>
      </c>
      <c r="B10" s="68" t="str">
        <f>VLOOKUP(MID(C10,13,2),DATA!$M$2:$N$16,2,FALSE)</f>
        <v>Tarmac</v>
      </c>
      <c r="C10" s="66" t="s">
        <v>814</v>
      </c>
      <c r="D10" s="17">
        <f>SUMPRODUCT(1*(Export!$C$2:$C$1000=$C10),Export!$E$2:$E$1000)</f>
        <v>0</v>
      </c>
      <c r="E10" s="12" t="str">
        <f>VLOOKUP(MID(C10,4,1),DATA!$F$2:$G$16,2,FALSE)</f>
        <v>21"</v>
      </c>
      <c r="F10" s="12" t="str">
        <f>VLOOKUP(MID(C10,5,3),DATA!$H$2:$I$16,2,FALSE)</f>
        <v>10.5"</v>
      </c>
      <c r="G10" s="12" t="str">
        <f t="shared" si="0"/>
        <v>20</v>
      </c>
      <c r="H10" s="12" t="e">
        <f>VLOOKUP(MID(C10,11,2),DATA!$J$2:$L$16,2,FALSE)</f>
        <v>#N/A</v>
      </c>
      <c r="I10" s="12" t="e">
        <f>VLOOKUP(MID(C10,11,2),DATA!$J$2:$L$16,3,FALSE)</f>
        <v>#N/A</v>
      </c>
      <c r="J10" s="68" t="str">
        <f>VLOOKUP(MID(C10,3,1),DATA!$D$2:$E$16,2,FALSE)</f>
        <v>Low Offset</v>
      </c>
    </row>
    <row r="11" spans="1:10" x14ac:dyDescent="0.25">
      <c r="A11" s="59" t="str">
        <f>VLOOKUP(MID(C11,1,2),DATA!$B$2:$C$10,2,FALSE)</f>
        <v>FF10</v>
      </c>
      <c r="B11" s="68" t="str">
        <f>VLOOKUP(MID(C11,13,2),DATA!$M$2:$N$16,2,FALSE)</f>
        <v>Liquid Metal</v>
      </c>
      <c r="C11" s="66" t="s">
        <v>545</v>
      </c>
      <c r="D11" s="17">
        <f>SUMPRODUCT(1*(Export!$C$2:$C$1000=$C11),Export!$E$2:$E$1000)</f>
        <v>0</v>
      </c>
      <c r="E11" s="12" t="str">
        <f>VLOOKUP(MID(C11,4,1),DATA!$F$2:$G$16,2,FALSE)</f>
        <v>21"</v>
      </c>
      <c r="F11" s="12" t="str">
        <f>VLOOKUP(MID(C11,5,3),DATA!$H$2:$I$16,2,FALSE)</f>
        <v>10.5"</v>
      </c>
      <c r="G11" s="12" t="str">
        <f t="shared" si="0"/>
        <v>35</v>
      </c>
      <c r="H11" s="12" t="e">
        <f>VLOOKUP(MID(C11,11,2),DATA!$J$2:$L$16,2,FALSE)</f>
        <v>#N/A</v>
      </c>
      <c r="I11" s="12" t="e">
        <f>VLOOKUP(MID(C11,11,2),DATA!$J$2:$L$16,3,FALSE)</f>
        <v>#N/A</v>
      </c>
      <c r="J11" s="68" t="str">
        <f>VLOOKUP(MID(C11,3,1),DATA!$D$2:$E$16,2,FALSE)</f>
        <v>Low Offset</v>
      </c>
    </row>
    <row r="12" spans="1:10" x14ac:dyDescent="0.25">
      <c r="A12" s="59" t="str">
        <f>VLOOKUP(MID(C12,1,2),DATA!$B$2:$C$10,2,FALSE)</f>
        <v>FF10</v>
      </c>
      <c r="B12" s="68" t="str">
        <f>VLOOKUP(MID(C12,13,2),DATA!$M$2:$N$16,2,FALSE)</f>
        <v>Raw</v>
      </c>
      <c r="C12" s="66" t="s">
        <v>544</v>
      </c>
      <c r="D12" s="17">
        <f>SUMPRODUCT(1*(Export!$C$2:$C$1000=$C12),Export!$E$2:$E$1000)</f>
        <v>0</v>
      </c>
      <c r="E12" s="12" t="str">
        <f>VLOOKUP(MID(C12,4,1),DATA!$F$2:$G$16,2,FALSE)</f>
        <v>21"</v>
      </c>
      <c r="F12" s="12" t="str">
        <f>VLOOKUP(MID(C12,5,3),DATA!$H$2:$I$16,2,FALSE)</f>
        <v>10.5"</v>
      </c>
      <c r="G12" s="12" t="str">
        <f t="shared" si="0"/>
        <v>35</v>
      </c>
      <c r="H12" s="12" t="e">
        <f>VLOOKUP(MID(C12,11,2),DATA!$J$2:$L$16,2,FALSE)</f>
        <v>#N/A</v>
      </c>
      <c r="I12" s="12" t="e">
        <f>VLOOKUP(MID(C12,11,2),DATA!$J$2:$L$16,3,FALSE)</f>
        <v>#N/A</v>
      </c>
      <c r="J12" s="68" t="str">
        <f>VLOOKUP(MID(C12,3,1),DATA!$D$2:$E$16,2,FALSE)</f>
        <v>Low Offset</v>
      </c>
    </row>
    <row r="13" spans="1:10" x14ac:dyDescent="0.25">
      <c r="A13" s="59" t="str">
        <f>VLOOKUP(MID(C13,1,2),DATA!$B$2:$C$10,2,FALSE)</f>
        <v>FF10</v>
      </c>
      <c r="B13" s="68" t="str">
        <f>VLOOKUP(MID(C13,13,2),DATA!$M$2:$N$16,2,FALSE)</f>
        <v>Tarmac</v>
      </c>
      <c r="C13" s="66" t="s">
        <v>546</v>
      </c>
      <c r="D13" s="17">
        <f>SUMPRODUCT(1*(Export!$C$2:$C$1000=$C13),Export!$E$2:$E$1000)</f>
        <v>0</v>
      </c>
      <c r="E13" s="12" t="str">
        <f>VLOOKUP(MID(C13,4,1),DATA!$F$2:$G$16,2,FALSE)</f>
        <v>21"</v>
      </c>
      <c r="F13" s="12" t="str">
        <f>VLOOKUP(MID(C13,5,3),DATA!$H$2:$I$16,2,FALSE)</f>
        <v>10.5"</v>
      </c>
      <c r="G13" s="12" t="str">
        <f t="shared" si="0"/>
        <v>35</v>
      </c>
      <c r="H13" s="12" t="e">
        <f>VLOOKUP(MID(C13,11,2),DATA!$J$2:$L$16,2,FALSE)</f>
        <v>#N/A</v>
      </c>
      <c r="I13" s="12" t="e">
        <f>VLOOKUP(MID(C13,11,2),DATA!$J$2:$L$16,3,FALSE)</f>
        <v>#N/A</v>
      </c>
      <c r="J13" s="68" t="str">
        <f>VLOOKUP(MID(C13,3,1),DATA!$D$2:$E$16,2,FALSE)</f>
        <v>Low Offset</v>
      </c>
    </row>
    <row r="14" spans="1:10" x14ac:dyDescent="0.25">
      <c r="A14" s="59" t="str">
        <f>VLOOKUP(MID(C14,1,2),DATA!$B$2:$C$10,2,FALSE)</f>
        <v>FF10</v>
      </c>
      <c r="B14" s="68" t="str">
        <f>VLOOKUP(MID(C14,13,2),DATA!$M$2:$N$16,2,FALSE)</f>
        <v>Liquid Metal</v>
      </c>
      <c r="C14" s="66" t="s">
        <v>50</v>
      </c>
      <c r="D14" s="17">
        <f>SUMPRODUCT(1*(Export!$C$2:$C$1000=$C14),Export!$E$2:$E$1000)</f>
        <v>4</v>
      </c>
      <c r="E14" s="12" t="str">
        <f>VLOOKUP(MID(C14,4,1),DATA!$F$2:$G$16,2,FALSE)</f>
        <v>21"</v>
      </c>
      <c r="F14" s="12" t="str">
        <f>VLOOKUP(MID(C14,5,3),DATA!$H$2:$I$16,2,FALSE)</f>
        <v>10.5"</v>
      </c>
      <c r="G14" s="12" t="str">
        <f t="shared" si="0"/>
        <v>35</v>
      </c>
      <c r="H14" s="12" t="e">
        <f>VLOOKUP(MID(C14,11,2),DATA!$J$2:$L$16,2,FALSE)</f>
        <v>#N/A</v>
      </c>
      <c r="I14" s="12" t="e">
        <f>VLOOKUP(MID(C14,11,2),DATA!$J$2:$L$16,3,FALSE)</f>
        <v>#N/A</v>
      </c>
      <c r="J14" s="68" t="str">
        <f>VLOOKUP(MID(C14,3,1),DATA!$D$2:$E$16,2,FALSE)</f>
        <v>Medium Offset</v>
      </c>
    </row>
    <row r="15" spans="1:10" x14ac:dyDescent="0.25">
      <c r="A15" s="59" t="str">
        <f>VLOOKUP(MID(C15,1,2),DATA!$B$2:$C$10,2,FALSE)</f>
        <v>FF10</v>
      </c>
      <c r="B15" s="68" t="str">
        <f>VLOOKUP(MID(C15,13,2),DATA!$M$2:$N$16,2,FALSE)</f>
        <v>Raw</v>
      </c>
      <c r="C15" s="66" t="s">
        <v>51</v>
      </c>
      <c r="D15" s="17">
        <f>SUMPRODUCT(1*(Export!$C$2:$C$1000=$C15),Export!$E$2:$E$1000)</f>
        <v>0</v>
      </c>
      <c r="E15" s="12" t="str">
        <f>VLOOKUP(MID(C15,4,1),DATA!$F$2:$G$16,2,FALSE)</f>
        <v>21"</v>
      </c>
      <c r="F15" s="12" t="str">
        <f>VLOOKUP(MID(C15,5,3),DATA!$H$2:$I$16,2,FALSE)</f>
        <v>10.5"</v>
      </c>
      <c r="G15" s="12" t="str">
        <f t="shared" si="0"/>
        <v>35</v>
      </c>
      <c r="H15" s="12" t="e">
        <f>VLOOKUP(MID(C15,11,2),DATA!$J$2:$L$16,2,FALSE)</f>
        <v>#N/A</v>
      </c>
      <c r="I15" s="12" t="e">
        <f>VLOOKUP(MID(C15,11,2),DATA!$J$2:$L$16,3,FALSE)</f>
        <v>#N/A</v>
      </c>
      <c r="J15" s="68" t="str">
        <f>VLOOKUP(MID(C15,3,1),DATA!$D$2:$E$16,2,FALSE)</f>
        <v>Medium Offset</v>
      </c>
    </row>
    <row r="16" spans="1:10" x14ac:dyDescent="0.25">
      <c r="A16" s="59" t="str">
        <f>VLOOKUP(MID(C16,1,2),DATA!$B$2:$C$10,2,FALSE)</f>
        <v>FF10</v>
      </c>
      <c r="B16" s="68" t="str">
        <f>VLOOKUP(MID(C16,13,2),DATA!$M$2:$N$16,2,FALSE)</f>
        <v>Tarmac</v>
      </c>
      <c r="C16" s="66" t="s">
        <v>49</v>
      </c>
      <c r="D16" s="17">
        <f>SUMPRODUCT(1*(Export!$C$2:$C$1000=$C16),Export!$E$2:$E$1000)</f>
        <v>0</v>
      </c>
      <c r="E16" s="12" t="str">
        <f>VLOOKUP(MID(C16,4,1),DATA!$F$2:$G$16,2,FALSE)</f>
        <v>21"</v>
      </c>
      <c r="F16" s="12" t="str">
        <f>VLOOKUP(MID(C16,5,3),DATA!$H$2:$I$16,2,FALSE)</f>
        <v>10.5"</v>
      </c>
      <c r="G16" s="12" t="str">
        <f t="shared" si="0"/>
        <v>35</v>
      </c>
      <c r="H16" s="12" t="e">
        <f>VLOOKUP(MID(C16,11,2),DATA!$J$2:$L$16,2,FALSE)</f>
        <v>#N/A</v>
      </c>
      <c r="I16" s="12" t="e">
        <f>VLOOKUP(MID(C16,11,2),DATA!$J$2:$L$16,3,FALSE)</f>
        <v>#N/A</v>
      </c>
      <c r="J16" s="68" t="str">
        <f>VLOOKUP(MID(C16,3,1),DATA!$D$2:$E$16,2,FALSE)</f>
        <v>Medium Offset</v>
      </c>
    </row>
    <row r="17" spans="1:10" x14ac:dyDescent="0.25">
      <c r="A17" s="59" t="str">
        <f>VLOOKUP(MID(C17,1,2),DATA!$B$2:$C$10,2,FALSE)</f>
        <v>FF10</v>
      </c>
      <c r="B17" s="68" t="str">
        <f>VLOOKUP(MID(C17,13,2),DATA!$M$2:$N$16,2,FALSE)</f>
        <v>Liquid Metal</v>
      </c>
      <c r="C17" s="66" t="s">
        <v>840</v>
      </c>
      <c r="D17" s="17">
        <f>SUMPRODUCT(1*(Export!$C$2:$C$1000=$C17),Export!$E$2:$E$1000)</f>
        <v>0</v>
      </c>
      <c r="E17" s="12" t="str">
        <f>VLOOKUP(MID(C17,4,1),DATA!$F$2:$G$16,2,FALSE)</f>
        <v>21"</v>
      </c>
      <c r="F17" s="12" t="str">
        <f>VLOOKUP(MID(C17,5,3),DATA!$H$2:$I$16,2,FALSE)</f>
        <v>10.5"</v>
      </c>
      <c r="G17" s="12" t="str">
        <f t="shared" si="0"/>
        <v>45</v>
      </c>
      <c r="H17" s="12" t="e">
        <f>VLOOKUP(MID(C17,11,2),DATA!$J$2:$L$16,2,FALSE)</f>
        <v>#N/A</v>
      </c>
      <c r="I17" s="12" t="e">
        <f>VLOOKUP(MID(C17,11,2),DATA!$J$2:$L$16,3,FALSE)</f>
        <v>#N/A</v>
      </c>
      <c r="J17" s="68" t="str">
        <f>VLOOKUP(MID(C17,3,1),DATA!$D$2:$E$16,2,FALSE)</f>
        <v>Medium Offset</v>
      </c>
    </row>
    <row r="18" spans="1:10" x14ac:dyDescent="0.25">
      <c r="A18" s="59" t="str">
        <f>VLOOKUP(MID(C18,1,2),DATA!$B$2:$C$10,2,FALSE)</f>
        <v>FF10</v>
      </c>
      <c r="B18" s="68" t="str">
        <f>VLOOKUP(MID(C18,13,2),DATA!$M$2:$N$16,2,FALSE)</f>
        <v>Raw</v>
      </c>
      <c r="C18" s="66" t="s">
        <v>860</v>
      </c>
      <c r="D18" s="17">
        <f>SUMPRODUCT(1*(Export!$C$2:$C$1000=$C18),Export!$E$2:$E$1000)</f>
        <v>0</v>
      </c>
      <c r="E18" s="12" t="str">
        <f>VLOOKUP(MID(C18,4,1),DATA!$F$2:$G$16,2,FALSE)</f>
        <v>21"</v>
      </c>
      <c r="F18" s="12" t="str">
        <f>VLOOKUP(MID(C18,5,3),DATA!$H$2:$I$16,2,FALSE)</f>
        <v>10.5"</v>
      </c>
      <c r="G18" s="12" t="str">
        <f t="shared" si="0"/>
        <v>45</v>
      </c>
      <c r="H18" s="12" t="e">
        <f>VLOOKUP(MID(C18,11,2),DATA!$J$2:$L$16,2,FALSE)</f>
        <v>#N/A</v>
      </c>
      <c r="I18" s="12" t="e">
        <f>VLOOKUP(MID(C18,11,2),DATA!$J$2:$L$16,3,FALSE)</f>
        <v>#N/A</v>
      </c>
      <c r="J18" s="68" t="str">
        <f>VLOOKUP(MID(C18,3,1),DATA!$D$2:$E$16,2,FALSE)</f>
        <v>Medium Offset</v>
      </c>
    </row>
    <row r="19" spans="1:10" x14ac:dyDescent="0.25">
      <c r="A19" s="59" t="str">
        <f>VLOOKUP(MID(C19,1,2),DATA!$B$2:$C$10,2,FALSE)</f>
        <v>FF10</v>
      </c>
      <c r="B19" s="68" t="str">
        <f>VLOOKUP(MID(C19,13,2),DATA!$M$2:$N$16,2,FALSE)</f>
        <v>Tarmac</v>
      </c>
      <c r="C19" s="66" t="s">
        <v>820</v>
      </c>
      <c r="D19" s="17">
        <f>SUMPRODUCT(1*(Export!$C$2:$C$1000=$C19),Export!$E$2:$E$1000)</f>
        <v>0</v>
      </c>
      <c r="E19" s="12" t="str">
        <f>VLOOKUP(MID(C19,4,1),DATA!$F$2:$G$16,2,FALSE)</f>
        <v>21"</v>
      </c>
      <c r="F19" s="12" t="str">
        <f>VLOOKUP(MID(C19,5,3),DATA!$H$2:$I$16,2,FALSE)</f>
        <v>10.5"</v>
      </c>
      <c r="G19" s="12" t="str">
        <f t="shared" si="0"/>
        <v>45</v>
      </c>
      <c r="H19" s="12" t="e">
        <f>VLOOKUP(MID(C19,11,2),DATA!$J$2:$L$16,2,FALSE)</f>
        <v>#N/A</v>
      </c>
      <c r="I19" s="12" t="e">
        <f>VLOOKUP(MID(C19,11,2),DATA!$J$2:$L$16,3,FALSE)</f>
        <v>#N/A</v>
      </c>
      <c r="J19" s="68" t="str">
        <f>VLOOKUP(MID(C19,3,1),DATA!$D$2:$E$16,2,FALSE)</f>
        <v>Medium Offset</v>
      </c>
    </row>
    <row r="20" spans="1:10" x14ac:dyDescent="0.25">
      <c r="A20" s="59" t="str">
        <f>VLOOKUP(MID(C20,1,2),DATA!$B$2:$C$10,2,FALSE)</f>
        <v>FF10</v>
      </c>
      <c r="B20" s="68" t="str">
        <f>VLOOKUP(MID(C20,13,2),DATA!$M$2:$N$16,2,FALSE)</f>
        <v>Liquid Metal</v>
      </c>
      <c r="C20" s="66" t="s">
        <v>537</v>
      </c>
      <c r="D20" s="17">
        <f>SUMPRODUCT(1*(Export!$C$2:$C$1000=$C20),Export!$E$2:$E$1000)</f>
        <v>0</v>
      </c>
      <c r="E20" s="12" t="str">
        <f>VLOOKUP(MID(C20,4,1),DATA!$F$2:$G$16,2,FALSE)</f>
        <v>21"</v>
      </c>
      <c r="F20" s="12" t="str">
        <f>VLOOKUP(MID(C20,5,3),DATA!$H$2:$I$16,2,FALSE)</f>
        <v>11.0"</v>
      </c>
      <c r="G20" s="12" t="str">
        <f t="shared" si="0"/>
        <v>29</v>
      </c>
      <c r="H20" s="12" t="e">
        <f>VLOOKUP(MID(C20,11,2),DATA!$J$2:$L$16,2,FALSE)</f>
        <v>#N/A</v>
      </c>
      <c r="I20" s="12" t="e">
        <f>VLOOKUP(MID(C20,11,2),DATA!$J$2:$L$16,3,FALSE)</f>
        <v>#N/A</v>
      </c>
      <c r="J20" s="68" t="str">
        <f>VLOOKUP(MID(C20,3,1),DATA!$D$2:$E$16,2,FALSE)</f>
        <v>Low Offset</v>
      </c>
    </row>
    <row r="21" spans="1:10" x14ac:dyDescent="0.25">
      <c r="A21" s="59" t="str">
        <f>VLOOKUP(MID(C21,1,2),DATA!$B$2:$C$10,2,FALSE)</f>
        <v>FF10</v>
      </c>
      <c r="B21" s="68" t="str">
        <f>VLOOKUP(MID(C21,13,2),DATA!$M$2:$N$16,2,FALSE)</f>
        <v>Raw</v>
      </c>
      <c r="C21" s="66" t="s">
        <v>536</v>
      </c>
      <c r="D21" s="17">
        <f>SUMPRODUCT(1*(Export!$C$2:$C$1000=$C21),Export!$E$2:$E$1000)</f>
        <v>0</v>
      </c>
      <c r="E21" s="12" t="str">
        <f>VLOOKUP(MID(C21,4,1),DATA!$F$2:$G$16,2,FALSE)</f>
        <v>21"</v>
      </c>
      <c r="F21" s="12" t="str">
        <f>VLOOKUP(MID(C21,5,3),DATA!$H$2:$I$16,2,FALSE)</f>
        <v>11.0"</v>
      </c>
      <c r="G21" s="12" t="str">
        <f t="shared" si="0"/>
        <v>29</v>
      </c>
      <c r="H21" s="12" t="e">
        <f>VLOOKUP(MID(C21,11,2),DATA!$J$2:$L$16,2,FALSE)</f>
        <v>#N/A</v>
      </c>
      <c r="I21" s="12" t="e">
        <f>VLOOKUP(MID(C21,11,2),DATA!$J$2:$L$16,3,FALSE)</f>
        <v>#N/A</v>
      </c>
      <c r="J21" s="68" t="str">
        <f>VLOOKUP(MID(C21,3,1),DATA!$D$2:$E$16,2,FALSE)</f>
        <v>Low Offset</v>
      </c>
    </row>
    <row r="22" spans="1:10" x14ac:dyDescent="0.25">
      <c r="A22" s="59" t="str">
        <f>VLOOKUP(MID(C22,1,2),DATA!$B$2:$C$10,2,FALSE)</f>
        <v>FF10</v>
      </c>
      <c r="B22" s="68" t="str">
        <f>VLOOKUP(MID(C22,13,2),DATA!$M$2:$N$16,2,FALSE)</f>
        <v>Tarmac</v>
      </c>
      <c r="C22" s="66" t="s">
        <v>538</v>
      </c>
      <c r="D22" s="17">
        <f>SUMPRODUCT(1*(Export!$C$2:$C$1000=$C22),Export!$E$2:$E$1000)</f>
        <v>0</v>
      </c>
      <c r="E22" s="12" t="str">
        <f>VLOOKUP(MID(C22,4,1),DATA!$F$2:$G$16,2,FALSE)</f>
        <v>21"</v>
      </c>
      <c r="F22" s="12" t="str">
        <f>VLOOKUP(MID(C22,5,3),DATA!$H$2:$I$16,2,FALSE)</f>
        <v>11.0"</v>
      </c>
      <c r="G22" s="12" t="str">
        <f t="shared" si="0"/>
        <v>29</v>
      </c>
      <c r="H22" s="12" t="e">
        <f>VLOOKUP(MID(C22,11,2),DATA!$J$2:$L$16,2,FALSE)</f>
        <v>#N/A</v>
      </c>
      <c r="I22" s="12" t="e">
        <f>VLOOKUP(MID(C22,11,2),DATA!$J$2:$L$16,3,FALSE)</f>
        <v>#N/A</v>
      </c>
      <c r="J22" s="68" t="str">
        <f>VLOOKUP(MID(C22,3,1),DATA!$D$2:$E$16,2,FALSE)</f>
        <v>Low Offset</v>
      </c>
    </row>
    <row r="23" spans="1:10" x14ac:dyDescent="0.25">
      <c r="A23" s="59" t="str">
        <f>VLOOKUP(MID(C23,1,2),DATA!$B$2:$C$10,2,FALSE)</f>
        <v>FF10</v>
      </c>
      <c r="B23" s="68" t="str">
        <f>VLOOKUP(MID(C23,13,2),DATA!$M$2:$N$16,2,FALSE)</f>
        <v>Liquid Metal</v>
      </c>
      <c r="C23" s="66" t="s">
        <v>836</v>
      </c>
      <c r="D23" s="17">
        <f>SUMPRODUCT(1*(Export!$C$2:$C$1000=$C23),Export!$E$2:$E$1000)</f>
        <v>0</v>
      </c>
      <c r="E23" s="12" t="str">
        <f>VLOOKUP(MID(C23,4,1),DATA!$F$2:$G$16,2,FALSE)</f>
        <v>21"</v>
      </c>
      <c r="F23" s="12" t="str">
        <f>VLOOKUP(MID(C23,5,3),DATA!$H$2:$I$16,2,FALSE)</f>
        <v>9.0"</v>
      </c>
      <c r="G23" s="12" t="str">
        <f t="shared" si="0"/>
        <v>30</v>
      </c>
      <c r="H23" s="12" t="e">
        <f>VLOOKUP(MID(C23,11,2),DATA!$J$2:$L$16,2,FALSE)</f>
        <v>#N/A</v>
      </c>
      <c r="I23" s="12" t="e">
        <f>VLOOKUP(MID(C23,11,2),DATA!$J$2:$L$16,3,FALSE)</f>
        <v>#N/A</v>
      </c>
      <c r="J23" s="68" t="str">
        <f>VLOOKUP(MID(C23,3,1),DATA!$D$2:$E$16,2,FALSE)</f>
        <v>Medium Offset</v>
      </c>
    </row>
    <row r="24" spans="1:10" x14ac:dyDescent="0.25">
      <c r="A24" s="59" t="str">
        <f>VLOOKUP(MID(C24,1,2),DATA!$B$2:$C$10,2,FALSE)</f>
        <v>FF10</v>
      </c>
      <c r="B24" s="68" t="str">
        <f>VLOOKUP(MID(C24,13,2),DATA!$M$2:$N$16,2,FALSE)</f>
        <v>Raw</v>
      </c>
      <c r="C24" s="66" t="s">
        <v>856</v>
      </c>
      <c r="D24" s="17">
        <f>SUMPRODUCT(1*(Export!$C$2:$C$1000=$C24),Export!$E$2:$E$1000)</f>
        <v>0</v>
      </c>
      <c r="E24" s="12" t="str">
        <f>VLOOKUP(MID(C24,4,1),DATA!$F$2:$G$16,2,FALSE)</f>
        <v>21"</v>
      </c>
      <c r="F24" s="12" t="str">
        <f>VLOOKUP(MID(C24,5,3),DATA!$H$2:$I$16,2,FALSE)</f>
        <v>9.0"</v>
      </c>
      <c r="G24" s="12" t="str">
        <f t="shared" si="0"/>
        <v>30</v>
      </c>
      <c r="H24" s="12" t="e">
        <f>VLOOKUP(MID(C24,11,2),DATA!$J$2:$L$16,2,FALSE)</f>
        <v>#N/A</v>
      </c>
      <c r="I24" s="12" t="e">
        <f>VLOOKUP(MID(C24,11,2),DATA!$J$2:$L$16,3,FALSE)</f>
        <v>#N/A</v>
      </c>
      <c r="J24" s="68" t="str">
        <f>VLOOKUP(MID(C24,3,1),DATA!$D$2:$E$16,2,FALSE)</f>
        <v>Medium Offset</v>
      </c>
    </row>
    <row r="25" spans="1:10" x14ac:dyDescent="0.25">
      <c r="A25" s="59" t="str">
        <f>VLOOKUP(MID(C25,1,2),DATA!$B$2:$C$10,2,FALSE)</f>
        <v>FF10</v>
      </c>
      <c r="B25" s="68" t="str">
        <f>VLOOKUP(MID(C25,13,2),DATA!$M$2:$N$16,2,FALSE)</f>
        <v>Tarmac</v>
      </c>
      <c r="C25" s="66" t="s">
        <v>816</v>
      </c>
      <c r="D25" s="17">
        <f>SUMPRODUCT(1*(Export!$C$2:$C$1000=$C25),Export!$E$2:$E$1000)</f>
        <v>0</v>
      </c>
      <c r="E25" s="12" t="str">
        <f>VLOOKUP(MID(C25,4,1),DATA!$F$2:$G$16,2,FALSE)</f>
        <v>21"</v>
      </c>
      <c r="F25" s="12" t="str">
        <f>VLOOKUP(MID(C25,5,3),DATA!$H$2:$I$16,2,FALSE)</f>
        <v>9.0"</v>
      </c>
      <c r="G25" s="12" t="str">
        <f t="shared" si="0"/>
        <v>30</v>
      </c>
      <c r="H25" s="12" t="e">
        <f>VLOOKUP(MID(C25,11,2),DATA!$J$2:$L$16,2,FALSE)</f>
        <v>#N/A</v>
      </c>
      <c r="I25" s="12" t="e">
        <f>VLOOKUP(MID(C25,11,2),DATA!$J$2:$L$16,3,FALSE)</f>
        <v>#N/A</v>
      </c>
      <c r="J25" s="68" t="str">
        <f>VLOOKUP(MID(C25,3,1),DATA!$D$2:$E$16,2,FALSE)</f>
        <v>Medium Offset</v>
      </c>
    </row>
    <row r="26" spans="1:10" x14ac:dyDescent="0.25">
      <c r="A26" s="59" t="str">
        <f>VLOOKUP(MID(C26,1,2),DATA!$B$2:$C$10,2,FALSE)</f>
        <v>FF10</v>
      </c>
      <c r="B26" s="68" t="str">
        <f>VLOOKUP(MID(C26,13,2),DATA!$M$2:$N$16,2,FALSE)</f>
        <v>Liquid Metal</v>
      </c>
      <c r="C26" s="66" t="s">
        <v>832</v>
      </c>
      <c r="D26" s="17">
        <f>SUMPRODUCT(1*(Export!$C$2:$C$1000=$C26),Export!$E$2:$E$1000)</f>
        <v>0</v>
      </c>
      <c r="E26" s="12" t="str">
        <f>VLOOKUP(MID(C26,4,1),DATA!$F$2:$G$16,2,FALSE)</f>
        <v>21"</v>
      </c>
      <c r="F26" s="12" t="str">
        <f>VLOOKUP(MID(C26,5,3),DATA!$H$2:$I$16,2,FALSE)</f>
        <v>9.5"</v>
      </c>
      <c r="G26" s="12" t="str">
        <f t="shared" si="0"/>
        <v>25</v>
      </c>
      <c r="H26" s="12" t="e">
        <f>VLOOKUP(MID(C26,11,2),DATA!$J$2:$L$16,2,FALSE)</f>
        <v>#N/A</v>
      </c>
      <c r="I26" s="12" t="e">
        <f>VLOOKUP(MID(C26,11,2),DATA!$J$2:$L$16,3,FALSE)</f>
        <v>#N/A</v>
      </c>
      <c r="J26" s="68" t="str">
        <f>VLOOKUP(MID(C26,3,1),DATA!$D$2:$E$16,2,FALSE)</f>
        <v>Low Offset</v>
      </c>
    </row>
    <row r="27" spans="1:10" x14ac:dyDescent="0.25">
      <c r="A27" s="59" t="str">
        <f>VLOOKUP(MID(C27,1,2),DATA!$B$2:$C$10,2,FALSE)</f>
        <v>FF10</v>
      </c>
      <c r="B27" s="68" t="str">
        <f>VLOOKUP(MID(C27,13,2),DATA!$M$2:$N$16,2,FALSE)</f>
        <v>Raw</v>
      </c>
      <c r="C27" s="66" t="s">
        <v>852</v>
      </c>
      <c r="D27" s="17">
        <f>SUMPRODUCT(1*(Export!$C$2:$C$1000=$C27),Export!$E$2:$E$1000)</f>
        <v>0</v>
      </c>
      <c r="E27" s="12" t="str">
        <f>VLOOKUP(MID(C27,4,1),DATA!$F$2:$G$16,2,FALSE)</f>
        <v>21"</v>
      </c>
      <c r="F27" s="12" t="str">
        <f>VLOOKUP(MID(C27,5,3),DATA!$H$2:$I$16,2,FALSE)</f>
        <v>9.5"</v>
      </c>
      <c r="G27" s="12" t="str">
        <f t="shared" si="0"/>
        <v>25</v>
      </c>
      <c r="H27" s="12" t="e">
        <f>VLOOKUP(MID(C27,11,2),DATA!$J$2:$L$16,2,FALSE)</f>
        <v>#N/A</v>
      </c>
      <c r="I27" s="12" t="e">
        <f>VLOOKUP(MID(C27,11,2),DATA!$J$2:$L$16,3,FALSE)</f>
        <v>#N/A</v>
      </c>
      <c r="J27" s="68" t="str">
        <f>VLOOKUP(MID(C27,3,1),DATA!$D$2:$E$16,2,FALSE)</f>
        <v>Low Offset</v>
      </c>
    </row>
    <row r="28" spans="1:10" x14ac:dyDescent="0.25">
      <c r="A28" s="59" t="str">
        <f>VLOOKUP(MID(C28,1,2),DATA!$B$2:$C$10,2,FALSE)</f>
        <v>FF10</v>
      </c>
      <c r="B28" s="68" t="str">
        <f>VLOOKUP(MID(C28,13,2),DATA!$M$2:$N$16,2,FALSE)</f>
        <v>Tarmac</v>
      </c>
      <c r="C28" s="66" t="s">
        <v>812</v>
      </c>
      <c r="D28" s="17">
        <f>SUMPRODUCT(1*(Export!$C$2:$C$1000=$C28),Export!$E$2:$E$1000)</f>
        <v>0</v>
      </c>
      <c r="E28" s="12" t="str">
        <f>VLOOKUP(MID(C28,4,1),DATA!$F$2:$G$16,2,FALSE)</f>
        <v>21"</v>
      </c>
      <c r="F28" s="12" t="str">
        <f>VLOOKUP(MID(C28,5,3),DATA!$H$2:$I$16,2,FALSE)</f>
        <v>9.5"</v>
      </c>
      <c r="G28" s="12" t="str">
        <f t="shared" si="0"/>
        <v>25</v>
      </c>
      <c r="H28" s="12" t="e">
        <f>VLOOKUP(MID(C28,11,2),DATA!$J$2:$L$16,2,FALSE)</f>
        <v>#N/A</v>
      </c>
      <c r="I28" s="12" t="e">
        <f>VLOOKUP(MID(C28,11,2),DATA!$J$2:$L$16,3,FALSE)</f>
        <v>#N/A</v>
      </c>
      <c r="J28" s="68" t="str">
        <f>VLOOKUP(MID(C28,3,1),DATA!$D$2:$E$16,2,FALSE)</f>
        <v>Low Offset</v>
      </c>
    </row>
    <row r="29" spans="1:10" x14ac:dyDescent="0.25">
      <c r="A29" s="59" t="str">
        <f>VLOOKUP(MID(C29,1,2),DATA!$B$2:$C$10,2,FALSE)</f>
        <v>FF10</v>
      </c>
      <c r="B29" s="68" t="str">
        <f>VLOOKUP(MID(C29,13,2),DATA!$M$2:$N$16,2,FALSE)</f>
        <v>Liquid Metal</v>
      </c>
      <c r="C29" s="66" t="s">
        <v>553</v>
      </c>
      <c r="D29" s="17">
        <f>SUMPRODUCT(1*(Export!$C$2:$C$1000=$C29),Export!$E$2:$E$1000)</f>
        <v>0</v>
      </c>
      <c r="E29" s="12" t="str">
        <f>VLOOKUP(MID(C29,4,1),DATA!$F$2:$G$16,2,FALSE)</f>
        <v>21"</v>
      </c>
      <c r="F29" s="12" t="str">
        <f>VLOOKUP(MID(C29,5,3),DATA!$H$2:$I$16,2,FALSE)</f>
        <v>9.5"</v>
      </c>
      <c r="G29" s="12" t="str">
        <f t="shared" si="0"/>
        <v>25</v>
      </c>
      <c r="H29" s="12" t="e">
        <f>VLOOKUP(MID(C29,11,2),DATA!$J$2:$L$16,2,FALSE)</f>
        <v>#N/A</v>
      </c>
      <c r="I29" s="12" t="e">
        <f>VLOOKUP(MID(C29,11,2),DATA!$J$2:$L$16,3,FALSE)</f>
        <v>#N/A</v>
      </c>
      <c r="J29" s="68" t="str">
        <f>VLOOKUP(MID(C29,3,1),DATA!$D$2:$E$16,2,FALSE)</f>
        <v>Medium Offset</v>
      </c>
    </row>
    <row r="30" spans="1:10" x14ac:dyDescent="0.25">
      <c r="A30" s="59" t="str">
        <f>VLOOKUP(MID(C30,1,2),DATA!$B$2:$C$10,2,FALSE)</f>
        <v>FF10</v>
      </c>
      <c r="B30" s="68" t="str">
        <f>VLOOKUP(MID(C30,13,2),DATA!$M$2:$N$16,2,FALSE)</f>
        <v>Raw</v>
      </c>
      <c r="C30" s="66" t="s">
        <v>552</v>
      </c>
      <c r="D30" s="17">
        <f>SUMPRODUCT(1*(Export!$C$2:$C$1000=$C30),Export!$E$2:$E$1000)</f>
        <v>0</v>
      </c>
      <c r="E30" s="12" t="str">
        <f>VLOOKUP(MID(C30,4,1),DATA!$F$2:$G$16,2,FALSE)</f>
        <v>21"</v>
      </c>
      <c r="F30" s="12" t="str">
        <f>VLOOKUP(MID(C30,5,3),DATA!$H$2:$I$16,2,FALSE)</f>
        <v>9.5"</v>
      </c>
      <c r="G30" s="12" t="str">
        <f t="shared" si="0"/>
        <v>25</v>
      </c>
      <c r="H30" s="12" t="e">
        <f>VLOOKUP(MID(C30,11,2),DATA!$J$2:$L$16,2,FALSE)</f>
        <v>#N/A</v>
      </c>
      <c r="I30" s="12" t="e">
        <f>VLOOKUP(MID(C30,11,2),DATA!$J$2:$L$16,3,FALSE)</f>
        <v>#N/A</v>
      </c>
      <c r="J30" s="68" t="str">
        <f>VLOOKUP(MID(C30,3,1),DATA!$D$2:$E$16,2,FALSE)</f>
        <v>Medium Offset</v>
      </c>
    </row>
    <row r="31" spans="1:10" x14ac:dyDescent="0.25">
      <c r="A31" s="59" t="str">
        <f>VLOOKUP(MID(C31,1,2),DATA!$B$2:$C$10,2,FALSE)</f>
        <v>FF10</v>
      </c>
      <c r="B31" s="68" t="str">
        <f>VLOOKUP(MID(C31,13,2),DATA!$M$2:$N$16,2,FALSE)</f>
        <v>Tarmac</v>
      </c>
      <c r="C31" s="66" t="s">
        <v>554</v>
      </c>
      <c r="D31" s="17">
        <f>SUMPRODUCT(1*(Export!$C$2:$C$1000=$C31),Export!$E$2:$E$1000)</f>
        <v>0</v>
      </c>
      <c r="E31" s="12" t="str">
        <f>VLOOKUP(MID(C31,4,1),DATA!$F$2:$G$16,2,FALSE)</f>
        <v>21"</v>
      </c>
      <c r="F31" s="12" t="str">
        <f>VLOOKUP(MID(C31,5,3),DATA!$H$2:$I$16,2,FALSE)</f>
        <v>9.5"</v>
      </c>
      <c r="G31" s="12" t="str">
        <f t="shared" si="0"/>
        <v>25</v>
      </c>
      <c r="H31" s="12" t="e">
        <f>VLOOKUP(MID(C31,11,2),DATA!$J$2:$L$16,2,FALSE)</f>
        <v>#N/A</v>
      </c>
      <c r="I31" s="12" t="e">
        <f>VLOOKUP(MID(C31,11,2),DATA!$J$2:$L$16,3,FALSE)</f>
        <v>#N/A</v>
      </c>
      <c r="J31" s="68" t="str">
        <f>VLOOKUP(MID(C31,3,1),DATA!$D$2:$E$16,2,FALSE)</f>
        <v>Medium Offset</v>
      </c>
    </row>
    <row r="32" spans="1:10" x14ac:dyDescent="0.25">
      <c r="A32" s="59" t="str">
        <f>VLOOKUP(MID(C32,1,2),DATA!$B$2:$C$10,2,FALSE)</f>
        <v>FF10</v>
      </c>
      <c r="B32" s="68" t="str">
        <f>VLOOKUP(MID(C32,13,2),DATA!$M$2:$N$16,2,FALSE)</f>
        <v>Liquid Metal</v>
      </c>
      <c r="C32" s="66" t="s">
        <v>54</v>
      </c>
      <c r="D32" s="17">
        <f>SUMPRODUCT(1*(Export!$C$2:$C$1000=$C32),Export!$E$2:$E$1000)</f>
        <v>0</v>
      </c>
      <c r="E32" s="12" t="str">
        <f>VLOOKUP(MID(C32,4,1),DATA!$F$2:$G$16,2,FALSE)</f>
        <v>21"</v>
      </c>
      <c r="F32" s="12" t="str">
        <f>VLOOKUP(MID(C32,5,3),DATA!$H$2:$I$16,2,FALSE)</f>
        <v>9.5"</v>
      </c>
      <c r="G32" s="12" t="str">
        <f t="shared" si="0"/>
        <v>30</v>
      </c>
      <c r="H32" s="12" t="e">
        <f>VLOOKUP(MID(C32,11,2),DATA!$J$2:$L$16,2,FALSE)</f>
        <v>#N/A</v>
      </c>
      <c r="I32" s="12" t="e">
        <f>VLOOKUP(MID(C32,11,2),DATA!$J$2:$L$16,3,FALSE)</f>
        <v>#N/A</v>
      </c>
      <c r="J32" s="68" t="str">
        <f>VLOOKUP(MID(C32,3,1),DATA!$D$2:$E$16,2,FALSE)</f>
        <v>Medium Offset</v>
      </c>
    </row>
    <row r="33" spans="1:10" x14ac:dyDescent="0.25">
      <c r="A33" s="59" t="str">
        <f>VLOOKUP(MID(C33,1,2),DATA!$B$2:$C$10,2,FALSE)</f>
        <v>FF10</v>
      </c>
      <c r="B33" s="68" t="str">
        <f>VLOOKUP(MID(C33,13,2),DATA!$M$2:$N$16,2,FALSE)</f>
        <v>Raw</v>
      </c>
      <c r="C33" s="66" t="s">
        <v>55</v>
      </c>
      <c r="D33" s="17">
        <f>SUMPRODUCT(1*(Export!$C$2:$C$1000=$C33),Export!$E$2:$E$1000)</f>
        <v>0</v>
      </c>
      <c r="E33" s="12" t="str">
        <f>VLOOKUP(MID(C33,4,1),DATA!$F$2:$G$16,2,FALSE)</f>
        <v>21"</v>
      </c>
      <c r="F33" s="12" t="str">
        <f>VLOOKUP(MID(C33,5,3),DATA!$H$2:$I$16,2,FALSE)</f>
        <v>9.5"</v>
      </c>
      <c r="G33" s="12" t="str">
        <f t="shared" si="0"/>
        <v>30</v>
      </c>
      <c r="H33" s="12" t="e">
        <f>VLOOKUP(MID(C33,11,2),DATA!$J$2:$L$16,2,FALSE)</f>
        <v>#N/A</v>
      </c>
      <c r="I33" s="12" t="e">
        <f>VLOOKUP(MID(C33,11,2),DATA!$J$2:$L$16,3,FALSE)</f>
        <v>#N/A</v>
      </c>
      <c r="J33" s="68" t="str">
        <f>VLOOKUP(MID(C33,3,1),DATA!$D$2:$E$16,2,FALSE)</f>
        <v>Medium Offset</v>
      </c>
    </row>
    <row r="34" spans="1:10" x14ac:dyDescent="0.25">
      <c r="A34" s="59" t="str">
        <f>VLOOKUP(MID(C34,1,2),DATA!$B$2:$C$10,2,FALSE)</f>
        <v>FF10</v>
      </c>
      <c r="B34" s="68" t="str">
        <f>VLOOKUP(MID(C34,13,2),DATA!$M$2:$N$16,2,FALSE)</f>
        <v>Tarmac</v>
      </c>
      <c r="C34" s="66" t="s">
        <v>53</v>
      </c>
      <c r="D34" s="17">
        <f>SUMPRODUCT(1*(Export!$C$2:$C$1000=$C34),Export!$E$2:$E$1000)</f>
        <v>2</v>
      </c>
      <c r="E34" s="12" t="str">
        <f>VLOOKUP(MID(C34,4,1),DATA!$F$2:$G$16,2,FALSE)</f>
        <v>21"</v>
      </c>
      <c r="F34" s="12" t="str">
        <f>VLOOKUP(MID(C34,5,3),DATA!$H$2:$I$16,2,FALSE)</f>
        <v>9.5"</v>
      </c>
      <c r="G34" s="12" t="str">
        <f t="shared" ref="G34:G65" si="1">MID(C34,8,2)</f>
        <v>30</v>
      </c>
      <c r="H34" s="12" t="e">
        <f>VLOOKUP(MID(C34,11,2),DATA!$J$2:$L$16,2,FALSE)</f>
        <v>#N/A</v>
      </c>
      <c r="I34" s="12" t="e">
        <f>VLOOKUP(MID(C34,11,2),DATA!$J$2:$L$16,3,FALSE)</f>
        <v>#N/A</v>
      </c>
      <c r="J34" s="68" t="str">
        <f>VLOOKUP(MID(C34,3,1),DATA!$D$2:$E$16,2,FALSE)</f>
        <v>Medium Offset</v>
      </c>
    </row>
    <row r="35" spans="1:10" x14ac:dyDescent="0.25">
      <c r="A35" s="59" t="str">
        <f>VLOOKUP(MID(C35,1,2),DATA!$B$2:$C$10,2,FALSE)</f>
        <v>FF10</v>
      </c>
      <c r="B35" s="68" t="str">
        <f>VLOOKUP(MID(C35,13,2),DATA!$M$2:$N$16,2,FALSE)</f>
        <v>Liquid Metal</v>
      </c>
      <c r="C35" s="66" t="s">
        <v>2080</v>
      </c>
      <c r="D35" s="17">
        <f>SUMPRODUCT(1*(Export!$C$2:$C$1000=$C35),Export!$E$2:$E$1000)</f>
        <v>0</v>
      </c>
      <c r="E35" s="12" t="str">
        <f>VLOOKUP(MID(C35,4,1),DATA!$F$2:$G$16,2,FALSE)</f>
        <v>21"</v>
      </c>
      <c r="F35" s="12" t="str">
        <f>VLOOKUP(MID(C35,5,3),DATA!$H$2:$I$16,2,FALSE)</f>
        <v>11.5"</v>
      </c>
      <c r="G35" s="12" t="str">
        <f t="shared" si="1"/>
        <v>58</v>
      </c>
      <c r="H35" s="12" t="e">
        <f>VLOOKUP(MID(C35,11,2),DATA!$J$2:$L$16,2,FALSE)</f>
        <v>#N/A</v>
      </c>
      <c r="I35" s="12" t="e">
        <f>VLOOKUP(MID(C35,11,2),DATA!$J$2:$L$16,3,FALSE)</f>
        <v>#N/A</v>
      </c>
      <c r="J35" s="68" t="str">
        <f>VLOOKUP(MID(C35,3,1),DATA!$D$2:$E$16,2,FALSE)</f>
        <v>Medium Offset</v>
      </c>
    </row>
    <row r="36" spans="1:10" x14ac:dyDescent="0.25">
      <c r="A36" s="59" t="str">
        <f>VLOOKUP(MID(C36,1,2),DATA!$B$2:$C$10,2,FALSE)</f>
        <v>FF10</v>
      </c>
      <c r="B36" s="68" t="str">
        <f>VLOOKUP(MID(C36,13,2),DATA!$M$2:$N$16,2,FALSE)</f>
        <v>Raw</v>
      </c>
      <c r="C36" s="66" t="s">
        <v>2082</v>
      </c>
      <c r="D36" s="17">
        <f>SUMPRODUCT(1*(Export!$C$2:$C$1000=$C36),Export!$E$2:$E$1000)</f>
        <v>0</v>
      </c>
      <c r="E36" s="12" t="str">
        <f>VLOOKUP(MID(C36,4,1),DATA!$F$2:$G$16,2,FALSE)</f>
        <v>21"</v>
      </c>
      <c r="F36" s="12" t="str">
        <f>VLOOKUP(MID(C36,5,3),DATA!$H$2:$I$16,2,FALSE)</f>
        <v>11.5"</v>
      </c>
      <c r="G36" s="12" t="str">
        <f t="shared" si="1"/>
        <v>58</v>
      </c>
      <c r="H36" s="12" t="e">
        <f>VLOOKUP(MID(C36,11,2),DATA!$J$2:$L$16,2,FALSE)</f>
        <v>#N/A</v>
      </c>
      <c r="I36" s="12" t="e">
        <f>VLOOKUP(MID(C36,11,2),DATA!$J$2:$L$16,3,FALSE)</f>
        <v>#N/A</v>
      </c>
      <c r="J36" s="68" t="str">
        <f>VLOOKUP(MID(C36,3,1),DATA!$D$2:$E$16,2,FALSE)</f>
        <v>Medium Offset</v>
      </c>
    </row>
    <row r="37" spans="1:10" x14ac:dyDescent="0.25">
      <c r="A37" s="59" t="str">
        <f>VLOOKUP(MID(C37,1,2),DATA!$B$2:$C$10,2,FALSE)</f>
        <v>FF10</v>
      </c>
      <c r="B37" s="68" t="str">
        <f>VLOOKUP(MID(C37,13,2),DATA!$M$2:$N$16,2,FALSE)</f>
        <v>Tarmac</v>
      </c>
      <c r="C37" s="66" t="s">
        <v>2078</v>
      </c>
      <c r="D37" s="17">
        <f>SUMPRODUCT(1*(Export!$C$2:$C$1000=$C37),Export!$E$2:$E$1000)</f>
        <v>0</v>
      </c>
      <c r="E37" s="12" t="str">
        <f>VLOOKUP(MID(C37,4,1),DATA!$F$2:$G$16,2,FALSE)</f>
        <v>21"</v>
      </c>
      <c r="F37" s="12" t="str">
        <f>VLOOKUP(MID(C37,5,3),DATA!$H$2:$I$16,2,FALSE)</f>
        <v>11.5"</v>
      </c>
      <c r="G37" s="12" t="str">
        <f t="shared" si="1"/>
        <v>58</v>
      </c>
      <c r="H37" s="12" t="e">
        <f>VLOOKUP(MID(C37,11,2),DATA!$J$2:$L$16,2,FALSE)</f>
        <v>#N/A</v>
      </c>
      <c r="I37" s="12" t="e">
        <f>VLOOKUP(MID(C37,11,2),DATA!$J$2:$L$16,3,FALSE)</f>
        <v>#N/A</v>
      </c>
      <c r="J37" s="68" t="str">
        <f>VLOOKUP(MID(C37,3,1),DATA!$D$2:$E$16,2,FALSE)</f>
        <v>Medium Offset</v>
      </c>
    </row>
    <row r="38" spans="1:10" x14ac:dyDescent="0.25">
      <c r="A38" s="59" t="str">
        <f>VLOOKUP(MID(C38,1,2),DATA!$B$2:$C$10,2,FALSE)</f>
        <v>FF10</v>
      </c>
      <c r="B38" s="68" t="str">
        <f>VLOOKUP(MID(C38,13,2),DATA!$M$2:$N$16,2,FALSE)</f>
        <v>Liquid Metal</v>
      </c>
      <c r="C38" s="66" t="s">
        <v>1360</v>
      </c>
      <c r="D38" s="17">
        <f>SUMPRODUCT(1*(Export!$C$2:$C$1000=$C38),Export!$E$2:$E$1000)</f>
        <v>4</v>
      </c>
      <c r="E38" s="12" t="str">
        <f>VLOOKUP(MID(C38,4,1),DATA!$F$2:$G$16,2,FALSE)</f>
        <v>22"</v>
      </c>
      <c r="F38" s="12" t="str">
        <f>VLOOKUP(MID(C38,5,3),DATA!$H$2:$I$16,2,FALSE)</f>
        <v>9.5"</v>
      </c>
      <c r="G38" s="12" t="str">
        <f t="shared" si="1"/>
        <v>35</v>
      </c>
      <c r="H38" s="12" t="e">
        <f>VLOOKUP(MID(C38,11,2),DATA!$J$2:$L$16,2,FALSE)</f>
        <v>#N/A</v>
      </c>
      <c r="I38" s="12" t="e">
        <f>VLOOKUP(MID(C38,11,2),DATA!$J$2:$L$16,3,FALSE)</f>
        <v>#N/A</v>
      </c>
      <c r="J38" s="68" t="str">
        <f>VLOOKUP(MID(C38,3,1),DATA!$D$2:$E$16,2,FALSE)</f>
        <v>Medium Offset</v>
      </c>
    </row>
    <row r="39" spans="1:10" x14ac:dyDescent="0.25">
      <c r="A39" s="59" t="str">
        <f>VLOOKUP(MID(C39,1,2),DATA!$B$2:$C$10,2,FALSE)</f>
        <v>FF10</v>
      </c>
      <c r="B39" s="68" t="str">
        <f>VLOOKUP(MID(C39,13,2),DATA!$M$2:$N$16,2,FALSE)</f>
        <v>Raw</v>
      </c>
      <c r="C39" s="66" t="s">
        <v>1362</v>
      </c>
      <c r="D39" s="17">
        <f>SUMPRODUCT(1*(Export!$C$2:$C$1000=$C39),Export!$E$2:$E$1000)</f>
        <v>10</v>
      </c>
      <c r="E39" s="12" t="str">
        <f>VLOOKUP(MID(C39,4,1),DATA!$F$2:$G$16,2,FALSE)</f>
        <v>22"</v>
      </c>
      <c r="F39" s="12" t="str">
        <f>VLOOKUP(MID(C39,5,3),DATA!$H$2:$I$16,2,FALSE)</f>
        <v>9.5"</v>
      </c>
      <c r="G39" s="12" t="str">
        <f t="shared" si="1"/>
        <v>35</v>
      </c>
      <c r="H39" s="12" t="e">
        <f>VLOOKUP(MID(C39,11,2),DATA!$J$2:$L$16,2,FALSE)</f>
        <v>#N/A</v>
      </c>
      <c r="I39" s="12" t="e">
        <f>VLOOKUP(MID(C39,11,2),DATA!$J$2:$L$16,3,FALSE)</f>
        <v>#N/A</v>
      </c>
      <c r="J39" s="68" t="str">
        <f>VLOOKUP(MID(C39,3,1),DATA!$D$2:$E$16,2,FALSE)</f>
        <v>Medium Offset</v>
      </c>
    </row>
    <row r="40" spans="1:10" x14ac:dyDescent="0.25">
      <c r="A40" s="59" t="str">
        <f>VLOOKUP(MID(C40,1,2),DATA!$B$2:$C$10,2,FALSE)</f>
        <v>FF10</v>
      </c>
      <c r="B40" s="68" t="str">
        <f>VLOOKUP(MID(C40,13,2),DATA!$M$2:$N$16,2,FALSE)</f>
        <v>Tarmac</v>
      </c>
      <c r="C40" s="66" t="s">
        <v>1364</v>
      </c>
      <c r="D40" s="17">
        <f>SUMPRODUCT(1*(Export!$C$2:$C$1000=$C40),Export!$E$2:$E$1000)</f>
        <v>4</v>
      </c>
      <c r="E40" s="12" t="str">
        <f>VLOOKUP(MID(C40,4,1),DATA!$F$2:$G$16,2,FALSE)</f>
        <v>22"</v>
      </c>
      <c r="F40" s="12" t="str">
        <f>VLOOKUP(MID(C40,5,3),DATA!$H$2:$I$16,2,FALSE)</f>
        <v>9.5"</v>
      </c>
      <c r="G40" s="12" t="str">
        <f t="shared" si="1"/>
        <v>35</v>
      </c>
      <c r="H40" s="12" t="e">
        <f>VLOOKUP(MID(C40,11,2),DATA!$J$2:$L$16,2,FALSE)</f>
        <v>#N/A</v>
      </c>
      <c r="I40" s="12" t="e">
        <f>VLOOKUP(MID(C40,11,2),DATA!$J$2:$L$16,3,FALSE)</f>
        <v>#N/A</v>
      </c>
      <c r="J40" s="68" t="str">
        <f>VLOOKUP(MID(C40,3,1),DATA!$D$2:$E$16,2,FALSE)</f>
        <v>Medium Offset</v>
      </c>
    </row>
    <row r="41" spans="1:10" x14ac:dyDescent="0.25">
      <c r="A41" s="59" t="str">
        <f>VLOOKUP(MID(C41,1,2),DATA!$B$2:$C$10,2,FALSE)</f>
        <v>FF10</v>
      </c>
      <c r="B41" s="68" t="str">
        <f>VLOOKUP(MID(C41,13,2),DATA!$M$2:$N$16,2,FALSE)</f>
        <v>Liquid Metal</v>
      </c>
      <c r="C41" s="66" t="s">
        <v>1366</v>
      </c>
      <c r="D41" s="17">
        <f>SUMPRODUCT(1*(Export!$C$2:$C$1000=$C41),Export!$E$2:$E$1000)</f>
        <v>0</v>
      </c>
      <c r="E41" s="12" t="str">
        <f>VLOOKUP(MID(C41,4,1),DATA!$F$2:$G$16,2,FALSE)</f>
        <v>22"</v>
      </c>
      <c r="F41" s="12" t="str">
        <f>VLOOKUP(MID(C41,5,3),DATA!$H$2:$I$16,2,FALSE)</f>
        <v>10.0"</v>
      </c>
      <c r="G41" s="12" t="str">
        <f t="shared" si="1"/>
        <v>45</v>
      </c>
      <c r="H41" s="12" t="e">
        <f>VLOOKUP(MID(C41,11,2),DATA!$J$2:$L$16,2,FALSE)</f>
        <v>#N/A</v>
      </c>
      <c r="I41" s="12" t="e">
        <f>VLOOKUP(MID(C41,11,2),DATA!$J$2:$L$16,3,FALSE)</f>
        <v>#N/A</v>
      </c>
      <c r="J41" s="68" t="str">
        <f>VLOOKUP(MID(C41,3,1),DATA!$D$2:$E$16,2,FALSE)</f>
        <v>Medium Offset</v>
      </c>
    </row>
    <row r="42" spans="1:10" x14ac:dyDescent="0.25">
      <c r="A42" s="59" t="str">
        <f>VLOOKUP(MID(C42,1,2),DATA!$B$2:$C$10,2,FALSE)</f>
        <v>FF10</v>
      </c>
      <c r="B42" s="68" t="str">
        <f>VLOOKUP(MID(C42,13,2),DATA!$M$2:$N$16,2,FALSE)</f>
        <v>Raw</v>
      </c>
      <c r="C42" s="66" t="s">
        <v>1368</v>
      </c>
      <c r="D42" s="17">
        <f>SUMPRODUCT(1*(Export!$C$2:$C$1000=$C42),Export!$E$2:$E$1000)</f>
        <v>0</v>
      </c>
      <c r="E42" s="12" t="str">
        <f>VLOOKUP(MID(C42,4,1),DATA!$F$2:$G$16,2,FALSE)</f>
        <v>22"</v>
      </c>
      <c r="F42" s="12" t="str">
        <f>VLOOKUP(MID(C42,5,3),DATA!$H$2:$I$16,2,FALSE)</f>
        <v>10.0"</v>
      </c>
      <c r="G42" s="12" t="str">
        <f t="shared" si="1"/>
        <v>45</v>
      </c>
      <c r="H42" s="12" t="e">
        <f>VLOOKUP(MID(C42,11,2),DATA!$J$2:$L$16,2,FALSE)</f>
        <v>#N/A</v>
      </c>
      <c r="I42" s="12" t="e">
        <f>VLOOKUP(MID(C42,11,2),DATA!$J$2:$L$16,3,FALSE)</f>
        <v>#N/A</v>
      </c>
      <c r="J42" s="68" t="str">
        <f>VLOOKUP(MID(C42,3,1),DATA!$D$2:$E$16,2,FALSE)</f>
        <v>Medium Offset</v>
      </c>
    </row>
    <row r="43" spans="1:10" x14ac:dyDescent="0.25">
      <c r="A43" s="59" t="str">
        <f>VLOOKUP(MID(C43,1,2),DATA!$B$2:$C$10,2,FALSE)</f>
        <v>FF10</v>
      </c>
      <c r="B43" s="68" t="str">
        <f>VLOOKUP(MID(C43,13,2),DATA!$M$2:$N$16,2,FALSE)</f>
        <v>Tarmac</v>
      </c>
      <c r="C43" s="66" t="s">
        <v>1370</v>
      </c>
      <c r="D43" s="17">
        <f>SUMPRODUCT(1*(Export!$C$2:$C$1000=$C43),Export!$E$2:$E$1000)</f>
        <v>0</v>
      </c>
      <c r="E43" s="12" t="str">
        <f>VLOOKUP(MID(C43,4,1),DATA!$F$2:$G$16,2,FALSE)</f>
        <v>22"</v>
      </c>
      <c r="F43" s="12" t="str">
        <f>VLOOKUP(MID(C43,5,3),DATA!$H$2:$I$16,2,FALSE)</f>
        <v>10.0"</v>
      </c>
      <c r="G43" s="12" t="str">
        <f t="shared" si="1"/>
        <v>45</v>
      </c>
      <c r="H43" s="12" t="e">
        <f>VLOOKUP(MID(C43,11,2),DATA!$J$2:$L$16,2,FALSE)</f>
        <v>#N/A</v>
      </c>
      <c r="I43" s="12" t="e">
        <f>VLOOKUP(MID(C43,11,2),DATA!$J$2:$L$16,3,FALSE)</f>
        <v>#N/A</v>
      </c>
      <c r="J43" s="68" t="str">
        <f>VLOOKUP(MID(C43,3,1),DATA!$D$2:$E$16,2,FALSE)</f>
        <v>Medium Offset</v>
      </c>
    </row>
    <row r="44" spans="1:10" x14ac:dyDescent="0.25">
      <c r="A44" s="59" t="str">
        <f>VLOOKUP(MID(C44,1,2),DATA!$B$2:$C$10,2,FALSE)</f>
        <v>FF10</v>
      </c>
      <c r="B44" s="68" t="str">
        <f>VLOOKUP(MID(C44,13,2),DATA!$M$2:$N$16,2,FALSE)</f>
        <v>Liquid Metal</v>
      </c>
      <c r="C44" s="66" t="s">
        <v>1306</v>
      </c>
      <c r="D44" s="17">
        <f>SUMPRODUCT(1*(Export!$C$2:$C$1000=$C44),Export!$E$2:$E$1000)</f>
        <v>1</v>
      </c>
      <c r="E44" s="12" t="str">
        <f>VLOOKUP(MID(C44,4,1),DATA!$F$2:$G$16,2,FALSE)</f>
        <v>22"</v>
      </c>
      <c r="F44" s="12" t="str">
        <f>VLOOKUP(MID(C44,5,3),DATA!$H$2:$I$16,2,FALSE)</f>
        <v>10.5"</v>
      </c>
      <c r="G44" s="12" t="str">
        <f t="shared" si="1"/>
        <v>10</v>
      </c>
      <c r="H44" s="12" t="e">
        <f>VLOOKUP(MID(C44,11,2),DATA!$J$2:$L$16,2,FALSE)</f>
        <v>#N/A</v>
      </c>
      <c r="I44" s="12" t="e">
        <f>VLOOKUP(MID(C44,11,2),DATA!$J$2:$L$16,3,FALSE)</f>
        <v>#N/A</v>
      </c>
      <c r="J44" s="68" t="str">
        <f>VLOOKUP(MID(C44,3,1),DATA!$D$2:$E$16,2,FALSE)</f>
        <v>Low Offset</v>
      </c>
    </row>
    <row r="45" spans="1:10" x14ac:dyDescent="0.25">
      <c r="A45" s="59" t="str">
        <f>VLOOKUP(MID(C45,1,2),DATA!$B$2:$C$10,2,FALSE)</f>
        <v>FF10</v>
      </c>
      <c r="B45" s="68" t="str">
        <f>VLOOKUP(MID(C45,13,2),DATA!$M$2:$N$16,2,FALSE)</f>
        <v>Raw</v>
      </c>
      <c r="C45" s="66" t="s">
        <v>1308</v>
      </c>
      <c r="D45" s="17">
        <f>SUMPRODUCT(1*(Export!$C$2:$C$1000=$C45),Export!$E$2:$E$1000)</f>
        <v>16</v>
      </c>
      <c r="E45" s="12" t="str">
        <f>VLOOKUP(MID(C45,4,1),DATA!$F$2:$G$16,2,FALSE)</f>
        <v>22"</v>
      </c>
      <c r="F45" s="12" t="str">
        <f>VLOOKUP(MID(C45,5,3),DATA!$H$2:$I$16,2,FALSE)</f>
        <v>10.5"</v>
      </c>
      <c r="G45" s="12" t="str">
        <f t="shared" si="1"/>
        <v>10</v>
      </c>
      <c r="H45" s="12" t="e">
        <f>VLOOKUP(MID(C45,11,2),DATA!$J$2:$L$16,2,FALSE)</f>
        <v>#N/A</v>
      </c>
      <c r="I45" s="12" t="e">
        <f>VLOOKUP(MID(C45,11,2),DATA!$J$2:$L$16,3,FALSE)</f>
        <v>#N/A</v>
      </c>
      <c r="J45" s="68" t="str">
        <f>VLOOKUP(MID(C45,3,1),DATA!$D$2:$E$16,2,FALSE)</f>
        <v>Low Offset</v>
      </c>
    </row>
    <row r="46" spans="1:10" x14ac:dyDescent="0.25">
      <c r="A46" s="59" t="str">
        <f>VLOOKUP(MID(C46,1,2),DATA!$B$2:$C$10,2,FALSE)</f>
        <v>FF10</v>
      </c>
      <c r="B46" s="68" t="str">
        <f>VLOOKUP(MID(C46,13,2),DATA!$M$2:$N$16,2,FALSE)</f>
        <v>Tarmac</v>
      </c>
      <c r="C46" s="66" t="s">
        <v>1310</v>
      </c>
      <c r="D46" s="17">
        <f>SUMPRODUCT(1*(Export!$C$2:$C$1000=$C46),Export!$E$2:$E$1000)</f>
        <v>6</v>
      </c>
      <c r="E46" s="12" t="str">
        <f>VLOOKUP(MID(C46,4,1),DATA!$F$2:$G$16,2,FALSE)</f>
        <v>22"</v>
      </c>
      <c r="F46" s="12" t="str">
        <f>VLOOKUP(MID(C46,5,3),DATA!$H$2:$I$16,2,FALSE)</f>
        <v>10.5"</v>
      </c>
      <c r="G46" s="12" t="str">
        <f t="shared" si="1"/>
        <v>10</v>
      </c>
      <c r="H46" s="12" t="e">
        <f>VLOOKUP(MID(C46,11,2),DATA!$J$2:$L$16,2,FALSE)</f>
        <v>#N/A</v>
      </c>
      <c r="I46" s="12" t="e">
        <f>VLOOKUP(MID(C46,11,2),DATA!$J$2:$L$16,3,FALSE)</f>
        <v>#N/A</v>
      </c>
      <c r="J46" s="68" t="str">
        <f>VLOOKUP(MID(C46,3,1),DATA!$D$2:$E$16,2,FALSE)</f>
        <v>Low Offset</v>
      </c>
    </row>
    <row r="47" spans="1:10" x14ac:dyDescent="0.25">
      <c r="A47" s="59" t="str">
        <f>VLOOKUP(MID(C47,1,2),DATA!$B$2:$C$10,2,FALSE)</f>
        <v>FF10</v>
      </c>
      <c r="B47" s="68" t="str">
        <f>VLOOKUP(MID(C47,13,2),DATA!$M$2:$N$16,2,FALSE)</f>
        <v>Liquid Metal</v>
      </c>
      <c r="C47" s="66" t="s">
        <v>1378</v>
      </c>
      <c r="D47" s="17">
        <f>SUMPRODUCT(1*(Export!$C$2:$C$1000=$C47),Export!$E$2:$E$1000)</f>
        <v>1</v>
      </c>
      <c r="E47" s="12" t="str">
        <f>VLOOKUP(MID(C47,4,1),DATA!$F$2:$G$16,2,FALSE)</f>
        <v>22"</v>
      </c>
      <c r="F47" s="12" t="str">
        <f>VLOOKUP(MID(C47,5,3),DATA!$H$2:$I$16,2,FALSE)</f>
        <v>10.5"</v>
      </c>
      <c r="G47" s="12" t="str">
        <f t="shared" si="1"/>
        <v>35</v>
      </c>
      <c r="H47" s="12" t="e">
        <f>VLOOKUP(MID(C47,11,2),DATA!$J$2:$L$16,2,FALSE)</f>
        <v>#N/A</v>
      </c>
      <c r="I47" s="12" t="e">
        <f>VLOOKUP(MID(C47,11,2),DATA!$J$2:$L$16,3,FALSE)</f>
        <v>#N/A</v>
      </c>
      <c r="J47" s="68" t="str">
        <f>VLOOKUP(MID(C47,3,1),DATA!$D$2:$E$16,2,FALSE)</f>
        <v>Medium Offset</v>
      </c>
    </row>
    <row r="48" spans="1:10" x14ac:dyDescent="0.25">
      <c r="A48" s="59" t="str">
        <f>VLOOKUP(MID(C48,1,2),DATA!$B$2:$C$10,2,FALSE)</f>
        <v>FF10</v>
      </c>
      <c r="B48" s="68" t="str">
        <f>VLOOKUP(MID(C48,13,2),DATA!$M$2:$N$16,2,FALSE)</f>
        <v>Raw</v>
      </c>
      <c r="C48" s="66" t="s">
        <v>1380</v>
      </c>
      <c r="D48" s="17">
        <f>SUMPRODUCT(1*(Export!$C$2:$C$1000=$C48),Export!$E$2:$E$1000)</f>
        <v>0</v>
      </c>
      <c r="E48" s="12" t="str">
        <f>VLOOKUP(MID(C48,4,1),DATA!$F$2:$G$16,2,FALSE)</f>
        <v>22"</v>
      </c>
      <c r="F48" s="12" t="str">
        <f>VLOOKUP(MID(C48,5,3),DATA!$H$2:$I$16,2,FALSE)</f>
        <v>10.5"</v>
      </c>
      <c r="G48" s="12" t="str">
        <f t="shared" si="1"/>
        <v>35</v>
      </c>
      <c r="H48" s="12" t="e">
        <f>VLOOKUP(MID(C48,11,2),DATA!$J$2:$L$16,2,FALSE)</f>
        <v>#N/A</v>
      </c>
      <c r="I48" s="12" t="e">
        <f>VLOOKUP(MID(C48,11,2),DATA!$J$2:$L$16,3,FALSE)</f>
        <v>#N/A</v>
      </c>
      <c r="J48" s="68" t="str">
        <f>VLOOKUP(MID(C48,3,1),DATA!$D$2:$E$16,2,FALSE)</f>
        <v>Medium Offset</v>
      </c>
    </row>
    <row r="49" spans="1:10" x14ac:dyDescent="0.25">
      <c r="A49" s="59" t="str">
        <f>VLOOKUP(MID(C49,1,2),DATA!$B$2:$C$10,2,FALSE)</f>
        <v>FF10</v>
      </c>
      <c r="B49" s="68" t="str">
        <f>VLOOKUP(MID(C49,13,2),DATA!$M$2:$N$16,2,FALSE)</f>
        <v>Tarmac</v>
      </c>
      <c r="C49" s="66" t="s">
        <v>1382</v>
      </c>
      <c r="D49" s="17">
        <f>SUMPRODUCT(1*(Export!$C$2:$C$1000=$C49),Export!$E$2:$E$1000)</f>
        <v>0</v>
      </c>
      <c r="E49" s="12" t="str">
        <f>VLOOKUP(MID(C49,4,1),DATA!$F$2:$G$16,2,FALSE)</f>
        <v>22"</v>
      </c>
      <c r="F49" s="12" t="str">
        <f>VLOOKUP(MID(C49,5,3),DATA!$H$2:$I$16,2,FALSE)</f>
        <v>10.5"</v>
      </c>
      <c r="G49" s="12" t="str">
        <f t="shared" si="1"/>
        <v>35</v>
      </c>
      <c r="H49" s="12" t="e">
        <f>VLOOKUP(MID(C49,11,2),DATA!$J$2:$L$16,2,FALSE)</f>
        <v>#N/A</v>
      </c>
      <c r="I49" s="12" t="e">
        <f>VLOOKUP(MID(C49,11,2),DATA!$J$2:$L$16,3,FALSE)</f>
        <v>#N/A</v>
      </c>
      <c r="J49" s="68" t="str">
        <f>VLOOKUP(MID(C49,3,1),DATA!$D$2:$E$16,2,FALSE)</f>
        <v>Medium Offset</v>
      </c>
    </row>
    <row r="50" spans="1:10" x14ac:dyDescent="0.25">
      <c r="A50" s="59" t="str">
        <f>VLOOKUP(MID(C50,1,2),DATA!$B$2:$C$10,2,FALSE)</f>
        <v>FF10</v>
      </c>
      <c r="B50" s="68" t="str">
        <f>VLOOKUP(MID(C50,13,2),DATA!$M$2:$N$16,2,FALSE)</f>
        <v>Liquid Metal</v>
      </c>
      <c r="C50" s="66" t="s">
        <v>604</v>
      </c>
      <c r="D50" s="17">
        <f>SUMPRODUCT(1*(Export!$C$2:$C$1000=$C50),Export!$E$2:$E$1000)</f>
        <v>2</v>
      </c>
      <c r="E50" s="12" t="str">
        <f>VLOOKUP(MID(C50,4,1),DATA!$F$2:$G$16,2,FALSE)</f>
        <v>22"</v>
      </c>
      <c r="F50" s="12" t="str">
        <f>VLOOKUP(MID(C50,5,3),DATA!$H$2:$I$16,2,FALSE)</f>
        <v>11.5"</v>
      </c>
      <c r="G50" s="12" t="str">
        <f t="shared" si="1"/>
        <v>40</v>
      </c>
      <c r="H50" s="12" t="e">
        <f>VLOOKUP(MID(C50,11,2),DATA!$J$2:$L$16,2,FALSE)</f>
        <v>#N/A</v>
      </c>
      <c r="I50" s="12" t="e">
        <f>VLOOKUP(MID(C50,11,2),DATA!$J$2:$L$16,3,FALSE)</f>
        <v>#N/A</v>
      </c>
      <c r="J50" s="68" t="str">
        <f>VLOOKUP(MID(C50,3,1),DATA!$D$2:$E$16,2,FALSE)</f>
        <v>Low Offset</v>
      </c>
    </row>
    <row r="51" spans="1:10" x14ac:dyDescent="0.25">
      <c r="A51" s="59" t="str">
        <f>VLOOKUP(MID(C51,1,2),DATA!$B$2:$C$10,2,FALSE)</f>
        <v>FF10</v>
      </c>
      <c r="B51" s="68" t="str">
        <f>VLOOKUP(MID(C51,13,2),DATA!$M$2:$N$16,2,FALSE)</f>
        <v>Raw</v>
      </c>
      <c r="C51" s="66" t="s">
        <v>606</v>
      </c>
      <c r="D51" s="17">
        <f>SUMPRODUCT(1*(Export!$C$2:$C$1000=$C51),Export!$E$2:$E$1000)</f>
        <v>3</v>
      </c>
      <c r="E51" s="12" t="str">
        <f>VLOOKUP(MID(C51,4,1),DATA!$F$2:$G$16,2,FALSE)</f>
        <v>22"</v>
      </c>
      <c r="F51" s="12" t="str">
        <f>VLOOKUP(MID(C51,5,3),DATA!$H$2:$I$16,2,FALSE)</f>
        <v>11.5"</v>
      </c>
      <c r="G51" s="12" t="str">
        <f t="shared" si="1"/>
        <v>40</v>
      </c>
      <c r="H51" s="12" t="e">
        <f>VLOOKUP(MID(C51,11,2),DATA!$J$2:$L$16,2,FALSE)</f>
        <v>#N/A</v>
      </c>
      <c r="I51" s="12" t="e">
        <f>VLOOKUP(MID(C51,11,2),DATA!$J$2:$L$16,3,FALSE)</f>
        <v>#N/A</v>
      </c>
      <c r="J51" s="68" t="str">
        <f>VLOOKUP(MID(C51,3,1),DATA!$D$2:$E$16,2,FALSE)</f>
        <v>Low Offset</v>
      </c>
    </row>
    <row r="52" spans="1:10" x14ac:dyDescent="0.25">
      <c r="A52" s="59" t="str">
        <f>VLOOKUP(MID(C52,1,2),DATA!$B$2:$C$10,2,FALSE)</f>
        <v>FF10</v>
      </c>
      <c r="B52" s="68" t="str">
        <f>VLOOKUP(MID(C52,13,2),DATA!$M$2:$N$16,2,FALSE)</f>
        <v>Tarmac</v>
      </c>
      <c r="C52" s="66" t="s">
        <v>608</v>
      </c>
      <c r="D52" s="17">
        <f>SUMPRODUCT(1*(Export!$C$2:$C$1000=$C52),Export!$E$2:$E$1000)</f>
        <v>0</v>
      </c>
      <c r="E52" s="12" t="str">
        <f>VLOOKUP(MID(C52,4,1),DATA!$F$2:$G$16,2,FALSE)</f>
        <v>22"</v>
      </c>
      <c r="F52" s="12" t="str">
        <f>VLOOKUP(MID(C52,5,3),DATA!$H$2:$I$16,2,FALSE)</f>
        <v>11.5"</v>
      </c>
      <c r="G52" s="12" t="str">
        <f t="shared" si="1"/>
        <v>40</v>
      </c>
      <c r="H52" s="12" t="e">
        <f>VLOOKUP(MID(C52,11,2),DATA!$J$2:$L$16,2,FALSE)</f>
        <v>#N/A</v>
      </c>
      <c r="I52" s="12" t="e">
        <f>VLOOKUP(MID(C52,11,2),DATA!$J$2:$L$16,3,FALSE)</f>
        <v>#N/A</v>
      </c>
      <c r="J52" s="68" t="str">
        <f>VLOOKUP(MID(C52,3,1),DATA!$D$2:$E$16,2,FALSE)</f>
        <v>Low Offset</v>
      </c>
    </row>
    <row r="53" spans="1:10" x14ac:dyDescent="0.25">
      <c r="A53" s="59" t="str">
        <f>VLOOKUP(MID(C53,1,2),DATA!$B$2:$C$10,2,FALSE)</f>
        <v>FF10</v>
      </c>
      <c r="B53" s="68" t="str">
        <f>VLOOKUP(MID(C53,13,2),DATA!$M$2:$N$16,2,FALSE)</f>
        <v>Liquid Metal</v>
      </c>
      <c r="C53" s="66" t="s">
        <v>1318</v>
      </c>
      <c r="D53" s="17">
        <f>SUMPRODUCT(1*(Export!$C$2:$C$1000=$C53),Export!$E$2:$E$1000)</f>
        <v>0</v>
      </c>
      <c r="E53" s="12" t="str">
        <f>VLOOKUP(MID(C53,4,1),DATA!$F$2:$G$16,2,FALSE)</f>
        <v>22"</v>
      </c>
      <c r="F53" s="12" t="str">
        <f>VLOOKUP(MID(C53,5,3),DATA!$H$2:$I$16,2,FALSE)</f>
        <v>12.0"</v>
      </c>
      <c r="G53" s="12" t="str">
        <f t="shared" si="1"/>
        <v>30</v>
      </c>
      <c r="H53" s="12" t="e">
        <f>VLOOKUP(MID(C53,11,2),DATA!$J$2:$L$16,2,FALSE)</f>
        <v>#N/A</v>
      </c>
      <c r="I53" s="12" t="e">
        <f>VLOOKUP(MID(C53,11,2),DATA!$J$2:$L$16,3,FALSE)</f>
        <v>#N/A</v>
      </c>
      <c r="J53" s="68" t="str">
        <f>VLOOKUP(MID(C53,3,1),DATA!$D$2:$E$16,2,FALSE)</f>
        <v>Low Offset</v>
      </c>
    </row>
    <row r="54" spans="1:10" x14ac:dyDescent="0.25">
      <c r="A54" s="59" t="str">
        <f>VLOOKUP(MID(C54,1,2),DATA!$B$2:$C$10,2,FALSE)</f>
        <v>FF10</v>
      </c>
      <c r="B54" s="68" t="str">
        <f>VLOOKUP(MID(C54,13,2),DATA!$M$2:$N$16,2,FALSE)</f>
        <v>Raw</v>
      </c>
      <c r="C54" s="66" t="s">
        <v>1320</v>
      </c>
      <c r="D54" s="17">
        <f>SUMPRODUCT(1*(Export!$C$2:$C$1000=$C54),Export!$E$2:$E$1000)</f>
        <v>0</v>
      </c>
      <c r="E54" s="12" t="str">
        <f>VLOOKUP(MID(C54,4,1),DATA!$F$2:$G$16,2,FALSE)</f>
        <v>22"</v>
      </c>
      <c r="F54" s="12" t="str">
        <f>VLOOKUP(MID(C54,5,3),DATA!$H$2:$I$16,2,FALSE)</f>
        <v>12.0"</v>
      </c>
      <c r="G54" s="12" t="str">
        <f t="shared" si="1"/>
        <v>30</v>
      </c>
      <c r="H54" s="12" t="e">
        <f>VLOOKUP(MID(C54,11,2),DATA!$J$2:$L$16,2,FALSE)</f>
        <v>#N/A</v>
      </c>
      <c r="I54" s="12" t="e">
        <f>VLOOKUP(MID(C54,11,2),DATA!$J$2:$L$16,3,FALSE)</f>
        <v>#N/A</v>
      </c>
      <c r="J54" s="68" t="str">
        <f>VLOOKUP(MID(C54,3,1),DATA!$D$2:$E$16,2,FALSE)</f>
        <v>Low Offset</v>
      </c>
    </row>
    <row r="55" spans="1:10" x14ac:dyDescent="0.25">
      <c r="A55" s="59" t="str">
        <f>VLOOKUP(MID(C55,1,2),DATA!$B$2:$C$10,2,FALSE)</f>
        <v>FF10</v>
      </c>
      <c r="B55" s="68" t="str">
        <f>VLOOKUP(MID(C55,13,2),DATA!$M$2:$N$16,2,FALSE)</f>
        <v>Tarmac</v>
      </c>
      <c r="C55" s="66" t="s">
        <v>1322</v>
      </c>
      <c r="D55" s="17">
        <f>SUMPRODUCT(1*(Export!$C$2:$C$1000=$C55),Export!$E$2:$E$1000)</f>
        <v>0</v>
      </c>
      <c r="E55" s="12" t="str">
        <f>VLOOKUP(MID(C55,4,1),DATA!$F$2:$G$16,2,FALSE)</f>
        <v>22"</v>
      </c>
      <c r="F55" s="12" t="str">
        <f>VLOOKUP(MID(C55,5,3),DATA!$H$2:$I$16,2,FALSE)</f>
        <v>12.0"</v>
      </c>
      <c r="G55" s="12" t="str">
        <f t="shared" si="1"/>
        <v>30</v>
      </c>
      <c r="H55" s="12" t="e">
        <f>VLOOKUP(MID(C55,11,2),DATA!$J$2:$L$16,2,FALSE)</f>
        <v>#N/A</v>
      </c>
      <c r="I55" s="12" t="e">
        <f>VLOOKUP(MID(C55,11,2),DATA!$J$2:$L$16,3,FALSE)</f>
        <v>#N/A</v>
      </c>
      <c r="J55" s="68" t="str">
        <f>VLOOKUP(MID(C55,3,1),DATA!$D$2:$E$16,2,FALSE)</f>
        <v>Low Offset</v>
      </c>
    </row>
    <row r="56" spans="1:10" x14ac:dyDescent="0.25">
      <c r="A56" s="59" t="str">
        <f>VLOOKUP(MID(C56,1,2),DATA!$B$2:$C$10,2,FALSE)</f>
        <v>FF10</v>
      </c>
      <c r="B56" s="68" t="str">
        <f>VLOOKUP(MID(C56,13,2),DATA!$M$2:$N$16,2,FALSE)</f>
        <v>Liquid Metal</v>
      </c>
      <c r="C56" s="66" t="s">
        <v>1384</v>
      </c>
      <c r="D56" s="17">
        <f>SUMPRODUCT(1*(Export!$C$2:$C$1000=$C56),Export!$E$2:$E$1000)</f>
        <v>4</v>
      </c>
      <c r="E56" s="12" t="str">
        <f>VLOOKUP(MID(C56,4,1),DATA!$F$2:$G$16,2,FALSE)</f>
        <v>22"</v>
      </c>
      <c r="F56" s="12" t="str">
        <f>VLOOKUP(MID(C56,5,3),DATA!$H$2:$I$16,2,FALSE)</f>
        <v>10.5"</v>
      </c>
      <c r="G56" s="12" t="str">
        <f t="shared" si="1"/>
        <v>35</v>
      </c>
      <c r="H56" s="12" t="e">
        <f>VLOOKUP(MID(C56,11,2),DATA!$J$2:$L$16,2,FALSE)</f>
        <v>#N/A</v>
      </c>
      <c r="I56" s="12" t="e">
        <f>VLOOKUP(MID(C56,11,2),DATA!$J$2:$L$16,3,FALSE)</f>
        <v>#N/A</v>
      </c>
      <c r="J56" s="68" t="str">
        <f>VLOOKUP(MID(C56,3,1),DATA!$D$2:$E$16,2,FALSE)</f>
        <v>Medium Offset</v>
      </c>
    </row>
    <row r="57" spans="1:10" x14ac:dyDescent="0.25">
      <c r="A57" s="59" t="str">
        <f>VLOOKUP(MID(C57,1,2),DATA!$B$2:$C$10,2,FALSE)</f>
        <v>FF10</v>
      </c>
      <c r="B57" s="68" t="str">
        <f>VLOOKUP(MID(C57,13,2),DATA!$M$2:$N$16,2,FALSE)</f>
        <v>Raw</v>
      </c>
      <c r="C57" s="66" t="s">
        <v>1386</v>
      </c>
      <c r="D57" s="17">
        <f>SUMPRODUCT(1*(Export!$C$2:$C$1000=$C57),Export!$E$2:$E$1000)</f>
        <v>0</v>
      </c>
      <c r="E57" s="12" t="str">
        <f>VLOOKUP(MID(C57,4,1),DATA!$F$2:$G$16,2,FALSE)</f>
        <v>22"</v>
      </c>
      <c r="F57" s="12" t="str">
        <f>VLOOKUP(MID(C57,5,3),DATA!$H$2:$I$16,2,FALSE)</f>
        <v>10.5"</v>
      </c>
      <c r="G57" s="12" t="str">
        <f t="shared" si="1"/>
        <v>35</v>
      </c>
      <c r="H57" s="12" t="e">
        <f>VLOOKUP(MID(C57,11,2),DATA!$J$2:$L$16,2,FALSE)</f>
        <v>#N/A</v>
      </c>
      <c r="I57" s="12" t="e">
        <f>VLOOKUP(MID(C57,11,2),DATA!$J$2:$L$16,3,FALSE)</f>
        <v>#N/A</v>
      </c>
      <c r="J57" s="68" t="str">
        <f>VLOOKUP(MID(C57,3,1),DATA!$D$2:$E$16,2,FALSE)</f>
        <v>Medium Offset</v>
      </c>
    </row>
    <row r="58" spans="1:10" x14ac:dyDescent="0.25">
      <c r="A58" s="59" t="str">
        <f>VLOOKUP(MID(C58,1,2),DATA!$B$2:$C$10,2,FALSE)</f>
        <v>FF10</v>
      </c>
      <c r="B58" s="68" t="str">
        <f>VLOOKUP(MID(C58,13,2),DATA!$M$2:$N$16,2,FALSE)</f>
        <v>Tarmac</v>
      </c>
      <c r="C58" s="66" t="s">
        <v>1388</v>
      </c>
      <c r="D58" s="17">
        <f>SUMPRODUCT(1*(Export!$C$2:$C$1000=$C58),Export!$E$2:$E$1000)</f>
        <v>3</v>
      </c>
      <c r="E58" s="12" t="str">
        <f>VLOOKUP(MID(C58,4,1),DATA!$F$2:$G$16,2,FALSE)</f>
        <v>22"</v>
      </c>
      <c r="F58" s="12" t="str">
        <f>VLOOKUP(MID(C58,5,3),DATA!$H$2:$I$16,2,FALSE)</f>
        <v>10.5"</v>
      </c>
      <c r="G58" s="12" t="str">
        <f t="shared" si="1"/>
        <v>35</v>
      </c>
      <c r="H58" s="12" t="e">
        <f>VLOOKUP(MID(C58,11,2),DATA!$J$2:$L$16,2,FALSE)</f>
        <v>#N/A</v>
      </c>
      <c r="I58" s="12" t="e">
        <f>VLOOKUP(MID(C58,11,2),DATA!$J$2:$L$16,3,FALSE)</f>
        <v>#N/A</v>
      </c>
      <c r="J58" s="68" t="str">
        <f>VLOOKUP(MID(C58,3,1),DATA!$D$2:$E$16,2,FALSE)</f>
        <v>Medium Offset</v>
      </c>
    </row>
    <row r="59" spans="1:10" x14ac:dyDescent="0.25">
      <c r="A59" s="59" t="str">
        <f>VLOOKUP(MID(C59,1,2),DATA!$B$2:$C$10,2,FALSE)</f>
        <v>FF10</v>
      </c>
      <c r="B59" s="68" t="str">
        <f>VLOOKUP(MID(C59,13,2),DATA!$M$2:$N$16,2,FALSE)</f>
        <v>Liquid Metal</v>
      </c>
      <c r="C59" s="66" t="s">
        <v>1324</v>
      </c>
      <c r="D59" s="17">
        <f>SUMPRODUCT(1*(Export!$C$2:$C$1000=$C59),Export!$E$2:$E$1000)</f>
        <v>0</v>
      </c>
      <c r="E59" s="12" t="str">
        <f>VLOOKUP(MID(C59,4,1),DATA!$F$2:$G$16,2,FALSE)</f>
        <v>22"</v>
      </c>
      <c r="F59" s="12" t="str">
        <f>VLOOKUP(MID(C59,5,3),DATA!$H$2:$I$16,2,FALSE)</f>
        <v>12.0"</v>
      </c>
      <c r="G59" s="12" t="str">
        <f t="shared" si="1"/>
        <v>30</v>
      </c>
      <c r="H59" s="12" t="e">
        <f>VLOOKUP(MID(C59,11,2),DATA!$J$2:$L$16,2,FALSE)</f>
        <v>#N/A</v>
      </c>
      <c r="I59" s="12" t="e">
        <f>VLOOKUP(MID(C59,11,2),DATA!$J$2:$L$16,3,FALSE)</f>
        <v>#N/A</v>
      </c>
      <c r="J59" s="68" t="str">
        <f>VLOOKUP(MID(C59,3,1),DATA!$D$2:$E$16,2,FALSE)</f>
        <v>Low Offset</v>
      </c>
    </row>
    <row r="60" spans="1:10" x14ac:dyDescent="0.25">
      <c r="A60" s="59" t="str">
        <f>VLOOKUP(MID(C60,1,2),DATA!$B$2:$C$10,2,FALSE)</f>
        <v>FF10</v>
      </c>
      <c r="B60" s="68" t="str">
        <f>VLOOKUP(MID(C60,13,2),DATA!$M$2:$N$16,2,FALSE)</f>
        <v>Raw</v>
      </c>
      <c r="C60" s="66" t="s">
        <v>1326</v>
      </c>
      <c r="D60" s="17">
        <f>SUMPRODUCT(1*(Export!$C$2:$C$1000=$C60),Export!$E$2:$E$1000)</f>
        <v>0</v>
      </c>
      <c r="E60" s="12" t="str">
        <f>VLOOKUP(MID(C60,4,1),DATA!$F$2:$G$16,2,FALSE)</f>
        <v>22"</v>
      </c>
      <c r="F60" s="12" t="str">
        <f>VLOOKUP(MID(C60,5,3),DATA!$H$2:$I$16,2,FALSE)</f>
        <v>12.0"</v>
      </c>
      <c r="G60" s="12" t="str">
        <f t="shared" si="1"/>
        <v>30</v>
      </c>
      <c r="H60" s="12" t="e">
        <f>VLOOKUP(MID(C60,11,2),DATA!$J$2:$L$16,2,FALSE)</f>
        <v>#N/A</v>
      </c>
      <c r="I60" s="12" t="e">
        <f>VLOOKUP(MID(C60,11,2),DATA!$J$2:$L$16,3,FALSE)</f>
        <v>#N/A</v>
      </c>
      <c r="J60" s="68" t="str">
        <f>VLOOKUP(MID(C60,3,1),DATA!$D$2:$E$16,2,FALSE)</f>
        <v>Low Offset</v>
      </c>
    </row>
    <row r="61" spans="1:10" x14ac:dyDescent="0.25">
      <c r="A61" s="59" t="str">
        <f>VLOOKUP(MID(C61,1,2),DATA!$B$2:$C$10,2,FALSE)</f>
        <v>FF10</v>
      </c>
      <c r="B61" s="68" t="str">
        <f>VLOOKUP(MID(C61,13,2),DATA!$M$2:$N$16,2,FALSE)</f>
        <v>Tarmac</v>
      </c>
      <c r="C61" s="66" t="s">
        <v>1328</v>
      </c>
      <c r="D61" s="17">
        <f>SUMPRODUCT(1*(Export!$C$2:$C$1000=$C61),Export!$E$2:$E$1000)</f>
        <v>0</v>
      </c>
      <c r="E61" s="12" t="str">
        <f>VLOOKUP(MID(C61,4,1),DATA!$F$2:$G$16,2,FALSE)</f>
        <v>22"</v>
      </c>
      <c r="F61" s="12" t="str">
        <f>VLOOKUP(MID(C61,5,3),DATA!$H$2:$I$16,2,FALSE)</f>
        <v>12.0"</v>
      </c>
      <c r="G61" s="12" t="str">
        <f t="shared" si="1"/>
        <v>30</v>
      </c>
      <c r="H61" s="12" t="e">
        <f>VLOOKUP(MID(C61,11,2),DATA!$J$2:$L$16,2,FALSE)</f>
        <v>#N/A</v>
      </c>
      <c r="I61" s="12" t="e">
        <f>VLOOKUP(MID(C61,11,2),DATA!$J$2:$L$16,3,FALSE)</f>
        <v>#N/A</v>
      </c>
      <c r="J61" s="68" t="str">
        <f>VLOOKUP(MID(C61,3,1),DATA!$D$2:$E$16,2,FALSE)</f>
        <v>Low Offset</v>
      </c>
    </row>
    <row r="62" spans="1:10" x14ac:dyDescent="0.25">
      <c r="A62" s="59" t="str">
        <f>VLOOKUP(MID(C62,1,2),DATA!$B$2:$C$10,2,FALSE)</f>
        <v>FF10</v>
      </c>
      <c r="B62" s="68" t="str">
        <f>VLOOKUP(MID(C62,13,2),DATA!$M$2:$N$16,2,FALSE)</f>
        <v>Liquid Metal</v>
      </c>
      <c r="C62" s="66" t="s">
        <v>1372</v>
      </c>
      <c r="D62" s="17">
        <f>SUMPRODUCT(1*(Export!$C$2:$C$1000=$C62),Export!$E$2:$E$1000)</f>
        <v>13</v>
      </c>
      <c r="E62" s="12" t="str">
        <f>VLOOKUP(MID(C62,4,1),DATA!$F$2:$G$16,2,FALSE)</f>
        <v>22"</v>
      </c>
      <c r="F62" s="12" t="str">
        <f>VLOOKUP(MID(C62,5,3),DATA!$H$2:$I$16,2,FALSE)</f>
        <v>10.0"</v>
      </c>
      <c r="G62" s="12" t="str">
        <f t="shared" si="1"/>
        <v>45</v>
      </c>
      <c r="H62" s="12" t="e">
        <f>VLOOKUP(MID(C62,11,2),DATA!$J$2:$L$16,2,FALSE)</f>
        <v>#N/A</v>
      </c>
      <c r="I62" s="12" t="e">
        <f>VLOOKUP(MID(C62,11,2),DATA!$J$2:$L$16,3,FALSE)</f>
        <v>#N/A</v>
      </c>
      <c r="J62" s="68" t="str">
        <f>VLOOKUP(MID(C62,3,1),DATA!$D$2:$E$16,2,FALSE)</f>
        <v>Medium Offset</v>
      </c>
    </row>
    <row r="63" spans="1:10" x14ac:dyDescent="0.25">
      <c r="A63" s="59" t="str">
        <f>VLOOKUP(MID(C63,1,2),DATA!$B$2:$C$10,2,FALSE)</f>
        <v>FF10</v>
      </c>
      <c r="B63" s="68" t="str">
        <f>VLOOKUP(MID(C63,13,2),DATA!$M$2:$N$16,2,FALSE)</f>
        <v>Raw</v>
      </c>
      <c r="C63" s="66" t="s">
        <v>1374</v>
      </c>
      <c r="D63" s="17">
        <f>SUMPRODUCT(1*(Export!$C$2:$C$1000=$C63),Export!$E$2:$E$1000)</f>
        <v>12</v>
      </c>
      <c r="E63" s="12" t="str">
        <f>VLOOKUP(MID(C63,4,1),DATA!$F$2:$G$16,2,FALSE)</f>
        <v>22"</v>
      </c>
      <c r="F63" s="12" t="str">
        <f>VLOOKUP(MID(C63,5,3),DATA!$H$2:$I$16,2,FALSE)</f>
        <v>10.0"</v>
      </c>
      <c r="G63" s="12" t="str">
        <f t="shared" si="1"/>
        <v>45</v>
      </c>
      <c r="H63" s="12" t="e">
        <f>VLOOKUP(MID(C63,11,2),DATA!$J$2:$L$16,2,FALSE)</f>
        <v>#N/A</v>
      </c>
      <c r="I63" s="12" t="e">
        <f>VLOOKUP(MID(C63,11,2),DATA!$J$2:$L$16,3,FALSE)</f>
        <v>#N/A</v>
      </c>
      <c r="J63" s="68" t="str">
        <f>VLOOKUP(MID(C63,3,1),DATA!$D$2:$E$16,2,FALSE)</f>
        <v>Medium Offset</v>
      </c>
    </row>
    <row r="64" spans="1:10" x14ac:dyDescent="0.25">
      <c r="A64" s="59" t="str">
        <f>VLOOKUP(MID(C64,1,2),DATA!$B$2:$C$10,2,FALSE)</f>
        <v>FF10</v>
      </c>
      <c r="B64" s="68" t="str">
        <f>VLOOKUP(MID(C64,13,2),DATA!$M$2:$N$16,2,FALSE)</f>
        <v>Tarmac</v>
      </c>
      <c r="C64" s="66" t="s">
        <v>1376</v>
      </c>
      <c r="D64" s="17">
        <f>SUMPRODUCT(1*(Export!$C$2:$C$1000=$C64),Export!$E$2:$E$1000)</f>
        <v>21</v>
      </c>
      <c r="E64" s="12" t="str">
        <f>VLOOKUP(MID(C64,4,1),DATA!$F$2:$G$16,2,FALSE)</f>
        <v>22"</v>
      </c>
      <c r="F64" s="12" t="str">
        <f>VLOOKUP(MID(C64,5,3),DATA!$H$2:$I$16,2,FALSE)</f>
        <v>10.0"</v>
      </c>
      <c r="G64" s="12" t="str">
        <f t="shared" si="1"/>
        <v>45</v>
      </c>
      <c r="H64" s="12" t="e">
        <f>VLOOKUP(MID(C64,11,2),DATA!$J$2:$L$16,2,FALSE)</f>
        <v>#N/A</v>
      </c>
      <c r="I64" s="12" t="e">
        <f>VLOOKUP(MID(C64,11,2),DATA!$J$2:$L$16,3,FALSE)</f>
        <v>#N/A</v>
      </c>
      <c r="J64" s="68" t="str">
        <f>VLOOKUP(MID(C64,3,1),DATA!$D$2:$E$16,2,FALSE)</f>
        <v>Medium Offset</v>
      </c>
    </row>
    <row r="65" spans="1:10" x14ac:dyDescent="0.25">
      <c r="A65" s="59" t="str">
        <f>VLOOKUP(MID(C65,1,2),DATA!$B$2:$C$10,2,FALSE)</f>
        <v>FF10</v>
      </c>
      <c r="B65" s="68" t="str">
        <f>VLOOKUP(MID(C65,13,2),DATA!$M$2:$N$16,2,FALSE)</f>
        <v>Liquid Metal</v>
      </c>
      <c r="C65" s="66" t="s">
        <v>1312</v>
      </c>
      <c r="D65" s="17">
        <f>SUMPRODUCT(1*(Export!$C$2:$C$1000=$C65),Export!$E$2:$E$1000)</f>
        <v>5</v>
      </c>
      <c r="E65" s="12" t="str">
        <f>VLOOKUP(MID(C65,4,1),DATA!$F$2:$G$16,2,FALSE)</f>
        <v>22"</v>
      </c>
      <c r="F65" s="12" t="str">
        <f>VLOOKUP(MID(C65,5,3),DATA!$H$2:$I$16,2,FALSE)</f>
        <v>10.5"</v>
      </c>
      <c r="G65" s="12" t="str">
        <f t="shared" si="1"/>
        <v>25</v>
      </c>
      <c r="H65" s="12" t="e">
        <f>VLOOKUP(MID(C65,11,2),DATA!$J$2:$L$16,2,FALSE)</f>
        <v>#N/A</v>
      </c>
      <c r="I65" s="12" t="e">
        <f>VLOOKUP(MID(C65,11,2),DATA!$J$2:$L$16,3,FALSE)</f>
        <v>#N/A</v>
      </c>
      <c r="J65" s="68" t="str">
        <f>VLOOKUP(MID(C65,3,1),DATA!$D$2:$E$16,2,FALSE)</f>
        <v>Low Offset</v>
      </c>
    </row>
    <row r="66" spans="1:10" x14ac:dyDescent="0.25">
      <c r="A66" s="59" t="str">
        <f>VLOOKUP(MID(C66,1,2),DATA!$B$2:$C$10,2,FALSE)</f>
        <v>FF10</v>
      </c>
      <c r="B66" s="68" t="str">
        <f>VLOOKUP(MID(C66,13,2),DATA!$M$2:$N$16,2,FALSE)</f>
        <v>Raw</v>
      </c>
      <c r="C66" s="66" t="s">
        <v>1314</v>
      </c>
      <c r="D66" s="17">
        <f>SUMPRODUCT(1*(Export!$C$2:$C$1000=$C66),Export!$E$2:$E$1000)</f>
        <v>13</v>
      </c>
      <c r="E66" s="12" t="str">
        <f>VLOOKUP(MID(C66,4,1),DATA!$F$2:$G$16,2,FALSE)</f>
        <v>22"</v>
      </c>
      <c r="F66" s="12" t="str">
        <f>VLOOKUP(MID(C66,5,3),DATA!$H$2:$I$16,2,FALSE)</f>
        <v>10.5"</v>
      </c>
      <c r="G66" s="12" t="str">
        <f t="shared" ref="G66:G97" si="2">MID(C66,8,2)</f>
        <v>25</v>
      </c>
      <c r="H66" s="12" t="e">
        <f>VLOOKUP(MID(C66,11,2),DATA!$J$2:$L$16,2,FALSE)</f>
        <v>#N/A</v>
      </c>
      <c r="I66" s="12" t="e">
        <f>VLOOKUP(MID(C66,11,2),DATA!$J$2:$L$16,3,FALSE)</f>
        <v>#N/A</v>
      </c>
      <c r="J66" s="68" t="str">
        <f>VLOOKUP(MID(C66,3,1),DATA!$D$2:$E$16,2,FALSE)</f>
        <v>Low Offset</v>
      </c>
    </row>
    <row r="67" spans="1:10" x14ac:dyDescent="0.25">
      <c r="A67" s="59" t="str">
        <f>VLOOKUP(MID(C67,1,2),DATA!$B$2:$C$10,2,FALSE)</f>
        <v>FF10</v>
      </c>
      <c r="B67" s="68" t="str">
        <f>VLOOKUP(MID(C67,13,2),DATA!$M$2:$N$16,2,FALSE)</f>
        <v>Tarmac</v>
      </c>
      <c r="C67" s="66" t="s">
        <v>1316</v>
      </c>
      <c r="D67" s="17">
        <f>SUMPRODUCT(1*(Export!$C$2:$C$1000=$C67),Export!$E$2:$E$1000)</f>
        <v>2</v>
      </c>
      <c r="E67" s="12" t="str">
        <f>VLOOKUP(MID(C67,4,1),DATA!$F$2:$G$16,2,FALSE)</f>
        <v>22"</v>
      </c>
      <c r="F67" s="12" t="str">
        <f>VLOOKUP(MID(C67,5,3),DATA!$H$2:$I$16,2,FALSE)</f>
        <v>10.5"</v>
      </c>
      <c r="G67" s="12" t="str">
        <f t="shared" si="2"/>
        <v>25</v>
      </c>
      <c r="H67" s="12" t="e">
        <f>VLOOKUP(MID(C67,11,2),DATA!$J$2:$L$16,2,FALSE)</f>
        <v>#N/A</v>
      </c>
      <c r="I67" s="12" t="e">
        <f>VLOOKUP(MID(C67,11,2),DATA!$J$2:$L$16,3,FALSE)</f>
        <v>#N/A</v>
      </c>
      <c r="J67" s="68" t="str">
        <f>VLOOKUP(MID(C67,3,1),DATA!$D$2:$E$16,2,FALSE)</f>
        <v>Low Offset</v>
      </c>
    </row>
    <row r="68" spans="1:10" x14ac:dyDescent="0.25">
      <c r="A68" s="59" t="str">
        <f>VLOOKUP(MID(C68,1,2),DATA!$B$2:$C$10,2,FALSE)</f>
        <v>FF10</v>
      </c>
      <c r="B68" s="68" t="str">
        <f>VLOOKUP(MID(C68,13,2),DATA!$M$2:$N$16,2,FALSE)</f>
        <v>Liquid Metal</v>
      </c>
      <c r="C68" s="66" t="s">
        <v>1390</v>
      </c>
      <c r="D68" s="17">
        <f>SUMPRODUCT(1*(Export!$C$2:$C$1000=$C68),Export!$E$2:$E$1000)</f>
        <v>0</v>
      </c>
      <c r="E68" s="12" t="str">
        <f>VLOOKUP(MID(C68,4,1),DATA!$F$2:$G$16,2,FALSE)</f>
        <v>22"</v>
      </c>
      <c r="F68" s="12" t="str">
        <f>VLOOKUP(MID(C68,5,3),DATA!$H$2:$I$16,2,FALSE)</f>
        <v>11.0"</v>
      </c>
      <c r="G68" s="12" t="str">
        <f t="shared" si="2"/>
        <v>50</v>
      </c>
      <c r="H68" s="12" t="e">
        <f>VLOOKUP(MID(C68,11,2),DATA!$J$2:$L$16,2,FALSE)</f>
        <v>#N/A</v>
      </c>
      <c r="I68" s="12" t="e">
        <f>VLOOKUP(MID(C68,11,2),DATA!$J$2:$L$16,3,FALSE)</f>
        <v>#N/A</v>
      </c>
      <c r="J68" s="68" t="str">
        <f>VLOOKUP(MID(C68,3,1),DATA!$D$2:$E$16,2,FALSE)</f>
        <v>Medium Offset</v>
      </c>
    </row>
    <row r="69" spans="1:10" x14ac:dyDescent="0.25">
      <c r="A69" s="59" t="str">
        <f>VLOOKUP(MID(C69,1,2),DATA!$B$2:$C$10,2,FALSE)</f>
        <v>FF10</v>
      </c>
      <c r="B69" s="68" t="str">
        <f>VLOOKUP(MID(C69,13,2),DATA!$M$2:$N$16,2,FALSE)</f>
        <v>Raw</v>
      </c>
      <c r="C69" s="66" t="s">
        <v>1392</v>
      </c>
      <c r="D69" s="17">
        <f>SUMPRODUCT(1*(Export!$C$2:$C$1000=$C69),Export!$E$2:$E$1000)</f>
        <v>0</v>
      </c>
      <c r="E69" s="12" t="str">
        <f>VLOOKUP(MID(C69,4,1),DATA!$F$2:$G$16,2,FALSE)</f>
        <v>22"</v>
      </c>
      <c r="F69" s="12" t="str">
        <f>VLOOKUP(MID(C69,5,3),DATA!$H$2:$I$16,2,FALSE)</f>
        <v>11.0"</v>
      </c>
      <c r="G69" s="12" t="str">
        <f t="shared" si="2"/>
        <v>50</v>
      </c>
      <c r="H69" s="12" t="e">
        <f>VLOOKUP(MID(C69,11,2),DATA!$J$2:$L$16,2,FALSE)</f>
        <v>#N/A</v>
      </c>
      <c r="I69" s="12" t="e">
        <f>VLOOKUP(MID(C69,11,2),DATA!$J$2:$L$16,3,FALSE)</f>
        <v>#N/A</v>
      </c>
      <c r="J69" s="68" t="str">
        <f>VLOOKUP(MID(C69,3,1),DATA!$D$2:$E$16,2,FALSE)</f>
        <v>Medium Offset</v>
      </c>
    </row>
    <row r="70" spans="1:10" x14ac:dyDescent="0.25">
      <c r="A70" s="59" t="str">
        <f>VLOOKUP(MID(C70,1,2),DATA!$B$2:$C$10,2,FALSE)</f>
        <v>FF10</v>
      </c>
      <c r="B70" s="68" t="str">
        <f>VLOOKUP(MID(C70,13,2),DATA!$M$2:$N$16,2,FALSE)</f>
        <v>Tarmac</v>
      </c>
      <c r="C70" s="66" t="s">
        <v>1394</v>
      </c>
      <c r="D70" s="17">
        <f>SUMPRODUCT(1*(Export!$C$2:$C$1000=$C70),Export!$E$2:$E$1000)</f>
        <v>0</v>
      </c>
      <c r="E70" s="12" t="str">
        <f>VLOOKUP(MID(C70,4,1),DATA!$F$2:$G$16,2,FALSE)</f>
        <v>22"</v>
      </c>
      <c r="F70" s="12" t="str">
        <f>VLOOKUP(MID(C70,5,3),DATA!$H$2:$I$16,2,FALSE)</f>
        <v>11.0"</v>
      </c>
      <c r="G70" s="12" t="str">
        <f t="shared" si="2"/>
        <v>50</v>
      </c>
      <c r="H70" s="12" t="e">
        <f>VLOOKUP(MID(C70,11,2),DATA!$J$2:$L$16,2,FALSE)</f>
        <v>#N/A</v>
      </c>
      <c r="I70" s="12" t="e">
        <f>VLOOKUP(MID(C70,11,2),DATA!$J$2:$L$16,3,FALSE)</f>
        <v>#N/A</v>
      </c>
      <c r="J70" s="68" t="str">
        <f>VLOOKUP(MID(C70,3,1),DATA!$D$2:$E$16,2,FALSE)</f>
        <v>Medium Offset</v>
      </c>
    </row>
    <row r="71" spans="1:10" x14ac:dyDescent="0.25">
      <c r="A71" s="59" t="str">
        <f>VLOOKUP(MID(C71,1,2),DATA!$B$2:$C$10,2,FALSE)</f>
        <v>FF10</v>
      </c>
      <c r="B71" s="68" t="str">
        <f>VLOOKUP(MID(C71,13,2),DATA!$M$2:$N$16,2,FALSE)</f>
        <v>Liquid Metal</v>
      </c>
      <c r="C71" s="66" t="s">
        <v>592</v>
      </c>
      <c r="D71" s="17">
        <f>SUMPRODUCT(1*(Export!$C$2:$C$1000=$C71),Export!$E$2:$E$1000)</f>
        <v>8</v>
      </c>
      <c r="E71" s="12" t="str">
        <f>VLOOKUP(MID(C71,4,1),DATA!$F$2:$G$16,2,FALSE)</f>
        <v>22"</v>
      </c>
      <c r="F71" s="12" t="str">
        <f>VLOOKUP(MID(C71,5,3),DATA!$H$2:$I$16,2,FALSE)</f>
        <v>11.5"</v>
      </c>
      <c r="G71" s="12" t="str">
        <f t="shared" si="2"/>
        <v>50</v>
      </c>
      <c r="H71" s="12" t="e">
        <f>VLOOKUP(MID(C71,11,2),DATA!$J$2:$L$16,2,FALSE)</f>
        <v>#N/A</v>
      </c>
      <c r="I71" s="12" t="e">
        <f>VLOOKUP(MID(C71,11,2),DATA!$J$2:$L$16,3,FALSE)</f>
        <v>#N/A</v>
      </c>
      <c r="J71" s="68" t="str">
        <f>VLOOKUP(MID(C71,3,1),DATA!$D$2:$E$16,2,FALSE)</f>
        <v>Medium Offset</v>
      </c>
    </row>
    <row r="72" spans="1:10" x14ac:dyDescent="0.25">
      <c r="A72" s="59" t="str">
        <f>VLOOKUP(MID(C72,1,2),DATA!$B$2:$C$10,2,FALSE)</f>
        <v>FF10</v>
      </c>
      <c r="B72" s="68" t="str">
        <f>VLOOKUP(MID(C72,13,2),DATA!$M$2:$N$16,2,FALSE)</f>
        <v>Raw</v>
      </c>
      <c r="C72" s="66" t="s">
        <v>594</v>
      </c>
      <c r="D72" s="17">
        <f>SUMPRODUCT(1*(Export!$C$2:$C$1000=$C72),Export!$E$2:$E$1000)</f>
        <v>10</v>
      </c>
      <c r="E72" s="12" t="str">
        <f>VLOOKUP(MID(C72,4,1),DATA!$F$2:$G$16,2,FALSE)</f>
        <v>22"</v>
      </c>
      <c r="F72" s="12" t="str">
        <f>VLOOKUP(MID(C72,5,3),DATA!$H$2:$I$16,2,FALSE)</f>
        <v>11.5"</v>
      </c>
      <c r="G72" s="12" t="str">
        <f t="shared" si="2"/>
        <v>50</v>
      </c>
      <c r="H72" s="12" t="e">
        <f>VLOOKUP(MID(C72,11,2),DATA!$J$2:$L$16,2,FALSE)</f>
        <v>#N/A</v>
      </c>
      <c r="I72" s="12" t="e">
        <f>VLOOKUP(MID(C72,11,2),DATA!$J$2:$L$16,3,FALSE)</f>
        <v>#N/A</v>
      </c>
      <c r="J72" s="68" t="str">
        <f>VLOOKUP(MID(C72,3,1),DATA!$D$2:$E$16,2,FALSE)</f>
        <v>Medium Offset</v>
      </c>
    </row>
    <row r="73" spans="1:10" x14ac:dyDescent="0.25">
      <c r="A73" s="59" t="str">
        <f>VLOOKUP(MID(C73,1,2),DATA!$B$2:$C$10,2,FALSE)</f>
        <v>FF10</v>
      </c>
      <c r="B73" s="68" t="str">
        <f>VLOOKUP(MID(C73,13,2),DATA!$M$2:$N$16,2,FALSE)</f>
        <v>Tarmac</v>
      </c>
      <c r="C73" s="66" t="s">
        <v>596</v>
      </c>
      <c r="D73" s="17">
        <f>SUMPRODUCT(1*(Export!$C$2:$C$1000=$C73),Export!$E$2:$E$1000)</f>
        <v>30</v>
      </c>
      <c r="E73" s="12" t="str">
        <f>VLOOKUP(MID(C73,4,1),DATA!$F$2:$G$16,2,FALSE)</f>
        <v>22"</v>
      </c>
      <c r="F73" s="12" t="str">
        <f>VLOOKUP(MID(C73,5,3),DATA!$H$2:$I$16,2,FALSE)</f>
        <v>11.5"</v>
      </c>
      <c r="G73" s="12" t="str">
        <f t="shared" si="2"/>
        <v>50</v>
      </c>
      <c r="H73" s="12" t="e">
        <f>VLOOKUP(MID(C73,11,2),DATA!$J$2:$L$16,2,FALSE)</f>
        <v>#N/A</v>
      </c>
      <c r="I73" s="12" t="e">
        <f>VLOOKUP(MID(C73,11,2),DATA!$J$2:$L$16,3,FALSE)</f>
        <v>#N/A</v>
      </c>
      <c r="J73" s="68" t="str">
        <f>VLOOKUP(MID(C73,3,1),DATA!$D$2:$E$16,2,FALSE)</f>
        <v>Medium Offset</v>
      </c>
    </row>
    <row r="74" spans="1:10" x14ac:dyDescent="0.25">
      <c r="A74" s="59" t="str">
        <f>VLOOKUP(MID(C74,1,2),DATA!$B$2:$C$10,2,FALSE)</f>
        <v>FF11</v>
      </c>
      <c r="B74" s="68" t="str">
        <f>VLOOKUP(MID(C74,13,2),DATA!$M$2:$N$16,2,FALSE)</f>
        <v>Liquid Metal</v>
      </c>
      <c r="C74" s="66" t="s">
        <v>525</v>
      </c>
      <c r="D74" s="17">
        <f>SUMPRODUCT(1*(Export!$C$2:$C$1000=$C74),Export!$E$2:$E$1000)</f>
        <v>0</v>
      </c>
      <c r="E74" s="12" t="str">
        <f>VLOOKUP(MID(C74,4,1),DATA!$F$2:$G$16,2,FALSE)</f>
        <v>21"</v>
      </c>
      <c r="F74" s="12" t="str">
        <f>VLOOKUP(MID(C74,5,3),DATA!$H$2:$I$16,2,FALSE)</f>
        <v>10.0"</v>
      </c>
      <c r="G74" s="12" t="str">
        <f t="shared" si="2"/>
        <v>20</v>
      </c>
      <c r="H74" s="12" t="e">
        <f>VLOOKUP(MID(C74,11,2),DATA!$J$2:$L$16,2,FALSE)</f>
        <v>#N/A</v>
      </c>
      <c r="I74" s="12" t="e">
        <f>VLOOKUP(MID(C74,11,2),DATA!$J$2:$L$16,3,FALSE)</f>
        <v>#N/A</v>
      </c>
      <c r="J74" s="68" t="str">
        <f>VLOOKUP(MID(C74,3,1),DATA!$D$2:$E$16,2,FALSE)</f>
        <v>Low Offset</v>
      </c>
    </row>
    <row r="75" spans="1:10" x14ac:dyDescent="0.25">
      <c r="A75" s="59" t="str">
        <f>VLOOKUP(MID(C75,1,2),DATA!$B$2:$C$10,2,FALSE)</f>
        <v>FF11</v>
      </c>
      <c r="B75" s="68" t="str">
        <f>VLOOKUP(MID(C75,13,2),DATA!$M$2:$N$16,2,FALSE)</f>
        <v>Raw</v>
      </c>
      <c r="C75" s="66" t="s">
        <v>524</v>
      </c>
      <c r="D75" s="17">
        <f>SUMPRODUCT(1*(Export!$C$2:$C$1000=$C75),Export!$E$2:$E$1000)</f>
        <v>0</v>
      </c>
      <c r="E75" s="12" t="str">
        <f>VLOOKUP(MID(C75,4,1),DATA!$F$2:$G$16,2,FALSE)</f>
        <v>21"</v>
      </c>
      <c r="F75" s="12" t="str">
        <f>VLOOKUP(MID(C75,5,3),DATA!$H$2:$I$16,2,FALSE)</f>
        <v>10.0"</v>
      </c>
      <c r="G75" s="12" t="str">
        <f t="shared" si="2"/>
        <v>20</v>
      </c>
      <c r="H75" s="12" t="e">
        <f>VLOOKUP(MID(C75,11,2),DATA!$J$2:$L$16,2,FALSE)</f>
        <v>#N/A</v>
      </c>
      <c r="I75" s="12" t="e">
        <f>VLOOKUP(MID(C75,11,2),DATA!$J$2:$L$16,3,FALSE)</f>
        <v>#N/A</v>
      </c>
      <c r="J75" s="68" t="str">
        <f>VLOOKUP(MID(C75,3,1),DATA!$D$2:$E$16,2,FALSE)</f>
        <v>Low Offset</v>
      </c>
    </row>
    <row r="76" spans="1:10" x14ac:dyDescent="0.25">
      <c r="A76" s="59" t="str">
        <f>VLOOKUP(MID(C76,1,2),DATA!$B$2:$C$10,2,FALSE)</f>
        <v>FF11</v>
      </c>
      <c r="B76" s="68" t="str">
        <f>VLOOKUP(MID(C76,13,2),DATA!$M$2:$N$16,2,FALSE)</f>
        <v>Tarmac</v>
      </c>
      <c r="C76" s="66" t="s">
        <v>526</v>
      </c>
      <c r="D76" s="17">
        <f>SUMPRODUCT(1*(Export!$C$2:$C$1000=$C76),Export!$E$2:$E$1000)</f>
        <v>0</v>
      </c>
      <c r="E76" s="12" t="str">
        <f>VLOOKUP(MID(C76,4,1),DATA!$F$2:$G$16,2,FALSE)</f>
        <v>21"</v>
      </c>
      <c r="F76" s="12" t="str">
        <f>VLOOKUP(MID(C76,5,3),DATA!$H$2:$I$16,2,FALSE)</f>
        <v>10.0"</v>
      </c>
      <c r="G76" s="12" t="str">
        <f t="shared" si="2"/>
        <v>20</v>
      </c>
      <c r="H76" s="12" t="e">
        <f>VLOOKUP(MID(C76,11,2),DATA!$J$2:$L$16,2,FALSE)</f>
        <v>#N/A</v>
      </c>
      <c r="I76" s="12" t="e">
        <f>VLOOKUP(MID(C76,11,2),DATA!$J$2:$L$16,3,FALSE)</f>
        <v>#N/A</v>
      </c>
      <c r="J76" s="68" t="str">
        <f>VLOOKUP(MID(C76,3,1),DATA!$D$2:$E$16,2,FALSE)</f>
        <v>Low Offset</v>
      </c>
    </row>
    <row r="77" spans="1:10" x14ac:dyDescent="0.25">
      <c r="A77" s="59" t="str">
        <f>VLOOKUP(MID(C77,1,2),DATA!$B$2:$C$10,2,FALSE)</f>
        <v>FF11</v>
      </c>
      <c r="B77" s="68" t="str">
        <f>VLOOKUP(MID(C77,13,2),DATA!$M$2:$N$16,2,FALSE)</f>
        <v>Liquid Metal</v>
      </c>
      <c r="C77" s="66" t="s">
        <v>533</v>
      </c>
      <c r="D77" s="17">
        <f>SUMPRODUCT(1*(Export!$C$2:$C$1000=$C77),Export!$E$2:$E$1000)</f>
        <v>0</v>
      </c>
      <c r="E77" s="12" t="str">
        <f>VLOOKUP(MID(C77,4,1),DATA!$F$2:$G$16,2,FALSE)</f>
        <v>21"</v>
      </c>
      <c r="F77" s="12" t="str">
        <f>VLOOKUP(MID(C77,5,3),DATA!$H$2:$I$16,2,FALSE)</f>
        <v>10.5"</v>
      </c>
      <c r="G77" s="12" t="str">
        <f t="shared" si="2"/>
        <v>19</v>
      </c>
      <c r="H77" s="12" t="e">
        <f>VLOOKUP(MID(C77,11,2),DATA!$J$2:$L$16,2,FALSE)</f>
        <v>#N/A</v>
      </c>
      <c r="I77" s="12" t="e">
        <f>VLOOKUP(MID(C77,11,2),DATA!$J$2:$L$16,3,FALSE)</f>
        <v>#N/A</v>
      </c>
      <c r="J77" s="68" t="str">
        <f>VLOOKUP(MID(C77,3,1),DATA!$D$2:$E$16,2,FALSE)</f>
        <v>Low Offset</v>
      </c>
    </row>
    <row r="78" spans="1:10" x14ac:dyDescent="0.25">
      <c r="A78" s="59" t="str">
        <f>VLOOKUP(MID(C78,1,2),DATA!$B$2:$C$10,2,FALSE)</f>
        <v>FF11</v>
      </c>
      <c r="B78" s="68" t="str">
        <f>VLOOKUP(MID(C78,13,2),DATA!$M$2:$N$16,2,FALSE)</f>
        <v>Raw</v>
      </c>
      <c r="C78" s="66" t="s">
        <v>532</v>
      </c>
      <c r="D78" s="17">
        <f>SUMPRODUCT(1*(Export!$C$2:$C$1000=$C78),Export!$E$2:$E$1000)</f>
        <v>37</v>
      </c>
      <c r="E78" s="12" t="str">
        <f>VLOOKUP(MID(C78,4,1),DATA!$F$2:$G$16,2,FALSE)</f>
        <v>21"</v>
      </c>
      <c r="F78" s="12" t="str">
        <f>VLOOKUP(MID(C78,5,3),DATA!$H$2:$I$16,2,FALSE)</f>
        <v>10.5"</v>
      </c>
      <c r="G78" s="12" t="str">
        <f t="shared" si="2"/>
        <v>19</v>
      </c>
      <c r="H78" s="12" t="e">
        <f>VLOOKUP(MID(C78,11,2),DATA!$J$2:$L$16,2,FALSE)</f>
        <v>#N/A</v>
      </c>
      <c r="I78" s="12" t="e">
        <f>VLOOKUP(MID(C78,11,2),DATA!$J$2:$L$16,3,FALSE)</f>
        <v>#N/A</v>
      </c>
      <c r="J78" s="68" t="str">
        <f>VLOOKUP(MID(C78,3,1),DATA!$D$2:$E$16,2,FALSE)</f>
        <v>Low Offset</v>
      </c>
    </row>
    <row r="79" spans="1:10" x14ac:dyDescent="0.25">
      <c r="A79" s="59" t="str">
        <f>VLOOKUP(MID(C79,1,2),DATA!$B$2:$C$10,2,FALSE)</f>
        <v>FF11</v>
      </c>
      <c r="B79" s="68" t="str">
        <f>VLOOKUP(MID(C79,13,2),DATA!$M$2:$N$16,2,FALSE)</f>
        <v>Tarmac</v>
      </c>
      <c r="C79" s="66" t="s">
        <v>534</v>
      </c>
      <c r="D79" s="17">
        <f>SUMPRODUCT(1*(Export!$C$2:$C$1000=$C79),Export!$E$2:$E$1000)</f>
        <v>4</v>
      </c>
      <c r="E79" s="12" t="str">
        <f>VLOOKUP(MID(C79,4,1),DATA!$F$2:$G$16,2,FALSE)</f>
        <v>21"</v>
      </c>
      <c r="F79" s="12" t="str">
        <f>VLOOKUP(MID(C79,5,3),DATA!$H$2:$I$16,2,FALSE)</f>
        <v>10.5"</v>
      </c>
      <c r="G79" s="12" t="str">
        <f t="shared" si="2"/>
        <v>19</v>
      </c>
      <c r="H79" s="12" t="e">
        <f>VLOOKUP(MID(C79,11,2),DATA!$J$2:$L$16,2,FALSE)</f>
        <v>#N/A</v>
      </c>
      <c r="I79" s="12" t="e">
        <f>VLOOKUP(MID(C79,11,2),DATA!$J$2:$L$16,3,FALSE)</f>
        <v>#N/A</v>
      </c>
      <c r="J79" s="68" t="str">
        <f>VLOOKUP(MID(C79,3,1),DATA!$D$2:$E$16,2,FALSE)</f>
        <v>Low Offset</v>
      </c>
    </row>
    <row r="80" spans="1:10" x14ac:dyDescent="0.25">
      <c r="A80" s="59" t="str">
        <f>VLOOKUP(MID(C80,1,2),DATA!$B$2:$C$10,2,FALSE)</f>
        <v>FF11</v>
      </c>
      <c r="B80" s="68" t="str">
        <f>VLOOKUP(MID(C80,13,2),DATA!$M$2:$N$16,2,FALSE)</f>
        <v>Liquid Metal</v>
      </c>
      <c r="C80" s="66" t="s">
        <v>844</v>
      </c>
      <c r="D80" s="17">
        <f>SUMPRODUCT(1*(Export!$C$2:$C$1000=$C80),Export!$E$2:$E$1000)</f>
        <v>0</v>
      </c>
      <c r="E80" s="12" t="str">
        <f>VLOOKUP(MID(C80,4,1),DATA!$F$2:$G$16,2,FALSE)</f>
        <v>21"</v>
      </c>
      <c r="F80" s="12" t="str">
        <f>VLOOKUP(MID(C80,5,3),DATA!$H$2:$I$16,2,FALSE)</f>
        <v>10.5"</v>
      </c>
      <c r="G80" s="12" t="str">
        <f t="shared" si="2"/>
        <v>20</v>
      </c>
      <c r="H80" s="12" t="e">
        <f>VLOOKUP(MID(C80,11,2),DATA!$J$2:$L$16,2,FALSE)</f>
        <v>#N/A</v>
      </c>
      <c r="I80" s="12" t="e">
        <f>VLOOKUP(MID(C80,11,2),DATA!$J$2:$L$16,3,FALSE)</f>
        <v>#N/A</v>
      </c>
      <c r="J80" s="68" t="str">
        <f>VLOOKUP(MID(C80,3,1),DATA!$D$2:$E$16,2,FALSE)</f>
        <v>Low Offset</v>
      </c>
    </row>
    <row r="81" spans="1:10" x14ac:dyDescent="0.25">
      <c r="A81" s="59" t="str">
        <f>VLOOKUP(MID(C81,1,2),DATA!$B$2:$C$10,2,FALSE)</f>
        <v>FF11</v>
      </c>
      <c r="B81" s="68" t="str">
        <f>VLOOKUP(MID(C81,13,2),DATA!$M$2:$N$16,2,FALSE)</f>
        <v>Raw</v>
      </c>
      <c r="C81" s="66" t="s">
        <v>864</v>
      </c>
      <c r="D81" s="17">
        <f>SUMPRODUCT(1*(Export!$C$2:$C$1000=$C81),Export!$E$2:$E$1000)</f>
        <v>0</v>
      </c>
      <c r="E81" s="12" t="str">
        <f>VLOOKUP(MID(C81,4,1),DATA!$F$2:$G$16,2,FALSE)</f>
        <v>21"</v>
      </c>
      <c r="F81" s="12" t="str">
        <f>VLOOKUP(MID(C81,5,3),DATA!$H$2:$I$16,2,FALSE)</f>
        <v>10.5"</v>
      </c>
      <c r="G81" s="12" t="str">
        <f t="shared" si="2"/>
        <v>20</v>
      </c>
      <c r="H81" s="12" t="e">
        <f>VLOOKUP(MID(C81,11,2),DATA!$J$2:$L$16,2,FALSE)</f>
        <v>#N/A</v>
      </c>
      <c r="I81" s="12" t="e">
        <f>VLOOKUP(MID(C81,11,2),DATA!$J$2:$L$16,3,FALSE)</f>
        <v>#N/A</v>
      </c>
      <c r="J81" s="68" t="str">
        <f>VLOOKUP(MID(C81,3,1),DATA!$D$2:$E$16,2,FALSE)</f>
        <v>Low Offset</v>
      </c>
    </row>
    <row r="82" spans="1:10" x14ac:dyDescent="0.25">
      <c r="A82" s="59" t="str">
        <f>VLOOKUP(MID(C82,1,2),DATA!$B$2:$C$10,2,FALSE)</f>
        <v>FF11</v>
      </c>
      <c r="B82" s="68" t="str">
        <f>VLOOKUP(MID(C82,13,2),DATA!$M$2:$N$16,2,FALSE)</f>
        <v>Tarmac</v>
      </c>
      <c r="C82" s="66" t="s">
        <v>824</v>
      </c>
      <c r="D82" s="17">
        <f>SUMPRODUCT(1*(Export!$C$2:$C$1000=$C82),Export!$E$2:$E$1000)</f>
        <v>0</v>
      </c>
      <c r="E82" s="12" t="str">
        <f>VLOOKUP(MID(C82,4,1),DATA!$F$2:$G$16,2,FALSE)</f>
        <v>21"</v>
      </c>
      <c r="F82" s="12" t="str">
        <f>VLOOKUP(MID(C82,5,3),DATA!$H$2:$I$16,2,FALSE)</f>
        <v>10.5"</v>
      </c>
      <c r="G82" s="12" t="str">
        <f t="shared" si="2"/>
        <v>20</v>
      </c>
      <c r="H82" s="12" t="e">
        <f>VLOOKUP(MID(C82,11,2),DATA!$J$2:$L$16,2,FALSE)</f>
        <v>#N/A</v>
      </c>
      <c r="I82" s="12" t="e">
        <f>VLOOKUP(MID(C82,11,2),DATA!$J$2:$L$16,3,FALSE)</f>
        <v>#N/A</v>
      </c>
      <c r="J82" s="68" t="str">
        <f>VLOOKUP(MID(C82,3,1),DATA!$D$2:$E$16,2,FALSE)</f>
        <v>Low Offset</v>
      </c>
    </row>
    <row r="83" spans="1:10" x14ac:dyDescent="0.25">
      <c r="A83" s="59" t="str">
        <f>VLOOKUP(MID(C83,1,2),DATA!$B$2:$C$10,2,FALSE)</f>
        <v>FF11</v>
      </c>
      <c r="B83" s="68" t="str">
        <f>VLOOKUP(MID(C83,13,2),DATA!$M$2:$N$16,2,FALSE)</f>
        <v>Liquid Metal</v>
      </c>
      <c r="C83" s="66" t="s">
        <v>549</v>
      </c>
      <c r="D83" s="17">
        <f>SUMPRODUCT(1*(Export!$C$2:$C$1000=$C83),Export!$E$2:$E$1000)</f>
        <v>0</v>
      </c>
      <c r="E83" s="12" t="str">
        <f>VLOOKUP(MID(C83,4,1),DATA!$F$2:$G$16,2,FALSE)</f>
        <v>21"</v>
      </c>
      <c r="F83" s="12" t="str">
        <f>VLOOKUP(MID(C83,5,3),DATA!$H$2:$I$16,2,FALSE)</f>
        <v>10.5"</v>
      </c>
      <c r="G83" s="12" t="str">
        <f t="shared" si="2"/>
        <v>35</v>
      </c>
      <c r="H83" s="12" t="e">
        <f>VLOOKUP(MID(C83,11,2),DATA!$J$2:$L$16,2,FALSE)</f>
        <v>#N/A</v>
      </c>
      <c r="I83" s="12" t="e">
        <f>VLOOKUP(MID(C83,11,2),DATA!$J$2:$L$16,3,FALSE)</f>
        <v>#N/A</v>
      </c>
      <c r="J83" s="68" t="str">
        <f>VLOOKUP(MID(C83,3,1),DATA!$D$2:$E$16,2,FALSE)</f>
        <v>Low Offset</v>
      </c>
    </row>
    <row r="84" spans="1:10" x14ac:dyDescent="0.25">
      <c r="A84" s="59" t="str">
        <f>VLOOKUP(MID(C84,1,2),DATA!$B$2:$C$10,2,FALSE)</f>
        <v>FF11</v>
      </c>
      <c r="B84" s="68" t="str">
        <f>VLOOKUP(MID(C84,13,2),DATA!$M$2:$N$16,2,FALSE)</f>
        <v>Raw</v>
      </c>
      <c r="C84" s="66" t="s">
        <v>548</v>
      </c>
      <c r="D84" s="17">
        <f>SUMPRODUCT(1*(Export!$C$2:$C$1000=$C84),Export!$E$2:$E$1000)</f>
        <v>0</v>
      </c>
      <c r="E84" s="12" t="str">
        <f>VLOOKUP(MID(C84,4,1),DATA!$F$2:$G$16,2,FALSE)</f>
        <v>21"</v>
      </c>
      <c r="F84" s="12" t="str">
        <f>VLOOKUP(MID(C84,5,3),DATA!$H$2:$I$16,2,FALSE)</f>
        <v>10.5"</v>
      </c>
      <c r="G84" s="12" t="str">
        <f t="shared" si="2"/>
        <v>35</v>
      </c>
      <c r="H84" s="12" t="e">
        <f>VLOOKUP(MID(C84,11,2),DATA!$J$2:$L$16,2,FALSE)</f>
        <v>#N/A</v>
      </c>
      <c r="I84" s="12" t="e">
        <f>VLOOKUP(MID(C84,11,2),DATA!$J$2:$L$16,3,FALSE)</f>
        <v>#N/A</v>
      </c>
      <c r="J84" s="68" t="str">
        <f>VLOOKUP(MID(C84,3,1),DATA!$D$2:$E$16,2,FALSE)</f>
        <v>Low Offset</v>
      </c>
    </row>
    <row r="85" spans="1:10" x14ac:dyDescent="0.25">
      <c r="A85" s="59" t="str">
        <f>VLOOKUP(MID(C85,1,2),DATA!$B$2:$C$10,2,FALSE)</f>
        <v>FF11</v>
      </c>
      <c r="B85" s="68" t="str">
        <f>VLOOKUP(MID(C85,13,2),DATA!$M$2:$N$16,2,FALSE)</f>
        <v>Tarmac</v>
      </c>
      <c r="C85" s="66" t="s">
        <v>550</v>
      </c>
      <c r="D85" s="17">
        <f>SUMPRODUCT(1*(Export!$C$2:$C$1000=$C85),Export!$E$2:$E$1000)</f>
        <v>0</v>
      </c>
      <c r="E85" s="12" t="str">
        <f>VLOOKUP(MID(C85,4,1),DATA!$F$2:$G$16,2,FALSE)</f>
        <v>21"</v>
      </c>
      <c r="F85" s="12" t="str">
        <f>VLOOKUP(MID(C85,5,3),DATA!$H$2:$I$16,2,FALSE)</f>
        <v>10.5"</v>
      </c>
      <c r="G85" s="12" t="str">
        <f t="shared" si="2"/>
        <v>35</v>
      </c>
      <c r="H85" s="12" t="e">
        <f>VLOOKUP(MID(C85,11,2),DATA!$J$2:$L$16,2,FALSE)</f>
        <v>#N/A</v>
      </c>
      <c r="I85" s="12" t="e">
        <f>VLOOKUP(MID(C85,11,2),DATA!$J$2:$L$16,3,FALSE)</f>
        <v>#N/A</v>
      </c>
      <c r="J85" s="68" t="str">
        <f>VLOOKUP(MID(C85,3,1),DATA!$D$2:$E$16,2,FALSE)</f>
        <v>Low Offset</v>
      </c>
    </row>
    <row r="86" spans="1:10" x14ac:dyDescent="0.25">
      <c r="A86" s="59" t="str">
        <f>VLOOKUP(MID(C86,1,2),DATA!$B$2:$C$10,2,FALSE)</f>
        <v>FF11</v>
      </c>
      <c r="B86" s="68" t="str">
        <f>VLOOKUP(MID(C86,13,2),DATA!$M$2:$N$16,2,FALSE)</f>
        <v>Liquid Metal</v>
      </c>
      <c r="C86" s="66" t="s">
        <v>387</v>
      </c>
      <c r="D86" s="17">
        <f>SUMPRODUCT(1*(Export!$C$2:$C$1000=$C86),Export!$E$2:$E$1000)</f>
        <v>0</v>
      </c>
      <c r="E86" s="12" t="str">
        <f>VLOOKUP(MID(C86,4,1),DATA!$F$2:$G$16,2,FALSE)</f>
        <v>21"</v>
      </c>
      <c r="F86" s="12" t="str">
        <f>VLOOKUP(MID(C86,5,3),DATA!$H$2:$I$16,2,FALSE)</f>
        <v>10.5"</v>
      </c>
      <c r="G86" s="12" t="str">
        <f t="shared" si="2"/>
        <v>35</v>
      </c>
      <c r="H86" s="12" t="e">
        <f>VLOOKUP(MID(C86,11,2),DATA!$J$2:$L$16,2,FALSE)</f>
        <v>#N/A</v>
      </c>
      <c r="I86" s="12" t="e">
        <f>VLOOKUP(MID(C86,11,2),DATA!$J$2:$L$16,3,FALSE)</f>
        <v>#N/A</v>
      </c>
      <c r="J86" s="68" t="str">
        <f>VLOOKUP(MID(C86,3,1),DATA!$D$2:$E$16,2,FALSE)</f>
        <v>Medium Offset</v>
      </c>
    </row>
    <row r="87" spans="1:10" x14ac:dyDescent="0.25">
      <c r="A87" s="59" t="str">
        <f>VLOOKUP(MID(C87,1,2),DATA!$B$2:$C$10,2,FALSE)</f>
        <v>FF11</v>
      </c>
      <c r="B87" s="68" t="str">
        <f>VLOOKUP(MID(C87,13,2),DATA!$M$2:$N$16,2,FALSE)</f>
        <v>Raw</v>
      </c>
      <c r="C87" s="66" t="s">
        <v>388</v>
      </c>
      <c r="D87" s="17">
        <f>SUMPRODUCT(1*(Export!$C$2:$C$1000=$C87),Export!$E$2:$E$1000)</f>
        <v>6</v>
      </c>
      <c r="E87" s="12" t="str">
        <f>VLOOKUP(MID(C87,4,1),DATA!$F$2:$G$16,2,FALSE)</f>
        <v>21"</v>
      </c>
      <c r="F87" s="12" t="str">
        <f>VLOOKUP(MID(C87,5,3),DATA!$H$2:$I$16,2,FALSE)</f>
        <v>10.5"</v>
      </c>
      <c r="G87" s="12" t="str">
        <f t="shared" si="2"/>
        <v>35</v>
      </c>
      <c r="H87" s="12" t="e">
        <f>VLOOKUP(MID(C87,11,2),DATA!$J$2:$L$16,2,FALSE)</f>
        <v>#N/A</v>
      </c>
      <c r="I87" s="12" t="e">
        <f>VLOOKUP(MID(C87,11,2),DATA!$J$2:$L$16,3,FALSE)</f>
        <v>#N/A</v>
      </c>
      <c r="J87" s="68" t="str">
        <f>VLOOKUP(MID(C87,3,1),DATA!$D$2:$E$16,2,FALSE)</f>
        <v>Medium Offset</v>
      </c>
    </row>
    <row r="88" spans="1:10" x14ac:dyDescent="0.25">
      <c r="A88" s="59" t="str">
        <f>VLOOKUP(MID(C88,1,2),DATA!$B$2:$C$10,2,FALSE)</f>
        <v>FF11</v>
      </c>
      <c r="B88" s="68" t="str">
        <f>VLOOKUP(MID(C88,13,2),DATA!$M$2:$N$16,2,FALSE)</f>
        <v>Tarmac</v>
      </c>
      <c r="C88" s="66" t="s">
        <v>386</v>
      </c>
      <c r="D88" s="17">
        <f>SUMPRODUCT(1*(Export!$C$2:$C$1000=$C88),Export!$E$2:$E$1000)</f>
        <v>4</v>
      </c>
      <c r="E88" s="12" t="str">
        <f>VLOOKUP(MID(C88,4,1),DATA!$F$2:$G$16,2,FALSE)</f>
        <v>21"</v>
      </c>
      <c r="F88" s="12" t="str">
        <f>VLOOKUP(MID(C88,5,3),DATA!$H$2:$I$16,2,FALSE)</f>
        <v>10.5"</v>
      </c>
      <c r="G88" s="12" t="str">
        <f t="shared" si="2"/>
        <v>35</v>
      </c>
      <c r="H88" s="12" t="e">
        <f>VLOOKUP(MID(C88,11,2),DATA!$J$2:$L$16,2,FALSE)</f>
        <v>#N/A</v>
      </c>
      <c r="I88" s="12" t="e">
        <f>VLOOKUP(MID(C88,11,2),DATA!$J$2:$L$16,3,FALSE)</f>
        <v>#N/A</v>
      </c>
      <c r="J88" s="68" t="str">
        <f>VLOOKUP(MID(C88,3,1),DATA!$D$2:$E$16,2,FALSE)</f>
        <v>Medium Offset</v>
      </c>
    </row>
    <row r="89" spans="1:10" x14ac:dyDescent="0.25">
      <c r="A89" s="59" t="str">
        <f>VLOOKUP(MID(C89,1,2),DATA!$B$2:$C$10,2,FALSE)</f>
        <v>FF11</v>
      </c>
      <c r="B89" s="68" t="str">
        <f>VLOOKUP(MID(C89,13,2),DATA!$M$2:$N$16,2,FALSE)</f>
        <v>Liquid Metal</v>
      </c>
      <c r="C89" s="66" t="s">
        <v>850</v>
      </c>
      <c r="D89" s="17">
        <f>SUMPRODUCT(1*(Export!$C$2:$C$1000=$C89),Export!$E$2:$E$1000)</f>
        <v>0</v>
      </c>
      <c r="E89" s="12" t="str">
        <f>VLOOKUP(MID(C89,4,1),DATA!$F$2:$G$16,2,FALSE)</f>
        <v>21"</v>
      </c>
      <c r="F89" s="12" t="str">
        <f>VLOOKUP(MID(C89,5,3),DATA!$H$2:$I$16,2,FALSE)</f>
        <v>10.5"</v>
      </c>
      <c r="G89" s="12" t="str">
        <f t="shared" si="2"/>
        <v>45</v>
      </c>
      <c r="H89" s="12" t="e">
        <f>VLOOKUP(MID(C89,11,2),DATA!$J$2:$L$16,2,FALSE)</f>
        <v>#N/A</v>
      </c>
      <c r="I89" s="12" t="e">
        <f>VLOOKUP(MID(C89,11,2),DATA!$J$2:$L$16,3,FALSE)</f>
        <v>#N/A</v>
      </c>
      <c r="J89" s="68" t="str">
        <f>VLOOKUP(MID(C89,3,1),DATA!$D$2:$E$16,2,FALSE)</f>
        <v>Medium Offset</v>
      </c>
    </row>
    <row r="90" spans="1:10" x14ac:dyDescent="0.25">
      <c r="A90" s="59" t="str">
        <f>VLOOKUP(MID(C90,1,2),DATA!$B$2:$C$10,2,FALSE)</f>
        <v>FF11</v>
      </c>
      <c r="B90" s="68" t="str">
        <f>VLOOKUP(MID(C90,13,2),DATA!$M$2:$N$16,2,FALSE)</f>
        <v>Raw</v>
      </c>
      <c r="C90" s="66" t="s">
        <v>870</v>
      </c>
      <c r="D90" s="17">
        <f>SUMPRODUCT(1*(Export!$C$2:$C$1000=$C90),Export!$E$2:$E$1000)</f>
        <v>0</v>
      </c>
      <c r="E90" s="12" t="str">
        <f>VLOOKUP(MID(C90,4,1),DATA!$F$2:$G$16,2,FALSE)</f>
        <v>21"</v>
      </c>
      <c r="F90" s="12" t="str">
        <f>VLOOKUP(MID(C90,5,3),DATA!$H$2:$I$16,2,FALSE)</f>
        <v>10.5"</v>
      </c>
      <c r="G90" s="12" t="str">
        <f t="shared" si="2"/>
        <v>45</v>
      </c>
      <c r="H90" s="12" t="e">
        <f>VLOOKUP(MID(C90,11,2),DATA!$J$2:$L$16,2,FALSE)</f>
        <v>#N/A</v>
      </c>
      <c r="I90" s="12" t="e">
        <f>VLOOKUP(MID(C90,11,2),DATA!$J$2:$L$16,3,FALSE)</f>
        <v>#N/A</v>
      </c>
      <c r="J90" s="68" t="str">
        <f>VLOOKUP(MID(C90,3,1),DATA!$D$2:$E$16,2,FALSE)</f>
        <v>Medium Offset</v>
      </c>
    </row>
    <row r="91" spans="1:10" x14ac:dyDescent="0.25">
      <c r="A91" s="59" t="str">
        <f>VLOOKUP(MID(C91,1,2),DATA!$B$2:$C$10,2,FALSE)</f>
        <v>FF11</v>
      </c>
      <c r="B91" s="68" t="str">
        <f>VLOOKUP(MID(C91,13,2),DATA!$M$2:$N$16,2,FALSE)</f>
        <v>Tarmac</v>
      </c>
      <c r="C91" s="66" t="s">
        <v>830</v>
      </c>
      <c r="D91" s="17">
        <f>SUMPRODUCT(1*(Export!$C$2:$C$1000=$C91),Export!$E$2:$E$1000)</f>
        <v>0</v>
      </c>
      <c r="E91" s="12" t="str">
        <f>VLOOKUP(MID(C91,4,1),DATA!$F$2:$G$16,2,FALSE)</f>
        <v>21"</v>
      </c>
      <c r="F91" s="12" t="str">
        <f>VLOOKUP(MID(C91,5,3),DATA!$H$2:$I$16,2,FALSE)</f>
        <v>10.5"</v>
      </c>
      <c r="G91" s="12" t="str">
        <f t="shared" si="2"/>
        <v>45</v>
      </c>
      <c r="H91" s="12" t="e">
        <f>VLOOKUP(MID(C91,11,2),DATA!$J$2:$L$16,2,FALSE)</f>
        <v>#N/A</v>
      </c>
      <c r="I91" s="12" t="e">
        <f>VLOOKUP(MID(C91,11,2),DATA!$J$2:$L$16,3,FALSE)</f>
        <v>#N/A</v>
      </c>
      <c r="J91" s="68" t="str">
        <f>VLOOKUP(MID(C91,3,1),DATA!$D$2:$E$16,2,FALSE)</f>
        <v>Medium Offset</v>
      </c>
    </row>
    <row r="92" spans="1:10" x14ac:dyDescent="0.25">
      <c r="A92" s="59" t="str">
        <f>VLOOKUP(MID(C92,1,2),DATA!$B$2:$C$10,2,FALSE)</f>
        <v>FF11</v>
      </c>
      <c r="B92" s="68" t="str">
        <f>VLOOKUP(MID(C92,13,2),DATA!$M$2:$N$16,2,FALSE)</f>
        <v>Liquid Metal</v>
      </c>
      <c r="C92" s="66" t="s">
        <v>541</v>
      </c>
      <c r="D92" s="17">
        <f>SUMPRODUCT(1*(Export!$C$2:$C$1000=$C92),Export!$E$2:$E$1000)</f>
        <v>0</v>
      </c>
      <c r="E92" s="12" t="str">
        <f>VLOOKUP(MID(C92,4,1),DATA!$F$2:$G$16,2,FALSE)</f>
        <v>21"</v>
      </c>
      <c r="F92" s="12" t="str">
        <f>VLOOKUP(MID(C92,5,3),DATA!$H$2:$I$16,2,FALSE)</f>
        <v>11.0"</v>
      </c>
      <c r="G92" s="12" t="str">
        <f t="shared" si="2"/>
        <v>29</v>
      </c>
      <c r="H92" s="12" t="e">
        <f>VLOOKUP(MID(C92,11,2),DATA!$J$2:$L$16,2,FALSE)</f>
        <v>#N/A</v>
      </c>
      <c r="I92" s="12" t="e">
        <f>VLOOKUP(MID(C92,11,2),DATA!$J$2:$L$16,3,FALSE)</f>
        <v>#N/A</v>
      </c>
      <c r="J92" s="68" t="str">
        <f>VLOOKUP(MID(C92,3,1),DATA!$D$2:$E$16,2,FALSE)</f>
        <v>Low Offset</v>
      </c>
    </row>
    <row r="93" spans="1:10" x14ac:dyDescent="0.25">
      <c r="A93" s="59" t="str">
        <f>VLOOKUP(MID(C93,1,2),DATA!$B$2:$C$10,2,FALSE)</f>
        <v>FF11</v>
      </c>
      <c r="B93" s="68" t="str">
        <f>VLOOKUP(MID(C93,13,2),DATA!$M$2:$N$16,2,FALSE)</f>
        <v>Raw</v>
      </c>
      <c r="C93" s="66" t="s">
        <v>540</v>
      </c>
      <c r="D93" s="17">
        <f>SUMPRODUCT(1*(Export!$C$2:$C$1000=$C93),Export!$E$2:$E$1000)</f>
        <v>0</v>
      </c>
      <c r="E93" s="12" t="str">
        <f>VLOOKUP(MID(C93,4,1),DATA!$F$2:$G$16,2,FALSE)</f>
        <v>21"</v>
      </c>
      <c r="F93" s="12" t="str">
        <f>VLOOKUP(MID(C93,5,3),DATA!$H$2:$I$16,2,FALSE)</f>
        <v>11.0"</v>
      </c>
      <c r="G93" s="12" t="str">
        <f t="shared" si="2"/>
        <v>29</v>
      </c>
      <c r="H93" s="12" t="e">
        <f>VLOOKUP(MID(C93,11,2),DATA!$J$2:$L$16,2,FALSE)</f>
        <v>#N/A</v>
      </c>
      <c r="I93" s="12" t="e">
        <f>VLOOKUP(MID(C93,11,2),DATA!$J$2:$L$16,3,FALSE)</f>
        <v>#N/A</v>
      </c>
      <c r="J93" s="68" t="str">
        <f>VLOOKUP(MID(C93,3,1),DATA!$D$2:$E$16,2,FALSE)</f>
        <v>Low Offset</v>
      </c>
    </row>
    <row r="94" spans="1:10" x14ac:dyDescent="0.25">
      <c r="A94" s="59" t="str">
        <f>VLOOKUP(MID(C94,1,2),DATA!$B$2:$C$10,2,FALSE)</f>
        <v>FF11</v>
      </c>
      <c r="B94" s="68" t="str">
        <f>VLOOKUP(MID(C94,13,2),DATA!$M$2:$N$16,2,FALSE)</f>
        <v>Tarmac</v>
      </c>
      <c r="C94" s="66" t="s">
        <v>542</v>
      </c>
      <c r="D94" s="17">
        <f>SUMPRODUCT(1*(Export!$C$2:$C$1000=$C94),Export!$E$2:$E$1000)</f>
        <v>0</v>
      </c>
      <c r="E94" s="12" t="str">
        <f>VLOOKUP(MID(C94,4,1),DATA!$F$2:$G$16,2,FALSE)</f>
        <v>21"</v>
      </c>
      <c r="F94" s="12" t="str">
        <f>VLOOKUP(MID(C94,5,3),DATA!$H$2:$I$16,2,FALSE)</f>
        <v>11.0"</v>
      </c>
      <c r="G94" s="12" t="str">
        <f t="shared" si="2"/>
        <v>29</v>
      </c>
      <c r="H94" s="12" t="e">
        <f>VLOOKUP(MID(C94,11,2),DATA!$J$2:$L$16,2,FALSE)</f>
        <v>#N/A</v>
      </c>
      <c r="I94" s="12" t="e">
        <f>VLOOKUP(MID(C94,11,2),DATA!$J$2:$L$16,3,FALSE)</f>
        <v>#N/A</v>
      </c>
      <c r="J94" s="68" t="str">
        <f>VLOOKUP(MID(C94,3,1),DATA!$D$2:$E$16,2,FALSE)</f>
        <v>Low Offset</v>
      </c>
    </row>
    <row r="95" spans="1:10" x14ac:dyDescent="0.25">
      <c r="A95" s="59" t="str">
        <f>VLOOKUP(MID(C95,1,2),DATA!$B$2:$C$10,2,FALSE)</f>
        <v>FF11</v>
      </c>
      <c r="B95" s="68" t="str">
        <f>VLOOKUP(MID(C95,13,2),DATA!$M$2:$N$16,2,FALSE)</f>
        <v>Liquid Metal</v>
      </c>
      <c r="C95" s="66" t="s">
        <v>846</v>
      </c>
      <c r="D95" s="17">
        <f>SUMPRODUCT(1*(Export!$C$2:$C$1000=$C95),Export!$E$2:$E$1000)</f>
        <v>0</v>
      </c>
      <c r="E95" s="12" t="str">
        <f>VLOOKUP(MID(C95,4,1),DATA!$F$2:$G$16,2,FALSE)</f>
        <v>21"</v>
      </c>
      <c r="F95" s="12" t="str">
        <f>VLOOKUP(MID(C95,5,3),DATA!$H$2:$I$16,2,FALSE)</f>
        <v>9.0"</v>
      </c>
      <c r="G95" s="12" t="str">
        <f t="shared" si="2"/>
        <v>30</v>
      </c>
      <c r="H95" s="12" t="e">
        <f>VLOOKUP(MID(C95,11,2),DATA!$J$2:$L$16,2,FALSE)</f>
        <v>#N/A</v>
      </c>
      <c r="I95" s="12" t="e">
        <f>VLOOKUP(MID(C95,11,2),DATA!$J$2:$L$16,3,FALSE)</f>
        <v>#N/A</v>
      </c>
      <c r="J95" s="68" t="str">
        <f>VLOOKUP(MID(C95,3,1),DATA!$D$2:$E$16,2,FALSE)</f>
        <v>Medium Offset</v>
      </c>
    </row>
    <row r="96" spans="1:10" x14ac:dyDescent="0.25">
      <c r="A96" s="59" t="str">
        <f>VLOOKUP(MID(C96,1,2),DATA!$B$2:$C$10,2,FALSE)</f>
        <v>FF11</v>
      </c>
      <c r="B96" s="68" t="str">
        <f>VLOOKUP(MID(C96,13,2),DATA!$M$2:$N$16,2,FALSE)</f>
        <v>Raw</v>
      </c>
      <c r="C96" s="66" t="s">
        <v>866</v>
      </c>
      <c r="D96" s="17">
        <f>SUMPRODUCT(1*(Export!$C$2:$C$1000=$C96),Export!$E$2:$E$1000)</f>
        <v>0</v>
      </c>
      <c r="E96" s="12" t="str">
        <f>VLOOKUP(MID(C96,4,1),DATA!$F$2:$G$16,2,FALSE)</f>
        <v>21"</v>
      </c>
      <c r="F96" s="12" t="str">
        <f>VLOOKUP(MID(C96,5,3),DATA!$H$2:$I$16,2,FALSE)</f>
        <v>9.0"</v>
      </c>
      <c r="G96" s="12" t="str">
        <f t="shared" si="2"/>
        <v>30</v>
      </c>
      <c r="H96" s="12" t="e">
        <f>VLOOKUP(MID(C96,11,2),DATA!$J$2:$L$16,2,FALSE)</f>
        <v>#N/A</v>
      </c>
      <c r="I96" s="12" t="e">
        <f>VLOOKUP(MID(C96,11,2),DATA!$J$2:$L$16,3,FALSE)</f>
        <v>#N/A</v>
      </c>
      <c r="J96" s="68" t="str">
        <f>VLOOKUP(MID(C96,3,1),DATA!$D$2:$E$16,2,FALSE)</f>
        <v>Medium Offset</v>
      </c>
    </row>
    <row r="97" spans="1:10" x14ac:dyDescent="0.25">
      <c r="A97" s="59" t="str">
        <f>VLOOKUP(MID(C97,1,2),DATA!$B$2:$C$10,2,FALSE)</f>
        <v>FF11</v>
      </c>
      <c r="B97" s="68" t="str">
        <f>VLOOKUP(MID(C97,13,2),DATA!$M$2:$N$16,2,FALSE)</f>
        <v>Tarmac</v>
      </c>
      <c r="C97" s="66" t="s">
        <v>826</v>
      </c>
      <c r="D97" s="17">
        <f>SUMPRODUCT(1*(Export!$C$2:$C$1000=$C97),Export!$E$2:$E$1000)</f>
        <v>0</v>
      </c>
      <c r="E97" s="12" t="str">
        <f>VLOOKUP(MID(C97,4,1),DATA!$F$2:$G$16,2,FALSE)</f>
        <v>21"</v>
      </c>
      <c r="F97" s="12" t="str">
        <f>VLOOKUP(MID(C97,5,3),DATA!$H$2:$I$16,2,FALSE)</f>
        <v>9.0"</v>
      </c>
      <c r="G97" s="12" t="str">
        <f t="shared" si="2"/>
        <v>30</v>
      </c>
      <c r="H97" s="12" t="e">
        <f>VLOOKUP(MID(C97,11,2),DATA!$J$2:$L$16,2,FALSE)</f>
        <v>#N/A</v>
      </c>
      <c r="I97" s="12" t="e">
        <f>VLOOKUP(MID(C97,11,2),DATA!$J$2:$L$16,3,FALSE)</f>
        <v>#N/A</v>
      </c>
      <c r="J97" s="68" t="str">
        <f>VLOOKUP(MID(C97,3,1),DATA!$D$2:$E$16,2,FALSE)</f>
        <v>Medium Offset</v>
      </c>
    </row>
    <row r="98" spans="1:10" x14ac:dyDescent="0.25">
      <c r="A98" s="59" t="str">
        <f>VLOOKUP(MID(C98,1,2),DATA!$B$2:$C$10,2,FALSE)</f>
        <v>FF11</v>
      </c>
      <c r="B98" s="68" t="str">
        <f>VLOOKUP(MID(C98,13,2),DATA!$M$2:$N$16,2,FALSE)</f>
        <v>Liquid Metal</v>
      </c>
      <c r="C98" s="66" t="s">
        <v>842</v>
      </c>
      <c r="D98" s="17">
        <f>SUMPRODUCT(1*(Export!$C$2:$C$1000=$C98),Export!$E$2:$E$1000)</f>
        <v>0</v>
      </c>
      <c r="E98" s="12" t="str">
        <f>VLOOKUP(MID(C98,4,1),DATA!$F$2:$G$16,2,FALSE)</f>
        <v>21"</v>
      </c>
      <c r="F98" s="12" t="str">
        <f>VLOOKUP(MID(C98,5,3),DATA!$H$2:$I$16,2,FALSE)</f>
        <v>9.5"</v>
      </c>
      <c r="G98" s="12" t="str">
        <f t="shared" ref="G98:G129" si="3">MID(C98,8,2)</f>
        <v>25</v>
      </c>
      <c r="H98" s="12" t="e">
        <f>VLOOKUP(MID(C98,11,2),DATA!$J$2:$L$16,2,FALSE)</f>
        <v>#N/A</v>
      </c>
      <c r="I98" s="12" t="e">
        <f>VLOOKUP(MID(C98,11,2),DATA!$J$2:$L$16,3,FALSE)</f>
        <v>#N/A</v>
      </c>
      <c r="J98" s="68" t="str">
        <f>VLOOKUP(MID(C98,3,1),DATA!$D$2:$E$16,2,FALSE)</f>
        <v>Low Offset</v>
      </c>
    </row>
    <row r="99" spans="1:10" x14ac:dyDescent="0.25">
      <c r="A99" s="59" t="str">
        <f>VLOOKUP(MID(C99,1,2),DATA!$B$2:$C$10,2,FALSE)</f>
        <v>FF11</v>
      </c>
      <c r="B99" s="68" t="str">
        <f>VLOOKUP(MID(C99,13,2),DATA!$M$2:$N$16,2,FALSE)</f>
        <v>Raw</v>
      </c>
      <c r="C99" s="66" t="s">
        <v>862</v>
      </c>
      <c r="D99" s="17">
        <f>SUMPRODUCT(1*(Export!$C$2:$C$1000=$C99),Export!$E$2:$E$1000)</f>
        <v>0</v>
      </c>
      <c r="E99" s="12" t="str">
        <f>VLOOKUP(MID(C99,4,1),DATA!$F$2:$G$16,2,FALSE)</f>
        <v>21"</v>
      </c>
      <c r="F99" s="12" t="str">
        <f>VLOOKUP(MID(C99,5,3),DATA!$H$2:$I$16,2,FALSE)</f>
        <v>9.5"</v>
      </c>
      <c r="G99" s="12" t="str">
        <f t="shared" si="3"/>
        <v>25</v>
      </c>
      <c r="H99" s="12" t="e">
        <f>VLOOKUP(MID(C99,11,2),DATA!$J$2:$L$16,2,FALSE)</f>
        <v>#N/A</v>
      </c>
      <c r="I99" s="12" t="e">
        <f>VLOOKUP(MID(C99,11,2),DATA!$J$2:$L$16,3,FALSE)</f>
        <v>#N/A</v>
      </c>
      <c r="J99" s="68" t="str">
        <f>VLOOKUP(MID(C99,3,1),DATA!$D$2:$E$16,2,FALSE)</f>
        <v>Low Offset</v>
      </c>
    </row>
    <row r="100" spans="1:10" x14ac:dyDescent="0.25">
      <c r="A100" s="59" t="str">
        <f>VLOOKUP(MID(C100,1,2),DATA!$B$2:$C$10,2,FALSE)</f>
        <v>FF11</v>
      </c>
      <c r="B100" s="68" t="str">
        <f>VLOOKUP(MID(C100,13,2),DATA!$M$2:$N$16,2,FALSE)</f>
        <v>Tarmac</v>
      </c>
      <c r="C100" s="66" t="s">
        <v>822</v>
      </c>
      <c r="D100" s="17">
        <f>SUMPRODUCT(1*(Export!$C$2:$C$1000=$C100),Export!$E$2:$E$1000)</f>
        <v>0</v>
      </c>
      <c r="E100" s="12" t="str">
        <f>VLOOKUP(MID(C100,4,1),DATA!$F$2:$G$16,2,FALSE)</f>
        <v>21"</v>
      </c>
      <c r="F100" s="12" t="str">
        <f>VLOOKUP(MID(C100,5,3),DATA!$H$2:$I$16,2,FALSE)</f>
        <v>9.5"</v>
      </c>
      <c r="G100" s="12" t="str">
        <f t="shared" si="3"/>
        <v>25</v>
      </c>
      <c r="H100" s="12" t="e">
        <f>VLOOKUP(MID(C100,11,2),DATA!$J$2:$L$16,2,FALSE)</f>
        <v>#N/A</v>
      </c>
      <c r="I100" s="12" t="e">
        <f>VLOOKUP(MID(C100,11,2),DATA!$J$2:$L$16,3,FALSE)</f>
        <v>#N/A</v>
      </c>
      <c r="J100" s="68" t="str">
        <f>VLOOKUP(MID(C100,3,1),DATA!$D$2:$E$16,2,FALSE)</f>
        <v>Low Offset</v>
      </c>
    </row>
    <row r="101" spans="1:10" x14ac:dyDescent="0.25">
      <c r="A101" s="59" t="str">
        <f>VLOOKUP(MID(C101,1,2),DATA!$B$2:$C$10,2,FALSE)</f>
        <v>FF11</v>
      </c>
      <c r="B101" s="68" t="str">
        <f>VLOOKUP(MID(C101,13,2),DATA!$M$2:$N$16,2,FALSE)</f>
        <v>Liquid Metal</v>
      </c>
      <c r="C101" s="66" t="s">
        <v>557</v>
      </c>
      <c r="D101" s="17">
        <f>SUMPRODUCT(1*(Export!$C$2:$C$1000=$C101),Export!$E$2:$E$1000)</f>
        <v>0</v>
      </c>
      <c r="E101" s="12" t="str">
        <f>VLOOKUP(MID(C101,4,1),DATA!$F$2:$G$16,2,FALSE)</f>
        <v>21"</v>
      </c>
      <c r="F101" s="12" t="str">
        <f>VLOOKUP(MID(C101,5,3),DATA!$H$2:$I$16,2,FALSE)</f>
        <v>9.5"</v>
      </c>
      <c r="G101" s="12" t="str">
        <f t="shared" si="3"/>
        <v>25</v>
      </c>
      <c r="H101" s="12" t="e">
        <f>VLOOKUP(MID(C101,11,2),DATA!$J$2:$L$16,2,FALSE)</f>
        <v>#N/A</v>
      </c>
      <c r="I101" s="12" t="e">
        <f>VLOOKUP(MID(C101,11,2),DATA!$J$2:$L$16,3,FALSE)</f>
        <v>#N/A</v>
      </c>
      <c r="J101" s="68" t="str">
        <f>VLOOKUP(MID(C101,3,1),DATA!$D$2:$E$16,2,FALSE)</f>
        <v>Medium Offset</v>
      </c>
    </row>
    <row r="102" spans="1:10" x14ac:dyDescent="0.25">
      <c r="A102" s="59" t="str">
        <f>VLOOKUP(MID(C102,1,2),DATA!$B$2:$C$10,2,FALSE)</f>
        <v>FF11</v>
      </c>
      <c r="B102" s="68" t="str">
        <f>VLOOKUP(MID(C102,13,2),DATA!$M$2:$N$16,2,FALSE)</f>
        <v>Raw</v>
      </c>
      <c r="C102" s="66" t="s">
        <v>556</v>
      </c>
      <c r="D102" s="17">
        <f>SUMPRODUCT(1*(Export!$C$2:$C$1000=$C102),Export!$E$2:$E$1000)</f>
        <v>0</v>
      </c>
      <c r="E102" s="12" t="str">
        <f>VLOOKUP(MID(C102,4,1),DATA!$F$2:$G$16,2,FALSE)</f>
        <v>21"</v>
      </c>
      <c r="F102" s="12" t="str">
        <f>VLOOKUP(MID(C102,5,3),DATA!$H$2:$I$16,2,FALSE)</f>
        <v>9.5"</v>
      </c>
      <c r="G102" s="12" t="str">
        <f t="shared" si="3"/>
        <v>25</v>
      </c>
      <c r="H102" s="12" t="e">
        <f>VLOOKUP(MID(C102,11,2),DATA!$J$2:$L$16,2,FALSE)</f>
        <v>#N/A</v>
      </c>
      <c r="I102" s="12" t="e">
        <f>VLOOKUP(MID(C102,11,2),DATA!$J$2:$L$16,3,FALSE)</f>
        <v>#N/A</v>
      </c>
      <c r="J102" s="68" t="str">
        <f>VLOOKUP(MID(C102,3,1),DATA!$D$2:$E$16,2,FALSE)</f>
        <v>Medium Offset</v>
      </c>
    </row>
    <row r="103" spans="1:10" x14ac:dyDescent="0.25">
      <c r="A103" s="59" t="str">
        <f>VLOOKUP(MID(C103,1,2),DATA!$B$2:$C$10,2,FALSE)</f>
        <v>FF11</v>
      </c>
      <c r="B103" s="68" t="str">
        <f>VLOOKUP(MID(C103,13,2),DATA!$M$2:$N$16,2,FALSE)</f>
        <v>Tarmac</v>
      </c>
      <c r="C103" s="66" t="s">
        <v>558</v>
      </c>
      <c r="D103" s="17">
        <f>SUMPRODUCT(1*(Export!$C$2:$C$1000=$C103),Export!$E$2:$E$1000)</f>
        <v>0</v>
      </c>
      <c r="E103" s="12" t="str">
        <f>VLOOKUP(MID(C103,4,1),DATA!$F$2:$G$16,2,FALSE)</f>
        <v>21"</v>
      </c>
      <c r="F103" s="12" t="str">
        <f>VLOOKUP(MID(C103,5,3),DATA!$H$2:$I$16,2,FALSE)</f>
        <v>9.5"</v>
      </c>
      <c r="G103" s="12" t="str">
        <f t="shared" si="3"/>
        <v>25</v>
      </c>
      <c r="H103" s="12" t="e">
        <f>VLOOKUP(MID(C103,11,2),DATA!$J$2:$L$16,2,FALSE)</f>
        <v>#N/A</v>
      </c>
      <c r="I103" s="12" t="e">
        <f>VLOOKUP(MID(C103,11,2),DATA!$J$2:$L$16,3,FALSE)</f>
        <v>#N/A</v>
      </c>
      <c r="J103" s="68" t="str">
        <f>VLOOKUP(MID(C103,3,1),DATA!$D$2:$E$16,2,FALSE)</f>
        <v>Medium Offset</v>
      </c>
    </row>
    <row r="104" spans="1:10" x14ac:dyDescent="0.25">
      <c r="A104" s="59" t="str">
        <f>VLOOKUP(MID(C104,1,2),DATA!$B$2:$C$10,2,FALSE)</f>
        <v>FF11</v>
      </c>
      <c r="B104" s="68" t="str">
        <f>VLOOKUP(MID(C104,13,2),DATA!$M$2:$N$16,2,FALSE)</f>
        <v>Liquid Metal</v>
      </c>
      <c r="C104" s="66" t="s">
        <v>390</v>
      </c>
      <c r="D104" s="17">
        <f>SUMPRODUCT(1*(Export!$C$2:$C$1000=$C104),Export!$E$2:$E$1000)</f>
        <v>2</v>
      </c>
      <c r="E104" s="12" t="str">
        <f>VLOOKUP(MID(C104,4,1),DATA!$F$2:$G$16,2,FALSE)</f>
        <v>21"</v>
      </c>
      <c r="F104" s="12" t="str">
        <f>VLOOKUP(MID(C104,5,3),DATA!$H$2:$I$16,2,FALSE)</f>
        <v>9.5"</v>
      </c>
      <c r="G104" s="12" t="str">
        <f t="shared" si="3"/>
        <v>30</v>
      </c>
      <c r="H104" s="12" t="e">
        <f>VLOOKUP(MID(C104,11,2),DATA!$J$2:$L$16,2,FALSE)</f>
        <v>#N/A</v>
      </c>
      <c r="I104" s="12" t="e">
        <f>VLOOKUP(MID(C104,11,2),DATA!$J$2:$L$16,3,FALSE)</f>
        <v>#N/A</v>
      </c>
      <c r="J104" s="68" t="str">
        <f>VLOOKUP(MID(C104,3,1),DATA!$D$2:$E$16,2,FALSE)</f>
        <v>Medium Offset</v>
      </c>
    </row>
    <row r="105" spans="1:10" x14ac:dyDescent="0.25">
      <c r="A105" s="59" t="str">
        <f>VLOOKUP(MID(C105,1,2),DATA!$B$2:$C$10,2,FALSE)</f>
        <v>FF11</v>
      </c>
      <c r="B105" s="68" t="str">
        <f>VLOOKUP(MID(C105,13,2),DATA!$M$2:$N$16,2,FALSE)</f>
        <v>Raw</v>
      </c>
      <c r="C105" s="66" t="s">
        <v>391</v>
      </c>
      <c r="D105" s="17">
        <f>SUMPRODUCT(1*(Export!$C$2:$C$1000=$C105),Export!$E$2:$E$1000)</f>
        <v>23</v>
      </c>
      <c r="E105" s="12" t="str">
        <f>VLOOKUP(MID(C105,4,1),DATA!$F$2:$G$16,2,FALSE)</f>
        <v>21"</v>
      </c>
      <c r="F105" s="12" t="str">
        <f>VLOOKUP(MID(C105,5,3),DATA!$H$2:$I$16,2,FALSE)</f>
        <v>9.5"</v>
      </c>
      <c r="G105" s="12" t="str">
        <f t="shared" si="3"/>
        <v>30</v>
      </c>
      <c r="H105" s="12" t="e">
        <f>VLOOKUP(MID(C105,11,2),DATA!$J$2:$L$16,2,FALSE)</f>
        <v>#N/A</v>
      </c>
      <c r="I105" s="12" t="e">
        <f>VLOOKUP(MID(C105,11,2),DATA!$J$2:$L$16,3,FALSE)</f>
        <v>#N/A</v>
      </c>
      <c r="J105" s="68" t="str">
        <f>VLOOKUP(MID(C105,3,1),DATA!$D$2:$E$16,2,FALSE)</f>
        <v>Medium Offset</v>
      </c>
    </row>
    <row r="106" spans="1:10" x14ac:dyDescent="0.25">
      <c r="A106" s="59" t="str">
        <f>VLOOKUP(MID(C106,1,2),DATA!$B$2:$C$10,2,FALSE)</f>
        <v>FF11</v>
      </c>
      <c r="B106" s="68" t="str">
        <f>VLOOKUP(MID(C106,13,2),DATA!$M$2:$N$16,2,FALSE)</f>
        <v>Tarmac</v>
      </c>
      <c r="C106" s="66" t="s">
        <v>389</v>
      </c>
      <c r="D106" s="17">
        <f>SUMPRODUCT(1*(Export!$C$2:$C$1000=$C106),Export!$E$2:$E$1000)</f>
        <v>3</v>
      </c>
      <c r="E106" s="12" t="str">
        <f>VLOOKUP(MID(C106,4,1),DATA!$F$2:$G$16,2,FALSE)</f>
        <v>21"</v>
      </c>
      <c r="F106" s="12" t="str">
        <f>VLOOKUP(MID(C106,5,3),DATA!$H$2:$I$16,2,FALSE)</f>
        <v>9.5"</v>
      </c>
      <c r="G106" s="12" t="str">
        <f t="shared" si="3"/>
        <v>30</v>
      </c>
      <c r="H106" s="12" t="e">
        <f>VLOOKUP(MID(C106,11,2),DATA!$J$2:$L$16,2,FALSE)</f>
        <v>#N/A</v>
      </c>
      <c r="I106" s="12" t="e">
        <f>VLOOKUP(MID(C106,11,2),DATA!$J$2:$L$16,3,FALSE)</f>
        <v>#N/A</v>
      </c>
      <c r="J106" s="68" t="str">
        <f>VLOOKUP(MID(C106,3,1),DATA!$D$2:$E$16,2,FALSE)</f>
        <v>Medium Offset</v>
      </c>
    </row>
    <row r="107" spans="1:10" x14ac:dyDescent="0.25">
      <c r="A107" s="59" t="str">
        <f>VLOOKUP(MID(C107,1,2),DATA!$B$2:$C$10,2,FALSE)</f>
        <v>FF11</v>
      </c>
      <c r="B107" s="68" t="str">
        <f>VLOOKUP(MID(C107,13,2),DATA!$M$2:$N$16,2,FALSE)</f>
        <v>Liquid Metal</v>
      </c>
      <c r="C107" s="66" t="s">
        <v>2088</v>
      </c>
      <c r="D107" s="17">
        <f>SUMPRODUCT(1*(Export!$C$2:$C$1000=$C107),Export!$E$2:$E$1000)</f>
        <v>3</v>
      </c>
      <c r="E107" s="12" t="str">
        <f>VLOOKUP(MID(C107,4,1),DATA!$F$2:$G$16,2,FALSE)</f>
        <v>21"</v>
      </c>
      <c r="F107" s="12" t="str">
        <f>VLOOKUP(MID(C107,5,3),DATA!$H$2:$I$16,2,FALSE)</f>
        <v>11.5"</v>
      </c>
      <c r="G107" s="12" t="str">
        <f t="shared" si="3"/>
        <v>58</v>
      </c>
      <c r="H107" s="12" t="e">
        <f>VLOOKUP(MID(C107,11,2),DATA!$J$2:$L$16,2,FALSE)</f>
        <v>#N/A</v>
      </c>
      <c r="I107" s="12" t="e">
        <f>VLOOKUP(MID(C107,11,2),DATA!$J$2:$L$16,3,FALSE)</f>
        <v>#N/A</v>
      </c>
      <c r="J107" s="68" t="str">
        <f>VLOOKUP(MID(C107,3,1),DATA!$D$2:$E$16,2,FALSE)</f>
        <v>Medium Offset</v>
      </c>
    </row>
    <row r="108" spans="1:10" x14ac:dyDescent="0.25">
      <c r="A108" s="59" t="str">
        <f>VLOOKUP(MID(C108,1,2),DATA!$B$2:$C$10,2,FALSE)</f>
        <v>FF11</v>
      </c>
      <c r="B108" s="68" t="str">
        <f>VLOOKUP(MID(C108,13,2),DATA!$M$2:$N$16,2,FALSE)</f>
        <v>Raw</v>
      </c>
      <c r="C108" s="66" t="s">
        <v>2084</v>
      </c>
      <c r="D108" s="17">
        <f>SUMPRODUCT(1*(Export!$C$2:$C$1000=$C108),Export!$E$2:$E$1000)</f>
        <v>1</v>
      </c>
      <c r="E108" s="12" t="str">
        <f>VLOOKUP(MID(C108,4,1),DATA!$F$2:$G$16,2,FALSE)</f>
        <v>21"</v>
      </c>
      <c r="F108" s="12" t="str">
        <f>VLOOKUP(MID(C108,5,3),DATA!$H$2:$I$16,2,FALSE)</f>
        <v>11.5"</v>
      </c>
      <c r="G108" s="12" t="str">
        <f t="shared" si="3"/>
        <v>58</v>
      </c>
      <c r="H108" s="12" t="e">
        <f>VLOOKUP(MID(C108,11,2),DATA!$J$2:$L$16,2,FALSE)</f>
        <v>#N/A</v>
      </c>
      <c r="I108" s="12" t="e">
        <f>VLOOKUP(MID(C108,11,2),DATA!$J$2:$L$16,3,FALSE)</f>
        <v>#N/A</v>
      </c>
      <c r="J108" s="68" t="str">
        <f>VLOOKUP(MID(C108,3,1),DATA!$D$2:$E$16,2,FALSE)</f>
        <v>Medium Offset</v>
      </c>
    </row>
    <row r="109" spans="1:10" x14ac:dyDescent="0.25">
      <c r="A109" s="59" t="str">
        <f>VLOOKUP(MID(C109,1,2),DATA!$B$2:$C$10,2,FALSE)</f>
        <v>FF11</v>
      </c>
      <c r="B109" s="68" t="str">
        <f>VLOOKUP(MID(C109,13,2),DATA!$M$2:$N$16,2,FALSE)</f>
        <v>Tarmac</v>
      </c>
      <c r="C109" s="66" t="s">
        <v>2086</v>
      </c>
      <c r="D109" s="17">
        <f>SUMPRODUCT(1*(Export!$C$2:$C$1000=$C109),Export!$E$2:$E$1000)</f>
        <v>0</v>
      </c>
      <c r="E109" s="12" t="str">
        <f>VLOOKUP(MID(C109,4,1),DATA!$F$2:$G$16,2,FALSE)</f>
        <v>21"</v>
      </c>
      <c r="F109" s="12" t="str">
        <f>VLOOKUP(MID(C109,5,3),DATA!$H$2:$I$16,2,FALSE)</f>
        <v>11.5"</v>
      </c>
      <c r="G109" s="12" t="str">
        <f t="shared" si="3"/>
        <v>58</v>
      </c>
      <c r="H109" s="12" t="e">
        <f>VLOOKUP(MID(C109,11,2),DATA!$J$2:$L$16,2,FALSE)</f>
        <v>#N/A</v>
      </c>
      <c r="I109" s="12" t="e">
        <f>VLOOKUP(MID(C109,11,2),DATA!$J$2:$L$16,3,FALSE)</f>
        <v>#N/A</v>
      </c>
      <c r="J109" s="68" t="str">
        <f>VLOOKUP(MID(C109,3,1),DATA!$D$2:$E$16,2,FALSE)</f>
        <v>Medium Offset</v>
      </c>
    </row>
    <row r="110" spans="1:10" x14ac:dyDescent="0.25">
      <c r="A110" s="59" t="str">
        <f>VLOOKUP(MID(C110,1,2),DATA!$B$2:$C$10,2,FALSE)</f>
        <v>FF11</v>
      </c>
      <c r="B110" s="68" t="str">
        <f>VLOOKUP(MID(C110,13,2),DATA!$M$2:$N$16,2,FALSE)</f>
        <v>Liquid Metal</v>
      </c>
      <c r="C110" s="66" t="s">
        <v>1480</v>
      </c>
      <c r="D110" s="17">
        <f>SUMPRODUCT(1*(Export!$C$2:$C$1000=$C110),Export!$E$2:$E$1000)</f>
        <v>16</v>
      </c>
      <c r="E110" s="12" t="str">
        <f>VLOOKUP(MID(C110,4,1),DATA!$F$2:$G$16,2,FALSE)</f>
        <v>22"</v>
      </c>
      <c r="F110" s="12" t="str">
        <f>VLOOKUP(MID(C110,5,3),DATA!$H$2:$I$16,2,FALSE)</f>
        <v>9.5"</v>
      </c>
      <c r="G110" s="12" t="str">
        <f t="shared" si="3"/>
        <v>35</v>
      </c>
      <c r="H110" s="12" t="e">
        <f>VLOOKUP(MID(C110,11,2),DATA!$J$2:$L$16,2,FALSE)</f>
        <v>#N/A</v>
      </c>
      <c r="I110" s="12" t="e">
        <f>VLOOKUP(MID(C110,11,2),DATA!$J$2:$L$16,3,FALSE)</f>
        <v>#N/A</v>
      </c>
      <c r="J110" s="68" t="str">
        <f>VLOOKUP(MID(C110,3,1),DATA!$D$2:$E$16,2,FALSE)</f>
        <v>Medium Offset</v>
      </c>
    </row>
    <row r="111" spans="1:10" x14ac:dyDescent="0.25">
      <c r="A111" s="59" t="str">
        <f>VLOOKUP(MID(C111,1,2),DATA!$B$2:$C$10,2,FALSE)</f>
        <v>FF11</v>
      </c>
      <c r="B111" s="68" t="str">
        <f>VLOOKUP(MID(C111,13,2),DATA!$M$2:$N$16,2,FALSE)</f>
        <v>Raw</v>
      </c>
      <c r="C111" s="66" t="s">
        <v>1482</v>
      </c>
      <c r="D111" s="17">
        <f>SUMPRODUCT(1*(Export!$C$2:$C$1000=$C111),Export!$E$2:$E$1000)</f>
        <v>12</v>
      </c>
      <c r="E111" s="12" t="str">
        <f>VLOOKUP(MID(C111,4,1),DATA!$F$2:$G$16,2,FALSE)</f>
        <v>22"</v>
      </c>
      <c r="F111" s="12" t="str">
        <f>VLOOKUP(MID(C111,5,3),DATA!$H$2:$I$16,2,FALSE)</f>
        <v>9.5"</v>
      </c>
      <c r="G111" s="12" t="str">
        <f t="shared" si="3"/>
        <v>35</v>
      </c>
      <c r="H111" s="12" t="e">
        <f>VLOOKUP(MID(C111,11,2),DATA!$J$2:$L$16,2,FALSE)</f>
        <v>#N/A</v>
      </c>
      <c r="I111" s="12" t="e">
        <f>VLOOKUP(MID(C111,11,2),DATA!$J$2:$L$16,3,FALSE)</f>
        <v>#N/A</v>
      </c>
      <c r="J111" s="68" t="str">
        <f>VLOOKUP(MID(C111,3,1),DATA!$D$2:$E$16,2,FALSE)</f>
        <v>Medium Offset</v>
      </c>
    </row>
    <row r="112" spans="1:10" x14ac:dyDescent="0.25">
      <c r="A112" s="59" t="str">
        <f>VLOOKUP(MID(C112,1,2),DATA!$B$2:$C$10,2,FALSE)</f>
        <v>FF11</v>
      </c>
      <c r="B112" s="68" t="str">
        <f>VLOOKUP(MID(C112,13,2),DATA!$M$2:$N$16,2,FALSE)</f>
        <v>Tarmac</v>
      </c>
      <c r="C112" s="66" t="s">
        <v>1484</v>
      </c>
      <c r="D112" s="17">
        <f>SUMPRODUCT(1*(Export!$C$2:$C$1000=$C112),Export!$E$2:$E$1000)</f>
        <v>22</v>
      </c>
      <c r="E112" s="12" t="str">
        <f>VLOOKUP(MID(C112,4,1),DATA!$F$2:$G$16,2,FALSE)</f>
        <v>22"</v>
      </c>
      <c r="F112" s="12" t="str">
        <f>VLOOKUP(MID(C112,5,3),DATA!$H$2:$I$16,2,FALSE)</f>
        <v>9.5"</v>
      </c>
      <c r="G112" s="12" t="str">
        <f t="shared" si="3"/>
        <v>35</v>
      </c>
      <c r="H112" s="12" t="e">
        <f>VLOOKUP(MID(C112,11,2),DATA!$J$2:$L$16,2,FALSE)</f>
        <v>#N/A</v>
      </c>
      <c r="I112" s="12" t="e">
        <f>VLOOKUP(MID(C112,11,2),DATA!$J$2:$L$16,3,FALSE)</f>
        <v>#N/A</v>
      </c>
      <c r="J112" s="68" t="str">
        <f>VLOOKUP(MID(C112,3,1),DATA!$D$2:$E$16,2,FALSE)</f>
        <v>Medium Offset</v>
      </c>
    </row>
    <row r="113" spans="1:10" x14ac:dyDescent="0.25">
      <c r="A113" s="59" t="str">
        <f>VLOOKUP(MID(C113,1,2),DATA!$B$2:$C$10,2,FALSE)</f>
        <v>FF11</v>
      </c>
      <c r="B113" s="68" t="str">
        <f>VLOOKUP(MID(C113,13,2),DATA!$M$2:$N$16,2,FALSE)</f>
        <v>Liquid Metal</v>
      </c>
      <c r="C113" s="66" t="s">
        <v>1486</v>
      </c>
      <c r="D113" s="17">
        <f>SUMPRODUCT(1*(Export!$C$2:$C$1000=$C113),Export!$E$2:$E$1000)</f>
        <v>0</v>
      </c>
      <c r="E113" s="12" t="str">
        <f>VLOOKUP(MID(C113,4,1),DATA!$F$2:$G$16,2,FALSE)</f>
        <v>22"</v>
      </c>
      <c r="F113" s="12" t="str">
        <f>VLOOKUP(MID(C113,5,3),DATA!$H$2:$I$16,2,FALSE)</f>
        <v>10.0"</v>
      </c>
      <c r="G113" s="12" t="str">
        <f t="shared" si="3"/>
        <v>45</v>
      </c>
      <c r="H113" s="12" t="e">
        <f>VLOOKUP(MID(C113,11,2),DATA!$J$2:$L$16,2,FALSE)</f>
        <v>#N/A</v>
      </c>
      <c r="I113" s="12" t="e">
        <f>VLOOKUP(MID(C113,11,2),DATA!$J$2:$L$16,3,FALSE)</f>
        <v>#N/A</v>
      </c>
      <c r="J113" s="68" t="str">
        <f>VLOOKUP(MID(C113,3,1),DATA!$D$2:$E$16,2,FALSE)</f>
        <v>Medium Offset</v>
      </c>
    </row>
    <row r="114" spans="1:10" x14ac:dyDescent="0.25">
      <c r="A114" s="59" t="str">
        <f>VLOOKUP(MID(C114,1,2),DATA!$B$2:$C$10,2,FALSE)</f>
        <v>FF11</v>
      </c>
      <c r="B114" s="68" t="str">
        <f>VLOOKUP(MID(C114,13,2),DATA!$M$2:$N$16,2,FALSE)</f>
        <v>Raw</v>
      </c>
      <c r="C114" s="66" t="s">
        <v>1488</v>
      </c>
      <c r="D114" s="17">
        <f>SUMPRODUCT(1*(Export!$C$2:$C$1000=$C114),Export!$E$2:$E$1000)</f>
        <v>0</v>
      </c>
      <c r="E114" s="12" t="str">
        <f>VLOOKUP(MID(C114,4,1),DATA!$F$2:$G$16,2,FALSE)</f>
        <v>22"</v>
      </c>
      <c r="F114" s="12" t="str">
        <f>VLOOKUP(MID(C114,5,3),DATA!$H$2:$I$16,2,FALSE)</f>
        <v>10.0"</v>
      </c>
      <c r="G114" s="12" t="str">
        <f t="shared" si="3"/>
        <v>45</v>
      </c>
      <c r="H114" s="12" t="e">
        <f>VLOOKUP(MID(C114,11,2),DATA!$J$2:$L$16,2,FALSE)</f>
        <v>#N/A</v>
      </c>
      <c r="I114" s="12" t="e">
        <f>VLOOKUP(MID(C114,11,2),DATA!$J$2:$L$16,3,FALSE)</f>
        <v>#N/A</v>
      </c>
      <c r="J114" s="68" t="str">
        <f>VLOOKUP(MID(C114,3,1),DATA!$D$2:$E$16,2,FALSE)</f>
        <v>Medium Offset</v>
      </c>
    </row>
    <row r="115" spans="1:10" x14ac:dyDescent="0.25">
      <c r="A115" s="59" t="str">
        <f>VLOOKUP(MID(C115,1,2),DATA!$B$2:$C$10,2,FALSE)</f>
        <v>FF11</v>
      </c>
      <c r="B115" s="68" t="str">
        <f>VLOOKUP(MID(C115,13,2),DATA!$M$2:$N$16,2,FALSE)</f>
        <v>Tarmac</v>
      </c>
      <c r="C115" s="66" t="s">
        <v>1490</v>
      </c>
      <c r="D115" s="17">
        <f>SUMPRODUCT(1*(Export!$C$2:$C$1000=$C115),Export!$E$2:$E$1000)</f>
        <v>0</v>
      </c>
      <c r="E115" s="12" t="str">
        <f>VLOOKUP(MID(C115,4,1),DATA!$F$2:$G$16,2,FALSE)</f>
        <v>22"</v>
      </c>
      <c r="F115" s="12" t="str">
        <f>VLOOKUP(MID(C115,5,3),DATA!$H$2:$I$16,2,FALSE)</f>
        <v>10.0"</v>
      </c>
      <c r="G115" s="12" t="str">
        <f t="shared" si="3"/>
        <v>45</v>
      </c>
      <c r="H115" s="12" t="e">
        <f>VLOOKUP(MID(C115,11,2),DATA!$J$2:$L$16,2,FALSE)</f>
        <v>#N/A</v>
      </c>
      <c r="I115" s="12" t="e">
        <f>VLOOKUP(MID(C115,11,2),DATA!$J$2:$L$16,3,FALSE)</f>
        <v>#N/A</v>
      </c>
      <c r="J115" s="68" t="str">
        <f>VLOOKUP(MID(C115,3,1),DATA!$D$2:$E$16,2,FALSE)</f>
        <v>Medium Offset</v>
      </c>
    </row>
    <row r="116" spans="1:10" x14ac:dyDescent="0.25">
      <c r="A116" s="59" t="str">
        <f>VLOOKUP(MID(C116,1,2),DATA!$B$2:$C$10,2,FALSE)</f>
        <v>FF11</v>
      </c>
      <c r="B116" s="68" t="str">
        <f>VLOOKUP(MID(C116,13,2),DATA!$M$2:$N$16,2,FALSE)</f>
        <v>Liquid Metal</v>
      </c>
      <c r="C116" s="66" t="s">
        <v>1426</v>
      </c>
      <c r="D116" s="17">
        <f>SUMPRODUCT(1*(Export!$C$2:$C$1000=$C116),Export!$E$2:$E$1000)</f>
        <v>38</v>
      </c>
      <c r="E116" s="12" t="str">
        <f>VLOOKUP(MID(C116,4,1),DATA!$F$2:$G$16,2,FALSE)</f>
        <v>22"</v>
      </c>
      <c r="F116" s="12" t="str">
        <f>VLOOKUP(MID(C116,5,3),DATA!$H$2:$I$16,2,FALSE)</f>
        <v>10.5"</v>
      </c>
      <c r="G116" s="12" t="str">
        <f t="shared" si="3"/>
        <v>10</v>
      </c>
      <c r="H116" s="12" t="e">
        <f>VLOOKUP(MID(C116,11,2),DATA!$J$2:$L$16,2,FALSE)</f>
        <v>#N/A</v>
      </c>
      <c r="I116" s="12" t="e">
        <f>VLOOKUP(MID(C116,11,2),DATA!$J$2:$L$16,3,FALSE)</f>
        <v>#N/A</v>
      </c>
      <c r="J116" s="68" t="str">
        <f>VLOOKUP(MID(C116,3,1),DATA!$D$2:$E$16,2,FALSE)</f>
        <v>Low Offset</v>
      </c>
    </row>
    <row r="117" spans="1:10" x14ac:dyDescent="0.25">
      <c r="A117" s="59" t="str">
        <f>VLOOKUP(MID(C117,1,2),DATA!$B$2:$C$10,2,FALSE)</f>
        <v>FF11</v>
      </c>
      <c r="B117" s="68" t="str">
        <f>VLOOKUP(MID(C117,13,2),DATA!$M$2:$N$16,2,FALSE)</f>
        <v>Raw</v>
      </c>
      <c r="C117" s="66" t="s">
        <v>1428</v>
      </c>
      <c r="D117" s="17">
        <f>SUMPRODUCT(1*(Export!$C$2:$C$1000=$C117),Export!$E$2:$E$1000)</f>
        <v>11</v>
      </c>
      <c r="E117" s="12" t="str">
        <f>VLOOKUP(MID(C117,4,1),DATA!$F$2:$G$16,2,FALSE)</f>
        <v>22"</v>
      </c>
      <c r="F117" s="12" t="str">
        <f>VLOOKUP(MID(C117,5,3),DATA!$H$2:$I$16,2,FALSE)</f>
        <v>10.5"</v>
      </c>
      <c r="G117" s="12" t="str">
        <f t="shared" si="3"/>
        <v>10</v>
      </c>
      <c r="H117" s="12" t="e">
        <f>VLOOKUP(MID(C117,11,2),DATA!$J$2:$L$16,2,FALSE)</f>
        <v>#N/A</v>
      </c>
      <c r="I117" s="12" t="e">
        <f>VLOOKUP(MID(C117,11,2),DATA!$J$2:$L$16,3,FALSE)</f>
        <v>#N/A</v>
      </c>
      <c r="J117" s="68" t="str">
        <f>VLOOKUP(MID(C117,3,1),DATA!$D$2:$E$16,2,FALSE)</f>
        <v>Low Offset</v>
      </c>
    </row>
    <row r="118" spans="1:10" x14ac:dyDescent="0.25">
      <c r="A118" s="59" t="str">
        <f>VLOOKUP(MID(C118,1,2),DATA!$B$2:$C$10,2,FALSE)</f>
        <v>FF11</v>
      </c>
      <c r="B118" s="68" t="str">
        <f>VLOOKUP(MID(C118,13,2),DATA!$M$2:$N$16,2,FALSE)</f>
        <v>Tarmac</v>
      </c>
      <c r="C118" s="66" t="s">
        <v>1430</v>
      </c>
      <c r="D118" s="17">
        <f>SUMPRODUCT(1*(Export!$C$2:$C$1000=$C118),Export!$E$2:$E$1000)</f>
        <v>24</v>
      </c>
      <c r="E118" s="12" t="str">
        <f>VLOOKUP(MID(C118,4,1),DATA!$F$2:$G$16,2,FALSE)</f>
        <v>22"</v>
      </c>
      <c r="F118" s="12" t="str">
        <f>VLOOKUP(MID(C118,5,3),DATA!$H$2:$I$16,2,FALSE)</f>
        <v>10.5"</v>
      </c>
      <c r="G118" s="12" t="str">
        <f t="shared" si="3"/>
        <v>10</v>
      </c>
      <c r="H118" s="12" t="e">
        <f>VLOOKUP(MID(C118,11,2),DATA!$J$2:$L$16,2,FALSE)</f>
        <v>#N/A</v>
      </c>
      <c r="I118" s="12" t="e">
        <f>VLOOKUP(MID(C118,11,2),DATA!$J$2:$L$16,3,FALSE)</f>
        <v>#N/A</v>
      </c>
      <c r="J118" s="68" t="str">
        <f>VLOOKUP(MID(C118,3,1),DATA!$D$2:$E$16,2,FALSE)</f>
        <v>Low Offset</v>
      </c>
    </row>
    <row r="119" spans="1:10" x14ac:dyDescent="0.25">
      <c r="A119" s="59" t="str">
        <f>VLOOKUP(MID(C119,1,2),DATA!$B$2:$C$10,2,FALSE)</f>
        <v>FF11</v>
      </c>
      <c r="B119" s="68" t="str">
        <f>VLOOKUP(MID(C119,13,2),DATA!$M$2:$N$16,2,FALSE)</f>
        <v>Liquid Metal</v>
      </c>
      <c r="C119" s="66" t="s">
        <v>1498</v>
      </c>
      <c r="D119" s="17">
        <f>SUMPRODUCT(1*(Export!$C$2:$C$1000=$C119),Export!$E$2:$E$1000)</f>
        <v>2</v>
      </c>
      <c r="E119" s="12" t="str">
        <f>VLOOKUP(MID(C119,4,1),DATA!$F$2:$G$16,2,FALSE)</f>
        <v>22"</v>
      </c>
      <c r="F119" s="12" t="str">
        <f>VLOOKUP(MID(C119,5,3),DATA!$H$2:$I$16,2,FALSE)</f>
        <v>10.5"</v>
      </c>
      <c r="G119" s="12" t="str">
        <f t="shared" si="3"/>
        <v>35</v>
      </c>
      <c r="H119" s="12" t="e">
        <f>VLOOKUP(MID(C119,11,2),DATA!$J$2:$L$16,2,FALSE)</f>
        <v>#N/A</v>
      </c>
      <c r="I119" s="12" t="e">
        <f>VLOOKUP(MID(C119,11,2),DATA!$J$2:$L$16,3,FALSE)</f>
        <v>#N/A</v>
      </c>
      <c r="J119" s="68" t="str">
        <f>VLOOKUP(MID(C119,3,1),DATA!$D$2:$E$16,2,FALSE)</f>
        <v>Medium Offset</v>
      </c>
    </row>
    <row r="120" spans="1:10" x14ac:dyDescent="0.25">
      <c r="A120" s="59" t="str">
        <f>VLOOKUP(MID(C120,1,2),DATA!$B$2:$C$10,2,FALSE)</f>
        <v>FF11</v>
      </c>
      <c r="B120" s="68" t="str">
        <f>VLOOKUP(MID(C120,13,2),DATA!$M$2:$N$16,2,FALSE)</f>
        <v>Raw</v>
      </c>
      <c r="C120" s="66" t="s">
        <v>1500</v>
      </c>
      <c r="D120" s="17">
        <f>SUMPRODUCT(1*(Export!$C$2:$C$1000=$C120),Export!$E$2:$E$1000)</f>
        <v>11</v>
      </c>
      <c r="E120" s="12" t="str">
        <f>VLOOKUP(MID(C120,4,1),DATA!$F$2:$G$16,2,FALSE)</f>
        <v>22"</v>
      </c>
      <c r="F120" s="12" t="str">
        <f>VLOOKUP(MID(C120,5,3),DATA!$H$2:$I$16,2,FALSE)</f>
        <v>10.5"</v>
      </c>
      <c r="G120" s="12" t="str">
        <f t="shared" si="3"/>
        <v>35</v>
      </c>
      <c r="H120" s="12" t="e">
        <f>VLOOKUP(MID(C120,11,2),DATA!$J$2:$L$16,2,FALSE)</f>
        <v>#N/A</v>
      </c>
      <c r="I120" s="12" t="e">
        <f>VLOOKUP(MID(C120,11,2),DATA!$J$2:$L$16,3,FALSE)</f>
        <v>#N/A</v>
      </c>
      <c r="J120" s="68" t="str">
        <f>VLOOKUP(MID(C120,3,1),DATA!$D$2:$E$16,2,FALSE)</f>
        <v>Medium Offset</v>
      </c>
    </row>
    <row r="121" spans="1:10" x14ac:dyDescent="0.25">
      <c r="A121" s="59" t="str">
        <f>VLOOKUP(MID(C121,1,2),DATA!$B$2:$C$10,2,FALSE)</f>
        <v>FF11</v>
      </c>
      <c r="B121" s="68" t="str">
        <f>VLOOKUP(MID(C121,13,2),DATA!$M$2:$N$16,2,FALSE)</f>
        <v>Tarmac</v>
      </c>
      <c r="C121" s="66" t="s">
        <v>1502</v>
      </c>
      <c r="D121" s="17">
        <f>SUMPRODUCT(1*(Export!$C$2:$C$1000=$C121),Export!$E$2:$E$1000)</f>
        <v>23</v>
      </c>
      <c r="E121" s="12" t="str">
        <f>VLOOKUP(MID(C121,4,1),DATA!$F$2:$G$16,2,FALSE)</f>
        <v>22"</v>
      </c>
      <c r="F121" s="12" t="str">
        <f>VLOOKUP(MID(C121,5,3),DATA!$H$2:$I$16,2,FALSE)</f>
        <v>10.5"</v>
      </c>
      <c r="G121" s="12" t="str">
        <f t="shared" si="3"/>
        <v>35</v>
      </c>
      <c r="H121" s="12" t="e">
        <f>VLOOKUP(MID(C121,11,2),DATA!$J$2:$L$16,2,FALSE)</f>
        <v>#N/A</v>
      </c>
      <c r="I121" s="12" t="e">
        <f>VLOOKUP(MID(C121,11,2),DATA!$J$2:$L$16,3,FALSE)</f>
        <v>#N/A</v>
      </c>
      <c r="J121" s="68" t="str">
        <f>VLOOKUP(MID(C121,3,1),DATA!$D$2:$E$16,2,FALSE)</f>
        <v>Medium Offset</v>
      </c>
    </row>
    <row r="122" spans="1:10" x14ac:dyDescent="0.25">
      <c r="A122" s="59" t="str">
        <f>VLOOKUP(MID(C122,1,2),DATA!$B$2:$C$10,2,FALSE)</f>
        <v>FF11</v>
      </c>
      <c r="B122" s="68" t="str">
        <f>VLOOKUP(MID(C122,13,2),DATA!$M$2:$N$16,2,FALSE)</f>
        <v>Liquid Metal</v>
      </c>
      <c r="C122" s="66" t="s">
        <v>610</v>
      </c>
      <c r="D122" s="17">
        <f>SUMPRODUCT(1*(Export!$C$2:$C$1000=$C122),Export!$E$2:$E$1000)</f>
        <v>0</v>
      </c>
      <c r="E122" s="12" t="str">
        <f>VLOOKUP(MID(C122,4,1),DATA!$F$2:$G$16,2,FALSE)</f>
        <v>22"</v>
      </c>
      <c r="F122" s="12" t="str">
        <f>VLOOKUP(MID(C122,5,3),DATA!$H$2:$I$16,2,FALSE)</f>
        <v>11.5"</v>
      </c>
      <c r="G122" s="12" t="str">
        <f t="shared" si="3"/>
        <v>40</v>
      </c>
      <c r="H122" s="12" t="e">
        <f>VLOOKUP(MID(C122,11,2),DATA!$J$2:$L$16,2,FALSE)</f>
        <v>#N/A</v>
      </c>
      <c r="I122" s="12" t="e">
        <f>VLOOKUP(MID(C122,11,2),DATA!$J$2:$L$16,3,FALSE)</f>
        <v>#N/A</v>
      </c>
      <c r="J122" s="68" t="str">
        <f>VLOOKUP(MID(C122,3,1),DATA!$D$2:$E$16,2,FALSE)</f>
        <v>Low Offset</v>
      </c>
    </row>
    <row r="123" spans="1:10" x14ac:dyDescent="0.25">
      <c r="A123" s="59" t="str">
        <f>VLOOKUP(MID(C123,1,2),DATA!$B$2:$C$10,2,FALSE)</f>
        <v>FF11</v>
      </c>
      <c r="B123" s="68" t="str">
        <f>VLOOKUP(MID(C123,13,2),DATA!$M$2:$N$16,2,FALSE)</f>
        <v>Raw</v>
      </c>
      <c r="C123" s="66" t="s">
        <v>612</v>
      </c>
      <c r="D123" s="17">
        <f>SUMPRODUCT(1*(Export!$C$2:$C$1000=$C123),Export!$E$2:$E$1000)</f>
        <v>10</v>
      </c>
      <c r="E123" s="12" t="str">
        <f>VLOOKUP(MID(C123,4,1),DATA!$F$2:$G$16,2,FALSE)</f>
        <v>22"</v>
      </c>
      <c r="F123" s="12" t="str">
        <f>VLOOKUP(MID(C123,5,3),DATA!$H$2:$I$16,2,FALSE)</f>
        <v>11.5"</v>
      </c>
      <c r="G123" s="12" t="str">
        <f t="shared" si="3"/>
        <v>40</v>
      </c>
      <c r="H123" s="12" t="e">
        <f>VLOOKUP(MID(C123,11,2),DATA!$J$2:$L$16,2,FALSE)</f>
        <v>#N/A</v>
      </c>
      <c r="I123" s="12" t="e">
        <f>VLOOKUP(MID(C123,11,2),DATA!$J$2:$L$16,3,FALSE)</f>
        <v>#N/A</v>
      </c>
      <c r="J123" s="68" t="str">
        <f>VLOOKUP(MID(C123,3,1),DATA!$D$2:$E$16,2,FALSE)</f>
        <v>Low Offset</v>
      </c>
    </row>
    <row r="124" spans="1:10" x14ac:dyDescent="0.25">
      <c r="A124" s="59" t="str">
        <f>VLOOKUP(MID(C124,1,2),DATA!$B$2:$C$10,2,FALSE)</f>
        <v>FF11</v>
      </c>
      <c r="B124" s="68" t="str">
        <f>VLOOKUP(MID(C124,13,2),DATA!$M$2:$N$16,2,FALSE)</f>
        <v>Tarmac</v>
      </c>
      <c r="C124" s="66" t="s">
        <v>614</v>
      </c>
      <c r="D124" s="17">
        <f>SUMPRODUCT(1*(Export!$C$2:$C$1000=$C124),Export!$E$2:$E$1000)</f>
        <v>31</v>
      </c>
      <c r="E124" s="12" t="str">
        <f>VLOOKUP(MID(C124,4,1),DATA!$F$2:$G$16,2,FALSE)</f>
        <v>22"</v>
      </c>
      <c r="F124" s="12" t="str">
        <f>VLOOKUP(MID(C124,5,3),DATA!$H$2:$I$16,2,FALSE)</f>
        <v>11.5"</v>
      </c>
      <c r="G124" s="12" t="str">
        <f t="shared" si="3"/>
        <v>40</v>
      </c>
      <c r="H124" s="12" t="e">
        <f>VLOOKUP(MID(C124,11,2),DATA!$J$2:$L$16,2,FALSE)</f>
        <v>#N/A</v>
      </c>
      <c r="I124" s="12" t="e">
        <f>VLOOKUP(MID(C124,11,2),DATA!$J$2:$L$16,3,FALSE)</f>
        <v>#N/A</v>
      </c>
      <c r="J124" s="68" t="str">
        <f>VLOOKUP(MID(C124,3,1),DATA!$D$2:$E$16,2,FALSE)</f>
        <v>Low Offset</v>
      </c>
    </row>
    <row r="125" spans="1:10" x14ac:dyDescent="0.25">
      <c r="A125" s="59" t="str">
        <f>VLOOKUP(MID(C125,1,2),DATA!$B$2:$C$10,2,FALSE)</f>
        <v>FF11</v>
      </c>
      <c r="B125" s="68" t="str">
        <f>VLOOKUP(MID(C125,13,2),DATA!$M$2:$N$16,2,FALSE)</f>
        <v>Liquid Metal</v>
      </c>
      <c r="C125" s="66" t="s">
        <v>1438</v>
      </c>
      <c r="D125" s="17">
        <f>SUMPRODUCT(1*(Export!$C$2:$C$1000=$C125),Export!$E$2:$E$1000)</f>
        <v>0</v>
      </c>
      <c r="E125" s="12" t="str">
        <f>VLOOKUP(MID(C125,4,1),DATA!$F$2:$G$16,2,FALSE)</f>
        <v>22"</v>
      </c>
      <c r="F125" s="12" t="str">
        <f>VLOOKUP(MID(C125,5,3),DATA!$H$2:$I$16,2,FALSE)</f>
        <v>12.0"</v>
      </c>
      <c r="G125" s="12" t="str">
        <f t="shared" si="3"/>
        <v>30</v>
      </c>
      <c r="H125" s="12" t="e">
        <f>VLOOKUP(MID(C125,11,2),DATA!$J$2:$L$16,2,FALSE)</f>
        <v>#N/A</v>
      </c>
      <c r="I125" s="12" t="e">
        <f>VLOOKUP(MID(C125,11,2),DATA!$J$2:$L$16,3,FALSE)</f>
        <v>#N/A</v>
      </c>
      <c r="J125" s="68" t="str">
        <f>VLOOKUP(MID(C125,3,1),DATA!$D$2:$E$16,2,FALSE)</f>
        <v>Low Offset</v>
      </c>
    </row>
    <row r="126" spans="1:10" x14ac:dyDescent="0.25">
      <c r="A126" s="59" t="str">
        <f>VLOOKUP(MID(C126,1,2),DATA!$B$2:$C$10,2,FALSE)</f>
        <v>FF11</v>
      </c>
      <c r="B126" s="68" t="str">
        <f>VLOOKUP(MID(C126,13,2),DATA!$M$2:$N$16,2,FALSE)</f>
        <v>Raw</v>
      </c>
      <c r="C126" s="66" t="s">
        <v>1440</v>
      </c>
      <c r="D126" s="17">
        <f>SUMPRODUCT(1*(Export!$C$2:$C$1000=$C126),Export!$E$2:$E$1000)</f>
        <v>0</v>
      </c>
      <c r="E126" s="12" t="str">
        <f>VLOOKUP(MID(C126,4,1),DATA!$F$2:$G$16,2,FALSE)</f>
        <v>22"</v>
      </c>
      <c r="F126" s="12" t="str">
        <f>VLOOKUP(MID(C126,5,3),DATA!$H$2:$I$16,2,FALSE)</f>
        <v>12.0"</v>
      </c>
      <c r="G126" s="12" t="str">
        <f t="shared" si="3"/>
        <v>30</v>
      </c>
      <c r="H126" s="12" t="e">
        <f>VLOOKUP(MID(C126,11,2),DATA!$J$2:$L$16,2,FALSE)</f>
        <v>#N/A</v>
      </c>
      <c r="I126" s="12" t="e">
        <f>VLOOKUP(MID(C126,11,2),DATA!$J$2:$L$16,3,FALSE)</f>
        <v>#N/A</v>
      </c>
      <c r="J126" s="68" t="str">
        <f>VLOOKUP(MID(C126,3,1),DATA!$D$2:$E$16,2,FALSE)</f>
        <v>Low Offset</v>
      </c>
    </row>
    <row r="127" spans="1:10" x14ac:dyDescent="0.25">
      <c r="A127" s="59" t="str">
        <f>VLOOKUP(MID(C127,1,2),DATA!$B$2:$C$10,2,FALSE)</f>
        <v>FF11</v>
      </c>
      <c r="B127" s="68" t="str">
        <f>VLOOKUP(MID(C127,13,2),DATA!$M$2:$N$16,2,FALSE)</f>
        <v>Tarmac</v>
      </c>
      <c r="C127" s="66" t="s">
        <v>1442</v>
      </c>
      <c r="D127" s="17">
        <f>SUMPRODUCT(1*(Export!$C$2:$C$1000=$C127),Export!$E$2:$E$1000)</f>
        <v>0</v>
      </c>
      <c r="E127" s="12" t="str">
        <f>VLOOKUP(MID(C127,4,1),DATA!$F$2:$G$16,2,FALSE)</f>
        <v>22"</v>
      </c>
      <c r="F127" s="12" t="str">
        <f>VLOOKUP(MID(C127,5,3),DATA!$H$2:$I$16,2,FALSE)</f>
        <v>12.0"</v>
      </c>
      <c r="G127" s="12" t="str">
        <f t="shared" si="3"/>
        <v>30</v>
      </c>
      <c r="H127" s="12" t="e">
        <f>VLOOKUP(MID(C127,11,2),DATA!$J$2:$L$16,2,FALSE)</f>
        <v>#N/A</v>
      </c>
      <c r="I127" s="12" t="e">
        <f>VLOOKUP(MID(C127,11,2),DATA!$J$2:$L$16,3,FALSE)</f>
        <v>#N/A</v>
      </c>
      <c r="J127" s="68" t="str">
        <f>VLOOKUP(MID(C127,3,1),DATA!$D$2:$E$16,2,FALSE)</f>
        <v>Low Offset</v>
      </c>
    </row>
    <row r="128" spans="1:10" x14ac:dyDescent="0.25">
      <c r="A128" s="59" t="str">
        <f>VLOOKUP(MID(C128,1,2),DATA!$B$2:$C$10,2,FALSE)</f>
        <v>FF11</v>
      </c>
      <c r="B128" s="68" t="str">
        <f>VLOOKUP(MID(C128,13,2),DATA!$M$2:$N$16,2,FALSE)</f>
        <v>Liquid Metal</v>
      </c>
      <c r="C128" s="66" t="s">
        <v>1504</v>
      </c>
      <c r="D128" s="17">
        <f>SUMPRODUCT(1*(Export!$C$2:$C$1000=$C128),Export!$E$2:$E$1000)</f>
        <v>49</v>
      </c>
      <c r="E128" s="12" t="str">
        <f>VLOOKUP(MID(C128,4,1),DATA!$F$2:$G$16,2,FALSE)</f>
        <v>22"</v>
      </c>
      <c r="F128" s="12" t="str">
        <f>VLOOKUP(MID(C128,5,3),DATA!$H$2:$I$16,2,FALSE)</f>
        <v>10.5"</v>
      </c>
      <c r="G128" s="12" t="str">
        <f t="shared" si="3"/>
        <v>35</v>
      </c>
      <c r="H128" s="12" t="e">
        <f>VLOOKUP(MID(C128,11,2),DATA!$J$2:$L$16,2,FALSE)</f>
        <v>#N/A</v>
      </c>
      <c r="I128" s="12" t="e">
        <f>VLOOKUP(MID(C128,11,2),DATA!$J$2:$L$16,3,FALSE)</f>
        <v>#N/A</v>
      </c>
      <c r="J128" s="68" t="str">
        <f>VLOOKUP(MID(C128,3,1),DATA!$D$2:$E$16,2,FALSE)</f>
        <v>Medium Offset</v>
      </c>
    </row>
    <row r="129" spans="1:10" x14ac:dyDescent="0.25">
      <c r="A129" s="59" t="str">
        <f>VLOOKUP(MID(C129,1,2),DATA!$B$2:$C$10,2,FALSE)</f>
        <v>FF11</v>
      </c>
      <c r="B129" s="68" t="str">
        <f>VLOOKUP(MID(C129,13,2),DATA!$M$2:$N$16,2,FALSE)</f>
        <v>Raw</v>
      </c>
      <c r="C129" s="66" t="s">
        <v>1506</v>
      </c>
      <c r="D129" s="17">
        <f>SUMPRODUCT(1*(Export!$C$2:$C$1000=$C129),Export!$E$2:$E$1000)</f>
        <v>9</v>
      </c>
      <c r="E129" s="12" t="str">
        <f>VLOOKUP(MID(C129,4,1),DATA!$F$2:$G$16,2,FALSE)</f>
        <v>22"</v>
      </c>
      <c r="F129" s="12" t="str">
        <f>VLOOKUP(MID(C129,5,3),DATA!$H$2:$I$16,2,FALSE)</f>
        <v>10.5"</v>
      </c>
      <c r="G129" s="12" t="str">
        <f t="shared" si="3"/>
        <v>35</v>
      </c>
      <c r="H129" s="12" t="e">
        <f>VLOOKUP(MID(C129,11,2),DATA!$J$2:$L$16,2,FALSE)</f>
        <v>#N/A</v>
      </c>
      <c r="I129" s="12" t="e">
        <f>VLOOKUP(MID(C129,11,2),DATA!$J$2:$L$16,3,FALSE)</f>
        <v>#N/A</v>
      </c>
      <c r="J129" s="68" t="str">
        <f>VLOOKUP(MID(C129,3,1),DATA!$D$2:$E$16,2,FALSE)</f>
        <v>Medium Offset</v>
      </c>
    </row>
    <row r="130" spans="1:10" x14ac:dyDescent="0.25">
      <c r="A130" s="59" t="str">
        <f>VLOOKUP(MID(C130,1,2),DATA!$B$2:$C$10,2,FALSE)</f>
        <v>FF11</v>
      </c>
      <c r="B130" s="68" t="str">
        <f>VLOOKUP(MID(C130,13,2),DATA!$M$2:$N$16,2,FALSE)</f>
        <v>Tarmac</v>
      </c>
      <c r="C130" s="66" t="s">
        <v>1508</v>
      </c>
      <c r="D130" s="17">
        <f>SUMPRODUCT(1*(Export!$C$2:$C$1000=$C130),Export!$E$2:$E$1000)</f>
        <v>22</v>
      </c>
      <c r="E130" s="12" t="str">
        <f>VLOOKUP(MID(C130,4,1),DATA!$F$2:$G$16,2,FALSE)</f>
        <v>22"</v>
      </c>
      <c r="F130" s="12" t="str">
        <f>VLOOKUP(MID(C130,5,3),DATA!$H$2:$I$16,2,FALSE)</f>
        <v>10.5"</v>
      </c>
      <c r="G130" s="12" t="str">
        <f t="shared" ref="G130:G145" si="4">MID(C130,8,2)</f>
        <v>35</v>
      </c>
      <c r="H130" s="12" t="e">
        <f>VLOOKUP(MID(C130,11,2),DATA!$J$2:$L$16,2,FALSE)</f>
        <v>#N/A</v>
      </c>
      <c r="I130" s="12" t="e">
        <f>VLOOKUP(MID(C130,11,2),DATA!$J$2:$L$16,3,FALSE)</f>
        <v>#N/A</v>
      </c>
      <c r="J130" s="68" t="str">
        <f>VLOOKUP(MID(C130,3,1),DATA!$D$2:$E$16,2,FALSE)</f>
        <v>Medium Offset</v>
      </c>
    </row>
    <row r="131" spans="1:10" x14ac:dyDescent="0.25">
      <c r="A131" s="59" t="str">
        <f>VLOOKUP(MID(C131,1,2),DATA!$B$2:$C$10,2,FALSE)</f>
        <v>FF11</v>
      </c>
      <c r="B131" s="68" t="str">
        <f>VLOOKUP(MID(C131,13,2),DATA!$M$2:$N$16,2,FALSE)</f>
        <v>Liquid Metal</v>
      </c>
      <c r="C131" s="66" t="s">
        <v>1444</v>
      </c>
      <c r="D131" s="17">
        <f>SUMPRODUCT(1*(Export!$C$2:$C$1000=$C131),Export!$E$2:$E$1000)</f>
        <v>0</v>
      </c>
      <c r="E131" s="12" t="str">
        <f>VLOOKUP(MID(C131,4,1),DATA!$F$2:$G$16,2,FALSE)</f>
        <v>22"</v>
      </c>
      <c r="F131" s="12" t="str">
        <f>VLOOKUP(MID(C131,5,3),DATA!$H$2:$I$16,2,FALSE)</f>
        <v>12.0"</v>
      </c>
      <c r="G131" s="12" t="str">
        <f t="shared" si="4"/>
        <v>30</v>
      </c>
      <c r="H131" s="12" t="e">
        <f>VLOOKUP(MID(C131,11,2),DATA!$J$2:$L$16,2,FALSE)</f>
        <v>#N/A</v>
      </c>
      <c r="I131" s="12" t="e">
        <f>VLOOKUP(MID(C131,11,2),DATA!$J$2:$L$16,3,FALSE)</f>
        <v>#N/A</v>
      </c>
      <c r="J131" s="68" t="str">
        <f>VLOOKUP(MID(C131,3,1),DATA!$D$2:$E$16,2,FALSE)</f>
        <v>Low Offset</v>
      </c>
    </row>
    <row r="132" spans="1:10" x14ac:dyDescent="0.25">
      <c r="A132" s="59" t="str">
        <f>VLOOKUP(MID(C132,1,2),DATA!$B$2:$C$10,2,FALSE)</f>
        <v>FF11</v>
      </c>
      <c r="B132" s="68" t="str">
        <f>VLOOKUP(MID(C132,13,2),DATA!$M$2:$N$16,2,FALSE)</f>
        <v>Raw</v>
      </c>
      <c r="C132" s="66" t="s">
        <v>1446</v>
      </c>
      <c r="D132" s="17">
        <f>SUMPRODUCT(1*(Export!$C$2:$C$1000=$C132),Export!$E$2:$E$1000)</f>
        <v>0</v>
      </c>
      <c r="E132" s="12" t="str">
        <f>VLOOKUP(MID(C132,4,1),DATA!$F$2:$G$16,2,FALSE)</f>
        <v>22"</v>
      </c>
      <c r="F132" s="12" t="str">
        <f>VLOOKUP(MID(C132,5,3),DATA!$H$2:$I$16,2,FALSE)</f>
        <v>12.0"</v>
      </c>
      <c r="G132" s="12" t="str">
        <f t="shared" si="4"/>
        <v>30</v>
      </c>
      <c r="H132" s="12" t="e">
        <f>VLOOKUP(MID(C132,11,2),DATA!$J$2:$L$16,2,FALSE)</f>
        <v>#N/A</v>
      </c>
      <c r="I132" s="12" t="e">
        <f>VLOOKUP(MID(C132,11,2),DATA!$J$2:$L$16,3,FALSE)</f>
        <v>#N/A</v>
      </c>
      <c r="J132" s="68" t="str">
        <f>VLOOKUP(MID(C132,3,1),DATA!$D$2:$E$16,2,FALSE)</f>
        <v>Low Offset</v>
      </c>
    </row>
    <row r="133" spans="1:10" x14ac:dyDescent="0.25">
      <c r="A133" s="59" t="str">
        <f>VLOOKUP(MID(C133,1,2),DATA!$B$2:$C$10,2,FALSE)</f>
        <v>FF11</v>
      </c>
      <c r="B133" s="68" t="str">
        <f>VLOOKUP(MID(C133,13,2),DATA!$M$2:$N$16,2,FALSE)</f>
        <v>Tarmac</v>
      </c>
      <c r="C133" s="66" t="s">
        <v>1448</v>
      </c>
      <c r="D133" s="17">
        <f>SUMPRODUCT(1*(Export!$C$2:$C$1000=$C133),Export!$E$2:$E$1000)</f>
        <v>0</v>
      </c>
      <c r="E133" s="12" t="str">
        <f>VLOOKUP(MID(C133,4,1),DATA!$F$2:$G$16,2,FALSE)</f>
        <v>22"</v>
      </c>
      <c r="F133" s="12" t="str">
        <f>VLOOKUP(MID(C133,5,3),DATA!$H$2:$I$16,2,FALSE)</f>
        <v>12.0"</v>
      </c>
      <c r="G133" s="12" t="str">
        <f t="shared" si="4"/>
        <v>30</v>
      </c>
      <c r="H133" s="12" t="e">
        <f>VLOOKUP(MID(C133,11,2),DATA!$J$2:$L$16,2,FALSE)</f>
        <v>#N/A</v>
      </c>
      <c r="I133" s="12" t="e">
        <f>VLOOKUP(MID(C133,11,2),DATA!$J$2:$L$16,3,FALSE)</f>
        <v>#N/A</v>
      </c>
      <c r="J133" s="68" t="str">
        <f>VLOOKUP(MID(C133,3,1),DATA!$D$2:$E$16,2,FALSE)</f>
        <v>Low Offset</v>
      </c>
    </row>
    <row r="134" spans="1:10" x14ac:dyDescent="0.25">
      <c r="A134" s="59" t="str">
        <f>VLOOKUP(MID(C134,1,2),DATA!$B$2:$C$10,2,FALSE)</f>
        <v>FF11</v>
      </c>
      <c r="B134" s="68" t="str">
        <f>VLOOKUP(MID(C134,13,2),DATA!$M$2:$N$16,2,FALSE)</f>
        <v>Liquid Metal</v>
      </c>
      <c r="C134" s="66" t="s">
        <v>1492</v>
      </c>
      <c r="D134" s="17">
        <f>SUMPRODUCT(1*(Export!$C$2:$C$1000=$C134),Export!$E$2:$E$1000)</f>
        <v>8</v>
      </c>
      <c r="E134" s="12" t="str">
        <f>VLOOKUP(MID(C134,4,1),DATA!$F$2:$G$16,2,FALSE)</f>
        <v>22"</v>
      </c>
      <c r="F134" s="12" t="str">
        <f>VLOOKUP(MID(C134,5,3),DATA!$H$2:$I$16,2,FALSE)</f>
        <v>10.0"</v>
      </c>
      <c r="G134" s="12" t="str">
        <f t="shared" si="4"/>
        <v>45</v>
      </c>
      <c r="H134" s="12" t="e">
        <f>VLOOKUP(MID(C134,11,2),DATA!$J$2:$L$16,2,FALSE)</f>
        <v>#N/A</v>
      </c>
      <c r="I134" s="12" t="e">
        <f>VLOOKUP(MID(C134,11,2),DATA!$J$2:$L$16,3,FALSE)</f>
        <v>#N/A</v>
      </c>
      <c r="J134" s="68" t="str">
        <f>VLOOKUP(MID(C134,3,1),DATA!$D$2:$E$16,2,FALSE)</f>
        <v>Medium Offset</v>
      </c>
    </row>
    <row r="135" spans="1:10" x14ac:dyDescent="0.25">
      <c r="A135" s="59" t="str">
        <f>VLOOKUP(MID(C135,1,2),DATA!$B$2:$C$10,2,FALSE)</f>
        <v>FF11</v>
      </c>
      <c r="B135" s="68" t="str">
        <f>VLOOKUP(MID(C135,13,2),DATA!$M$2:$N$16,2,FALSE)</f>
        <v>Raw</v>
      </c>
      <c r="C135" s="66" t="s">
        <v>1494</v>
      </c>
      <c r="D135" s="17">
        <f>SUMPRODUCT(1*(Export!$C$2:$C$1000=$C135),Export!$E$2:$E$1000)</f>
        <v>24</v>
      </c>
      <c r="E135" s="12" t="str">
        <f>VLOOKUP(MID(C135,4,1),DATA!$F$2:$G$16,2,FALSE)</f>
        <v>22"</v>
      </c>
      <c r="F135" s="12" t="str">
        <f>VLOOKUP(MID(C135,5,3),DATA!$H$2:$I$16,2,FALSE)</f>
        <v>10.0"</v>
      </c>
      <c r="G135" s="12" t="str">
        <f t="shared" si="4"/>
        <v>45</v>
      </c>
      <c r="H135" s="12" t="e">
        <f>VLOOKUP(MID(C135,11,2),DATA!$J$2:$L$16,2,FALSE)</f>
        <v>#N/A</v>
      </c>
      <c r="I135" s="12" t="e">
        <f>VLOOKUP(MID(C135,11,2),DATA!$J$2:$L$16,3,FALSE)</f>
        <v>#N/A</v>
      </c>
      <c r="J135" s="68" t="str">
        <f>VLOOKUP(MID(C135,3,1),DATA!$D$2:$E$16,2,FALSE)</f>
        <v>Medium Offset</v>
      </c>
    </row>
    <row r="136" spans="1:10" x14ac:dyDescent="0.25">
      <c r="A136" s="59" t="str">
        <f>VLOOKUP(MID(C136,1,2),DATA!$B$2:$C$10,2,FALSE)</f>
        <v>FF11</v>
      </c>
      <c r="B136" s="68" t="str">
        <f>VLOOKUP(MID(C136,13,2),DATA!$M$2:$N$16,2,FALSE)</f>
        <v>Tarmac</v>
      </c>
      <c r="C136" s="66" t="s">
        <v>1496</v>
      </c>
      <c r="D136" s="17">
        <f>SUMPRODUCT(1*(Export!$C$2:$C$1000=$C136),Export!$E$2:$E$1000)</f>
        <v>23</v>
      </c>
      <c r="E136" s="12" t="str">
        <f>VLOOKUP(MID(C136,4,1),DATA!$F$2:$G$16,2,FALSE)</f>
        <v>22"</v>
      </c>
      <c r="F136" s="12" t="str">
        <f>VLOOKUP(MID(C136,5,3),DATA!$H$2:$I$16,2,FALSE)</f>
        <v>10.0"</v>
      </c>
      <c r="G136" s="12" t="str">
        <f t="shared" si="4"/>
        <v>45</v>
      </c>
      <c r="H136" s="12" t="e">
        <f>VLOOKUP(MID(C136,11,2),DATA!$J$2:$L$16,2,FALSE)</f>
        <v>#N/A</v>
      </c>
      <c r="I136" s="12" t="e">
        <f>VLOOKUP(MID(C136,11,2),DATA!$J$2:$L$16,3,FALSE)</f>
        <v>#N/A</v>
      </c>
      <c r="J136" s="68" t="str">
        <f>VLOOKUP(MID(C136,3,1),DATA!$D$2:$E$16,2,FALSE)</f>
        <v>Medium Offset</v>
      </c>
    </row>
    <row r="137" spans="1:10" x14ac:dyDescent="0.25">
      <c r="A137" s="59" t="str">
        <f>VLOOKUP(MID(C137,1,2),DATA!$B$2:$C$10,2,FALSE)</f>
        <v>FF11</v>
      </c>
      <c r="B137" s="68" t="str">
        <f>VLOOKUP(MID(C137,13,2),DATA!$M$2:$N$16,2,FALSE)</f>
        <v>Liquid Metal</v>
      </c>
      <c r="C137" s="66" t="s">
        <v>1432</v>
      </c>
      <c r="D137" s="17">
        <f>SUMPRODUCT(1*(Export!$C$2:$C$1000=$C137),Export!$E$2:$E$1000)</f>
        <v>30</v>
      </c>
      <c r="E137" s="12" t="str">
        <f>VLOOKUP(MID(C137,4,1),DATA!$F$2:$G$16,2,FALSE)</f>
        <v>22"</v>
      </c>
      <c r="F137" s="12" t="str">
        <f>VLOOKUP(MID(C137,5,3),DATA!$H$2:$I$16,2,FALSE)</f>
        <v>10.5"</v>
      </c>
      <c r="G137" s="12" t="str">
        <f t="shared" si="4"/>
        <v>25</v>
      </c>
      <c r="H137" s="12" t="e">
        <f>VLOOKUP(MID(C137,11,2),DATA!$J$2:$L$16,2,FALSE)</f>
        <v>#N/A</v>
      </c>
      <c r="I137" s="12" t="e">
        <f>VLOOKUP(MID(C137,11,2),DATA!$J$2:$L$16,3,FALSE)</f>
        <v>#N/A</v>
      </c>
      <c r="J137" s="68" t="str">
        <f>VLOOKUP(MID(C137,3,1),DATA!$D$2:$E$16,2,FALSE)</f>
        <v>Low Offset</v>
      </c>
    </row>
    <row r="138" spans="1:10" x14ac:dyDescent="0.25">
      <c r="A138" s="59" t="str">
        <f>VLOOKUP(MID(C138,1,2),DATA!$B$2:$C$10,2,FALSE)</f>
        <v>FF11</v>
      </c>
      <c r="B138" s="68" t="str">
        <f>VLOOKUP(MID(C138,13,2),DATA!$M$2:$N$16,2,FALSE)</f>
        <v>Raw</v>
      </c>
      <c r="C138" s="66" t="s">
        <v>1434</v>
      </c>
      <c r="D138" s="17">
        <f>SUMPRODUCT(1*(Export!$C$2:$C$1000=$C138),Export!$E$2:$E$1000)</f>
        <v>12</v>
      </c>
      <c r="E138" s="12" t="str">
        <f>VLOOKUP(MID(C138,4,1),DATA!$F$2:$G$16,2,FALSE)</f>
        <v>22"</v>
      </c>
      <c r="F138" s="12" t="str">
        <f>VLOOKUP(MID(C138,5,3),DATA!$H$2:$I$16,2,FALSE)</f>
        <v>10.5"</v>
      </c>
      <c r="G138" s="12" t="str">
        <f t="shared" si="4"/>
        <v>25</v>
      </c>
      <c r="H138" s="12" t="e">
        <f>VLOOKUP(MID(C138,11,2),DATA!$J$2:$L$16,2,FALSE)</f>
        <v>#N/A</v>
      </c>
      <c r="I138" s="12" t="e">
        <f>VLOOKUP(MID(C138,11,2),DATA!$J$2:$L$16,3,FALSE)</f>
        <v>#N/A</v>
      </c>
      <c r="J138" s="68" t="str">
        <f>VLOOKUP(MID(C138,3,1),DATA!$D$2:$E$16,2,FALSE)</f>
        <v>Low Offset</v>
      </c>
    </row>
    <row r="139" spans="1:10" x14ac:dyDescent="0.25">
      <c r="A139" s="59" t="str">
        <f>VLOOKUP(MID(C139,1,2),DATA!$B$2:$C$10,2,FALSE)</f>
        <v>FF11</v>
      </c>
      <c r="B139" s="68" t="str">
        <f>VLOOKUP(MID(C139,13,2),DATA!$M$2:$N$16,2,FALSE)</f>
        <v>Tarmac</v>
      </c>
      <c r="C139" s="66" t="s">
        <v>1436</v>
      </c>
      <c r="D139" s="17">
        <f>SUMPRODUCT(1*(Export!$C$2:$C$1000=$C139),Export!$E$2:$E$1000)</f>
        <v>35</v>
      </c>
      <c r="E139" s="12" t="str">
        <f>VLOOKUP(MID(C139,4,1),DATA!$F$2:$G$16,2,FALSE)</f>
        <v>22"</v>
      </c>
      <c r="F139" s="12" t="str">
        <f>VLOOKUP(MID(C139,5,3),DATA!$H$2:$I$16,2,FALSE)</f>
        <v>10.5"</v>
      </c>
      <c r="G139" s="12" t="str">
        <f t="shared" si="4"/>
        <v>25</v>
      </c>
      <c r="H139" s="12" t="e">
        <f>VLOOKUP(MID(C139,11,2),DATA!$J$2:$L$16,2,FALSE)</f>
        <v>#N/A</v>
      </c>
      <c r="I139" s="12" t="e">
        <f>VLOOKUP(MID(C139,11,2),DATA!$J$2:$L$16,3,FALSE)</f>
        <v>#N/A</v>
      </c>
      <c r="J139" s="68" t="str">
        <f>VLOOKUP(MID(C139,3,1),DATA!$D$2:$E$16,2,FALSE)</f>
        <v>Low Offset</v>
      </c>
    </row>
    <row r="140" spans="1:10" x14ac:dyDescent="0.25">
      <c r="A140" s="59" t="str">
        <f>VLOOKUP(MID(C140,1,2),DATA!$B$2:$C$10,2,FALSE)</f>
        <v>FF11</v>
      </c>
      <c r="B140" s="68" t="str">
        <f>VLOOKUP(MID(C140,13,2),DATA!$M$2:$N$16,2,FALSE)</f>
        <v>Liquid Metal</v>
      </c>
      <c r="C140" s="66" t="s">
        <v>1510</v>
      </c>
      <c r="D140" s="17">
        <f>SUMPRODUCT(1*(Export!$C$2:$C$1000=$C140),Export!$E$2:$E$1000)</f>
        <v>0</v>
      </c>
      <c r="E140" s="12" t="str">
        <f>VLOOKUP(MID(C140,4,1),DATA!$F$2:$G$16,2,FALSE)</f>
        <v>22"</v>
      </c>
      <c r="F140" s="12" t="str">
        <f>VLOOKUP(MID(C140,5,3),DATA!$H$2:$I$16,2,FALSE)</f>
        <v>11.0"</v>
      </c>
      <c r="G140" s="12" t="str">
        <f t="shared" si="4"/>
        <v>50</v>
      </c>
      <c r="H140" s="12" t="e">
        <f>VLOOKUP(MID(C140,11,2),DATA!$J$2:$L$16,2,FALSE)</f>
        <v>#N/A</v>
      </c>
      <c r="I140" s="12" t="e">
        <f>VLOOKUP(MID(C140,11,2),DATA!$J$2:$L$16,3,FALSE)</f>
        <v>#N/A</v>
      </c>
      <c r="J140" s="68" t="str">
        <f>VLOOKUP(MID(C140,3,1),DATA!$D$2:$E$16,2,FALSE)</f>
        <v>Medium Offset</v>
      </c>
    </row>
    <row r="141" spans="1:10" x14ac:dyDescent="0.25">
      <c r="A141" s="59" t="str">
        <f>VLOOKUP(MID(C141,1,2),DATA!$B$2:$C$10,2,FALSE)</f>
        <v>FF11</v>
      </c>
      <c r="B141" s="68" t="str">
        <f>VLOOKUP(MID(C141,13,2),DATA!$M$2:$N$16,2,FALSE)</f>
        <v>Raw</v>
      </c>
      <c r="C141" s="66" t="s">
        <v>1512</v>
      </c>
      <c r="D141" s="17">
        <f>SUMPRODUCT(1*(Export!$C$2:$C$1000=$C141),Export!$E$2:$E$1000)</f>
        <v>0</v>
      </c>
      <c r="E141" s="12" t="str">
        <f>VLOOKUP(MID(C141,4,1),DATA!$F$2:$G$16,2,FALSE)</f>
        <v>22"</v>
      </c>
      <c r="F141" s="12" t="str">
        <f>VLOOKUP(MID(C141,5,3),DATA!$H$2:$I$16,2,FALSE)</f>
        <v>11.0"</v>
      </c>
      <c r="G141" s="12" t="str">
        <f t="shared" si="4"/>
        <v>50</v>
      </c>
      <c r="H141" s="12" t="e">
        <f>VLOOKUP(MID(C141,11,2),DATA!$J$2:$L$16,2,FALSE)</f>
        <v>#N/A</v>
      </c>
      <c r="I141" s="12" t="e">
        <f>VLOOKUP(MID(C141,11,2),DATA!$J$2:$L$16,3,FALSE)</f>
        <v>#N/A</v>
      </c>
      <c r="J141" s="68" t="str">
        <f>VLOOKUP(MID(C141,3,1),DATA!$D$2:$E$16,2,FALSE)</f>
        <v>Medium Offset</v>
      </c>
    </row>
    <row r="142" spans="1:10" x14ac:dyDescent="0.25">
      <c r="A142" s="59" t="str">
        <f>VLOOKUP(MID(C142,1,2),DATA!$B$2:$C$10,2,FALSE)</f>
        <v>FF11</v>
      </c>
      <c r="B142" s="68" t="str">
        <f>VLOOKUP(MID(C142,13,2),DATA!$M$2:$N$16,2,FALSE)</f>
        <v>Tarmac</v>
      </c>
      <c r="C142" s="66" t="s">
        <v>1514</v>
      </c>
      <c r="D142" s="17">
        <f>SUMPRODUCT(1*(Export!$C$2:$C$1000=$C142),Export!$E$2:$E$1000)</f>
        <v>0</v>
      </c>
      <c r="E142" s="12" t="str">
        <f>VLOOKUP(MID(C142,4,1),DATA!$F$2:$G$16,2,FALSE)</f>
        <v>22"</v>
      </c>
      <c r="F142" s="12" t="str">
        <f>VLOOKUP(MID(C142,5,3),DATA!$H$2:$I$16,2,FALSE)</f>
        <v>11.0"</v>
      </c>
      <c r="G142" s="12" t="str">
        <f t="shared" si="4"/>
        <v>50</v>
      </c>
      <c r="H142" s="12" t="e">
        <f>VLOOKUP(MID(C142,11,2),DATA!$J$2:$L$16,2,FALSE)</f>
        <v>#N/A</v>
      </c>
      <c r="I142" s="12" t="e">
        <f>VLOOKUP(MID(C142,11,2),DATA!$J$2:$L$16,3,FALSE)</f>
        <v>#N/A</v>
      </c>
      <c r="J142" s="68" t="str">
        <f>VLOOKUP(MID(C142,3,1),DATA!$D$2:$E$16,2,FALSE)</f>
        <v>Medium Offset</v>
      </c>
    </row>
    <row r="143" spans="1:10" x14ac:dyDescent="0.25">
      <c r="A143" s="59" t="str">
        <f>VLOOKUP(MID(C143,1,2),DATA!$B$2:$C$10,2,FALSE)</f>
        <v>FF11</v>
      </c>
      <c r="B143" s="68" t="str">
        <f>VLOOKUP(MID(C143,13,2),DATA!$M$2:$N$16,2,FALSE)</f>
        <v>Liquid Metal</v>
      </c>
      <c r="C143" s="66" t="s">
        <v>598</v>
      </c>
      <c r="D143" s="17">
        <f>SUMPRODUCT(1*(Export!$C$2:$C$1000=$C143),Export!$E$2:$E$1000)</f>
        <v>23</v>
      </c>
      <c r="E143" s="12" t="str">
        <f>VLOOKUP(MID(C143,4,1),DATA!$F$2:$G$16,2,FALSE)</f>
        <v>22"</v>
      </c>
      <c r="F143" s="12" t="str">
        <f>VLOOKUP(MID(C143,5,3),DATA!$H$2:$I$16,2,FALSE)</f>
        <v>11.5"</v>
      </c>
      <c r="G143" s="12" t="str">
        <f t="shared" si="4"/>
        <v>50</v>
      </c>
      <c r="H143" s="12" t="e">
        <f>VLOOKUP(MID(C143,11,2),DATA!$J$2:$L$16,2,FALSE)</f>
        <v>#N/A</v>
      </c>
      <c r="I143" s="12" t="e">
        <f>VLOOKUP(MID(C143,11,2),DATA!$J$2:$L$16,3,FALSE)</f>
        <v>#N/A</v>
      </c>
      <c r="J143" s="68" t="str">
        <f>VLOOKUP(MID(C143,3,1),DATA!$D$2:$E$16,2,FALSE)</f>
        <v>Medium Offset</v>
      </c>
    </row>
    <row r="144" spans="1:10" x14ac:dyDescent="0.25">
      <c r="A144" s="59" t="str">
        <f>VLOOKUP(MID(C144,1,2),DATA!$B$2:$C$10,2,FALSE)</f>
        <v>FF11</v>
      </c>
      <c r="B144" s="68" t="str">
        <f>VLOOKUP(MID(C144,13,2),DATA!$M$2:$N$16,2,FALSE)</f>
        <v>Raw</v>
      </c>
      <c r="C144" s="66" t="s">
        <v>600</v>
      </c>
      <c r="D144" s="17">
        <f>SUMPRODUCT(1*(Export!$C$2:$C$1000=$C144),Export!$E$2:$E$1000)</f>
        <v>24</v>
      </c>
      <c r="E144" s="12" t="str">
        <f>VLOOKUP(MID(C144,4,1),DATA!$F$2:$G$16,2,FALSE)</f>
        <v>22"</v>
      </c>
      <c r="F144" s="12" t="str">
        <f>VLOOKUP(MID(C144,5,3),DATA!$H$2:$I$16,2,FALSE)</f>
        <v>11.5"</v>
      </c>
      <c r="G144" s="12" t="str">
        <f t="shared" si="4"/>
        <v>50</v>
      </c>
      <c r="H144" s="12" t="e">
        <f>VLOOKUP(MID(C144,11,2),DATA!$J$2:$L$16,2,FALSE)</f>
        <v>#N/A</v>
      </c>
      <c r="I144" s="12" t="e">
        <f>VLOOKUP(MID(C144,11,2),DATA!$J$2:$L$16,3,FALSE)</f>
        <v>#N/A</v>
      </c>
      <c r="J144" s="68" t="str">
        <f>VLOOKUP(MID(C144,3,1),DATA!$D$2:$E$16,2,FALSE)</f>
        <v>Medium Offset</v>
      </c>
    </row>
    <row r="145" spans="1:10" x14ac:dyDescent="0.25">
      <c r="A145" s="59" t="str">
        <f>VLOOKUP(MID(C145,1,2),DATA!$B$2:$C$10,2,FALSE)</f>
        <v>FF11</v>
      </c>
      <c r="B145" s="68" t="str">
        <f>VLOOKUP(MID(C145,13,2),DATA!$M$2:$N$16,2,FALSE)</f>
        <v>Tarmac</v>
      </c>
      <c r="C145" s="66" t="s">
        <v>602</v>
      </c>
      <c r="D145" s="17">
        <f>SUMPRODUCT(1*(Export!$C$2:$C$1000=$C145),Export!$E$2:$E$1000)</f>
        <v>33</v>
      </c>
      <c r="E145" s="12" t="str">
        <f>VLOOKUP(MID(C145,4,1),DATA!$F$2:$G$16,2,FALSE)</f>
        <v>22"</v>
      </c>
      <c r="F145" s="12" t="str">
        <f>VLOOKUP(MID(C145,5,3),DATA!$H$2:$I$16,2,FALSE)</f>
        <v>11.5"</v>
      </c>
      <c r="G145" s="12" t="str">
        <f t="shared" si="4"/>
        <v>50</v>
      </c>
      <c r="H145" s="12" t="e">
        <f>VLOOKUP(MID(C145,11,2),DATA!$J$2:$L$16,2,FALSE)</f>
        <v>#N/A</v>
      </c>
      <c r="I145" s="12" t="e">
        <f>VLOOKUP(MID(C145,11,2),DATA!$J$2:$L$16,3,FALSE)</f>
        <v>#N/A</v>
      </c>
      <c r="J145" s="68" t="str">
        <f>VLOOKUP(MID(C145,3,1),DATA!$D$2:$E$16,2,FALSE)</f>
        <v>Medium Offset</v>
      </c>
    </row>
  </sheetData>
  <autoFilter ref="A1:J145" xr:uid="{9E89D055-F559-49C3-86FF-816F0F3C6EBE}"/>
  <conditionalFormatting sqref="D2:D73">
    <cfRule type="cellIs" dxfId="24" priority="5" operator="lessThan">
      <formula>2</formula>
    </cfRule>
  </conditionalFormatting>
  <conditionalFormatting sqref="C2:C73">
    <cfRule type="duplicateValues" dxfId="23" priority="4"/>
  </conditionalFormatting>
  <conditionalFormatting sqref="D74:D145">
    <cfRule type="cellIs" dxfId="22" priority="3" operator="lessThan">
      <formula>2</formula>
    </cfRule>
  </conditionalFormatting>
  <conditionalFormatting sqref="C74:C145">
    <cfRule type="duplicateValues" dxfId="21" priority="2"/>
  </conditionalFormatting>
  <conditionalFormatting sqref="D1">
    <cfRule type="cellIs" dxfId="20" priority="1" operator="lessThan">
      <formula>2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1D83A-C455-4FAF-B87B-664D70B7ACCD}">
  <sheetPr codeName="Sheet17"/>
  <dimension ref="A1:A101"/>
  <sheetViews>
    <sheetView workbookViewId="0">
      <selection sqref="A1:A1048576"/>
    </sheetView>
  </sheetViews>
  <sheetFormatPr defaultRowHeight="15" x14ac:dyDescent="0.25"/>
  <cols>
    <col min="1" max="1" width="16.28515625" style="26" bestFit="1" customWidth="1"/>
  </cols>
  <sheetData>
    <row r="1" spans="1:1" ht="15.75" thickBot="1" x14ac:dyDescent="0.3">
      <c r="A1" s="26" t="s">
        <v>62</v>
      </c>
    </row>
    <row r="2" spans="1:1" x14ac:dyDescent="0.25">
      <c r="A2" s="19" t="s">
        <v>1648</v>
      </c>
    </row>
    <row r="3" spans="1:1" x14ac:dyDescent="0.25">
      <c r="A3" s="20" t="s">
        <v>1552</v>
      </c>
    </row>
    <row r="4" spans="1:1" x14ac:dyDescent="0.25">
      <c r="A4" s="20" t="s">
        <v>1557</v>
      </c>
    </row>
    <row r="5" spans="1:1" x14ac:dyDescent="0.25">
      <c r="A5" s="20" t="s">
        <v>1555</v>
      </c>
    </row>
    <row r="6" spans="1:1" x14ac:dyDescent="0.25">
      <c r="A6" s="20" t="s">
        <v>158</v>
      </c>
    </row>
    <row r="7" spans="1:1" x14ac:dyDescent="0.25">
      <c r="A7" s="20" t="s">
        <v>1563</v>
      </c>
    </row>
    <row r="8" spans="1:1" x14ac:dyDescent="0.25">
      <c r="A8" s="20" t="s">
        <v>197</v>
      </c>
    </row>
    <row r="9" spans="1:1" x14ac:dyDescent="0.25">
      <c r="A9" s="20" t="s">
        <v>169</v>
      </c>
    </row>
    <row r="10" spans="1:1" x14ac:dyDescent="0.25">
      <c r="A10" s="21" t="s">
        <v>1567</v>
      </c>
    </row>
    <row r="11" spans="1:1" x14ac:dyDescent="0.25">
      <c r="A11" s="21" t="s">
        <v>1566</v>
      </c>
    </row>
    <row r="12" spans="1:1" x14ac:dyDescent="0.25">
      <c r="A12" s="22" t="s">
        <v>154</v>
      </c>
    </row>
    <row r="13" spans="1:1" x14ac:dyDescent="0.25">
      <c r="A13" s="21" t="s">
        <v>196</v>
      </c>
    </row>
    <row r="14" spans="1:1" x14ac:dyDescent="0.25">
      <c r="A14" s="21" t="s">
        <v>1576</v>
      </c>
    </row>
    <row r="15" spans="1:1" x14ac:dyDescent="0.25">
      <c r="A15" s="20" t="s">
        <v>159</v>
      </c>
    </row>
    <row r="16" spans="1:1" x14ac:dyDescent="0.25">
      <c r="A16" s="20" t="s">
        <v>178</v>
      </c>
    </row>
    <row r="17" spans="1:1" x14ac:dyDescent="0.25">
      <c r="A17" s="20" t="s">
        <v>183</v>
      </c>
    </row>
    <row r="18" spans="1:1" x14ac:dyDescent="0.25">
      <c r="A18" s="22" t="s">
        <v>182</v>
      </c>
    </row>
    <row r="19" spans="1:1" x14ac:dyDescent="0.25">
      <c r="A19" s="21" t="s">
        <v>179</v>
      </c>
    </row>
    <row r="20" spans="1:1" x14ac:dyDescent="0.25">
      <c r="A20" s="21" t="s">
        <v>194</v>
      </c>
    </row>
    <row r="21" spans="1:1" x14ac:dyDescent="0.25">
      <c r="A21" s="21" t="s">
        <v>1597</v>
      </c>
    </row>
    <row r="22" spans="1:1" x14ac:dyDescent="0.25">
      <c r="A22" s="21" t="s">
        <v>1595</v>
      </c>
    </row>
    <row r="23" spans="1:1" x14ac:dyDescent="0.25">
      <c r="A23" s="22" t="s">
        <v>163</v>
      </c>
    </row>
    <row r="24" spans="1:1" x14ac:dyDescent="0.25">
      <c r="A24" s="21" t="s">
        <v>225</v>
      </c>
    </row>
    <row r="25" spans="1:1" x14ac:dyDescent="0.25">
      <c r="A25" s="21" t="s">
        <v>164</v>
      </c>
    </row>
    <row r="26" spans="1:1" x14ac:dyDescent="0.25">
      <c r="A26" s="21" t="s">
        <v>320</v>
      </c>
    </row>
    <row r="27" spans="1:1" x14ac:dyDescent="0.25">
      <c r="A27" s="22" t="s">
        <v>334</v>
      </c>
    </row>
    <row r="28" spans="1:1" x14ac:dyDescent="0.25">
      <c r="A28" s="21" t="s">
        <v>325</v>
      </c>
    </row>
    <row r="29" spans="1:1" x14ac:dyDescent="0.25">
      <c r="A29" s="20" t="s">
        <v>331</v>
      </c>
    </row>
    <row r="30" spans="1:1" x14ac:dyDescent="0.25">
      <c r="A30" s="20" t="s">
        <v>318</v>
      </c>
    </row>
    <row r="31" spans="1:1" x14ac:dyDescent="0.25">
      <c r="A31" s="22" t="s">
        <v>316</v>
      </c>
    </row>
    <row r="32" spans="1:1" x14ac:dyDescent="0.25">
      <c r="A32" s="20" t="s">
        <v>319</v>
      </c>
    </row>
    <row r="33" spans="1:1" x14ac:dyDescent="0.25">
      <c r="A33" s="22" t="s">
        <v>317</v>
      </c>
    </row>
    <row r="34" spans="1:1" x14ac:dyDescent="0.25">
      <c r="A34" s="21" t="s">
        <v>1737</v>
      </c>
    </row>
    <row r="35" spans="1:1" x14ac:dyDescent="0.25">
      <c r="A35" s="21" t="s">
        <v>1738</v>
      </c>
    </row>
    <row r="36" spans="1:1" x14ac:dyDescent="0.25">
      <c r="A36" s="21" t="s">
        <v>1734</v>
      </c>
    </row>
    <row r="37" spans="1:1" x14ac:dyDescent="0.25">
      <c r="A37" s="21" t="s">
        <v>1736</v>
      </c>
    </row>
    <row r="38" spans="1:1" x14ac:dyDescent="0.25">
      <c r="A38" s="20" t="s">
        <v>251</v>
      </c>
    </row>
    <row r="39" spans="1:1" x14ac:dyDescent="0.25">
      <c r="A39" s="20" t="s">
        <v>253</v>
      </c>
    </row>
    <row r="40" spans="1:1" x14ac:dyDescent="0.25">
      <c r="A40" s="21" t="s">
        <v>1700</v>
      </c>
    </row>
    <row r="41" spans="1:1" x14ac:dyDescent="0.25">
      <c r="A41" s="21" t="s">
        <v>254</v>
      </c>
    </row>
    <row r="42" spans="1:1" x14ac:dyDescent="0.25">
      <c r="A42" s="21" t="s">
        <v>1670</v>
      </c>
    </row>
    <row r="43" spans="1:1" x14ac:dyDescent="0.25">
      <c r="A43" s="21" t="s">
        <v>1669</v>
      </c>
    </row>
    <row r="44" spans="1:1" x14ac:dyDescent="0.25">
      <c r="A44" s="23" t="s">
        <v>1668</v>
      </c>
    </row>
    <row r="45" spans="1:1" x14ac:dyDescent="0.25">
      <c r="A45" s="23" t="s">
        <v>1667</v>
      </c>
    </row>
    <row r="46" spans="1:1" x14ac:dyDescent="0.25">
      <c r="A46" s="21" t="s">
        <v>259</v>
      </c>
    </row>
    <row r="47" spans="1:1" x14ac:dyDescent="0.25">
      <c r="A47" s="20" t="s">
        <v>257</v>
      </c>
    </row>
    <row r="48" spans="1:1" x14ac:dyDescent="0.25">
      <c r="A48" s="23" t="s">
        <v>1652</v>
      </c>
    </row>
    <row r="49" spans="1:1" x14ac:dyDescent="0.25">
      <c r="A49" s="23" t="s">
        <v>1650</v>
      </c>
    </row>
    <row r="50" spans="1:1" x14ac:dyDescent="0.25">
      <c r="A50" s="23" t="s">
        <v>1661</v>
      </c>
    </row>
    <row r="51" spans="1:1" x14ac:dyDescent="0.25">
      <c r="A51" s="23" t="s">
        <v>1662</v>
      </c>
    </row>
    <row r="52" spans="1:1" x14ac:dyDescent="0.25">
      <c r="A52" s="23" t="s">
        <v>1658</v>
      </c>
    </row>
    <row r="53" spans="1:1" x14ac:dyDescent="0.25">
      <c r="A53" s="21" t="s">
        <v>1660</v>
      </c>
    </row>
    <row r="54" spans="1:1" x14ac:dyDescent="0.25">
      <c r="A54" s="21" t="s">
        <v>247</v>
      </c>
    </row>
    <row r="55" spans="1:1" x14ac:dyDescent="0.25">
      <c r="A55" s="23" t="s">
        <v>1703</v>
      </c>
    </row>
    <row r="56" spans="1:1" x14ac:dyDescent="0.25">
      <c r="A56" s="23" t="s">
        <v>268</v>
      </c>
    </row>
    <row r="57" spans="1:1" x14ac:dyDescent="0.25">
      <c r="A57" s="21" t="s">
        <v>266</v>
      </c>
    </row>
    <row r="58" spans="1:1" x14ac:dyDescent="0.25">
      <c r="A58" s="23" t="s">
        <v>1728</v>
      </c>
    </row>
    <row r="59" spans="1:1" x14ac:dyDescent="0.25">
      <c r="A59" s="23" t="s">
        <v>1730</v>
      </c>
    </row>
    <row r="60" spans="1:1" x14ac:dyDescent="0.25">
      <c r="A60" s="23" t="s">
        <v>276</v>
      </c>
    </row>
    <row r="61" spans="1:1" x14ac:dyDescent="0.25">
      <c r="A61" s="23" t="s">
        <v>274</v>
      </c>
    </row>
    <row r="62" spans="1:1" x14ac:dyDescent="0.25">
      <c r="A62" s="20" t="s">
        <v>290</v>
      </c>
    </row>
    <row r="63" spans="1:1" x14ac:dyDescent="0.25">
      <c r="A63" s="20" t="s">
        <v>289</v>
      </c>
    </row>
    <row r="64" spans="1:1" x14ac:dyDescent="0.25">
      <c r="A64" s="23" t="s">
        <v>271</v>
      </c>
    </row>
    <row r="65" spans="1:1" x14ac:dyDescent="0.25">
      <c r="A65" s="20" t="s">
        <v>270</v>
      </c>
    </row>
    <row r="66" spans="1:1" x14ac:dyDescent="0.25">
      <c r="A66" s="23" t="s">
        <v>267</v>
      </c>
    </row>
    <row r="67" spans="1:1" x14ac:dyDescent="0.25">
      <c r="A67" s="23" t="s">
        <v>1720</v>
      </c>
    </row>
    <row r="68" spans="1:1" x14ac:dyDescent="0.25">
      <c r="A68" s="23" t="s">
        <v>277</v>
      </c>
    </row>
    <row r="69" spans="1:1" x14ac:dyDescent="0.25">
      <c r="A69" s="23" t="s">
        <v>275</v>
      </c>
    </row>
    <row r="70" spans="1:1" x14ac:dyDescent="0.25">
      <c r="A70" s="20" t="s">
        <v>288</v>
      </c>
    </row>
    <row r="71" spans="1:1" x14ac:dyDescent="0.25">
      <c r="A71" s="20" t="s">
        <v>287</v>
      </c>
    </row>
    <row r="72" spans="1:1" x14ac:dyDescent="0.25">
      <c r="A72" s="23" t="s">
        <v>1718</v>
      </c>
    </row>
    <row r="73" spans="1:1" x14ac:dyDescent="0.25">
      <c r="A73" s="20" t="s">
        <v>1695</v>
      </c>
    </row>
    <row r="74" spans="1:1" x14ac:dyDescent="0.25">
      <c r="A74" s="20" t="s">
        <v>1693</v>
      </c>
    </row>
    <row r="75" spans="1:1" x14ac:dyDescent="0.25">
      <c r="A75" s="20" t="s">
        <v>1691</v>
      </c>
    </row>
    <row r="76" spans="1:1" x14ac:dyDescent="0.25">
      <c r="A76" s="20" t="s">
        <v>1689</v>
      </c>
    </row>
    <row r="77" spans="1:1" x14ac:dyDescent="0.25">
      <c r="A77" s="20" t="s">
        <v>255</v>
      </c>
    </row>
    <row r="78" spans="1:1" x14ac:dyDescent="0.25">
      <c r="A78" s="20" t="s">
        <v>1688</v>
      </c>
    </row>
    <row r="79" spans="1:1" x14ac:dyDescent="0.25">
      <c r="A79" s="20" t="s">
        <v>1687</v>
      </c>
    </row>
    <row r="80" spans="1:1" x14ac:dyDescent="0.25">
      <c r="A80" s="20" t="s">
        <v>1681</v>
      </c>
    </row>
    <row r="81" spans="1:1" x14ac:dyDescent="0.25">
      <c r="A81" s="20" t="s">
        <v>1715</v>
      </c>
    </row>
    <row r="82" spans="1:1" x14ac:dyDescent="0.25">
      <c r="A82" s="20" t="s">
        <v>1649</v>
      </c>
    </row>
    <row r="83" spans="1:1" x14ac:dyDescent="0.25">
      <c r="A83" s="20" t="s">
        <v>260</v>
      </c>
    </row>
    <row r="84" spans="1:1" x14ac:dyDescent="0.25">
      <c r="A84" s="20" t="s">
        <v>258</v>
      </c>
    </row>
    <row r="85" spans="1:1" x14ac:dyDescent="0.25">
      <c r="A85" s="20" t="s">
        <v>1644</v>
      </c>
    </row>
    <row r="86" spans="1:1" x14ac:dyDescent="0.25">
      <c r="A86" s="20" t="s">
        <v>1645</v>
      </c>
    </row>
    <row r="87" spans="1:1" x14ac:dyDescent="0.25">
      <c r="A87" s="20" t="s">
        <v>1641</v>
      </c>
    </row>
    <row r="88" spans="1:1" x14ac:dyDescent="0.25">
      <c r="A88" s="20" t="s">
        <v>1643</v>
      </c>
    </row>
    <row r="89" spans="1:1" x14ac:dyDescent="0.25">
      <c r="A89" s="20" t="s">
        <v>262</v>
      </c>
    </row>
    <row r="90" spans="1:1" x14ac:dyDescent="0.25">
      <c r="A90" s="21" t="s">
        <v>261</v>
      </c>
    </row>
    <row r="91" spans="1:1" x14ac:dyDescent="0.25">
      <c r="A91" s="20" t="s">
        <v>265</v>
      </c>
    </row>
    <row r="92" spans="1:1" x14ac:dyDescent="0.25">
      <c r="A92" s="20" t="s">
        <v>264</v>
      </c>
    </row>
    <row r="93" spans="1:1" x14ac:dyDescent="0.25">
      <c r="A93" s="20" t="s">
        <v>1629</v>
      </c>
    </row>
    <row r="94" spans="1:1" x14ac:dyDescent="0.25">
      <c r="A94" s="20" t="s">
        <v>1633</v>
      </c>
    </row>
    <row r="95" spans="1:1" x14ac:dyDescent="0.25">
      <c r="A95" s="20" t="s">
        <v>1638</v>
      </c>
    </row>
    <row r="96" spans="1:1" x14ac:dyDescent="0.25">
      <c r="A96" s="20" t="s">
        <v>1639</v>
      </c>
    </row>
    <row r="97" spans="1:1" x14ac:dyDescent="0.25">
      <c r="A97" s="24" t="s">
        <v>1640</v>
      </c>
    </row>
    <row r="98" spans="1:1" x14ac:dyDescent="0.25">
      <c r="A98" s="25" t="s">
        <v>1634</v>
      </c>
    </row>
    <row r="99" spans="1:1" x14ac:dyDescent="0.25">
      <c r="A99" s="25" t="s">
        <v>1621</v>
      </c>
    </row>
    <row r="100" spans="1:1" x14ac:dyDescent="0.25">
      <c r="A100" s="24" t="s">
        <v>1617</v>
      </c>
    </row>
    <row r="101" spans="1:1" x14ac:dyDescent="0.25">
      <c r="A101" s="24" t="s">
        <v>1619</v>
      </c>
    </row>
  </sheetData>
  <autoFilter ref="A1:A101" xr:uid="{0BA11EE2-E8D1-43EA-844B-285F3C581F5D}"/>
  <sortState xmlns:xlrd2="http://schemas.microsoft.com/office/spreadsheetml/2017/richdata2" ref="A3:A101">
    <sortCondition ref="A2"/>
  </sortState>
  <conditionalFormatting sqref="A74:A101 A2:A69">
    <cfRule type="cellIs" dxfId="19" priority="18" stopIfTrue="1" operator="equal">
      <formula>0</formula>
    </cfRule>
  </conditionalFormatting>
  <conditionalFormatting sqref="A49:A53 A55">
    <cfRule type="cellIs" dxfId="18" priority="17" stopIfTrue="1" operator="equal">
      <formula>0</formula>
    </cfRule>
  </conditionalFormatting>
  <conditionalFormatting sqref="A2">
    <cfRule type="cellIs" dxfId="17" priority="16" stopIfTrue="1" operator="equal">
      <formula>0</formula>
    </cfRule>
  </conditionalFormatting>
  <conditionalFormatting sqref="A94:A95">
    <cfRule type="cellIs" dxfId="16" priority="15" stopIfTrue="1" operator="equal">
      <formula>0</formula>
    </cfRule>
  </conditionalFormatting>
  <conditionalFormatting sqref="A78">
    <cfRule type="cellIs" dxfId="15" priority="14" stopIfTrue="1" operator="equal">
      <formula>0</formula>
    </cfRule>
  </conditionalFormatting>
  <conditionalFormatting sqref="A54">
    <cfRule type="cellIs" dxfId="14" priority="11" stopIfTrue="1" operator="equal">
      <formula>0</formula>
    </cfRule>
  </conditionalFormatting>
  <conditionalFormatting sqref="A63:A68">
    <cfRule type="cellIs" dxfId="13" priority="13" stopIfTrue="1" operator="equal">
      <formula>0</formula>
    </cfRule>
  </conditionalFormatting>
  <conditionalFormatting sqref="A82:A87">
    <cfRule type="cellIs" dxfId="12" priority="12" stopIfTrue="1" operator="equal">
      <formula>0</formula>
    </cfRule>
  </conditionalFormatting>
  <conditionalFormatting sqref="A74:A101 A2:A69">
    <cfRule type="duplicateValues" dxfId="11" priority="10" stopIfTrue="1"/>
  </conditionalFormatting>
  <conditionalFormatting sqref="A70">
    <cfRule type="cellIs" dxfId="10" priority="9" stopIfTrue="1" operator="equal">
      <formula>0</formula>
    </cfRule>
  </conditionalFormatting>
  <conditionalFormatting sqref="A70">
    <cfRule type="duplicateValues" dxfId="9" priority="8" stopIfTrue="1"/>
  </conditionalFormatting>
  <conditionalFormatting sqref="A71">
    <cfRule type="cellIs" dxfId="8" priority="7" stopIfTrue="1" operator="equal">
      <formula>0</formula>
    </cfRule>
  </conditionalFormatting>
  <conditionalFormatting sqref="A71">
    <cfRule type="duplicateValues" dxfId="7" priority="6" stopIfTrue="1"/>
  </conditionalFormatting>
  <conditionalFormatting sqref="A72">
    <cfRule type="cellIs" dxfId="6" priority="5" stopIfTrue="1" operator="equal">
      <formula>0</formula>
    </cfRule>
  </conditionalFormatting>
  <conditionalFormatting sqref="A72">
    <cfRule type="duplicateValues" dxfId="5" priority="4" stopIfTrue="1"/>
  </conditionalFormatting>
  <conditionalFormatting sqref="A73">
    <cfRule type="cellIs" dxfId="4" priority="3" stopIfTrue="1" operator="equal">
      <formula>0</formula>
    </cfRule>
  </conditionalFormatting>
  <conditionalFormatting sqref="A73">
    <cfRule type="duplicateValues" dxfId="3" priority="2" stopIfTrue="1"/>
  </conditionalFormatting>
  <conditionalFormatting sqref="A94:A95">
    <cfRule type="duplicateValues" dxfId="2" priority="19" stopIfTrue="1"/>
  </conditionalFormatting>
  <conditionalFormatting sqref="A2:A101">
    <cfRule type="duplicateValues" dxfId="1" priority="24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68C89-602A-4450-B316-94B81979B1EB}">
  <sheetPr codeName="Sheet2"/>
  <dimension ref="A1:AD137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41.1406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8554687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 bestFit="1" customWidth="1"/>
    <col min="10" max="10" width="7.1406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24.5703125" style="9" bestFit="1" customWidth="1"/>
    <col min="15" max="15" width="8.140625" style="60" bestFit="1" customWidth="1"/>
    <col min="16" max="16" width="16.8554687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 bestFit="1" customWidth="1"/>
    <col min="21" max="21" width="7.1406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24.5703125" style="9" bestFit="1" customWidth="1"/>
    <col min="26" max="26" width="85" style="8" customWidth="1"/>
    <col min="27" max="27" width="8.85546875" style="8" bestFit="1" customWidth="1"/>
    <col min="28" max="28" width="20.28515625" style="8" bestFit="1" customWidth="1"/>
    <col min="29" max="29" width="9.85546875" style="8" bestFit="1" customWidth="1"/>
    <col min="30" max="16384" width="9.140625" style="8"/>
  </cols>
  <sheetData>
    <row r="1" spans="1:30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30" x14ac:dyDescent="0.25">
      <c r="A2" s="8" t="s">
        <v>1859</v>
      </c>
      <c r="B2" s="8" t="s">
        <v>1852</v>
      </c>
      <c r="C2" s="59" t="str">
        <f>VLOOKUP(MID(E2,1,2),DATA!$B$2:$C$10,2,FALSE)</f>
        <v>FF04</v>
      </c>
      <c r="D2" s="8" t="str">
        <f>VLOOKUP(MID(E2,13,2),DATA!$M$2:$N$16,2,FALSE)</f>
        <v>Liquid Metal</v>
      </c>
      <c r="E2" s="66" t="s">
        <v>324</v>
      </c>
      <c r="F2" s="18" cm="1">
        <f t="array" ref="F2">SUMPRODUCT(1*('All Skus'!$C$2:$C$951=$E2),'All Skus'!$D$2:$D$951)</f>
        <v>2</v>
      </c>
      <c r="G2" s="12" t="str">
        <f>VLOOKUP(MID(E2,4,1),DATA!$F$2:$G$16,2,FALSE)</f>
        <v>20"</v>
      </c>
      <c r="H2" s="12" t="str">
        <f>VLOOKUP(MID(E2,5,3),DATA!$H$2:$I$16,2,FALSE)</f>
        <v>9.0"</v>
      </c>
      <c r="I2" s="12" t="str">
        <f t="shared" ref="I2:I12" si="0">MID(E2,8,2)</f>
        <v>25</v>
      </c>
      <c r="J2" s="12" t="str">
        <f>VLOOKUP(MID(E2,10,3),DATA!$J$2:$L$16,2,FALSE)</f>
        <v>5x120</v>
      </c>
      <c r="K2" s="12">
        <f>VLOOKUP(MID(E2,10,3),DATA!$J$2:$L$16,3,FALSE)</f>
        <v>72.599999999999994</v>
      </c>
      <c r="L2" s="8" t="str">
        <f>VLOOKUP(MID(E2,3,1),DATA!$D$2:$E$16,2,FALSE)</f>
        <v>Medium Offset</v>
      </c>
      <c r="M2" s="8">
        <v>25.8</v>
      </c>
      <c r="N2" s="9" t="s">
        <v>39</v>
      </c>
      <c r="O2" s="60" t="str">
        <f>VLOOKUP(MID(P2,1,2),DATA!$B$2:$C$10,2,FALSE)</f>
        <v>FF04</v>
      </c>
      <c r="P2" s="66" t="s">
        <v>325</v>
      </c>
      <c r="Q2" s="18" cm="1">
        <f t="array" ref="Q2">SUMPRODUCT(1*('All Skus'!$C$2:$C$951=$P2),'All Skus'!$D$2:$D$951)</f>
        <v>29</v>
      </c>
      <c r="R2" s="12" t="str">
        <f>VLOOKUP(MID(P2,4,1),DATA!$F$2:$G$16,2,FALSE)</f>
        <v>20"</v>
      </c>
      <c r="S2" s="12" t="str">
        <f>VLOOKUP(MID(P2,5,3),DATA!$H$2:$I$16,2,FALSE)</f>
        <v>10.5"</v>
      </c>
      <c r="T2" s="12" t="str">
        <f t="shared" ref="T2:T12" si="1">MID(P2,8,2)</f>
        <v>26</v>
      </c>
      <c r="U2" s="12" t="str">
        <f>VLOOKUP(MID(P2,10,3),DATA!$J$2:$L$16,2,FALSE)</f>
        <v>5x120</v>
      </c>
      <c r="V2" s="12">
        <f>VLOOKUP(MID(P2,10,3),DATA!$J$2:$L$16,3,FALSE)</f>
        <v>72.599999999999994</v>
      </c>
      <c r="W2" s="8" t="str">
        <f>VLOOKUP(MID(P2,3,1),DATA!$D$2:$E$16,2,FALSE)</f>
        <v>Low Offset</v>
      </c>
      <c r="X2" s="8">
        <v>25.2</v>
      </c>
      <c r="Y2" s="9" t="s">
        <v>44</v>
      </c>
      <c r="AA2" s="8" t="s">
        <v>71</v>
      </c>
      <c r="AB2" s="8" t="s">
        <v>1803</v>
      </c>
    </row>
    <row r="3" spans="1:30" x14ac:dyDescent="0.25">
      <c r="A3" s="8" t="s">
        <v>1860</v>
      </c>
      <c r="B3" s="8" t="s">
        <v>1851</v>
      </c>
      <c r="C3" s="59" t="str">
        <f>VLOOKUP(MID(E3,1,2),DATA!$B$2:$C$10,2,FALSE)</f>
        <v>FF04</v>
      </c>
      <c r="D3" s="8" t="str">
        <f>VLOOKUP(MID(E3,13,2),DATA!$M$2:$N$16,2,FALSE)</f>
        <v>Liquid Metal</v>
      </c>
      <c r="E3" s="66" t="s">
        <v>322</v>
      </c>
      <c r="F3" s="18" cm="1">
        <f t="array" ref="F3">SUMPRODUCT(1*('All Skus'!$C$2:$C$951=$E3),'All Skus'!$D$2:$D$951)</f>
        <v>1</v>
      </c>
      <c r="G3" s="12" t="str">
        <f>VLOOKUP(MID(E3,4,1),DATA!$F$2:$G$16,2,FALSE)</f>
        <v>19"</v>
      </c>
      <c r="H3" s="12" t="str">
        <f>VLOOKUP(MID(E3,5,3),DATA!$H$2:$I$16,2,FALSE)</f>
        <v>8.5"</v>
      </c>
      <c r="I3" s="12" t="str">
        <f t="shared" si="0"/>
        <v>40</v>
      </c>
      <c r="J3" s="12" t="str">
        <f>VLOOKUP(MID(E3,10,3),DATA!$J$2:$L$16,2,FALSE)</f>
        <v>5x120</v>
      </c>
      <c r="K3" s="12">
        <f>VLOOKUP(MID(E3,10,3),DATA!$J$2:$L$16,3,FALSE)</f>
        <v>72.599999999999994</v>
      </c>
      <c r="L3" s="8" t="str">
        <f>VLOOKUP(MID(E3,3,1),DATA!$D$2:$E$16,2,FALSE)</f>
        <v>High Offset</v>
      </c>
      <c r="M3" s="8">
        <v>23.4</v>
      </c>
      <c r="N3" s="9" t="s">
        <v>141</v>
      </c>
      <c r="O3" s="60" t="str">
        <f>VLOOKUP(MID(P3,1,2),DATA!$B$2:$C$10,2,FALSE)</f>
        <v>FF04</v>
      </c>
      <c r="P3" s="66" t="s">
        <v>323</v>
      </c>
      <c r="Q3" s="18" cm="1">
        <f t="array" ref="Q3">SUMPRODUCT(1*('All Skus'!$C$2:$C$951=$P3),'All Skus'!$D$2:$D$951)</f>
        <v>5</v>
      </c>
      <c r="R3" s="12" t="str">
        <f>VLOOKUP(MID(P3,4,1),DATA!$F$2:$G$16,2,FALSE)</f>
        <v>19"</v>
      </c>
      <c r="S3" s="12" t="str">
        <f>VLOOKUP(MID(P3,5,3),DATA!$H$2:$I$16,2,FALSE)</f>
        <v>9.0"</v>
      </c>
      <c r="T3" s="12" t="str">
        <f t="shared" si="1"/>
        <v>44</v>
      </c>
      <c r="U3" s="12" t="str">
        <f>VLOOKUP(MID(P3,10,3),DATA!$J$2:$L$16,2,FALSE)</f>
        <v>5x120</v>
      </c>
      <c r="V3" s="12">
        <f>VLOOKUP(MID(P3,10,3),DATA!$J$2:$L$16,3,FALSE)</f>
        <v>72.599999999999994</v>
      </c>
      <c r="W3" s="8" t="str">
        <f>VLOOKUP(MID(P3,3,1),DATA!$D$2:$E$16,2,FALSE)</f>
        <v>Medium Offset</v>
      </c>
      <c r="X3" s="8">
        <v>21.2</v>
      </c>
      <c r="Y3" s="9" t="s">
        <v>263</v>
      </c>
      <c r="AA3" s="8" t="s">
        <v>71</v>
      </c>
      <c r="AB3" s="8" t="s">
        <v>1803</v>
      </c>
      <c r="AD3" s="8" t="s">
        <v>4</v>
      </c>
    </row>
    <row r="4" spans="1:30" x14ac:dyDescent="0.25">
      <c r="A4" s="8" t="s">
        <v>1860</v>
      </c>
      <c r="B4" s="8" t="s">
        <v>1851</v>
      </c>
      <c r="C4" s="59" t="str">
        <f>VLOOKUP(MID(E4,1,2),DATA!$B$2:$C$10,2,FALSE)</f>
        <v>FF04</v>
      </c>
      <c r="D4" s="8" t="str">
        <f>VLOOKUP(MID(E4,13,2),DATA!$M$2:$N$16,2,FALSE)</f>
        <v>Liquid Metal</v>
      </c>
      <c r="E4" s="66" t="s">
        <v>322</v>
      </c>
      <c r="F4" s="18" cm="1">
        <f t="array" ref="F4">SUMPRODUCT(1*('All Skus'!$C$2:$C$951=$E4),'All Skus'!$D$2:$D$951)</f>
        <v>1</v>
      </c>
      <c r="G4" s="12" t="str">
        <f>VLOOKUP(MID(E4,4,1),DATA!$F$2:$G$16,2,FALSE)</f>
        <v>19"</v>
      </c>
      <c r="H4" s="12" t="str">
        <f>VLOOKUP(MID(E4,5,3),DATA!$H$2:$I$16,2,FALSE)</f>
        <v>8.5"</v>
      </c>
      <c r="I4" s="12" t="str">
        <f t="shared" si="0"/>
        <v>40</v>
      </c>
      <c r="J4" s="12" t="str">
        <f>VLOOKUP(MID(E4,10,3),DATA!$J$2:$L$16,2,FALSE)</f>
        <v>5x120</v>
      </c>
      <c r="K4" s="12">
        <f>VLOOKUP(MID(E4,10,3),DATA!$J$2:$L$16,3,FALSE)</f>
        <v>72.599999999999994</v>
      </c>
      <c r="L4" s="8" t="str">
        <f>VLOOKUP(MID(E4,3,1),DATA!$D$2:$E$16,2,FALSE)</f>
        <v>High Offset</v>
      </c>
      <c r="M4" s="8">
        <v>23.4</v>
      </c>
      <c r="N4" s="9" t="s">
        <v>141</v>
      </c>
      <c r="O4" s="60" t="str">
        <f>VLOOKUP(MID(P4,1,2),DATA!$B$2:$C$10,2,FALSE)</f>
        <v>FF04</v>
      </c>
      <c r="P4" s="66" t="s">
        <v>323</v>
      </c>
      <c r="Q4" s="18" cm="1">
        <f t="array" ref="Q4">SUMPRODUCT(1*('All Skus'!$C$2:$C$951=$P4),'All Skus'!$D$2:$D$951)</f>
        <v>5</v>
      </c>
      <c r="R4" s="12" t="str">
        <f>VLOOKUP(MID(P4,4,1),DATA!$F$2:$G$16,2,FALSE)</f>
        <v>19"</v>
      </c>
      <c r="S4" s="12" t="str">
        <f>VLOOKUP(MID(P4,5,3),DATA!$H$2:$I$16,2,FALSE)</f>
        <v>9.0"</v>
      </c>
      <c r="T4" s="12" t="str">
        <f t="shared" si="1"/>
        <v>44</v>
      </c>
      <c r="U4" s="12" t="str">
        <f>VLOOKUP(MID(P4,10,3),DATA!$J$2:$L$16,2,FALSE)</f>
        <v>5x120</v>
      </c>
      <c r="V4" s="12">
        <f>VLOOKUP(MID(P4,10,3),DATA!$J$2:$L$16,3,FALSE)</f>
        <v>72.599999999999994</v>
      </c>
      <c r="W4" s="8" t="str">
        <f>VLOOKUP(MID(P4,3,1),DATA!$D$2:$E$16,2,FALSE)</f>
        <v>Medium Offset</v>
      </c>
      <c r="X4" s="8">
        <v>21.2</v>
      </c>
      <c r="Y4" s="9" t="s">
        <v>263</v>
      </c>
      <c r="AA4" s="8" t="s">
        <v>71</v>
      </c>
      <c r="AB4" s="8" t="s">
        <v>1803</v>
      </c>
      <c r="AD4" s="8" t="s">
        <v>4</v>
      </c>
    </row>
    <row r="5" spans="1:30" x14ac:dyDescent="0.25">
      <c r="A5" s="8" t="s">
        <v>1861</v>
      </c>
      <c r="B5" s="8" t="s">
        <v>1853</v>
      </c>
      <c r="C5" s="59" t="str">
        <f>VLOOKUP(MID(E5,1,2),DATA!$B$2:$C$10,2,FALSE)</f>
        <v>FF04</v>
      </c>
      <c r="D5" s="8" t="str">
        <f>VLOOKUP(MID(E5,13,2),DATA!$M$2:$N$16,2,FALSE)</f>
        <v>Liquid Metal</v>
      </c>
      <c r="E5" s="66" t="s">
        <v>322</v>
      </c>
      <c r="F5" s="18" cm="1">
        <f t="array" ref="F5">SUMPRODUCT(1*('All Skus'!$C$2:$C$951=$E5),'All Skus'!$D$2:$D$951)</f>
        <v>1</v>
      </c>
      <c r="G5" s="12" t="str">
        <f>VLOOKUP(MID(E5,4,1),DATA!$F$2:$G$16,2,FALSE)</f>
        <v>19"</v>
      </c>
      <c r="H5" s="12" t="str">
        <f>VLOOKUP(MID(E5,5,3),DATA!$H$2:$I$16,2,FALSE)</f>
        <v>8.5"</v>
      </c>
      <c r="I5" s="12" t="str">
        <f t="shared" si="0"/>
        <v>40</v>
      </c>
      <c r="J5" s="12" t="str">
        <f>VLOOKUP(MID(E5,10,3),DATA!$J$2:$L$16,2,FALSE)</f>
        <v>5x120</v>
      </c>
      <c r="K5" s="12">
        <f>VLOOKUP(MID(E5,10,3),DATA!$J$2:$L$16,3,FALSE)</f>
        <v>72.599999999999994</v>
      </c>
      <c r="L5" s="8" t="str">
        <f>VLOOKUP(MID(E5,3,1),DATA!$D$2:$E$16,2,FALSE)</f>
        <v>High Offset</v>
      </c>
      <c r="M5" s="8">
        <v>23.4</v>
      </c>
      <c r="N5" s="9" t="s">
        <v>141</v>
      </c>
      <c r="O5" s="60" t="str">
        <f>VLOOKUP(MID(P5,1,2),DATA!$B$2:$C$10,2,FALSE)</f>
        <v>FF04</v>
      </c>
      <c r="P5" s="66" t="s">
        <v>323</v>
      </c>
      <c r="Q5" s="18" cm="1">
        <f t="array" ref="Q5">SUMPRODUCT(1*('All Skus'!$C$2:$C$951=$P5),'All Skus'!$D$2:$D$951)</f>
        <v>5</v>
      </c>
      <c r="R5" s="12" t="str">
        <f>VLOOKUP(MID(P5,4,1),DATA!$F$2:$G$16,2,FALSE)</f>
        <v>19"</v>
      </c>
      <c r="S5" s="12" t="str">
        <f>VLOOKUP(MID(P5,5,3),DATA!$H$2:$I$16,2,FALSE)</f>
        <v>9.0"</v>
      </c>
      <c r="T5" s="12" t="str">
        <f t="shared" si="1"/>
        <v>44</v>
      </c>
      <c r="U5" s="12" t="str">
        <f>VLOOKUP(MID(P5,10,3),DATA!$J$2:$L$16,2,FALSE)</f>
        <v>5x120</v>
      </c>
      <c r="V5" s="12">
        <f>VLOOKUP(MID(P5,10,3),DATA!$J$2:$L$16,3,FALSE)</f>
        <v>72.599999999999994</v>
      </c>
      <c r="W5" s="8" t="str">
        <f>VLOOKUP(MID(P5,3,1),DATA!$D$2:$E$16,2,FALSE)</f>
        <v>Medium Offset</v>
      </c>
      <c r="X5" s="8">
        <v>21.2</v>
      </c>
      <c r="Y5" s="9" t="s">
        <v>263</v>
      </c>
      <c r="AA5" s="8" t="s">
        <v>71</v>
      </c>
      <c r="AB5" s="8" t="s">
        <v>1804</v>
      </c>
      <c r="AD5" s="8" t="s">
        <v>4</v>
      </c>
    </row>
    <row r="6" spans="1:30" x14ac:dyDescent="0.25">
      <c r="A6" s="8" t="s">
        <v>1862</v>
      </c>
      <c r="B6" s="68" t="s">
        <v>1854</v>
      </c>
      <c r="C6" s="59" t="str">
        <f>VLOOKUP(MID(E6,1,2),DATA!$B$2:$C$10,2,FALSE)</f>
        <v>FF11</v>
      </c>
      <c r="D6" s="8" t="str">
        <f>VLOOKUP(MID(E6,13,2),DATA!$M$2:$N$16,2,FALSE)</f>
        <v>Liquid Metal</v>
      </c>
      <c r="E6" s="66" t="s">
        <v>395</v>
      </c>
      <c r="F6" s="18" cm="1">
        <f t="array" ref="F6">SUMPRODUCT(1*('All Skus'!$C$2:$C$951=$E6),'All Skus'!$D$2:$D$951)</f>
        <v>28</v>
      </c>
      <c r="G6" s="12" t="str">
        <f>VLOOKUP(MID(E6,4,1),DATA!$F$2:$G$16,2,FALSE)</f>
        <v>19"</v>
      </c>
      <c r="H6" s="12" t="str">
        <f>VLOOKUP(MID(E6,5,3),DATA!$H$2:$I$16,2,FALSE)</f>
        <v>8.5"</v>
      </c>
      <c r="I6" s="12" t="str">
        <f t="shared" si="0"/>
        <v>30</v>
      </c>
      <c r="J6" s="12" t="str">
        <f>VLOOKUP(MID(E6,10,3),DATA!$J$2:$L$16,2,FALSE)</f>
        <v>5x120</v>
      </c>
      <c r="K6" s="12">
        <f>VLOOKUP(MID(E6,10,3),DATA!$J$2:$L$16,3,FALSE)</f>
        <v>72.599999999999994</v>
      </c>
      <c r="L6" s="8" t="str">
        <f>VLOOKUP(MID(E6,3,1),DATA!$D$2:$E$16,2,FALSE)</f>
        <v>Medium Offset</v>
      </c>
      <c r="N6" s="9" t="s">
        <v>90</v>
      </c>
      <c r="O6" s="60" t="str">
        <f>VLOOKUP(MID(P6,1,2),DATA!$B$2:$C$10,2,FALSE)</f>
        <v>FF11</v>
      </c>
      <c r="P6" s="66" t="s">
        <v>403</v>
      </c>
      <c r="Q6" s="18" cm="1">
        <f t="array" ref="Q6">SUMPRODUCT(1*('All Skus'!$C$2:$C$951=$P6),'All Skus'!$D$2:$D$951)</f>
        <v>34</v>
      </c>
      <c r="R6" s="12" t="str">
        <f>VLOOKUP(MID(P6,4,1),DATA!$F$2:$G$16,2,FALSE)</f>
        <v>19"</v>
      </c>
      <c r="S6" s="12" t="str">
        <f>VLOOKUP(MID(P6,5,3),DATA!$H$2:$I$16,2,FALSE)</f>
        <v>9.5"</v>
      </c>
      <c r="T6" s="12" t="str">
        <f t="shared" si="1"/>
        <v>42</v>
      </c>
      <c r="U6" s="12" t="str">
        <f>VLOOKUP(MID(P6,10,3),DATA!$J$2:$L$16,2,FALSE)</f>
        <v>5x120</v>
      </c>
      <c r="V6" s="12">
        <f>VLOOKUP(MID(P6,10,3),DATA!$J$2:$L$16,3,FALSE)</f>
        <v>72.599999999999994</v>
      </c>
      <c r="W6" s="8" t="str">
        <f>VLOOKUP(MID(P6,3,1),DATA!$D$2:$E$16,2,FALSE)</f>
        <v>Medium Offset</v>
      </c>
      <c r="Y6" s="9" t="s">
        <v>91</v>
      </c>
      <c r="AA6" s="8" t="s">
        <v>71</v>
      </c>
      <c r="AB6" s="8" t="s">
        <v>1803</v>
      </c>
      <c r="AD6" s="8" t="s">
        <v>4</v>
      </c>
    </row>
    <row r="7" spans="1:30" x14ac:dyDescent="0.25">
      <c r="A7" s="8" t="s">
        <v>1863</v>
      </c>
      <c r="B7" s="8" t="s">
        <v>1841</v>
      </c>
      <c r="C7" s="59" t="str">
        <f>VLOOKUP(MID(E7,1,2),DATA!$B$2:$C$10,2,FALSE)</f>
        <v>FF04</v>
      </c>
      <c r="D7" s="8" t="str">
        <f>VLOOKUP(MID(E7,13,2),DATA!$M$2:$N$16,2,FALSE)</f>
        <v>Liquid Metal</v>
      </c>
      <c r="E7" s="66" t="s">
        <v>339</v>
      </c>
      <c r="F7" s="18" cm="1">
        <f t="array" ref="F7">SUMPRODUCT(1*('All Skus'!$C$2:$C$951=$E7),'All Skus'!$D$2:$D$951)</f>
        <v>2</v>
      </c>
      <c r="G7" s="12" t="str">
        <f>VLOOKUP(MID(E7,4,1),DATA!$F$2:$G$16,2,FALSE)</f>
        <v>20"</v>
      </c>
      <c r="H7" s="12" t="str">
        <f>VLOOKUP(MID(E7,5,3),DATA!$H$2:$I$16,2,FALSE)</f>
        <v>8.5"</v>
      </c>
      <c r="I7" s="12" t="str">
        <f t="shared" si="0"/>
        <v>30</v>
      </c>
      <c r="J7" s="12" t="str">
        <f>VLOOKUP(MID(E7,10,3),DATA!$J$2:$L$16,2,FALSE)</f>
        <v>5x120</v>
      </c>
      <c r="K7" s="12">
        <f>VLOOKUP(MID(E7,10,3),DATA!$J$2:$L$16,3,FALSE)</f>
        <v>72.599999999999994</v>
      </c>
      <c r="L7" s="8" t="str">
        <f>VLOOKUP(MID(E7,3,1),DATA!$D$2:$E$16,2,FALSE)</f>
        <v>Medium Offset</v>
      </c>
      <c r="M7" s="8">
        <v>23</v>
      </c>
      <c r="N7" s="9" t="s">
        <v>108</v>
      </c>
      <c r="O7" s="60" t="str">
        <f>VLOOKUP(MID(P7,1,2),DATA!$B$2:$C$10,2,FALSE)</f>
        <v>FF04</v>
      </c>
      <c r="P7" s="66" t="s">
        <v>341</v>
      </c>
      <c r="Q7" s="18" cm="1">
        <f t="array" ref="Q7">SUMPRODUCT(1*('All Skus'!$C$2:$C$951=$P7),'All Skus'!$D$2:$D$951)</f>
        <v>27</v>
      </c>
      <c r="R7" s="12" t="str">
        <f>VLOOKUP(MID(P7,4,1),DATA!$F$2:$G$16,2,FALSE)</f>
        <v>20"</v>
      </c>
      <c r="S7" s="12" t="str">
        <f>VLOOKUP(MID(P7,5,3),DATA!$H$2:$I$16,2,FALSE)</f>
        <v>9.5"</v>
      </c>
      <c r="T7" s="12" t="str">
        <f t="shared" si="1"/>
        <v>42</v>
      </c>
      <c r="U7" s="12" t="str">
        <f>VLOOKUP(MID(P7,10,3),DATA!$J$2:$L$16,2,FALSE)</f>
        <v>5x120</v>
      </c>
      <c r="V7" s="12">
        <f>VLOOKUP(MID(P7,10,3),DATA!$J$2:$L$16,3,FALSE)</f>
        <v>72.599999999999994</v>
      </c>
      <c r="W7" s="8" t="str">
        <f>VLOOKUP(MID(P7,3,1),DATA!$D$2:$E$16,2,FALSE)</f>
        <v>Medium Offset</v>
      </c>
      <c r="X7" s="8">
        <v>24</v>
      </c>
      <c r="Y7" s="9" t="s">
        <v>96</v>
      </c>
      <c r="AA7" s="8" t="s">
        <v>71</v>
      </c>
      <c r="AB7" s="8" t="s">
        <v>1804</v>
      </c>
      <c r="AD7" s="8" t="s">
        <v>4</v>
      </c>
    </row>
    <row r="8" spans="1:30" x14ac:dyDescent="0.25">
      <c r="A8" s="8" t="s">
        <v>1863</v>
      </c>
      <c r="B8" s="8" t="s">
        <v>1841</v>
      </c>
      <c r="C8" s="59" t="str">
        <f>VLOOKUP(MID(E8,1,2),DATA!$B$2:$C$10,2,FALSE)</f>
        <v>FF10</v>
      </c>
      <c r="D8" s="8" t="str">
        <f>VLOOKUP(MID(E8,13,2),DATA!$M$2:$N$16,2,FALSE)</f>
        <v>Liquid Metal</v>
      </c>
      <c r="E8" s="66" t="s">
        <v>104</v>
      </c>
      <c r="F8" s="18" cm="1">
        <f t="array" ref="F8">SUMPRODUCT(1*('All Skus'!$C$2:$C$951=$E8),'All Skus'!$D$2:$D$951)</f>
        <v>23</v>
      </c>
      <c r="G8" s="12" t="str">
        <f>VLOOKUP(MID(E8,4,1),DATA!$F$2:$G$16,2,FALSE)</f>
        <v>20"</v>
      </c>
      <c r="H8" s="12" t="str">
        <f>VLOOKUP(MID(E8,5,3),DATA!$H$2:$I$16,2,FALSE)</f>
        <v>8.5"</v>
      </c>
      <c r="I8" s="12" t="str">
        <f t="shared" si="0"/>
        <v>30</v>
      </c>
      <c r="J8" s="12" t="str">
        <f>VLOOKUP(MID(E8,10,3),DATA!$J$2:$L$16,2,FALSE)</f>
        <v>5x120</v>
      </c>
      <c r="K8" s="12">
        <f>VLOOKUP(MID(E8,10,3),DATA!$J$2:$L$16,3,FALSE)</f>
        <v>72.599999999999994</v>
      </c>
      <c r="L8" s="8" t="str">
        <f>VLOOKUP(MID(E8,3,1),DATA!$D$2:$E$16,2,FALSE)</f>
        <v>Medium Offset</v>
      </c>
      <c r="N8" s="9" t="s">
        <v>108</v>
      </c>
      <c r="O8" s="60" t="str">
        <f>VLOOKUP(MID(P8,1,2),DATA!$B$2:$C$10,2,FALSE)</f>
        <v>FF10</v>
      </c>
      <c r="P8" s="66" t="s">
        <v>106</v>
      </c>
      <c r="Q8" s="18" cm="1">
        <f t="array" ref="Q8">SUMPRODUCT(1*('All Skus'!$C$2:$C$951=$P8),'All Skus'!$D$2:$D$951)</f>
        <v>-1</v>
      </c>
      <c r="R8" s="12" t="str">
        <f>VLOOKUP(MID(P8,4,1),DATA!$F$2:$G$16,2,FALSE)</f>
        <v>20"</v>
      </c>
      <c r="S8" s="12" t="str">
        <f>VLOOKUP(MID(P8,5,3),DATA!$H$2:$I$16,2,FALSE)</f>
        <v>9.5"</v>
      </c>
      <c r="T8" s="12" t="str">
        <f t="shared" si="1"/>
        <v>42</v>
      </c>
      <c r="U8" s="12" t="str">
        <f>VLOOKUP(MID(P8,10,3),DATA!$J$2:$L$16,2,FALSE)</f>
        <v>5x120</v>
      </c>
      <c r="V8" s="12">
        <f>VLOOKUP(MID(P8,10,3),DATA!$J$2:$L$16,3,FALSE)</f>
        <v>72.599999999999994</v>
      </c>
      <c r="W8" s="8" t="str">
        <f>VLOOKUP(MID(P8,3,1),DATA!$D$2:$E$16,2,FALSE)</f>
        <v>Medium Offset</v>
      </c>
      <c r="Y8" s="9" t="s">
        <v>96</v>
      </c>
      <c r="AA8" s="8" t="s">
        <v>71</v>
      </c>
      <c r="AB8" s="8" t="s">
        <v>1804</v>
      </c>
      <c r="AD8" s="8" t="s">
        <v>4</v>
      </c>
    </row>
    <row r="9" spans="1:30" x14ac:dyDescent="0.25">
      <c r="A9" s="8" t="s">
        <v>1863</v>
      </c>
      <c r="B9" s="8" t="s">
        <v>1841</v>
      </c>
      <c r="C9" s="59" t="str">
        <f>VLOOKUP(MID(E9,1,2),DATA!$B$2:$C$10,2,FALSE)</f>
        <v>FF11</v>
      </c>
      <c r="D9" s="8" t="str">
        <f>VLOOKUP(MID(E9,13,2),DATA!$M$2:$N$16,2,FALSE)</f>
        <v>Liquid Metal</v>
      </c>
      <c r="E9" s="66" t="s">
        <v>395</v>
      </c>
      <c r="F9" s="18" cm="1">
        <f t="array" ref="F9">SUMPRODUCT(1*('All Skus'!$C$2:$C$951=$E9),'All Skus'!$D$2:$D$951)</f>
        <v>28</v>
      </c>
      <c r="G9" s="12" t="str">
        <f>VLOOKUP(MID(E9,4,1),DATA!$F$2:$G$16,2,FALSE)</f>
        <v>19"</v>
      </c>
      <c r="H9" s="12" t="str">
        <f>VLOOKUP(MID(E9,5,3),DATA!$H$2:$I$16,2,FALSE)</f>
        <v>8.5"</v>
      </c>
      <c r="I9" s="12" t="str">
        <f t="shared" si="0"/>
        <v>30</v>
      </c>
      <c r="J9" s="12" t="str">
        <f>VLOOKUP(MID(E9,10,3),DATA!$J$2:$L$16,2,FALSE)</f>
        <v>5x120</v>
      </c>
      <c r="K9" s="12">
        <f>VLOOKUP(MID(E9,10,3),DATA!$J$2:$L$16,3,FALSE)</f>
        <v>72.599999999999994</v>
      </c>
      <c r="L9" s="8" t="str">
        <f>VLOOKUP(MID(E9,3,1),DATA!$D$2:$E$16,2,FALSE)</f>
        <v>Medium Offset</v>
      </c>
      <c r="N9" s="9" t="s">
        <v>89</v>
      </c>
      <c r="O9" s="60" t="str">
        <f>VLOOKUP(MID(P9,1,2),DATA!$B$2:$C$10,2,FALSE)</f>
        <v>FF11</v>
      </c>
      <c r="P9" s="66" t="s">
        <v>403</v>
      </c>
      <c r="Q9" s="18" cm="1">
        <f t="array" ref="Q9">SUMPRODUCT(1*('All Skus'!$C$2:$C$951=$P9),'All Skus'!$D$2:$D$951)</f>
        <v>34</v>
      </c>
      <c r="R9" s="12" t="str">
        <f>VLOOKUP(MID(P9,4,1),DATA!$F$2:$G$16,2,FALSE)</f>
        <v>19"</v>
      </c>
      <c r="S9" s="12" t="str">
        <f>VLOOKUP(MID(P9,5,3),DATA!$H$2:$I$16,2,FALSE)</f>
        <v>9.5"</v>
      </c>
      <c r="T9" s="12" t="str">
        <f t="shared" si="1"/>
        <v>42</v>
      </c>
      <c r="U9" s="12" t="str">
        <f>VLOOKUP(MID(P9,10,3),DATA!$J$2:$L$16,2,FALSE)</f>
        <v>5x120</v>
      </c>
      <c r="V9" s="12">
        <f>VLOOKUP(MID(P9,10,3),DATA!$J$2:$L$16,3,FALSE)</f>
        <v>72.599999999999994</v>
      </c>
      <c r="W9" s="8" t="str">
        <f>VLOOKUP(MID(P9,3,1),DATA!$D$2:$E$16,2,FALSE)</f>
        <v>Medium Offset</v>
      </c>
      <c r="Y9" s="9" t="s">
        <v>18</v>
      </c>
      <c r="AA9" s="8" t="s">
        <v>71</v>
      </c>
      <c r="AB9" s="8" t="s">
        <v>1804</v>
      </c>
      <c r="AD9" s="8" t="s">
        <v>4</v>
      </c>
    </row>
    <row r="10" spans="1:30" x14ac:dyDescent="0.25">
      <c r="A10" s="8" t="s">
        <v>2132</v>
      </c>
      <c r="B10" s="31" t="s">
        <v>2107</v>
      </c>
      <c r="C10" s="59" t="str">
        <f>VLOOKUP(MID(E10,1,2),DATA!$B$2:$C$10,2,FALSE)</f>
        <v>FF01</v>
      </c>
      <c r="D10" s="8" t="str">
        <f>VLOOKUP(MID(E10,13,2),DATA!$M$2:$N$16,2,FALSE)</f>
        <v>Tarmac</v>
      </c>
      <c r="E10" s="66" t="s">
        <v>159</v>
      </c>
      <c r="F10" s="18" cm="1">
        <f t="array" ref="F10">SUMPRODUCT(1*('All Skus'!$C$2:$C$951=$E10),'All Skus'!$D$2:$D$951)</f>
        <v>0</v>
      </c>
      <c r="G10" s="12" t="str">
        <f>VLOOKUP(MID(E10,4,1),DATA!$F$2:$G$16,2,FALSE)</f>
        <v>20"</v>
      </c>
      <c r="H10" s="12" t="str">
        <f>VLOOKUP(MID(E10,5,3),DATA!$H$2:$I$16,2,FALSE)</f>
        <v>9.0"</v>
      </c>
      <c r="I10" s="12" t="str">
        <f t="shared" si="0"/>
        <v>25</v>
      </c>
      <c r="J10" s="12" t="str">
        <f>VLOOKUP(MID(E10,10,3),DATA!$J$2:$L$16,2,FALSE)</f>
        <v>5x112</v>
      </c>
      <c r="K10" s="12">
        <f>VLOOKUP(MID(E10,10,3),DATA!$J$2:$L$16,3,FALSE)</f>
        <v>66.56</v>
      </c>
      <c r="L10" s="8" t="str">
        <f>VLOOKUP(MID(E10,3,1),DATA!$D$2:$E$16,2,FALSE)</f>
        <v>Medium Offset</v>
      </c>
      <c r="N10" s="9" t="s">
        <v>35</v>
      </c>
      <c r="O10" s="60" t="str">
        <f>VLOOKUP(MID(P10,1,2),DATA!$B$2:$C$10,2,FALSE)</f>
        <v>FF01</v>
      </c>
      <c r="P10" s="66" t="s">
        <v>159</v>
      </c>
      <c r="Q10" s="18" cm="1">
        <f t="array" ref="Q10">SUMPRODUCT(1*('All Skus'!$C$2:$C$951=$P10),'All Skus'!$D$2:$D$951)</f>
        <v>0</v>
      </c>
      <c r="R10" s="12" t="str">
        <f>VLOOKUP(MID(P10,4,1),DATA!$F$2:$G$16,2,FALSE)</f>
        <v>20"</v>
      </c>
      <c r="S10" s="12" t="str">
        <f>VLOOKUP(MID(P10,5,3),DATA!$H$2:$I$16,2,FALSE)</f>
        <v>9.0"</v>
      </c>
      <c r="T10" s="12" t="str">
        <f t="shared" si="1"/>
        <v>25</v>
      </c>
      <c r="U10" s="12" t="str">
        <f>VLOOKUP(MID(P10,10,3),DATA!$J$2:$L$16,2,FALSE)</f>
        <v>5x112</v>
      </c>
      <c r="V10" s="12">
        <f>VLOOKUP(MID(P10,10,3),DATA!$J$2:$L$16,3,FALSE)</f>
        <v>66.56</v>
      </c>
      <c r="W10" s="8" t="str">
        <f>VLOOKUP(MID(P10,3,1),DATA!$D$2:$E$16,2,FALSE)</f>
        <v>Medium Offset</v>
      </c>
      <c r="Y10" s="9" t="s">
        <v>35</v>
      </c>
    </row>
    <row r="11" spans="1:30" x14ac:dyDescent="0.25">
      <c r="A11" s="8" t="s">
        <v>2132</v>
      </c>
      <c r="B11" s="31" t="s">
        <v>2107</v>
      </c>
      <c r="C11" s="59" t="str">
        <f>VLOOKUP(MID(E11,1,2),DATA!$B$2:$C$10,2,FALSE)</f>
        <v>FF04</v>
      </c>
      <c r="D11" s="8" t="str">
        <f>VLOOKUP(MID(E11,13,2),DATA!$M$2:$N$16,2,FALSE)</f>
        <v>Liquid Metal</v>
      </c>
      <c r="E11" s="66" t="s">
        <v>304</v>
      </c>
      <c r="F11" s="18" cm="1">
        <f t="array" ref="F11">SUMPRODUCT(1*('All Skus'!$C$2:$C$951=$E11),'All Skus'!$D$2:$D$951)</f>
        <v>9</v>
      </c>
      <c r="G11" s="12" t="str">
        <f>VLOOKUP(MID(E11,4,1),DATA!$F$2:$G$16,2,FALSE)</f>
        <v>20"</v>
      </c>
      <c r="H11" s="12" t="str">
        <f>VLOOKUP(MID(E11,5,3),DATA!$H$2:$I$16,2,FALSE)</f>
        <v>9.0"</v>
      </c>
      <c r="I11" s="12" t="str">
        <f t="shared" si="0"/>
        <v>25</v>
      </c>
      <c r="J11" s="12" t="str">
        <f>VLOOKUP(MID(E11,10,3),DATA!$J$2:$L$16,2,FALSE)</f>
        <v>5x112</v>
      </c>
      <c r="K11" s="12">
        <f>VLOOKUP(MID(E11,10,3),DATA!$J$2:$L$16,3,FALSE)</f>
        <v>66.56</v>
      </c>
      <c r="L11" s="8" t="str">
        <f>VLOOKUP(MID(E11,3,1),DATA!$D$2:$E$16,2,FALSE)</f>
        <v>Medium Offset</v>
      </c>
      <c r="N11" s="9" t="s">
        <v>35</v>
      </c>
      <c r="O11" s="60" t="str">
        <f>VLOOKUP(MID(P11,1,2),DATA!$B$2:$C$10,2,FALSE)</f>
        <v>FF04</v>
      </c>
      <c r="P11" s="66" t="s">
        <v>304</v>
      </c>
      <c r="Q11" s="18" cm="1">
        <f t="array" ref="Q11">SUMPRODUCT(1*('All Skus'!$C$2:$C$951=$P11),'All Skus'!$D$2:$D$951)</f>
        <v>9</v>
      </c>
      <c r="R11" s="12" t="str">
        <f>VLOOKUP(MID(P11,4,1),DATA!$F$2:$G$16,2,FALSE)</f>
        <v>20"</v>
      </c>
      <c r="S11" s="12" t="str">
        <f>VLOOKUP(MID(P11,5,3),DATA!$H$2:$I$16,2,FALSE)</f>
        <v>9.0"</v>
      </c>
      <c r="T11" s="12" t="str">
        <f t="shared" si="1"/>
        <v>25</v>
      </c>
      <c r="U11" s="12" t="str">
        <f>VLOOKUP(MID(P11,10,3),DATA!$J$2:$L$16,2,FALSE)</f>
        <v>5x112</v>
      </c>
      <c r="V11" s="12">
        <f>VLOOKUP(MID(P11,10,3),DATA!$J$2:$L$16,3,FALSE)</f>
        <v>66.56</v>
      </c>
      <c r="W11" s="8" t="str">
        <f>VLOOKUP(MID(P11,3,1),DATA!$D$2:$E$16,2,FALSE)</f>
        <v>Medium Offset</v>
      </c>
      <c r="Y11" s="9" t="s">
        <v>35</v>
      </c>
    </row>
    <row r="12" spans="1:30" x14ac:dyDescent="0.25">
      <c r="A12" s="8" t="s">
        <v>2132</v>
      </c>
      <c r="B12" s="31" t="s">
        <v>2107</v>
      </c>
      <c r="C12" s="59" t="str">
        <f>VLOOKUP(MID(E12,1,2),DATA!$B$2:$C$10,2,FALSE)</f>
        <v>FF04</v>
      </c>
      <c r="D12" s="8" t="str">
        <f>VLOOKUP(MID(E12,13,2),DATA!$M$2:$N$16,2,FALSE)</f>
        <v>Tarmac</v>
      </c>
      <c r="E12" s="66" t="s">
        <v>303</v>
      </c>
      <c r="F12" s="18" cm="1">
        <f t="array" ref="F12">SUMPRODUCT(1*('All Skus'!$C$2:$C$951=$E12),'All Skus'!$D$2:$D$951)</f>
        <v>7</v>
      </c>
      <c r="G12" s="12" t="str">
        <f>VLOOKUP(MID(E12,4,1),DATA!$F$2:$G$16,2,FALSE)</f>
        <v>20"</v>
      </c>
      <c r="H12" s="12" t="str">
        <f>VLOOKUP(MID(E12,5,3),DATA!$H$2:$I$16,2,FALSE)</f>
        <v>9.0"</v>
      </c>
      <c r="I12" s="12" t="str">
        <f t="shared" si="0"/>
        <v>25</v>
      </c>
      <c r="J12" s="12" t="str">
        <f>VLOOKUP(MID(E12,10,3),DATA!$J$2:$L$16,2,FALSE)</f>
        <v>5x112</v>
      </c>
      <c r="K12" s="12">
        <f>VLOOKUP(MID(E12,10,3),DATA!$J$2:$L$16,3,FALSE)</f>
        <v>66.56</v>
      </c>
      <c r="L12" s="8" t="str">
        <f>VLOOKUP(MID(E12,3,1),DATA!$D$2:$E$16,2,FALSE)</f>
        <v>Medium Offset</v>
      </c>
      <c r="N12" s="9" t="s">
        <v>35</v>
      </c>
      <c r="O12" s="60" t="str">
        <f>VLOOKUP(MID(P12,1,2),DATA!$B$2:$C$10,2,FALSE)</f>
        <v>FF04</v>
      </c>
      <c r="P12" s="66" t="s">
        <v>303</v>
      </c>
      <c r="Q12" s="18" cm="1">
        <f t="array" ref="Q12">SUMPRODUCT(1*('All Skus'!$C$2:$C$951=$P12),'All Skus'!$D$2:$D$951)</f>
        <v>7</v>
      </c>
      <c r="R12" s="12" t="str">
        <f>VLOOKUP(MID(P12,4,1),DATA!$F$2:$G$16,2,FALSE)</f>
        <v>20"</v>
      </c>
      <c r="S12" s="12" t="str">
        <f>VLOOKUP(MID(P12,5,3),DATA!$H$2:$I$16,2,FALSE)</f>
        <v>9.0"</v>
      </c>
      <c r="T12" s="12" t="str">
        <f t="shared" si="1"/>
        <v>25</v>
      </c>
      <c r="U12" s="12" t="str">
        <f>VLOOKUP(MID(P12,10,3),DATA!$J$2:$L$16,2,FALSE)</f>
        <v>5x112</v>
      </c>
      <c r="V12" s="12">
        <f>VLOOKUP(MID(P12,10,3),DATA!$J$2:$L$16,3,FALSE)</f>
        <v>66.56</v>
      </c>
      <c r="W12" s="8" t="str">
        <f>VLOOKUP(MID(P12,3,1),DATA!$D$2:$E$16,2,FALSE)</f>
        <v>Medium Offset</v>
      </c>
      <c r="Y12" s="9" t="s">
        <v>35</v>
      </c>
    </row>
    <row r="13" spans="1:30" x14ac:dyDescent="0.25">
      <c r="A13" s="8" t="s">
        <v>2132</v>
      </c>
      <c r="B13" s="31" t="s">
        <v>2107</v>
      </c>
      <c r="C13" s="59" t="str">
        <f>VLOOKUP(MID(E13,1,2),DATA!$B$2:$C$10,2,FALSE)</f>
        <v>FF10</v>
      </c>
      <c r="D13" s="8" t="str">
        <f>VLOOKUP(MID(E13,13,2),DATA!$M$2:$N$16,2,FALSE)</f>
        <v>Liquid Metal</v>
      </c>
      <c r="E13" s="66" t="s">
        <v>29</v>
      </c>
      <c r="F13" s="18" cm="1">
        <f t="array" ref="F13">SUMPRODUCT(1*('All Skus'!$C$2:$C$951=$E13),'All Skus'!$D$2:$D$951)</f>
        <v>8</v>
      </c>
      <c r="G13" s="12" t="str">
        <f>VLOOKUP(MID(E13,4,1),DATA!$F$2:$G$16,2,FALSE)</f>
        <v>20"</v>
      </c>
      <c r="H13" s="12" t="str">
        <f>VLOOKUP(MID(E13,5,3),DATA!$H$2:$I$16,2,FALSE)</f>
        <v>9.0"</v>
      </c>
      <c r="I13" s="12" t="str">
        <f t="shared" ref="I13:I26" si="2">MID(E13,8,2)</f>
        <v>25</v>
      </c>
      <c r="J13" s="12" t="str">
        <f>VLOOKUP(MID(E13,10,3),DATA!$J$2:$L$16,2,FALSE)</f>
        <v>5x112</v>
      </c>
      <c r="K13" s="12">
        <f>VLOOKUP(MID(E13,10,3),DATA!$J$2:$L$16,3,FALSE)</f>
        <v>66.56</v>
      </c>
      <c r="L13" s="8" t="str">
        <f>VLOOKUP(MID(E13,3,1),DATA!$D$2:$E$16,2,FALSE)</f>
        <v>Medium Offset</v>
      </c>
      <c r="N13" s="9" t="s">
        <v>35</v>
      </c>
      <c r="O13" s="60" t="str">
        <f>VLOOKUP(MID(P13,1,2),DATA!$B$2:$C$10,2,FALSE)</f>
        <v>FF10</v>
      </c>
      <c r="P13" s="66" t="s">
        <v>29</v>
      </c>
      <c r="Q13" s="18" cm="1">
        <f t="array" ref="Q13">SUMPRODUCT(1*('All Skus'!$C$2:$C$951=$P13),'All Skus'!$D$2:$D$951)</f>
        <v>8</v>
      </c>
      <c r="R13" s="12" t="str">
        <f>VLOOKUP(MID(P13,4,1),DATA!$F$2:$G$16,2,FALSE)</f>
        <v>20"</v>
      </c>
      <c r="S13" s="12" t="str">
        <f>VLOOKUP(MID(P13,5,3),DATA!$H$2:$I$16,2,FALSE)</f>
        <v>9.0"</v>
      </c>
      <c r="T13" s="12" t="str">
        <f t="shared" ref="T13:T26" si="3">MID(P13,8,2)</f>
        <v>25</v>
      </c>
      <c r="U13" s="12" t="str">
        <f>VLOOKUP(MID(P13,10,3),DATA!$J$2:$L$16,2,FALSE)</f>
        <v>5x112</v>
      </c>
      <c r="V13" s="12">
        <f>VLOOKUP(MID(P13,10,3),DATA!$J$2:$L$16,3,FALSE)</f>
        <v>66.56</v>
      </c>
      <c r="W13" s="8" t="str">
        <f>VLOOKUP(MID(P13,3,1),DATA!$D$2:$E$16,2,FALSE)</f>
        <v>Medium Offset</v>
      </c>
      <c r="Y13" s="9" t="s">
        <v>35</v>
      </c>
    </row>
    <row r="14" spans="1:30" x14ac:dyDescent="0.25">
      <c r="A14" s="8" t="s">
        <v>2132</v>
      </c>
      <c r="B14" s="31" t="s">
        <v>2107</v>
      </c>
      <c r="C14" s="59" t="str">
        <f>VLOOKUP(MID(E14,1,2),DATA!$B$2:$C$10,2,FALSE)</f>
        <v>FF10</v>
      </c>
      <c r="D14" s="8" t="str">
        <f>VLOOKUP(MID(E14,13,2),DATA!$M$2:$N$16,2,FALSE)</f>
        <v>Tarmac</v>
      </c>
      <c r="E14" s="66" t="s">
        <v>28</v>
      </c>
      <c r="F14" s="18" cm="1">
        <f t="array" ref="F14">SUMPRODUCT(1*('All Skus'!$C$2:$C$951=$E14),'All Skus'!$D$2:$D$951)</f>
        <v>24</v>
      </c>
      <c r="G14" s="12" t="str">
        <f>VLOOKUP(MID(E14,4,1),DATA!$F$2:$G$16,2,FALSE)</f>
        <v>20"</v>
      </c>
      <c r="H14" s="12" t="str">
        <f>VLOOKUP(MID(E14,5,3),DATA!$H$2:$I$16,2,FALSE)</f>
        <v>9.0"</v>
      </c>
      <c r="I14" s="12" t="str">
        <f t="shared" si="2"/>
        <v>25</v>
      </c>
      <c r="J14" s="12" t="str">
        <f>VLOOKUP(MID(E14,10,3),DATA!$J$2:$L$16,2,FALSE)</f>
        <v>5x112</v>
      </c>
      <c r="K14" s="12">
        <f>VLOOKUP(MID(E14,10,3),DATA!$J$2:$L$16,3,FALSE)</f>
        <v>66.56</v>
      </c>
      <c r="L14" s="8" t="str">
        <f>VLOOKUP(MID(E14,3,1),DATA!$D$2:$E$16,2,FALSE)</f>
        <v>Medium Offset</v>
      </c>
      <c r="N14" s="9" t="s">
        <v>35</v>
      </c>
      <c r="O14" s="60" t="str">
        <f>VLOOKUP(MID(P14,1,2),DATA!$B$2:$C$10,2,FALSE)</f>
        <v>FF10</v>
      </c>
      <c r="P14" s="66" t="s">
        <v>28</v>
      </c>
      <c r="Q14" s="18" cm="1">
        <f t="array" ref="Q14">SUMPRODUCT(1*('All Skus'!$C$2:$C$951=$P14),'All Skus'!$D$2:$D$951)</f>
        <v>24</v>
      </c>
      <c r="R14" s="12" t="str">
        <f>VLOOKUP(MID(P14,4,1),DATA!$F$2:$G$16,2,FALSE)</f>
        <v>20"</v>
      </c>
      <c r="S14" s="12" t="str">
        <f>VLOOKUP(MID(P14,5,3),DATA!$H$2:$I$16,2,FALSE)</f>
        <v>9.0"</v>
      </c>
      <c r="T14" s="12" t="str">
        <f t="shared" si="3"/>
        <v>25</v>
      </c>
      <c r="U14" s="12" t="str">
        <f>VLOOKUP(MID(P14,10,3),DATA!$J$2:$L$16,2,FALSE)</f>
        <v>5x112</v>
      </c>
      <c r="V14" s="12">
        <f>VLOOKUP(MID(P14,10,3),DATA!$J$2:$L$16,3,FALSE)</f>
        <v>66.56</v>
      </c>
      <c r="W14" s="8" t="str">
        <f>VLOOKUP(MID(P14,3,1),DATA!$D$2:$E$16,2,FALSE)</f>
        <v>Medium Offset</v>
      </c>
      <c r="Y14" s="9" t="s">
        <v>35</v>
      </c>
    </row>
    <row r="15" spans="1:30" x14ac:dyDescent="0.25">
      <c r="A15" s="8" t="s">
        <v>2132</v>
      </c>
      <c r="B15" s="31" t="s">
        <v>2107</v>
      </c>
      <c r="C15" s="59" t="str">
        <f>VLOOKUP(MID(E15,1,2),DATA!$B$2:$C$10,2,FALSE)</f>
        <v>FF11</v>
      </c>
      <c r="D15" s="8" t="str">
        <f>VLOOKUP(MID(E15,13,2),DATA!$M$2:$N$16,2,FALSE)</f>
        <v>Liquid Metal</v>
      </c>
      <c r="E15" s="66" t="s">
        <v>379</v>
      </c>
      <c r="F15" s="18" cm="1">
        <f t="array" ref="F15">SUMPRODUCT(1*('All Skus'!$C$2:$C$951=$E15),'All Skus'!$D$2:$D$951)</f>
        <v>5</v>
      </c>
      <c r="G15" s="12" t="str">
        <f>VLOOKUP(MID(E15,4,1),DATA!$F$2:$G$16,2,FALSE)</f>
        <v>20"</v>
      </c>
      <c r="H15" s="12" t="str">
        <f>VLOOKUP(MID(E15,5,3),DATA!$H$2:$I$16,2,FALSE)</f>
        <v>9.0"</v>
      </c>
      <c r="I15" s="12" t="str">
        <f t="shared" si="2"/>
        <v>25</v>
      </c>
      <c r="J15" s="12" t="str">
        <f>VLOOKUP(MID(E15,10,3),DATA!$J$2:$L$16,2,FALSE)</f>
        <v>5x112</v>
      </c>
      <c r="K15" s="12">
        <f>VLOOKUP(MID(E15,10,3),DATA!$J$2:$L$16,3,FALSE)</f>
        <v>66.56</v>
      </c>
      <c r="L15" s="8" t="str">
        <f>VLOOKUP(MID(E15,3,1),DATA!$D$2:$E$16,2,FALSE)</f>
        <v>Medium Offset</v>
      </c>
      <c r="N15" s="9" t="s">
        <v>35</v>
      </c>
      <c r="O15" s="60" t="str">
        <f>VLOOKUP(MID(P15,1,2),DATA!$B$2:$C$10,2,FALSE)</f>
        <v>FF11</v>
      </c>
      <c r="P15" s="66" t="s">
        <v>379</v>
      </c>
      <c r="Q15" s="18" cm="1">
        <f t="array" ref="Q15">SUMPRODUCT(1*('All Skus'!$C$2:$C$951=$P15),'All Skus'!$D$2:$D$951)</f>
        <v>5</v>
      </c>
      <c r="R15" s="12" t="str">
        <f>VLOOKUP(MID(P15,4,1),DATA!$F$2:$G$16,2,FALSE)</f>
        <v>20"</v>
      </c>
      <c r="S15" s="12" t="str">
        <f>VLOOKUP(MID(P15,5,3),DATA!$H$2:$I$16,2,FALSE)</f>
        <v>9.0"</v>
      </c>
      <c r="T15" s="12" t="str">
        <f t="shared" si="3"/>
        <v>25</v>
      </c>
      <c r="U15" s="12" t="str">
        <f>VLOOKUP(MID(P15,10,3),DATA!$J$2:$L$16,2,FALSE)</f>
        <v>5x112</v>
      </c>
      <c r="V15" s="12">
        <f>VLOOKUP(MID(P15,10,3),DATA!$J$2:$L$16,3,FALSE)</f>
        <v>66.56</v>
      </c>
      <c r="W15" s="8" t="str">
        <f>VLOOKUP(MID(P15,3,1),DATA!$D$2:$E$16,2,FALSE)</f>
        <v>Medium Offset</v>
      </c>
      <c r="Y15" s="9" t="s">
        <v>35</v>
      </c>
    </row>
    <row r="16" spans="1:30" x14ac:dyDescent="0.25">
      <c r="A16" s="68" t="s">
        <v>2132</v>
      </c>
      <c r="B16" s="31" t="s">
        <v>2107</v>
      </c>
      <c r="C16" s="59" t="str">
        <f>VLOOKUP(MID(E16,1,2),DATA!$B$2:$C$10,2,FALSE)</f>
        <v>FF11</v>
      </c>
      <c r="D16" s="8" t="str">
        <f>VLOOKUP(MID(E16,13,2),DATA!$M$2:$N$16,2,FALSE)</f>
        <v>Tarmac</v>
      </c>
      <c r="E16" s="66" t="s">
        <v>378</v>
      </c>
      <c r="F16" s="18" cm="1">
        <f t="array" ref="F16">SUMPRODUCT(1*('All Skus'!$C$2:$C$951=$E16),'All Skus'!$D$2:$D$951)</f>
        <v>22</v>
      </c>
      <c r="G16" s="12" t="str">
        <f>VLOOKUP(MID(E16,4,1),DATA!$F$2:$G$16,2,FALSE)</f>
        <v>20"</v>
      </c>
      <c r="H16" s="12" t="str">
        <f>VLOOKUP(MID(E16,5,3),DATA!$H$2:$I$16,2,FALSE)</f>
        <v>9.0"</v>
      </c>
      <c r="I16" s="12" t="str">
        <f t="shared" si="2"/>
        <v>25</v>
      </c>
      <c r="J16" s="12" t="str">
        <f>VLOOKUP(MID(E16,10,3),DATA!$J$2:$L$16,2,FALSE)</f>
        <v>5x112</v>
      </c>
      <c r="K16" s="12">
        <f>VLOOKUP(MID(E16,10,3),DATA!$J$2:$L$16,3,FALSE)</f>
        <v>66.56</v>
      </c>
      <c r="L16" s="8" t="str">
        <f>VLOOKUP(MID(E16,3,1),DATA!$D$2:$E$16,2,FALSE)</f>
        <v>Medium Offset</v>
      </c>
      <c r="N16" s="9" t="s">
        <v>35</v>
      </c>
      <c r="O16" s="60" t="str">
        <f>VLOOKUP(MID(P16,1,2),DATA!$B$2:$C$10,2,FALSE)</f>
        <v>FF11</v>
      </c>
      <c r="P16" s="66" t="s">
        <v>378</v>
      </c>
      <c r="Q16" s="18" cm="1">
        <f t="array" ref="Q16">SUMPRODUCT(1*('All Skus'!$C$2:$C$951=$P16),'All Skus'!$D$2:$D$951)</f>
        <v>22</v>
      </c>
      <c r="R16" s="12" t="str">
        <f>VLOOKUP(MID(P16,4,1),DATA!$F$2:$G$16,2,FALSE)</f>
        <v>20"</v>
      </c>
      <c r="S16" s="12" t="str">
        <f>VLOOKUP(MID(P16,5,3),DATA!$H$2:$I$16,2,FALSE)</f>
        <v>9.0"</v>
      </c>
      <c r="T16" s="12" t="str">
        <f t="shared" si="3"/>
        <v>25</v>
      </c>
      <c r="U16" s="12" t="str">
        <f>VLOOKUP(MID(P16,10,3),DATA!$J$2:$L$16,2,FALSE)</f>
        <v>5x112</v>
      </c>
      <c r="V16" s="12">
        <f>VLOOKUP(MID(P16,10,3),DATA!$J$2:$L$16,3,FALSE)</f>
        <v>66.56</v>
      </c>
      <c r="W16" s="8" t="str">
        <f>VLOOKUP(MID(P16,3,1),DATA!$D$2:$E$16,2,FALSE)</f>
        <v>Medium Offset</v>
      </c>
      <c r="X16" s="68"/>
      <c r="Y16" s="9" t="s">
        <v>35</v>
      </c>
      <c r="Z16" s="68"/>
      <c r="AB16" s="68"/>
      <c r="AC16" s="68"/>
    </row>
    <row r="17" spans="1:30" s="68" customFormat="1" x14ac:dyDescent="0.25">
      <c r="A17" s="68" t="s">
        <v>2132</v>
      </c>
      <c r="B17" s="31" t="s">
        <v>2107</v>
      </c>
      <c r="C17" s="59" t="str">
        <f>VLOOKUP(MID(E17,1,2),DATA!$B$2:$C$10,2,FALSE)</f>
        <v>FF10</v>
      </c>
      <c r="D17" s="68" t="str">
        <f>VLOOKUP(MID(E17,13,2),DATA!$M$2:$N$16,2,FALSE)</f>
        <v>Liquid Metal</v>
      </c>
      <c r="E17" s="66" t="s">
        <v>1778</v>
      </c>
      <c r="F17" s="18" cm="1">
        <f t="array" ref="F17">SUMPRODUCT(1*('All Skus'!$C$2:$C$951=$E17),'All Skus'!$D$2:$D$951)</f>
        <v>10</v>
      </c>
      <c r="G17" s="12" t="str">
        <f>VLOOKUP(MID(E17,4,1),DATA!$F$2:$G$16,2,FALSE)</f>
        <v>19"</v>
      </c>
      <c r="H17" s="12" t="str">
        <f>VLOOKUP(MID(E17,5,3),DATA!$H$2:$I$16,2,FALSE)</f>
        <v>8.5"</v>
      </c>
      <c r="I17" s="12" t="str">
        <f t="shared" ref="I17:I18" si="4">MID(E17,8,2)</f>
        <v>25</v>
      </c>
      <c r="J17" s="12" t="str">
        <f>VLOOKUP(MID(E17,10,3),DATA!$J$2:$L$16,2,FALSE)</f>
        <v>5x112</v>
      </c>
      <c r="K17" s="12">
        <f>VLOOKUP(MID(E17,10,3),DATA!$J$2:$L$16,3,FALSE)</f>
        <v>66.56</v>
      </c>
      <c r="L17" s="68" t="str">
        <f>VLOOKUP(MID(E17,3,1),DATA!$D$2:$E$16,2,FALSE)</f>
        <v>Medium Offset</v>
      </c>
      <c r="N17" s="9"/>
      <c r="O17" s="60" t="str">
        <f>VLOOKUP(MID(P17,1,2),DATA!$B$2:$C$10,2,FALSE)</f>
        <v>FF10</v>
      </c>
      <c r="P17" s="66" t="s">
        <v>948</v>
      </c>
      <c r="Q17" s="18" cm="1">
        <f t="array" ref="Q17">SUMPRODUCT(1*('All Skus'!$C$2:$C$951=$P17),'All Skus'!$D$2:$D$951)</f>
        <v>8</v>
      </c>
      <c r="R17" s="12" t="str">
        <f>VLOOKUP(MID(P17,4,1),DATA!$F$2:$G$16,2,FALSE)</f>
        <v>19"</v>
      </c>
      <c r="S17" s="12" t="str">
        <f>VLOOKUP(MID(P17,5,3),DATA!$H$2:$I$16,2,FALSE)</f>
        <v>9.0"</v>
      </c>
      <c r="T17" s="12" t="str">
        <f t="shared" ref="T17:T18" si="5">MID(P17,8,2)</f>
        <v>25</v>
      </c>
      <c r="U17" s="12" t="str">
        <f>VLOOKUP(MID(P17,10,3),DATA!$J$2:$L$16,2,FALSE)</f>
        <v>5x112</v>
      </c>
      <c r="V17" s="12">
        <f>VLOOKUP(MID(P17,10,3),DATA!$J$2:$L$16,3,FALSE)</f>
        <v>66.56</v>
      </c>
      <c r="W17" s="68" t="str">
        <f>VLOOKUP(MID(P17,3,1),DATA!$D$2:$E$16,2,FALSE)</f>
        <v>Medium Offset</v>
      </c>
      <c r="Y17" s="9"/>
    </row>
    <row r="18" spans="1:30" s="68" customFormat="1" x14ac:dyDescent="0.25">
      <c r="A18" s="68" t="s">
        <v>2132</v>
      </c>
      <c r="B18" s="31" t="s">
        <v>2107</v>
      </c>
      <c r="C18" s="59" t="str">
        <f>VLOOKUP(MID(E18,1,2),DATA!$B$2:$C$10,2,FALSE)</f>
        <v>FF10</v>
      </c>
      <c r="D18" s="68" t="str">
        <f>VLOOKUP(MID(E18,13,2),DATA!$M$2:$N$16,2,FALSE)</f>
        <v>Tarmac</v>
      </c>
      <c r="E18" s="66" t="s">
        <v>1782</v>
      </c>
      <c r="F18" s="18" cm="1">
        <f t="array" ref="F18">SUMPRODUCT(1*('All Skus'!$C$2:$C$951=$E18),'All Skus'!$D$2:$D$951)</f>
        <v>4</v>
      </c>
      <c r="G18" s="12" t="str">
        <f>VLOOKUP(MID(E18,4,1),DATA!$F$2:$G$16,2,FALSE)</f>
        <v>19"</v>
      </c>
      <c r="H18" s="12" t="str">
        <f>VLOOKUP(MID(E18,5,3),DATA!$H$2:$I$16,2,FALSE)</f>
        <v>8.5"</v>
      </c>
      <c r="I18" s="12" t="str">
        <f t="shared" si="4"/>
        <v>25</v>
      </c>
      <c r="J18" s="12" t="str">
        <f>VLOOKUP(MID(E18,10,3),DATA!$J$2:$L$16,2,FALSE)</f>
        <v>5x112</v>
      </c>
      <c r="K18" s="12">
        <f>VLOOKUP(MID(E18,10,3),DATA!$J$2:$L$16,3,FALSE)</f>
        <v>66.56</v>
      </c>
      <c r="L18" s="68" t="str">
        <f>VLOOKUP(MID(E18,3,1),DATA!$D$2:$E$16,2,FALSE)</f>
        <v>Medium Offset</v>
      </c>
      <c r="N18" s="9"/>
      <c r="O18" s="60" t="str">
        <f>VLOOKUP(MID(P18,1,2),DATA!$B$2:$C$10,2,FALSE)</f>
        <v>FF10</v>
      </c>
      <c r="P18" s="66" t="s">
        <v>952</v>
      </c>
      <c r="Q18" s="18" cm="1">
        <f t="array" ref="Q18">SUMPRODUCT(1*('All Skus'!$C$2:$C$951=$P18),'All Skus'!$D$2:$D$951)</f>
        <v>0</v>
      </c>
      <c r="R18" s="12" t="str">
        <f>VLOOKUP(MID(P18,4,1),DATA!$F$2:$G$16,2,FALSE)</f>
        <v>19"</v>
      </c>
      <c r="S18" s="12" t="str">
        <f>VLOOKUP(MID(P18,5,3),DATA!$H$2:$I$16,2,FALSE)</f>
        <v>9.0"</v>
      </c>
      <c r="T18" s="12" t="str">
        <f t="shared" si="5"/>
        <v>25</v>
      </c>
      <c r="U18" s="12" t="str">
        <f>VLOOKUP(MID(P18,10,3),DATA!$J$2:$L$16,2,FALSE)</f>
        <v>5x112</v>
      </c>
      <c r="V18" s="12">
        <f>VLOOKUP(MID(P18,10,3),DATA!$J$2:$L$16,3,FALSE)</f>
        <v>66.56</v>
      </c>
      <c r="W18" s="68" t="str">
        <f>VLOOKUP(MID(P18,3,1),DATA!$D$2:$E$16,2,FALSE)</f>
        <v>Medium Offset</v>
      </c>
      <c r="Y18" s="9"/>
    </row>
    <row r="19" spans="1:30" x14ac:dyDescent="0.25">
      <c r="A19" s="8" t="s">
        <v>1864</v>
      </c>
      <c r="B19" s="8" t="s">
        <v>1855</v>
      </c>
      <c r="C19" s="59" t="str">
        <f>VLOOKUP(MID(E19,1,2),DATA!$B$2:$C$10,2,FALSE)</f>
        <v>FF04</v>
      </c>
      <c r="D19" s="8" t="str">
        <f>VLOOKUP(MID(E19,13,2),DATA!$M$2:$N$16,2,FALSE)</f>
        <v>Liquid Metal</v>
      </c>
      <c r="E19" s="66" t="s">
        <v>339</v>
      </c>
      <c r="F19" s="18" cm="1">
        <f t="array" ref="F19">SUMPRODUCT(1*('All Skus'!$C$2:$C$951=$E19),'All Skus'!$D$2:$D$951)</f>
        <v>2</v>
      </c>
      <c r="G19" s="12" t="str">
        <f>VLOOKUP(MID(E19,4,1),DATA!$F$2:$G$16,2,FALSE)</f>
        <v>20"</v>
      </c>
      <c r="H19" s="12" t="str">
        <f>VLOOKUP(MID(E19,5,3),DATA!$H$2:$I$16,2,FALSE)</f>
        <v>8.5"</v>
      </c>
      <c r="I19" s="12" t="str">
        <f t="shared" si="2"/>
        <v>30</v>
      </c>
      <c r="J19" s="12" t="str">
        <f>VLOOKUP(MID(E19,10,3),DATA!$J$2:$L$16,2,FALSE)</f>
        <v>5x120</v>
      </c>
      <c r="K19" s="12">
        <f>VLOOKUP(MID(E19,10,3),DATA!$J$2:$L$16,3,FALSE)</f>
        <v>72.599999999999994</v>
      </c>
      <c r="L19" s="8" t="str">
        <f>VLOOKUP(MID(E19,3,1),DATA!$D$2:$E$16,2,FALSE)</f>
        <v>Medium Offset</v>
      </c>
      <c r="M19" s="8">
        <v>23</v>
      </c>
      <c r="N19" s="9" t="s">
        <v>107</v>
      </c>
      <c r="O19" s="60" t="str">
        <f>VLOOKUP(MID(P19,1,2),DATA!$B$2:$C$10,2,FALSE)</f>
        <v>FF04</v>
      </c>
      <c r="P19" s="66" t="s">
        <v>341</v>
      </c>
      <c r="Q19" s="18" cm="1">
        <f t="array" ref="Q19">SUMPRODUCT(1*('All Skus'!$C$2:$C$951=$P19),'All Skus'!$D$2:$D$951)</f>
        <v>27</v>
      </c>
      <c r="R19" s="12" t="str">
        <f>VLOOKUP(MID(P19,4,1),DATA!$F$2:$G$16,2,FALSE)</f>
        <v>20"</v>
      </c>
      <c r="S19" s="12" t="str">
        <f>VLOOKUP(MID(P19,5,3),DATA!$H$2:$I$16,2,FALSE)</f>
        <v>9.5"</v>
      </c>
      <c r="T19" s="12" t="str">
        <f t="shared" si="3"/>
        <v>42</v>
      </c>
      <c r="U19" s="12" t="str">
        <f>VLOOKUP(MID(P19,10,3),DATA!$J$2:$L$16,2,FALSE)</f>
        <v>5x120</v>
      </c>
      <c r="V19" s="12">
        <f>VLOOKUP(MID(P19,10,3),DATA!$J$2:$L$16,3,FALSE)</f>
        <v>72.599999999999994</v>
      </c>
      <c r="W19" s="8" t="str">
        <f>VLOOKUP(MID(P19,3,1),DATA!$D$2:$E$16,2,FALSE)</f>
        <v>Medium Offset</v>
      </c>
      <c r="X19" s="8">
        <v>24</v>
      </c>
      <c r="Y19" s="9" t="s">
        <v>48</v>
      </c>
      <c r="AA19" s="8" t="s">
        <v>71</v>
      </c>
      <c r="AB19" s="8" t="s">
        <v>1804</v>
      </c>
      <c r="AD19" s="8" t="s">
        <v>4</v>
      </c>
    </row>
    <row r="20" spans="1:30" x14ac:dyDescent="0.25">
      <c r="A20" s="8" t="s">
        <v>1864</v>
      </c>
      <c r="B20" s="8" t="s">
        <v>1855</v>
      </c>
      <c r="C20" s="59" t="str">
        <f>VLOOKUP(MID(E20,1,2),DATA!$B$2:$C$10,2,FALSE)</f>
        <v>FF10</v>
      </c>
      <c r="D20" s="8" t="str">
        <f>VLOOKUP(MID(E20,13,2),DATA!$M$2:$N$16,2,FALSE)</f>
        <v>Liquid Metal</v>
      </c>
      <c r="E20" s="66" t="s">
        <v>104</v>
      </c>
      <c r="F20" s="18" cm="1">
        <f t="array" ref="F20">SUMPRODUCT(1*('All Skus'!$C$2:$C$951=$E20),'All Skus'!$D$2:$D$951)</f>
        <v>23</v>
      </c>
      <c r="G20" s="12" t="str">
        <f>VLOOKUP(MID(E20,4,1),DATA!$F$2:$G$16,2,FALSE)</f>
        <v>20"</v>
      </c>
      <c r="H20" s="12" t="str">
        <f>VLOOKUP(MID(E20,5,3),DATA!$H$2:$I$16,2,FALSE)</f>
        <v>8.5"</v>
      </c>
      <c r="I20" s="12" t="str">
        <f t="shared" si="2"/>
        <v>30</v>
      </c>
      <c r="J20" s="12" t="str">
        <f>VLOOKUP(MID(E20,10,3),DATA!$J$2:$L$16,2,FALSE)</f>
        <v>5x120</v>
      </c>
      <c r="K20" s="12">
        <f>VLOOKUP(MID(E20,10,3),DATA!$J$2:$L$16,3,FALSE)</f>
        <v>72.599999999999994</v>
      </c>
      <c r="L20" s="8" t="str">
        <f>VLOOKUP(MID(E20,3,1),DATA!$D$2:$E$16,2,FALSE)</f>
        <v>Medium Offset</v>
      </c>
      <c r="N20" s="9" t="s">
        <v>107</v>
      </c>
      <c r="O20" s="60" t="str">
        <f>VLOOKUP(MID(P20,1,2),DATA!$B$2:$C$10,2,FALSE)</f>
        <v>FF10</v>
      </c>
      <c r="P20" s="66" t="s">
        <v>106</v>
      </c>
      <c r="Q20" s="18" cm="1">
        <f t="array" ref="Q20">SUMPRODUCT(1*('All Skus'!$C$2:$C$951=$P20),'All Skus'!$D$2:$D$951)</f>
        <v>-1</v>
      </c>
      <c r="R20" s="12" t="str">
        <f>VLOOKUP(MID(P20,4,1),DATA!$F$2:$G$16,2,FALSE)</f>
        <v>20"</v>
      </c>
      <c r="S20" s="12" t="str">
        <f>VLOOKUP(MID(P20,5,3),DATA!$H$2:$I$16,2,FALSE)</f>
        <v>9.5"</v>
      </c>
      <c r="T20" s="12" t="str">
        <f t="shared" si="3"/>
        <v>42</v>
      </c>
      <c r="U20" s="12" t="str">
        <f>VLOOKUP(MID(P20,10,3),DATA!$J$2:$L$16,2,FALSE)</f>
        <v>5x120</v>
      </c>
      <c r="V20" s="12">
        <f>VLOOKUP(MID(P20,10,3),DATA!$J$2:$L$16,3,FALSE)</f>
        <v>72.599999999999994</v>
      </c>
      <c r="W20" s="8" t="str">
        <f>VLOOKUP(MID(P20,3,1),DATA!$D$2:$E$16,2,FALSE)</f>
        <v>Medium Offset</v>
      </c>
      <c r="Y20" s="9" t="s">
        <v>48</v>
      </c>
      <c r="AA20" s="8" t="s">
        <v>71</v>
      </c>
      <c r="AB20" s="8" t="s">
        <v>1804</v>
      </c>
    </row>
    <row r="21" spans="1:30" x14ac:dyDescent="0.25">
      <c r="A21" s="8" t="s">
        <v>1864</v>
      </c>
      <c r="B21" s="8" t="s">
        <v>1855</v>
      </c>
      <c r="C21" s="59" t="str">
        <f>VLOOKUP(MID(E21,1,2),DATA!$B$2:$C$10,2,FALSE)</f>
        <v>FF11</v>
      </c>
      <c r="D21" s="8" t="str">
        <f>VLOOKUP(MID(E21,13,2),DATA!$M$2:$N$16,2,FALSE)</f>
        <v>Liquid Metal</v>
      </c>
      <c r="E21" s="66" t="s">
        <v>395</v>
      </c>
      <c r="F21" s="18" cm="1">
        <f t="array" ref="F21">SUMPRODUCT(1*('All Skus'!$C$2:$C$951=$E21),'All Skus'!$D$2:$D$951)</f>
        <v>28</v>
      </c>
      <c r="G21" s="12" t="str">
        <f>VLOOKUP(MID(E21,4,1),DATA!$F$2:$G$16,2,FALSE)</f>
        <v>19"</v>
      </c>
      <c r="H21" s="12" t="str">
        <f>VLOOKUP(MID(E21,5,3),DATA!$H$2:$I$16,2,FALSE)</f>
        <v>8.5"</v>
      </c>
      <c r="I21" s="12" t="str">
        <f t="shared" si="2"/>
        <v>30</v>
      </c>
      <c r="J21" s="12" t="str">
        <f>VLOOKUP(MID(E21,10,3),DATA!$J$2:$L$16,2,FALSE)</f>
        <v>5x120</v>
      </c>
      <c r="K21" s="12">
        <f>VLOOKUP(MID(E21,10,3),DATA!$J$2:$L$16,3,FALSE)</f>
        <v>72.599999999999994</v>
      </c>
      <c r="L21" s="8" t="str">
        <f>VLOOKUP(MID(E21,3,1),DATA!$D$2:$E$16,2,FALSE)</f>
        <v>Medium Offset</v>
      </c>
      <c r="N21" s="9" t="s">
        <v>88</v>
      </c>
      <c r="O21" s="60" t="str">
        <f>VLOOKUP(MID(P21,1,2),DATA!$B$2:$C$10,2,FALSE)</f>
        <v>FF11</v>
      </c>
      <c r="P21" s="66" t="s">
        <v>403</v>
      </c>
      <c r="Q21" s="18" cm="1">
        <f t="array" ref="Q21">SUMPRODUCT(1*('All Skus'!$C$2:$C$951=$P21),'All Skus'!$D$2:$D$951)</f>
        <v>34</v>
      </c>
      <c r="R21" s="12" t="str">
        <f>VLOOKUP(MID(P21,4,1),DATA!$F$2:$G$16,2,FALSE)</f>
        <v>19"</v>
      </c>
      <c r="S21" s="12" t="str">
        <f>VLOOKUP(MID(P21,5,3),DATA!$H$2:$I$16,2,FALSE)</f>
        <v>9.5"</v>
      </c>
      <c r="T21" s="12" t="str">
        <f t="shared" si="3"/>
        <v>42</v>
      </c>
      <c r="U21" s="12" t="str">
        <f>VLOOKUP(MID(P21,10,3),DATA!$J$2:$L$16,2,FALSE)</f>
        <v>5x120</v>
      </c>
      <c r="V21" s="12">
        <f>VLOOKUP(MID(P21,10,3),DATA!$J$2:$L$16,3,FALSE)</f>
        <v>72.599999999999994</v>
      </c>
      <c r="W21" s="8" t="str">
        <f>VLOOKUP(MID(P21,3,1),DATA!$D$2:$E$16,2,FALSE)</f>
        <v>Medium Offset</v>
      </c>
      <c r="Y21" s="9" t="s">
        <v>19</v>
      </c>
      <c r="AA21" s="8" t="s">
        <v>71</v>
      </c>
      <c r="AB21" s="8" t="s">
        <v>1804</v>
      </c>
    </row>
    <row r="22" spans="1:30" x14ac:dyDescent="0.25">
      <c r="A22" s="8" t="s">
        <v>1865</v>
      </c>
      <c r="B22" s="8" t="s">
        <v>1845</v>
      </c>
      <c r="C22" s="59" t="str">
        <f>VLOOKUP(MID(E22,1,2),DATA!$B$2:$C$10,2,FALSE)</f>
        <v>FF04</v>
      </c>
      <c r="D22" s="8" t="str">
        <f>VLOOKUP(MID(E22,13,2),DATA!$M$2:$N$16,2,FALSE)</f>
        <v>Liquid Metal</v>
      </c>
      <c r="E22" s="66" t="s">
        <v>339</v>
      </c>
      <c r="F22" s="18" cm="1">
        <f t="array" ref="F22">SUMPRODUCT(1*('All Skus'!$C$2:$C$951=$E22),'All Skus'!$D$2:$D$951)</f>
        <v>2</v>
      </c>
      <c r="G22" s="12" t="str">
        <f>VLOOKUP(MID(E22,4,1),DATA!$F$2:$G$16,2,FALSE)</f>
        <v>20"</v>
      </c>
      <c r="H22" s="12" t="str">
        <f>VLOOKUP(MID(E22,5,3),DATA!$H$2:$I$16,2,FALSE)</f>
        <v>8.5"</v>
      </c>
      <c r="I22" s="12" t="str">
        <f t="shared" si="2"/>
        <v>30</v>
      </c>
      <c r="J22" s="12" t="str">
        <f>VLOOKUP(MID(E22,10,3),DATA!$J$2:$L$16,2,FALSE)</f>
        <v>5x120</v>
      </c>
      <c r="K22" s="12">
        <f>VLOOKUP(MID(E22,10,3),DATA!$J$2:$L$16,3,FALSE)</f>
        <v>72.599999999999994</v>
      </c>
      <c r="L22" s="8" t="str">
        <f>VLOOKUP(MID(E22,3,1),DATA!$D$2:$E$16,2,FALSE)</f>
        <v>Medium Offset</v>
      </c>
      <c r="M22" s="8">
        <v>23</v>
      </c>
      <c r="N22" s="9" t="s">
        <v>108</v>
      </c>
      <c r="O22" s="60" t="str">
        <f>VLOOKUP(MID(P22,1,2),DATA!$B$2:$C$10,2,FALSE)</f>
        <v>FF04</v>
      </c>
      <c r="P22" s="66" t="s">
        <v>341</v>
      </c>
      <c r="Q22" s="18" cm="1">
        <f t="array" ref="Q22">SUMPRODUCT(1*('All Skus'!$C$2:$C$951=$P22),'All Skus'!$D$2:$D$951)</f>
        <v>27</v>
      </c>
      <c r="R22" s="12" t="str">
        <f>VLOOKUP(MID(P22,4,1),DATA!$F$2:$G$16,2,FALSE)</f>
        <v>20"</v>
      </c>
      <c r="S22" s="12" t="str">
        <f>VLOOKUP(MID(P22,5,3),DATA!$H$2:$I$16,2,FALSE)</f>
        <v>9.5"</v>
      </c>
      <c r="T22" s="12" t="str">
        <f t="shared" si="3"/>
        <v>42</v>
      </c>
      <c r="U22" s="12" t="str">
        <f>VLOOKUP(MID(P22,10,3),DATA!$J$2:$L$16,2,FALSE)</f>
        <v>5x120</v>
      </c>
      <c r="V22" s="12">
        <f>VLOOKUP(MID(P22,10,3),DATA!$J$2:$L$16,3,FALSE)</f>
        <v>72.599999999999994</v>
      </c>
      <c r="W22" s="8" t="str">
        <f>VLOOKUP(MID(P22,3,1),DATA!$D$2:$E$16,2,FALSE)</f>
        <v>Medium Offset</v>
      </c>
      <c r="X22" s="8">
        <v>24</v>
      </c>
      <c r="Y22" s="9" t="s">
        <v>96</v>
      </c>
      <c r="AA22" s="8" t="s">
        <v>71</v>
      </c>
      <c r="AB22" s="8" t="s">
        <v>1804</v>
      </c>
    </row>
    <row r="23" spans="1:30" x14ac:dyDescent="0.25">
      <c r="A23" s="8" t="s">
        <v>1865</v>
      </c>
      <c r="B23" s="68" t="s">
        <v>1845</v>
      </c>
      <c r="C23" s="59" t="str">
        <f>VLOOKUP(MID(E23,1,2),DATA!$B$2:$C$10,2,FALSE)</f>
        <v>FF10</v>
      </c>
      <c r="D23" s="8" t="str">
        <f>VLOOKUP(MID(E23,13,2),DATA!$M$2:$N$16,2,FALSE)</f>
        <v>Liquid Metal</v>
      </c>
      <c r="E23" s="66" t="s">
        <v>104</v>
      </c>
      <c r="F23" s="18" cm="1">
        <f t="array" ref="F23">SUMPRODUCT(1*('All Skus'!$C$2:$C$951=$E23),'All Skus'!$D$2:$D$951)</f>
        <v>23</v>
      </c>
      <c r="G23" s="12" t="str">
        <f>VLOOKUP(MID(E23,4,1),DATA!$F$2:$G$16,2,FALSE)</f>
        <v>20"</v>
      </c>
      <c r="H23" s="12" t="str">
        <f>VLOOKUP(MID(E23,5,3),DATA!$H$2:$I$16,2,FALSE)</f>
        <v>8.5"</v>
      </c>
      <c r="I23" s="12" t="str">
        <f t="shared" si="2"/>
        <v>30</v>
      </c>
      <c r="J23" s="12" t="str">
        <f>VLOOKUP(MID(E23,10,3),DATA!$J$2:$L$16,2,FALSE)</f>
        <v>5x120</v>
      </c>
      <c r="K23" s="12">
        <f>VLOOKUP(MID(E23,10,3),DATA!$J$2:$L$16,3,FALSE)</f>
        <v>72.599999999999994</v>
      </c>
      <c r="L23" s="8" t="str">
        <f>VLOOKUP(MID(E23,3,1),DATA!$D$2:$E$16,2,FALSE)</f>
        <v>Medium Offset</v>
      </c>
      <c r="N23" s="9" t="s">
        <v>108</v>
      </c>
      <c r="O23" s="60" t="str">
        <f>VLOOKUP(MID(P23,1,2),DATA!$B$2:$C$10,2,FALSE)</f>
        <v>FF10</v>
      </c>
      <c r="P23" s="66" t="s">
        <v>106</v>
      </c>
      <c r="Q23" s="18" cm="1">
        <f t="array" ref="Q23">SUMPRODUCT(1*('All Skus'!$C$2:$C$951=$P23),'All Skus'!$D$2:$D$951)</f>
        <v>-1</v>
      </c>
      <c r="R23" s="12" t="str">
        <f>VLOOKUP(MID(P23,4,1),DATA!$F$2:$G$16,2,FALSE)</f>
        <v>20"</v>
      </c>
      <c r="S23" s="12" t="str">
        <f>VLOOKUP(MID(P23,5,3),DATA!$H$2:$I$16,2,FALSE)</f>
        <v>9.5"</v>
      </c>
      <c r="T23" s="12" t="str">
        <f t="shared" si="3"/>
        <v>42</v>
      </c>
      <c r="U23" s="12" t="str">
        <f>VLOOKUP(MID(P23,10,3),DATA!$J$2:$L$16,2,FALSE)</f>
        <v>5x120</v>
      </c>
      <c r="V23" s="12">
        <f>VLOOKUP(MID(P23,10,3),DATA!$J$2:$L$16,3,FALSE)</f>
        <v>72.599999999999994</v>
      </c>
      <c r="W23" s="8" t="str">
        <f>VLOOKUP(MID(P23,3,1),DATA!$D$2:$E$16,2,FALSE)</f>
        <v>Medium Offset</v>
      </c>
      <c r="Y23" s="9" t="s">
        <v>96</v>
      </c>
      <c r="AA23" s="8" t="s">
        <v>71</v>
      </c>
      <c r="AB23" s="8" t="s">
        <v>1804</v>
      </c>
    </row>
    <row r="24" spans="1:30" x14ac:dyDescent="0.25">
      <c r="A24" s="8" t="s">
        <v>1865</v>
      </c>
      <c r="B24" s="8" t="s">
        <v>1845</v>
      </c>
      <c r="C24" s="59" t="str">
        <f>VLOOKUP(MID(E24,1,2),DATA!$B$2:$C$10,2,FALSE)</f>
        <v>FF11</v>
      </c>
      <c r="D24" s="8" t="str">
        <f>VLOOKUP(MID(E24,13,2),DATA!$M$2:$N$16,2,FALSE)</f>
        <v>Liquid Metal</v>
      </c>
      <c r="E24" s="66" t="s">
        <v>395</v>
      </c>
      <c r="F24" s="18" cm="1">
        <f t="array" ref="F24">SUMPRODUCT(1*('All Skus'!$C$2:$C$951=$E24),'All Skus'!$D$2:$D$951)</f>
        <v>28</v>
      </c>
      <c r="G24" s="12" t="str">
        <f>VLOOKUP(MID(E24,4,1),DATA!$F$2:$G$16,2,FALSE)</f>
        <v>19"</v>
      </c>
      <c r="H24" s="12" t="str">
        <f>VLOOKUP(MID(E24,5,3),DATA!$H$2:$I$16,2,FALSE)</f>
        <v>8.5"</v>
      </c>
      <c r="I24" s="12" t="str">
        <f t="shared" si="2"/>
        <v>30</v>
      </c>
      <c r="J24" s="12" t="str">
        <f>VLOOKUP(MID(E24,10,3),DATA!$J$2:$L$16,2,FALSE)</f>
        <v>5x120</v>
      </c>
      <c r="K24" s="12">
        <f>VLOOKUP(MID(E24,10,3),DATA!$J$2:$L$16,3,FALSE)</f>
        <v>72.599999999999994</v>
      </c>
      <c r="L24" s="8" t="str">
        <f>VLOOKUP(MID(E24,3,1),DATA!$D$2:$E$16,2,FALSE)</f>
        <v>Medium Offset</v>
      </c>
      <c r="N24" s="9" t="s">
        <v>88</v>
      </c>
      <c r="O24" s="60" t="str">
        <f>VLOOKUP(MID(P24,1,2),DATA!$B$2:$C$10,2,FALSE)</f>
        <v>FF11</v>
      </c>
      <c r="P24" s="66" t="s">
        <v>403</v>
      </c>
      <c r="Q24" s="18" cm="1">
        <f t="array" ref="Q24">SUMPRODUCT(1*('All Skus'!$C$2:$C$951=$P24),'All Skus'!$D$2:$D$951)</f>
        <v>34</v>
      </c>
      <c r="R24" s="12" t="str">
        <f>VLOOKUP(MID(P24,4,1),DATA!$F$2:$G$16,2,FALSE)</f>
        <v>19"</v>
      </c>
      <c r="S24" s="12" t="str">
        <f>VLOOKUP(MID(P24,5,3),DATA!$H$2:$I$16,2,FALSE)</f>
        <v>9.5"</v>
      </c>
      <c r="T24" s="12" t="str">
        <f t="shared" si="3"/>
        <v>42</v>
      </c>
      <c r="U24" s="12" t="str">
        <f>VLOOKUP(MID(P24,10,3),DATA!$J$2:$L$16,2,FALSE)</f>
        <v>5x120</v>
      </c>
      <c r="V24" s="12">
        <f>VLOOKUP(MID(P24,10,3),DATA!$J$2:$L$16,3,FALSE)</f>
        <v>72.599999999999994</v>
      </c>
      <c r="W24" s="8" t="str">
        <f>VLOOKUP(MID(P24,3,1),DATA!$D$2:$E$16,2,FALSE)</f>
        <v>Medium Offset</v>
      </c>
      <c r="Y24" s="9" t="s">
        <v>19</v>
      </c>
      <c r="AA24" s="8" t="s">
        <v>71</v>
      </c>
      <c r="AB24" s="8" t="s">
        <v>1804</v>
      </c>
    </row>
    <row r="25" spans="1:30" x14ac:dyDescent="0.25">
      <c r="A25" s="8" t="s">
        <v>1866</v>
      </c>
      <c r="B25" s="8" t="s">
        <v>121</v>
      </c>
      <c r="C25" s="59" t="str">
        <f>VLOOKUP(MID(E25,1,2),DATA!$B$2:$C$10,2,FALSE)</f>
        <v>FF01</v>
      </c>
      <c r="D25" s="8" t="str">
        <f>VLOOKUP(MID(E25,13,2),DATA!$M$2:$N$16,2,FALSE)</f>
        <v>Tarmac</v>
      </c>
      <c r="E25" s="66" t="s">
        <v>161</v>
      </c>
      <c r="F25" s="18" cm="1">
        <f t="array" ref="F25">SUMPRODUCT(1*('All Skus'!$C$2:$C$951=$E25),'All Skus'!$D$2:$D$951)</f>
        <v>16</v>
      </c>
      <c r="G25" s="12" t="str">
        <f>VLOOKUP(MID(E25,4,1),DATA!$F$2:$G$16,2,FALSE)</f>
        <v>19"</v>
      </c>
      <c r="H25" s="12" t="str">
        <f>VLOOKUP(MID(E25,5,3),DATA!$H$2:$I$16,2,FALSE)</f>
        <v>9.0"</v>
      </c>
      <c r="I25" s="12" t="str">
        <f t="shared" si="2"/>
        <v>25</v>
      </c>
      <c r="J25" s="12" t="str">
        <f>VLOOKUP(MID(E25,10,3),DATA!$J$2:$L$16,2,FALSE)</f>
        <v>5x120</v>
      </c>
      <c r="K25" s="12">
        <f>VLOOKUP(MID(E25,10,3),DATA!$J$2:$L$16,3,FALSE)</f>
        <v>72.599999999999994</v>
      </c>
      <c r="L25" s="8" t="str">
        <f>VLOOKUP(MID(E25,3,1),DATA!$D$2:$E$16,2,FALSE)</f>
        <v>Medium Offset</v>
      </c>
      <c r="M25" s="8">
        <v>23.8</v>
      </c>
      <c r="N25" s="9" t="s">
        <v>177</v>
      </c>
      <c r="O25" s="60" t="str">
        <f>VLOOKUP(MID(P25,1,2),DATA!$B$2:$C$10,2,FALSE)</f>
        <v>FF01</v>
      </c>
      <c r="P25" s="66" t="s">
        <v>165</v>
      </c>
      <c r="Q25" s="18" cm="1">
        <f t="array" ref="Q25">SUMPRODUCT(1*('All Skus'!$C$2:$C$951=$P25),'All Skus'!$D$2:$D$951)</f>
        <v>32</v>
      </c>
      <c r="R25" s="12" t="str">
        <f>VLOOKUP(MID(P25,4,1),DATA!$F$2:$G$16,2,FALSE)</f>
        <v>19"</v>
      </c>
      <c r="S25" s="12" t="str">
        <f>VLOOKUP(MID(P25,5,3),DATA!$H$2:$I$16,2,FALSE)</f>
        <v>10.0"</v>
      </c>
      <c r="T25" s="12" t="str">
        <f t="shared" si="3"/>
        <v>40</v>
      </c>
      <c r="U25" s="12" t="str">
        <f>VLOOKUP(MID(P25,10,3),DATA!$J$2:$L$16,2,FALSE)</f>
        <v>5x120</v>
      </c>
      <c r="V25" s="12">
        <f>VLOOKUP(MID(P25,10,3),DATA!$J$2:$L$16,3,FALSE)</f>
        <v>72.599999999999994</v>
      </c>
      <c r="W25" s="8" t="str">
        <f>VLOOKUP(MID(P25,3,1),DATA!$D$2:$E$16,2,FALSE)</f>
        <v>Medium Offset</v>
      </c>
      <c r="X25" s="8">
        <v>24.4</v>
      </c>
      <c r="Y25" s="9" t="s">
        <v>80</v>
      </c>
      <c r="AA25" s="8" t="s">
        <v>71</v>
      </c>
      <c r="AB25" s="8" t="s">
        <v>1804</v>
      </c>
    </row>
    <row r="26" spans="1:30" x14ac:dyDescent="0.25">
      <c r="A26" s="8" t="s">
        <v>1866</v>
      </c>
      <c r="B26" s="8" t="s">
        <v>121</v>
      </c>
      <c r="C26" s="59" t="str">
        <f>VLOOKUP(MID(E26,1,2),DATA!$B$2:$C$10,2,FALSE)</f>
        <v>FF04</v>
      </c>
      <c r="D26" s="8" t="str">
        <f>VLOOKUP(MID(E26,13,2),DATA!$M$2:$N$16,2,FALSE)</f>
        <v>Liquid Metal</v>
      </c>
      <c r="E26" s="66" t="s">
        <v>324</v>
      </c>
      <c r="F26" s="18" cm="1">
        <f t="array" ref="F26">SUMPRODUCT(1*('All Skus'!$C$2:$C$951=$E26),'All Skus'!$D$2:$D$951)</f>
        <v>2</v>
      </c>
      <c r="G26" s="12" t="str">
        <f>VLOOKUP(MID(E26,4,1),DATA!$F$2:$G$16,2,FALSE)</f>
        <v>20"</v>
      </c>
      <c r="H26" s="12" t="str">
        <f>VLOOKUP(MID(E26,5,3),DATA!$H$2:$I$16,2,FALSE)</f>
        <v>9.0"</v>
      </c>
      <c r="I26" s="12" t="str">
        <f t="shared" si="2"/>
        <v>25</v>
      </c>
      <c r="J26" s="12" t="str">
        <f>VLOOKUP(MID(E26,10,3),DATA!$J$2:$L$16,2,FALSE)</f>
        <v>5x120</v>
      </c>
      <c r="K26" s="12">
        <f>VLOOKUP(MID(E26,10,3),DATA!$J$2:$L$16,3,FALSE)</f>
        <v>72.599999999999994</v>
      </c>
      <c r="L26" s="8" t="str">
        <f>VLOOKUP(MID(E26,3,1),DATA!$D$2:$E$16,2,FALSE)</f>
        <v>Medium Offset</v>
      </c>
      <c r="M26" s="8">
        <v>24.2</v>
      </c>
      <c r="N26" s="9" t="s">
        <v>43</v>
      </c>
      <c r="O26" s="60" t="str">
        <f>VLOOKUP(MID(P26,1,2),DATA!$B$2:$C$10,2,FALSE)</f>
        <v>FF04</v>
      </c>
      <c r="P26" s="66" t="s">
        <v>332</v>
      </c>
      <c r="Q26" s="18" cm="1">
        <f t="array" ref="Q26">SUMPRODUCT(1*('All Skus'!$C$2:$C$951=$P26),'All Skus'!$D$2:$D$951)</f>
        <v>12</v>
      </c>
      <c r="R26" s="12" t="str">
        <f>VLOOKUP(MID(P26,4,1),DATA!$F$2:$G$16,2,FALSE)</f>
        <v>20"</v>
      </c>
      <c r="S26" s="12" t="str">
        <f>VLOOKUP(MID(P26,5,3),DATA!$H$2:$I$16,2,FALSE)</f>
        <v>10.0"</v>
      </c>
      <c r="T26" s="12" t="str">
        <f t="shared" si="3"/>
        <v>40</v>
      </c>
      <c r="U26" s="12" t="str">
        <f>VLOOKUP(MID(P26,10,3),DATA!$J$2:$L$16,2,FALSE)</f>
        <v>5x120</v>
      </c>
      <c r="V26" s="12">
        <f>VLOOKUP(MID(P26,10,3),DATA!$J$2:$L$16,3,FALSE)</f>
        <v>72.599999999999994</v>
      </c>
      <c r="W26" s="8" t="str">
        <f>VLOOKUP(MID(P26,3,1),DATA!$D$2:$E$16,2,FALSE)</f>
        <v>Medium Offset</v>
      </c>
      <c r="X26" s="8">
        <v>25.2</v>
      </c>
      <c r="Y26" s="9" t="s">
        <v>46</v>
      </c>
      <c r="AA26" s="8" t="s">
        <v>71</v>
      </c>
      <c r="AB26" s="8" t="s">
        <v>1804</v>
      </c>
    </row>
    <row r="27" spans="1:30" x14ac:dyDescent="0.25">
      <c r="A27" s="8" t="s">
        <v>1866</v>
      </c>
      <c r="B27" s="8" t="s">
        <v>121</v>
      </c>
      <c r="C27" s="59" t="str">
        <f>VLOOKUP(MID(E27,1,2),DATA!$B$2:$C$10,2,FALSE)</f>
        <v>FF04</v>
      </c>
      <c r="D27" s="8" t="str">
        <f>VLOOKUP(MID(E27,13,2),DATA!$M$2:$N$16,2,FALSE)</f>
        <v>Liquid Metal</v>
      </c>
      <c r="E27" s="66" t="s">
        <v>344</v>
      </c>
      <c r="F27" s="18" cm="1">
        <f t="array" ref="F27">SUMPRODUCT(1*('All Skus'!$C$2:$C$951=$E27),'All Skus'!$D$2:$D$951)</f>
        <v>15</v>
      </c>
      <c r="G27" s="12" t="str">
        <f>VLOOKUP(MID(E27,4,1),DATA!$F$2:$G$16,2,FALSE)</f>
        <v>21"</v>
      </c>
      <c r="H27" s="12" t="str">
        <f>VLOOKUP(MID(E27,5,3),DATA!$H$2:$I$16,2,FALSE)</f>
        <v>9.0"</v>
      </c>
      <c r="I27" s="12" t="str">
        <f t="shared" ref="I27:I46" si="6">MID(E27,8,2)</f>
        <v>30</v>
      </c>
      <c r="J27" s="12" t="str">
        <f>VLOOKUP(MID(E27,10,3),DATA!$J$2:$L$16,2,FALSE)</f>
        <v>5x120</v>
      </c>
      <c r="K27" s="12">
        <f>VLOOKUP(MID(E27,10,3),DATA!$J$2:$L$16,3,FALSE)</f>
        <v>72.599999999999994</v>
      </c>
      <c r="L27" s="8" t="str">
        <f>VLOOKUP(MID(E27,3,1),DATA!$D$2:$E$16,2,FALSE)</f>
        <v>Medium Offset</v>
      </c>
      <c r="M27" s="8">
        <v>27.6</v>
      </c>
      <c r="N27" s="9" t="s">
        <v>58</v>
      </c>
      <c r="O27" s="60" t="str">
        <f>VLOOKUP(MID(P27,1,2),DATA!$B$2:$C$10,2,FALSE)</f>
        <v>FF04</v>
      </c>
      <c r="P27" s="66" t="s">
        <v>345</v>
      </c>
      <c r="Q27" s="18" cm="1">
        <f t="array" ref="Q27">SUMPRODUCT(1*('All Skus'!$C$2:$C$951=$P27),'All Skus'!$D$2:$D$951)</f>
        <v>13</v>
      </c>
      <c r="R27" s="12" t="str">
        <f>VLOOKUP(MID(P27,4,1),DATA!$F$2:$G$16,2,FALSE)</f>
        <v>21"</v>
      </c>
      <c r="S27" s="12" t="str">
        <f>VLOOKUP(MID(P27,5,3),DATA!$H$2:$I$16,2,FALSE)</f>
        <v>10.0"</v>
      </c>
      <c r="T27" s="12" t="str">
        <f t="shared" ref="T27:T46" si="7">MID(P27,8,2)</f>
        <v>40</v>
      </c>
      <c r="U27" s="12" t="str">
        <f>VLOOKUP(MID(P27,10,3),DATA!$J$2:$L$16,2,FALSE)</f>
        <v>5x120</v>
      </c>
      <c r="V27" s="12">
        <f>VLOOKUP(MID(P27,10,3),DATA!$J$2:$L$16,3,FALSE)</f>
        <v>72.599999999999994</v>
      </c>
      <c r="W27" s="8" t="str">
        <f>VLOOKUP(MID(P27,3,1),DATA!$D$2:$E$16,2,FALSE)</f>
        <v>Medium Offset</v>
      </c>
      <c r="X27" s="8">
        <v>29.4</v>
      </c>
      <c r="Y27" s="9" t="s">
        <v>59</v>
      </c>
      <c r="AA27" s="8" t="s">
        <v>71</v>
      </c>
      <c r="AB27" s="8" t="s">
        <v>1804</v>
      </c>
    </row>
    <row r="28" spans="1:30" x14ac:dyDescent="0.25">
      <c r="A28" s="8" t="s">
        <v>1866</v>
      </c>
      <c r="B28" s="8" t="s">
        <v>121</v>
      </c>
      <c r="C28" s="59" t="str">
        <f>VLOOKUP(MID(E28,1,2),DATA!$B$2:$C$10,2,FALSE)</f>
        <v>FF04</v>
      </c>
      <c r="D28" s="8" t="str">
        <f>VLOOKUP(MID(E28,13,2),DATA!$M$2:$N$16,2,FALSE)</f>
        <v>Raw</v>
      </c>
      <c r="E28" s="66" t="s">
        <v>346</v>
      </c>
      <c r="F28" s="18" cm="1">
        <f t="array" ref="F28">SUMPRODUCT(1*('All Skus'!$C$2:$C$951=$E28),'All Skus'!$D$2:$D$951)</f>
        <v>11</v>
      </c>
      <c r="G28" s="12" t="str">
        <f>VLOOKUP(MID(E28,4,1),DATA!$F$2:$G$16,2,FALSE)</f>
        <v>21"</v>
      </c>
      <c r="H28" s="12" t="str">
        <f>VLOOKUP(MID(E28,5,3),DATA!$H$2:$I$16,2,FALSE)</f>
        <v>9.0"</v>
      </c>
      <c r="I28" s="12" t="str">
        <f t="shared" si="6"/>
        <v>30</v>
      </c>
      <c r="J28" s="12" t="str">
        <f>VLOOKUP(MID(E28,10,3),DATA!$J$2:$L$16,2,FALSE)</f>
        <v>5x120</v>
      </c>
      <c r="K28" s="12">
        <f>VLOOKUP(MID(E28,10,3),DATA!$J$2:$L$16,3,FALSE)</f>
        <v>72.599999999999994</v>
      </c>
      <c r="L28" s="8" t="str">
        <f>VLOOKUP(MID(E28,3,1),DATA!$D$2:$E$16,2,FALSE)</f>
        <v>Medium Offset</v>
      </c>
      <c r="M28" s="8">
        <v>27.6</v>
      </c>
      <c r="N28" s="9" t="s">
        <v>58</v>
      </c>
      <c r="O28" s="60" t="str">
        <f>VLOOKUP(MID(P28,1,2),DATA!$B$2:$C$10,2,FALSE)</f>
        <v>FF04</v>
      </c>
      <c r="P28" s="66" t="s">
        <v>347</v>
      </c>
      <c r="Q28" s="18" cm="1">
        <f t="array" ref="Q28">SUMPRODUCT(1*('All Skus'!$C$2:$C$951=$P28),'All Skus'!$D$2:$D$951)</f>
        <v>14</v>
      </c>
      <c r="R28" s="12" t="str">
        <f>VLOOKUP(MID(P28,4,1),DATA!$F$2:$G$16,2,FALSE)</f>
        <v>21"</v>
      </c>
      <c r="S28" s="12" t="str">
        <f>VLOOKUP(MID(P28,5,3),DATA!$H$2:$I$16,2,FALSE)</f>
        <v>10.0"</v>
      </c>
      <c r="T28" s="12" t="str">
        <f t="shared" si="7"/>
        <v>40</v>
      </c>
      <c r="U28" s="12" t="str">
        <f>VLOOKUP(MID(P28,10,3),DATA!$J$2:$L$16,2,FALSE)</f>
        <v>5x120</v>
      </c>
      <c r="V28" s="12">
        <f>VLOOKUP(MID(P28,10,3),DATA!$J$2:$L$16,3,FALSE)</f>
        <v>72.599999999999994</v>
      </c>
      <c r="W28" s="8" t="str">
        <f>VLOOKUP(MID(P28,3,1),DATA!$D$2:$E$16,2,FALSE)</f>
        <v>Medium Offset</v>
      </c>
      <c r="X28" s="8">
        <v>29.4</v>
      </c>
      <c r="Y28" s="9" t="s">
        <v>59</v>
      </c>
      <c r="AA28" s="8" t="s">
        <v>71</v>
      </c>
      <c r="AB28" s="8" t="s">
        <v>1804</v>
      </c>
    </row>
    <row r="29" spans="1:30" x14ac:dyDescent="0.25">
      <c r="A29" s="8" t="s">
        <v>1866</v>
      </c>
      <c r="B29" s="8" t="s">
        <v>121</v>
      </c>
      <c r="C29" s="59" t="str">
        <f>VLOOKUP(MID(E29,1,2),DATA!$B$2:$C$10,2,FALSE)</f>
        <v>FF04</v>
      </c>
      <c r="D29" s="8" t="str">
        <f>VLOOKUP(MID(E29,13,2),DATA!$M$2:$N$16,2,FALSE)</f>
        <v>Tarmac</v>
      </c>
      <c r="E29" s="66" t="s">
        <v>342</v>
      </c>
      <c r="F29" s="18" cm="1">
        <f t="array" ref="F29">SUMPRODUCT(1*('All Skus'!$C$2:$C$951=$E29),'All Skus'!$D$2:$D$951)</f>
        <v>1</v>
      </c>
      <c r="G29" s="12" t="str">
        <f>VLOOKUP(MID(E29,4,1),DATA!$F$2:$G$16,2,FALSE)</f>
        <v>21"</v>
      </c>
      <c r="H29" s="12" t="str">
        <f>VLOOKUP(MID(E29,5,3),DATA!$H$2:$I$16,2,FALSE)</f>
        <v>9.0"</v>
      </c>
      <c r="I29" s="12" t="str">
        <f t="shared" si="6"/>
        <v>30</v>
      </c>
      <c r="J29" s="12" t="str">
        <f>VLOOKUP(MID(E29,10,3),DATA!$J$2:$L$16,2,FALSE)</f>
        <v>5x120</v>
      </c>
      <c r="K29" s="12">
        <f>VLOOKUP(MID(E29,10,3),DATA!$J$2:$L$16,3,FALSE)</f>
        <v>72.599999999999994</v>
      </c>
      <c r="L29" s="8" t="str">
        <f>VLOOKUP(MID(E29,3,1),DATA!$D$2:$E$16,2,FALSE)</f>
        <v>Medium Offset</v>
      </c>
      <c r="M29" s="8">
        <v>27.6</v>
      </c>
      <c r="N29" s="9" t="s">
        <v>58</v>
      </c>
      <c r="O29" s="60" t="str">
        <f>VLOOKUP(MID(P29,1,2),DATA!$B$2:$C$10,2,FALSE)</f>
        <v>FF04</v>
      </c>
      <c r="P29" s="66" t="s">
        <v>343</v>
      </c>
      <c r="Q29" s="18" cm="1">
        <f t="array" ref="Q29">SUMPRODUCT(1*('All Skus'!$C$2:$C$951=$P29),'All Skus'!$D$2:$D$951)</f>
        <v>15</v>
      </c>
      <c r="R29" s="12" t="str">
        <f>VLOOKUP(MID(P29,4,1),DATA!$F$2:$G$16,2,FALSE)</f>
        <v>21"</v>
      </c>
      <c r="S29" s="12" t="str">
        <f>VLOOKUP(MID(P29,5,3),DATA!$H$2:$I$16,2,FALSE)</f>
        <v>10.0"</v>
      </c>
      <c r="T29" s="12" t="str">
        <f t="shared" si="7"/>
        <v>40</v>
      </c>
      <c r="U29" s="12" t="str">
        <f>VLOOKUP(MID(P29,10,3),DATA!$J$2:$L$16,2,FALSE)</f>
        <v>5x120</v>
      </c>
      <c r="V29" s="12">
        <f>VLOOKUP(MID(P29,10,3),DATA!$J$2:$L$16,3,FALSE)</f>
        <v>72.599999999999994</v>
      </c>
      <c r="W29" s="8" t="str">
        <f>VLOOKUP(MID(P29,3,1),DATA!$D$2:$E$16,2,FALSE)</f>
        <v>Medium Offset</v>
      </c>
      <c r="X29" s="8">
        <v>29.4</v>
      </c>
      <c r="Y29" s="9" t="s">
        <v>59</v>
      </c>
      <c r="AA29" s="8" t="s">
        <v>71</v>
      </c>
      <c r="AB29" s="8" t="s">
        <v>1804</v>
      </c>
    </row>
    <row r="30" spans="1:30" x14ac:dyDescent="0.25">
      <c r="A30" s="68" t="s">
        <v>1867</v>
      </c>
      <c r="B30" s="68" t="s">
        <v>34</v>
      </c>
      <c r="C30" s="59" t="str">
        <f>VLOOKUP(MID(E30,1,2),DATA!$B$2:$C$10,2,FALSE)</f>
        <v>FF01</v>
      </c>
      <c r="D30" s="8" t="str">
        <f>VLOOKUP(MID(E30,13,2),DATA!$M$2:$N$16,2,FALSE)</f>
        <v>Tarmac</v>
      </c>
      <c r="E30" s="66" t="s">
        <v>159</v>
      </c>
      <c r="F30" s="18" cm="1">
        <f t="array" ref="F30">SUMPRODUCT(1*('All Skus'!$C$2:$C$951=$E30),'All Skus'!$D$2:$D$951)</f>
        <v>0</v>
      </c>
      <c r="G30" s="12" t="str">
        <f>VLOOKUP(MID(E30,4,1),DATA!$F$2:$G$16,2,FALSE)</f>
        <v>20"</v>
      </c>
      <c r="H30" s="12" t="str">
        <f>VLOOKUP(MID(E30,5,3),DATA!$H$2:$I$16,2,FALSE)</f>
        <v>9.0"</v>
      </c>
      <c r="I30" s="12" t="str">
        <f t="shared" si="6"/>
        <v>25</v>
      </c>
      <c r="J30" s="12" t="str">
        <f>VLOOKUP(MID(E30,10,3),DATA!$J$2:$L$16,2,FALSE)</f>
        <v>5x112</v>
      </c>
      <c r="K30" s="12">
        <f>VLOOKUP(MID(E30,10,3),DATA!$J$2:$L$16,3,FALSE)</f>
        <v>66.56</v>
      </c>
      <c r="L30" s="8" t="str">
        <f>VLOOKUP(MID(E30,3,1),DATA!$D$2:$E$16,2,FALSE)</f>
        <v>Medium Offset</v>
      </c>
      <c r="M30" s="8">
        <v>25.8</v>
      </c>
      <c r="N30" s="9" t="s">
        <v>30</v>
      </c>
      <c r="O30" s="60" t="str">
        <f>VLOOKUP(MID(P30,1,2),DATA!$B$2:$C$10,2,FALSE)</f>
        <v>FF01</v>
      </c>
      <c r="P30" s="66" t="s">
        <v>155</v>
      </c>
      <c r="Q30" s="18" cm="1">
        <f t="array" ref="Q30">SUMPRODUCT(1*('All Skus'!$C$2:$C$951=$P30),'All Skus'!$D$2:$D$951)</f>
        <v>1</v>
      </c>
      <c r="R30" s="12" t="str">
        <f>VLOOKUP(MID(P30,4,1),DATA!$F$2:$G$16,2,FALSE)</f>
        <v>20"</v>
      </c>
      <c r="S30" s="12" t="str">
        <f>VLOOKUP(MID(P30,5,3),DATA!$H$2:$I$16,2,FALSE)</f>
        <v>10.5"</v>
      </c>
      <c r="T30" s="12" t="str">
        <f t="shared" si="7"/>
        <v>35</v>
      </c>
      <c r="U30" s="12" t="str">
        <f>VLOOKUP(MID(P30,10,3),DATA!$J$2:$L$16,2,FALSE)</f>
        <v>5x112</v>
      </c>
      <c r="V30" s="12">
        <f>VLOOKUP(MID(P30,10,3),DATA!$J$2:$L$16,3,FALSE)</f>
        <v>66.56</v>
      </c>
      <c r="W30" s="8" t="str">
        <f>VLOOKUP(MID(P30,3,1),DATA!$D$2:$E$16,2,FALSE)</f>
        <v>Medium Offset</v>
      </c>
      <c r="X30" s="68">
        <v>28</v>
      </c>
      <c r="Y30" s="9" t="s">
        <v>44</v>
      </c>
      <c r="Z30" s="68" t="s">
        <v>2029</v>
      </c>
      <c r="AA30" s="8" t="s">
        <v>71</v>
      </c>
      <c r="AB30" s="68" t="s">
        <v>1804</v>
      </c>
      <c r="AC30" s="68"/>
    </row>
    <row r="31" spans="1:30" x14ac:dyDescent="0.25">
      <c r="A31" s="68" t="s">
        <v>1867</v>
      </c>
      <c r="B31" s="68" t="s">
        <v>34</v>
      </c>
      <c r="C31" s="59" t="str">
        <f>VLOOKUP(MID(E31,1,2),DATA!$B$2:$C$10,2,FALSE)</f>
        <v>FF04</v>
      </c>
      <c r="D31" s="8" t="str">
        <f>VLOOKUP(MID(E31,13,2),DATA!$M$2:$N$16,2,FALSE)</f>
        <v>Liquid Metal</v>
      </c>
      <c r="E31" s="66" t="s">
        <v>304</v>
      </c>
      <c r="F31" s="18" cm="1">
        <f t="array" ref="F31">SUMPRODUCT(1*('All Skus'!$C$2:$C$951=$E31),'All Skus'!$D$2:$D$951)</f>
        <v>9</v>
      </c>
      <c r="G31" s="12" t="str">
        <f>VLOOKUP(MID(E31,4,1),DATA!$F$2:$G$16,2,FALSE)</f>
        <v>20"</v>
      </c>
      <c r="H31" s="12" t="str">
        <f>VLOOKUP(MID(E31,5,3),DATA!$H$2:$I$16,2,FALSE)</f>
        <v>9.0"</v>
      </c>
      <c r="I31" s="12" t="str">
        <f t="shared" si="6"/>
        <v>25</v>
      </c>
      <c r="J31" s="12" t="str">
        <f>VLOOKUP(MID(E31,10,3),DATA!$J$2:$L$16,2,FALSE)</f>
        <v>5x112</v>
      </c>
      <c r="K31" s="12">
        <f>VLOOKUP(MID(E31,10,3),DATA!$J$2:$L$16,3,FALSE)</f>
        <v>66.56</v>
      </c>
      <c r="L31" s="8" t="str">
        <f>VLOOKUP(MID(E31,3,1),DATA!$D$2:$E$16,2,FALSE)</f>
        <v>Medium Offset</v>
      </c>
      <c r="M31" s="8">
        <v>24.8</v>
      </c>
      <c r="N31" s="9" t="s">
        <v>30</v>
      </c>
      <c r="O31" s="60" t="str">
        <f>VLOOKUP(MID(P31,1,2),DATA!$B$2:$C$10,2,FALSE)</f>
        <v>FF04</v>
      </c>
      <c r="P31" s="66" t="s">
        <v>302</v>
      </c>
      <c r="Q31" s="18" cm="1">
        <f t="array" ref="Q31">SUMPRODUCT(1*('All Skus'!$C$2:$C$951=$P31),'All Skus'!$D$2:$D$951)</f>
        <v>1</v>
      </c>
      <c r="R31" s="12" t="str">
        <f>VLOOKUP(MID(P31,4,1),DATA!$F$2:$G$16,2,FALSE)</f>
        <v>20"</v>
      </c>
      <c r="S31" s="12" t="str">
        <f>VLOOKUP(MID(P31,5,3),DATA!$H$2:$I$16,2,FALSE)</f>
        <v>10.5"</v>
      </c>
      <c r="T31" s="12" t="str">
        <f t="shared" si="7"/>
        <v>35</v>
      </c>
      <c r="U31" s="12" t="str">
        <f>VLOOKUP(MID(P31,10,3),DATA!$J$2:$L$16,2,FALSE)</f>
        <v>5x112</v>
      </c>
      <c r="V31" s="12">
        <f>VLOOKUP(MID(P31,10,3),DATA!$J$2:$L$16,3,FALSE)</f>
        <v>66.56</v>
      </c>
      <c r="W31" s="8" t="str">
        <f>VLOOKUP(MID(P31,3,1),DATA!$D$2:$E$16,2,FALSE)</f>
        <v>Medium Offset</v>
      </c>
      <c r="X31" s="8">
        <v>26.2</v>
      </c>
      <c r="Y31" s="9" t="s">
        <v>44</v>
      </c>
      <c r="Z31" s="8" t="s">
        <v>2029</v>
      </c>
      <c r="AA31" s="8" t="s">
        <v>71</v>
      </c>
      <c r="AB31" s="8" t="s">
        <v>1804</v>
      </c>
    </row>
    <row r="32" spans="1:30" x14ac:dyDescent="0.25">
      <c r="A32" s="68" t="s">
        <v>1867</v>
      </c>
      <c r="B32" s="68" t="s">
        <v>34</v>
      </c>
      <c r="C32" s="59" t="str">
        <f>VLOOKUP(MID(E32,1,2),DATA!$B$2:$C$10,2,FALSE)</f>
        <v>FF04</v>
      </c>
      <c r="D32" s="8" t="str">
        <f>VLOOKUP(MID(E32,13,2),DATA!$M$2:$N$16,2,FALSE)</f>
        <v>Tarmac</v>
      </c>
      <c r="E32" s="66" t="s">
        <v>303</v>
      </c>
      <c r="F32" s="18" cm="1">
        <f t="array" ref="F32">SUMPRODUCT(1*('All Skus'!$C$2:$C$951=$E32),'All Skus'!$D$2:$D$951)</f>
        <v>7</v>
      </c>
      <c r="G32" s="12" t="str">
        <f>VLOOKUP(MID(E32,4,1),DATA!$F$2:$G$16,2,FALSE)</f>
        <v>20"</v>
      </c>
      <c r="H32" s="12" t="str">
        <f>VLOOKUP(MID(E32,5,3),DATA!$H$2:$I$16,2,FALSE)</f>
        <v>9.0"</v>
      </c>
      <c r="I32" s="12" t="str">
        <f t="shared" si="6"/>
        <v>25</v>
      </c>
      <c r="J32" s="12" t="str">
        <f>VLOOKUP(MID(E32,10,3),DATA!$J$2:$L$16,2,FALSE)</f>
        <v>5x112</v>
      </c>
      <c r="K32" s="12">
        <f>VLOOKUP(MID(E32,10,3),DATA!$J$2:$L$16,3,FALSE)</f>
        <v>66.56</v>
      </c>
      <c r="L32" s="8" t="str">
        <f>VLOOKUP(MID(E32,3,1),DATA!$D$2:$E$16,2,FALSE)</f>
        <v>Medium Offset</v>
      </c>
      <c r="M32" s="8">
        <v>24.8</v>
      </c>
      <c r="N32" s="9" t="s">
        <v>30</v>
      </c>
      <c r="O32" s="60" t="str">
        <f>VLOOKUP(MID(P32,1,2),DATA!$B$2:$C$10,2,FALSE)</f>
        <v>FF04</v>
      </c>
      <c r="P32" s="66" t="s">
        <v>301</v>
      </c>
      <c r="Q32" s="18" cm="1">
        <f t="array" ref="Q32">SUMPRODUCT(1*('All Skus'!$C$2:$C$951=$P32),'All Skus'!$D$2:$D$951)</f>
        <v>28</v>
      </c>
      <c r="R32" s="12" t="str">
        <f>VLOOKUP(MID(P32,4,1),DATA!$F$2:$G$16,2,FALSE)</f>
        <v>20"</v>
      </c>
      <c r="S32" s="12" t="str">
        <f>VLOOKUP(MID(P32,5,3),DATA!$H$2:$I$16,2,FALSE)</f>
        <v>10.5"</v>
      </c>
      <c r="T32" s="12" t="str">
        <f t="shared" si="7"/>
        <v>35</v>
      </c>
      <c r="U32" s="12" t="str">
        <f>VLOOKUP(MID(P32,10,3),DATA!$J$2:$L$16,2,FALSE)</f>
        <v>5x112</v>
      </c>
      <c r="V32" s="12">
        <f>VLOOKUP(MID(P32,10,3),DATA!$J$2:$L$16,3,FALSE)</f>
        <v>66.56</v>
      </c>
      <c r="W32" s="8" t="str">
        <f>VLOOKUP(MID(P32,3,1),DATA!$D$2:$E$16,2,FALSE)</f>
        <v>Medium Offset</v>
      </c>
      <c r="X32" s="68">
        <v>26.2</v>
      </c>
      <c r="Y32" s="9" t="s">
        <v>44</v>
      </c>
      <c r="Z32" s="68" t="s">
        <v>2029</v>
      </c>
      <c r="AA32" s="8" t="s">
        <v>71</v>
      </c>
      <c r="AB32" s="68" t="s">
        <v>1804</v>
      </c>
      <c r="AC32" s="68"/>
    </row>
    <row r="33" spans="1:29" x14ac:dyDescent="0.25">
      <c r="A33" s="8" t="s">
        <v>1867</v>
      </c>
      <c r="B33" s="8" t="s">
        <v>34</v>
      </c>
      <c r="C33" s="59" t="str">
        <f>VLOOKUP(MID(E33,1,2),DATA!$B$2:$C$10,2,FALSE)</f>
        <v>FF10</v>
      </c>
      <c r="D33" s="8" t="str">
        <f>VLOOKUP(MID(E33,13,2),DATA!$M$2:$N$16,2,FALSE)</f>
        <v>Liquid Metal</v>
      </c>
      <c r="E33" s="66" t="s">
        <v>29</v>
      </c>
      <c r="F33" s="18" cm="1">
        <f t="array" ref="F33">SUMPRODUCT(1*('All Skus'!$C$2:$C$951=$E33),'All Skus'!$D$2:$D$951)</f>
        <v>8</v>
      </c>
      <c r="G33" s="12" t="str">
        <f>VLOOKUP(MID(E33,4,1),DATA!$F$2:$G$16,2,FALSE)</f>
        <v>20"</v>
      </c>
      <c r="H33" s="12" t="str">
        <f>VLOOKUP(MID(E33,5,3),DATA!$H$2:$I$16,2,FALSE)</f>
        <v>9.0"</v>
      </c>
      <c r="I33" s="12" t="str">
        <f t="shared" si="6"/>
        <v>25</v>
      </c>
      <c r="J33" s="12" t="str">
        <f>VLOOKUP(MID(E33,10,3),DATA!$J$2:$L$16,2,FALSE)</f>
        <v>5x112</v>
      </c>
      <c r="K33" s="12">
        <f>VLOOKUP(MID(E33,10,3),DATA!$J$2:$L$16,3,FALSE)</f>
        <v>66.56</v>
      </c>
      <c r="L33" s="8" t="str">
        <f>VLOOKUP(MID(E33,3,1),DATA!$D$2:$E$16,2,FALSE)</f>
        <v>Medium Offset</v>
      </c>
      <c r="N33" s="9" t="s">
        <v>30</v>
      </c>
      <c r="O33" s="60" t="str">
        <f>VLOOKUP(MID(P33,1,2),DATA!$B$2:$C$10,2,FALSE)</f>
        <v>FF10</v>
      </c>
      <c r="P33" s="66" t="s">
        <v>32</v>
      </c>
      <c r="Q33" s="18" cm="1">
        <f t="array" ref="Q33">SUMPRODUCT(1*('All Skus'!$C$2:$C$951=$P33),'All Skus'!$D$2:$D$951)</f>
        <v>10</v>
      </c>
      <c r="R33" s="12" t="str">
        <f>VLOOKUP(MID(P33,4,1),DATA!$F$2:$G$16,2,FALSE)</f>
        <v>20"</v>
      </c>
      <c r="S33" s="12" t="str">
        <f>VLOOKUP(MID(P33,5,3),DATA!$H$2:$I$16,2,FALSE)</f>
        <v>10.5"</v>
      </c>
      <c r="T33" s="12" t="str">
        <f t="shared" si="7"/>
        <v>35</v>
      </c>
      <c r="U33" s="12" t="str">
        <f>VLOOKUP(MID(P33,10,3),DATA!$J$2:$L$16,2,FALSE)</f>
        <v>5x112</v>
      </c>
      <c r="V33" s="12">
        <f>VLOOKUP(MID(P33,10,3),DATA!$J$2:$L$16,3,FALSE)</f>
        <v>66.56</v>
      </c>
      <c r="W33" s="8" t="str">
        <f>VLOOKUP(MID(P33,3,1),DATA!$D$2:$E$16,2,FALSE)</f>
        <v>Medium Offset</v>
      </c>
      <c r="Y33" s="9" t="s">
        <v>44</v>
      </c>
      <c r="Z33" s="8" t="s">
        <v>2029</v>
      </c>
      <c r="AA33" s="8" t="s">
        <v>71</v>
      </c>
      <c r="AB33" s="8" t="s">
        <v>1804</v>
      </c>
    </row>
    <row r="34" spans="1:29" x14ac:dyDescent="0.25">
      <c r="A34" s="8" t="s">
        <v>1867</v>
      </c>
      <c r="B34" s="8" t="s">
        <v>34</v>
      </c>
      <c r="C34" s="59" t="str">
        <f>VLOOKUP(MID(E34,1,2),DATA!$B$2:$C$10,2,FALSE)</f>
        <v>FF10</v>
      </c>
      <c r="D34" s="8" t="str">
        <f>VLOOKUP(MID(E34,13,2),DATA!$M$2:$N$16,2,FALSE)</f>
        <v>Tarmac</v>
      </c>
      <c r="E34" s="66" t="s">
        <v>28</v>
      </c>
      <c r="F34" s="18" cm="1">
        <f t="array" ref="F34">SUMPRODUCT(1*('All Skus'!$C$2:$C$951=$E34),'All Skus'!$D$2:$D$951)</f>
        <v>24</v>
      </c>
      <c r="G34" s="12" t="str">
        <f>VLOOKUP(MID(E34,4,1),DATA!$F$2:$G$16,2,FALSE)</f>
        <v>20"</v>
      </c>
      <c r="H34" s="12" t="str">
        <f>VLOOKUP(MID(E34,5,3),DATA!$H$2:$I$16,2,FALSE)</f>
        <v>9.0"</v>
      </c>
      <c r="I34" s="12" t="str">
        <f t="shared" si="6"/>
        <v>25</v>
      </c>
      <c r="J34" s="12" t="str">
        <f>VLOOKUP(MID(E34,10,3),DATA!$J$2:$L$16,2,FALSE)</f>
        <v>5x112</v>
      </c>
      <c r="K34" s="12">
        <f>VLOOKUP(MID(E34,10,3),DATA!$J$2:$L$16,3,FALSE)</f>
        <v>66.56</v>
      </c>
      <c r="L34" s="8" t="str">
        <f>VLOOKUP(MID(E34,3,1),DATA!$D$2:$E$16,2,FALSE)</f>
        <v>Medium Offset</v>
      </c>
      <c r="N34" s="9" t="s">
        <v>30</v>
      </c>
      <c r="O34" s="60" t="str">
        <f>VLOOKUP(MID(P34,1,2),DATA!$B$2:$C$10,2,FALSE)</f>
        <v>FF10</v>
      </c>
      <c r="P34" s="66" t="s">
        <v>31</v>
      </c>
      <c r="Q34" s="18" cm="1">
        <f t="array" ref="Q34">SUMPRODUCT(1*('All Skus'!$C$2:$C$951=$P34),'All Skus'!$D$2:$D$951)</f>
        <v>68</v>
      </c>
      <c r="R34" s="12" t="str">
        <f>VLOOKUP(MID(P34,4,1),DATA!$F$2:$G$16,2,FALSE)</f>
        <v>20"</v>
      </c>
      <c r="S34" s="12" t="str">
        <f>VLOOKUP(MID(P34,5,3),DATA!$H$2:$I$16,2,FALSE)</f>
        <v>10.5"</v>
      </c>
      <c r="T34" s="12" t="str">
        <f t="shared" si="7"/>
        <v>35</v>
      </c>
      <c r="U34" s="12" t="str">
        <f>VLOOKUP(MID(P34,10,3),DATA!$J$2:$L$16,2,FALSE)</f>
        <v>5x112</v>
      </c>
      <c r="V34" s="12">
        <f>VLOOKUP(MID(P34,10,3),DATA!$J$2:$L$16,3,FALSE)</f>
        <v>66.56</v>
      </c>
      <c r="W34" s="8" t="str">
        <f>VLOOKUP(MID(P34,3,1),DATA!$D$2:$E$16,2,FALSE)</f>
        <v>Medium Offset</v>
      </c>
      <c r="Y34" s="9" t="s">
        <v>44</v>
      </c>
      <c r="Z34" s="8" t="s">
        <v>2029</v>
      </c>
      <c r="AA34" s="8" t="s">
        <v>71</v>
      </c>
      <c r="AB34" s="8" t="s">
        <v>1804</v>
      </c>
    </row>
    <row r="35" spans="1:29" x14ac:dyDescent="0.25">
      <c r="A35" s="8" t="s">
        <v>1867</v>
      </c>
      <c r="B35" s="8" t="s">
        <v>34</v>
      </c>
      <c r="C35" s="59" t="str">
        <f>VLOOKUP(MID(E35,1,2),DATA!$B$2:$C$10,2,FALSE)</f>
        <v>FF10</v>
      </c>
      <c r="D35" s="8" t="str">
        <f>VLOOKUP(MID(E35,13,2),DATA!$M$2:$N$16,2,FALSE)</f>
        <v>Liquid Metal</v>
      </c>
      <c r="E35" s="66" t="s">
        <v>54</v>
      </c>
      <c r="F35" s="18" cm="1">
        <f t="array" ref="F35">SUMPRODUCT(1*('All Skus'!$C$2:$C$951=$E35),'All Skus'!$D$2:$D$951)</f>
        <v>-6</v>
      </c>
      <c r="G35" s="12" t="str">
        <f>VLOOKUP(MID(E35,4,1),DATA!$F$2:$G$16,2,FALSE)</f>
        <v>21"</v>
      </c>
      <c r="H35" s="12" t="str">
        <f>VLOOKUP(MID(E35,5,3),DATA!$H$2:$I$16,2,FALSE)</f>
        <v>9.5"</v>
      </c>
      <c r="I35" s="12" t="str">
        <f t="shared" si="6"/>
        <v>30</v>
      </c>
      <c r="J35" s="12" t="str">
        <f>VLOOKUP(MID(E35,10,3),DATA!$J$2:$L$16,2,FALSE)</f>
        <v>5x112</v>
      </c>
      <c r="K35" s="12">
        <f>VLOOKUP(MID(E35,10,3),DATA!$J$2:$L$16,3,FALSE)</f>
        <v>66.56</v>
      </c>
      <c r="L35" s="8" t="str">
        <f>VLOOKUP(MID(E35,3,1),DATA!$D$2:$E$16,2,FALSE)</f>
        <v>Medium Offset</v>
      </c>
      <c r="N35" s="9" t="s">
        <v>58</v>
      </c>
      <c r="O35" s="60" t="str">
        <f>VLOOKUP(MID(P35,1,2),DATA!$B$2:$C$10,2,FALSE)</f>
        <v>FF10</v>
      </c>
      <c r="P35" s="66" t="s">
        <v>50</v>
      </c>
      <c r="Q35" s="18" cm="1">
        <f t="array" ref="Q35">SUMPRODUCT(1*('All Skus'!$C$2:$C$951=$P35),'All Skus'!$D$2:$D$951)</f>
        <v>-2</v>
      </c>
      <c r="R35" s="12" t="str">
        <f>VLOOKUP(MID(P35,4,1),DATA!$F$2:$G$16,2,FALSE)</f>
        <v>21"</v>
      </c>
      <c r="S35" s="12" t="str">
        <f>VLOOKUP(MID(P35,5,3),DATA!$H$2:$I$16,2,FALSE)</f>
        <v>10.5"</v>
      </c>
      <c r="T35" s="12" t="str">
        <f t="shared" si="7"/>
        <v>35</v>
      </c>
      <c r="U35" s="12" t="str">
        <f>VLOOKUP(MID(P35,10,3),DATA!$J$2:$L$16,2,FALSE)</f>
        <v>5x112</v>
      </c>
      <c r="V35" s="12">
        <f>VLOOKUP(MID(P35,10,3),DATA!$J$2:$L$16,3,FALSE)</f>
        <v>66.56</v>
      </c>
      <c r="W35" s="8" t="str">
        <f>VLOOKUP(MID(P35,3,1),DATA!$D$2:$E$16,2,FALSE)</f>
        <v>Medium Offset</v>
      </c>
      <c r="Y35" s="9" t="s">
        <v>52</v>
      </c>
      <c r="Z35" s="8" t="s">
        <v>2029</v>
      </c>
      <c r="AA35" s="8" t="s">
        <v>71</v>
      </c>
      <c r="AB35" s="8" t="s">
        <v>1804</v>
      </c>
    </row>
    <row r="36" spans="1:29" x14ac:dyDescent="0.25">
      <c r="A36" s="8" t="s">
        <v>1867</v>
      </c>
      <c r="B36" s="8" t="s">
        <v>34</v>
      </c>
      <c r="C36" s="59" t="str">
        <f>VLOOKUP(MID(E36,1,2),DATA!$B$2:$C$10,2,FALSE)</f>
        <v>FF10</v>
      </c>
      <c r="D36" s="8" t="str">
        <f>VLOOKUP(MID(E36,13,2),DATA!$M$2:$N$16,2,FALSE)</f>
        <v>Tarmac</v>
      </c>
      <c r="E36" s="66" t="s">
        <v>53</v>
      </c>
      <c r="F36" s="18" cm="1">
        <f t="array" ref="F36">SUMPRODUCT(1*('All Skus'!$C$2:$C$951=$E36),'All Skus'!$D$2:$D$951)</f>
        <v>0</v>
      </c>
      <c r="G36" s="12" t="str">
        <f>VLOOKUP(MID(E36,4,1),DATA!$F$2:$G$16,2,FALSE)</f>
        <v>21"</v>
      </c>
      <c r="H36" s="12" t="str">
        <f>VLOOKUP(MID(E36,5,3),DATA!$H$2:$I$16,2,FALSE)</f>
        <v>9.5"</v>
      </c>
      <c r="I36" s="12" t="str">
        <f t="shared" si="6"/>
        <v>30</v>
      </c>
      <c r="J36" s="12" t="str">
        <f>VLOOKUP(MID(E36,10,3),DATA!$J$2:$L$16,2,FALSE)</f>
        <v>5x112</v>
      </c>
      <c r="K36" s="12">
        <f>VLOOKUP(MID(E36,10,3),DATA!$J$2:$L$16,3,FALSE)</f>
        <v>66.56</v>
      </c>
      <c r="L36" s="8" t="str">
        <f>VLOOKUP(MID(E36,3,1),DATA!$D$2:$E$16,2,FALSE)</f>
        <v>Medium Offset</v>
      </c>
      <c r="N36" s="9" t="s">
        <v>58</v>
      </c>
      <c r="O36" s="60" t="str">
        <f>VLOOKUP(MID(P36,1,2),DATA!$B$2:$C$10,2,FALSE)</f>
        <v>FF10</v>
      </c>
      <c r="P36" s="66" t="s">
        <v>49</v>
      </c>
      <c r="Q36" s="18" cm="1">
        <f t="array" ref="Q36">SUMPRODUCT(1*('All Skus'!$C$2:$C$951=$P36),'All Skus'!$D$2:$D$951)</f>
        <v>-2</v>
      </c>
      <c r="R36" s="12" t="str">
        <f>VLOOKUP(MID(P36,4,1),DATA!$F$2:$G$16,2,FALSE)</f>
        <v>21"</v>
      </c>
      <c r="S36" s="12" t="str">
        <f>VLOOKUP(MID(P36,5,3),DATA!$H$2:$I$16,2,FALSE)</f>
        <v>10.5"</v>
      </c>
      <c r="T36" s="12" t="str">
        <f t="shared" si="7"/>
        <v>35</v>
      </c>
      <c r="U36" s="12" t="str">
        <f>VLOOKUP(MID(P36,10,3),DATA!$J$2:$L$16,2,FALSE)</f>
        <v>5x112</v>
      </c>
      <c r="V36" s="12">
        <f>VLOOKUP(MID(P36,10,3),DATA!$J$2:$L$16,3,FALSE)</f>
        <v>66.56</v>
      </c>
      <c r="W36" s="8" t="str">
        <f>VLOOKUP(MID(P36,3,1),DATA!$D$2:$E$16,2,FALSE)</f>
        <v>Medium Offset</v>
      </c>
      <c r="Y36" s="9" t="s">
        <v>52</v>
      </c>
      <c r="Z36" s="8" t="s">
        <v>2029</v>
      </c>
      <c r="AA36" s="8" t="s">
        <v>71</v>
      </c>
      <c r="AB36" s="8" t="s">
        <v>1804</v>
      </c>
    </row>
    <row r="37" spans="1:29" x14ac:dyDescent="0.25">
      <c r="A37" s="8" t="s">
        <v>1867</v>
      </c>
      <c r="B37" s="8" t="s">
        <v>34</v>
      </c>
      <c r="C37" s="59" t="str">
        <f>VLOOKUP(MID(E37,1,2),DATA!$B$2:$C$10,2,FALSE)</f>
        <v>FF11</v>
      </c>
      <c r="D37" s="8" t="str">
        <f>VLOOKUP(MID(E37,13,2),DATA!$M$2:$N$16,2,FALSE)</f>
        <v>Liquid Metal</v>
      </c>
      <c r="E37" s="66" t="s">
        <v>379</v>
      </c>
      <c r="F37" s="18" cm="1">
        <f t="array" ref="F37">SUMPRODUCT(1*('All Skus'!$C$2:$C$951=$E37),'All Skus'!$D$2:$D$951)</f>
        <v>5</v>
      </c>
      <c r="G37" s="12" t="str">
        <f>VLOOKUP(MID(E37,4,1),DATA!$F$2:$G$16,2,FALSE)</f>
        <v>20"</v>
      </c>
      <c r="H37" s="12" t="str">
        <f>VLOOKUP(MID(E37,5,3),DATA!$H$2:$I$16,2,FALSE)</f>
        <v>9.0"</v>
      </c>
      <c r="I37" s="12" t="str">
        <f t="shared" si="6"/>
        <v>25</v>
      </c>
      <c r="J37" s="12" t="str">
        <f>VLOOKUP(MID(E37,10,3),DATA!$J$2:$L$16,2,FALSE)</f>
        <v>5x112</v>
      </c>
      <c r="K37" s="12">
        <f>VLOOKUP(MID(E37,10,3),DATA!$J$2:$L$16,3,FALSE)</f>
        <v>66.56</v>
      </c>
      <c r="L37" s="8" t="str">
        <f>VLOOKUP(MID(E37,3,1),DATA!$D$2:$E$16,2,FALSE)</f>
        <v>Medium Offset</v>
      </c>
      <c r="N37" s="9" t="s">
        <v>30</v>
      </c>
      <c r="O37" s="60" t="str">
        <f>VLOOKUP(MID(P37,1,2),DATA!$B$2:$C$10,2,FALSE)</f>
        <v>FF11</v>
      </c>
      <c r="P37" s="66" t="s">
        <v>381</v>
      </c>
      <c r="Q37" s="18" cm="1">
        <f t="array" ref="Q37">SUMPRODUCT(1*('All Skus'!$C$2:$C$951=$P37),'All Skus'!$D$2:$D$951)</f>
        <v>13</v>
      </c>
      <c r="R37" s="12" t="str">
        <f>VLOOKUP(MID(P37,4,1),DATA!$F$2:$G$16,2,FALSE)</f>
        <v>20"</v>
      </c>
      <c r="S37" s="12" t="str">
        <f>VLOOKUP(MID(P37,5,3),DATA!$H$2:$I$16,2,FALSE)</f>
        <v>10.5"</v>
      </c>
      <c r="T37" s="12" t="str">
        <f t="shared" si="7"/>
        <v>35</v>
      </c>
      <c r="U37" s="12" t="str">
        <f>VLOOKUP(MID(P37,10,3),DATA!$J$2:$L$16,2,FALSE)</f>
        <v>5x112</v>
      </c>
      <c r="V37" s="12">
        <f>VLOOKUP(MID(P37,10,3),DATA!$J$2:$L$16,3,FALSE)</f>
        <v>66.56</v>
      </c>
      <c r="W37" s="8" t="str">
        <f>VLOOKUP(MID(P37,3,1),DATA!$D$2:$E$16,2,FALSE)</f>
        <v>Medium Offset</v>
      </c>
      <c r="Y37" s="9" t="s">
        <v>44</v>
      </c>
      <c r="Z37" s="8" t="s">
        <v>2029</v>
      </c>
      <c r="AA37" s="8" t="s">
        <v>71</v>
      </c>
      <c r="AB37" s="8" t="s">
        <v>1804</v>
      </c>
    </row>
    <row r="38" spans="1:29" x14ac:dyDescent="0.25">
      <c r="A38" s="68" t="s">
        <v>1867</v>
      </c>
      <c r="B38" s="68" t="s">
        <v>34</v>
      </c>
      <c r="C38" s="59" t="str">
        <f>VLOOKUP(MID(E38,1,2),DATA!$B$2:$C$10,2,FALSE)</f>
        <v>FF11</v>
      </c>
      <c r="D38" s="8" t="str">
        <f>VLOOKUP(MID(E38,13,2),DATA!$M$2:$N$16,2,FALSE)</f>
        <v>Tarmac</v>
      </c>
      <c r="E38" s="66" t="s">
        <v>378</v>
      </c>
      <c r="F38" s="18" cm="1">
        <f t="array" ref="F38">SUMPRODUCT(1*('All Skus'!$C$2:$C$951=$E38),'All Skus'!$D$2:$D$951)</f>
        <v>22</v>
      </c>
      <c r="G38" s="12" t="str">
        <f>VLOOKUP(MID(E38,4,1),DATA!$F$2:$G$16,2,FALSE)</f>
        <v>20"</v>
      </c>
      <c r="H38" s="12" t="str">
        <f>VLOOKUP(MID(E38,5,3),DATA!$H$2:$I$16,2,FALSE)</f>
        <v>9.0"</v>
      </c>
      <c r="I38" s="12" t="str">
        <f t="shared" si="6"/>
        <v>25</v>
      </c>
      <c r="J38" s="12" t="str">
        <f>VLOOKUP(MID(E38,10,3),DATA!$J$2:$L$16,2,FALSE)</f>
        <v>5x112</v>
      </c>
      <c r="K38" s="12">
        <f>VLOOKUP(MID(E38,10,3),DATA!$J$2:$L$16,3,FALSE)</f>
        <v>66.56</v>
      </c>
      <c r="L38" s="8" t="str">
        <f>VLOOKUP(MID(E38,3,1),DATA!$D$2:$E$16,2,FALSE)</f>
        <v>Medium Offset</v>
      </c>
      <c r="N38" s="9" t="s">
        <v>30</v>
      </c>
      <c r="O38" s="60" t="str">
        <f>VLOOKUP(MID(P38,1,2),DATA!$B$2:$C$10,2,FALSE)</f>
        <v>FF11</v>
      </c>
      <c r="P38" s="66" t="s">
        <v>380</v>
      </c>
      <c r="Q38" s="18" cm="1">
        <f t="array" ref="Q38">SUMPRODUCT(1*('All Skus'!$C$2:$C$951=$P38),'All Skus'!$D$2:$D$951)</f>
        <v>23</v>
      </c>
      <c r="R38" s="12" t="str">
        <f>VLOOKUP(MID(P38,4,1),DATA!$F$2:$G$16,2,FALSE)</f>
        <v>20"</v>
      </c>
      <c r="S38" s="12" t="str">
        <f>VLOOKUP(MID(P38,5,3),DATA!$H$2:$I$16,2,FALSE)</f>
        <v>10.5"</v>
      </c>
      <c r="T38" s="12" t="str">
        <f t="shared" si="7"/>
        <v>35</v>
      </c>
      <c r="U38" s="12" t="str">
        <f>VLOOKUP(MID(P38,10,3),DATA!$J$2:$L$16,2,FALSE)</f>
        <v>5x112</v>
      </c>
      <c r="V38" s="12">
        <f>VLOOKUP(MID(P38,10,3),DATA!$J$2:$L$16,3,FALSE)</f>
        <v>66.56</v>
      </c>
      <c r="W38" s="8" t="str">
        <f>VLOOKUP(MID(P38,3,1),DATA!$D$2:$E$16,2,FALSE)</f>
        <v>Medium Offset</v>
      </c>
      <c r="X38" s="68"/>
      <c r="Y38" s="9" t="s">
        <v>44</v>
      </c>
      <c r="Z38" s="68" t="s">
        <v>2029</v>
      </c>
      <c r="AA38" s="8" t="s">
        <v>71</v>
      </c>
      <c r="AB38" s="68" t="s">
        <v>1804</v>
      </c>
      <c r="AC38" s="68"/>
    </row>
    <row r="39" spans="1:29" x14ac:dyDescent="0.25">
      <c r="A39" s="8" t="s">
        <v>1867</v>
      </c>
      <c r="B39" s="8" t="s">
        <v>34</v>
      </c>
      <c r="C39" s="59" t="str">
        <f>VLOOKUP(MID(E39,1,2),DATA!$B$2:$C$10,2,FALSE)</f>
        <v>FF11</v>
      </c>
      <c r="D39" s="8" t="str">
        <f>VLOOKUP(MID(E39,13,2),DATA!$M$2:$N$16,2,FALSE)</f>
        <v>Liquid Metal</v>
      </c>
      <c r="E39" s="66" t="s">
        <v>390</v>
      </c>
      <c r="F39" s="18" cm="1">
        <f t="array" ref="F39">SUMPRODUCT(1*('All Skus'!$C$2:$C$951=$E39),'All Skus'!$D$2:$D$951)</f>
        <v>-2</v>
      </c>
      <c r="G39" s="12" t="str">
        <f>VLOOKUP(MID(E39,4,1),DATA!$F$2:$G$16,2,FALSE)</f>
        <v>21"</v>
      </c>
      <c r="H39" s="12" t="str">
        <f>VLOOKUP(MID(E39,5,3),DATA!$H$2:$I$16,2,FALSE)</f>
        <v>9.5"</v>
      </c>
      <c r="I39" s="12" t="str">
        <f t="shared" si="6"/>
        <v>30</v>
      </c>
      <c r="J39" s="12" t="str">
        <f>VLOOKUP(MID(E39,10,3),DATA!$J$2:$L$16,2,FALSE)</f>
        <v>5x112</v>
      </c>
      <c r="K39" s="12">
        <f>VLOOKUP(MID(E39,10,3),DATA!$J$2:$L$16,3,FALSE)</f>
        <v>66.56</v>
      </c>
      <c r="L39" s="8" t="str">
        <f>VLOOKUP(MID(E39,3,1),DATA!$D$2:$E$16,2,FALSE)</f>
        <v>Medium Offset</v>
      </c>
      <c r="N39" s="9" t="s">
        <v>58</v>
      </c>
      <c r="O39" s="60" t="str">
        <f>VLOOKUP(MID(P39,1,2),DATA!$B$2:$C$10,2,FALSE)</f>
        <v>FF11</v>
      </c>
      <c r="P39" s="66" t="s">
        <v>387</v>
      </c>
      <c r="Q39" s="18" cm="1">
        <f t="array" ref="Q39">SUMPRODUCT(1*('All Skus'!$C$2:$C$951=$P39),'All Skus'!$D$2:$D$951)</f>
        <v>0</v>
      </c>
      <c r="R39" s="12" t="str">
        <f>VLOOKUP(MID(P39,4,1),DATA!$F$2:$G$16,2,FALSE)</f>
        <v>21"</v>
      </c>
      <c r="S39" s="12" t="str">
        <f>VLOOKUP(MID(P39,5,3),DATA!$H$2:$I$16,2,FALSE)</f>
        <v>10.5"</v>
      </c>
      <c r="T39" s="12" t="str">
        <f t="shared" si="7"/>
        <v>35</v>
      </c>
      <c r="U39" s="12" t="str">
        <f>VLOOKUP(MID(P39,10,3),DATA!$J$2:$L$16,2,FALSE)</f>
        <v>5x112</v>
      </c>
      <c r="V39" s="12">
        <f>VLOOKUP(MID(P39,10,3),DATA!$J$2:$L$16,3,FALSE)</f>
        <v>66.56</v>
      </c>
      <c r="W39" s="8" t="str">
        <f>VLOOKUP(MID(P39,3,1),DATA!$D$2:$E$16,2,FALSE)</f>
        <v>Medium Offset</v>
      </c>
      <c r="Y39" s="9" t="s">
        <v>52</v>
      </c>
      <c r="Z39" s="8" t="s">
        <v>2029</v>
      </c>
      <c r="AA39" s="8" t="s">
        <v>71</v>
      </c>
      <c r="AB39" s="8" t="s">
        <v>1804</v>
      </c>
    </row>
    <row r="40" spans="1:29" x14ac:dyDescent="0.25">
      <c r="A40" s="8" t="s">
        <v>1867</v>
      </c>
      <c r="B40" s="8" t="s">
        <v>34</v>
      </c>
      <c r="C40" s="59" t="str">
        <f>VLOOKUP(MID(E40,1,2),DATA!$B$2:$C$10,2,FALSE)</f>
        <v>FF11</v>
      </c>
      <c r="D40" s="8" t="str">
        <f>VLOOKUP(MID(E40,13,2),DATA!$M$2:$N$16,2,FALSE)</f>
        <v>Raw</v>
      </c>
      <c r="E40" s="66" t="s">
        <v>391</v>
      </c>
      <c r="F40" s="18" cm="1">
        <f t="array" ref="F40">SUMPRODUCT(1*('All Skus'!$C$2:$C$951=$E40),'All Skus'!$D$2:$D$951)</f>
        <v>19</v>
      </c>
      <c r="G40" s="12" t="str">
        <f>VLOOKUP(MID(E40,4,1),DATA!$F$2:$G$16,2,FALSE)</f>
        <v>21"</v>
      </c>
      <c r="H40" s="12" t="str">
        <f>VLOOKUP(MID(E40,5,3),DATA!$H$2:$I$16,2,FALSE)</f>
        <v>9.5"</v>
      </c>
      <c r="I40" s="12" t="str">
        <f t="shared" si="6"/>
        <v>30</v>
      </c>
      <c r="J40" s="12" t="str">
        <f>VLOOKUP(MID(E40,10,3),DATA!$J$2:$L$16,2,FALSE)</f>
        <v>5x112</v>
      </c>
      <c r="K40" s="12">
        <f>VLOOKUP(MID(E40,10,3),DATA!$J$2:$L$16,3,FALSE)</f>
        <v>66.56</v>
      </c>
      <c r="L40" s="8" t="str">
        <f>VLOOKUP(MID(E40,3,1),DATA!$D$2:$E$16,2,FALSE)</f>
        <v>Medium Offset</v>
      </c>
      <c r="N40" s="9" t="s">
        <v>58</v>
      </c>
      <c r="O40" s="60" t="str">
        <f>VLOOKUP(MID(P40,1,2),DATA!$B$2:$C$10,2,FALSE)</f>
        <v>FF11</v>
      </c>
      <c r="P40" s="66" t="s">
        <v>388</v>
      </c>
      <c r="Q40" s="18" cm="1">
        <f t="array" ref="Q40">SUMPRODUCT(1*('All Skus'!$C$2:$C$951=$P40),'All Skus'!$D$2:$D$951)</f>
        <v>6</v>
      </c>
      <c r="R40" s="12" t="str">
        <f>VLOOKUP(MID(P40,4,1),DATA!$F$2:$G$16,2,FALSE)</f>
        <v>21"</v>
      </c>
      <c r="S40" s="12" t="str">
        <f>VLOOKUP(MID(P40,5,3),DATA!$H$2:$I$16,2,FALSE)</f>
        <v>10.5"</v>
      </c>
      <c r="T40" s="12" t="str">
        <f t="shared" si="7"/>
        <v>35</v>
      </c>
      <c r="U40" s="12" t="str">
        <f>VLOOKUP(MID(P40,10,3),DATA!$J$2:$L$16,2,FALSE)</f>
        <v>5x112</v>
      </c>
      <c r="V40" s="12">
        <f>VLOOKUP(MID(P40,10,3),DATA!$J$2:$L$16,3,FALSE)</f>
        <v>66.56</v>
      </c>
      <c r="W40" s="8" t="str">
        <f>VLOOKUP(MID(P40,3,1),DATA!$D$2:$E$16,2,FALSE)</f>
        <v>Medium Offset</v>
      </c>
      <c r="Y40" s="9" t="s">
        <v>52</v>
      </c>
      <c r="Z40" s="8" t="s">
        <v>2029</v>
      </c>
      <c r="AA40" s="8" t="s">
        <v>71</v>
      </c>
      <c r="AB40" s="8" t="s">
        <v>1804</v>
      </c>
    </row>
    <row r="41" spans="1:29" x14ac:dyDescent="0.25">
      <c r="A41" s="8" t="s">
        <v>1867</v>
      </c>
      <c r="B41" s="8" t="s">
        <v>34</v>
      </c>
      <c r="C41" s="59" t="str">
        <f>VLOOKUP(MID(E41,1,2),DATA!$B$2:$C$10,2,FALSE)</f>
        <v>FF11</v>
      </c>
      <c r="D41" s="68" t="str">
        <f>VLOOKUP(MID(E41,13,2),DATA!$M$2:$N$16,2,FALSE)</f>
        <v>Tarmac</v>
      </c>
      <c r="E41" s="66" t="s">
        <v>389</v>
      </c>
      <c r="F41" s="18" cm="1">
        <f t="array" ref="F41">SUMPRODUCT(1*('All Skus'!$C$2:$C$951=$E41),'All Skus'!$D$2:$D$951)</f>
        <v>1</v>
      </c>
      <c r="G41" s="12" t="str">
        <f>VLOOKUP(MID(E41,4,1),DATA!$F$2:$G$16,2,FALSE)</f>
        <v>21"</v>
      </c>
      <c r="H41" s="12" t="str">
        <f>VLOOKUP(MID(E41,5,3),DATA!$H$2:$I$16,2,FALSE)</f>
        <v>9.5"</v>
      </c>
      <c r="I41" s="12" t="str">
        <f t="shared" si="6"/>
        <v>30</v>
      </c>
      <c r="J41" s="12" t="str">
        <f>VLOOKUP(MID(E41,10,3),DATA!$J$2:$L$16,2,FALSE)</f>
        <v>5x112</v>
      </c>
      <c r="K41" s="12">
        <f>VLOOKUP(MID(E41,10,3),DATA!$J$2:$L$16,3,FALSE)</f>
        <v>66.56</v>
      </c>
      <c r="L41" s="8" t="str">
        <f>VLOOKUP(MID(E41,3,1),DATA!$D$2:$E$16,2,FALSE)</f>
        <v>Medium Offset</v>
      </c>
      <c r="N41" s="9" t="s">
        <v>58</v>
      </c>
      <c r="O41" s="60" t="str">
        <f>VLOOKUP(MID(P41,1,2),DATA!$B$2:$C$10,2,FALSE)</f>
        <v>FF11</v>
      </c>
      <c r="P41" s="66" t="s">
        <v>386</v>
      </c>
      <c r="Q41" s="18" cm="1">
        <f t="array" ref="Q41">SUMPRODUCT(1*('All Skus'!$C$2:$C$951=$P41),'All Skus'!$D$2:$D$951)</f>
        <v>2</v>
      </c>
      <c r="R41" s="12" t="str">
        <f>VLOOKUP(MID(P41,4,1),DATA!$F$2:$G$16,2,FALSE)</f>
        <v>21"</v>
      </c>
      <c r="S41" s="12" t="str">
        <f>VLOOKUP(MID(P41,5,3),DATA!$H$2:$I$16,2,FALSE)</f>
        <v>10.5"</v>
      </c>
      <c r="T41" s="12" t="str">
        <f t="shared" si="7"/>
        <v>35</v>
      </c>
      <c r="U41" s="12" t="str">
        <f>VLOOKUP(MID(P41,10,3),DATA!$J$2:$L$16,2,FALSE)</f>
        <v>5x112</v>
      </c>
      <c r="V41" s="12">
        <f>VLOOKUP(MID(P41,10,3),DATA!$J$2:$L$16,3,FALSE)</f>
        <v>66.56</v>
      </c>
      <c r="W41" s="8" t="str">
        <f>VLOOKUP(MID(P41,3,1),DATA!$D$2:$E$16,2,FALSE)</f>
        <v>Medium Offset</v>
      </c>
      <c r="Y41" s="9" t="s">
        <v>52</v>
      </c>
      <c r="Z41" s="8" t="s">
        <v>2029</v>
      </c>
      <c r="AA41" s="8" t="s">
        <v>71</v>
      </c>
      <c r="AB41" s="8" t="s">
        <v>1804</v>
      </c>
    </row>
    <row r="42" spans="1:29" x14ac:dyDescent="0.25">
      <c r="A42" s="8" t="s">
        <v>1868</v>
      </c>
      <c r="B42" s="8" t="s">
        <v>348</v>
      </c>
      <c r="C42" s="59" t="str">
        <f>VLOOKUP(MID(E42,1,2),DATA!$B$2:$C$10,2,FALSE)</f>
        <v>FF01</v>
      </c>
      <c r="D42" s="8" t="str">
        <f>VLOOKUP(MID(E42,13,2),DATA!$M$2:$N$16,2,FALSE)</f>
        <v>Tarmac</v>
      </c>
      <c r="E42" s="66" t="s">
        <v>161</v>
      </c>
      <c r="F42" s="18" cm="1">
        <f t="array" ref="F42">SUMPRODUCT(1*('All Skus'!$C$2:$C$951=$E42),'All Skus'!$D$2:$D$951)</f>
        <v>16</v>
      </c>
      <c r="G42" s="12" t="str">
        <f>VLOOKUP(MID(E42,4,1),DATA!$F$2:$G$16,2,FALSE)</f>
        <v>19"</v>
      </c>
      <c r="H42" s="12" t="str">
        <f>VLOOKUP(MID(E42,5,3),DATA!$H$2:$I$16,2,FALSE)</f>
        <v>9.0"</v>
      </c>
      <c r="I42" s="12" t="str">
        <f t="shared" si="6"/>
        <v>25</v>
      </c>
      <c r="J42" s="12" t="str">
        <f>VLOOKUP(MID(E42,10,3),DATA!$J$2:$L$16,2,FALSE)</f>
        <v>5x120</v>
      </c>
      <c r="K42" s="12">
        <f>VLOOKUP(MID(E42,10,3),DATA!$J$2:$L$16,3,FALSE)</f>
        <v>72.599999999999994</v>
      </c>
      <c r="L42" s="8" t="str">
        <f>VLOOKUP(MID(E42,3,1),DATA!$D$2:$E$16,2,FALSE)</f>
        <v>Medium Offset</v>
      </c>
      <c r="M42" s="8">
        <v>23.8</v>
      </c>
      <c r="N42" s="9" t="s">
        <v>177</v>
      </c>
      <c r="O42" s="60" t="str">
        <f>VLOOKUP(MID(P42,1,2),DATA!$B$2:$C$10,2,FALSE)</f>
        <v>FF01</v>
      </c>
      <c r="P42" s="66" t="s">
        <v>165</v>
      </c>
      <c r="Q42" s="18" cm="1">
        <f t="array" ref="Q42">SUMPRODUCT(1*('All Skus'!$C$2:$C$951=$P42),'All Skus'!$D$2:$D$951)</f>
        <v>32</v>
      </c>
      <c r="R42" s="12" t="str">
        <f>VLOOKUP(MID(P42,4,1),DATA!$F$2:$G$16,2,FALSE)</f>
        <v>19"</v>
      </c>
      <c r="S42" s="12" t="str">
        <f>VLOOKUP(MID(P42,5,3),DATA!$H$2:$I$16,2,FALSE)</f>
        <v>10.0"</v>
      </c>
      <c r="T42" s="12" t="str">
        <f t="shared" si="7"/>
        <v>40</v>
      </c>
      <c r="U42" s="12" t="str">
        <f>VLOOKUP(MID(P42,10,3),DATA!$J$2:$L$16,2,FALSE)</f>
        <v>5x120</v>
      </c>
      <c r="V42" s="12">
        <f>VLOOKUP(MID(P42,10,3),DATA!$J$2:$L$16,3,FALSE)</f>
        <v>72.599999999999994</v>
      </c>
      <c r="W42" s="8" t="str">
        <f>VLOOKUP(MID(P42,3,1),DATA!$D$2:$E$16,2,FALSE)</f>
        <v>Medium Offset</v>
      </c>
      <c r="X42" s="8">
        <v>24.4</v>
      </c>
      <c r="Y42" s="9" t="s">
        <v>80</v>
      </c>
      <c r="AA42" s="8" t="s">
        <v>71</v>
      </c>
      <c r="AB42" s="8" t="s">
        <v>1804</v>
      </c>
    </row>
    <row r="43" spans="1:29" x14ac:dyDescent="0.25">
      <c r="A43" s="8" t="s">
        <v>1868</v>
      </c>
      <c r="B43" s="8" t="s">
        <v>348</v>
      </c>
      <c r="C43" s="59" t="str">
        <f>VLOOKUP(MID(E43,1,2),DATA!$B$2:$C$10,2,FALSE)</f>
        <v>FF04</v>
      </c>
      <c r="D43" s="8" t="str">
        <f>VLOOKUP(MID(E43,13,2),DATA!$M$2:$N$16,2,FALSE)</f>
        <v>Liquid Metal</v>
      </c>
      <c r="E43" s="66" t="s">
        <v>324</v>
      </c>
      <c r="F43" s="18" cm="1">
        <f t="array" ref="F43">SUMPRODUCT(1*('All Skus'!$C$2:$C$951=$E43),'All Skus'!$D$2:$D$951)</f>
        <v>2</v>
      </c>
      <c r="G43" s="12" t="str">
        <f>VLOOKUP(MID(E43,4,1),DATA!$F$2:$G$16,2,FALSE)</f>
        <v>20"</v>
      </c>
      <c r="H43" s="12" t="str">
        <f>VLOOKUP(MID(E43,5,3),DATA!$H$2:$I$16,2,FALSE)</f>
        <v>9.0"</v>
      </c>
      <c r="I43" s="12" t="str">
        <f t="shared" si="6"/>
        <v>25</v>
      </c>
      <c r="J43" s="12" t="str">
        <f>VLOOKUP(MID(E43,10,3),DATA!$J$2:$L$16,2,FALSE)</f>
        <v>5x120</v>
      </c>
      <c r="K43" s="12">
        <f>VLOOKUP(MID(E43,10,3),DATA!$J$2:$L$16,3,FALSE)</f>
        <v>72.599999999999994</v>
      </c>
      <c r="L43" s="8" t="str">
        <f>VLOOKUP(MID(E43,3,1),DATA!$D$2:$E$16,2,FALSE)</f>
        <v>Medium Offset</v>
      </c>
      <c r="M43" s="8">
        <v>24.2</v>
      </c>
      <c r="N43" s="9" t="s">
        <v>43</v>
      </c>
      <c r="O43" s="60" t="str">
        <f>VLOOKUP(MID(P43,1,2),DATA!$B$2:$C$10,2,FALSE)</f>
        <v>FF04</v>
      </c>
      <c r="P43" s="66" t="s">
        <v>332</v>
      </c>
      <c r="Q43" s="18" cm="1">
        <f t="array" ref="Q43">SUMPRODUCT(1*('All Skus'!$C$2:$C$951=$P43),'All Skus'!$D$2:$D$951)</f>
        <v>12</v>
      </c>
      <c r="R43" s="12" t="str">
        <f>VLOOKUP(MID(P43,4,1),DATA!$F$2:$G$16,2,FALSE)</f>
        <v>20"</v>
      </c>
      <c r="S43" s="12" t="str">
        <f>VLOOKUP(MID(P43,5,3),DATA!$H$2:$I$16,2,FALSE)</f>
        <v>10.0"</v>
      </c>
      <c r="T43" s="12" t="str">
        <f t="shared" si="7"/>
        <v>40</v>
      </c>
      <c r="U43" s="12" t="str">
        <f>VLOOKUP(MID(P43,10,3),DATA!$J$2:$L$16,2,FALSE)</f>
        <v>5x120</v>
      </c>
      <c r="V43" s="12">
        <f>VLOOKUP(MID(P43,10,3),DATA!$J$2:$L$16,3,FALSE)</f>
        <v>72.599999999999994</v>
      </c>
      <c r="W43" s="8" t="str">
        <f>VLOOKUP(MID(P43,3,1),DATA!$D$2:$E$16,2,FALSE)</f>
        <v>Medium Offset</v>
      </c>
      <c r="X43" s="8">
        <v>25.2</v>
      </c>
      <c r="Y43" s="9" t="s">
        <v>46</v>
      </c>
      <c r="AA43" s="8" t="s">
        <v>71</v>
      </c>
      <c r="AB43" s="8" t="s">
        <v>1804</v>
      </c>
    </row>
    <row r="44" spans="1:29" x14ac:dyDescent="0.25">
      <c r="A44" s="8" t="s">
        <v>1868</v>
      </c>
      <c r="B44" s="8" t="s">
        <v>348</v>
      </c>
      <c r="C44" s="59" t="str">
        <f>VLOOKUP(MID(E44,1,2),DATA!$B$2:$C$10,2,FALSE)</f>
        <v>FF04</v>
      </c>
      <c r="D44" s="8" t="str">
        <f>VLOOKUP(MID(E44,13,2),DATA!$M$2:$N$16,2,FALSE)</f>
        <v>Liquid Metal</v>
      </c>
      <c r="E44" s="66" t="s">
        <v>344</v>
      </c>
      <c r="F44" s="18" cm="1">
        <f t="array" ref="F44">SUMPRODUCT(1*('All Skus'!$C$2:$C$951=$E44),'All Skus'!$D$2:$D$951)</f>
        <v>15</v>
      </c>
      <c r="G44" s="12" t="str">
        <f>VLOOKUP(MID(E44,4,1),DATA!$F$2:$G$16,2,FALSE)</f>
        <v>21"</v>
      </c>
      <c r="H44" s="12" t="str">
        <f>VLOOKUP(MID(E44,5,3),DATA!$H$2:$I$16,2,FALSE)</f>
        <v>9.0"</v>
      </c>
      <c r="I44" s="12" t="str">
        <f t="shared" si="6"/>
        <v>30</v>
      </c>
      <c r="J44" s="12" t="str">
        <f>VLOOKUP(MID(E44,10,3),DATA!$J$2:$L$16,2,FALSE)</f>
        <v>5x120</v>
      </c>
      <c r="K44" s="12">
        <f>VLOOKUP(MID(E44,10,3),DATA!$J$2:$L$16,3,FALSE)</f>
        <v>72.599999999999994</v>
      </c>
      <c r="L44" s="8" t="str">
        <f>VLOOKUP(MID(E44,3,1),DATA!$D$2:$E$16,2,FALSE)</f>
        <v>Medium Offset</v>
      </c>
      <c r="M44" s="8">
        <v>27.6</v>
      </c>
      <c r="N44" s="9" t="s">
        <v>58</v>
      </c>
      <c r="O44" s="60" t="str">
        <f>VLOOKUP(MID(P44,1,2),DATA!$B$2:$C$10,2,FALSE)</f>
        <v>FF04</v>
      </c>
      <c r="P44" s="66" t="s">
        <v>345</v>
      </c>
      <c r="Q44" s="18" cm="1">
        <f t="array" ref="Q44">SUMPRODUCT(1*('All Skus'!$C$2:$C$951=$P44),'All Skus'!$D$2:$D$951)</f>
        <v>13</v>
      </c>
      <c r="R44" s="12" t="str">
        <f>VLOOKUP(MID(P44,4,1),DATA!$F$2:$G$16,2,FALSE)</f>
        <v>21"</v>
      </c>
      <c r="S44" s="12" t="str">
        <f>VLOOKUP(MID(P44,5,3),DATA!$H$2:$I$16,2,FALSE)</f>
        <v>10.0"</v>
      </c>
      <c r="T44" s="12" t="str">
        <f t="shared" si="7"/>
        <v>40</v>
      </c>
      <c r="U44" s="12" t="str">
        <f>VLOOKUP(MID(P44,10,3),DATA!$J$2:$L$16,2,FALSE)</f>
        <v>5x120</v>
      </c>
      <c r="V44" s="12">
        <f>VLOOKUP(MID(P44,10,3),DATA!$J$2:$L$16,3,FALSE)</f>
        <v>72.599999999999994</v>
      </c>
      <c r="W44" s="8" t="str">
        <f>VLOOKUP(MID(P44,3,1),DATA!$D$2:$E$16,2,FALSE)</f>
        <v>Medium Offset</v>
      </c>
      <c r="X44" s="8">
        <v>29.4</v>
      </c>
      <c r="Y44" s="9" t="s">
        <v>59</v>
      </c>
      <c r="AA44" s="8" t="s">
        <v>71</v>
      </c>
      <c r="AB44" s="8" t="s">
        <v>1804</v>
      </c>
    </row>
    <row r="45" spans="1:29" x14ac:dyDescent="0.25">
      <c r="A45" s="8" t="s">
        <v>1868</v>
      </c>
      <c r="B45" s="8" t="s">
        <v>348</v>
      </c>
      <c r="C45" s="59" t="str">
        <f>VLOOKUP(MID(E45,1,2),DATA!$B$2:$C$10,2,FALSE)</f>
        <v>FF04</v>
      </c>
      <c r="D45" s="8" t="str">
        <f>VLOOKUP(MID(E45,13,2),DATA!$M$2:$N$16,2,FALSE)</f>
        <v>Raw</v>
      </c>
      <c r="E45" s="66" t="s">
        <v>346</v>
      </c>
      <c r="F45" s="18" cm="1">
        <f t="array" ref="F45">SUMPRODUCT(1*('All Skus'!$C$2:$C$951=$E45),'All Skus'!$D$2:$D$951)</f>
        <v>11</v>
      </c>
      <c r="G45" s="12" t="str">
        <f>VLOOKUP(MID(E45,4,1),DATA!$F$2:$G$16,2,FALSE)</f>
        <v>21"</v>
      </c>
      <c r="H45" s="12" t="str">
        <f>VLOOKUP(MID(E45,5,3),DATA!$H$2:$I$16,2,FALSE)</f>
        <v>9.0"</v>
      </c>
      <c r="I45" s="12" t="str">
        <f t="shared" si="6"/>
        <v>30</v>
      </c>
      <c r="J45" s="12" t="str">
        <f>VLOOKUP(MID(E45,10,3),DATA!$J$2:$L$16,2,FALSE)</f>
        <v>5x120</v>
      </c>
      <c r="K45" s="12">
        <f>VLOOKUP(MID(E45,10,3),DATA!$J$2:$L$16,3,FALSE)</f>
        <v>72.599999999999994</v>
      </c>
      <c r="L45" s="8" t="str">
        <f>VLOOKUP(MID(E45,3,1),DATA!$D$2:$E$16,2,FALSE)</f>
        <v>Medium Offset</v>
      </c>
      <c r="M45" s="8">
        <v>27.6</v>
      </c>
      <c r="N45" s="9" t="s">
        <v>58</v>
      </c>
      <c r="O45" s="60" t="str">
        <f>VLOOKUP(MID(P45,1,2),DATA!$B$2:$C$10,2,FALSE)</f>
        <v>FF04</v>
      </c>
      <c r="P45" s="66" t="s">
        <v>347</v>
      </c>
      <c r="Q45" s="18" cm="1">
        <f t="array" ref="Q45">SUMPRODUCT(1*('All Skus'!$C$2:$C$951=$P45),'All Skus'!$D$2:$D$951)</f>
        <v>14</v>
      </c>
      <c r="R45" s="12" t="str">
        <f>VLOOKUP(MID(P45,4,1),DATA!$F$2:$G$16,2,FALSE)</f>
        <v>21"</v>
      </c>
      <c r="S45" s="12" t="str">
        <f>VLOOKUP(MID(P45,5,3),DATA!$H$2:$I$16,2,FALSE)</f>
        <v>10.0"</v>
      </c>
      <c r="T45" s="12" t="str">
        <f t="shared" si="7"/>
        <v>40</v>
      </c>
      <c r="U45" s="12" t="str">
        <f>VLOOKUP(MID(P45,10,3),DATA!$J$2:$L$16,2,FALSE)</f>
        <v>5x120</v>
      </c>
      <c r="V45" s="12">
        <f>VLOOKUP(MID(P45,10,3),DATA!$J$2:$L$16,3,FALSE)</f>
        <v>72.599999999999994</v>
      </c>
      <c r="W45" s="8" t="str">
        <f>VLOOKUP(MID(P45,3,1),DATA!$D$2:$E$16,2,FALSE)</f>
        <v>Medium Offset</v>
      </c>
      <c r="X45" s="8">
        <v>29.4</v>
      </c>
      <c r="Y45" s="9" t="s">
        <v>59</v>
      </c>
      <c r="AA45" s="8" t="s">
        <v>71</v>
      </c>
      <c r="AB45" s="8" t="s">
        <v>1804</v>
      </c>
    </row>
    <row r="46" spans="1:29" x14ac:dyDescent="0.25">
      <c r="A46" s="68" t="s">
        <v>1868</v>
      </c>
      <c r="B46" s="68" t="s">
        <v>348</v>
      </c>
      <c r="C46" s="59" t="str">
        <f>VLOOKUP(MID(E46,1,2),DATA!$B$2:$C$10,2,FALSE)</f>
        <v>FF04</v>
      </c>
      <c r="D46" s="8" t="str">
        <f>VLOOKUP(MID(E46,13,2),DATA!$M$2:$N$16,2,FALSE)</f>
        <v>Tarmac</v>
      </c>
      <c r="E46" s="66" t="s">
        <v>342</v>
      </c>
      <c r="F46" s="18" cm="1">
        <f t="array" ref="F46">SUMPRODUCT(1*('All Skus'!$C$2:$C$951=$E46),'All Skus'!$D$2:$D$951)</f>
        <v>1</v>
      </c>
      <c r="G46" s="12" t="str">
        <f>VLOOKUP(MID(E46,4,1),DATA!$F$2:$G$16,2,FALSE)</f>
        <v>21"</v>
      </c>
      <c r="H46" s="12" t="str">
        <f>VLOOKUP(MID(E46,5,3),DATA!$H$2:$I$16,2,FALSE)</f>
        <v>9.0"</v>
      </c>
      <c r="I46" s="12" t="str">
        <f t="shared" si="6"/>
        <v>30</v>
      </c>
      <c r="J46" s="12" t="str">
        <f>VLOOKUP(MID(E46,10,3),DATA!$J$2:$L$16,2,FALSE)</f>
        <v>5x120</v>
      </c>
      <c r="K46" s="12">
        <f>VLOOKUP(MID(E46,10,3),DATA!$J$2:$L$16,3,FALSE)</f>
        <v>72.599999999999994</v>
      </c>
      <c r="L46" s="8" t="str">
        <f>VLOOKUP(MID(E46,3,1),DATA!$D$2:$E$16,2,FALSE)</f>
        <v>Medium Offset</v>
      </c>
      <c r="M46" s="8">
        <v>27.6</v>
      </c>
      <c r="N46" s="9" t="s">
        <v>58</v>
      </c>
      <c r="O46" s="60" t="str">
        <f>VLOOKUP(MID(P46,1,2),DATA!$B$2:$C$10,2,FALSE)</f>
        <v>FF04</v>
      </c>
      <c r="P46" s="66" t="s">
        <v>343</v>
      </c>
      <c r="Q46" s="18" cm="1">
        <f t="array" ref="Q46">SUMPRODUCT(1*('All Skus'!$C$2:$C$951=$P46),'All Skus'!$D$2:$D$951)</f>
        <v>15</v>
      </c>
      <c r="R46" s="12" t="str">
        <f>VLOOKUP(MID(P46,4,1),DATA!$F$2:$G$16,2,FALSE)</f>
        <v>21"</v>
      </c>
      <c r="S46" s="12" t="str">
        <f>VLOOKUP(MID(P46,5,3),DATA!$H$2:$I$16,2,FALSE)</f>
        <v>10.0"</v>
      </c>
      <c r="T46" s="12" t="str">
        <f t="shared" si="7"/>
        <v>40</v>
      </c>
      <c r="U46" s="12" t="str">
        <f>VLOOKUP(MID(P46,10,3),DATA!$J$2:$L$16,2,FALSE)</f>
        <v>5x120</v>
      </c>
      <c r="V46" s="12">
        <f>VLOOKUP(MID(P46,10,3),DATA!$J$2:$L$16,3,FALSE)</f>
        <v>72.599999999999994</v>
      </c>
      <c r="W46" s="8" t="str">
        <f>VLOOKUP(MID(P46,3,1),DATA!$D$2:$E$16,2,FALSE)</f>
        <v>Medium Offset</v>
      </c>
      <c r="X46" s="68">
        <v>29.4</v>
      </c>
      <c r="Y46" s="9" t="s">
        <v>59</v>
      </c>
      <c r="Z46" s="68"/>
      <c r="AA46" s="8" t="s">
        <v>71</v>
      </c>
      <c r="AB46" s="68" t="s">
        <v>1804</v>
      </c>
      <c r="AC46" s="68"/>
    </row>
    <row r="47" spans="1:29" x14ac:dyDescent="0.25">
      <c r="A47" s="8" t="s">
        <v>1869</v>
      </c>
      <c r="B47" s="8" t="s">
        <v>349</v>
      </c>
      <c r="C47" s="59" t="str">
        <f>VLOOKUP(MID(E47,1,2),DATA!$B$2:$C$10,2,FALSE)</f>
        <v>FF04</v>
      </c>
      <c r="D47" s="8" t="str">
        <f>VLOOKUP(MID(E47,13,2),DATA!$M$2:$N$16,2,FALSE)</f>
        <v>Liquid Metal</v>
      </c>
      <c r="E47" s="66" t="s">
        <v>344</v>
      </c>
      <c r="F47" s="18" cm="1">
        <f t="array" ref="F47">SUMPRODUCT(1*('All Skus'!$C$2:$C$951=$E47),'All Skus'!$D$2:$D$951)</f>
        <v>15</v>
      </c>
      <c r="G47" s="12" t="str">
        <f>VLOOKUP(MID(E47,4,1),DATA!$F$2:$G$16,2,FALSE)</f>
        <v>21"</v>
      </c>
      <c r="H47" s="12" t="str">
        <f>VLOOKUP(MID(E47,5,3),DATA!$H$2:$I$16,2,FALSE)</f>
        <v>9.0"</v>
      </c>
      <c r="I47" s="12" t="str">
        <f t="shared" ref="I47:I66" si="8">MID(E47,8,2)</f>
        <v>30</v>
      </c>
      <c r="J47" s="12" t="str">
        <f>VLOOKUP(MID(E47,10,3),DATA!$J$2:$L$16,2,FALSE)</f>
        <v>5x120</v>
      </c>
      <c r="K47" s="12">
        <f>VLOOKUP(MID(E47,10,3),DATA!$J$2:$L$16,3,FALSE)</f>
        <v>72.599999999999994</v>
      </c>
      <c r="L47" s="8" t="str">
        <f>VLOOKUP(MID(E47,3,1),DATA!$D$2:$E$16,2,FALSE)</f>
        <v>Medium Offset</v>
      </c>
      <c r="M47" s="8">
        <v>27.6</v>
      </c>
      <c r="N47" s="9" t="s">
        <v>112</v>
      </c>
      <c r="O47" s="60" t="str">
        <f>VLOOKUP(MID(P47,1,2),DATA!$B$2:$C$10,2,FALSE)</f>
        <v>FF04</v>
      </c>
      <c r="P47" s="66" t="s">
        <v>345</v>
      </c>
      <c r="Q47" s="18" cm="1">
        <f t="array" ref="Q47">SUMPRODUCT(1*('All Skus'!$C$2:$C$951=$P47),'All Skus'!$D$2:$D$951)</f>
        <v>13</v>
      </c>
      <c r="R47" s="12" t="str">
        <f>VLOOKUP(MID(P47,4,1),DATA!$F$2:$G$16,2,FALSE)</f>
        <v>21"</v>
      </c>
      <c r="S47" s="12" t="str">
        <f>VLOOKUP(MID(P47,5,3),DATA!$H$2:$I$16,2,FALSE)</f>
        <v>10.0"</v>
      </c>
      <c r="T47" s="12" t="str">
        <f t="shared" ref="T47:T66" si="9">MID(P47,8,2)</f>
        <v>40</v>
      </c>
      <c r="U47" s="12" t="str">
        <f>VLOOKUP(MID(P47,10,3),DATA!$J$2:$L$16,2,FALSE)</f>
        <v>5x120</v>
      </c>
      <c r="V47" s="12">
        <f>VLOOKUP(MID(P47,10,3),DATA!$J$2:$L$16,3,FALSE)</f>
        <v>72.599999999999994</v>
      </c>
      <c r="W47" s="8" t="str">
        <f>VLOOKUP(MID(P47,3,1),DATA!$D$2:$E$16,2,FALSE)</f>
        <v>Medium Offset</v>
      </c>
      <c r="X47" s="8">
        <v>29.4</v>
      </c>
      <c r="Y47" s="9" t="s">
        <v>111</v>
      </c>
      <c r="AA47" s="8" t="s">
        <v>71</v>
      </c>
      <c r="AB47" s="8" t="s">
        <v>1804</v>
      </c>
    </row>
    <row r="48" spans="1:29" x14ac:dyDescent="0.25">
      <c r="A48" s="8" t="s">
        <v>1869</v>
      </c>
      <c r="B48" s="8" t="s">
        <v>349</v>
      </c>
      <c r="C48" s="59" t="str">
        <f>VLOOKUP(MID(E48,1,2),DATA!$B$2:$C$10,2,FALSE)</f>
        <v>FF04</v>
      </c>
      <c r="D48" s="8" t="str">
        <f>VLOOKUP(MID(E48,13,2),DATA!$M$2:$N$16,2,FALSE)</f>
        <v>Raw</v>
      </c>
      <c r="E48" s="66" t="s">
        <v>346</v>
      </c>
      <c r="F48" s="18" cm="1">
        <f t="array" ref="F48">SUMPRODUCT(1*('All Skus'!$C$2:$C$951=$E48),'All Skus'!$D$2:$D$951)</f>
        <v>11</v>
      </c>
      <c r="G48" s="12" t="str">
        <f>VLOOKUP(MID(E48,4,1),DATA!$F$2:$G$16,2,FALSE)</f>
        <v>21"</v>
      </c>
      <c r="H48" s="12" t="str">
        <f>VLOOKUP(MID(E48,5,3),DATA!$H$2:$I$16,2,FALSE)</f>
        <v>9.0"</v>
      </c>
      <c r="I48" s="12" t="str">
        <f t="shared" si="8"/>
        <v>30</v>
      </c>
      <c r="J48" s="12" t="str">
        <f>VLOOKUP(MID(E48,10,3),DATA!$J$2:$L$16,2,FALSE)</f>
        <v>5x120</v>
      </c>
      <c r="K48" s="12">
        <f>VLOOKUP(MID(E48,10,3),DATA!$J$2:$L$16,3,FALSE)</f>
        <v>72.599999999999994</v>
      </c>
      <c r="L48" s="8" t="str">
        <f>VLOOKUP(MID(E48,3,1),DATA!$D$2:$E$16,2,FALSE)</f>
        <v>Medium Offset</v>
      </c>
      <c r="M48" s="8">
        <v>27.6</v>
      </c>
      <c r="N48" s="9" t="s">
        <v>112</v>
      </c>
      <c r="O48" s="60" t="str">
        <f>VLOOKUP(MID(P48,1,2),DATA!$B$2:$C$10,2,FALSE)</f>
        <v>FF04</v>
      </c>
      <c r="P48" s="66" t="s">
        <v>347</v>
      </c>
      <c r="Q48" s="18" cm="1">
        <f t="array" ref="Q48">SUMPRODUCT(1*('All Skus'!$C$2:$C$951=$P48),'All Skus'!$D$2:$D$951)</f>
        <v>14</v>
      </c>
      <c r="R48" s="12" t="str">
        <f>VLOOKUP(MID(P48,4,1),DATA!$F$2:$G$16,2,FALSE)</f>
        <v>21"</v>
      </c>
      <c r="S48" s="12" t="str">
        <f>VLOOKUP(MID(P48,5,3),DATA!$H$2:$I$16,2,FALSE)</f>
        <v>10.0"</v>
      </c>
      <c r="T48" s="12" t="str">
        <f t="shared" si="9"/>
        <v>40</v>
      </c>
      <c r="U48" s="12" t="str">
        <f>VLOOKUP(MID(P48,10,3),DATA!$J$2:$L$16,2,FALSE)</f>
        <v>5x120</v>
      </c>
      <c r="V48" s="12">
        <f>VLOOKUP(MID(P48,10,3),DATA!$J$2:$L$16,3,FALSE)</f>
        <v>72.599999999999994</v>
      </c>
      <c r="W48" s="8" t="str">
        <f>VLOOKUP(MID(P48,3,1),DATA!$D$2:$E$16,2,FALSE)</f>
        <v>Medium Offset</v>
      </c>
      <c r="X48" s="8">
        <v>29.4</v>
      </c>
      <c r="Y48" s="9" t="s">
        <v>111</v>
      </c>
      <c r="AA48" s="8" t="s">
        <v>71</v>
      </c>
      <c r="AB48" s="8" t="s">
        <v>1804</v>
      </c>
    </row>
    <row r="49" spans="1:29" x14ac:dyDescent="0.25">
      <c r="A49" s="8" t="s">
        <v>1869</v>
      </c>
      <c r="B49" s="68" t="s">
        <v>349</v>
      </c>
      <c r="C49" s="59" t="str">
        <f>VLOOKUP(MID(E49,1,2),DATA!$B$2:$C$10,2,FALSE)</f>
        <v>FF04</v>
      </c>
      <c r="D49" s="8" t="str">
        <f>VLOOKUP(MID(E49,13,2),DATA!$M$2:$N$16,2,FALSE)</f>
        <v>Tarmac</v>
      </c>
      <c r="E49" s="66" t="s">
        <v>342</v>
      </c>
      <c r="F49" s="18" cm="1">
        <f t="array" ref="F49">SUMPRODUCT(1*('All Skus'!$C$2:$C$951=$E49),'All Skus'!$D$2:$D$951)</f>
        <v>1</v>
      </c>
      <c r="G49" s="12" t="str">
        <f>VLOOKUP(MID(E49,4,1),DATA!$F$2:$G$16,2,FALSE)</f>
        <v>21"</v>
      </c>
      <c r="H49" s="12" t="str">
        <f>VLOOKUP(MID(E49,5,3),DATA!$H$2:$I$16,2,FALSE)</f>
        <v>9.0"</v>
      </c>
      <c r="I49" s="12" t="str">
        <f t="shared" si="8"/>
        <v>30</v>
      </c>
      <c r="J49" s="12" t="str">
        <f>VLOOKUP(MID(E49,10,3),DATA!$J$2:$L$16,2,FALSE)</f>
        <v>5x120</v>
      </c>
      <c r="K49" s="12">
        <f>VLOOKUP(MID(E49,10,3),DATA!$J$2:$L$16,3,FALSE)</f>
        <v>72.599999999999994</v>
      </c>
      <c r="L49" s="8" t="str">
        <f>VLOOKUP(MID(E49,3,1),DATA!$D$2:$E$16,2,FALSE)</f>
        <v>Medium Offset</v>
      </c>
      <c r="M49" s="8">
        <v>27.6</v>
      </c>
      <c r="N49" s="9" t="s">
        <v>112</v>
      </c>
      <c r="O49" s="60" t="str">
        <f>VLOOKUP(MID(P49,1,2),DATA!$B$2:$C$10,2,FALSE)</f>
        <v>FF04</v>
      </c>
      <c r="P49" s="66" t="s">
        <v>343</v>
      </c>
      <c r="Q49" s="18" cm="1">
        <f t="array" ref="Q49">SUMPRODUCT(1*('All Skus'!$C$2:$C$951=$P49),'All Skus'!$D$2:$D$951)</f>
        <v>15</v>
      </c>
      <c r="R49" s="12" t="str">
        <f>VLOOKUP(MID(P49,4,1),DATA!$F$2:$G$16,2,FALSE)</f>
        <v>21"</v>
      </c>
      <c r="S49" s="12" t="str">
        <f>VLOOKUP(MID(P49,5,3),DATA!$H$2:$I$16,2,FALSE)</f>
        <v>10.0"</v>
      </c>
      <c r="T49" s="12" t="str">
        <f t="shared" si="9"/>
        <v>40</v>
      </c>
      <c r="U49" s="12" t="str">
        <f>VLOOKUP(MID(P49,10,3),DATA!$J$2:$L$16,2,FALSE)</f>
        <v>5x120</v>
      </c>
      <c r="V49" s="12">
        <f>VLOOKUP(MID(P49,10,3),DATA!$J$2:$L$16,3,FALSE)</f>
        <v>72.599999999999994</v>
      </c>
      <c r="W49" s="8" t="str">
        <f>VLOOKUP(MID(P49,3,1),DATA!$D$2:$E$16,2,FALSE)</f>
        <v>Medium Offset</v>
      </c>
      <c r="X49" s="8">
        <v>29.4</v>
      </c>
      <c r="Y49" s="9" t="s">
        <v>111</v>
      </c>
      <c r="AA49" s="8" t="s">
        <v>71</v>
      </c>
      <c r="AB49" s="8" t="s">
        <v>1804</v>
      </c>
    </row>
    <row r="50" spans="1:29" x14ac:dyDescent="0.25">
      <c r="A50" s="68" t="s">
        <v>1870</v>
      </c>
      <c r="B50" s="68" t="s">
        <v>1855</v>
      </c>
      <c r="C50" s="59" t="str">
        <f>VLOOKUP(MID(E50,1,2),DATA!$B$2:$C$10,2,FALSE)</f>
        <v>FF10</v>
      </c>
      <c r="D50" s="8" t="str">
        <f>VLOOKUP(MID(E50,13,2),DATA!$M$2:$N$16,2,FALSE)</f>
        <v>Liquid Metal</v>
      </c>
      <c r="E50" s="66" t="s">
        <v>54</v>
      </c>
      <c r="F50" s="18" cm="1">
        <f t="array" ref="F50">SUMPRODUCT(1*('All Skus'!$C$2:$C$951=$E50),'All Skus'!$D$2:$D$951)</f>
        <v>-6</v>
      </c>
      <c r="G50" s="12" t="str">
        <f>VLOOKUP(MID(E50,4,1),DATA!$F$2:$G$16,2,FALSE)</f>
        <v>21"</v>
      </c>
      <c r="H50" s="12" t="str">
        <f>VLOOKUP(MID(E50,5,3),DATA!$H$2:$I$16,2,FALSE)</f>
        <v>9.5"</v>
      </c>
      <c r="I50" s="12" t="str">
        <f t="shared" si="8"/>
        <v>30</v>
      </c>
      <c r="J50" s="12" t="str">
        <f>VLOOKUP(MID(E50,10,3),DATA!$J$2:$L$16,2,FALSE)</f>
        <v>5x112</v>
      </c>
      <c r="K50" s="12">
        <f>VLOOKUP(MID(E50,10,3),DATA!$J$2:$L$16,3,FALSE)</f>
        <v>66.56</v>
      </c>
      <c r="L50" s="8" t="str">
        <f>VLOOKUP(MID(E50,3,1),DATA!$D$2:$E$16,2,FALSE)</f>
        <v>Medium Offset</v>
      </c>
      <c r="N50" s="9" t="s">
        <v>58</v>
      </c>
      <c r="O50" s="60" t="str">
        <f>VLOOKUP(MID(P50,1,2),DATA!$B$2:$C$10,2,FALSE)</f>
        <v>FF10</v>
      </c>
      <c r="P50" s="66" t="s">
        <v>50</v>
      </c>
      <c r="Q50" s="18" cm="1">
        <f t="array" ref="Q50">SUMPRODUCT(1*('All Skus'!$C$2:$C$951=$P50),'All Skus'!$D$2:$D$951)</f>
        <v>-2</v>
      </c>
      <c r="R50" s="12" t="str">
        <f>VLOOKUP(MID(P50,4,1),DATA!$F$2:$G$16,2,FALSE)</f>
        <v>21"</v>
      </c>
      <c r="S50" s="12" t="str">
        <f>VLOOKUP(MID(P50,5,3),DATA!$H$2:$I$16,2,FALSE)</f>
        <v>10.5"</v>
      </c>
      <c r="T50" s="12" t="str">
        <f t="shared" si="9"/>
        <v>35</v>
      </c>
      <c r="U50" s="12" t="str">
        <f>VLOOKUP(MID(P50,10,3),DATA!$J$2:$L$16,2,FALSE)</f>
        <v>5x112</v>
      </c>
      <c r="V50" s="12">
        <f>VLOOKUP(MID(P50,10,3),DATA!$J$2:$L$16,3,FALSE)</f>
        <v>66.56</v>
      </c>
      <c r="W50" s="8" t="str">
        <f>VLOOKUP(MID(P50,3,1),DATA!$D$2:$E$16,2,FALSE)</f>
        <v>Medium Offset</v>
      </c>
      <c r="X50" s="68"/>
      <c r="Y50" s="9" t="s">
        <v>52</v>
      </c>
      <c r="Z50" s="68"/>
      <c r="AA50" s="8" t="s">
        <v>71</v>
      </c>
      <c r="AB50" s="68" t="s">
        <v>1804</v>
      </c>
      <c r="AC50" s="68"/>
    </row>
    <row r="51" spans="1:29" x14ac:dyDescent="0.25">
      <c r="A51" s="8" t="s">
        <v>1870</v>
      </c>
      <c r="B51" s="8" t="s">
        <v>1855</v>
      </c>
      <c r="C51" s="59" t="str">
        <f>VLOOKUP(MID(E51,1,2),DATA!$B$2:$C$10,2,FALSE)</f>
        <v>FF10</v>
      </c>
      <c r="D51" s="8" t="str">
        <f>VLOOKUP(MID(E51,13,2),DATA!$M$2:$N$16,2,FALSE)</f>
        <v>Tarmac</v>
      </c>
      <c r="E51" s="66" t="s">
        <v>53</v>
      </c>
      <c r="F51" s="18" cm="1">
        <f t="array" ref="F51">SUMPRODUCT(1*('All Skus'!$C$2:$C$951=$E51),'All Skus'!$D$2:$D$951)</f>
        <v>0</v>
      </c>
      <c r="G51" s="12" t="str">
        <f>VLOOKUP(MID(E51,4,1),DATA!$F$2:$G$16,2,FALSE)</f>
        <v>21"</v>
      </c>
      <c r="H51" s="12" t="str">
        <f>VLOOKUP(MID(E51,5,3),DATA!$H$2:$I$16,2,FALSE)</f>
        <v>9.5"</v>
      </c>
      <c r="I51" s="12" t="str">
        <f t="shared" si="8"/>
        <v>30</v>
      </c>
      <c r="J51" s="12" t="str">
        <f>VLOOKUP(MID(E51,10,3),DATA!$J$2:$L$16,2,FALSE)</f>
        <v>5x112</v>
      </c>
      <c r="K51" s="12">
        <f>VLOOKUP(MID(E51,10,3),DATA!$J$2:$L$16,3,FALSE)</f>
        <v>66.56</v>
      </c>
      <c r="L51" s="8" t="str">
        <f>VLOOKUP(MID(E51,3,1),DATA!$D$2:$E$16,2,FALSE)</f>
        <v>Medium Offset</v>
      </c>
      <c r="N51" s="9" t="s">
        <v>58</v>
      </c>
      <c r="O51" s="60" t="str">
        <f>VLOOKUP(MID(P51,1,2),DATA!$B$2:$C$10,2,FALSE)</f>
        <v>FF10</v>
      </c>
      <c r="P51" s="66" t="s">
        <v>49</v>
      </c>
      <c r="Q51" s="18" cm="1">
        <f t="array" ref="Q51">SUMPRODUCT(1*('All Skus'!$C$2:$C$951=$P51),'All Skus'!$D$2:$D$951)</f>
        <v>-2</v>
      </c>
      <c r="R51" s="12" t="str">
        <f>VLOOKUP(MID(P51,4,1),DATA!$F$2:$G$16,2,FALSE)</f>
        <v>21"</v>
      </c>
      <c r="S51" s="12" t="str">
        <f>VLOOKUP(MID(P51,5,3),DATA!$H$2:$I$16,2,FALSE)</f>
        <v>10.5"</v>
      </c>
      <c r="T51" s="12" t="str">
        <f t="shared" si="9"/>
        <v>35</v>
      </c>
      <c r="U51" s="12" t="str">
        <f>VLOOKUP(MID(P51,10,3),DATA!$J$2:$L$16,2,FALSE)</f>
        <v>5x112</v>
      </c>
      <c r="V51" s="12">
        <f>VLOOKUP(MID(P51,10,3),DATA!$J$2:$L$16,3,FALSE)</f>
        <v>66.56</v>
      </c>
      <c r="W51" s="8" t="str">
        <f>VLOOKUP(MID(P51,3,1),DATA!$D$2:$E$16,2,FALSE)</f>
        <v>Medium Offset</v>
      </c>
      <c r="Y51" s="9" t="s">
        <v>52</v>
      </c>
      <c r="AA51" s="8" t="s">
        <v>71</v>
      </c>
      <c r="AB51" s="8" t="s">
        <v>1804</v>
      </c>
    </row>
    <row r="52" spans="1:29" x14ac:dyDescent="0.25">
      <c r="A52" s="8" t="s">
        <v>1870</v>
      </c>
      <c r="B52" s="8" t="s">
        <v>1855</v>
      </c>
      <c r="C52" s="59" t="str">
        <f>VLOOKUP(MID(E52,1,2),DATA!$B$2:$C$10,2,FALSE)</f>
        <v>FF11</v>
      </c>
      <c r="D52" s="8" t="str">
        <f>VLOOKUP(MID(E52,13,2),DATA!$M$2:$N$16,2,FALSE)</f>
        <v>Liquid Metal</v>
      </c>
      <c r="E52" s="66" t="s">
        <v>390</v>
      </c>
      <c r="F52" s="18" cm="1">
        <f t="array" ref="F52">SUMPRODUCT(1*('All Skus'!$C$2:$C$951=$E52),'All Skus'!$D$2:$D$951)</f>
        <v>-2</v>
      </c>
      <c r="G52" s="12" t="str">
        <f>VLOOKUP(MID(E52,4,1),DATA!$F$2:$G$16,2,FALSE)</f>
        <v>21"</v>
      </c>
      <c r="H52" s="12" t="str">
        <f>VLOOKUP(MID(E52,5,3),DATA!$H$2:$I$16,2,FALSE)</f>
        <v>9.5"</v>
      </c>
      <c r="I52" s="12" t="str">
        <f t="shared" si="8"/>
        <v>30</v>
      </c>
      <c r="J52" s="12" t="str">
        <f>VLOOKUP(MID(E52,10,3),DATA!$J$2:$L$16,2,FALSE)</f>
        <v>5x112</v>
      </c>
      <c r="K52" s="12">
        <f>VLOOKUP(MID(E52,10,3),DATA!$J$2:$L$16,3,FALSE)</f>
        <v>66.56</v>
      </c>
      <c r="L52" s="8" t="str">
        <f>VLOOKUP(MID(E52,3,1),DATA!$D$2:$E$16,2,FALSE)</f>
        <v>Medium Offset</v>
      </c>
      <c r="N52" s="9" t="s">
        <v>58</v>
      </c>
      <c r="O52" s="60" t="str">
        <f>VLOOKUP(MID(P52,1,2),DATA!$B$2:$C$10,2,FALSE)</f>
        <v>FF11</v>
      </c>
      <c r="P52" s="66" t="s">
        <v>387</v>
      </c>
      <c r="Q52" s="18" cm="1">
        <f t="array" ref="Q52">SUMPRODUCT(1*('All Skus'!$C$2:$C$951=$P52),'All Skus'!$D$2:$D$951)</f>
        <v>0</v>
      </c>
      <c r="R52" s="12" t="str">
        <f>VLOOKUP(MID(P52,4,1),DATA!$F$2:$G$16,2,FALSE)</f>
        <v>21"</v>
      </c>
      <c r="S52" s="12" t="str">
        <f>VLOOKUP(MID(P52,5,3),DATA!$H$2:$I$16,2,FALSE)</f>
        <v>10.5"</v>
      </c>
      <c r="T52" s="12" t="str">
        <f t="shared" si="9"/>
        <v>35</v>
      </c>
      <c r="U52" s="12" t="str">
        <f>VLOOKUP(MID(P52,10,3),DATA!$J$2:$L$16,2,FALSE)</f>
        <v>5x112</v>
      </c>
      <c r="V52" s="12">
        <f>VLOOKUP(MID(P52,10,3),DATA!$J$2:$L$16,3,FALSE)</f>
        <v>66.56</v>
      </c>
      <c r="W52" s="8" t="str">
        <f>VLOOKUP(MID(P52,3,1),DATA!$D$2:$E$16,2,FALSE)</f>
        <v>Medium Offset</v>
      </c>
      <c r="Y52" s="9" t="s">
        <v>52</v>
      </c>
      <c r="AA52" s="8" t="s">
        <v>71</v>
      </c>
      <c r="AB52" s="8" t="s">
        <v>1804</v>
      </c>
    </row>
    <row r="53" spans="1:29" x14ac:dyDescent="0.25">
      <c r="A53" s="8" t="s">
        <v>1870</v>
      </c>
      <c r="B53" s="8" t="s">
        <v>1855</v>
      </c>
      <c r="C53" s="59" t="str">
        <f>VLOOKUP(MID(E53,1,2),DATA!$B$2:$C$10,2,FALSE)</f>
        <v>FF11</v>
      </c>
      <c r="D53" s="8" t="str">
        <f>VLOOKUP(MID(E53,13,2),DATA!$M$2:$N$16,2,FALSE)</f>
        <v>Raw</v>
      </c>
      <c r="E53" s="66" t="s">
        <v>391</v>
      </c>
      <c r="F53" s="18" cm="1">
        <f t="array" ref="F53">SUMPRODUCT(1*('All Skus'!$C$2:$C$951=$E53),'All Skus'!$D$2:$D$951)</f>
        <v>19</v>
      </c>
      <c r="G53" s="12" t="str">
        <f>VLOOKUP(MID(E53,4,1),DATA!$F$2:$G$16,2,FALSE)</f>
        <v>21"</v>
      </c>
      <c r="H53" s="12" t="str">
        <f>VLOOKUP(MID(E53,5,3),DATA!$H$2:$I$16,2,FALSE)</f>
        <v>9.5"</v>
      </c>
      <c r="I53" s="12" t="str">
        <f t="shared" si="8"/>
        <v>30</v>
      </c>
      <c r="J53" s="12" t="str">
        <f>VLOOKUP(MID(E53,10,3),DATA!$J$2:$L$16,2,FALSE)</f>
        <v>5x112</v>
      </c>
      <c r="K53" s="12">
        <f>VLOOKUP(MID(E53,10,3),DATA!$J$2:$L$16,3,FALSE)</f>
        <v>66.56</v>
      </c>
      <c r="L53" s="8" t="str">
        <f>VLOOKUP(MID(E53,3,1),DATA!$D$2:$E$16,2,FALSE)</f>
        <v>Medium Offset</v>
      </c>
      <c r="N53" s="9" t="s">
        <v>58</v>
      </c>
      <c r="O53" s="60" t="str">
        <f>VLOOKUP(MID(P53,1,2),DATA!$B$2:$C$10,2,FALSE)</f>
        <v>FF11</v>
      </c>
      <c r="P53" s="66" t="s">
        <v>388</v>
      </c>
      <c r="Q53" s="18" cm="1">
        <f t="array" ref="Q53">SUMPRODUCT(1*('All Skus'!$C$2:$C$951=$P53),'All Skus'!$D$2:$D$951)</f>
        <v>6</v>
      </c>
      <c r="R53" s="12" t="str">
        <f>VLOOKUP(MID(P53,4,1),DATA!$F$2:$G$16,2,FALSE)</f>
        <v>21"</v>
      </c>
      <c r="S53" s="12" t="str">
        <f>VLOOKUP(MID(P53,5,3),DATA!$H$2:$I$16,2,FALSE)</f>
        <v>10.5"</v>
      </c>
      <c r="T53" s="12" t="str">
        <f t="shared" si="9"/>
        <v>35</v>
      </c>
      <c r="U53" s="12" t="str">
        <f>VLOOKUP(MID(P53,10,3),DATA!$J$2:$L$16,2,FALSE)</f>
        <v>5x112</v>
      </c>
      <c r="V53" s="12">
        <f>VLOOKUP(MID(P53,10,3),DATA!$J$2:$L$16,3,FALSE)</f>
        <v>66.56</v>
      </c>
      <c r="W53" s="8" t="str">
        <f>VLOOKUP(MID(P53,3,1),DATA!$D$2:$E$16,2,FALSE)</f>
        <v>Medium Offset</v>
      </c>
      <c r="Y53" s="9" t="s">
        <v>52</v>
      </c>
      <c r="AA53" s="8" t="s">
        <v>71</v>
      </c>
      <c r="AB53" s="8" t="s">
        <v>1804</v>
      </c>
    </row>
    <row r="54" spans="1:29" x14ac:dyDescent="0.25">
      <c r="A54" s="8" t="s">
        <v>1870</v>
      </c>
      <c r="B54" s="8" t="s">
        <v>1855</v>
      </c>
      <c r="C54" s="59" t="str">
        <f>VLOOKUP(MID(E54,1,2),DATA!$B$2:$C$10,2,FALSE)</f>
        <v>FF11</v>
      </c>
      <c r="D54" s="8" t="str">
        <f>VLOOKUP(MID(E54,13,2),DATA!$M$2:$N$16,2,FALSE)</f>
        <v>Tarmac</v>
      </c>
      <c r="E54" s="66" t="s">
        <v>389</v>
      </c>
      <c r="F54" s="18" cm="1">
        <f t="array" ref="F54">SUMPRODUCT(1*('All Skus'!$C$2:$C$951=$E54),'All Skus'!$D$2:$D$951)</f>
        <v>1</v>
      </c>
      <c r="G54" s="12" t="str">
        <f>VLOOKUP(MID(E54,4,1),DATA!$F$2:$G$16,2,FALSE)</f>
        <v>21"</v>
      </c>
      <c r="H54" s="12" t="str">
        <f>VLOOKUP(MID(E54,5,3),DATA!$H$2:$I$16,2,FALSE)</f>
        <v>9.5"</v>
      </c>
      <c r="I54" s="12" t="str">
        <f t="shared" si="8"/>
        <v>30</v>
      </c>
      <c r="J54" s="12" t="str">
        <f>VLOOKUP(MID(E54,10,3),DATA!$J$2:$L$16,2,FALSE)</f>
        <v>5x112</v>
      </c>
      <c r="K54" s="12">
        <f>VLOOKUP(MID(E54,10,3),DATA!$J$2:$L$16,3,FALSE)</f>
        <v>66.56</v>
      </c>
      <c r="L54" s="8" t="str">
        <f>VLOOKUP(MID(E54,3,1),DATA!$D$2:$E$16,2,FALSE)</f>
        <v>Medium Offset</v>
      </c>
      <c r="N54" s="9" t="s">
        <v>58</v>
      </c>
      <c r="O54" s="60" t="str">
        <f>VLOOKUP(MID(P54,1,2),DATA!$B$2:$C$10,2,FALSE)</f>
        <v>FF11</v>
      </c>
      <c r="P54" s="66" t="s">
        <v>386</v>
      </c>
      <c r="Q54" s="18" cm="1">
        <f t="array" ref="Q54">SUMPRODUCT(1*('All Skus'!$C$2:$C$951=$P54),'All Skus'!$D$2:$D$951)</f>
        <v>2</v>
      </c>
      <c r="R54" s="12" t="str">
        <f>VLOOKUP(MID(P54,4,1),DATA!$F$2:$G$16,2,FALSE)</f>
        <v>21"</v>
      </c>
      <c r="S54" s="12" t="str">
        <f>VLOOKUP(MID(P54,5,3),DATA!$H$2:$I$16,2,FALSE)</f>
        <v>10.5"</v>
      </c>
      <c r="T54" s="12" t="str">
        <f t="shared" si="9"/>
        <v>35</v>
      </c>
      <c r="U54" s="12" t="str">
        <f>VLOOKUP(MID(P54,10,3),DATA!$J$2:$L$16,2,FALSE)</f>
        <v>5x112</v>
      </c>
      <c r="V54" s="12">
        <f>VLOOKUP(MID(P54,10,3),DATA!$J$2:$L$16,3,FALSE)</f>
        <v>66.56</v>
      </c>
      <c r="W54" s="8" t="str">
        <f>VLOOKUP(MID(P54,3,1),DATA!$D$2:$E$16,2,FALSE)</f>
        <v>Medium Offset</v>
      </c>
      <c r="Y54" s="9" t="s">
        <v>52</v>
      </c>
      <c r="AA54" s="8" t="s">
        <v>71</v>
      </c>
      <c r="AB54" s="8" t="s">
        <v>1804</v>
      </c>
    </row>
    <row r="55" spans="1:29" x14ac:dyDescent="0.25">
      <c r="A55" s="8" t="s">
        <v>1871</v>
      </c>
      <c r="B55" s="8" t="s">
        <v>1856</v>
      </c>
      <c r="C55" s="59" t="str">
        <f>VLOOKUP(MID(E55,1,2),DATA!$B$2:$C$10,2,FALSE)</f>
        <v>FF01</v>
      </c>
      <c r="D55" s="8" t="str">
        <f>VLOOKUP(MID(E55,13,2),DATA!$M$2:$N$16,2,FALSE)</f>
        <v>Tarmac</v>
      </c>
      <c r="E55" s="66" t="s">
        <v>161</v>
      </c>
      <c r="F55" s="18" cm="1">
        <f t="array" ref="F55">SUMPRODUCT(1*('All Skus'!$C$2:$C$951=$E55),'All Skus'!$D$2:$D$951)</f>
        <v>16</v>
      </c>
      <c r="G55" s="12" t="str">
        <f>VLOOKUP(MID(E55,4,1),DATA!$F$2:$G$16,2,FALSE)</f>
        <v>19"</v>
      </c>
      <c r="H55" s="12" t="str">
        <f>VLOOKUP(MID(E55,5,3),DATA!$H$2:$I$16,2,FALSE)</f>
        <v>9.0"</v>
      </c>
      <c r="I55" s="12" t="str">
        <f t="shared" si="8"/>
        <v>25</v>
      </c>
      <c r="J55" s="12" t="str">
        <f>VLOOKUP(MID(E55,10,3),DATA!$J$2:$L$16,2,FALSE)</f>
        <v>5x120</v>
      </c>
      <c r="K55" s="12">
        <f>VLOOKUP(MID(E55,10,3),DATA!$J$2:$L$16,3,FALSE)</f>
        <v>72.599999999999994</v>
      </c>
      <c r="L55" s="8" t="str">
        <f>VLOOKUP(MID(E55,3,1),DATA!$D$2:$E$16,2,FALSE)</f>
        <v>Medium Offset</v>
      </c>
      <c r="M55" s="8">
        <v>23.8</v>
      </c>
      <c r="N55" s="9" t="s">
        <v>77</v>
      </c>
      <c r="O55" s="60" t="str">
        <f>VLOOKUP(MID(P55,1,2),DATA!$B$2:$C$10,2,FALSE)</f>
        <v>FF01</v>
      </c>
      <c r="P55" s="66" t="s">
        <v>165</v>
      </c>
      <c r="Q55" s="18" cm="1">
        <f t="array" ref="Q55">SUMPRODUCT(1*('All Skus'!$C$2:$C$951=$P55),'All Skus'!$D$2:$D$951)</f>
        <v>32</v>
      </c>
      <c r="R55" s="12" t="str">
        <f>VLOOKUP(MID(P55,4,1),DATA!$F$2:$G$16,2,FALSE)</f>
        <v>19"</v>
      </c>
      <c r="S55" s="12" t="str">
        <f>VLOOKUP(MID(P55,5,3),DATA!$H$2:$I$16,2,FALSE)</f>
        <v>10.0"</v>
      </c>
      <c r="T55" s="12" t="str">
        <f t="shared" si="9"/>
        <v>40</v>
      </c>
      <c r="U55" s="12" t="str">
        <f>VLOOKUP(MID(P55,10,3),DATA!$J$2:$L$16,2,FALSE)</f>
        <v>5x120</v>
      </c>
      <c r="V55" s="12">
        <f>VLOOKUP(MID(P55,10,3),DATA!$J$2:$L$16,3,FALSE)</f>
        <v>72.599999999999994</v>
      </c>
      <c r="W55" s="8" t="str">
        <f>VLOOKUP(MID(P55,3,1),DATA!$D$2:$E$16,2,FALSE)</f>
        <v>Medium Offset</v>
      </c>
      <c r="X55" s="8">
        <v>24.4</v>
      </c>
      <c r="Y55" s="9" t="s">
        <v>18</v>
      </c>
      <c r="AA55" s="8" t="s">
        <v>71</v>
      </c>
      <c r="AB55" s="8" t="s">
        <v>1804</v>
      </c>
    </row>
    <row r="56" spans="1:29" x14ac:dyDescent="0.25">
      <c r="A56" s="8" t="s">
        <v>1871</v>
      </c>
      <c r="B56" s="8" t="s">
        <v>1856</v>
      </c>
      <c r="C56" s="59" t="str">
        <f>VLOOKUP(MID(E56,1,2),DATA!$B$2:$C$10,2,FALSE)</f>
        <v>FF04</v>
      </c>
      <c r="D56" s="8" t="str">
        <f>VLOOKUP(MID(E56,13,2),DATA!$M$2:$N$16,2,FALSE)</f>
        <v>Liquid Metal</v>
      </c>
      <c r="E56" s="66" t="s">
        <v>315</v>
      </c>
      <c r="F56" s="18" cm="1">
        <f t="array" ref="F56">SUMPRODUCT(1*('All Skus'!$C$2:$C$951=$E56),'All Skus'!$D$2:$D$951)</f>
        <v>8</v>
      </c>
      <c r="G56" s="12" t="str">
        <f>VLOOKUP(MID(E56,4,1),DATA!$F$2:$G$16,2,FALSE)</f>
        <v>19"</v>
      </c>
      <c r="H56" s="12" t="str">
        <f>VLOOKUP(MID(E56,5,3),DATA!$H$2:$I$16,2,FALSE)</f>
        <v>9.0"</v>
      </c>
      <c r="I56" s="12" t="str">
        <f t="shared" si="8"/>
        <v>20</v>
      </c>
      <c r="J56" s="12" t="str">
        <f>VLOOKUP(MID(E56,10,3),DATA!$J$2:$L$16,2,FALSE)</f>
        <v>5x120</v>
      </c>
      <c r="K56" s="12">
        <f>VLOOKUP(MID(E56,10,3),DATA!$J$2:$L$16,3,FALSE)</f>
        <v>72.599999999999994</v>
      </c>
      <c r="L56" s="8" t="str">
        <f>VLOOKUP(MID(E56,3,1),DATA!$D$2:$E$16,2,FALSE)</f>
        <v>Low Offset</v>
      </c>
      <c r="M56" s="8">
        <v>22.4</v>
      </c>
      <c r="N56" s="9" t="s">
        <v>77</v>
      </c>
      <c r="O56" s="60" t="str">
        <f>VLOOKUP(MID(P56,1,2),DATA!$B$2:$C$10,2,FALSE)</f>
        <v>FF04</v>
      </c>
      <c r="P56" s="66" t="s">
        <v>79</v>
      </c>
      <c r="Q56" s="18" cm="1">
        <f t="array" ref="Q56">SUMPRODUCT(1*('All Skus'!$C$2:$C$951=$P56),'All Skus'!$D$2:$D$951)</f>
        <v>14</v>
      </c>
      <c r="R56" s="12" t="str">
        <f>VLOOKUP(MID(P56,4,1),DATA!$F$2:$G$16,2,FALSE)</f>
        <v>19"</v>
      </c>
      <c r="S56" s="12" t="str">
        <f>VLOOKUP(MID(P56,5,3),DATA!$H$2:$I$16,2,FALSE)</f>
        <v>10.0"</v>
      </c>
      <c r="T56" s="12" t="str">
        <f t="shared" si="9"/>
        <v>35</v>
      </c>
      <c r="U56" s="12" t="str">
        <f>VLOOKUP(MID(P56,10,3),DATA!$J$2:$L$16,2,FALSE)</f>
        <v>5x120</v>
      </c>
      <c r="V56" s="12">
        <f>VLOOKUP(MID(P56,10,3),DATA!$J$2:$L$16,3,FALSE)</f>
        <v>72.599999999999994</v>
      </c>
      <c r="W56" s="8" t="str">
        <f>VLOOKUP(MID(P56,3,1),DATA!$D$2:$E$16,2,FALSE)</f>
        <v>Low Offset</v>
      </c>
      <c r="X56" s="8">
        <v>22.6</v>
      </c>
      <c r="Y56" s="9" t="s">
        <v>18</v>
      </c>
      <c r="AA56" s="8" t="s">
        <v>71</v>
      </c>
      <c r="AB56" s="8" t="s">
        <v>1804</v>
      </c>
    </row>
    <row r="57" spans="1:29" x14ac:dyDescent="0.25">
      <c r="A57" s="8" t="s">
        <v>1871</v>
      </c>
      <c r="B57" s="8" t="s">
        <v>1856</v>
      </c>
      <c r="C57" s="59" t="str">
        <f>VLOOKUP(MID(E57,1,2),DATA!$B$2:$C$10,2,FALSE)</f>
        <v>FF04</v>
      </c>
      <c r="D57" s="8" t="str">
        <f>VLOOKUP(MID(E57,13,2),DATA!$M$2:$N$16,2,FALSE)</f>
        <v>Liquid Metal</v>
      </c>
      <c r="E57" s="66" t="s">
        <v>324</v>
      </c>
      <c r="F57" s="18" cm="1">
        <f t="array" ref="F57">SUMPRODUCT(1*('All Skus'!$C$2:$C$951=$E57),'All Skus'!$D$2:$D$951)</f>
        <v>2</v>
      </c>
      <c r="G57" s="12" t="str">
        <f>VLOOKUP(MID(E57,4,1),DATA!$F$2:$G$16,2,FALSE)</f>
        <v>20"</v>
      </c>
      <c r="H57" s="12" t="str">
        <f>VLOOKUP(MID(E57,5,3),DATA!$H$2:$I$16,2,FALSE)</f>
        <v>9.0"</v>
      </c>
      <c r="I57" s="12" t="str">
        <f t="shared" si="8"/>
        <v>25</v>
      </c>
      <c r="J57" s="12" t="str">
        <f>VLOOKUP(MID(E57,10,3),DATA!$J$2:$L$16,2,FALSE)</f>
        <v>5x120</v>
      </c>
      <c r="K57" s="12">
        <f>VLOOKUP(MID(E57,10,3),DATA!$J$2:$L$16,3,FALSE)</f>
        <v>72.599999999999994</v>
      </c>
      <c r="L57" s="8" t="str">
        <f>VLOOKUP(MID(E57,3,1),DATA!$D$2:$E$16,2,FALSE)</f>
        <v>Medium Offset</v>
      </c>
      <c r="M57" s="8">
        <v>24.2</v>
      </c>
      <c r="N57" s="9" t="s">
        <v>35</v>
      </c>
      <c r="O57" s="60" t="str">
        <f>VLOOKUP(MID(P57,1,2),DATA!$B$2:$C$10,2,FALSE)</f>
        <v>FF04</v>
      </c>
      <c r="P57" s="66" t="s">
        <v>332</v>
      </c>
      <c r="Q57" s="18" cm="1">
        <f t="array" ref="Q57">SUMPRODUCT(1*('All Skus'!$C$2:$C$951=$P57),'All Skus'!$D$2:$D$951)</f>
        <v>12</v>
      </c>
      <c r="R57" s="12" t="str">
        <f>VLOOKUP(MID(P57,4,1),DATA!$F$2:$G$16,2,FALSE)</f>
        <v>20"</v>
      </c>
      <c r="S57" s="12" t="str">
        <f>VLOOKUP(MID(P57,5,3),DATA!$H$2:$I$16,2,FALSE)</f>
        <v>10.0"</v>
      </c>
      <c r="T57" s="12" t="str">
        <f t="shared" si="9"/>
        <v>40</v>
      </c>
      <c r="U57" s="12" t="str">
        <f>VLOOKUP(MID(P57,10,3),DATA!$J$2:$L$16,2,FALSE)</f>
        <v>5x120</v>
      </c>
      <c r="V57" s="12">
        <f>VLOOKUP(MID(P57,10,3),DATA!$J$2:$L$16,3,FALSE)</f>
        <v>72.599999999999994</v>
      </c>
      <c r="W57" s="8" t="str">
        <f>VLOOKUP(MID(P57,3,1),DATA!$D$2:$E$16,2,FALSE)</f>
        <v>Medium Offset</v>
      </c>
      <c r="X57" s="8">
        <v>25.2</v>
      </c>
      <c r="Y57" s="9" t="s">
        <v>333</v>
      </c>
      <c r="AA57" s="8" t="s">
        <v>71</v>
      </c>
      <c r="AB57" s="8" t="s">
        <v>1804</v>
      </c>
    </row>
    <row r="58" spans="1:29" x14ac:dyDescent="0.25">
      <c r="A58" s="8" t="s">
        <v>1871</v>
      </c>
      <c r="B58" s="68" t="s">
        <v>1856</v>
      </c>
      <c r="C58" s="59" t="str">
        <f>VLOOKUP(MID(E58,1,2),DATA!$B$2:$C$10,2,FALSE)</f>
        <v>FF04</v>
      </c>
      <c r="D58" s="8" t="str">
        <f>VLOOKUP(MID(E58,13,2),DATA!$M$2:$N$16,2,FALSE)</f>
        <v>Liquid Metal</v>
      </c>
      <c r="E58" s="66" t="s">
        <v>328</v>
      </c>
      <c r="F58" s="18" cm="1">
        <f t="array" ref="F58">SUMPRODUCT(1*('All Skus'!$C$2:$C$951=$E58),'All Skus'!$D$2:$D$951)</f>
        <v>71</v>
      </c>
      <c r="G58" s="12" t="str">
        <f>VLOOKUP(MID(E58,4,1),DATA!$F$2:$G$16,2,FALSE)</f>
        <v>20"</v>
      </c>
      <c r="H58" s="12" t="str">
        <f>VLOOKUP(MID(E58,5,3),DATA!$H$2:$I$16,2,FALSE)</f>
        <v>9.5"</v>
      </c>
      <c r="I58" s="12" t="str">
        <f t="shared" si="8"/>
        <v>20</v>
      </c>
      <c r="J58" s="12" t="str">
        <f>VLOOKUP(MID(E58,10,3),DATA!$J$2:$L$16,2,FALSE)</f>
        <v>5x120</v>
      </c>
      <c r="K58" s="12">
        <f>VLOOKUP(MID(E58,10,3),DATA!$J$2:$L$16,3,FALSE)</f>
        <v>72.599999999999994</v>
      </c>
      <c r="L58" s="8" t="str">
        <f>VLOOKUP(MID(E58,3,1),DATA!$D$2:$E$16,2,FALSE)</f>
        <v>Low Offset</v>
      </c>
      <c r="M58" s="8">
        <v>23.8</v>
      </c>
      <c r="N58" s="9" t="s">
        <v>35</v>
      </c>
      <c r="O58" s="60" t="str">
        <f>VLOOKUP(MID(P58,1,2),DATA!$B$2:$C$10,2,FALSE)</f>
        <v>FF04</v>
      </c>
      <c r="P58" s="66" t="s">
        <v>329</v>
      </c>
      <c r="Q58" s="18" cm="1">
        <f t="array" ref="Q58">SUMPRODUCT(1*('All Skus'!$C$2:$C$951=$P58),'All Skus'!$D$2:$D$951)</f>
        <v>48</v>
      </c>
      <c r="R58" s="12" t="str">
        <f>VLOOKUP(MID(P58,4,1),DATA!$F$2:$G$16,2,FALSE)</f>
        <v>20"</v>
      </c>
      <c r="S58" s="12" t="str">
        <f>VLOOKUP(MID(P58,5,3),DATA!$H$2:$I$16,2,FALSE)</f>
        <v>11.0"</v>
      </c>
      <c r="T58" s="12" t="str">
        <f t="shared" si="9"/>
        <v>43</v>
      </c>
      <c r="U58" s="12" t="str">
        <f>VLOOKUP(MID(P58,10,3),DATA!$J$2:$L$16,2,FALSE)</f>
        <v>5x120</v>
      </c>
      <c r="V58" s="12">
        <f>VLOOKUP(MID(P58,10,3),DATA!$J$2:$L$16,3,FALSE)</f>
        <v>72.599999999999994</v>
      </c>
      <c r="W58" s="8" t="str">
        <f>VLOOKUP(MID(P58,3,1),DATA!$D$2:$E$16,2,FALSE)</f>
        <v>Low Offset</v>
      </c>
      <c r="X58" s="8">
        <v>24.6</v>
      </c>
      <c r="Y58" s="9" t="s">
        <v>2061</v>
      </c>
      <c r="Z58" s="8" t="s">
        <v>2042</v>
      </c>
      <c r="AA58" s="8" t="s">
        <v>71</v>
      </c>
      <c r="AB58" s="8" t="s">
        <v>1804</v>
      </c>
    </row>
    <row r="59" spans="1:29" x14ac:dyDescent="0.25">
      <c r="A59" s="8" t="s">
        <v>1871</v>
      </c>
      <c r="B59" s="8" t="s">
        <v>1856</v>
      </c>
      <c r="C59" s="59" t="str">
        <f>VLOOKUP(MID(E59,1,2),DATA!$B$2:$C$10,2,FALSE)</f>
        <v>FF04</v>
      </c>
      <c r="D59" s="8" t="str">
        <f>VLOOKUP(MID(E59,13,2),DATA!$M$2:$N$16,2,FALSE)</f>
        <v>Tarmac</v>
      </c>
      <c r="E59" s="66" t="s">
        <v>326</v>
      </c>
      <c r="F59" s="18" cm="1">
        <f t="array" ref="F59">SUMPRODUCT(1*('All Skus'!$C$2:$C$951=$E59),'All Skus'!$D$2:$D$951)</f>
        <v>15</v>
      </c>
      <c r="G59" s="12" t="str">
        <f>VLOOKUP(MID(E59,4,1),DATA!$F$2:$G$16,2,FALSE)</f>
        <v>20"</v>
      </c>
      <c r="H59" s="12" t="str">
        <f>VLOOKUP(MID(E59,5,3),DATA!$H$2:$I$16,2,FALSE)</f>
        <v>9.5"</v>
      </c>
      <c r="I59" s="12" t="str">
        <f t="shared" si="8"/>
        <v>20</v>
      </c>
      <c r="J59" s="12" t="str">
        <f>VLOOKUP(MID(E59,10,3),DATA!$J$2:$L$16,2,FALSE)</f>
        <v>5x120</v>
      </c>
      <c r="K59" s="12">
        <f>VLOOKUP(MID(E59,10,3),DATA!$J$2:$L$16,3,FALSE)</f>
        <v>72.599999999999994</v>
      </c>
      <c r="L59" s="8" t="str">
        <f>VLOOKUP(MID(E59,3,1),DATA!$D$2:$E$16,2,FALSE)</f>
        <v>Low Offset</v>
      </c>
      <c r="M59" s="8">
        <v>23.8</v>
      </c>
      <c r="N59" s="9" t="s">
        <v>35</v>
      </c>
      <c r="O59" s="60" t="str">
        <f>VLOOKUP(MID(P59,1,2),DATA!$B$2:$C$10,2,FALSE)</f>
        <v>FF04</v>
      </c>
      <c r="P59" s="66" t="s">
        <v>327</v>
      </c>
      <c r="Q59" s="18" cm="1">
        <f t="array" ref="Q59">SUMPRODUCT(1*('All Skus'!$C$2:$C$951=$P59),'All Skus'!$D$2:$D$951)</f>
        <v>14</v>
      </c>
      <c r="R59" s="12" t="str">
        <f>VLOOKUP(MID(P59,4,1),DATA!$F$2:$G$16,2,FALSE)</f>
        <v>20"</v>
      </c>
      <c r="S59" s="12" t="str">
        <f>VLOOKUP(MID(P59,5,3),DATA!$H$2:$I$16,2,FALSE)</f>
        <v>11.0"</v>
      </c>
      <c r="T59" s="12" t="str">
        <f t="shared" si="9"/>
        <v>43</v>
      </c>
      <c r="U59" s="12" t="str">
        <f>VLOOKUP(MID(P59,10,3),DATA!$J$2:$L$16,2,FALSE)</f>
        <v>5x120</v>
      </c>
      <c r="V59" s="12">
        <f>VLOOKUP(MID(P59,10,3),DATA!$J$2:$L$16,3,FALSE)</f>
        <v>72.599999999999994</v>
      </c>
      <c r="W59" s="8" t="str">
        <f>VLOOKUP(MID(P59,3,1),DATA!$D$2:$E$16,2,FALSE)</f>
        <v>Low Offset</v>
      </c>
      <c r="X59" s="8">
        <v>24.6</v>
      </c>
      <c r="Y59" s="9" t="s">
        <v>2061</v>
      </c>
      <c r="Z59" s="8" t="s">
        <v>2042</v>
      </c>
      <c r="AA59" s="8" t="s">
        <v>71</v>
      </c>
      <c r="AB59" s="8" t="s">
        <v>1804</v>
      </c>
    </row>
    <row r="60" spans="1:29" x14ac:dyDescent="0.25">
      <c r="A60" s="68" t="s">
        <v>1871</v>
      </c>
      <c r="B60" s="68" t="s">
        <v>1856</v>
      </c>
      <c r="C60" s="59" t="str">
        <f>VLOOKUP(MID(E60,1,2),DATA!$B$2:$C$10,2,FALSE)</f>
        <v>FF10</v>
      </c>
      <c r="D60" s="8" t="str">
        <f>VLOOKUP(MID(E60,13,2),DATA!$M$2:$N$16,2,FALSE)</f>
        <v>Liquid Metal</v>
      </c>
      <c r="E60" s="66" t="s">
        <v>94</v>
      </c>
      <c r="F60" s="18" cm="1">
        <f t="array" ref="F60">SUMPRODUCT(1*('All Skus'!$C$2:$C$951=$E60),'All Skus'!$D$2:$D$951)</f>
        <v>25</v>
      </c>
      <c r="G60" s="12" t="str">
        <f>VLOOKUP(MID(E60,4,1),DATA!$F$2:$G$16,2,FALSE)</f>
        <v>20"</v>
      </c>
      <c r="H60" s="12" t="str">
        <f>VLOOKUP(MID(E60,5,3),DATA!$H$2:$I$16,2,FALSE)</f>
        <v>9.5"</v>
      </c>
      <c r="I60" s="12" t="str">
        <f t="shared" si="8"/>
        <v>20</v>
      </c>
      <c r="J60" s="12" t="str">
        <f>VLOOKUP(MID(E60,10,3),DATA!$J$2:$L$16,2,FALSE)</f>
        <v>5x120</v>
      </c>
      <c r="K60" s="12">
        <f>VLOOKUP(MID(E60,10,3),DATA!$J$2:$L$16,3,FALSE)</f>
        <v>72.599999999999994</v>
      </c>
      <c r="L60" s="8" t="str">
        <f>VLOOKUP(MID(E60,3,1),DATA!$D$2:$E$16,2,FALSE)</f>
        <v>Low Offset</v>
      </c>
      <c r="N60" s="9" t="s">
        <v>35</v>
      </c>
      <c r="O60" s="60" t="str">
        <f>VLOOKUP(MID(P60,1,2),DATA!$B$2:$C$10,2,FALSE)</f>
        <v>FF10</v>
      </c>
      <c r="P60" s="66" t="s">
        <v>95</v>
      </c>
      <c r="Q60" s="18" cm="1">
        <f t="array" ref="Q60">SUMPRODUCT(1*('All Skus'!$C$2:$C$951=$P60),'All Skus'!$D$2:$D$951)</f>
        <v>8</v>
      </c>
      <c r="R60" s="12" t="str">
        <f>VLOOKUP(MID(P60,4,1),DATA!$F$2:$G$16,2,FALSE)</f>
        <v>20"</v>
      </c>
      <c r="S60" s="12" t="str">
        <f>VLOOKUP(MID(P60,5,3),DATA!$H$2:$I$16,2,FALSE)</f>
        <v>11.0"</v>
      </c>
      <c r="T60" s="12" t="str">
        <f t="shared" si="9"/>
        <v>43</v>
      </c>
      <c r="U60" s="12" t="str">
        <f>VLOOKUP(MID(P60,10,3),DATA!$J$2:$L$16,2,FALSE)</f>
        <v>5x120</v>
      </c>
      <c r="V60" s="12">
        <f>VLOOKUP(MID(P60,10,3),DATA!$J$2:$L$16,3,FALSE)</f>
        <v>72.599999999999994</v>
      </c>
      <c r="W60" s="8" t="str">
        <f>VLOOKUP(MID(P60,3,1),DATA!$D$2:$E$16,2,FALSE)</f>
        <v>Low Offset</v>
      </c>
      <c r="X60" s="68"/>
      <c r="Y60" s="9" t="s">
        <v>2061</v>
      </c>
      <c r="Z60" s="68" t="s">
        <v>2042</v>
      </c>
      <c r="AA60" s="8" t="s">
        <v>71</v>
      </c>
      <c r="AB60" s="68" t="s">
        <v>1804</v>
      </c>
      <c r="AC60" s="68"/>
    </row>
    <row r="61" spans="1:29" x14ac:dyDescent="0.25">
      <c r="A61" s="8" t="s">
        <v>1871</v>
      </c>
      <c r="B61" s="8" t="s">
        <v>1856</v>
      </c>
      <c r="C61" s="59" t="str">
        <f>VLOOKUP(MID(E61,1,2),DATA!$B$2:$C$10,2,FALSE)</f>
        <v>FF10</v>
      </c>
      <c r="D61" s="8" t="str">
        <f>VLOOKUP(MID(E61,13,2),DATA!$M$2:$N$16,2,FALSE)</f>
        <v>Tarmac</v>
      </c>
      <c r="E61" s="66" t="s">
        <v>92</v>
      </c>
      <c r="F61" s="18" cm="1">
        <f t="array" ref="F61">SUMPRODUCT(1*('All Skus'!$C$2:$C$951=$E61),'All Skus'!$D$2:$D$951)</f>
        <v>24</v>
      </c>
      <c r="G61" s="12" t="str">
        <f>VLOOKUP(MID(E61,4,1),DATA!$F$2:$G$16,2,FALSE)</f>
        <v>20"</v>
      </c>
      <c r="H61" s="12" t="str">
        <f>VLOOKUP(MID(E61,5,3),DATA!$H$2:$I$16,2,FALSE)</f>
        <v>9.5"</v>
      </c>
      <c r="I61" s="12" t="str">
        <f t="shared" si="8"/>
        <v>20</v>
      </c>
      <c r="J61" s="12" t="str">
        <f>VLOOKUP(MID(E61,10,3),DATA!$J$2:$L$16,2,FALSE)</f>
        <v>5x120</v>
      </c>
      <c r="K61" s="12">
        <f>VLOOKUP(MID(E61,10,3),DATA!$J$2:$L$16,3,FALSE)</f>
        <v>72.599999999999994</v>
      </c>
      <c r="L61" s="8" t="str">
        <f>VLOOKUP(MID(E61,3,1),DATA!$D$2:$E$16,2,FALSE)</f>
        <v>Low Offset</v>
      </c>
      <c r="N61" s="9" t="s">
        <v>35</v>
      </c>
      <c r="O61" s="60" t="str">
        <f>VLOOKUP(MID(P61,1,2),DATA!$B$2:$C$10,2,FALSE)</f>
        <v>FF10</v>
      </c>
      <c r="P61" s="66" t="s">
        <v>93</v>
      </c>
      <c r="Q61" s="18" cm="1">
        <f t="array" ref="Q61">SUMPRODUCT(1*('All Skus'!$C$2:$C$951=$P61),'All Skus'!$D$2:$D$951)</f>
        <v>14</v>
      </c>
      <c r="R61" s="12" t="str">
        <f>VLOOKUP(MID(P61,4,1),DATA!$F$2:$G$16,2,FALSE)</f>
        <v>20"</v>
      </c>
      <c r="S61" s="12" t="str">
        <f>VLOOKUP(MID(P61,5,3),DATA!$H$2:$I$16,2,FALSE)</f>
        <v>11.0"</v>
      </c>
      <c r="T61" s="12" t="str">
        <f t="shared" si="9"/>
        <v>43</v>
      </c>
      <c r="U61" s="12" t="str">
        <f>VLOOKUP(MID(P61,10,3),DATA!$J$2:$L$16,2,FALSE)</f>
        <v>5x120</v>
      </c>
      <c r="V61" s="12">
        <f>VLOOKUP(MID(P61,10,3),DATA!$J$2:$L$16,3,FALSE)</f>
        <v>72.599999999999994</v>
      </c>
      <c r="W61" s="8" t="str">
        <f>VLOOKUP(MID(P61,3,1),DATA!$D$2:$E$16,2,FALSE)</f>
        <v>Low Offset</v>
      </c>
      <c r="Y61" s="9" t="s">
        <v>2061</v>
      </c>
      <c r="Z61" s="8" t="s">
        <v>2042</v>
      </c>
      <c r="AA61" s="8" t="s">
        <v>71</v>
      </c>
      <c r="AB61" s="8" t="s">
        <v>1804</v>
      </c>
    </row>
    <row r="62" spans="1:29" s="68" customFormat="1" x14ac:dyDescent="0.25">
      <c r="A62" s="68" t="s">
        <v>1871</v>
      </c>
      <c r="B62" s="68" t="s">
        <v>1856</v>
      </c>
      <c r="C62" s="59" t="str">
        <f>VLOOKUP(MID(E62,1,2),DATA!$B$2:$C$10,2,FALSE)</f>
        <v>FF11</v>
      </c>
      <c r="D62" s="68" t="str">
        <f>VLOOKUP(MID(E62,13,2),DATA!$M$2:$N$16,2,FALSE)</f>
        <v>Liquid Metal</v>
      </c>
      <c r="E62" s="66" t="s">
        <v>393</v>
      </c>
      <c r="F62" s="18" cm="1">
        <f t="array" ref="F62">SUMPRODUCT(1*('All Skus'!$C$2:$C$951=$E62),'All Skus'!$D$2:$D$951)</f>
        <v>16</v>
      </c>
      <c r="G62" s="12" t="str">
        <f>VLOOKUP(MID(E62,4,1),DATA!$F$2:$G$16,2,FALSE)</f>
        <v>19"</v>
      </c>
      <c r="H62" s="12" t="str">
        <f>VLOOKUP(MID(E62,5,3),DATA!$H$2:$I$16,2,FALSE)</f>
        <v>9.0"</v>
      </c>
      <c r="I62" s="12" t="str">
        <f>MID(E62,8,2)</f>
        <v>20</v>
      </c>
      <c r="J62" s="12" t="str">
        <f>VLOOKUP(MID(E62,10,3),DATA!$J$2:$L$16,2,FALSE)</f>
        <v>5x120</v>
      </c>
      <c r="K62" s="12">
        <f>VLOOKUP(MID(E62,10,3),DATA!$J$2:$L$16,3,FALSE)</f>
        <v>72.599999999999994</v>
      </c>
      <c r="L62" s="68" t="str">
        <f>VLOOKUP(MID(E62,3,1),DATA!$D$2:$E$16,2,FALSE)</f>
        <v>Medium Offset</v>
      </c>
      <c r="N62" s="9" t="s">
        <v>77</v>
      </c>
      <c r="O62" s="60" t="str">
        <f>VLOOKUP(MID(P62,1,2),DATA!$B$2:$C$10,2,FALSE)</f>
        <v>FF11</v>
      </c>
      <c r="P62" s="66" t="s">
        <v>401</v>
      </c>
      <c r="Q62" s="18" cm="1">
        <f t="array" ref="Q62">SUMPRODUCT(1*('All Skus'!$C$2:$C$951=$P62),'All Skus'!$D$2:$D$951)</f>
        <v>0</v>
      </c>
      <c r="R62" s="12" t="str">
        <f>VLOOKUP(MID(P62,4,1),DATA!$F$2:$G$16,2,FALSE)</f>
        <v>19"</v>
      </c>
      <c r="S62" s="12" t="str">
        <f>VLOOKUP(MID(P62,5,3),DATA!$H$2:$I$16,2,FALSE)</f>
        <v>10.0"</v>
      </c>
      <c r="T62" s="12" t="str">
        <f>MID(P62,8,2)</f>
        <v>35</v>
      </c>
      <c r="U62" s="12" t="str">
        <f>VLOOKUP(MID(P62,10,3),DATA!$J$2:$L$16,2,FALSE)</f>
        <v>5x120</v>
      </c>
      <c r="V62" s="12">
        <f>VLOOKUP(MID(P62,10,3),DATA!$J$2:$L$16,3,FALSE)</f>
        <v>72.599999999999994</v>
      </c>
      <c r="W62" s="68" t="str">
        <f>VLOOKUP(MID(P62,3,1),DATA!$D$2:$E$16,2,FALSE)</f>
        <v>Medium Offset</v>
      </c>
      <c r="Y62" s="9" t="s">
        <v>18</v>
      </c>
    </row>
    <row r="63" spans="1:29" x14ac:dyDescent="0.25">
      <c r="A63" s="8" t="s">
        <v>1871</v>
      </c>
      <c r="B63" s="8" t="s">
        <v>1856</v>
      </c>
      <c r="C63" s="59" t="str">
        <f>VLOOKUP(MID(E63,1,2),DATA!$B$2:$C$10,2,FALSE)</f>
        <v>FF11</v>
      </c>
      <c r="D63" s="8" t="str">
        <f>VLOOKUP(MID(E63,13,2),DATA!$M$2:$N$16,2,FALSE)</f>
        <v>Tarmac</v>
      </c>
      <c r="E63" s="66" t="s">
        <v>392</v>
      </c>
      <c r="F63" s="18" cm="1">
        <f t="array" ref="F63">SUMPRODUCT(1*('All Skus'!$C$2:$C$951=$E63),'All Skus'!$D$2:$D$951)</f>
        <v>2</v>
      </c>
      <c r="G63" s="12" t="str">
        <f>VLOOKUP(MID(E63,4,1),DATA!$F$2:$G$16,2,FALSE)</f>
        <v>19"</v>
      </c>
      <c r="H63" s="12" t="str">
        <f>VLOOKUP(MID(E63,5,3),DATA!$H$2:$I$16,2,FALSE)</f>
        <v>9.0"</v>
      </c>
      <c r="I63" s="12" t="str">
        <f t="shared" si="8"/>
        <v>20</v>
      </c>
      <c r="J63" s="12" t="str">
        <f>VLOOKUP(MID(E63,10,3),DATA!$J$2:$L$16,2,FALSE)</f>
        <v>5x120</v>
      </c>
      <c r="K63" s="12">
        <f>VLOOKUP(MID(E63,10,3),DATA!$J$2:$L$16,3,FALSE)</f>
        <v>72.599999999999994</v>
      </c>
      <c r="L63" s="8" t="str">
        <f>VLOOKUP(MID(E63,3,1),DATA!$D$2:$E$16,2,FALSE)</f>
        <v>Medium Offset</v>
      </c>
      <c r="N63" s="9" t="s">
        <v>77</v>
      </c>
      <c r="O63" s="60" t="str">
        <f>VLOOKUP(MID(P63,1,2),DATA!$B$2:$C$10,2,FALSE)</f>
        <v>FF11</v>
      </c>
      <c r="P63" s="66" t="s">
        <v>400</v>
      </c>
      <c r="Q63" s="18" cm="1">
        <f t="array" ref="Q63">SUMPRODUCT(1*('All Skus'!$C$2:$C$951=$P63),'All Skus'!$D$2:$D$951)</f>
        <v>2</v>
      </c>
      <c r="R63" s="12" t="str">
        <f>VLOOKUP(MID(P63,4,1),DATA!$F$2:$G$16,2,FALSE)</f>
        <v>19"</v>
      </c>
      <c r="S63" s="12" t="str">
        <f>VLOOKUP(MID(P63,5,3),DATA!$H$2:$I$16,2,FALSE)</f>
        <v>10.0"</v>
      </c>
      <c r="T63" s="12" t="str">
        <f t="shared" si="9"/>
        <v>35</v>
      </c>
      <c r="U63" s="12" t="str">
        <f>VLOOKUP(MID(P63,10,3),DATA!$J$2:$L$16,2,FALSE)</f>
        <v>5x120</v>
      </c>
      <c r="V63" s="12">
        <f>VLOOKUP(MID(P63,10,3),DATA!$J$2:$L$16,3,FALSE)</f>
        <v>72.599999999999994</v>
      </c>
      <c r="W63" s="8" t="str">
        <f>VLOOKUP(MID(P63,3,1),DATA!$D$2:$E$16,2,FALSE)</f>
        <v>Medium Offset</v>
      </c>
      <c r="Y63" s="9" t="s">
        <v>18</v>
      </c>
      <c r="AA63" s="8" t="s">
        <v>71</v>
      </c>
      <c r="AB63" s="8" t="s">
        <v>1804</v>
      </c>
    </row>
    <row r="64" spans="1:29" x14ac:dyDescent="0.25">
      <c r="A64" s="8" t="s">
        <v>1871</v>
      </c>
      <c r="B64" s="8" t="s">
        <v>1856</v>
      </c>
      <c r="C64" s="59" t="str">
        <f>VLOOKUP(MID(E64,1,2),DATA!$B$2:$C$10,2,FALSE)</f>
        <v>FF11</v>
      </c>
      <c r="D64" s="8" t="str">
        <f>VLOOKUP(MID(E64,13,2),DATA!$M$2:$N$16,2,FALSE)</f>
        <v>Liquid Metal</v>
      </c>
      <c r="E64" s="66" t="s">
        <v>397</v>
      </c>
      <c r="F64" s="18" cm="1">
        <f t="array" ref="F64">SUMPRODUCT(1*('All Skus'!$C$2:$C$951=$E64),'All Skus'!$D$2:$D$951)</f>
        <v>29</v>
      </c>
      <c r="G64" s="12" t="str">
        <f>VLOOKUP(MID(E64,4,1),DATA!$F$2:$G$16,2,FALSE)</f>
        <v>20"</v>
      </c>
      <c r="H64" s="12" t="str">
        <f>VLOOKUP(MID(E64,5,3),DATA!$H$2:$I$16,2,FALSE)</f>
        <v>9.5"</v>
      </c>
      <c r="I64" s="12" t="str">
        <f t="shared" si="8"/>
        <v>20</v>
      </c>
      <c r="J64" s="12" t="str">
        <f>VLOOKUP(MID(E64,10,3),DATA!$J$2:$L$16,2,FALSE)</f>
        <v>5x120</v>
      </c>
      <c r="K64" s="12">
        <f>VLOOKUP(MID(E64,10,3),DATA!$J$2:$L$16,3,FALSE)</f>
        <v>72.599999999999994</v>
      </c>
      <c r="L64" s="8" t="str">
        <f>VLOOKUP(MID(E64,3,1),DATA!$D$2:$E$16,2,FALSE)</f>
        <v>Low Offset</v>
      </c>
      <c r="N64" s="9" t="s">
        <v>35</v>
      </c>
      <c r="O64" s="60" t="str">
        <f>VLOOKUP(MID(P64,1,2),DATA!$B$2:$C$10,2,FALSE)</f>
        <v>FF11</v>
      </c>
      <c r="P64" s="66" t="s">
        <v>405</v>
      </c>
      <c r="Q64" s="18" cm="1">
        <f t="array" ref="Q64">SUMPRODUCT(1*('All Skus'!$C$2:$C$951=$P64),'All Skus'!$D$2:$D$951)</f>
        <v>16</v>
      </c>
      <c r="R64" s="12" t="str">
        <f>VLOOKUP(MID(P64,4,1),DATA!$F$2:$G$16,2,FALSE)</f>
        <v>20"</v>
      </c>
      <c r="S64" s="12" t="str">
        <f>VLOOKUP(MID(P64,5,3),DATA!$H$2:$I$16,2,FALSE)</f>
        <v>11.0"</v>
      </c>
      <c r="T64" s="12" t="str">
        <f t="shared" si="9"/>
        <v>43</v>
      </c>
      <c r="U64" s="12" t="str">
        <f>VLOOKUP(MID(P64,10,3),DATA!$J$2:$L$16,2,FALSE)</f>
        <v>5x120</v>
      </c>
      <c r="V64" s="12">
        <f>VLOOKUP(MID(P64,10,3),DATA!$J$2:$L$16,3,FALSE)</f>
        <v>72.599999999999994</v>
      </c>
      <c r="W64" s="8" t="str">
        <f>VLOOKUP(MID(P64,3,1),DATA!$D$2:$E$16,2,FALSE)</f>
        <v>Low Offset</v>
      </c>
      <c r="Y64" s="9" t="s">
        <v>2061</v>
      </c>
      <c r="Z64" s="8" t="s">
        <v>2042</v>
      </c>
      <c r="AA64" s="8" t="s">
        <v>71</v>
      </c>
      <c r="AB64" s="8" t="s">
        <v>1804</v>
      </c>
    </row>
    <row r="65" spans="1:29" x14ac:dyDescent="0.25">
      <c r="A65" s="8" t="s">
        <v>1871</v>
      </c>
      <c r="B65" s="68" t="s">
        <v>1856</v>
      </c>
      <c r="C65" s="59" t="str">
        <f>VLOOKUP(MID(E65,1,2),DATA!$B$2:$C$10,2,FALSE)</f>
        <v>FF11</v>
      </c>
      <c r="D65" s="8" t="str">
        <f>VLOOKUP(MID(E65,13,2),DATA!$M$2:$N$16,2,FALSE)</f>
        <v>Tarmac</v>
      </c>
      <c r="E65" s="66" t="s">
        <v>396</v>
      </c>
      <c r="F65" s="18" cm="1">
        <f t="array" ref="F65">SUMPRODUCT(1*('All Skus'!$C$2:$C$951=$E65),'All Skus'!$D$2:$D$951)</f>
        <v>20</v>
      </c>
      <c r="G65" s="12" t="str">
        <f>VLOOKUP(MID(E65,4,1),DATA!$F$2:$G$16,2,FALSE)</f>
        <v>20"</v>
      </c>
      <c r="H65" s="12" t="str">
        <f>VLOOKUP(MID(E65,5,3),DATA!$H$2:$I$16,2,FALSE)</f>
        <v>9.5"</v>
      </c>
      <c r="I65" s="12" t="str">
        <f t="shared" si="8"/>
        <v>20</v>
      </c>
      <c r="J65" s="12" t="str">
        <f>VLOOKUP(MID(E65,10,3),DATA!$J$2:$L$16,2,FALSE)</f>
        <v>5x120</v>
      </c>
      <c r="K65" s="12">
        <f>VLOOKUP(MID(E65,10,3),DATA!$J$2:$L$16,3,FALSE)</f>
        <v>72.599999999999994</v>
      </c>
      <c r="L65" s="8" t="str">
        <f>VLOOKUP(MID(E65,3,1),DATA!$D$2:$E$16,2,FALSE)</f>
        <v>Low Offset</v>
      </c>
      <c r="N65" s="9" t="s">
        <v>35</v>
      </c>
      <c r="O65" s="60" t="str">
        <f>VLOOKUP(MID(P65,1,2),DATA!$B$2:$C$10,2,FALSE)</f>
        <v>FF11</v>
      </c>
      <c r="P65" s="66" t="s">
        <v>404</v>
      </c>
      <c r="Q65" s="18" cm="1">
        <f t="array" ref="Q65">SUMPRODUCT(1*('All Skus'!$C$2:$C$951=$P65),'All Skus'!$D$2:$D$951)</f>
        <v>26</v>
      </c>
      <c r="R65" s="12" t="str">
        <f>VLOOKUP(MID(P65,4,1),DATA!$F$2:$G$16,2,FALSE)</f>
        <v>20"</v>
      </c>
      <c r="S65" s="12" t="str">
        <f>VLOOKUP(MID(P65,5,3),DATA!$H$2:$I$16,2,FALSE)</f>
        <v>11.0"</v>
      </c>
      <c r="T65" s="12" t="str">
        <f t="shared" si="9"/>
        <v>43</v>
      </c>
      <c r="U65" s="12" t="str">
        <f>VLOOKUP(MID(P65,10,3),DATA!$J$2:$L$16,2,FALSE)</f>
        <v>5x120</v>
      </c>
      <c r="V65" s="12">
        <f>VLOOKUP(MID(P65,10,3),DATA!$J$2:$L$16,3,FALSE)</f>
        <v>72.599999999999994</v>
      </c>
      <c r="W65" s="8" t="str">
        <f>VLOOKUP(MID(P65,3,1),DATA!$D$2:$E$16,2,FALSE)</f>
        <v>Low Offset</v>
      </c>
      <c r="Y65" s="9" t="s">
        <v>2061</v>
      </c>
      <c r="Z65" s="8" t="s">
        <v>2042</v>
      </c>
      <c r="AA65" s="8" t="s">
        <v>71</v>
      </c>
      <c r="AB65" s="8" t="s">
        <v>1804</v>
      </c>
    </row>
    <row r="66" spans="1:29" x14ac:dyDescent="0.25">
      <c r="A66" s="8" t="s">
        <v>1873</v>
      </c>
      <c r="B66" s="68" t="s">
        <v>167</v>
      </c>
      <c r="C66" s="59" t="str">
        <f>VLOOKUP(MID(E66,1,2),DATA!$B$2:$C$10,2,FALSE)</f>
        <v>FF04</v>
      </c>
      <c r="D66" s="8" t="str">
        <f>VLOOKUP(MID(E66,13,2),DATA!$M$2:$N$16,2,FALSE)</f>
        <v>Liquid Metal</v>
      </c>
      <c r="E66" s="66" t="s">
        <v>324</v>
      </c>
      <c r="F66" s="18" cm="1">
        <f t="array" ref="F66">SUMPRODUCT(1*('All Skus'!$C$2:$C$951=$E66),'All Skus'!$D$2:$D$951)</f>
        <v>2</v>
      </c>
      <c r="G66" s="12" t="str">
        <f>VLOOKUP(MID(E66,4,1),DATA!$F$2:$G$16,2,FALSE)</f>
        <v>20"</v>
      </c>
      <c r="H66" s="12" t="str">
        <f>VLOOKUP(MID(E66,5,3),DATA!$H$2:$I$16,2,FALSE)</f>
        <v>9.0"</v>
      </c>
      <c r="I66" s="12" t="str">
        <f t="shared" si="8"/>
        <v>25</v>
      </c>
      <c r="J66" s="12" t="str">
        <f>VLOOKUP(MID(E66,10,3),DATA!$J$2:$L$16,2,FALSE)</f>
        <v>5x120</v>
      </c>
      <c r="K66" s="12">
        <f>VLOOKUP(MID(E66,10,3),DATA!$J$2:$L$16,3,FALSE)</f>
        <v>72.599999999999994</v>
      </c>
      <c r="L66" s="8" t="str">
        <f>VLOOKUP(MID(E66,3,1),DATA!$D$2:$E$16,2,FALSE)</f>
        <v>Medium Offset</v>
      </c>
      <c r="M66" s="8">
        <v>25.8</v>
      </c>
      <c r="N66" s="9" t="s">
        <v>39</v>
      </c>
      <c r="O66" s="60" t="str">
        <f>VLOOKUP(MID(P66,1,2),DATA!$B$2:$C$10,2,FALSE)</f>
        <v>FF04</v>
      </c>
      <c r="P66" s="66" t="s">
        <v>325</v>
      </c>
      <c r="Q66" s="18" cm="1">
        <f t="array" ref="Q66">SUMPRODUCT(1*('All Skus'!$C$2:$C$951=$P66),'All Skus'!$D$2:$D$951)</f>
        <v>29</v>
      </c>
      <c r="R66" s="12" t="str">
        <f>VLOOKUP(MID(P66,4,1),DATA!$F$2:$G$16,2,FALSE)</f>
        <v>20"</v>
      </c>
      <c r="S66" s="12" t="str">
        <f>VLOOKUP(MID(P66,5,3),DATA!$H$2:$I$16,2,FALSE)</f>
        <v>10.5"</v>
      </c>
      <c r="T66" s="12" t="str">
        <f t="shared" si="9"/>
        <v>26</v>
      </c>
      <c r="U66" s="12" t="str">
        <f>VLOOKUP(MID(P66,10,3),DATA!$J$2:$L$16,2,FALSE)</f>
        <v>5x120</v>
      </c>
      <c r="V66" s="12">
        <f>VLOOKUP(MID(P66,10,3),DATA!$J$2:$L$16,3,FALSE)</f>
        <v>72.599999999999994</v>
      </c>
      <c r="W66" s="8" t="str">
        <f>VLOOKUP(MID(P66,3,1),DATA!$D$2:$E$16,2,FALSE)</f>
        <v>Low Offset</v>
      </c>
      <c r="X66" s="8">
        <v>25.2</v>
      </c>
      <c r="Y66" s="9" t="s">
        <v>44</v>
      </c>
      <c r="AA66" s="8" t="s">
        <v>71</v>
      </c>
      <c r="AB66" s="8" t="s">
        <v>1803</v>
      </c>
    </row>
    <row r="67" spans="1:29" x14ac:dyDescent="0.25">
      <c r="A67" s="8" t="s">
        <v>1874</v>
      </c>
      <c r="B67" s="8" t="s">
        <v>1840</v>
      </c>
      <c r="C67" s="59" t="str">
        <f>VLOOKUP(MID(E67,1,2),DATA!$B$2:$C$10,2,FALSE)</f>
        <v>FF01</v>
      </c>
      <c r="D67" s="8" t="str">
        <f>VLOOKUP(MID(E67,13,2),DATA!$M$2:$N$16,2,FALSE)</f>
        <v>Tarmac</v>
      </c>
      <c r="E67" s="66" t="s">
        <v>161</v>
      </c>
      <c r="F67" s="18" cm="1">
        <f t="array" ref="F67">SUMPRODUCT(1*('All Skus'!$C$2:$C$951=$E67),'All Skus'!$D$2:$D$951)</f>
        <v>16</v>
      </c>
      <c r="G67" s="12" t="str">
        <f>VLOOKUP(MID(E67,4,1),DATA!$F$2:$G$16,2,FALSE)</f>
        <v>19"</v>
      </c>
      <c r="H67" s="12" t="str">
        <f>VLOOKUP(MID(E67,5,3),DATA!$H$2:$I$16,2,FALSE)</f>
        <v>9.0"</v>
      </c>
      <c r="I67" s="12" t="str">
        <f t="shared" ref="I67:I85" si="10">MID(E67,8,2)</f>
        <v>25</v>
      </c>
      <c r="J67" s="12" t="str">
        <f>VLOOKUP(MID(E67,10,3),DATA!$J$2:$L$16,2,FALSE)</f>
        <v>5x120</v>
      </c>
      <c r="K67" s="12">
        <f>VLOOKUP(MID(E67,10,3),DATA!$J$2:$L$16,3,FALSE)</f>
        <v>72.599999999999994</v>
      </c>
      <c r="L67" s="8" t="str">
        <f>VLOOKUP(MID(E67,3,1),DATA!$D$2:$E$16,2,FALSE)</f>
        <v>Medium Offset</v>
      </c>
      <c r="M67" s="8">
        <v>23.8</v>
      </c>
      <c r="N67" s="9" t="s">
        <v>17</v>
      </c>
      <c r="O67" s="60" t="str">
        <f>VLOOKUP(MID(P67,1,2),DATA!$B$2:$C$10,2,FALSE)</f>
        <v>FF01</v>
      </c>
      <c r="P67" s="66" t="s">
        <v>165</v>
      </c>
      <c r="Q67" s="18" cm="1">
        <f t="array" ref="Q67">SUMPRODUCT(1*('All Skus'!$C$2:$C$951=$P67),'All Skus'!$D$2:$D$951)</f>
        <v>32</v>
      </c>
      <c r="R67" s="12" t="str">
        <f>VLOOKUP(MID(P67,4,1),DATA!$F$2:$G$16,2,FALSE)</f>
        <v>19"</v>
      </c>
      <c r="S67" s="12" t="str">
        <f>VLOOKUP(MID(P67,5,3),DATA!$H$2:$I$16,2,FALSE)</f>
        <v>10.0"</v>
      </c>
      <c r="T67" s="12" t="str">
        <f t="shared" ref="T67:T85" si="11">MID(P67,8,2)</f>
        <v>40</v>
      </c>
      <c r="U67" s="12" t="str">
        <f>VLOOKUP(MID(P67,10,3),DATA!$J$2:$L$16,2,FALSE)</f>
        <v>5x120</v>
      </c>
      <c r="V67" s="12">
        <f>VLOOKUP(MID(P67,10,3),DATA!$J$2:$L$16,3,FALSE)</f>
        <v>72.599999999999994</v>
      </c>
      <c r="W67" s="8" t="str">
        <f>VLOOKUP(MID(P67,3,1),DATA!$D$2:$E$16,2,FALSE)</f>
        <v>Medium Offset</v>
      </c>
      <c r="X67" s="8">
        <v>24.4</v>
      </c>
      <c r="Y67" s="9" t="s">
        <v>80</v>
      </c>
      <c r="Z67" s="8" t="s">
        <v>2026</v>
      </c>
      <c r="AA67" s="8" t="s">
        <v>71</v>
      </c>
      <c r="AB67" s="8" t="s">
        <v>1804</v>
      </c>
    </row>
    <row r="68" spans="1:29" x14ac:dyDescent="0.25">
      <c r="A68" s="8" t="s">
        <v>1874</v>
      </c>
      <c r="B68" s="8" t="s">
        <v>1840</v>
      </c>
      <c r="C68" s="59" t="str">
        <f>VLOOKUP(MID(E68,1,2),DATA!$B$2:$C$10,2,FALSE)</f>
        <v>FF04</v>
      </c>
      <c r="D68" s="8" t="str">
        <f>VLOOKUP(MID(E68,13,2),DATA!$M$2:$N$16,2,FALSE)</f>
        <v>Liquid Metal</v>
      </c>
      <c r="E68" s="66" t="s">
        <v>315</v>
      </c>
      <c r="F68" s="18" cm="1">
        <f t="array" ref="F68">SUMPRODUCT(1*('All Skus'!$C$2:$C$951=$E68),'All Skus'!$D$2:$D$951)</f>
        <v>8</v>
      </c>
      <c r="G68" s="12" t="str">
        <f>VLOOKUP(MID(E68,4,1),DATA!$F$2:$G$16,2,FALSE)</f>
        <v>19"</v>
      </c>
      <c r="H68" s="12" t="str">
        <f>VLOOKUP(MID(E68,5,3),DATA!$H$2:$I$16,2,FALSE)</f>
        <v>9.0"</v>
      </c>
      <c r="I68" s="12" t="str">
        <f t="shared" si="10"/>
        <v>20</v>
      </c>
      <c r="J68" s="12" t="str">
        <f>VLOOKUP(MID(E68,10,3),DATA!$J$2:$L$16,2,FALSE)</f>
        <v>5x120</v>
      </c>
      <c r="K68" s="12">
        <f>VLOOKUP(MID(E68,10,3),DATA!$J$2:$L$16,3,FALSE)</f>
        <v>72.599999999999994</v>
      </c>
      <c r="L68" s="8" t="str">
        <f>VLOOKUP(MID(E68,3,1),DATA!$D$2:$E$16,2,FALSE)</f>
        <v>Low Offset</v>
      </c>
      <c r="M68" s="8">
        <v>22.4</v>
      </c>
      <c r="N68" s="9" t="s">
        <v>17</v>
      </c>
      <c r="O68" s="60" t="str">
        <f>VLOOKUP(MID(P68,1,2),DATA!$B$2:$C$10,2,FALSE)</f>
        <v>FF04</v>
      </c>
      <c r="P68" s="66" t="s">
        <v>79</v>
      </c>
      <c r="Q68" s="18" cm="1">
        <f t="array" ref="Q68">SUMPRODUCT(1*('All Skus'!$C$2:$C$951=$P68),'All Skus'!$D$2:$D$951)</f>
        <v>14</v>
      </c>
      <c r="R68" s="12" t="str">
        <f>VLOOKUP(MID(P68,4,1),DATA!$F$2:$G$16,2,FALSE)</f>
        <v>19"</v>
      </c>
      <c r="S68" s="12" t="str">
        <f>VLOOKUP(MID(P68,5,3),DATA!$H$2:$I$16,2,FALSE)</f>
        <v>10.0"</v>
      </c>
      <c r="T68" s="12" t="str">
        <f t="shared" si="11"/>
        <v>35</v>
      </c>
      <c r="U68" s="12" t="str">
        <f>VLOOKUP(MID(P68,10,3),DATA!$J$2:$L$16,2,FALSE)</f>
        <v>5x120</v>
      </c>
      <c r="V68" s="12">
        <f>VLOOKUP(MID(P68,10,3),DATA!$J$2:$L$16,3,FALSE)</f>
        <v>72.599999999999994</v>
      </c>
      <c r="W68" s="8" t="str">
        <f>VLOOKUP(MID(P68,3,1),DATA!$D$2:$E$16,2,FALSE)</f>
        <v>Low Offset</v>
      </c>
      <c r="X68" s="8">
        <v>22.6</v>
      </c>
      <c r="Y68" s="9" t="s">
        <v>80</v>
      </c>
      <c r="Z68" s="8" t="s">
        <v>2026</v>
      </c>
      <c r="AA68" s="8" t="s">
        <v>71</v>
      </c>
      <c r="AB68" s="8" t="s">
        <v>1804</v>
      </c>
    </row>
    <row r="69" spans="1:29" x14ac:dyDescent="0.25">
      <c r="A69" s="8" t="s">
        <v>1874</v>
      </c>
      <c r="B69" s="68" t="s">
        <v>1840</v>
      </c>
      <c r="C69" s="59" t="str">
        <f>VLOOKUP(MID(E69,1,2),DATA!$B$2:$C$10,2,FALSE)</f>
        <v>FF04</v>
      </c>
      <c r="D69" s="8" t="str">
        <f>VLOOKUP(MID(E69,13,2),DATA!$M$2:$N$16,2,FALSE)</f>
        <v>Liquid Metal</v>
      </c>
      <c r="E69" s="66" t="s">
        <v>335</v>
      </c>
      <c r="F69" s="18" cm="1">
        <f t="array" ref="F69">SUMPRODUCT(1*('All Skus'!$C$2:$C$951=$E69),'All Skus'!$D$2:$D$951)</f>
        <v>24</v>
      </c>
      <c r="G69" s="12" t="str">
        <f>VLOOKUP(MID(E69,4,1),DATA!$F$2:$G$16,2,FALSE)</f>
        <v>20"</v>
      </c>
      <c r="H69" s="12" t="str">
        <f>VLOOKUP(MID(E69,5,3),DATA!$H$2:$I$16,2,FALSE)</f>
        <v>10.0"</v>
      </c>
      <c r="I69" s="12" t="str">
        <f t="shared" si="10"/>
        <v>23</v>
      </c>
      <c r="J69" s="12" t="str">
        <f>VLOOKUP(MID(E69,10,3),DATA!$J$2:$L$16,2,FALSE)</f>
        <v>5x120</v>
      </c>
      <c r="K69" s="12">
        <f>VLOOKUP(MID(E69,10,3),DATA!$J$2:$L$16,3,FALSE)</f>
        <v>72.599999999999994</v>
      </c>
      <c r="L69" s="8" t="str">
        <f>VLOOKUP(MID(E69,3,1),DATA!$D$2:$E$16,2,FALSE)</f>
        <v>Low Offset</v>
      </c>
      <c r="M69" s="8">
        <v>24.6</v>
      </c>
      <c r="N69" s="9" t="s">
        <v>46</v>
      </c>
      <c r="O69" s="60" t="str">
        <f>VLOOKUP(MID(P69,1,2),DATA!$B$2:$C$10,2,FALSE)</f>
        <v>FF04</v>
      </c>
      <c r="P69" s="66" t="s">
        <v>329</v>
      </c>
      <c r="Q69" s="18" cm="1">
        <f t="array" ref="Q69">SUMPRODUCT(1*('All Skus'!$C$2:$C$951=$P69),'All Skus'!$D$2:$D$951)</f>
        <v>48</v>
      </c>
      <c r="R69" s="12" t="str">
        <f>VLOOKUP(MID(P69,4,1),DATA!$F$2:$G$16,2,FALSE)</f>
        <v>20"</v>
      </c>
      <c r="S69" s="12" t="str">
        <f>VLOOKUP(MID(P69,5,3),DATA!$H$2:$I$16,2,FALSE)</f>
        <v>11.0"</v>
      </c>
      <c r="T69" s="12" t="str">
        <f t="shared" si="11"/>
        <v>43</v>
      </c>
      <c r="U69" s="12" t="str">
        <f>VLOOKUP(MID(P69,10,3),DATA!$J$2:$L$16,2,FALSE)</f>
        <v>5x120</v>
      </c>
      <c r="V69" s="12">
        <f>VLOOKUP(MID(P69,10,3),DATA!$J$2:$L$16,3,FALSE)</f>
        <v>72.599999999999994</v>
      </c>
      <c r="W69" s="8" t="str">
        <f>VLOOKUP(MID(P69,3,1),DATA!$D$2:$E$16,2,FALSE)</f>
        <v>Low Offset</v>
      </c>
      <c r="X69" s="8">
        <v>24.6</v>
      </c>
      <c r="Y69" s="9" t="s">
        <v>97</v>
      </c>
      <c r="Z69" s="8" t="s">
        <v>2043</v>
      </c>
      <c r="AA69" s="8" t="s">
        <v>71</v>
      </c>
      <c r="AB69" s="8" t="s">
        <v>1804</v>
      </c>
    </row>
    <row r="70" spans="1:29" x14ac:dyDescent="0.25">
      <c r="A70" s="8" t="s">
        <v>1874</v>
      </c>
      <c r="B70" s="68" t="s">
        <v>1840</v>
      </c>
      <c r="C70" s="59" t="str">
        <f>VLOOKUP(MID(E70,1,2),DATA!$B$2:$C$10,2,FALSE)</f>
        <v>FF04</v>
      </c>
      <c r="D70" s="8" t="str">
        <f>VLOOKUP(MID(E70,13,2),DATA!$M$2:$N$16,2,FALSE)</f>
        <v>Liquid Metal</v>
      </c>
      <c r="E70" s="66" t="s">
        <v>324</v>
      </c>
      <c r="F70" s="18" cm="1">
        <f t="array" ref="F70">SUMPRODUCT(1*('All Skus'!$C$2:$C$951=$E70),'All Skus'!$D$2:$D$951)</f>
        <v>2</v>
      </c>
      <c r="G70" s="12" t="str">
        <f>VLOOKUP(MID(E70,4,1),DATA!$F$2:$G$16,2,FALSE)</f>
        <v>20"</v>
      </c>
      <c r="H70" s="12" t="str">
        <f>VLOOKUP(MID(E70,5,3),DATA!$H$2:$I$16,2,FALSE)</f>
        <v>9.0"</v>
      </c>
      <c r="I70" s="12" t="str">
        <f t="shared" si="10"/>
        <v>25</v>
      </c>
      <c r="J70" s="12" t="str">
        <f>VLOOKUP(MID(E70,10,3),DATA!$J$2:$L$16,2,FALSE)</f>
        <v>5x120</v>
      </c>
      <c r="K70" s="12">
        <f>VLOOKUP(MID(E70,10,3),DATA!$J$2:$L$16,3,FALSE)</f>
        <v>72.599999999999994</v>
      </c>
      <c r="L70" s="8" t="str">
        <f>VLOOKUP(MID(E70,3,1),DATA!$D$2:$E$16,2,FALSE)</f>
        <v>Medium Offset</v>
      </c>
      <c r="M70" s="8">
        <v>24.2</v>
      </c>
      <c r="N70" s="9" t="s">
        <v>336</v>
      </c>
      <c r="O70" s="60" t="str">
        <f>VLOOKUP(MID(P70,1,2),DATA!$B$2:$C$10,2,FALSE)</f>
        <v>FF04</v>
      </c>
      <c r="P70" s="66" t="s">
        <v>332</v>
      </c>
      <c r="Q70" s="18" cm="1">
        <f t="array" ref="Q70">SUMPRODUCT(1*('All Skus'!$C$2:$C$951=$P70),'All Skus'!$D$2:$D$951)</f>
        <v>12</v>
      </c>
      <c r="R70" s="12" t="str">
        <f>VLOOKUP(MID(P70,4,1),DATA!$F$2:$G$16,2,FALSE)</f>
        <v>20"</v>
      </c>
      <c r="S70" s="12" t="str">
        <f>VLOOKUP(MID(P70,5,3),DATA!$H$2:$I$16,2,FALSE)</f>
        <v>10.0"</v>
      </c>
      <c r="T70" s="12" t="str">
        <f t="shared" si="11"/>
        <v>40</v>
      </c>
      <c r="U70" s="12" t="str">
        <f>VLOOKUP(MID(P70,10,3),DATA!$J$2:$L$16,2,FALSE)</f>
        <v>5x120</v>
      </c>
      <c r="V70" s="12">
        <f>VLOOKUP(MID(P70,10,3),DATA!$J$2:$L$16,3,FALSE)</f>
        <v>72.599999999999994</v>
      </c>
      <c r="W70" s="8" t="str">
        <f>VLOOKUP(MID(P70,3,1),DATA!$D$2:$E$16,2,FALSE)</f>
        <v>Medium Offset</v>
      </c>
      <c r="X70" s="8">
        <v>25.2</v>
      </c>
      <c r="Y70" s="9" t="s">
        <v>337</v>
      </c>
      <c r="Z70" s="8" t="s">
        <v>2044</v>
      </c>
      <c r="AA70" s="8" t="s">
        <v>71</v>
      </c>
      <c r="AB70" s="8" t="s">
        <v>1804</v>
      </c>
    </row>
    <row r="71" spans="1:29" x14ac:dyDescent="0.25">
      <c r="A71" s="8" t="s">
        <v>1874</v>
      </c>
      <c r="B71" s="68" t="s">
        <v>1840</v>
      </c>
      <c r="C71" s="59" t="str">
        <f>VLOOKUP(MID(E71,1,2),DATA!$B$2:$C$10,2,FALSE)</f>
        <v>FF04</v>
      </c>
      <c r="D71" s="8" t="str">
        <f>VLOOKUP(MID(E71,13,2),DATA!$M$2:$N$16,2,FALSE)</f>
        <v>Liquid Metal</v>
      </c>
      <c r="E71" s="66" t="s">
        <v>328</v>
      </c>
      <c r="F71" s="18" cm="1">
        <f t="array" ref="F71">SUMPRODUCT(1*('All Skus'!$C$2:$C$951=$E71),'All Skus'!$D$2:$D$951)</f>
        <v>71</v>
      </c>
      <c r="G71" s="12" t="str">
        <f>VLOOKUP(MID(E71,4,1),DATA!$F$2:$G$16,2,FALSE)</f>
        <v>20"</v>
      </c>
      <c r="H71" s="12" t="str">
        <f>VLOOKUP(MID(E71,5,3),DATA!$H$2:$I$16,2,FALSE)</f>
        <v>9.5"</v>
      </c>
      <c r="I71" s="12" t="str">
        <f t="shared" si="10"/>
        <v>20</v>
      </c>
      <c r="J71" s="12" t="str">
        <f>VLOOKUP(MID(E71,10,3),DATA!$J$2:$L$16,2,FALSE)</f>
        <v>5x120</v>
      </c>
      <c r="K71" s="12">
        <f>VLOOKUP(MID(E71,10,3),DATA!$J$2:$L$16,3,FALSE)</f>
        <v>72.599999999999994</v>
      </c>
      <c r="L71" s="8" t="str">
        <f>VLOOKUP(MID(E71,3,1),DATA!$D$2:$E$16,2,FALSE)</f>
        <v>Low Offset</v>
      </c>
      <c r="M71" s="8">
        <v>23.8</v>
      </c>
      <c r="N71" s="9" t="s">
        <v>96</v>
      </c>
      <c r="O71" s="60" t="str">
        <f>VLOOKUP(MID(P71,1,2),DATA!$B$2:$C$10,2,FALSE)</f>
        <v>FF04</v>
      </c>
      <c r="P71" s="66" t="s">
        <v>329</v>
      </c>
      <c r="Q71" s="18" cm="1">
        <f t="array" ref="Q71">SUMPRODUCT(1*('All Skus'!$C$2:$C$951=$P71),'All Skus'!$D$2:$D$951)</f>
        <v>48</v>
      </c>
      <c r="R71" s="12" t="str">
        <f>VLOOKUP(MID(P71,4,1),DATA!$F$2:$G$16,2,FALSE)</f>
        <v>20"</v>
      </c>
      <c r="S71" s="12" t="str">
        <f>VLOOKUP(MID(P71,5,3),DATA!$H$2:$I$16,2,FALSE)</f>
        <v>11.0"</v>
      </c>
      <c r="T71" s="12" t="str">
        <f t="shared" si="11"/>
        <v>43</v>
      </c>
      <c r="U71" s="12" t="str">
        <f>VLOOKUP(MID(P71,10,3),DATA!$J$2:$L$16,2,FALSE)</f>
        <v>5x120</v>
      </c>
      <c r="V71" s="12">
        <f>VLOOKUP(MID(P71,10,3),DATA!$J$2:$L$16,3,FALSE)</f>
        <v>72.599999999999994</v>
      </c>
      <c r="W71" s="8" t="str">
        <f>VLOOKUP(MID(P71,3,1),DATA!$D$2:$E$16,2,FALSE)</f>
        <v>Low Offset</v>
      </c>
      <c r="X71" s="8">
        <v>24.6</v>
      </c>
      <c r="Y71" s="9" t="s">
        <v>97</v>
      </c>
      <c r="Z71" s="8" t="s">
        <v>2043</v>
      </c>
      <c r="AA71" s="8" t="s">
        <v>71</v>
      </c>
      <c r="AB71" s="8" t="s">
        <v>1804</v>
      </c>
    </row>
    <row r="72" spans="1:29" x14ac:dyDescent="0.25">
      <c r="A72" s="8" t="s">
        <v>1874</v>
      </c>
      <c r="B72" s="68" t="s">
        <v>1840</v>
      </c>
      <c r="C72" s="59" t="str">
        <f>VLOOKUP(MID(E72,1,2),DATA!$B$2:$C$10,2,FALSE)</f>
        <v>FF04</v>
      </c>
      <c r="D72" s="8" t="str">
        <f>VLOOKUP(MID(E72,13,2),DATA!$M$2:$N$16,2,FALSE)</f>
        <v>Tarmac</v>
      </c>
      <c r="E72" s="66" t="s">
        <v>326</v>
      </c>
      <c r="F72" s="18" cm="1">
        <f t="array" ref="F72">SUMPRODUCT(1*('All Skus'!$C$2:$C$951=$E72),'All Skus'!$D$2:$D$951)</f>
        <v>15</v>
      </c>
      <c r="G72" s="12" t="str">
        <f>VLOOKUP(MID(E72,4,1),DATA!$F$2:$G$16,2,FALSE)</f>
        <v>20"</v>
      </c>
      <c r="H72" s="12" t="str">
        <f>VLOOKUP(MID(E72,5,3),DATA!$H$2:$I$16,2,FALSE)</f>
        <v>9.5"</v>
      </c>
      <c r="I72" s="12" t="str">
        <f t="shared" si="10"/>
        <v>20</v>
      </c>
      <c r="J72" s="12" t="str">
        <f>VLOOKUP(MID(E72,10,3),DATA!$J$2:$L$16,2,FALSE)</f>
        <v>5x120</v>
      </c>
      <c r="K72" s="12">
        <f>VLOOKUP(MID(E72,10,3),DATA!$J$2:$L$16,3,FALSE)</f>
        <v>72.599999999999994</v>
      </c>
      <c r="L72" s="8" t="str">
        <f>VLOOKUP(MID(E72,3,1),DATA!$D$2:$E$16,2,FALSE)</f>
        <v>Low Offset</v>
      </c>
      <c r="M72" s="8">
        <v>23.8</v>
      </c>
      <c r="N72" s="9" t="s">
        <v>96</v>
      </c>
      <c r="O72" s="60" t="str">
        <f>VLOOKUP(MID(P72,1,2),DATA!$B$2:$C$10,2,FALSE)</f>
        <v>FF04</v>
      </c>
      <c r="P72" s="66" t="s">
        <v>327</v>
      </c>
      <c r="Q72" s="18" cm="1">
        <f t="array" ref="Q72">SUMPRODUCT(1*('All Skus'!$C$2:$C$951=$P72),'All Skus'!$D$2:$D$951)</f>
        <v>14</v>
      </c>
      <c r="R72" s="12" t="str">
        <f>VLOOKUP(MID(P72,4,1),DATA!$F$2:$G$16,2,FALSE)</f>
        <v>20"</v>
      </c>
      <c r="S72" s="12" t="str">
        <f>VLOOKUP(MID(P72,5,3),DATA!$H$2:$I$16,2,FALSE)</f>
        <v>11.0"</v>
      </c>
      <c r="T72" s="12" t="str">
        <f t="shared" si="11"/>
        <v>43</v>
      </c>
      <c r="U72" s="12" t="str">
        <f>VLOOKUP(MID(P72,10,3),DATA!$J$2:$L$16,2,FALSE)</f>
        <v>5x120</v>
      </c>
      <c r="V72" s="12">
        <f>VLOOKUP(MID(P72,10,3),DATA!$J$2:$L$16,3,FALSE)</f>
        <v>72.599999999999994</v>
      </c>
      <c r="W72" s="8" t="str">
        <f>VLOOKUP(MID(P72,3,1),DATA!$D$2:$E$16,2,FALSE)</f>
        <v>Low Offset</v>
      </c>
      <c r="X72" s="8">
        <v>24.6</v>
      </c>
      <c r="Y72" s="9" t="s">
        <v>97</v>
      </c>
      <c r="Z72" s="8" t="s">
        <v>2044</v>
      </c>
      <c r="AA72" s="8" t="s">
        <v>71</v>
      </c>
      <c r="AB72" s="8" t="s">
        <v>1804</v>
      </c>
    </row>
    <row r="73" spans="1:29" x14ac:dyDescent="0.25">
      <c r="A73" s="68" t="s">
        <v>1874</v>
      </c>
      <c r="B73" s="68" t="s">
        <v>1840</v>
      </c>
      <c r="C73" s="59" t="str">
        <f>VLOOKUP(MID(E73,1,2),DATA!$B$2:$C$10,2,FALSE)</f>
        <v>FF10</v>
      </c>
      <c r="D73" s="8" t="str">
        <f>VLOOKUP(MID(E73,13,2),DATA!$M$2:$N$16,2,FALSE)</f>
        <v>Liquid Metal</v>
      </c>
      <c r="E73" s="66" t="s">
        <v>94</v>
      </c>
      <c r="F73" s="18" cm="1">
        <f t="array" ref="F73">SUMPRODUCT(1*('All Skus'!$C$2:$C$951=$E73),'All Skus'!$D$2:$D$951)</f>
        <v>25</v>
      </c>
      <c r="G73" s="12" t="str">
        <f>VLOOKUP(MID(E73,4,1),DATA!$F$2:$G$16,2,FALSE)</f>
        <v>20"</v>
      </c>
      <c r="H73" s="12" t="str">
        <f>VLOOKUP(MID(E73,5,3),DATA!$H$2:$I$16,2,FALSE)</f>
        <v>9.5"</v>
      </c>
      <c r="I73" s="12" t="str">
        <f t="shared" si="10"/>
        <v>20</v>
      </c>
      <c r="J73" s="12" t="str">
        <f>VLOOKUP(MID(E73,10,3),DATA!$J$2:$L$16,2,FALSE)</f>
        <v>5x120</v>
      </c>
      <c r="K73" s="12">
        <f>VLOOKUP(MID(E73,10,3),DATA!$J$2:$L$16,3,FALSE)</f>
        <v>72.599999999999994</v>
      </c>
      <c r="L73" s="8" t="str">
        <f>VLOOKUP(MID(E73,3,1),DATA!$D$2:$E$16,2,FALSE)</f>
        <v>Low Offset</v>
      </c>
      <c r="N73" s="9" t="s">
        <v>96</v>
      </c>
      <c r="O73" s="60" t="str">
        <f>VLOOKUP(MID(P73,1,2),DATA!$B$2:$C$10,2,FALSE)</f>
        <v>FF10</v>
      </c>
      <c r="P73" s="66" t="s">
        <v>95</v>
      </c>
      <c r="Q73" s="18" cm="1">
        <f t="array" ref="Q73">SUMPRODUCT(1*('All Skus'!$C$2:$C$951=$P73),'All Skus'!$D$2:$D$951)</f>
        <v>8</v>
      </c>
      <c r="R73" s="12" t="str">
        <f>VLOOKUP(MID(P73,4,1),DATA!$F$2:$G$16,2,FALSE)</f>
        <v>20"</v>
      </c>
      <c r="S73" s="12" t="str">
        <f>VLOOKUP(MID(P73,5,3),DATA!$H$2:$I$16,2,FALSE)</f>
        <v>11.0"</v>
      </c>
      <c r="T73" s="12" t="str">
        <f t="shared" si="11"/>
        <v>43</v>
      </c>
      <c r="U73" s="12" t="str">
        <f>VLOOKUP(MID(P73,10,3),DATA!$J$2:$L$16,2,FALSE)</f>
        <v>5x120</v>
      </c>
      <c r="V73" s="12">
        <f>VLOOKUP(MID(P73,10,3),DATA!$J$2:$L$16,3,FALSE)</f>
        <v>72.599999999999994</v>
      </c>
      <c r="W73" s="8" t="str">
        <f>VLOOKUP(MID(P73,3,1),DATA!$D$2:$E$16,2,FALSE)</f>
        <v>Low Offset</v>
      </c>
      <c r="X73" s="68"/>
      <c r="Y73" s="9" t="s">
        <v>97</v>
      </c>
      <c r="Z73" s="68" t="s">
        <v>2044</v>
      </c>
      <c r="AA73" s="8" t="s">
        <v>71</v>
      </c>
      <c r="AB73" s="68" t="s">
        <v>1804</v>
      </c>
      <c r="AC73" s="68"/>
    </row>
    <row r="74" spans="1:29" x14ac:dyDescent="0.25">
      <c r="A74" s="8" t="s">
        <v>1874</v>
      </c>
      <c r="B74" s="8" t="s">
        <v>1840</v>
      </c>
      <c r="C74" s="59" t="str">
        <f>VLOOKUP(MID(E74,1,2),DATA!$B$2:$C$10,2,FALSE)</f>
        <v>FF10</v>
      </c>
      <c r="D74" s="8" t="str">
        <f>VLOOKUP(MID(E74,13,2),DATA!$M$2:$N$16,2,FALSE)</f>
        <v>Liquid Metal</v>
      </c>
      <c r="E74" s="66" t="s">
        <v>99</v>
      </c>
      <c r="F74" s="18" cm="1">
        <f t="array" ref="F74">SUMPRODUCT(1*('All Skus'!$C$2:$C$951=$E74),'All Skus'!$D$2:$D$951)</f>
        <v>4</v>
      </c>
      <c r="G74" s="12" t="str">
        <f>VLOOKUP(MID(E74,4,1),DATA!$F$2:$G$16,2,FALSE)</f>
        <v>20"</v>
      </c>
      <c r="H74" s="12" t="str">
        <f>VLOOKUP(MID(E74,5,3),DATA!$H$2:$I$16,2,FALSE)</f>
        <v>10.0"</v>
      </c>
      <c r="I74" s="12" t="str">
        <f t="shared" si="10"/>
        <v>23</v>
      </c>
      <c r="J74" s="12" t="str">
        <f>VLOOKUP(MID(E74,10,3),DATA!$J$2:$L$16,2,FALSE)</f>
        <v>5x120</v>
      </c>
      <c r="K74" s="12">
        <f>VLOOKUP(MID(E74,10,3),DATA!$J$2:$L$16,3,FALSE)</f>
        <v>72.599999999999994</v>
      </c>
      <c r="L74" s="8" t="str">
        <f>VLOOKUP(MID(E74,3,1),DATA!$D$2:$E$16,2,FALSE)</f>
        <v>Low Offset</v>
      </c>
      <c r="N74" s="9" t="s">
        <v>46</v>
      </c>
      <c r="O74" s="60" t="str">
        <f>VLOOKUP(MID(P74,1,2),DATA!$B$2:$C$10,2,FALSE)</f>
        <v>FF10</v>
      </c>
      <c r="P74" s="66" t="s">
        <v>95</v>
      </c>
      <c r="Q74" s="18" cm="1">
        <f t="array" ref="Q74">SUMPRODUCT(1*('All Skus'!$C$2:$C$951=$P74),'All Skus'!$D$2:$D$951)</f>
        <v>8</v>
      </c>
      <c r="R74" s="12" t="str">
        <f>VLOOKUP(MID(P74,4,1),DATA!$F$2:$G$16,2,FALSE)</f>
        <v>20"</v>
      </c>
      <c r="S74" s="12" t="str">
        <f>VLOOKUP(MID(P74,5,3),DATA!$H$2:$I$16,2,FALSE)</f>
        <v>11.0"</v>
      </c>
      <c r="T74" s="12" t="str">
        <f t="shared" si="11"/>
        <v>43</v>
      </c>
      <c r="U74" s="12" t="str">
        <f>VLOOKUP(MID(P74,10,3),DATA!$J$2:$L$16,2,FALSE)</f>
        <v>5x120</v>
      </c>
      <c r="V74" s="12">
        <f>VLOOKUP(MID(P74,10,3),DATA!$J$2:$L$16,3,FALSE)</f>
        <v>72.599999999999994</v>
      </c>
      <c r="W74" s="8" t="str">
        <f>VLOOKUP(MID(P74,3,1),DATA!$D$2:$E$16,2,FALSE)</f>
        <v>Low Offset</v>
      </c>
      <c r="Y74" s="9" t="s">
        <v>97</v>
      </c>
      <c r="Z74" s="8" t="s">
        <v>2043</v>
      </c>
      <c r="AA74" s="8" t="s">
        <v>71</v>
      </c>
      <c r="AB74" s="8" t="s">
        <v>1804</v>
      </c>
    </row>
    <row r="75" spans="1:29" x14ac:dyDescent="0.25">
      <c r="A75" s="8" t="s">
        <v>1874</v>
      </c>
      <c r="B75" s="8" t="s">
        <v>1840</v>
      </c>
      <c r="C75" s="59" t="str">
        <f>VLOOKUP(MID(E75,1,2),DATA!$B$2:$C$10,2,FALSE)</f>
        <v>FF10</v>
      </c>
      <c r="D75" s="8" t="str">
        <f>VLOOKUP(MID(E75,13,2),DATA!$M$2:$N$16,2,FALSE)</f>
        <v>Tarmac</v>
      </c>
      <c r="E75" s="66" t="s">
        <v>92</v>
      </c>
      <c r="F75" s="18" cm="1">
        <f t="array" ref="F75">SUMPRODUCT(1*('All Skus'!$C$2:$C$951=$E75),'All Skus'!$D$2:$D$951)</f>
        <v>24</v>
      </c>
      <c r="G75" s="12" t="str">
        <f>VLOOKUP(MID(E75,4,1),DATA!$F$2:$G$16,2,FALSE)</f>
        <v>20"</v>
      </c>
      <c r="H75" s="12" t="str">
        <f>VLOOKUP(MID(E75,5,3),DATA!$H$2:$I$16,2,FALSE)</f>
        <v>9.5"</v>
      </c>
      <c r="I75" s="12" t="str">
        <f t="shared" si="10"/>
        <v>20</v>
      </c>
      <c r="J75" s="12" t="str">
        <f>VLOOKUP(MID(E75,10,3),DATA!$J$2:$L$16,2,FALSE)</f>
        <v>5x120</v>
      </c>
      <c r="K75" s="12">
        <f>VLOOKUP(MID(E75,10,3),DATA!$J$2:$L$16,3,FALSE)</f>
        <v>72.599999999999994</v>
      </c>
      <c r="L75" s="8" t="str">
        <f>VLOOKUP(MID(E75,3,1),DATA!$D$2:$E$16,2,FALSE)</f>
        <v>Low Offset</v>
      </c>
      <c r="N75" s="9" t="s">
        <v>96</v>
      </c>
      <c r="O75" s="60" t="str">
        <f>VLOOKUP(MID(P75,1,2),DATA!$B$2:$C$10,2,FALSE)</f>
        <v>FF10</v>
      </c>
      <c r="P75" s="66" t="s">
        <v>93</v>
      </c>
      <c r="Q75" s="18" cm="1">
        <f t="array" ref="Q75">SUMPRODUCT(1*('All Skus'!$C$2:$C$951=$P75),'All Skus'!$D$2:$D$951)</f>
        <v>14</v>
      </c>
      <c r="R75" s="12" t="str">
        <f>VLOOKUP(MID(P75,4,1),DATA!$F$2:$G$16,2,FALSE)</f>
        <v>20"</v>
      </c>
      <c r="S75" s="12" t="str">
        <f>VLOOKUP(MID(P75,5,3),DATA!$H$2:$I$16,2,FALSE)</f>
        <v>11.0"</v>
      </c>
      <c r="T75" s="12" t="str">
        <f t="shared" si="11"/>
        <v>43</v>
      </c>
      <c r="U75" s="12" t="str">
        <f>VLOOKUP(MID(P75,10,3),DATA!$J$2:$L$16,2,FALSE)</f>
        <v>5x120</v>
      </c>
      <c r="V75" s="12">
        <f>VLOOKUP(MID(P75,10,3),DATA!$J$2:$L$16,3,FALSE)</f>
        <v>72.599999999999994</v>
      </c>
      <c r="W75" s="8" t="str">
        <f>VLOOKUP(MID(P75,3,1),DATA!$D$2:$E$16,2,FALSE)</f>
        <v>Low Offset</v>
      </c>
      <c r="Y75" s="9" t="s">
        <v>97</v>
      </c>
      <c r="Z75" s="8" t="s">
        <v>2044</v>
      </c>
      <c r="AA75" s="8" t="s">
        <v>71</v>
      </c>
      <c r="AB75" s="8" t="s">
        <v>1804</v>
      </c>
    </row>
    <row r="76" spans="1:29" x14ac:dyDescent="0.25">
      <c r="A76" s="8" t="s">
        <v>1874</v>
      </c>
      <c r="B76" s="8" t="s">
        <v>1840</v>
      </c>
      <c r="C76" s="59" t="str">
        <f>VLOOKUP(MID(E76,1,2),DATA!$B$2:$C$10,2,FALSE)</f>
        <v>FF10</v>
      </c>
      <c r="D76" s="8" t="str">
        <f>VLOOKUP(MID(E76,13,2),DATA!$M$2:$N$16,2,FALSE)</f>
        <v>Tarmac</v>
      </c>
      <c r="E76" s="66" t="s">
        <v>98</v>
      </c>
      <c r="F76" s="18" cm="1">
        <f t="array" ref="F76">SUMPRODUCT(1*('All Skus'!$C$2:$C$951=$E76),'All Skus'!$D$2:$D$951)</f>
        <v>0</v>
      </c>
      <c r="G76" s="12" t="str">
        <f>VLOOKUP(MID(E76,4,1),DATA!$F$2:$G$16,2,FALSE)</f>
        <v>20"</v>
      </c>
      <c r="H76" s="12" t="str">
        <f>VLOOKUP(MID(E76,5,3),DATA!$H$2:$I$16,2,FALSE)</f>
        <v>10.0"</v>
      </c>
      <c r="I76" s="12" t="str">
        <f t="shared" si="10"/>
        <v>23</v>
      </c>
      <c r="J76" s="12" t="str">
        <f>VLOOKUP(MID(E76,10,3),DATA!$J$2:$L$16,2,FALSE)</f>
        <v>5x120</v>
      </c>
      <c r="K76" s="12">
        <f>VLOOKUP(MID(E76,10,3),DATA!$J$2:$L$16,3,FALSE)</f>
        <v>72.599999999999994</v>
      </c>
      <c r="L76" s="8" t="str">
        <f>VLOOKUP(MID(E76,3,1),DATA!$D$2:$E$16,2,FALSE)</f>
        <v>Low Offset</v>
      </c>
      <c r="N76" s="9" t="s">
        <v>46</v>
      </c>
      <c r="O76" s="60" t="str">
        <f>VLOOKUP(MID(P76,1,2),DATA!$B$2:$C$10,2,FALSE)</f>
        <v>FF10</v>
      </c>
      <c r="P76" s="66" t="s">
        <v>93</v>
      </c>
      <c r="Q76" s="18" cm="1">
        <f t="array" ref="Q76">SUMPRODUCT(1*('All Skus'!$C$2:$C$951=$P76),'All Skus'!$D$2:$D$951)</f>
        <v>14</v>
      </c>
      <c r="R76" s="12" t="str">
        <f>VLOOKUP(MID(P76,4,1),DATA!$F$2:$G$16,2,FALSE)</f>
        <v>20"</v>
      </c>
      <c r="S76" s="12" t="str">
        <f>VLOOKUP(MID(P76,5,3),DATA!$H$2:$I$16,2,FALSE)</f>
        <v>11.0"</v>
      </c>
      <c r="T76" s="12" t="str">
        <f t="shared" si="11"/>
        <v>43</v>
      </c>
      <c r="U76" s="12" t="str">
        <f>VLOOKUP(MID(P76,10,3),DATA!$J$2:$L$16,2,FALSE)</f>
        <v>5x120</v>
      </c>
      <c r="V76" s="12">
        <f>VLOOKUP(MID(P76,10,3),DATA!$J$2:$L$16,3,FALSE)</f>
        <v>72.599999999999994</v>
      </c>
      <c r="W76" s="8" t="str">
        <f>VLOOKUP(MID(P76,3,1),DATA!$D$2:$E$16,2,FALSE)</f>
        <v>Low Offset</v>
      </c>
      <c r="Y76" s="9" t="s">
        <v>97</v>
      </c>
      <c r="Z76" s="8" t="s">
        <v>2043</v>
      </c>
      <c r="AA76" s="8" t="s">
        <v>71</v>
      </c>
      <c r="AB76" s="8" t="s">
        <v>1804</v>
      </c>
    </row>
    <row r="77" spans="1:29" x14ac:dyDescent="0.25">
      <c r="A77" s="8" t="s">
        <v>1874</v>
      </c>
      <c r="B77" s="8" t="s">
        <v>1840</v>
      </c>
      <c r="C77" s="59" t="str">
        <f>VLOOKUP(MID(E77,1,2),DATA!$B$2:$C$10,2,FALSE)</f>
        <v>FF11</v>
      </c>
      <c r="D77" s="8" t="str">
        <f>VLOOKUP(MID(E77,13,2),DATA!$M$2:$N$16,2,FALSE)</f>
        <v>Liquid Metal</v>
      </c>
      <c r="E77" s="66" t="s">
        <v>393</v>
      </c>
      <c r="F77" s="18" cm="1">
        <f t="array" ref="F77">SUMPRODUCT(1*('All Skus'!$C$2:$C$951=$E77),'All Skus'!$D$2:$D$951)</f>
        <v>16</v>
      </c>
      <c r="G77" s="12" t="str">
        <f>VLOOKUP(MID(E77,4,1),DATA!$F$2:$G$16,2,FALSE)</f>
        <v>19"</v>
      </c>
      <c r="H77" s="12" t="str">
        <f>VLOOKUP(MID(E77,5,3),DATA!$H$2:$I$16,2,FALSE)</f>
        <v>9.0"</v>
      </c>
      <c r="I77" s="12" t="str">
        <f t="shared" si="10"/>
        <v>20</v>
      </c>
      <c r="J77" s="12" t="str">
        <f>VLOOKUP(MID(E77,10,3),DATA!$J$2:$L$16,2,FALSE)</f>
        <v>5x120</v>
      </c>
      <c r="K77" s="12">
        <f>VLOOKUP(MID(E77,10,3),DATA!$J$2:$L$16,3,FALSE)</f>
        <v>72.599999999999994</v>
      </c>
      <c r="L77" s="8" t="str">
        <f>VLOOKUP(MID(E77,3,1),DATA!$D$2:$E$16,2,FALSE)</f>
        <v>Medium Offset</v>
      </c>
      <c r="N77" s="9" t="s">
        <v>77</v>
      </c>
      <c r="O77" s="60" t="str">
        <f>VLOOKUP(MID(P77,1,2),DATA!$B$2:$C$10,2,FALSE)</f>
        <v>FF11</v>
      </c>
      <c r="P77" s="66" t="s">
        <v>401</v>
      </c>
      <c r="Q77" s="18" cm="1">
        <f t="array" ref="Q77">SUMPRODUCT(1*('All Skus'!$C$2:$C$951=$P77),'All Skus'!$D$2:$D$951)</f>
        <v>0</v>
      </c>
      <c r="R77" s="12" t="str">
        <f>VLOOKUP(MID(P77,4,1),DATA!$F$2:$G$16,2,FALSE)</f>
        <v>19"</v>
      </c>
      <c r="S77" s="12" t="str">
        <f>VLOOKUP(MID(P77,5,3),DATA!$H$2:$I$16,2,FALSE)</f>
        <v>10.0"</v>
      </c>
      <c r="T77" s="12" t="str">
        <f t="shared" si="11"/>
        <v>35</v>
      </c>
      <c r="U77" s="12" t="str">
        <f>VLOOKUP(MID(P77,10,3),DATA!$J$2:$L$16,2,FALSE)</f>
        <v>5x120</v>
      </c>
      <c r="V77" s="12">
        <f>VLOOKUP(MID(P77,10,3),DATA!$J$2:$L$16,3,FALSE)</f>
        <v>72.599999999999994</v>
      </c>
      <c r="W77" s="8" t="str">
        <f>VLOOKUP(MID(P77,3,1),DATA!$D$2:$E$16,2,FALSE)</f>
        <v>Medium Offset</v>
      </c>
      <c r="Y77" s="9" t="s">
        <v>18</v>
      </c>
      <c r="AA77" s="8" t="s">
        <v>71</v>
      </c>
      <c r="AB77" s="8" t="s">
        <v>1804</v>
      </c>
    </row>
    <row r="78" spans="1:29" x14ac:dyDescent="0.25">
      <c r="A78" s="8" t="s">
        <v>1874</v>
      </c>
      <c r="B78" s="8" t="s">
        <v>1840</v>
      </c>
      <c r="C78" s="59" t="str">
        <f>VLOOKUP(MID(E78,1,2),DATA!$B$2:$C$10,2,FALSE)</f>
        <v>FF11</v>
      </c>
      <c r="D78" s="8" t="str">
        <f>VLOOKUP(MID(E78,13,2),DATA!$M$2:$N$16,2,FALSE)</f>
        <v>Liquid Metal</v>
      </c>
      <c r="E78" s="66" t="s">
        <v>397</v>
      </c>
      <c r="F78" s="18" cm="1">
        <f t="array" ref="F78">SUMPRODUCT(1*('All Skus'!$C$2:$C$951=$E78),'All Skus'!$D$2:$D$951)</f>
        <v>29</v>
      </c>
      <c r="G78" s="12" t="str">
        <f>VLOOKUP(MID(E78,4,1),DATA!$F$2:$G$16,2,FALSE)</f>
        <v>20"</v>
      </c>
      <c r="H78" s="12" t="str">
        <f>VLOOKUP(MID(E78,5,3),DATA!$H$2:$I$16,2,FALSE)</f>
        <v>9.5"</v>
      </c>
      <c r="I78" s="12" t="str">
        <f t="shared" si="10"/>
        <v>20</v>
      </c>
      <c r="J78" s="12" t="str">
        <f>VLOOKUP(MID(E78,10,3),DATA!$J$2:$L$16,2,FALSE)</f>
        <v>5x120</v>
      </c>
      <c r="K78" s="12">
        <f>VLOOKUP(MID(E78,10,3),DATA!$J$2:$L$16,3,FALSE)</f>
        <v>72.599999999999994</v>
      </c>
      <c r="L78" s="8" t="str">
        <f>VLOOKUP(MID(E78,3,1),DATA!$D$2:$E$16,2,FALSE)</f>
        <v>Low Offset</v>
      </c>
      <c r="N78" s="9" t="s">
        <v>96</v>
      </c>
      <c r="O78" s="60" t="str">
        <f>VLOOKUP(MID(P78,1,2),DATA!$B$2:$C$10,2,FALSE)</f>
        <v>FF11</v>
      </c>
      <c r="P78" s="66" t="s">
        <v>405</v>
      </c>
      <c r="Q78" s="18" cm="1">
        <f t="array" ref="Q78">SUMPRODUCT(1*('All Skus'!$C$2:$C$951=$P78),'All Skus'!$D$2:$D$951)</f>
        <v>16</v>
      </c>
      <c r="R78" s="12" t="str">
        <f>VLOOKUP(MID(P78,4,1),DATA!$F$2:$G$16,2,FALSE)</f>
        <v>20"</v>
      </c>
      <c r="S78" s="12" t="str">
        <f>VLOOKUP(MID(P78,5,3),DATA!$H$2:$I$16,2,FALSE)</f>
        <v>11.0"</v>
      </c>
      <c r="T78" s="12" t="str">
        <f t="shared" si="11"/>
        <v>43</v>
      </c>
      <c r="U78" s="12" t="str">
        <f>VLOOKUP(MID(P78,10,3),DATA!$J$2:$L$16,2,FALSE)</f>
        <v>5x120</v>
      </c>
      <c r="V78" s="12">
        <f>VLOOKUP(MID(P78,10,3),DATA!$J$2:$L$16,3,FALSE)</f>
        <v>72.599999999999994</v>
      </c>
      <c r="W78" s="8" t="str">
        <f>VLOOKUP(MID(P78,3,1),DATA!$D$2:$E$16,2,FALSE)</f>
        <v>Low Offset</v>
      </c>
      <c r="Y78" s="9" t="s">
        <v>97</v>
      </c>
      <c r="Z78" s="8" t="s">
        <v>2044</v>
      </c>
      <c r="AA78" s="8" t="s">
        <v>71</v>
      </c>
      <c r="AB78" s="8" t="s">
        <v>1804</v>
      </c>
    </row>
    <row r="79" spans="1:29" x14ac:dyDescent="0.25">
      <c r="A79" s="8" t="s">
        <v>1874</v>
      </c>
      <c r="B79" s="8" t="s">
        <v>1840</v>
      </c>
      <c r="C79" s="59" t="str">
        <f>VLOOKUP(MID(E79,1,2),DATA!$B$2:$C$10,2,FALSE)</f>
        <v>FF11</v>
      </c>
      <c r="D79" s="8" t="str">
        <f>VLOOKUP(MID(E79,13,2),DATA!$M$2:$N$16,2,FALSE)</f>
        <v>Liquid Metal</v>
      </c>
      <c r="E79" s="66" t="s">
        <v>399</v>
      </c>
      <c r="F79" s="18" cm="1">
        <f t="array" ref="F79">SUMPRODUCT(1*('All Skus'!$C$2:$C$951=$E79),'All Skus'!$D$2:$D$951)</f>
        <v>7</v>
      </c>
      <c r="G79" s="12" t="str">
        <f>VLOOKUP(MID(E79,4,1),DATA!$F$2:$G$16,2,FALSE)</f>
        <v>20"</v>
      </c>
      <c r="H79" s="12" t="str">
        <f>VLOOKUP(MID(E79,5,3),DATA!$H$2:$I$16,2,FALSE)</f>
        <v>10.0"</v>
      </c>
      <c r="I79" s="12" t="str">
        <f t="shared" si="10"/>
        <v>23</v>
      </c>
      <c r="J79" s="12" t="str">
        <f>VLOOKUP(MID(E79,10,3),DATA!$J$2:$L$16,2,FALSE)</f>
        <v>5x120</v>
      </c>
      <c r="K79" s="12">
        <f>VLOOKUP(MID(E79,10,3),DATA!$J$2:$L$16,3,FALSE)</f>
        <v>72.599999999999994</v>
      </c>
      <c r="L79" s="8" t="str">
        <f>VLOOKUP(MID(E79,3,1),DATA!$D$2:$E$16,2,FALSE)</f>
        <v>Low Offset</v>
      </c>
      <c r="N79" s="9" t="s">
        <v>46</v>
      </c>
      <c r="O79" s="60" t="str">
        <f>VLOOKUP(MID(P79,1,2),DATA!$B$2:$C$10,2,FALSE)</f>
        <v>FF11</v>
      </c>
      <c r="P79" s="66" t="s">
        <v>405</v>
      </c>
      <c r="Q79" s="18" cm="1">
        <f t="array" ref="Q79">SUMPRODUCT(1*('All Skus'!$C$2:$C$951=$P79),'All Skus'!$D$2:$D$951)</f>
        <v>16</v>
      </c>
      <c r="R79" s="12" t="str">
        <f>VLOOKUP(MID(P79,4,1),DATA!$F$2:$G$16,2,FALSE)</f>
        <v>20"</v>
      </c>
      <c r="S79" s="12" t="str">
        <f>VLOOKUP(MID(P79,5,3),DATA!$H$2:$I$16,2,FALSE)</f>
        <v>11.0"</v>
      </c>
      <c r="T79" s="12" t="str">
        <f t="shared" si="11"/>
        <v>43</v>
      </c>
      <c r="U79" s="12" t="str">
        <f>VLOOKUP(MID(P79,10,3),DATA!$J$2:$L$16,2,FALSE)</f>
        <v>5x120</v>
      </c>
      <c r="V79" s="12">
        <f>VLOOKUP(MID(P79,10,3),DATA!$J$2:$L$16,3,FALSE)</f>
        <v>72.599999999999994</v>
      </c>
      <c r="W79" s="8" t="str">
        <f>VLOOKUP(MID(P79,3,1),DATA!$D$2:$E$16,2,FALSE)</f>
        <v>Low Offset</v>
      </c>
      <c r="Y79" s="9" t="s">
        <v>97</v>
      </c>
      <c r="Z79" s="8" t="s">
        <v>2043</v>
      </c>
      <c r="AA79" s="8" t="s">
        <v>71</v>
      </c>
      <c r="AB79" s="8" t="s">
        <v>1804</v>
      </c>
    </row>
    <row r="80" spans="1:29" x14ac:dyDescent="0.25">
      <c r="A80" s="8" t="s">
        <v>1874</v>
      </c>
      <c r="B80" s="8" t="s">
        <v>1840</v>
      </c>
      <c r="C80" s="59" t="str">
        <f>VLOOKUP(MID(E80,1,2),DATA!$B$2:$C$10,2,FALSE)</f>
        <v>FF11</v>
      </c>
      <c r="D80" s="8" t="str">
        <f>VLOOKUP(MID(E80,13,2),DATA!$M$2:$N$16,2,FALSE)</f>
        <v>Tarmac</v>
      </c>
      <c r="E80" s="66" t="s">
        <v>396</v>
      </c>
      <c r="F80" s="18" cm="1">
        <f t="array" ref="F80">SUMPRODUCT(1*('All Skus'!$C$2:$C$951=$E80),'All Skus'!$D$2:$D$951)</f>
        <v>20</v>
      </c>
      <c r="G80" s="12" t="str">
        <f>VLOOKUP(MID(E80,4,1),DATA!$F$2:$G$16,2,FALSE)</f>
        <v>20"</v>
      </c>
      <c r="H80" s="12" t="str">
        <f>VLOOKUP(MID(E80,5,3),DATA!$H$2:$I$16,2,FALSE)</f>
        <v>9.5"</v>
      </c>
      <c r="I80" s="12" t="str">
        <f t="shared" si="10"/>
        <v>20</v>
      </c>
      <c r="J80" s="12" t="str">
        <f>VLOOKUP(MID(E80,10,3),DATA!$J$2:$L$16,2,FALSE)</f>
        <v>5x120</v>
      </c>
      <c r="K80" s="12">
        <f>VLOOKUP(MID(E80,10,3),DATA!$J$2:$L$16,3,FALSE)</f>
        <v>72.599999999999994</v>
      </c>
      <c r="L80" s="8" t="str">
        <f>VLOOKUP(MID(E80,3,1),DATA!$D$2:$E$16,2,FALSE)</f>
        <v>Low Offset</v>
      </c>
      <c r="N80" s="9" t="s">
        <v>96</v>
      </c>
      <c r="O80" s="60" t="str">
        <f>VLOOKUP(MID(P80,1,2),DATA!$B$2:$C$10,2,FALSE)</f>
        <v>FF11</v>
      </c>
      <c r="P80" s="66" t="s">
        <v>404</v>
      </c>
      <c r="Q80" s="18" cm="1">
        <f t="array" ref="Q80">SUMPRODUCT(1*('All Skus'!$C$2:$C$951=$P80),'All Skus'!$D$2:$D$951)</f>
        <v>26</v>
      </c>
      <c r="R80" s="12" t="str">
        <f>VLOOKUP(MID(P80,4,1),DATA!$F$2:$G$16,2,FALSE)</f>
        <v>20"</v>
      </c>
      <c r="S80" s="12" t="str">
        <f>VLOOKUP(MID(P80,5,3),DATA!$H$2:$I$16,2,FALSE)</f>
        <v>11.0"</v>
      </c>
      <c r="T80" s="12" t="str">
        <f t="shared" si="11"/>
        <v>43</v>
      </c>
      <c r="U80" s="12" t="str">
        <f>VLOOKUP(MID(P80,10,3),DATA!$J$2:$L$16,2,FALSE)</f>
        <v>5x120</v>
      </c>
      <c r="V80" s="12">
        <f>VLOOKUP(MID(P80,10,3),DATA!$J$2:$L$16,3,FALSE)</f>
        <v>72.599999999999994</v>
      </c>
      <c r="W80" s="8" t="str">
        <f>VLOOKUP(MID(P80,3,1),DATA!$D$2:$E$16,2,FALSE)</f>
        <v>Low Offset</v>
      </c>
      <c r="Y80" s="9" t="s">
        <v>97</v>
      </c>
      <c r="Z80" s="8" t="s">
        <v>2044</v>
      </c>
      <c r="AA80" s="8" t="s">
        <v>71</v>
      </c>
      <c r="AB80" s="8" t="s">
        <v>1804</v>
      </c>
    </row>
    <row r="81" spans="1:29" x14ac:dyDescent="0.25">
      <c r="A81" s="8" t="s">
        <v>1874</v>
      </c>
      <c r="B81" s="8" t="s">
        <v>1840</v>
      </c>
      <c r="C81" s="59" t="str">
        <f>VLOOKUP(MID(E81,1,2),DATA!$B$2:$C$10,2,FALSE)</f>
        <v>FF11</v>
      </c>
      <c r="D81" s="8" t="str">
        <f>VLOOKUP(MID(E81,13,2),DATA!$M$2:$N$16,2,FALSE)</f>
        <v>Tarmac</v>
      </c>
      <c r="E81" s="66" t="s">
        <v>398</v>
      </c>
      <c r="F81" s="18" cm="1">
        <f t="array" ref="F81">SUMPRODUCT(1*('All Skus'!$C$2:$C$951=$E81),'All Skus'!$D$2:$D$951)</f>
        <v>5</v>
      </c>
      <c r="G81" s="12" t="str">
        <f>VLOOKUP(MID(E81,4,1),DATA!$F$2:$G$16,2,FALSE)</f>
        <v>20"</v>
      </c>
      <c r="H81" s="12" t="str">
        <f>VLOOKUP(MID(E81,5,3),DATA!$H$2:$I$16,2,FALSE)</f>
        <v>10.0"</v>
      </c>
      <c r="I81" s="12" t="str">
        <f t="shared" si="10"/>
        <v>23</v>
      </c>
      <c r="J81" s="12" t="str">
        <f>VLOOKUP(MID(E81,10,3),DATA!$J$2:$L$16,2,FALSE)</f>
        <v>5x120</v>
      </c>
      <c r="K81" s="12">
        <f>VLOOKUP(MID(E81,10,3),DATA!$J$2:$L$16,3,FALSE)</f>
        <v>72.599999999999994</v>
      </c>
      <c r="L81" s="8" t="str">
        <f>VLOOKUP(MID(E81,3,1),DATA!$D$2:$E$16,2,FALSE)</f>
        <v>Low Offset</v>
      </c>
      <c r="N81" s="9" t="s">
        <v>46</v>
      </c>
      <c r="O81" s="60" t="str">
        <f>VLOOKUP(MID(P81,1,2),DATA!$B$2:$C$10,2,FALSE)</f>
        <v>FF11</v>
      </c>
      <c r="P81" s="66" t="s">
        <v>404</v>
      </c>
      <c r="Q81" s="18" cm="1">
        <f t="array" ref="Q81">SUMPRODUCT(1*('All Skus'!$C$2:$C$951=$P81),'All Skus'!$D$2:$D$951)</f>
        <v>26</v>
      </c>
      <c r="R81" s="12" t="str">
        <f>VLOOKUP(MID(P81,4,1),DATA!$F$2:$G$16,2,FALSE)</f>
        <v>20"</v>
      </c>
      <c r="S81" s="12" t="str">
        <f>VLOOKUP(MID(P81,5,3),DATA!$H$2:$I$16,2,FALSE)</f>
        <v>11.0"</v>
      </c>
      <c r="T81" s="12" t="str">
        <f t="shared" si="11"/>
        <v>43</v>
      </c>
      <c r="U81" s="12" t="str">
        <f>VLOOKUP(MID(P81,10,3),DATA!$J$2:$L$16,2,FALSE)</f>
        <v>5x120</v>
      </c>
      <c r="V81" s="12">
        <f>VLOOKUP(MID(P81,10,3),DATA!$J$2:$L$16,3,FALSE)</f>
        <v>72.599999999999994</v>
      </c>
      <c r="W81" s="8" t="str">
        <f>VLOOKUP(MID(P81,3,1),DATA!$D$2:$E$16,2,FALSE)</f>
        <v>Low Offset</v>
      </c>
      <c r="Y81" s="9" t="s">
        <v>97</v>
      </c>
      <c r="Z81" s="8" t="s">
        <v>2043</v>
      </c>
      <c r="AA81" s="8" t="s">
        <v>71</v>
      </c>
      <c r="AB81" s="8" t="s">
        <v>1804</v>
      </c>
    </row>
    <row r="82" spans="1:29" x14ac:dyDescent="0.25">
      <c r="A82" s="68" t="s">
        <v>1875</v>
      </c>
      <c r="B82" s="68" t="s">
        <v>1857</v>
      </c>
      <c r="C82" s="59" t="str">
        <f>VLOOKUP(MID(E82,1,2),DATA!$B$2:$C$10,2,FALSE)</f>
        <v>FF04</v>
      </c>
      <c r="D82" s="8" t="str">
        <f>VLOOKUP(MID(E82,13,2),DATA!$M$2:$N$16,2,FALSE)</f>
        <v>Liquid Metal</v>
      </c>
      <c r="E82" s="66" t="s">
        <v>324</v>
      </c>
      <c r="F82" s="18" cm="1">
        <f t="array" ref="F82">SUMPRODUCT(1*('All Skus'!$C$2:$C$951=$E82),'All Skus'!$D$2:$D$951)</f>
        <v>2</v>
      </c>
      <c r="G82" s="12" t="str">
        <f>VLOOKUP(MID(E82,4,1),DATA!$F$2:$G$16,2,FALSE)</f>
        <v>20"</v>
      </c>
      <c r="H82" s="12" t="str">
        <f>VLOOKUP(MID(E82,5,3),DATA!$H$2:$I$16,2,FALSE)</f>
        <v>9.0"</v>
      </c>
      <c r="I82" s="12" t="str">
        <f t="shared" si="10"/>
        <v>25</v>
      </c>
      <c r="J82" s="12" t="str">
        <f>VLOOKUP(MID(E82,10,3),DATA!$J$2:$L$16,2,FALSE)</f>
        <v>5x120</v>
      </c>
      <c r="K82" s="12">
        <f>VLOOKUP(MID(E82,10,3),DATA!$J$2:$L$16,3,FALSE)</f>
        <v>72.599999999999994</v>
      </c>
      <c r="L82" s="8" t="str">
        <f>VLOOKUP(MID(E82,3,1),DATA!$D$2:$E$16,2,FALSE)</f>
        <v>Medium Offset</v>
      </c>
      <c r="M82" s="8">
        <v>25.8</v>
      </c>
      <c r="N82" s="9" t="s">
        <v>48</v>
      </c>
      <c r="O82" s="60" t="str">
        <f>VLOOKUP(MID(P82,1,2),DATA!$B$2:$C$10,2,FALSE)</f>
        <v>FF04</v>
      </c>
      <c r="P82" s="66" t="s">
        <v>325</v>
      </c>
      <c r="Q82" s="18" cm="1">
        <f t="array" ref="Q82">SUMPRODUCT(1*('All Skus'!$C$2:$C$951=$P82),'All Skus'!$D$2:$D$951)</f>
        <v>29</v>
      </c>
      <c r="R82" s="12" t="str">
        <f>VLOOKUP(MID(P82,4,1),DATA!$F$2:$G$16,2,FALSE)</f>
        <v>20"</v>
      </c>
      <c r="S82" s="12" t="str">
        <f>VLOOKUP(MID(P82,5,3),DATA!$H$2:$I$16,2,FALSE)</f>
        <v>10.5"</v>
      </c>
      <c r="T82" s="12" t="str">
        <f t="shared" si="11"/>
        <v>26</v>
      </c>
      <c r="U82" s="12" t="str">
        <f>VLOOKUP(MID(P82,10,3),DATA!$J$2:$L$16,2,FALSE)</f>
        <v>5x120</v>
      </c>
      <c r="V82" s="12">
        <f>VLOOKUP(MID(P82,10,3),DATA!$J$2:$L$16,3,FALSE)</f>
        <v>72.599999999999994</v>
      </c>
      <c r="W82" s="8" t="str">
        <f>VLOOKUP(MID(P82,3,1),DATA!$D$2:$E$16,2,FALSE)</f>
        <v>Low Offset</v>
      </c>
      <c r="X82" s="8">
        <v>25.2</v>
      </c>
      <c r="Y82" s="9" t="s">
        <v>97</v>
      </c>
      <c r="Z82" s="8" t="s">
        <v>2590</v>
      </c>
      <c r="AA82" s="8" t="s">
        <v>71</v>
      </c>
      <c r="AB82" s="8" t="s">
        <v>1803</v>
      </c>
    </row>
    <row r="83" spans="1:29" x14ac:dyDescent="0.25">
      <c r="A83" s="8" t="s">
        <v>1876</v>
      </c>
      <c r="B83" s="8" t="s">
        <v>1843</v>
      </c>
      <c r="C83" s="59" t="str">
        <f>VLOOKUP(MID(E83,1,2),DATA!$B$2:$C$10,2,FALSE)</f>
        <v>FF01</v>
      </c>
      <c r="D83" s="8" t="str">
        <f>VLOOKUP(MID(E83,13,2),DATA!$M$2:$N$16,2,FALSE)</f>
        <v>Tarmac</v>
      </c>
      <c r="E83" s="66" t="s">
        <v>159</v>
      </c>
      <c r="F83" s="18" cm="1">
        <f t="array" ref="F83">SUMPRODUCT(1*('All Skus'!$C$2:$C$951=$E83),'All Skus'!$D$2:$D$951)</f>
        <v>0</v>
      </c>
      <c r="G83" s="12" t="str">
        <f>VLOOKUP(MID(E83,4,1),DATA!$F$2:$G$16,2,FALSE)</f>
        <v>20"</v>
      </c>
      <c r="H83" s="12" t="str">
        <f>VLOOKUP(MID(E83,5,3),DATA!$H$2:$I$16,2,FALSE)</f>
        <v>9.0"</v>
      </c>
      <c r="I83" s="12" t="str">
        <f t="shared" si="10"/>
        <v>25</v>
      </c>
      <c r="J83" s="12" t="str">
        <f>VLOOKUP(MID(E83,10,3),DATA!$J$2:$L$16,2,FALSE)</f>
        <v>5x112</v>
      </c>
      <c r="K83" s="12">
        <f>VLOOKUP(MID(E83,10,3),DATA!$J$2:$L$16,3,FALSE)</f>
        <v>66.56</v>
      </c>
      <c r="L83" s="8" t="str">
        <f>VLOOKUP(MID(E83,3,1),DATA!$D$2:$E$16,2,FALSE)</f>
        <v>Medium Offset</v>
      </c>
      <c r="M83" s="8">
        <v>25.8</v>
      </c>
      <c r="N83" s="9" t="s">
        <v>48</v>
      </c>
      <c r="O83" s="60" t="str">
        <f>VLOOKUP(MID(P83,1,2),DATA!$B$2:$C$10,2,FALSE)</f>
        <v>FF01</v>
      </c>
      <c r="P83" s="66" t="s">
        <v>155</v>
      </c>
      <c r="Q83" s="18" cm="1">
        <f t="array" ref="Q83">SUMPRODUCT(1*('All Skus'!$C$2:$C$951=$P83),'All Skus'!$D$2:$D$951)</f>
        <v>1</v>
      </c>
      <c r="R83" s="12" t="str">
        <f>VLOOKUP(MID(P83,4,1),DATA!$F$2:$G$16,2,FALSE)</f>
        <v>20"</v>
      </c>
      <c r="S83" s="12" t="str">
        <f>VLOOKUP(MID(P83,5,3),DATA!$H$2:$I$16,2,FALSE)</f>
        <v>10.5"</v>
      </c>
      <c r="T83" s="12" t="str">
        <f t="shared" si="11"/>
        <v>35</v>
      </c>
      <c r="U83" s="12" t="str">
        <f>VLOOKUP(MID(P83,10,3),DATA!$J$2:$L$16,2,FALSE)</f>
        <v>5x112</v>
      </c>
      <c r="V83" s="12">
        <f>VLOOKUP(MID(P83,10,3),DATA!$J$2:$L$16,3,FALSE)</f>
        <v>66.56</v>
      </c>
      <c r="W83" s="8" t="str">
        <f>VLOOKUP(MID(P83,3,1),DATA!$D$2:$E$16,2,FALSE)</f>
        <v>Medium Offset</v>
      </c>
      <c r="X83" s="8">
        <v>28</v>
      </c>
      <c r="Y83" s="9" t="s">
        <v>102</v>
      </c>
      <c r="Z83" s="8" t="s">
        <v>2028</v>
      </c>
      <c r="AA83" s="8" t="s">
        <v>71</v>
      </c>
      <c r="AB83" s="8" t="s">
        <v>1804</v>
      </c>
    </row>
    <row r="84" spans="1:29" x14ac:dyDescent="0.25">
      <c r="A84" s="8" t="s">
        <v>1876</v>
      </c>
      <c r="B84" s="8" t="s">
        <v>1843</v>
      </c>
      <c r="C84" s="59" t="str">
        <f>VLOOKUP(MID(E84,1,2),DATA!$B$2:$C$10,2,FALSE)</f>
        <v>FF04</v>
      </c>
      <c r="D84" s="8" t="str">
        <f>VLOOKUP(MID(E84,13,2),DATA!$M$2:$N$16,2,FALSE)</f>
        <v>Liquid Metal</v>
      </c>
      <c r="E84" s="66" t="s">
        <v>101</v>
      </c>
      <c r="F84" s="18" cm="1">
        <f t="array" ref="F84">SUMPRODUCT(1*('All Skus'!$C$2:$C$951=$E84),'All Skus'!$D$2:$D$951)</f>
        <v>13</v>
      </c>
      <c r="G84" s="12" t="str">
        <f>VLOOKUP(MID(E84,4,1),DATA!$F$2:$G$16,2,FALSE)</f>
        <v>20"</v>
      </c>
      <c r="H84" s="12" t="str">
        <f>VLOOKUP(MID(E84,5,3),DATA!$H$2:$I$16,2,FALSE)</f>
        <v>9.5"</v>
      </c>
      <c r="I84" s="12" t="str">
        <f t="shared" si="10"/>
        <v>35</v>
      </c>
      <c r="J84" s="12" t="str">
        <f>VLOOKUP(MID(E84,10,3),DATA!$J$2:$L$16,2,FALSE)</f>
        <v>5x112</v>
      </c>
      <c r="K84" s="12">
        <f>VLOOKUP(MID(E84,10,3),DATA!$J$2:$L$16,3,FALSE)</f>
        <v>66.56</v>
      </c>
      <c r="L84" s="8" t="str">
        <f>VLOOKUP(MID(E84,3,1),DATA!$D$2:$E$16,2,FALSE)</f>
        <v>High Offset</v>
      </c>
      <c r="M84" s="8">
        <v>26.4</v>
      </c>
      <c r="N84" s="9" t="s">
        <v>33</v>
      </c>
      <c r="O84" s="60" t="str">
        <f>VLOOKUP(MID(P84,1,2),DATA!$B$2:$C$10,2,FALSE)</f>
        <v>FF04</v>
      </c>
      <c r="P84" s="66" t="s">
        <v>302</v>
      </c>
      <c r="Q84" s="18" cm="1">
        <f t="array" ref="Q84">SUMPRODUCT(1*('All Skus'!$C$2:$C$951=$P84),'All Skus'!$D$2:$D$951)</f>
        <v>1</v>
      </c>
      <c r="R84" s="12" t="str">
        <f>VLOOKUP(MID(P84,4,1),DATA!$F$2:$G$16,2,FALSE)</f>
        <v>20"</v>
      </c>
      <c r="S84" s="12" t="str">
        <f>VLOOKUP(MID(P84,5,3),DATA!$H$2:$I$16,2,FALSE)</f>
        <v>10.5"</v>
      </c>
      <c r="T84" s="12" t="str">
        <f t="shared" si="11"/>
        <v>35</v>
      </c>
      <c r="U84" s="12" t="str">
        <f>VLOOKUP(MID(P84,10,3),DATA!$J$2:$L$16,2,FALSE)</f>
        <v>5x112</v>
      </c>
      <c r="V84" s="12">
        <f>VLOOKUP(MID(P84,10,3),DATA!$J$2:$L$16,3,FALSE)</f>
        <v>66.56</v>
      </c>
      <c r="W84" s="8" t="str">
        <f>VLOOKUP(MID(P84,3,1),DATA!$D$2:$E$16,2,FALSE)</f>
        <v>Medium Offset</v>
      </c>
      <c r="X84" s="8">
        <v>26.2</v>
      </c>
      <c r="Y84" s="9" t="s">
        <v>102</v>
      </c>
      <c r="Z84" s="8" t="s">
        <v>2045</v>
      </c>
      <c r="AA84" s="8" t="s">
        <v>71</v>
      </c>
      <c r="AB84" s="8" t="s">
        <v>1804</v>
      </c>
    </row>
    <row r="85" spans="1:29" x14ac:dyDescent="0.25">
      <c r="A85" s="8" t="s">
        <v>1876</v>
      </c>
      <c r="B85" s="8" t="s">
        <v>1843</v>
      </c>
      <c r="C85" s="59" t="str">
        <f>VLOOKUP(MID(E85,1,2),DATA!$B$2:$C$10,2,FALSE)</f>
        <v>FF04</v>
      </c>
      <c r="D85" s="8" t="str">
        <f>VLOOKUP(MID(E85,13,2),DATA!$M$2:$N$16,2,FALSE)</f>
        <v>Tarmac</v>
      </c>
      <c r="E85" s="66" t="s">
        <v>100</v>
      </c>
      <c r="F85" s="18" cm="1">
        <f t="array" ref="F85">SUMPRODUCT(1*('All Skus'!$C$2:$C$951=$E85),'All Skus'!$D$2:$D$951)</f>
        <v>37</v>
      </c>
      <c r="G85" s="12" t="str">
        <f>VLOOKUP(MID(E85,4,1),DATA!$F$2:$G$16,2,FALSE)</f>
        <v>20"</v>
      </c>
      <c r="H85" s="12" t="str">
        <f>VLOOKUP(MID(E85,5,3),DATA!$H$2:$I$16,2,FALSE)</f>
        <v>9.5"</v>
      </c>
      <c r="I85" s="12" t="str">
        <f t="shared" si="10"/>
        <v>35</v>
      </c>
      <c r="J85" s="12" t="str">
        <f>VLOOKUP(MID(E85,10,3),DATA!$J$2:$L$16,2,FALSE)</f>
        <v>5x112</v>
      </c>
      <c r="K85" s="12">
        <f>VLOOKUP(MID(E85,10,3),DATA!$J$2:$L$16,3,FALSE)</f>
        <v>66.56</v>
      </c>
      <c r="L85" s="8" t="str">
        <f>VLOOKUP(MID(E85,3,1),DATA!$D$2:$E$16,2,FALSE)</f>
        <v>High Offset</v>
      </c>
      <c r="M85" s="8">
        <v>26.4</v>
      </c>
      <c r="N85" s="9" t="s">
        <v>33</v>
      </c>
      <c r="O85" s="60" t="str">
        <f>VLOOKUP(MID(P85,1,2),DATA!$B$2:$C$10,2,FALSE)</f>
        <v>FF04</v>
      </c>
      <c r="P85" s="66" t="s">
        <v>301</v>
      </c>
      <c r="Q85" s="18" cm="1">
        <f t="array" ref="Q85">SUMPRODUCT(1*('All Skus'!$C$2:$C$951=$P85),'All Skus'!$D$2:$D$951)</f>
        <v>28</v>
      </c>
      <c r="R85" s="12" t="str">
        <f>VLOOKUP(MID(P85,4,1),DATA!$F$2:$G$16,2,FALSE)</f>
        <v>20"</v>
      </c>
      <c r="S85" s="12" t="str">
        <f>VLOOKUP(MID(P85,5,3),DATA!$H$2:$I$16,2,FALSE)</f>
        <v>10.5"</v>
      </c>
      <c r="T85" s="12" t="str">
        <f t="shared" si="11"/>
        <v>35</v>
      </c>
      <c r="U85" s="12" t="str">
        <f>VLOOKUP(MID(P85,10,3),DATA!$J$2:$L$16,2,FALSE)</f>
        <v>5x112</v>
      </c>
      <c r="V85" s="12">
        <f>VLOOKUP(MID(P85,10,3),DATA!$J$2:$L$16,3,FALSE)</f>
        <v>66.56</v>
      </c>
      <c r="W85" s="8" t="str">
        <f>VLOOKUP(MID(P85,3,1),DATA!$D$2:$E$16,2,FALSE)</f>
        <v>Medium Offset</v>
      </c>
      <c r="X85" s="8">
        <v>26.2</v>
      </c>
      <c r="Y85" s="9" t="s">
        <v>102</v>
      </c>
      <c r="Z85" s="8" t="s">
        <v>2045</v>
      </c>
      <c r="AA85" s="8" t="s">
        <v>71</v>
      </c>
      <c r="AB85" s="8" t="s">
        <v>1804</v>
      </c>
    </row>
    <row r="86" spans="1:29" x14ac:dyDescent="0.25">
      <c r="A86" s="8" t="s">
        <v>1858</v>
      </c>
      <c r="B86" s="8" t="s">
        <v>349</v>
      </c>
      <c r="C86" s="59" t="str">
        <f>VLOOKUP(MID(E86,1,2),DATA!$B$2:$C$10,2,FALSE)</f>
        <v>FF04</v>
      </c>
      <c r="D86" s="8" t="str">
        <f>VLOOKUP(MID(E86,13,2),DATA!$M$2:$N$16,2,FALSE)</f>
        <v>Liquid Metal</v>
      </c>
      <c r="E86" s="66" t="s">
        <v>339</v>
      </c>
      <c r="F86" s="18" cm="1">
        <f t="array" ref="F86">SUMPRODUCT(1*('All Skus'!$C$2:$C$951=$E86),'All Skus'!$D$2:$D$951)</f>
        <v>2</v>
      </c>
      <c r="G86" s="12" t="str">
        <f>VLOOKUP(MID(E86,4,1),DATA!$F$2:$G$16,2,FALSE)</f>
        <v>20"</v>
      </c>
      <c r="H86" s="12" t="str">
        <f>VLOOKUP(MID(E86,5,3),DATA!$H$2:$I$16,2,FALSE)</f>
        <v>8.5"</v>
      </c>
      <c r="I86" s="12" t="str">
        <f t="shared" ref="I86:I105" si="12">MID(E86,8,2)</f>
        <v>30</v>
      </c>
      <c r="J86" s="12" t="str">
        <f>VLOOKUP(MID(E86,10,3),DATA!$J$2:$L$16,2,FALSE)</f>
        <v>5x120</v>
      </c>
      <c r="K86" s="12">
        <f>VLOOKUP(MID(E86,10,3),DATA!$J$2:$L$16,3,FALSE)</f>
        <v>72.599999999999994</v>
      </c>
      <c r="L86" s="8" t="str">
        <f>VLOOKUP(MID(E86,3,1),DATA!$D$2:$E$16,2,FALSE)</f>
        <v>Medium Offset</v>
      </c>
      <c r="M86" s="8">
        <v>23</v>
      </c>
      <c r="N86" s="9" t="s">
        <v>39</v>
      </c>
      <c r="O86" s="60" t="str">
        <f>VLOOKUP(MID(P86,1,2),DATA!$B$2:$C$10,2,FALSE)</f>
        <v>FF04</v>
      </c>
      <c r="P86" s="66" t="s">
        <v>339</v>
      </c>
      <c r="Q86" s="18" cm="1">
        <f t="array" ref="Q86">SUMPRODUCT(1*('All Skus'!$C$2:$C$951=$P86),'All Skus'!$D$2:$D$951)</f>
        <v>2</v>
      </c>
      <c r="R86" s="12" t="str">
        <f>VLOOKUP(MID(P86,4,1),DATA!$F$2:$G$16,2,FALSE)</f>
        <v>20"</v>
      </c>
      <c r="S86" s="12" t="str">
        <f>VLOOKUP(MID(P86,5,3),DATA!$H$2:$I$16,2,FALSE)</f>
        <v>8.5"</v>
      </c>
      <c r="T86" s="12" t="str">
        <f t="shared" ref="T86:T105" si="13">MID(P86,8,2)</f>
        <v>30</v>
      </c>
      <c r="U86" s="12" t="str">
        <f>VLOOKUP(MID(P86,10,3),DATA!$J$2:$L$16,2,FALSE)</f>
        <v>5x120</v>
      </c>
      <c r="V86" s="12">
        <f>VLOOKUP(MID(P86,10,3),DATA!$J$2:$L$16,3,FALSE)</f>
        <v>72.599999999999994</v>
      </c>
      <c r="W86" s="8" t="str">
        <f>VLOOKUP(MID(P86,3,1),DATA!$D$2:$E$16,2,FALSE)</f>
        <v>Medium Offset</v>
      </c>
      <c r="X86" s="8">
        <v>23</v>
      </c>
      <c r="Y86" s="9" t="s">
        <v>39</v>
      </c>
      <c r="AA86" s="8" t="s">
        <v>71</v>
      </c>
      <c r="AB86" s="8" t="s">
        <v>1803</v>
      </c>
    </row>
    <row r="87" spans="1:29" x14ac:dyDescent="0.25">
      <c r="A87" s="68" t="s">
        <v>1858</v>
      </c>
      <c r="B87" s="68" t="s">
        <v>349</v>
      </c>
      <c r="C87" s="59" t="str">
        <f>VLOOKUP(MID(E87,1,2),DATA!$B$2:$C$10,2,FALSE)</f>
        <v>FF04</v>
      </c>
      <c r="D87" s="8" t="str">
        <f>VLOOKUP(MID(E87,13,2),DATA!$M$2:$N$16,2,FALSE)</f>
        <v>Tarmac</v>
      </c>
      <c r="E87" s="66" t="s">
        <v>338</v>
      </c>
      <c r="F87" s="18" cm="1">
        <f t="array" ref="F87">SUMPRODUCT(1*('All Skus'!$C$2:$C$951=$E87),'All Skus'!$D$2:$D$951)</f>
        <v>5</v>
      </c>
      <c r="G87" s="12" t="str">
        <f>VLOOKUP(MID(E87,4,1),DATA!$F$2:$G$16,2,FALSE)</f>
        <v>20"</v>
      </c>
      <c r="H87" s="12" t="str">
        <f>VLOOKUP(MID(E87,5,3),DATA!$H$2:$I$16,2,FALSE)</f>
        <v>8.5"</v>
      </c>
      <c r="I87" s="12" t="str">
        <f t="shared" si="12"/>
        <v>30</v>
      </c>
      <c r="J87" s="12" t="str">
        <f>VLOOKUP(MID(E87,10,3),DATA!$J$2:$L$16,2,FALSE)</f>
        <v>5x120</v>
      </c>
      <c r="K87" s="12">
        <f>VLOOKUP(MID(E87,10,3),DATA!$J$2:$L$16,3,FALSE)</f>
        <v>72.599999999999994</v>
      </c>
      <c r="L87" s="8" t="str">
        <f>VLOOKUP(MID(E87,3,1),DATA!$D$2:$E$16,2,FALSE)</f>
        <v>Medium Offset</v>
      </c>
      <c r="M87" s="8">
        <v>23</v>
      </c>
      <c r="N87" s="9" t="s">
        <v>39</v>
      </c>
      <c r="O87" s="60" t="str">
        <f>VLOOKUP(MID(P87,1,2),DATA!$B$2:$C$10,2,FALSE)</f>
        <v>FF04</v>
      </c>
      <c r="P87" s="66" t="s">
        <v>338</v>
      </c>
      <c r="Q87" s="18" cm="1">
        <f t="array" ref="Q87">SUMPRODUCT(1*('All Skus'!$C$2:$C$951=$P87),'All Skus'!$D$2:$D$951)</f>
        <v>5</v>
      </c>
      <c r="R87" s="12" t="str">
        <f>VLOOKUP(MID(P87,4,1),DATA!$F$2:$G$16,2,FALSE)</f>
        <v>20"</v>
      </c>
      <c r="S87" s="12" t="str">
        <f>VLOOKUP(MID(P87,5,3),DATA!$H$2:$I$16,2,FALSE)</f>
        <v>8.5"</v>
      </c>
      <c r="T87" s="12" t="str">
        <f t="shared" si="13"/>
        <v>30</v>
      </c>
      <c r="U87" s="12" t="str">
        <f>VLOOKUP(MID(P87,10,3),DATA!$J$2:$L$16,2,FALSE)</f>
        <v>5x120</v>
      </c>
      <c r="V87" s="12">
        <f>VLOOKUP(MID(P87,10,3),DATA!$J$2:$L$16,3,FALSE)</f>
        <v>72.599999999999994</v>
      </c>
      <c r="W87" s="8" t="str">
        <f>VLOOKUP(MID(P87,3,1),DATA!$D$2:$E$16,2,FALSE)</f>
        <v>Medium Offset</v>
      </c>
      <c r="X87" s="68">
        <v>23</v>
      </c>
      <c r="Y87" s="9" t="s">
        <v>39</v>
      </c>
      <c r="Z87" s="68"/>
      <c r="AA87" s="8" t="s">
        <v>71</v>
      </c>
      <c r="AB87" s="68" t="s">
        <v>1803</v>
      </c>
      <c r="AC87" s="68"/>
    </row>
    <row r="88" spans="1:29" x14ac:dyDescent="0.25">
      <c r="A88" s="68" t="s">
        <v>114</v>
      </c>
      <c r="B88" s="68" t="s">
        <v>34</v>
      </c>
      <c r="C88" s="59" t="str">
        <f>VLOOKUP(MID(E88,1,2),DATA!$B$2:$C$10,2,FALSE)</f>
        <v>FF10</v>
      </c>
      <c r="D88" s="8" t="str">
        <f>VLOOKUP(MID(E88,13,2),DATA!$M$2:$N$16,2,FALSE)</f>
        <v>Liquid Metal</v>
      </c>
      <c r="E88" s="66" t="s">
        <v>104</v>
      </c>
      <c r="F88" s="18" cm="1">
        <f t="array" ref="F88">SUMPRODUCT(1*('All Skus'!$C$2:$C$951=$E88),'All Skus'!$D$2:$D$951)</f>
        <v>23</v>
      </c>
      <c r="G88" s="12" t="str">
        <f>VLOOKUP(MID(E88,4,1),DATA!$F$2:$G$16,2,FALSE)</f>
        <v>20"</v>
      </c>
      <c r="H88" s="12" t="str">
        <f>VLOOKUP(MID(E88,5,3),DATA!$H$2:$I$16,2,FALSE)</f>
        <v>8.5"</v>
      </c>
      <c r="I88" s="12" t="str">
        <f t="shared" si="12"/>
        <v>30</v>
      </c>
      <c r="J88" s="12" t="str">
        <f>VLOOKUP(MID(E88,10,3),DATA!$J$2:$L$16,2,FALSE)</f>
        <v>5x120</v>
      </c>
      <c r="K88" s="12">
        <f>VLOOKUP(MID(E88,10,3),DATA!$J$2:$L$16,3,FALSE)</f>
        <v>72.599999999999994</v>
      </c>
      <c r="L88" s="8" t="str">
        <f>VLOOKUP(MID(E88,3,1),DATA!$D$2:$E$16,2,FALSE)</f>
        <v>Medium Offset</v>
      </c>
      <c r="N88" s="9" t="s">
        <v>39</v>
      </c>
      <c r="O88" s="60" t="str">
        <f>VLOOKUP(MID(P88,1,2),DATA!$B$2:$C$10,2,FALSE)</f>
        <v>FF10</v>
      </c>
      <c r="P88" s="66" t="s">
        <v>104</v>
      </c>
      <c r="Q88" s="18" cm="1">
        <f t="array" ref="Q88">SUMPRODUCT(1*('All Skus'!$C$2:$C$951=$P88),'All Skus'!$D$2:$D$951)</f>
        <v>23</v>
      </c>
      <c r="R88" s="12" t="str">
        <f>VLOOKUP(MID(P88,4,1),DATA!$F$2:$G$16,2,FALSE)</f>
        <v>20"</v>
      </c>
      <c r="S88" s="12" t="str">
        <f>VLOOKUP(MID(P88,5,3),DATA!$H$2:$I$16,2,FALSE)</f>
        <v>8.5"</v>
      </c>
      <c r="T88" s="12" t="str">
        <f t="shared" si="13"/>
        <v>30</v>
      </c>
      <c r="U88" s="12" t="str">
        <f>VLOOKUP(MID(P88,10,3),DATA!$J$2:$L$16,2,FALSE)</f>
        <v>5x120</v>
      </c>
      <c r="V88" s="12">
        <f>VLOOKUP(MID(P88,10,3),DATA!$J$2:$L$16,3,FALSE)</f>
        <v>72.599999999999994</v>
      </c>
      <c r="W88" s="8" t="str">
        <f>VLOOKUP(MID(P88,3,1),DATA!$D$2:$E$16,2,FALSE)</f>
        <v>Medium Offset</v>
      </c>
      <c r="X88" s="68"/>
      <c r="Y88" s="9" t="s">
        <v>39</v>
      </c>
      <c r="Z88" s="68"/>
      <c r="AA88" s="8" t="s">
        <v>71</v>
      </c>
      <c r="AB88" s="68" t="s">
        <v>1804</v>
      </c>
      <c r="AC88" s="68"/>
    </row>
    <row r="89" spans="1:29" x14ac:dyDescent="0.25">
      <c r="A89" s="8" t="s">
        <v>1878</v>
      </c>
      <c r="B89" s="8" t="s">
        <v>1877</v>
      </c>
      <c r="C89" s="59" t="str">
        <f>VLOOKUP(MID(E89,1,2),DATA!$B$2:$C$10,2,FALSE)</f>
        <v>FF04</v>
      </c>
      <c r="D89" s="8" t="str">
        <f>VLOOKUP(MID(E89,13,2),DATA!$M$2:$N$16,2,FALSE)</f>
        <v>Liquid Metal</v>
      </c>
      <c r="E89" s="66" t="s">
        <v>339</v>
      </c>
      <c r="F89" s="18" cm="1">
        <f t="array" ref="F89">SUMPRODUCT(1*('All Skus'!$C$2:$C$951=$E89),'All Skus'!$D$2:$D$951)</f>
        <v>2</v>
      </c>
      <c r="G89" s="12" t="str">
        <f>VLOOKUP(MID(E89,4,1),DATA!$F$2:$G$16,2,FALSE)</f>
        <v>20"</v>
      </c>
      <c r="H89" s="12" t="str">
        <f>VLOOKUP(MID(E89,5,3),DATA!$H$2:$I$16,2,FALSE)</f>
        <v>8.5"</v>
      </c>
      <c r="I89" s="12" t="str">
        <f t="shared" si="12"/>
        <v>30</v>
      </c>
      <c r="J89" s="12" t="str">
        <f>VLOOKUP(MID(E89,10,3),DATA!$J$2:$L$16,2,FALSE)</f>
        <v>5x120</v>
      </c>
      <c r="K89" s="12">
        <f>VLOOKUP(MID(E89,10,3),DATA!$J$2:$L$16,3,FALSE)</f>
        <v>72.599999999999994</v>
      </c>
      <c r="L89" s="8" t="str">
        <f>VLOOKUP(MID(E89,3,1),DATA!$D$2:$E$16,2,FALSE)</f>
        <v>Medium Offset</v>
      </c>
      <c r="M89" s="8">
        <v>23</v>
      </c>
      <c r="N89" s="9" t="s">
        <v>188</v>
      </c>
      <c r="O89" s="60" t="str">
        <f>VLOOKUP(MID(P89,1,2),DATA!$B$2:$C$10,2,FALSE)</f>
        <v>FF04</v>
      </c>
      <c r="P89" s="66" t="s">
        <v>332</v>
      </c>
      <c r="Q89" s="18" cm="1">
        <f t="array" ref="Q89">SUMPRODUCT(1*('All Skus'!$C$2:$C$951=$P89),'All Skus'!$D$2:$D$951)</f>
        <v>12</v>
      </c>
      <c r="R89" s="12" t="str">
        <f>VLOOKUP(MID(P89,4,1),DATA!$F$2:$G$16,2,FALSE)</f>
        <v>20"</v>
      </c>
      <c r="S89" s="12" t="str">
        <f>VLOOKUP(MID(P89,5,3),DATA!$H$2:$I$16,2,FALSE)</f>
        <v>10.0"</v>
      </c>
      <c r="T89" s="12" t="str">
        <f t="shared" si="13"/>
        <v>40</v>
      </c>
      <c r="U89" s="12" t="str">
        <f>VLOOKUP(MID(P89,10,3),DATA!$J$2:$L$16,2,FALSE)</f>
        <v>5x120</v>
      </c>
      <c r="V89" s="12">
        <f>VLOOKUP(MID(P89,10,3),DATA!$J$2:$L$16,3,FALSE)</f>
        <v>72.599999999999994</v>
      </c>
      <c r="W89" s="8" t="str">
        <f>VLOOKUP(MID(P89,3,1),DATA!$D$2:$E$16,2,FALSE)</f>
        <v>Medium Offset</v>
      </c>
      <c r="X89" s="8">
        <v>25.2</v>
      </c>
      <c r="Y89" s="9" t="s">
        <v>189</v>
      </c>
      <c r="AA89" s="8" t="s">
        <v>71</v>
      </c>
      <c r="AB89" s="8" t="s">
        <v>1806</v>
      </c>
    </row>
    <row r="90" spans="1:29" x14ac:dyDescent="0.25">
      <c r="A90" s="8" t="s">
        <v>1879</v>
      </c>
      <c r="B90" s="8" t="s">
        <v>1843</v>
      </c>
      <c r="C90" s="59" t="str">
        <f>VLOOKUP(MID(E90,1,2),DATA!$B$2:$C$10,2,FALSE)</f>
        <v>FF01</v>
      </c>
      <c r="D90" s="8" t="str">
        <f>VLOOKUP(MID(E90,13,2),DATA!$M$2:$N$16,2,FALSE)</f>
        <v>Tarmac</v>
      </c>
      <c r="E90" s="66" t="s">
        <v>159</v>
      </c>
      <c r="F90" s="18" cm="1">
        <f t="array" ref="F90">SUMPRODUCT(1*('All Skus'!$C$2:$C$951=$E90),'All Skus'!$D$2:$D$951)</f>
        <v>0</v>
      </c>
      <c r="G90" s="12" t="str">
        <f>VLOOKUP(MID(E90,4,1),DATA!$F$2:$G$16,2,FALSE)</f>
        <v>20"</v>
      </c>
      <c r="H90" s="12" t="str">
        <f>VLOOKUP(MID(E90,5,3),DATA!$H$2:$I$16,2,FALSE)</f>
        <v>9.0"</v>
      </c>
      <c r="I90" s="12" t="str">
        <f t="shared" si="12"/>
        <v>25</v>
      </c>
      <c r="J90" s="12" t="str">
        <f>VLOOKUP(MID(E90,10,3),DATA!$J$2:$L$16,2,FALSE)</f>
        <v>5x112</v>
      </c>
      <c r="K90" s="12">
        <f>VLOOKUP(MID(E90,10,3),DATA!$J$2:$L$16,3,FALSE)</f>
        <v>66.56</v>
      </c>
      <c r="L90" s="8" t="str">
        <f>VLOOKUP(MID(E90,3,1),DATA!$D$2:$E$16,2,FALSE)</f>
        <v>Medium Offset</v>
      </c>
      <c r="M90" s="8">
        <v>25.8</v>
      </c>
      <c r="N90" s="9" t="s">
        <v>109</v>
      </c>
      <c r="O90" s="60" t="str">
        <f>VLOOKUP(MID(P90,1,2),DATA!$B$2:$C$10,2,FALSE)</f>
        <v>FF01</v>
      </c>
      <c r="P90" s="66" t="s">
        <v>159</v>
      </c>
      <c r="Q90" s="18" cm="1">
        <f t="array" ref="Q90">SUMPRODUCT(1*('All Skus'!$C$2:$C$951=$P90),'All Skus'!$D$2:$D$951)</f>
        <v>0</v>
      </c>
      <c r="R90" s="12" t="str">
        <f>VLOOKUP(MID(P90,4,1),DATA!$F$2:$G$16,2,FALSE)</f>
        <v>20"</v>
      </c>
      <c r="S90" s="12" t="str">
        <f>VLOOKUP(MID(P90,5,3),DATA!$H$2:$I$16,2,FALSE)</f>
        <v>9.0"</v>
      </c>
      <c r="T90" s="12" t="str">
        <f t="shared" si="13"/>
        <v>25</v>
      </c>
      <c r="U90" s="12" t="str">
        <f>VLOOKUP(MID(P90,10,3),DATA!$J$2:$L$16,2,FALSE)</f>
        <v>5x112</v>
      </c>
      <c r="V90" s="12">
        <f>VLOOKUP(MID(P90,10,3),DATA!$J$2:$L$16,3,FALSE)</f>
        <v>66.56</v>
      </c>
      <c r="W90" s="8" t="str">
        <f>VLOOKUP(MID(P90,3,1),DATA!$D$2:$E$16,2,FALSE)</f>
        <v>Medium Offset</v>
      </c>
      <c r="X90" s="8">
        <v>25.8</v>
      </c>
      <c r="Y90" s="9" t="s">
        <v>109</v>
      </c>
      <c r="AA90" s="8" t="s">
        <v>71</v>
      </c>
      <c r="AB90" s="8" t="s">
        <v>1804</v>
      </c>
    </row>
    <row r="91" spans="1:29" x14ac:dyDescent="0.25">
      <c r="A91" s="8" t="s">
        <v>1879</v>
      </c>
      <c r="B91" s="8" t="s">
        <v>1843</v>
      </c>
      <c r="C91" s="59" t="str">
        <f>VLOOKUP(MID(E91,1,2),DATA!$B$2:$C$10,2,FALSE)</f>
        <v>FF01</v>
      </c>
      <c r="D91" s="8" t="str">
        <f>VLOOKUP(MID(E91,13,2),DATA!$M$2:$N$16,2,FALSE)</f>
        <v>Tarmac</v>
      </c>
      <c r="E91" s="66" t="s">
        <v>159</v>
      </c>
      <c r="F91" s="18" cm="1">
        <f t="array" ref="F91">SUMPRODUCT(1*('All Skus'!$C$2:$C$951=$E91),'All Skus'!$D$2:$D$951)</f>
        <v>0</v>
      </c>
      <c r="G91" s="12" t="str">
        <f>VLOOKUP(MID(E91,4,1),DATA!$F$2:$G$16,2,FALSE)</f>
        <v>20"</v>
      </c>
      <c r="H91" s="12" t="str">
        <f>VLOOKUP(MID(E91,5,3),DATA!$H$2:$I$16,2,FALSE)</f>
        <v>9.0"</v>
      </c>
      <c r="I91" s="12" t="str">
        <f t="shared" si="12"/>
        <v>25</v>
      </c>
      <c r="J91" s="12" t="str">
        <f>VLOOKUP(MID(E91,10,3),DATA!$J$2:$L$16,2,FALSE)</f>
        <v>5x112</v>
      </c>
      <c r="K91" s="12">
        <f>VLOOKUP(MID(E91,10,3),DATA!$J$2:$L$16,3,FALSE)</f>
        <v>66.56</v>
      </c>
      <c r="L91" s="8" t="str">
        <f>VLOOKUP(MID(E91,3,1),DATA!$D$2:$E$16,2,FALSE)</f>
        <v>Medium Offset</v>
      </c>
      <c r="M91" s="8">
        <v>25.8</v>
      </c>
      <c r="N91" s="9" t="s">
        <v>109</v>
      </c>
      <c r="O91" s="60" t="str">
        <f>VLOOKUP(MID(P91,1,2),DATA!$B$2:$C$10,2,FALSE)</f>
        <v>FF01</v>
      </c>
      <c r="P91" s="66" t="s">
        <v>155</v>
      </c>
      <c r="Q91" s="18" cm="1">
        <f t="array" ref="Q91">SUMPRODUCT(1*('All Skus'!$C$2:$C$951=$P91),'All Skus'!$D$2:$D$951)</f>
        <v>1</v>
      </c>
      <c r="R91" s="12" t="str">
        <f>VLOOKUP(MID(P91,4,1),DATA!$F$2:$G$16,2,FALSE)</f>
        <v>20"</v>
      </c>
      <c r="S91" s="12" t="str">
        <f>VLOOKUP(MID(P91,5,3),DATA!$H$2:$I$16,2,FALSE)</f>
        <v>10.5"</v>
      </c>
      <c r="T91" s="12" t="str">
        <f t="shared" si="13"/>
        <v>35</v>
      </c>
      <c r="U91" s="12" t="str">
        <f>VLOOKUP(MID(P91,10,3),DATA!$J$2:$L$16,2,FALSE)</f>
        <v>5x112</v>
      </c>
      <c r="V91" s="12">
        <f>VLOOKUP(MID(P91,10,3),DATA!$J$2:$L$16,3,FALSE)</f>
        <v>66.56</v>
      </c>
      <c r="W91" s="8" t="str">
        <f>VLOOKUP(MID(P91,3,1),DATA!$D$2:$E$16,2,FALSE)</f>
        <v>Medium Offset</v>
      </c>
      <c r="X91" s="8">
        <v>28</v>
      </c>
      <c r="Y91" s="9" t="s">
        <v>110</v>
      </c>
      <c r="AA91" s="8" t="s">
        <v>71</v>
      </c>
      <c r="AB91" s="8" t="s">
        <v>1804</v>
      </c>
    </row>
    <row r="92" spans="1:29" x14ac:dyDescent="0.25">
      <c r="A92" s="8" t="s">
        <v>1879</v>
      </c>
      <c r="B92" s="8" t="s">
        <v>1843</v>
      </c>
      <c r="C92" s="59" t="str">
        <f>VLOOKUP(MID(E92,1,2),DATA!$B$2:$C$10,2,FALSE)</f>
        <v>FF04</v>
      </c>
      <c r="D92" s="8" t="str">
        <f>VLOOKUP(MID(E92,13,2),DATA!$M$2:$N$16,2,FALSE)</f>
        <v>Liquid Metal</v>
      </c>
      <c r="E92" s="66" t="s">
        <v>304</v>
      </c>
      <c r="F92" s="18" cm="1">
        <f t="array" ref="F92">SUMPRODUCT(1*('All Skus'!$C$2:$C$951=$E92),'All Skus'!$D$2:$D$951)</f>
        <v>9</v>
      </c>
      <c r="G92" s="12" t="str">
        <f>VLOOKUP(MID(E92,4,1),DATA!$F$2:$G$16,2,FALSE)</f>
        <v>20"</v>
      </c>
      <c r="H92" s="12" t="str">
        <f>VLOOKUP(MID(E92,5,3),DATA!$H$2:$I$16,2,FALSE)</f>
        <v>9.0"</v>
      </c>
      <c r="I92" s="12" t="str">
        <f t="shared" si="12"/>
        <v>25</v>
      </c>
      <c r="J92" s="12" t="str">
        <f>VLOOKUP(MID(E92,10,3),DATA!$J$2:$L$16,2,FALSE)</f>
        <v>5x112</v>
      </c>
      <c r="K92" s="12">
        <f>VLOOKUP(MID(E92,10,3),DATA!$J$2:$L$16,3,FALSE)</f>
        <v>66.56</v>
      </c>
      <c r="L92" s="8" t="str">
        <f>VLOOKUP(MID(E92,3,1),DATA!$D$2:$E$16,2,FALSE)</f>
        <v>Medium Offset</v>
      </c>
      <c r="M92" s="8">
        <v>24.8</v>
      </c>
      <c r="N92" s="9" t="s">
        <v>109</v>
      </c>
      <c r="O92" s="60" t="str">
        <f>VLOOKUP(MID(P92,1,2),DATA!$B$2:$C$10,2,FALSE)</f>
        <v>FF04</v>
      </c>
      <c r="P92" s="66" t="s">
        <v>304</v>
      </c>
      <c r="Q92" s="18" cm="1">
        <f t="array" ref="Q92">SUMPRODUCT(1*('All Skus'!$C$2:$C$951=$P92),'All Skus'!$D$2:$D$951)</f>
        <v>9</v>
      </c>
      <c r="R92" s="12" t="str">
        <f>VLOOKUP(MID(P92,4,1),DATA!$F$2:$G$16,2,FALSE)</f>
        <v>20"</v>
      </c>
      <c r="S92" s="12" t="str">
        <f>VLOOKUP(MID(P92,5,3),DATA!$H$2:$I$16,2,FALSE)</f>
        <v>9.0"</v>
      </c>
      <c r="T92" s="12" t="str">
        <f t="shared" si="13"/>
        <v>25</v>
      </c>
      <c r="U92" s="12" t="str">
        <f>VLOOKUP(MID(P92,10,3),DATA!$J$2:$L$16,2,FALSE)</f>
        <v>5x112</v>
      </c>
      <c r="V92" s="12">
        <f>VLOOKUP(MID(P92,10,3),DATA!$J$2:$L$16,3,FALSE)</f>
        <v>66.56</v>
      </c>
      <c r="W92" s="8" t="str">
        <f>VLOOKUP(MID(P92,3,1),DATA!$D$2:$E$16,2,FALSE)</f>
        <v>Medium Offset</v>
      </c>
      <c r="X92" s="8">
        <v>24.8</v>
      </c>
      <c r="Y92" s="9" t="s">
        <v>109</v>
      </c>
      <c r="AA92" s="8" t="s">
        <v>71</v>
      </c>
      <c r="AB92" s="8" t="s">
        <v>1804</v>
      </c>
    </row>
    <row r="93" spans="1:29" x14ac:dyDescent="0.25">
      <c r="A93" s="8" t="s">
        <v>1879</v>
      </c>
      <c r="B93" s="8" t="s">
        <v>1843</v>
      </c>
      <c r="C93" s="59" t="str">
        <f>VLOOKUP(MID(E93,1,2),DATA!$B$2:$C$10,2,FALSE)</f>
        <v>FF04</v>
      </c>
      <c r="D93" s="8" t="str">
        <f>VLOOKUP(MID(E93,13,2),DATA!$M$2:$N$16,2,FALSE)</f>
        <v>Liquid Metal</v>
      </c>
      <c r="E93" s="66" t="s">
        <v>304</v>
      </c>
      <c r="F93" s="18" cm="1">
        <f t="array" ref="F93">SUMPRODUCT(1*('All Skus'!$C$2:$C$951=$E93),'All Skus'!$D$2:$D$951)</f>
        <v>9</v>
      </c>
      <c r="G93" s="12" t="str">
        <f>VLOOKUP(MID(E93,4,1),DATA!$F$2:$G$16,2,FALSE)</f>
        <v>20"</v>
      </c>
      <c r="H93" s="12" t="str">
        <f>VLOOKUP(MID(E93,5,3),DATA!$H$2:$I$16,2,FALSE)</f>
        <v>9.0"</v>
      </c>
      <c r="I93" s="12" t="str">
        <f t="shared" si="12"/>
        <v>25</v>
      </c>
      <c r="J93" s="12" t="str">
        <f>VLOOKUP(MID(E93,10,3),DATA!$J$2:$L$16,2,FALSE)</f>
        <v>5x112</v>
      </c>
      <c r="K93" s="12">
        <f>VLOOKUP(MID(E93,10,3),DATA!$J$2:$L$16,3,FALSE)</f>
        <v>66.56</v>
      </c>
      <c r="L93" s="8" t="str">
        <f>VLOOKUP(MID(E93,3,1),DATA!$D$2:$E$16,2,FALSE)</f>
        <v>Medium Offset</v>
      </c>
      <c r="M93" s="8">
        <v>24.8</v>
      </c>
      <c r="N93" s="9" t="s">
        <v>109</v>
      </c>
      <c r="O93" s="60" t="str">
        <f>VLOOKUP(MID(P93,1,2),DATA!$B$2:$C$10,2,FALSE)</f>
        <v>FF04</v>
      </c>
      <c r="P93" s="66" t="s">
        <v>302</v>
      </c>
      <c r="Q93" s="18" cm="1">
        <f t="array" ref="Q93">SUMPRODUCT(1*('All Skus'!$C$2:$C$951=$P93),'All Skus'!$D$2:$D$951)</f>
        <v>1</v>
      </c>
      <c r="R93" s="12" t="str">
        <f>VLOOKUP(MID(P93,4,1),DATA!$F$2:$G$16,2,FALSE)</f>
        <v>20"</v>
      </c>
      <c r="S93" s="12" t="str">
        <f>VLOOKUP(MID(P93,5,3),DATA!$H$2:$I$16,2,FALSE)</f>
        <v>10.5"</v>
      </c>
      <c r="T93" s="12" t="str">
        <f t="shared" si="13"/>
        <v>35</v>
      </c>
      <c r="U93" s="12" t="str">
        <f>VLOOKUP(MID(P93,10,3),DATA!$J$2:$L$16,2,FALSE)</f>
        <v>5x112</v>
      </c>
      <c r="V93" s="12">
        <f>VLOOKUP(MID(P93,10,3),DATA!$J$2:$L$16,3,FALSE)</f>
        <v>66.56</v>
      </c>
      <c r="W93" s="8" t="str">
        <f>VLOOKUP(MID(P93,3,1),DATA!$D$2:$E$16,2,FALSE)</f>
        <v>Medium Offset</v>
      </c>
      <c r="X93" s="8">
        <v>26.2</v>
      </c>
      <c r="Y93" s="9" t="s">
        <v>110</v>
      </c>
      <c r="AA93" s="8" t="s">
        <v>71</v>
      </c>
      <c r="AB93" s="8" t="s">
        <v>1804</v>
      </c>
    </row>
    <row r="94" spans="1:29" x14ac:dyDescent="0.25">
      <c r="A94" s="8" t="s">
        <v>1879</v>
      </c>
      <c r="B94" s="8" t="s">
        <v>1843</v>
      </c>
      <c r="C94" s="59" t="str">
        <f>VLOOKUP(MID(E94,1,2),DATA!$B$2:$C$10,2,FALSE)</f>
        <v>FF04</v>
      </c>
      <c r="D94" s="8" t="str">
        <f>VLOOKUP(MID(E94,13,2),DATA!$M$2:$N$16,2,FALSE)</f>
        <v>Tarmac</v>
      </c>
      <c r="E94" s="66" t="s">
        <v>303</v>
      </c>
      <c r="F94" s="18" cm="1">
        <f t="array" ref="F94">SUMPRODUCT(1*('All Skus'!$C$2:$C$951=$E94),'All Skus'!$D$2:$D$951)</f>
        <v>7</v>
      </c>
      <c r="G94" s="12" t="str">
        <f>VLOOKUP(MID(E94,4,1),DATA!$F$2:$G$16,2,FALSE)</f>
        <v>20"</v>
      </c>
      <c r="H94" s="12" t="str">
        <f>VLOOKUP(MID(E94,5,3),DATA!$H$2:$I$16,2,FALSE)</f>
        <v>9.0"</v>
      </c>
      <c r="I94" s="12" t="str">
        <f t="shared" si="12"/>
        <v>25</v>
      </c>
      <c r="J94" s="12" t="str">
        <f>VLOOKUP(MID(E94,10,3),DATA!$J$2:$L$16,2,FALSE)</f>
        <v>5x112</v>
      </c>
      <c r="K94" s="12">
        <f>VLOOKUP(MID(E94,10,3),DATA!$J$2:$L$16,3,FALSE)</f>
        <v>66.56</v>
      </c>
      <c r="L94" s="8" t="str">
        <f>VLOOKUP(MID(E94,3,1),DATA!$D$2:$E$16,2,FALSE)</f>
        <v>Medium Offset</v>
      </c>
      <c r="M94" s="8">
        <v>24.8</v>
      </c>
      <c r="N94" s="9" t="s">
        <v>109</v>
      </c>
      <c r="O94" s="60" t="str">
        <f>VLOOKUP(MID(P94,1,2),DATA!$B$2:$C$10,2,FALSE)</f>
        <v>FF04</v>
      </c>
      <c r="P94" s="66" t="s">
        <v>303</v>
      </c>
      <c r="Q94" s="18" cm="1">
        <f t="array" ref="Q94">SUMPRODUCT(1*('All Skus'!$C$2:$C$951=$P94),'All Skus'!$D$2:$D$951)</f>
        <v>7</v>
      </c>
      <c r="R94" s="12" t="str">
        <f>VLOOKUP(MID(P94,4,1),DATA!$F$2:$G$16,2,FALSE)</f>
        <v>20"</v>
      </c>
      <c r="S94" s="12" t="str">
        <f>VLOOKUP(MID(P94,5,3),DATA!$H$2:$I$16,2,FALSE)</f>
        <v>9.0"</v>
      </c>
      <c r="T94" s="12" t="str">
        <f t="shared" si="13"/>
        <v>25</v>
      </c>
      <c r="U94" s="12" t="str">
        <f>VLOOKUP(MID(P94,10,3),DATA!$J$2:$L$16,2,FALSE)</f>
        <v>5x112</v>
      </c>
      <c r="V94" s="12">
        <f>VLOOKUP(MID(P94,10,3),DATA!$J$2:$L$16,3,FALSE)</f>
        <v>66.56</v>
      </c>
      <c r="W94" s="8" t="str">
        <f>VLOOKUP(MID(P94,3,1),DATA!$D$2:$E$16,2,FALSE)</f>
        <v>Medium Offset</v>
      </c>
      <c r="X94" s="8">
        <v>24.8</v>
      </c>
      <c r="Y94" s="9" t="s">
        <v>109</v>
      </c>
      <c r="AA94" s="8" t="s">
        <v>71</v>
      </c>
      <c r="AB94" s="8" t="s">
        <v>1804</v>
      </c>
    </row>
    <row r="95" spans="1:29" x14ac:dyDescent="0.25">
      <c r="A95" s="68" t="s">
        <v>1879</v>
      </c>
      <c r="B95" s="68" t="s">
        <v>1843</v>
      </c>
      <c r="C95" s="59" t="str">
        <f>VLOOKUP(MID(E95,1,2),DATA!$B$2:$C$10,2,FALSE)</f>
        <v>FF04</v>
      </c>
      <c r="D95" s="8" t="str">
        <f>VLOOKUP(MID(E95,13,2),DATA!$M$2:$N$16,2,FALSE)</f>
        <v>Tarmac</v>
      </c>
      <c r="E95" s="66" t="s">
        <v>303</v>
      </c>
      <c r="F95" s="18" cm="1">
        <f t="array" ref="F95">SUMPRODUCT(1*('All Skus'!$C$2:$C$951=$E95),'All Skus'!$D$2:$D$951)</f>
        <v>7</v>
      </c>
      <c r="G95" s="12" t="str">
        <f>VLOOKUP(MID(E95,4,1),DATA!$F$2:$G$16,2,FALSE)</f>
        <v>20"</v>
      </c>
      <c r="H95" s="12" t="str">
        <f>VLOOKUP(MID(E95,5,3),DATA!$H$2:$I$16,2,FALSE)</f>
        <v>9.0"</v>
      </c>
      <c r="I95" s="12" t="str">
        <f t="shared" si="12"/>
        <v>25</v>
      </c>
      <c r="J95" s="12" t="str">
        <f>VLOOKUP(MID(E95,10,3),DATA!$J$2:$L$16,2,FALSE)</f>
        <v>5x112</v>
      </c>
      <c r="K95" s="12">
        <f>VLOOKUP(MID(E95,10,3),DATA!$J$2:$L$16,3,FALSE)</f>
        <v>66.56</v>
      </c>
      <c r="L95" s="8" t="str">
        <f>VLOOKUP(MID(E95,3,1),DATA!$D$2:$E$16,2,FALSE)</f>
        <v>Medium Offset</v>
      </c>
      <c r="M95" s="8">
        <v>24.8</v>
      </c>
      <c r="N95" s="9" t="s">
        <v>109</v>
      </c>
      <c r="O95" s="60" t="str">
        <f>VLOOKUP(MID(P95,1,2),DATA!$B$2:$C$10,2,FALSE)</f>
        <v>FF04</v>
      </c>
      <c r="P95" s="66" t="s">
        <v>301</v>
      </c>
      <c r="Q95" s="18" cm="1">
        <f t="array" ref="Q95">SUMPRODUCT(1*('All Skus'!$C$2:$C$951=$P95),'All Skus'!$D$2:$D$951)</f>
        <v>28</v>
      </c>
      <c r="R95" s="12" t="str">
        <f>VLOOKUP(MID(P95,4,1),DATA!$F$2:$G$16,2,FALSE)</f>
        <v>20"</v>
      </c>
      <c r="S95" s="12" t="str">
        <f>VLOOKUP(MID(P95,5,3),DATA!$H$2:$I$16,2,FALSE)</f>
        <v>10.5"</v>
      </c>
      <c r="T95" s="12" t="str">
        <f t="shared" si="13"/>
        <v>35</v>
      </c>
      <c r="U95" s="12" t="str">
        <f>VLOOKUP(MID(P95,10,3),DATA!$J$2:$L$16,2,FALSE)</f>
        <v>5x112</v>
      </c>
      <c r="V95" s="12">
        <f>VLOOKUP(MID(P95,10,3),DATA!$J$2:$L$16,3,FALSE)</f>
        <v>66.56</v>
      </c>
      <c r="W95" s="8" t="str">
        <f>VLOOKUP(MID(P95,3,1),DATA!$D$2:$E$16,2,FALSE)</f>
        <v>Medium Offset</v>
      </c>
      <c r="X95" s="68">
        <v>26.2</v>
      </c>
      <c r="Y95" s="9" t="s">
        <v>110</v>
      </c>
      <c r="Z95" s="68"/>
      <c r="AA95" s="8" t="s">
        <v>71</v>
      </c>
      <c r="AB95" s="68" t="s">
        <v>1804</v>
      </c>
      <c r="AC95" s="68"/>
    </row>
    <row r="96" spans="1:29" x14ac:dyDescent="0.25">
      <c r="A96" s="8" t="s">
        <v>1879</v>
      </c>
      <c r="B96" s="8" t="s">
        <v>1843</v>
      </c>
      <c r="C96" s="59" t="str">
        <f>VLOOKUP(MID(E96,1,2),DATA!$B$2:$C$10,2,FALSE)</f>
        <v>FF10</v>
      </c>
      <c r="D96" s="8" t="str">
        <f>VLOOKUP(MID(E96,13,2),DATA!$M$2:$N$16,2,FALSE)</f>
        <v>Liquid Metal</v>
      </c>
      <c r="E96" s="66" t="s">
        <v>29</v>
      </c>
      <c r="F96" s="18" cm="1">
        <f t="array" ref="F96">SUMPRODUCT(1*('All Skus'!$C$2:$C$951=$E96),'All Skus'!$D$2:$D$951)</f>
        <v>8</v>
      </c>
      <c r="G96" s="12" t="str">
        <f>VLOOKUP(MID(E96,4,1),DATA!$F$2:$G$16,2,FALSE)</f>
        <v>20"</v>
      </c>
      <c r="H96" s="12" t="str">
        <f>VLOOKUP(MID(E96,5,3),DATA!$H$2:$I$16,2,FALSE)</f>
        <v>9.0"</v>
      </c>
      <c r="I96" s="12" t="str">
        <f t="shared" si="12"/>
        <v>25</v>
      </c>
      <c r="J96" s="12" t="str">
        <f>VLOOKUP(MID(E96,10,3),DATA!$J$2:$L$16,2,FALSE)</f>
        <v>5x112</v>
      </c>
      <c r="K96" s="12">
        <f>VLOOKUP(MID(E96,10,3),DATA!$J$2:$L$16,3,FALSE)</f>
        <v>66.56</v>
      </c>
      <c r="L96" s="8" t="str">
        <f>VLOOKUP(MID(E96,3,1),DATA!$D$2:$E$16,2,FALSE)</f>
        <v>Medium Offset</v>
      </c>
      <c r="N96" s="9" t="s">
        <v>109</v>
      </c>
      <c r="O96" s="60" t="str">
        <f>VLOOKUP(MID(P96,1,2),DATA!$B$2:$C$10,2,FALSE)</f>
        <v>FF10</v>
      </c>
      <c r="P96" s="66" t="s">
        <v>29</v>
      </c>
      <c r="Q96" s="18" cm="1">
        <f t="array" ref="Q96">SUMPRODUCT(1*('All Skus'!$C$2:$C$951=$P96),'All Skus'!$D$2:$D$951)</f>
        <v>8</v>
      </c>
      <c r="R96" s="12" t="str">
        <f>VLOOKUP(MID(P96,4,1),DATA!$F$2:$G$16,2,FALSE)</f>
        <v>20"</v>
      </c>
      <c r="S96" s="12" t="str">
        <f>VLOOKUP(MID(P96,5,3),DATA!$H$2:$I$16,2,FALSE)</f>
        <v>9.0"</v>
      </c>
      <c r="T96" s="12" t="str">
        <f t="shared" si="13"/>
        <v>25</v>
      </c>
      <c r="U96" s="12" t="str">
        <f>VLOOKUP(MID(P96,10,3),DATA!$J$2:$L$16,2,FALSE)</f>
        <v>5x112</v>
      </c>
      <c r="V96" s="12">
        <f>VLOOKUP(MID(P96,10,3),DATA!$J$2:$L$16,3,FALSE)</f>
        <v>66.56</v>
      </c>
      <c r="W96" s="8" t="str">
        <f>VLOOKUP(MID(P96,3,1),DATA!$D$2:$E$16,2,FALSE)</f>
        <v>Medium Offset</v>
      </c>
      <c r="Y96" s="9" t="s">
        <v>109</v>
      </c>
      <c r="AA96" s="8" t="s">
        <v>71</v>
      </c>
      <c r="AB96" s="8" t="s">
        <v>1804</v>
      </c>
    </row>
    <row r="97" spans="1:29" x14ac:dyDescent="0.25">
      <c r="A97" s="8" t="s">
        <v>1879</v>
      </c>
      <c r="B97" s="8" t="s">
        <v>1843</v>
      </c>
      <c r="C97" s="59" t="str">
        <f>VLOOKUP(MID(E97,1,2),DATA!$B$2:$C$10,2,FALSE)</f>
        <v>FF10</v>
      </c>
      <c r="D97" s="8" t="str">
        <f>VLOOKUP(MID(E97,13,2),DATA!$M$2:$N$16,2,FALSE)</f>
        <v>Liquid Metal</v>
      </c>
      <c r="E97" s="66" t="s">
        <v>29</v>
      </c>
      <c r="F97" s="18" cm="1">
        <f t="array" ref="F97">SUMPRODUCT(1*('All Skus'!$C$2:$C$951=$E97),'All Skus'!$D$2:$D$951)</f>
        <v>8</v>
      </c>
      <c r="G97" s="12" t="str">
        <f>VLOOKUP(MID(E97,4,1),DATA!$F$2:$G$16,2,FALSE)</f>
        <v>20"</v>
      </c>
      <c r="H97" s="12" t="str">
        <f>VLOOKUP(MID(E97,5,3),DATA!$H$2:$I$16,2,FALSE)</f>
        <v>9.0"</v>
      </c>
      <c r="I97" s="12" t="str">
        <f t="shared" si="12"/>
        <v>25</v>
      </c>
      <c r="J97" s="12" t="str">
        <f>VLOOKUP(MID(E97,10,3),DATA!$J$2:$L$16,2,FALSE)</f>
        <v>5x112</v>
      </c>
      <c r="K97" s="12">
        <f>VLOOKUP(MID(E97,10,3),DATA!$J$2:$L$16,3,FALSE)</f>
        <v>66.56</v>
      </c>
      <c r="L97" s="8" t="str">
        <f>VLOOKUP(MID(E97,3,1),DATA!$D$2:$E$16,2,FALSE)</f>
        <v>Medium Offset</v>
      </c>
      <c r="N97" s="9" t="s">
        <v>109</v>
      </c>
      <c r="O97" s="60" t="str">
        <f>VLOOKUP(MID(P97,1,2),DATA!$B$2:$C$10,2,FALSE)</f>
        <v>FF10</v>
      </c>
      <c r="P97" s="66" t="s">
        <v>32</v>
      </c>
      <c r="Q97" s="18" cm="1">
        <f t="array" ref="Q97">SUMPRODUCT(1*('All Skus'!$C$2:$C$951=$P97),'All Skus'!$D$2:$D$951)</f>
        <v>10</v>
      </c>
      <c r="R97" s="12" t="str">
        <f>VLOOKUP(MID(P97,4,1),DATA!$F$2:$G$16,2,FALSE)</f>
        <v>20"</v>
      </c>
      <c r="S97" s="12" t="str">
        <f>VLOOKUP(MID(P97,5,3),DATA!$H$2:$I$16,2,FALSE)</f>
        <v>10.5"</v>
      </c>
      <c r="T97" s="12" t="str">
        <f t="shared" si="13"/>
        <v>35</v>
      </c>
      <c r="U97" s="12" t="str">
        <f>VLOOKUP(MID(P97,10,3),DATA!$J$2:$L$16,2,FALSE)</f>
        <v>5x112</v>
      </c>
      <c r="V97" s="12">
        <f>VLOOKUP(MID(P97,10,3),DATA!$J$2:$L$16,3,FALSE)</f>
        <v>66.56</v>
      </c>
      <c r="W97" s="8" t="str">
        <f>VLOOKUP(MID(P97,3,1),DATA!$D$2:$E$16,2,FALSE)</f>
        <v>Medium Offset</v>
      </c>
      <c r="Y97" s="9" t="s">
        <v>110</v>
      </c>
      <c r="AA97" s="8" t="s">
        <v>71</v>
      </c>
      <c r="AB97" s="8" t="s">
        <v>1804</v>
      </c>
    </row>
    <row r="98" spans="1:29" x14ac:dyDescent="0.25">
      <c r="A98" s="8" t="s">
        <v>1879</v>
      </c>
      <c r="B98" s="8" t="s">
        <v>1843</v>
      </c>
      <c r="C98" s="59" t="str">
        <f>VLOOKUP(MID(E98,1,2),DATA!$B$2:$C$10,2,FALSE)</f>
        <v>FF10</v>
      </c>
      <c r="D98" s="8" t="str">
        <f>VLOOKUP(MID(E98,13,2),DATA!$M$2:$N$16,2,FALSE)</f>
        <v>Tarmac</v>
      </c>
      <c r="E98" s="66" t="s">
        <v>28</v>
      </c>
      <c r="F98" s="18" cm="1">
        <f t="array" ref="F98">SUMPRODUCT(1*('All Skus'!$C$2:$C$951=$E98),'All Skus'!$D$2:$D$951)</f>
        <v>24</v>
      </c>
      <c r="G98" s="12" t="str">
        <f>VLOOKUP(MID(E98,4,1),DATA!$F$2:$G$16,2,FALSE)</f>
        <v>20"</v>
      </c>
      <c r="H98" s="12" t="str">
        <f>VLOOKUP(MID(E98,5,3),DATA!$H$2:$I$16,2,FALSE)</f>
        <v>9.0"</v>
      </c>
      <c r="I98" s="12" t="str">
        <f t="shared" si="12"/>
        <v>25</v>
      </c>
      <c r="J98" s="12" t="str">
        <f>VLOOKUP(MID(E98,10,3),DATA!$J$2:$L$16,2,FALSE)</f>
        <v>5x112</v>
      </c>
      <c r="K98" s="12">
        <f>VLOOKUP(MID(E98,10,3),DATA!$J$2:$L$16,3,FALSE)</f>
        <v>66.56</v>
      </c>
      <c r="L98" s="8" t="str">
        <f>VLOOKUP(MID(E98,3,1),DATA!$D$2:$E$16,2,FALSE)</f>
        <v>Medium Offset</v>
      </c>
      <c r="N98" s="9" t="s">
        <v>109</v>
      </c>
      <c r="O98" s="60" t="str">
        <f>VLOOKUP(MID(P98,1,2),DATA!$B$2:$C$10,2,FALSE)</f>
        <v>FF10</v>
      </c>
      <c r="P98" s="66" t="s">
        <v>28</v>
      </c>
      <c r="Q98" s="18" cm="1">
        <f t="array" ref="Q98">SUMPRODUCT(1*('All Skus'!$C$2:$C$951=$P98),'All Skus'!$D$2:$D$951)</f>
        <v>24</v>
      </c>
      <c r="R98" s="12" t="str">
        <f>VLOOKUP(MID(P98,4,1),DATA!$F$2:$G$16,2,FALSE)</f>
        <v>20"</v>
      </c>
      <c r="S98" s="12" t="str">
        <f>VLOOKUP(MID(P98,5,3),DATA!$H$2:$I$16,2,FALSE)</f>
        <v>9.0"</v>
      </c>
      <c r="T98" s="12" t="str">
        <f t="shared" si="13"/>
        <v>25</v>
      </c>
      <c r="U98" s="12" t="str">
        <f>VLOOKUP(MID(P98,10,3),DATA!$J$2:$L$16,2,FALSE)</f>
        <v>5x112</v>
      </c>
      <c r="V98" s="12">
        <f>VLOOKUP(MID(P98,10,3),DATA!$J$2:$L$16,3,FALSE)</f>
        <v>66.56</v>
      </c>
      <c r="W98" s="8" t="str">
        <f>VLOOKUP(MID(P98,3,1),DATA!$D$2:$E$16,2,FALSE)</f>
        <v>Medium Offset</v>
      </c>
      <c r="Y98" s="9" t="s">
        <v>109</v>
      </c>
      <c r="AA98" s="8" t="s">
        <v>71</v>
      </c>
      <c r="AB98" s="8" t="s">
        <v>1804</v>
      </c>
    </row>
    <row r="99" spans="1:29" x14ac:dyDescent="0.25">
      <c r="A99" s="8" t="s">
        <v>1879</v>
      </c>
      <c r="B99" s="8" t="s">
        <v>1843</v>
      </c>
      <c r="C99" s="59" t="str">
        <f>VLOOKUP(MID(E99,1,2),DATA!$B$2:$C$10,2,FALSE)</f>
        <v>FF10</v>
      </c>
      <c r="D99" s="8" t="str">
        <f>VLOOKUP(MID(E99,13,2),DATA!$M$2:$N$16,2,FALSE)</f>
        <v>Tarmac</v>
      </c>
      <c r="E99" s="66" t="s">
        <v>28</v>
      </c>
      <c r="F99" s="18" cm="1">
        <f t="array" ref="F99">SUMPRODUCT(1*('All Skus'!$C$2:$C$951=$E99),'All Skus'!$D$2:$D$951)</f>
        <v>24</v>
      </c>
      <c r="G99" s="12" t="str">
        <f>VLOOKUP(MID(E99,4,1),DATA!$F$2:$G$16,2,FALSE)</f>
        <v>20"</v>
      </c>
      <c r="H99" s="12" t="str">
        <f>VLOOKUP(MID(E99,5,3),DATA!$H$2:$I$16,2,FALSE)</f>
        <v>9.0"</v>
      </c>
      <c r="I99" s="12" t="str">
        <f t="shared" si="12"/>
        <v>25</v>
      </c>
      <c r="J99" s="12" t="str">
        <f>VLOOKUP(MID(E99,10,3),DATA!$J$2:$L$16,2,FALSE)</f>
        <v>5x112</v>
      </c>
      <c r="K99" s="12">
        <f>VLOOKUP(MID(E99,10,3),DATA!$J$2:$L$16,3,FALSE)</f>
        <v>66.56</v>
      </c>
      <c r="L99" s="8" t="str">
        <f>VLOOKUP(MID(E99,3,1),DATA!$D$2:$E$16,2,FALSE)</f>
        <v>Medium Offset</v>
      </c>
      <c r="N99" s="9" t="s">
        <v>109</v>
      </c>
      <c r="O99" s="60" t="str">
        <f>VLOOKUP(MID(P99,1,2),DATA!$B$2:$C$10,2,FALSE)</f>
        <v>FF10</v>
      </c>
      <c r="P99" s="66" t="s">
        <v>31</v>
      </c>
      <c r="Q99" s="18" cm="1">
        <f t="array" ref="Q99">SUMPRODUCT(1*('All Skus'!$C$2:$C$951=$P99),'All Skus'!$D$2:$D$951)</f>
        <v>68</v>
      </c>
      <c r="R99" s="12" t="str">
        <f>VLOOKUP(MID(P99,4,1),DATA!$F$2:$G$16,2,FALSE)</f>
        <v>20"</v>
      </c>
      <c r="S99" s="12" t="str">
        <f>VLOOKUP(MID(P99,5,3),DATA!$H$2:$I$16,2,FALSE)</f>
        <v>10.5"</v>
      </c>
      <c r="T99" s="12" t="str">
        <f t="shared" si="13"/>
        <v>35</v>
      </c>
      <c r="U99" s="12" t="str">
        <f>VLOOKUP(MID(P99,10,3),DATA!$J$2:$L$16,2,FALSE)</f>
        <v>5x112</v>
      </c>
      <c r="V99" s="12">
        <f>VLOOKUP(MID(P99,10,3),DATA!$J$2:$L$16,3,FALSE)</f>
        <v>66.56</v>
      </c>
      <c r="W99" s="8" t="str">
        <f>VLOOKUP(MID(P99,3,1),DATA!$D$2:$E$16,2,FALSE)</f>
        <v>Medium Offset</v>
      </c>
      <c r="Y99" s="9" t="s">
        <v>110</v>
      </c>
      <c r="AA99" s="8" t="s">
        <v>71</v>
      </c>
      <c r="AB99" s="8" t="s">
        <v>1804</v>
      </c>
    </row>
    <row r="100" spans="1:29" x14ac:dyDescent="0.25">
      <c r="A100" s="8" t="s">
        <v>1879</v>
      </c>
      <c r="B100" s="8" t="s">
        <v>1843</v>
      </c>
      <c r="C100" s="59" t="str">
        <f>VLOOKUP(MID(E100,1,2),DATA!$B$2:$C$10,2,FALSE)</f>
        <v>FF11</v>
      </c>
      <c r="D100" s="8" t="str">
        <f>VLOOKUP(MID(E100,13,2),DATA!$M$2:$N$16,2,FALSE)</f>
        <v>Liquid Metal</v>
      </c>
      <c r="E100" s="66" t="s">
        <v>379</v>
      </c>
      <c r="F100" s="18" cm="1">
        <f t="array" ref="F100">SUMPRODUCT(1*('All Skus'!$C$2:$C$951=$E100),'All Skus'!$D$2:$D$951)</f>
        <v>5</v>
      </c>
      <c r="G100" s="12" t="str">
        <f>VLOOKUP(MID(E100,4,1),DATA!$F$2:$G$16,2,FALSE)</f>
        <v>20"</v>
      </c>
      <c r="H100" s="12" t="str">
        <f>VLOOKUP(MID(E100,5,3),DATA!$H$2:$I$16,2,FALSE)</f>
        <v>9.0"</v>
      </c>
      <c r="I100" s="12" t="str">
        <f t="shared" si="12"/>
        <v>25</v>
      </c>
      <c r="J100" s="12" t="str">
        <f>VLOOKUP(MID(E100,10,3),DATA!$J$2:$L$16,2,FALSE)</f>
        <v>5x112</v>
      </c>
      <c r="K100" s="12">
        <f>VLOOKUP(MID(E100,10,3),DATA!$J$2:$L$16,3,FALSE)</f>
        <v>66.56</v>
      </c>
      <c r="L100" s="8" t="str">
        <f>VLOOKUP(MID(E100,3,1),DATA!$D$2:$E$16,2,FALSE)</f>
        <v>Medium Offset</v>
      </c>
      <c r="N100" s="9" t="s">
        <v>109</v>
      </c>
      <c r="O100" s="60" t="str">
        <f>VLOOKUP(MID(P100,1,2),DATA!$B$2:$C$10,2,FALSE)</f>
        <v>FF11</v>
      </c>
      <c r="P100" s="66" t="s">
        <v>379</v>
      </c>
      <c r="Q100" s="18" cm="1">
        <f t="array" ref="Q100">SUMPRODUCT(1*('All Skus'!$C$2:$C$951=$P100),'All Skus'!$D$2:$D$951)</f>
        <v>5</v>
      </c>
      <c r="R100" s="12" t="str">
        <f>VLOOKUP(MID(P100,4,1),DATA!$F$2:$G$16,2,FALSE)</f>
        <v>20"</v>
      </c>
      <c r="S100" s="12" t="str">
        <f>VLOOKUP(MID(P100,5,3),DATA!$H$2:$I$16,2,FALSE)</f>
        <v>9.0"</v>
      </c>
      <c r="T100" s="12" t="str">
        <f t="shared" si="13"/>
        <v>25</v>
      </c>
      <c r="U100" s="12" t="str">
        <f>VLOOKUP(MID(P100,10,3),DATA!$J$2:$L$16,2,FALSE)</f>
        <v>5x112</v>
      </c>
      <c r="V100" s="12">
        <f>VLOOKUP(MID(P100,10,3),DATA!$J$2:$L$16,3,FALSE)</f>
        <v>66.56</v>
      </c>
      <c r="W100" s="8" t="str">
        <f>VLOOKUP(MID(P100,3,1),DATA!$D$2:$E$16,2,FALSE)</f>
        <v>Medium Offset</v>
      </c>
      <c r="Y100" s="9" t="s">
        <v>109</v>
      </c>
      <c r="AA100" s="8" t="s">
        <v>71</v>
      </c>
      <c r="AB100" s="8" t="s">
        <v>1804</v>
      </c>
    </row>
    <row r="101" spans="1:29" x14ac:dyDescent="0.25">
      <c r="A101" s="8" t="s">
        <v>1879</v>
      </c>
      <c r="B101" s="8" t="s">
        <v>1843</v>
      </c>
      <c r="C101" s="59" t="str">
        <f>VLOOKUP(MID(E101,1,2),DATA!$B$2:$C$10,2,FALSE)</f>
        <v>FF11</v>
      </c>
      <c r="D101" s="8" t="str">
        <f>VLOOKUP(MID(E101,13,2),DATA!$M$2:$N$16,2,FALSE)</f>
        <v>Liquid Metal</v>
      </c>
      <c r="E101" s="66" t="s">
        <v>379</v>
      </c>
      <c r="F101" s="18" cm="1">
        <f t="array" ref="F101">SUMPRODUCT(1*('All Skus'!$C$2:$C$951=$E101),'All Skus'!$D$2:$D$951)</f>
        <v>5</v>
      </c>
      <c r="G101" s="12" t="str">
        <f>VLOOKUP(MID(E101,4,1),DATA!$F$2:$G$16,2,FALSE)</f>
        <v>20"</v>
      </c>
      <c r="H101" s="12" t="str">
        <f>VLOOKUP(MID(E101,5,3),DATA!$H$2:$I$16,2,FALSE)</f>
        <v>9.0"</v>
      </c>
      <c r="I101" s="12" t="str">
        <f t="shared" si="12"/>
        <v>25</v>
      </c>
      <c r="J101" s="12" t="str">
        <f>VLOOKUP(MID(E101,10,3),DATA!$J$2:$L$16,2,FALSE)</f>
        <v>5x112</v>
      </c>
      <c r="K101" s="12">
        <f>VLOOKUP(MID(E101,10,3),DATA!$J$2:$L$16,3,FALSE)</f>
        <v>66.56</v>
      </c>
      <c r="L101" s="8" t="str">
        <f>VLOOKUP(MID(E101,3,1),DATA!$D$2:$E$16,2,FALSE)</f>
        <v>Medium Offset</v>
      </c>
      <c r="N101" s="9" t="s">
        <v>109</v>
      </c>
      <c r="O101" s="60" t="str">
        <f>VLOOKUP(MID(P101,1,2),DATA!$B$2:$C$10,2,FALSE)</f>
        <v>FF11</v>
      </c>
      <c r="P101" s="66" t="s">
        <v>381</v>
      </c>
      <c r="Q101" s="18" cm="1">
        <f t="array" ref="Q101">SUMPRODUCT(1*('All Skus'!$C$2:$C$951=$P101),'All Skus'!$D$2:$D$951)</f>
        <v>13</v>
      </c>
      <c r="R101" s="12" t="str">
        <f>VLOOKUP(MID(P101,4,1),DATA!$F$2:$G$16,2,FALSE)</f>
        <v>20"</v>
      </c>
      <c r="S101" s="12" t="str">
        <f>VLOOKUP(MID(P101,5,3),DATA!$H$2:$I$16,2,FALSE)</f>
        <v>10.5"</v>
      </c>
      <c r="T101" s="12" t="str">
        <f t="shared" si="13"/>
        <v>35</v>
      </c>
      <c r="U101" s="12" t="str">
        <f>VLOOKUP(MID(P101,10,3),DATA!$J$2:$L$16,2,FALSE)</f>
        <v>5x112</v>
      </c>
      <c r="V101" s="12">
        <f>VLOOKUP(MID(P101,10,3),DATA!$J$2:$L$16,3,FALSE)</f>
        <v>66.56</v>
      </c>
      <c r="W101" s="8" t="str">
        <f>VLOOKUP(MID(P101,3,1),DATA!$D$2:$E$16,2,FALSE)</f>
        <v>Medium Offset</v>
      </c>
      <c r="Y101" s="9" t="s">
        <v>110</v>
      </c>
      <c r="AA101" s="8" t="s">
        <v>71</v>
      </c>
      <c r="AB101" s="8" t="s">
        <v>1804</v>
      </c>
    </row>
    <row r="102" spans="1:29" x14ac:dyDescent="0.25">
      <c r="A102" s="8" t="s">
        <v>1879</v>
      </c>
      <c r="B102" s="8" t="s">
        <v>1843</v>
      </c>
      <c r="C102" s="59" t="str">
        <f>VLOOKUP(MID(E102,1,2),DATA!$B$2:$C$10,2,FALSE)</f>
        <v>FF11</v>
      </c>
      <c r="D102" s="8" t="str">
        <f>VLOOKUP(MID(E102,13,2),DATA!$M$2:$N$16,2,FALSE)</f>
        <v>Tarmac</v>
      </c>
      <c r="E102" s="66" t="s">
        <v>378</v>
      </c>
      <c r="F102" s="18" cm="1">
        <f t="array" ref="F102">SUMPRODUCT(1*('All Skus'!$C$2:$C$951=$E102),'All Skus'!$D$2:$D$951)</f>
        <v>22</v>
      </c>
      <c r="G102" s="12" t="str">
        <f>VLOOKUP(MID(E102,4,1),DATA!$F$2:$G$16,2,FALSE)</f>
        <v>20"</v>
      </c>
      <c r="H102" s="12" t="str">
        <f>VLOOKUP(MID(E102,5,3),DATA!$H$2:$I$16,2,FALSE)</f>
        <v>9.0"</v>
      </c>
      <c r="I102" s="12" t="str">
        <f t="shared" si="12"/>
        <v>25</v>
      </c>
      <c r="J102" s="12" t="str">
        <f>VLOOKUP(MID(E102,10,3),DATA!$J$2:$L$16,2,FALSE)</f>
        <v>5x112</v>
      </c>
      <c r="K102" s="12">
        <f>VLOOKUP(MID(E102,10,3),DATA!$J$2:$L$16,3,FALSE)</f>
        <v>66.56</v>
      </c>
      <c r="L102" s="8" t="str">
        <f>VLOOKUP(MID(E102,3,1),DATA!$D$2:$E$16,2,FALSE)</f>
        <v>Medium Offset</v>
      </c>
      <c r="N102" s="9" t="s">
        <v>109</v>
      </c>
      <c r="O102" s="60" t="str">
        <f>VLOOKUP(MID(P102,1,2),DATA!$B$2:$C$10,2,FALSE)</f>
        <v>FF11</v>
      </c>
      <c r="P102" s="66" t="s">
        <v>378</v>
      </c>
      <c r="Q102" s="18" cm="1">
        <f t="array" ref="Q102">SUMPRODUCT(1*('All Skus'!$C$2:$C$951=$P102),'All Skus'!$D$2:$D$951)</f>
        <v>22</v>
      </c>
      <c r="R102" s="12" t="str">
        <f>VLOOKUP(MID(P102,4,1),DATA!$F$2:$G$16,2,FALSE)</f>
        <v>20"</v>
      </c>
      <c r="S102" s="12" t="str">
        <f>VLOOKUP(MID(P102,5,3),DATA!$H$2:$I$16,2,FALSE)</f>
        <v>9.0"</v>
      </c>
      <c r="T102" s="12" t="str">
        <f t="shared" si="13"/>
        <v>25</v>
      </c>
      <c r="U102" s="12" t="str">
        <f>VLOOKUP(MID(P102,10,3),DATA!$J$2:$L$16,2,FALSE)</f>
        <v>5x112</v>
      </c>
      <c r="V102" s="12">
        <f>VLOOKUP(MID(P102,10,3),DATA!$J$2:$L$16,3,FALSE)</f>
        <v>66.56</v>
      </c>
      <c r="W102" s="8" t="str">
        <f>VLOOKUP(MID(P102,3,1),DATA!$D$2:$E$16,2,FALSE)</f>
        <v>Medium Offset</v>
      </c>
      <c r="Y102" s="9" t="s">
        <v>109</v>
      </c>
      <c r="AA102" s="8" t="s">
        <v>71</v>
      </c>
      <c r="AB102" s="8" t="s">
        <v>1804</v>
      </c>
    </row>
    <row r="103" spans="1:29" x14ac:dyDescent="0.25">
      <c r="A103" s="8" t="s">
        <v>1879</v>
      </c>
      <c r="B103" s="8" t="s">
        <v>1843</v>
      </c>
      <c r="C103" s="59" t="str">
        <f>VLOOKUP(MID(E103,1,2),DATA!$B$2:$C$10,2,FALSE)</f>
        <v>FF11</v>
      </c>
      <c r="D103" s="8" t="str">
        <f>VLOOKUP(MID(E103,13,2),DATA!$M$2:$N$16,2,FALSE)</f>
        <v>Tarmac</v>
      </c>
      <c r="E103" s="66" t="s">
        <v>378</v>
      </c>
      <c r="F103" s="18" cm="1">
        <f t="array" ref="F103">SUMPRODUCT(1*('All Skus'!$C$2:$C$951=$E103),'All Skus'!$D$2:$D$951)</f>
        <v>22</v>
      </c>
      <c r="G103" s="12" t="str">
        <f>VLOOKUP(MID(E103,4,1),DATA!$F$2:$G$16,2,FALSE)</f>
        <v>20"</v>
      </c>
      <c r="H103" s="12" t="str">
        <f>VLOOKUP(MID(E103,5,3),DATA!$H$2:$I$16,2,FALSE)</f>
        <v>9.0"</v>
      </c>
      <c r="I103" s="12" t="str">
        <f t="shared" si="12"/>
        <v>25</v>
      </c>
      <c r="J103" s="12" t="str">
        <f>VLOOKUP(MID(E103,10,3),DATA!$J$2:$L$16,2,FALSE)</f>
        <v>5x112</v>
      </c>
      <c r="K103" s="12">
        <f>VLOOKUP(MID(E103,10,3),DATA!$J$2:$L$16,3,FALSE)</f>
        <v>66.56</v>
      </c>
      <c r="L103" s="8" t="str">
        <f>VLOOKUP(MID(E103,3,1),DATA!$D$2:$E$16,2,FALSE)</f>
        <v>Medium Offset</v>
      </c>
      <c r="N103" s="9" t="s">
        <v>109</v>
      </c>
      <c r="O103" s="60" t="str">
        <f>VLOOKUP(MID(P103,1,2),DATA!$B$2:$C$10,2,FALSE)</f>
        <v>FF11</v>
      </c>
      <c r="P103" s="66" t="s">
        <v>380</v>
      </c>
      <c r="Q103" s="18" cm="1">
        <f t="array" ref="Q103">SUMPRODUCT(1*('All Skus'!$C$2:$C$951=$P103),'All Skus'!$D$2:$D$951)</f>
        <v>23</v>
      </c>
      <c r="R103" s="12" t="str">
        <f>VLOOKUP(MID(P103,4,1),DATA!$F$2:$G$16,2,FALSE)</f>
        <v>20"</v>
      </c>
      <c r="S103" s="12" t="str">
        <f>VLOOKUP(MID(P103,5,3),DATA!$H$2:$I$16,2,FALSE)</f>
        <v>10.5"</v>
      </c>
      <c r="T103" s="12" t="str">
        <f t="shared" si="13"/>
        <v>35</v>
      </c>
      <c r="U103" s="12" t="str">
        <f>VLOOKUP(MID(P103,10,3),DATA!$J$2:$L$16,2,FALSE)</f>
        <v>5x112</v>
      </c>
      <c r="V103" s="12">
        <f>VLOOKUP(MID(P103,10,3),DATA!$J$2:$L$16,3,FALSE)</f>
        <v>66.56</v>
      </c>
      <c r="W103" s="8" t="str">
        <f>VLOOKUP(MID(P103,3,1),DATA!$D$2:$E$16,2,FALSE)</f>
        <v>Medium Offset</v>
      </c>
      <c r="Y103" s="9" t="s">
        <v>110</v>
      </c>
      <c r="AA103" s="8" t="s">
        <v>71</v>
      </c>
      <c r="AB103" s="8" t="s">
        <v>1804</v>
      </c>
    </row>
    <row r="104" spans="1:29" x14ac:dyDescent="0.25">
      <c r="A104" s="8" t="s">
        <v>1880</v>
      </c>
      <c r="B104" s="8" t="s">
        <v>175</v>
      </c>
      <c r="C104" s="59" t="str">
        <f>VLOOKUP(MID(E104,1,2),DATA!$B$2:$C$10,2,FALSE)</f>
        <v>FF01</v>
      </c>
      <c r="D104" s="8" t="str">
        <f>VLOOKUP(MID(E104,13,2),DATA!$M$2:$N$16,2,FALSE)</f>
        <v>Tarmac</v>
      </c>
      <c r="E104" s="66" t="s">
        <v>161</v>
      </c>
      <c r="F104" s="18" cm="1">
        <f t="array" ref="F104">SUMPRODUCT(1*('All Skus'!$C$2:$C$951=$E104),'All Skus'!$D$2:$D$951)</f>
        <v>16</v>
      </c>
      <c r="G104" s="12" t="str">
        <f>VLOOKUP(MID(E104,4,1),DATA!$F$2:$G$16,2,FALSE)</f>
        <v>19"</v>
      </c>
      <c r="H104" s="12" t="str">
        <f>VLOOKUP(MID(E104,5,3),DATA!$H$2:$I$16,2,FALSE)</f>
        <v>9.0"</v>
      </c>
      <c r="I104" s="12" t="str">
        <f t="shared" si="12"/>
        <v>25</v>
      </c>
      <c r="J104" s="12" t="str">
        <f>VLOOKUP(MID(E104,10,3),DATA!$J$2:$L$16,2,FALSE)</f>
        <v>5x120</v>
      </c>
      <c r="K104" s="12">
        <f>VLOOKUP(MID(E104,10,3),DATA!$J$2:$L$16,3,FALSE)</f>
        <v>72.599999999999994</v>
      </c>
      <c r="L104" s="8" t="str">
        <f>VLOOKUP(MID(E104,3,1),DATA!$D$2:$E$16,2,FALSE)</f>
        <v>Medium Offset</v>
      </c>
      <c r="M104" s="8">
        <v>23.8</v>
      </c>
      <c r="N104" s="9" t="s">
        <v>85</v>
      </c>
      <c r="O104" s="60" t="str">
        <f>VLOOKUP(MID(P104,1,2),DATA!$B$2:$C$10,2,FALSE)</f>
        <v>FF01</v>
      </c>
      <c r="P104" s="66" t="s">
        <v>165</v>
      </c>
      <c r="Q104" s="18" cm="1">
        <f t="array" ref="Q104">SUMPRODUCT(1*('All Skus'!$C$2:$C$951=$P104),'All Skus'!$D$2:$D$951)</f>
        <v>32</v>
      </c>
      <c r="R104" s="12" t="str">
        <f>VLOOKUP(MID(P104,4,1),DATA!$F$2:$G$16,2,FALSE)</f>
        <v>19"</v>
      </c>
      <c r="S104" s="12" t="str">
        <f>VLOOKUP(MID(P104,5,3),DATA!$H$2:$I$16,2,FALSE)</f>
        <v>10.0"</v>
      </c>
      <c r="T104" s="12" t="str">
        <f t="shared" si="13"/>
        <v>40</v>
      </c>
      <c r="U104" s="12" t="str">
        <f>VLOOKUP(MID(P104,10,3),DATA!$J$2:$L$16,2,FALSE)</f>
        <v>5x120</v>
      </c>
      <c r="V104" s="12">
        <f>VLOOKUP(MID(P104,10,3),DATA!$J$2:$L$16,3,FALSE)</f>
        <v>72.599999999999994</v>
      </c>
      <c r="W104" s="8" t="str">
        <f>VLOOKUP(MID(P104,3,1),DATA!$D$2:$E$16,2,FALSE)</f>
        <v>Medium Offset</v>
      </c>
      <c r="X104" s="8">
        <v>24.4</v>
      </c>
      <c r="Y104" s="9" t="s">
        <v>176</v>
      </c>
      <c r="AA104" s="8" t="s">
        <v>71</v>
      </c>
      <c r="AB104" s="8" t="s">
        <v>1804</v>
      </c>
    </row>
    <row r="105" spans="1:29" x14ac:dyDescent="0.25">
      <c r="A105" s="68" t="s">
        <v>1880</v>
      </c>
      <c r="B105" s="68" t="s">
        <v>175</v>
      </c>
      <c r="C105" s="59" t="str">
        <f>VLOOKUP(MID(E105,1,2),DATA!$B$2:$C$10,2,FALSE)</f>
        <v>FF04</v>
      </c>
      <c r="D105" s="8" t="str">
        <f>VLOOKUP(MID(E105,13,2),DATA!$M$2:$N$16,2,FALSE)</f>
        <v>Liquid Metal</v>
      </c>
      <c r="E105" s="66" t="s">
        <v>324</v>
      </c>
      <c r="F105" s="18" cm="1">
        <f t="array" ref="F105">SUMPRODUCT(1*('All Skus'!$C$2:$C$951=$E105),'All Skus'!$D$2:$D$951)</f>
        <v>2</v>
      </c>
      <c r="G105" s="12" t="str">
        <f>VLOOKUP(MID(E105,4,1),DATA!$F$2:$G$16,2,FALSE)</f>
        <v>20"</v>
      </c>
      <c r="H105" s="12" t="str">
        <f>VLOOKUP(MID(E105,5,3),DATA!$H$2:$I$16,2,FALSE)</f>
        <v>9.0"</v>
      </c>
      <c r="I105" s="12" t="str">
        <f t="shared" si="12"/>
        <v>25</v>
      </c>
      <c r="J105" s="12" t="str">
        <f>VLOOKUP(MID(E105,10,3),DATA!$J$2:$L$16,2,FALSE)</f>
        <v>5x120</v>
      </c>
      <c r="K105" s="12">
        <f>VLOOKUP(MID(E105,10,3),DATA!$J$2:$L$16,3,FALSE)</f>
        <v>72.599999999999994</v>
      </c>
      <c r="L105" s="8" t="str">
        <f>VLOOKUP(MID(E105,3,1),DATA!$D$2:$E$16,2,FALSE)</f>
        <v>Medium Offset</v>
      </c>
      <c r="M105" s="8">
        <v>24.2</v>
      </c>
      <c r="N105" s="9" t="s">
        <v>188</v>
      </c>
      <c r="O105" s="60" t="str">
        <f>VLOOKUP(MID(P105,1,2),DATA!$B$2:$C$10,2,FALSE)</f>
        <v>FF04</v>
      </c>
      <c r="P105" s="66" t="s">
        <v>332</v>
      </c>
      <c r="Q105" s="18" cm="1">
        <f t="array" ref="Q105">SUMPRODUCT(1*('All Skus'!$C$2:$C$951=$P105),'All Skus'!$D$2:$D$951)</f>
        <v>12</v>
      </c>
      <c r="R105" s="12" t="str">
        <f>VLOOKUP(MID(P105,4,1),DATA!$F$2:$G$16,2,FALSE)</f>
        <v>20"</v>
      </c>
      <c r="S105" s="12" t="str">
        <f>VLOOKUP(MID(P105,5,3),DATA!$H$2:$I$16,2,FALSE)</f>
        <v>10.0"</v>
      </c>
      <c r="T105" s="12" t="str">
        <f t="shared" si="13"/>
        <v>40</v>
      </c>
      <c r="U105" s="12" t="str">
        <f>VLOOKUP(MID(P105,10,3),DATA!$J$2:$L$16,2,FALSE)</f>
        <v>5x120</v>
      </c>
      <c r="V105" s="12">
        <f>VLOOKUP(MID(P105,10,3),DATA!$J$2:$L$16,3,FALSE)</f>
        <v>72.599999999999994</v>
      </c>
      <c r="W105" s="8" t="str">
        <f>VLOOKUP(MID(P105,3,1),DATA!$D$2:$E$16,2,FALSE)</f>
        <v>Medium Offset</v>
      </c>
      <c r="X105" s="68">
        <v>25.2</v>
      </c>
      <c r="Y105" s="68" t="s">
        <v>33</v>
      </c>
      <c r="Z105" s="68"/>
      <c r="AA105" s="8" t="s">
        <v>71</v>
      </c>
      <c r="AB105" s="68" t="s">
        <v>1804</v>
      </c>
      <c r="AC105" s="68"/>
    </row>
    <row r="106" spans="1:29" x14ac:dyDescent="0.25">
      <c r="A106" s="68" t="s">
        <v>1881</v>
      </c>
      <c r="B106" s="68" t="s">
        <v>1843</v>
      </c>
      <c r="C106" s="59" t="str">
        <f>VLOOKUP(MID(E106,1,2),DATA!$B$2:$C$10,2,FALSE)</f>
        <v>FF10</v>
      </c>
      <c r="D106" s="8" t="str">
        <f>VLOOKUP(MID(E106,13,2),DATA!$M$2:$N$16,2,FALSE)</f>
        <v>Liquid Metal</v>
      </c>
      <c r="E106" s="66" t="s">
        <v>29</v>
      </c>
      <c r="F106" s="18" cm="1">
        <f t="array" ref="F106">SUMPRODUCT(1*('All Skus'!$C$2:$C$951=$E106),'All Skus'!$D$2:$D$951)</f>
        <v>8</v>
      </c>
      <c r="G106" s="12" t="str">
        <f>VLOOKUP(MID(E106,4,1),DATA!$F$2:$G$16,2,FALSE)</f>
        <v>20"</v>
      </c>
      <c r="H106" s="12" t="str">
        <f>VLOOKUP(MID(E106,5,3),DATA!$H$2:$I$16,2,FALSE)</f>
        <v>9.0"</v>
      </c>
      <c r="I106" s="12" t="str">
        <f t="shared" ref="I106:I124" si="14">MID(E106,8,2)</f>
        <v>25</v>
      </c>
      <c r="J106" s="12" t="str">
        <f>VLOOKUP(MID(E106,10,3),DATA!$J$2:$L$16,2,FALSE)</f>
        <v>5x112</v>
      </c>
      <c r="K106" s="12">
        <f>VLOOKUP(MID(E106,10,3),DATA!$J$2:$L$16,3,FALSE)</f>
        <v>66.56</v>
      </c>
      <c r="L106" s="8" t="str">
        <f>VLOOKUP(MID(E106,3,1),DATA!$D$2:$E$16,2,FALSE)</f>
        <v>Medium Offset</v>
      </c>
      <c r="N106" s="9" t="s">
        <v>109</v>
      </c>
      <c r="O106" s="60" t="str">
        <f>VLOOKUP(MID(P106,1,2),DATA!$B$2:$C$10,2,FALSE)</f>
        <v>FF10</v>
      </c>
      <c r="P106" s="66" t="s">
        <v>29</v>
      </c>
      <c r="Q106" s="18" cm="1">
        <f t="array" ref="Q106">SUMPRODUCT(1*('All Skus'!$C$2:$C$951=$P106),'All Skus'!$D$2:$D$951)</f>
        <v>8</v>
      </c>
      <c r="R106" s="12" t="str">
        <f>VLOOKUP(MID(P106,4,1),DATA!$F$2:$G$16,2,FALSE)</f>
        <v>20"</v>
      </c>
      <c r="S106" s="12" t="str">
        <f>VLOOKUP(MID(P106,5,3),DATA!$H$2:$I$16,2,FALSE)</f>
        <v>9.0"</v>
      </c>
      <c r="T106" s="12" t="str">
        <f t="shared" ref="T106:T124" si="15">MID(P106,8,2)</f>
        <v>25</v>
      </c>
      <c r="U106" s="12" t="str">
        <f>VLOOKUP(MID(P106,10,3),DATA!$J$2:$L$16,2,FALSE)</f>
        <v>5x112</v>
      </c>
      <c r="V106" s="12">
        <f>VLOOKUP(MID(P106,10,3),DATA!$J$2:$L$16,3,FALSE)</f>
        <v>66.56</v>
      </c>
      <c r="W106" s="8" t="str">
        <f>VLOOKUP(MID(P106,3,1),DATA!$D$2:$E$16,2,FALSE)</f>
        <v>Medium Offset</v>
      </c>
      <c r="X106" s="68"/>
      <c r="Y106" s="68" t="s">
        <v>109</v>
      </c>
      <c r="Z106" s="68"/>
      <c r="AA106" s="8" t="s">
        <v>71</v>
      </c>
      <c r="AB106" s="68" t="s">
        <v>1804</v>
      </c>
      <c r="AC106" s="68"/>
    </row>
    <row r="107" spans="1:29" x14ac:dyDescent="0.25">
      <c r="A107" s="68" t="s">
        <v>1881</v>
      </c>
      <c r="B107" s="68" t="s">
        <v>1843</v>
      </c>
      <c r="C107" s="59" t="str">
        <f>VLOOKUP(MID(E107,1,2),DATA!$B$2:$C$10,2,FALSE)</f>
        <v>FF10</v>
      </c>
      <c r="D107" s="8" t="str">
        <f>VLOOKUP(MID(E107,13,2),DATA!$M$2:$N$16,2,FALSE)</f>
        <v>Tarmac</v>
      </c>
      <c r="E107" s="66" t="s">
        <v>28</v>
      </c>
      <c r="F107" s="18" cm="1">
        <f t="array" ref="F107">SUMPRODUCT(1*('All Skus'!$C$2:$C$951=$E107),'All Skus'!$D$2:$D$951)</f>
        <v>24</v>
      </c>
      <c r="G107" s="12" t="str">
        <f>VLOOKUP(MID(E107,4,1),DATA!$F$2:$G$16,2,FALSE)</f>
        <v>20"</v>
      </c>
      <c r="H107" s="12" t="str">
        <f>VLOOKUP(MID(E107,5,3),DATA!$H$2:$I$16,2,FALSE)</f>
        <v>9.0"</v>
      </c>
      <c r="I107" s="12" t="str">
        <f t="shared" si="14"/>
        <v>25</v>
      </c>
      <c r="J107" s="12" t="str">
        <f>VLOOKUP(MID(E107,10,3),DATA!$J$2:$L$16,2,FALSE)</f>
        <v>5x112</v>
      </c>
      <c r="K107" s="12">
        <f>VLOOKUP(MID(E107,10,3),DATA!$J$2:$L$16,3,FALSE)</f>
        <v>66.56</v>
      </c>
      <c r="L107" s="8" t="str">
        <f>VLOOKUP(MID(E107,3,1),DATA!$D$2:$E$16,2,FALSE)</f>
        <v>Medium Offset</v>
      </c>
      <c r="N107" s="9" t="s">
        <v>109</v>
      </c>
      <c r="O107" s="60" t="str">
        <f>VLOOKUP(MID(P107,1,2),DATA!$B$2:$C$10,2,FALSE)</f>
        <v>FF10</v>
      </c>
      <c r="P107" s="66" t="s">
        <v>28</v>
      </c>
      <c r="Q107" s="18" cm="1">
        <f t="array" ref="Q107">SUMPRODUCT(1*('All Skus'!$C$2:$C$951=$P107),'All Skus'!$D$2:$D$951)</f>
        <v>24</v>
      </c>
      <c r="R107" s="12" t="str">
        <f>VLOOKUP(MID(P107,4,1),DATA!$F$2:$G$16,2,FALSE)</f>
        <v>20"</v>
      </c>
      <c r="S107" s="12" t="str">
        <f>VLOOKUP(MID(P107,5,3),DATA!$H$2:$I$16,2,FALSE)</f>
        <v>9.0"</v>
      </c>
      <c r="T107" s="12" t="str">
        <f t="shared" si="15"/>
        <v>25</v>
      </c>
      <c r="U107" s="12" t="str">
        <f>VLOOKUP(MID(P107,10,3),DATA!$J$2:$L$16,2,FALSE)</f>
        <v>5x112</v>
      </c>
      <c r="V107" s="12">
        <f>VLOOKUP(MID(P107,10,3),DATA!$J$2:$L$16,3,FALSE)</f>
        <v>66.56</v>
      </c>
      <c r="W107" s="8" t="str">
        <f>VLOOKUP(MID(P107,3,1),DATA!$D$2:$E$16,2,FALSE)</f>
        <v>Medium Offset</v>
      </c>
      <c r="X107" s="68"/>
      <c r="Y107" s="68" t="s">
        <v>109</v>
      </c>
      <c r="Z107" s="68"/>
      <c r="AA107" s="8" t="s">
        <v>71</v>
      </c>
      <c r="AB107" s="68" t="s">
        <v>1804</v>
      </c>
      <c r="AC107" s="68"/>
    </row>
    <row r="108" spans="1:29" x14ac:dyDescent="0.25">
      <c r="A108" s="68" t="s">
        <v>1881</v>
      </c>
      <c r="B108" s="68" t="s">
        <v>1843</v>
      </c>
      <c r="C108" s="59" t="str">
        <f>VLOOKUP(MID(E108,1,2),DATA!$B$2:$C$10,2,FALSE)</f>
        <v>FF11</v>
      </c>
      <c r="D108" s="68" t="str">
        <f>VLOOKUP(MID(E108,13,2),DATA!$M$2:$N$16,2,FALSE)</f>
        <v>Liquid Metal</v>
      </c>
      <c r="E108" s="66" t="s">
        <v>379</v>
      </c>
      <c r="F108" s="18" cm="1">
        <f t="array" ref="F108">SUMPRODUCT(1*('All Skus'!$C$2:$C$951=$E108),'All Skus'!$D$2:$D$951)</f>
        <v>5</v>
      </c>
      <c r="G108" s="12" t="str">
        <f>VLOOKUP(MID(E108,4,1),DATA!$F$2:$G$16,2,FALSE)</f>
        <v>20"</v>
      </c>
      <c r="H108" s="12" t="str">
        <f>VLOOKUP(MID(E108,5,3),DATA!$H$2:$I$16,2,FALSE)</f>
        <v>9.0"</v>
      </c>
      <c r="I108" s="12" t="str">
        <f t="shared" si="14"/>
        <v>25</v>
      </c>
      <c r="J108" s="12" t="str">
        <f>VLOOKUP(MID(E108,10,3),DATA!$J$2:$L$16,2,FALSE)</f>
        <v>5x112</v>
      </c>
      <c r="K108" s="12">
        <f>VLOOKUP(MID(E108,10,3),DATA!$J$2:$L$16,3,FALSE)</f>
        <v>66.56</v>
      </c>
      <c r="L108" s="68" t="str">
        <f>VLOOKUP(MID(E108,3,1),DATA!$D$2:$E$16,2,FALSE)</f>
        <v>Medium Offset</v>
      </c>
      <c r="N108" s="9" t="s">
        <v>109</v>
      </c>
      <c r="O108" s="60" t="str">
        <f>VLOOKUP(MID(P108,1,2),DATA!$B$2:$C$10,2,FALSE)</f>
        <v>FF11</v>
      </c>
      <c r="P108" s="66" t="s">
        <v>379</v>
      </c>
      <c r="Q108" s="18" cm="1">
        <f t="array" ref="Q108">SUMPRODUCT(1*('All Skus'!$C$2:$C$951=$P108),'All Skus'!$D$2:$D$951)</f>
        <v>5</v>
      </c>
      <c r="R108" s="12" t="str">
        <f>VLOOKUP(MID(P108,4,1),DATA!$F$2:$G$16,2,FALSE)</f>
        <v>20"</v>
      </c>
      <c r="S108" s="12" t="str">
        <f>VLOOKUP(MID(P108,5,3),DATA!$H$2:$I$16,2,FALSE)</f>
        <v>9.0"</v>
      </c>
      <c r="T108" s="12" t="str">
        <f t="shared" si="15"/>
        <v>25</v>
      </c>
      <c r="U108" s="12" t="str">
        <f>VLOOKUP(MID(P108,10,3),DATA!$J$2:$L$16,2,FALSE)</f>
        <v>5x112</v>
      </c>
      <c r="V108" s="12">
        <f>VLOOKUP(MID(P108,10,3),DATA!$J$2:$L$16,3,FALSE)</f>
        <v>66.56</v>
      </c>
      <c r="W108" s="68" t="str">
        <f>VLOOKUP(MID(P108,3,1),DATA!$D$2:$E$16,2,FALSE)</f>
        <v>Medium Offset</v>
      </c>
      <c r="Y108" s="9" t="s">
        <v>109</v>
      </c>
      <c r="AA108" s="8" t="s">
        <v>71</v>
      </c>
      <c r="AB108" s="8" t="s">
        <v>1804</v>
      </c>
    </row>
    <row r="109" spans="1:29" x14ac:dyDescent="0.25">
      <c r="A109" s="68" t="s">
        <v>1881</v>
      </c>
      <c r="B109" s="68" t="s">
        <v>1843</v>
      </c>
      <c r="C109" s="59" t="str">
        <f>VLOOKUP(MID(E109,1,2),DATA!$B$2:$C$10,2,FALSE)</f>
        <v>FF11</v>
      </c>
      <c r="D109" s="68" t="str">
        <f>VLOOKUP(MID(E109,13,2),DATA!$M$2:$N$16,2,FALSE)</f>
        <v>Tarmac</v>
      </c>
      <c r="E109" s="66" t="s">
        <v>378</v>
      </c>
      <c r="F109" s="18" cm="1">
        <f t="array" ref="F109">SUMPRODUCT(1*('All Skus'!$C$2:$C$951=$E109),'All Skus'!$D$2:$D$951)</f>
        <v>22</v>
      </c>
      <c r="G109" s="12" t="str">
        <f>VLOOKUP(MID(E109,4,1),DATA!$F$2:$G$16,2,FALSE)</f>
        <v>20"</v>
      </c>
      <c r="H109" s="12" t="str">
        <f>VLOOKUP(MID(E109,5,3),DATA!$H$2:$I$16,2,FALSE)</f>
        <v>9.0"</v>
      </c>
      <c r="I109" s="12" t="str">
        <f t="shared" si="14"/>
        <v>25</v>
      </c>
      <c r="J109" s="12" t="str">
        <f>VLOOKUP(MID(E109,10,3),DATA!$J$2:$L$16,2,FALSE)</f>
        <v>5x112</v>
      </c>
      <c r="K109" s="12">
        <f>VLOOKUP(MID(E109,10,3),DATA!$J$2:$L$16,3,FALSE)</f>
        <v>66.56</v>
      </c>
      <c r="L109" s="68" t="str">
        <f>VLOOKUP(MID(E109,3,1),DATA!$D$2:$E$16,2,FALSE)</f>
        <v>Medium Offset</v>
      </c>
      <c r="N109" s="9" t="s">
        <v>109</v>
      </c>
      <c r="O109" s="60" t="str">
        <f>VLOOKUP(MID(P109,1,2),DATA!$B$2:$C$10,2,FALSE)</f>
        <v>FF11</v>
      </c>
      <c r="P109" s="66" t="s">
        <v>378</v>
      </c>
      <c r="Q109" s="18" cm="1">
        <f t="array" ref="Q109">SUMPRODUCT(1*('All Skus'!$C$2:$C$951=$P109),'All Skus'!$D$2:$D$951)</f>
        <v>22</v>
      </c>
      <c r="R109" s="12" t="str">
        <f>VLOOKUP(MID(P109,4,1),DATA!$F$2:$G$16,2,FALSE)</f>
        <v>20"</v>
      </c>
      <c r="S109" s="12" t="str">
        <f>VLOOKUP(MID(P109,5,3),DATA!$H$2:$I$16,2,FALSE)</f>
        <v>9.0"</v>
      </c>
      <c r="T109" s="12" t="str">
        <f t="shared" si="15"/>
        <v>25</v>
      </c>
      <c r="U109" s="12" t="str">
        <f>VLOOKUP(MID(P109,10,3),DATA!$J$2:$L$16,2,FALSE)</f>
        <v>5x112</v>
      </c>
      <c r="V109" s="12">
        <f>VLOOKUP(MID(P109,10,3),DATA!$J$2:$L$16,3,FALSE)</f>
        <v>66.56</v>
      </c>
      <c r="W109" s="68" t="str">
        <f>VLOOKUP(MID(P109,3,1),DATA!$D$2:$E$16,2,FALSE)</f>
        <v>Medium Offset</v>
      </c>
      <c r="Y109" s="9" t="s">
        <v>109</v>
      </c>
      <c r="AA109" s="8" t="s">
        <v>71</v>
      </c>
      <c r="AB109" s="8" t="s">
        <v>1804</v>
      </c>
    </row>
    <row r="110" spans="1:29" x14ac:dyDescent="0.25">
      <c r="A110" s="31" t="s">
        <v>2119</v>
      </c>
      <c r="B110" s="31" t="s">
        <v>2107</v>
      </c>
      <c r="C110" s="59" t="str">
        <f>VLOOKUP(MID(E110,1,2),DATA!$B$2:$C$10,2,FALSE)</f>
        <v>FF10</v>
      </c>
      <c r="D110" s="68" t="str">
        <f>VLOOKUP(MID(E110,13,2),DATA!$M$2:$N$16,2,FALSE)</f>
        <v>Liquid Metal</v>
      </c>
      <c r="E110" s="66" t="s">
        <v>1378</v>
      </c>
      <c r="F110" s="18" cm="1">
        <f t="array" ref="F110">SUMPRODUCT(1*('All Skus'!$C$2:$C$951=$E110),'All Skus'!$D$2:$D$951)</f>
        <v>-5</v>
      </c>
      <c r="G110" s="12" t="str">
        <f>VLOOKUP(MID(E110,4,1),DATA!$F$2:$G$16,2,FALSE)</f>
        <v>22"</v>
      </c>
      <c r="H110" s="12" t="str">
        <f>VLOOKUP(MID(E110,5,3),DATA!$H$2:$I$16,2,FALSE)</f>
        <v>10.5"</v>
      </c>
      <c r="I110" s="12" t="str">
        <f t="shared" si="14"/>
        <v>35</v>
      </c>
      <c r="J110" s="12" t="str">
        <f>VLOOKUP(MID(E110,10,3),DATA!$J$2:$L$16,2,FALSE)</f>
        <v>5x112</v>
      </c>
      <c r="K110" s="12">
        <f>VLOOKUP(MID(E110,10,3),DATA!$J$2:$L$16,3,FALSE)</f>
        <v>66.56</v>
      </c>
      <c r="L110" s="68" t="str">
        <f>VLOOKUP(MID(E110,3,1),DATA!$D$2:$E$16,2,FALSE)</f>
        <v>Medium Offset</v>
      </c>
      <c r="N110" s="9" t="s">
        <v>2511</v>
      </c>
      <c r="O110" s="60" t="str">
        <f>VLOOKUP(MID(P110,1,2),DATA!$B$2:$C$10,2,FALSE)</f>
        <v>FF10</v>
      </c>
      <c r="P110" s="66" t="s">
        <v>604</v>
      </c>
      <c r="Q110" s="18" cm="1">
        <f t="array" ref="Q110">SUMPRODUCT(1*('All Skus'!$C$2:$C$951=$P110),'All Skus'!$D$2:$D$951)</f>
        <v>-4</v>
      </c>
      <c r="R110" s="12" t="str">
        <f>VLOOKUP(MID(P110,4,1),DATA!$F$2:$G$16,2,FALSE)</f>
        <v>22"</v>
      </c>
      <c r="S110" s="12" t="str">
        <f>VLOOKUP(MID(P110,5,3),DATA!$H$2:$I$16,2,FALSE)</f>
        <v>11.5"</v>
      </c>
      <c r="T110" s="12" t="str">
        <f t="shared" si="15"/>
        <v>40</v>
      </c>
      <c r="U110" s="12" t="str">
        <f>VLOOKUP(MID(P110,10,3),DATA!$J$2:$L$16,2,FALSE)</f>
        <v>5x112</v>
      </c>
      <c r="V110" s="12">
        <f>VLOOKUP(MID(P110,10,3),DATA!$J$2:$L$16,3,FALSE)</f>
        <v>66.56</v>
      </c>
      <c r="W110" s="68" t="str">
        <f>VLOOKUP(MID(P110,3,1),DATA!$D$2:$E$16,2,FALSE)</f>
        <v>Low Offset</v>
      </c>
      <c r="Y110" s="9" t="s">
        <v>2512</v>
      </c>
    </row>
    <row r="111" spans="1:29" x14ac:dyDescent="0.25">
      <c r="A111" s="31" t="s">
        <v>2119</v>
      </c>
      <c r="B111" s="31" t="s">
        <v>2107</v>
      </c>
      <c r="C111" s="59" t="str">
        <f>VLOOKUP(MID(E111,1,2),DATA!$B$2:$C$10,2,FALSE)</f>
        <v>FF10</v>
      </c>
      <c r="D111" s="68" t="str">
        <f>VLOOKUP(MID(E111,13,2),DATA!$M$2:$N$16,2,FALSE)</f>
        <v>Tarmac</v>
      </c>
      <c r="E111" s="66" t="s">
        <v>1382</v>
      </c>
      <c r="F111" s="18" cm="1">
        <f t="array" ref="F111">SUMPRODUCT(1*('All Skus'!$C$2:$C$951=$E111),'All Skus'!$D$2:$D$951)</f>
        <v>-6</v>
      </c>
      <c r="G111" s="12" t="str">
        <f>VLOOKUP(MID(E111,4,1),DATA!$F$2:$G$16,2,FALSE)</f>
        <v>22"</v>
      </c>
      <c r="H111" s="12" t="str">
        <f>VLOOKUP(MID(E111,5,3),DATA!$H$2:$I$16,2,FALSE)</f>
        <v>10.5"</v>
      </c>
      <c r="I111" s="12" t="str">
        <f t="shared" si="14"/>
        <v>35</v>
      </c>
      <c r="J111" s="12" t="str">
        <f>VLOOKUP(MID(E111,10,3),DATA!$J$2:$L$16,2,FALSE)</f>
        <v>5x112</v>
      </c>
      <c r="K111" s="12">
        <f>VLOOKUP(MID(E111,10,3),DATA!$J$2:$L$16,3,FALSE)</f>
        <v>66.56</v>
      </c>
      <c r="L111" s="68" t="str">
        <f>VLOOKUP(MID(E111,3,1),DATA!$D$2:$E$16,2,FALSE)</f>
        <v>Medium Offset</v>
      </c>
      <c r="N111" s="9" t="s">
        <v>2511</v>
      </c>
      <c r="O111" s="60" t="str">
        <f>VLOOKUP(MID(P111,1,2),DATA!$B$2:$C$10,2,FALSE)</f>
        <v>FF10</v>
      </c>
      <c r="P111" s="66" t="s">
        <v>608</v>
      </c>
      <c r="Q111" s="18" cm="1">
        <f t="array" ref="Q111">SUMPRODUCT(1*('All Skus'!$C$2:$C$951=$P111),'All Skus'!$D$2:$D$951)</f>
        <v>-6</v>
      </c>
      <c r="R111" s="12" t="str">
        <f>VLOOKUP(MID(P111,4,1),DATA!$F$2:$G$16,2,FALSE)</f>
        <v>22"</v>
      </c>
      <c r="S111" s="12" t="str">
        <f>VLOOKUP(MID(P111,5,3),DATA!$H$2:$I$16,2,FALSE)</f>
        <v>11.5"</v>
      </c>
      <c r="T111" s="12" t="str">
        <f t="shared" si="15"/>
        <v>40</v>
      </c>
      <c r="U111" s="12" t="str">
        <f>VLOOKUP(MID(P111,10,3),DATA!$J$2:$L$16,2,FALSE)</f>
        <v>5x112</v>
      </c>
      <c r="V111" s="12">
        <f>VLOOKUP(MID(P111,10,3),DATA!$J$2:$L$16,3,FALSE)</f>
        <v>66.56</v>
      </c>
      <c r="W111" s="68" t="str">
        <f>VLOOKUP(MID(P111,3,1),DATA!$D$2:$E$16,2,FALSE)</f>
        <v>Low Offset</v>
      </c>
      <c r="Y111" s="9" t="s">
        <v>2512</v>
      </c>
    </row>
    <row r="112" spans="1:29" x14ac:dyDescent="0.25">
      <c r="A112" s="31" t="s">
        <v>2119</v>
      </c>
      <c r="B112" s="31" t="s">
        <v>2107</v>
      </c>
      <c r="C112" s="59" t="str">
        <f>VLOOKUP(MID(E112,1,2),DATA!$B$2:$C$10,2,FALSE)</f>
        <v>FF11</v>
      </c>
      <c r="D112" s="68" t="str">
        <f>VLOOKUP(MID(E112,13,2),DATA!$M$2:$N$16,2,FALSE)</f>
        <v>Raw</v>
      </c>
      <c r="E112" s="66" t="s">
        <v>1500</v>
      </c>
      <c r="F112" s="18" cm="1">
        <f t="array" ref="F112">SUMPRODUCT(1*('All Skus'!$C$2:$C$951=$E112),'All Skus'!$D$2:$D$951)</f>
        <v>9</v>
      </c>
      <c r="G112" s="12" t="str">
        <f>VLOOKUP(MID(E112,4,1),DATA!$F$2:$G$16,2,FALSE)</f>
        <v>22"</v>
      </c>
      <c r="H112" s="12" t="str">
        <f>VLOOKUP(MID(E112,5,3),DATA!$H$2:$I$16,2,FALSE)</f>
        <v>10.5"</v>
      </c>
      <c r="I112" s="12" t="str">
        <f t="shared" si="14"/>
        <v>35</v>
      </c>
      <c r="J112" s="12" t="str">
        <f>VLOOKUP(MID(E112,10,3),DATA!$J$2:$L$16,2,FALSE)</f>
        <v>5x112</v>
      </c>
      <c r="K112" s="12">
        <f>VLOOKUP(MID(E112,10,3),DATA!$J$2:$L$16,3,FALSE)</f>
        <v>66.56</v>
      </c>
      <c r="L112" s="68" t="str">
        <f>VLOOKUP(MID(E112,3,1),DATA!$D$2:$E$16,2,FALSE)</f>
        <v>Medium Offset</v>
      </c>
      <c r="N112" s="9" t="s">
        <v>2511</v>
      </c>
      <c r="O112" s="60" t="str">
        <f>VLOOKUP(MID(P112,1,2),DATA!$B$2:$C$10,2,FALSE)</f>
        <v>FF11</v>
      </c>
      <c r="P112" s="66" t="s">
        <v>612</v>
      </c>
      <c r="Q112" s="18" cm="1">
        <f t="array" ref="Q112">SUMPRODUCT(1*('All Skus'!$C$2:$C$951=$P112),'All Skus'!$D$2:$D$951)</f>
        <v>8</v>
      </c>
      <c r="R112" s="12" t="str">
        <f>VLOOKUP(MID(P112,4,1),DATA!$F$2:$G$16,2,FALSE)</f>
        <v>22"</v>
      </c>
      <c r="S112" s="12" t="str">
        <f>VLOOKUP(MID(P112,5,3),DATA!$H$2:$I$16,2,FALSE)</f>
        <v>11.5"</v>
      </c>
      <c r="T112" s="12" t="str">
        <f t="shared" si="15"/>
        <v>40</v>
      </c>
      <c r="U112" s="12" t="str">
        <f>VLOOKUP(MID(P112,10,3),DATA!$J$2:$L$16,2,FALSE)</f>
        <v>5x112</v>
      </c>
      <c r="V112" s="12">
        <f>VLOOKUP(MID(P112,10,3),DATA!$J$2:$L$16,3,FALSE)</f>
        <v>66.56</v>
      </c>
      <c r="W112" s="68" t="str">
        <f>VLOOKUP(MID(P112,3,1),DATA!$D$2:$E$16,2,FALSE)</f>
        <v>Low Offset</v>
      </c>
      <c r="Y112" s="9" t="s">
        <v>2512</v>
      </c>
    </row>
    <row r="113" spans="1:29" x14ac:dyDescent="0.25">
      <c r="A113" s="31" t="s">
        <v>2119</v>
      </c>
      <c r="B113" s="31" t="s">
        <v>2107</v>
      </c>
      <c r="C113" s="59" t="str">
        <f>VLOOKUP(MID(E113,1,2),DATA!$B$2:$C$10,2,FALSE)</f>
        <v>FF11</v>
      </c>
      <c r="D113" s="68" t="str">
        <f>VLOOKUP(MID(E113,13,2),DATA!$M$2:$N$16,2,FALSE)</f>
        <v>Tarmac</v>
      </c>
      <c r="E113" s="66" t="s">
        <v>1502</v>
      </c>
      <c r="F113" s="18" cm="1">
        <f t="array" ref="F113">SUMPRODUCT(1*('All Skus'!$C$2:$C$951=$E113),'All Skus'!$D$2:$D$951)</f>
        <v>23</v>
      </c>
      <c r="G113" s="12" t="str">
        <f>VLOOKUP(MID(E113,4,1),DATA!$F$2:$G$16,2,FALSE)</f>
        <v>22"</v>
      </c>
      <c r="H113" s="12" t="str">
        <f>VLOOKUP(MID(E113,5,3),DATA!$H$2:$I$16,2,FALSE)</f>
        <v>10.5"</v>
      </c>
      <c r="I113" s="12" t="str">
        <f t="shared" si="14"/>
        <v>35</v>
      </c>
      <c r="J113" s="12" t="str">
        <f>VLOOKUP(MID(E113,10,3),DATA!$J$2:$L$16,2,FALSE)</f>
        <v>5x112</v>
      </c>
      <c r="K113" s="12">
        <f>VLOOKUP(MID(E113,10,3),DATA!$J$2:$L$16,3,FALSE)</f>
        <v>66.56</v>
      </c>
      <c r="L113" s="68" t="str">
        <f>VLOOKUP(MID(E113,3,1),DATA!$D$2:$E$16,2,FALSE)</f>
        <v>Medium Offset</v>
      </c>
      <c r="N113" s="9" t="s">
        <v>2511</v>
      </c>
      <c r="O113" s="60" t="str">
        <f>VLOOKUP(MID(P113,1,2),DATA!$B$2:$C$10,2,FALSE)</f>
        <v>FF11</v>
      </c>
      <c r="P113" s="66" t="s">
        <v>614</v>
      </c>
      <c r="Q113" s="18" cm="1">
        <f t="array" ref="Q113">SUMPRODUCT(1*('All Skus'!$C$2:$C$951=$P113),'All Skus'!$D$2:$D$951)</f>
        <v>31</v>
      </c>
      <c r="R113" s="12" t="str">
        <f>VLOOKUP(MID(P113,4,1),DATA!$F$2:$G$16,2,FALSE)</f>
        <v>22"</v>
      </c>
      <c r="S113" s="12" t="str">
        <f>VLOOKUP(MID(P113,5,3),DATA!$H$2:$I$16,2,FALSE)</f>
        <v>11.5"</v>
      </c>
      <c r="T113" s="12" t="str">
        <f t="shared" si="15"/>
        <v>40</v>
      </c>
      <c r="U113" s="12" t="str">
        <f>VLOOKUP(MID(P113,10,3),DATA!$J$2:$L$16,2,FALSE)</f>
        <v>5x112</v>
      </c>
      <c r="V113" s="12">
        <f>VLOOKUP(MID(P113,10,3),DATA!$J$2:$L$16,3,FALSE)</f>
        <v>66.56</v>
      </c>
      <c r="W113" s="68" t="str">
        <f>VLOOKUP(MID(P113,3,1),DATA!$D$2:$E$16,2,FALSE)</f>
        <v>Low Offset</v>
      </c>
      <c r="Y113" s="9" t="s">
        <v>2512</v>
      </c>
    </row>
    <row r="114" spans="1:29" s="31" customFormat="1" x14ac:dyDescent="0.25">
      <c r="A114" s="31" t="s">
        <v>2245</v>
      </c>
      <c r="B114" s="31" t="s">
        <v>1843</v>
      </c>
      <c r="C114" s="59" t="str">
        <f>VLOOKUP(MID(E114,1,2),DATA!$B$2:$C$10,2,FALSE)</f>
        <v>FF10</v>
      </c>
      <c r="D114" s="31" t="str">
        <f>VLOOKUP(MID(E114,13,2),DATA!$M$2:$N$16,2,FALSE)</f>
        <v>Tarmac</v>
      </c>
      <c r="E114" s="66" t="s">
        <v>1382</v>
      </c>
      <c r="F114" s="18" cm="1">
        <f t="array" ref="F114">SUMPRODUCT(1*('All Skus'!$C$2:$C$951=$E114),'All Skus'!$D$2:$D$951)</f>
        <v>-6</v>
      </c>
      <c r="G114" s="82" t="str">
        <f>VLOOKUP(MID(E114,4,1),DATA!$F$2:$G$16,2,FALSE)</f>
        <v>22"</v>
      </c>
      <c r="H114" s="82" t="str">
        <f>VLOOKUP(MID(E114,5,3),DATA!$H$2:$I$16,2,FALSE)</f>
        <v>10.5"</v>
      </c>
      <c r="I114" s="82" t="str">
        <f t="shared" si="14"/>
        <v>35</v>
      </c>
      <c r="J114" s="82" t="str">
        <f>VLOOKUP(MID(E114,10,3),DATA!$J$2:$L$16,2,FALSE)</f>
        <v>5x112</v>
      </c>
      <c r="K114" s="82">
        <f>VLOOKUP(MID(E114,10,3),DATA!$J$2:$L$16,3,FALSE)</f>
        <v>66.56</v>
      </c>
      <c r="L114" s="31" t="str">
        <f>VLOOKUP(MID(E114,3,1),DATA!$D$2:$E$16,2,FALSE)</f>
        <v>Medium Offset</v>
      </c>
      <c r="N114" s="83" t="s">
        <v>2247</v>
      </c>
      <c r="O114" s="60" t="str">
        <f>VLOOKUP(MID(P114,1,2),DATA!$B$2:$C$10,2,FALSE)</f>
        <v>FF10</v>
      </c>
      <c r="P114" s="66" t="s">
        <v>608</v>
      </c>
      <c r="Q114" s="18" cm="1">
        <f t="array" ref="Q114">SUMPRODUCT(1*('All Skus'!$C$2:$C$951=$P114),'All Skus'!$D$2:$D$951)</f>
        <v>-6</v>
      </c>
      <c r="R114" s="82" t="str">
        <f>VLOOKUP(MID(P114,4,1),DATA!$F$2:$G$16,2,FALSE)</f>
        <v>22"</v>
      </c>
      <c r="S114" s="82" t="str">
        <f>VLOOKUP(MID(P114,5,3),DATA!$H$2:$I$16,2,FALSE)</f>
        <v>11.5"</v>
      </c>
      <c r="T114" s="82" t="str">
        <f t="shared" si="15"/>
        <v>40</v>
      </c>
      <c r="U114" s="82" t="str">
        <f>VLOOKUP(MID(P114,10,3),DATA!$J$2:$L$16,2,FALSE)</f>
        <v>5x112</v>
      </c>
      <c r="V114" s="82">
        <f>VLOOKUP(MID(P114,10,3),DATA!$J$2:$L$16,3,FALSE)</f>
        <v>66.56</v>
      </c>
      <c r="W114" s="31" t="str">
        <f>VLOOKUP(MID(P114,3,1),DATA!$D$2:$E$16,2,FALSE)</f>
        <v>Low Offset</v>
      </c>
      <c r="Y114" s="83" t="s">
        <v>2246</v>
      </c>
    </row>
    <row r="115" spans="1:29" s="31" customFormat="1" x14ac:dyDescent="0.25">
      <c r="A115" s="31" t="s">
        <v>2245</v>
      </c>
      <c r="B115" s="31" t="s">
        <v>1843</v>
      </c>
      <c r="C115" s="59" t="str">
        <f>VLOOKUP(MID(E115,1,2),DATA!$B$2:$C$10,2,FALSE)</f>
        <v>FF10</v>
      </c>
      <c r="D115" s="31" t="str">
        <f>VLOOKUP(MID(E115,13,2),DATA!$M$2:$N$16,2,FALSE)</f>
        <v>Liquid Metal</v>
      </c>
      <c r="E115" s="66" t="s">
        <v>1378</v>
      </c>
      <c r="F115" s="18" cm="1">
        <f t="array" ref="F115">SUMPRODUCT(1*('All Skus'!$C$2:$C$951=$E115),'All Skus'!$D$2:$D$951)</f>
        <v>-5</v>
      </c>
      <c r="G115" s="82" t="str">
        <f>VLOOKUP(MID(E115,4,1),DATA!$F$2:$G$16,2,FALSE)</f>
        <v>22"</v>
      </c>
      <c r="H115" s="82" t="str">
        <f>VLOOKUP(MID(E115,5,3),DATA!$H$2:$I$16,2,FALSE)</f>
        <v>10.5"</v>
      </c>
      <c r="I115" s="82" t="str">
        <f t="shared" si="14"/>
        <v>35</v>
      </c>
      <c r="J115" s="82" t="str">
        <f>VLOOKUP(MID(E115,10,3),DATA!$J$2:$L$16,2,FALSE)</f>
        <v>5x112</v>
      </c>
      <c r="K115" s="82">
        <f>VLOOKUP(MID(E115,10,3),DATA!$J$2:$L$16,3,FALSE)</f>
        <v>66.56</v>
      </c>
      <c r="L115" s="31" t="str">
        <f>VLOOKUP(MID(E115,3,1),DATA!$D$2:$E$16,2,FALSE)</f>
        <v>Medium Offset</v>
      </c>
      <c r="N115" s="83" t="s">
        <v>2247</v>
      </c>
      <c r="O115" s="60" t="str">
        <f>VLOOKUP(MID(P115,1,2),DATA!$B$2:$C$10,2,FALSE)</f>
        <v>FF10</v>
      </c>
      <c r="P115" s="66" t="s">
        <v>604</v>
      </c>
      <c r="Q115" s="18" cm="1">
        <f t="array" ref="Q115">SUMPRODUCT(1*('All Skus'!$C$2:$C$951=$P115),'All Skus'!$D$2:$D$951)</f>
        <v>-4</v>
      </c>
      <c r="R115" s="82" t="str">
        <f>VLOOKUP(MID(P115,4,1),DATA!$F$2:$G$16,2,FALSE)</f>
        <v>22"</v>
      </c>
      <c r="S115" s="82" t="str">
        <f>VLOOKUP(MID(P115,5,3),DATA!$H$2:$I$16,2,FALSE)</f>
        <v>11.5"</v>
      </c>
      <c r="T115" s="82" t="str">
        <f t="shared" si="15"/>
        <v>40</v>
      </c>
      <c r="U115" s="82" t="str">
        <f>VLOOKUP(MID(P115,10,3),DATA!$J$2:$L$16,2,FALSE)</f>
        <v>5x112</v>
      </c>
      <c r="V115" s="82">
        <f>VLOOKUP(MID(P115,10,3),DATA!$J$2:$L$16,3,FALSE)</f>
        <v>66.56</v>
      </c>
      <c r="W115" s="31" t="str">
        <f>VLOOKUP(MID(P115,3,1),DATA!$D$2:$E$16,2,FALSE)</f>
        <v>Low Offset</v>
      </c>
      <c r="Y115" s="83" t="s">
        <v>2246</v>
      </c>
    </row>
    <row r="116" spans="1:29" s="31" customFormat="1" x14ac:dyDescent="0.25">
      <c r="A116" s="31" t="s">
        <v>2245</v>
      </c>
      <c r="B116" s="31" t="s">
        <v>1843</v>
      </c>
      <c r="C116" s="59" t="str">
        <f>VLOOKUP(MID(E116,1,2),DATA!$B$2:$C$10,2,FALSE)</f>
        <v>FF11</v>
      </c>
      <c r="D116" s="31" t="str">
        <f>VLOOKUP(MID(E116,13,2),DATA!$M$2:$N$16,2,FALSE)</f>
        <v>Tarmac</v>
      </c>
      <c r="E116" s="66" t="s">
        <v>1502</v>
      </c>
      <c r="F116" s="18" cm="1">
        <f t="array" ref="F116">SUMPRODUCT(1*('All Skus'!$C$2:$C$951=$E116),'All Skus'!$D$2:$D$951)</f>
        <v>23</v>
      </c>
      <c r="G116" s="82" t="str">
        <f>VLOOKUP(MID(E116,4,1),DATA!$F$2:$G$16,2,FALSE)</f>
        <v>22"</v>
      </c>
      <c r="H116" s="82" t="str">
        <f>VLOOKUP(MID(E116,5,3),DATA!$H$2:$I$16,2,FALSE)</f>
        <v>10.5"</v>
      </c>
      <c r="I116" s="82" t="str">
        <f t="shared" si="14"/>
        <v>35</v>
      </c>
      <c r="J116" s="82" t="str">
        <f>VLOOKUP(MID(E116,10,3),DATA!$J$2:$L$16,2,FALSE)</f>
        <v>5x112</v>
      </c>
      <c r="K116" s="82">
        <f>VLOOKUP(MID(E116,10,3),DATA!$J$2:$L$16,3,FALSE)</f>
        <v>66.56</v>
      </c>
      <c r="L116" s="31" t="str">
        <f>VLOOKUP(MID(E116,3,1),DATA!$D$2:$E$16,2,FALSE)</f>
        <v>Medium Offset</v>
      </c>
      <c r="N116" s="83" t="s">
        <v>2247</v>
      </c>
      <c r="O116" s="60" t="str">
        <f>VLOOKUP(MID(P116,1,2),DATA!$B$2:$C$10,2,FALSE)</f>
        <v>FF11</v>
      </c>
      <c r="P116" s="66" t="s">
        <v>614</v>
      </c>
      <c r="Q116" s="18" cm="1">
        <f t="array" ref="Q116">SUMPRODUCT(1*('All Skus'!$C$2:$C$951=$P116),'All Skus'!$D$2:$D$951)</f>
        <v>31</v>
      </c>
      <c r="R116" s="82" t="str">
        <f>VLOOKUP(MID(P116,4,1),DATA!$F$2:$G$16,2,FALSE)</f>
        <v>22"</v>
      </c>
      <c r="S116" s="82" t="str">
        <f>VLOOKUP(MID(P116,5,3),DATA!$H$2:$I$16,2,FALSE)</f>
        <v>11.5"</v>
      </c>
      <c r="T116" s="82" t="str">
        <f t="shared" si="15"/>
        <v>40</v>
      </c>
      <c r="U116" s="82" t="str">
        <f>VLOOKUP(MID(P116,10,3),DATA!$J$2:$L$16,2,FALSE)</f>
        <v>5x112</v>
      </c>
      <c r="V116" s="82">
        <f>VLOOKUP(MID(P116,10,3),DATA!$J$2:$L$16,3,FALSE)</f>
        <v>66.56</v>
      </c>
      <c r="W116" s="31" t="str">
        <f>VLOOKUP(MID(P116,3,1),DATA!$D$2:$E$16,2,FALSE)</f>
        <v>Low Offset</v>
      </c>
      <c r="Y116" s="83" t="s">
        <v>2246</v>
      </c>
    </row>
    <row r="117" spans="1:29" s="31" customFormat="1" x14ac:dyDescent="0.25">
      <c r="A117" s="31" t="s">
        <v>2245</v>
      </c>
      <c r="B117" s="31" t="s">
        <v>1843</v>
      </c>
      <c r="C117" s="59" t="str">
        <f>VLOOKUP(MID(E117,1,2),DATA!$B$2:$C$10,2,FALSE)</f>
        <v>FF11</v>
      </c>
      <c r="D117" s="31" t="str">
        <f>VLOOKUP(MID(E117,13,2),DATA!$M$2:$N$16,2,FALSE)</f>
        <v>Raw</v>
      </c>
      <c r="E117" s="66" t="s">
        <v>1500</v>
      </c>
      <c r="F117" s="18" cm="1">
        <f t="array" ref="F117">SUMPRODUCT(1*('All Skus'!$C$2:$C$951=$E117),'All Skus'!$D$2:$D$951)</f>
        <v>9</v>
      </c>
      <c r="G117" s="82" t="str">
        <f>VLOOKUP(MID(E117,4,1),DATA!$F$2:$G$16,2,FALSE)</f>
        <v>22"</v>
      </c>
      <c r="H117" s="82" t="str">
        <f>VLOOKUP(MID(E117,5,3),DATA!$H$2:$I$16,2,FALSE)</f>
        <v>10.5"</v>
      </c>
      <c r="I117" s="82" t="str">
        <f t="shared" si="14"/>
        <v>35</v>
      </c>
      <c r="J117" s="82" t="str">
        <f>VLOOKUP(MID(E117,10,3),DATA!$J$2:$L$16,2,FALSE)</f>
        <v>5x112</v>
      </c>
      <c r="K117" s="82">
        <f>VLOOKUP(MID(E117,10,3),DATA!$J$2:$L$16,3,FALSE)</f>
        <v>66.56</v>
      </c>
      <c r="L117" s="31" t="str">
        <f>VLOOKUP(MID(E117,3,1),DATA!$D$2:$E$16,2,FALSE)</f>
        <v>Medium Offset</v>
      </c>
      <c r="N117" s="83" t="s">
        <v>2247</v>
      </c>
      <c r="O117" s="60" t="str">
        <f>VLOOKUP(MID(P117,1,2),DATA!$B$2:$C$10,2,FALSE)</f>
        <v>FF11</v>
      </c>
      <c r="P117" s="66" t="s">
        <v>612</v>
      </c>
      <c r="Q117" s="18" cm="1">
        <f t="array" ref="Q117">SUMPRODUCT(1*('All Skus'!$C$2:$C$951=$P117),'All Skus'!$D$2:$D$951)</f>
        <v>8</v>
      </c>
      <c r="R117" s="82" t="str">
        <f>VLOOKUP(MID(P117,4,1),DATA!$F$2:$G$16,2,FALSE)</f>
        <v>22"</v>
      </c>
      <c r="S117" s="82" t="str">
        <f>VLOOKUP(MID(P117,5,3),DATA!$H$2:$I$16,2,FALSE)</f>
        <v>11.5"</v>
      </c>
      <c r="T117" s="82" t="str">
        <f t="shared" si="15"/>
        <v>40</v>
      </c>
      <c r="U117" s="82" t="str">
        <f>VLOOKUP(MID(P117,10,3),DATA!$J$2:$L$16,2,FALSE)</f>
        <v>5x112</v>
      </c>
      <c r="V117" s="82">
        <f>VLOOKUP(MID(P117,10,3),DATA!$J$2:$L$16,3,FALSE)</f>
        <v>66.56</v>
      </c>
      <c r="W117" s="31" t="str">
        <f>VLOOKUP(MID(P117,3,1),DATA!$D$2:$E$16,2,FALSE)</f>
        <v>Low Offset</v>
      </c>
      <c r="Y117" s="83" t="s">
        <v>2246</v>
      </c>
    </row>
    <row r="118" spans="1:29" x14ac:dyDescent="0.25">
      <c r="A118" s="31" t="s">
        <v>2018</v>
      </c>
      <c r="B118" s="31" t="s">
        <v>1843</v>
      </c>
      <c r="C118" s="59" t="str">
        <f>VLOOKUP(MID(E118,1,2),DATA!$B$2:$C$10,2,FALSE)</f>
        <v>FF01</v>
      </c>
      <c r="D118" s="68" t="str">
        <f>VLOOKUP(MID(E118,13,2),DATA!$M$2:$N$16,2,FALSE)</f>
        <v>Tarmac</v>
      </c>
      <c r="E118" s="66" t="s">
        <v>159</v>
      </c>
      <c r="F118" s="18" cm="1">
        <f t="array" ref="F118">SUMPRODUCT(1*('All Skus'!$C$2:$C$951=$E118),'All Skus'!$D$2:$D$951)</f>
        <v>0</v>
      </c>
      <c r="G118" s="12" t="str">
        <f>VLOOKUP(MID(E118,4,1),DATA!$F$2:$G$16,2,FALSE)</f>
        <v>20"</v>
      </c>
      <c r="H118" s="12" t="str">
        <f>VLOOKUP(MID(E118,5,3),DATA!$H$2:$I$16,2,FALSE)</f>
        <v>9.0"</v>
      </c>
      <c r="I118" s="12" t="str">
        <f t="shared" si="14"/>
        <v>25</v>
      </c>
      <c r="J118" s="12" t="str">
        <f>VLOOKUP(MID(E118,10,3),DATA!$J$2:$L$16,2,FALSE)</f>
        <v>5x112</v>
      </c>
      <c r="K118" s="12">
        <f>VLOOKUP(MID(E118,10,3),DATA!$J$2:$L$16,3,FALSE)</f>
        <v>66.56</v>
      </c>
      <c r="L118" s="68" t="str">
        <f>VLOOKUP(MID(E118,3,1),DATA!$D$2:$E$16,2,FALSE)</f>
        <v>Medium Offset</v>
      </c>
      <c r="O118" s="60" t="str">
        <f>VLOOKUP(MID(P118,1,2),DATA!$B$2:$C$10,2,FALSE)</f>
        <v>FF01</v>
      </c>
      <c r="P118" s="66" t="s">
        <v>155</v>
      </c>
      <c r="Q118" s="18" cm="1">
        <f t="array" ref="Q118">SUMPRODUCT(1*('All Skus'!$C$2:$C$951=$P118),'All Skus'!$D$2:$D$951)</f>
        <v>1</v>
      </c>
      <c r="R118" s="12" t="str">
        <f>VLOOKUP(MID(P118,4,1),DATA!$F$2:$G$16,2,FALSE)</f>
        <v>20"</v>
      </c>
      <c r="S118" s="12" t="str">
        <f>VLOOKUP(MID(P118,5,3),DATA!$H$2:$I$16,2,FALSE)</f>
        <v>10.5"</v>
      </c>
      <c r="T118" s="12" t="str">
        <f t="shared" si="15"/>
        <v>35</v>
      </c>
      <c r="U118" s="12" t="str">
        <f>VLOOKUP(MID(P118,10,3),DATA!$J$2:$L$16,2,FALSE)</f>
        <v>5x112</v>
      </c>
      <c r="V118" s="12">
        <f>VLOOKUP(MID(P118,10,3),DATA!$J$2:$L$16,3,FALSE)</f>
        <v>66.56</v>
      </c>
      <c r="W118" s="68" t="str">
        <f>VLOOKUP(MID(P118,3,1),DATA!$D$2:$E$16,2,FALSE)</f>
        <v>Medium Offset</v>
      </c>
      <c r="X118" s="66"/>
      <c r="Z118" s="66"/>
      <c r="AA118" s="8" t="s">
        <v>71</v>
      </c>
      <c r="AB118" s="66"/>
      <c r="AC118" s="66"/>
    </row>
    <row r="119" spans="1:29" x14ac:dyDescent="0.25">
      <c r="A119" s="31" t="s">
        <v>2018</v>
      </c>
      <c r="B119" s="31" t="s">
        <v>1843</v>
      </c>
      <c r="C119" s="59" t="str">
        <f>VLOOKUP(MID(E119,1,2),DATA!$B$2:$C$10,2,FALSE)</f>
        <v>FF04</v>
      </c>
      <c r="D119" s="68" t="str">
        <f>VLOOKUP(MID(E119,13,2),DATA!$M$2:$N$16,2,FALSE)</f>
        <v>Liquid Metal</v>
      </c>
      <c r="E119" s="66" t="s">
        <v>304</v>
      </c>
      <c r="F119" s="18" cm="1">
        <f t="array" ref="F119">SUMPRODUCT(1*('All Skus'!$C$2:$C$951=$E119),'All Skus'!$D$2:$D$951)</f>
        <v>9</v>
      </c>
      <c r="G119" s="12" t="str">
        <f>VLOOKUP(MID(E119,4,1),DATA!$F$2:$G$16,2,FALSE)</f>
        <v>20"</v>
      </c>
      <c r="H119" s="12" t="str">
        <f>VLOOKUP(MID(E119,5,3),DATA!$H$2:$I$16,2,FALSE)</f>
        <v>9.0"</v>
      </c>
      <c r="I119" s="12" t="str">
        <f t="shared" si="14"/>
        <v>25</v>
      </c>
      <c r="J119" s="12" t="str">
        <f>VLOOKUP(MID(E119,10,3),DATA!$J$2:$L$16,2,FALSE)</f>
        <v>5x112</v>
      </c>
      <c r="K119" s="12">
        <f>VLOOKUP(MID(E119,10,3),DATA!$J$2:$L$16,3,FALSE)</f>
        <v>66.56</v>
      </c>
      <c r="L119" s="68" t="str">
        <f>VLOOKUP(MID(E119,3,1),DATA!$D$2:$E$16,2,FALSE)</f>
        <v>Medium Offset</v>
      </c>
      <c r="O119" s="60" t="str">
        <f>VLOOKUP(MID(P119,1,2),DATA!$B$2:$C$10,2,FALSE)</f>
        <v>FF04</v>
      </c>
      <c r="P119" s="66" t="s">
        <v>302</v>
      </c>
      <c r="Q119" s="18" cm="1">
        <f t="array" ref="Q119">SUMPRODUCT(1*('All Skus'!$C$2:$C$951=$P119),'All Skus'!$D$2:$D$951)</f>
        <v>1</v>
      </c>
      <c r="R119" s="12" t="str">
        <f>VLOOKUP(MID(P119,4,1),DATA!$F$2:$G$16,2,FALSE)</f>
        <v>20"</v>
      </c>
      <c r="S119" s="12" t="str">
        <f>VLOOKUP(MID(P119,5,3),DATA!$H$2:$I$16,2,FALSE)</f>
        <v>10.5"</v>
      </c>
      <c r="T119" s="12" t="str">
        <f t="shared" si="15"/>
        <v>35</v>
      </c>
      <c r="U119" s="12" t="str">
        <f>VLOOKUP(MID(P119,10,3),DATA!$J$2:$L$16,2,FALSE)</f>
        <v>5x112</v>
      </c>
      <c r="V119" s="12">
        <f>VLOOKUP(MID(P119,10,3),DATA!$J$2:$L$16,3,FALSE)</f>
        <v>66.56</v>
      </c>
      <c r="W119" s="68" t="str">
        <f>VLOOKUP(MID(P119,3,1),DATA!$D$2:$E$16,2,FALSE)</f>
        <v>Medium Offset</v>
      </c>
      <c r="X119" s="66"/>
      <c r="Z119" s="66"/>
      <c r="AA119" s="8" t="s">
        <v>71</v>
      </c>
      <c r="AB119" s="66"/>
      <c r="AC119" s="66"/>
    </row>
    <row r="120" spans="1:29" x14ac:dyDescent="0.25">
      <c r="A120" s="31" t="s">
        <v>2018</v>
      </c>
      <c r="B120" s="31" t="s">
        <v>1843</v>
      </c>
      <c r="C120" s="59" t="str">
        <f>VLOOKUP(MID(E120,1,2),DATA!$B$2:$C$10,2,FALSE)</f>
        <v>FF04</v>
      </c>
      <c r="D120" s="68" t="str">
        <f>VLOOKUP(MID(E120,13,2),DATA!$M$2:$N$16,2,FALSE)</f>
        <v>Tarmac</v>
      </c>
      <c r="E120" s="66" t="s">
        <v>303</v>
      </c>
      <c r="F120" s="18" cm="1">
        <f t="array" ref="F120">SUMPRODUCT(1*('All Skus'!$C$2:$C$951=$E120),'All Skus'!$D$2:$D$951)</f>
        <v>7</v>
      </c>
      <c r="G120" s="12" t="str">
        <f>VLOOKUP(MID(E120,4,1),DATA!$F$2:$G$16,2,FALSE)</f>
        <v>20"</v>
      </c>
      <c r="H120" s="12" t="str">
        <f>VLOOKUP(MID(E120,5,3),DATA!$H$2:$I$16,2,FALSE)</f>
        <v>9.0"</v>
      </c>
      <c r="I120" s="12" t="str">
        <f t="shared" si="14"/>
        <v>25</v>
      </c>
      <c r="J120" s="12" t="str">
        <f>VLOOKUP(MID(E120,10,3),DATA!$J$2:$L$16,2,FALSE)</f>
        <v>5x112</v>
      </c>
      <c r="K120" s="12">
        <f>VLOOKUP(MID(E120,10,3),DATA!$J$2:$L$16,3,FALSE)</f>
        <v>66.56</v>
      </c>
      <c r="L120" s="68" t="str">
        <f>VLOOKUP(MID(E120,3,1),DATA!$D$2:$E$16,2,FALSE)</f>
        <v>Medium Offset</v>
      </c>
      <c r="O120" s="60" t="str">
        <f>VLOOKUP(MID(P120,1,2),DATA!$B$2:$C$10,2,FALSE)</f>
        <v>FF04</v>
      </c>
      <c r="P120" s="66" t="s">
        <v>301</v>
      </c>
      <c r="Q120" s="18" cm="1">
        <f t="array" ref="Q120">SUMPRODUCT(1*('All Skus'!$C$2:$C$951=$P120),'All Skus'!$D$2:$D$951)</f>
        <v>28</v>
      </c>
      <c r="R120" s="12" t="str">
        <f>VLOOKUP(MID(P120,4,1),DATA!$F$2:$G$16,2,FALSE)</f>
        <v>20"</v>
      </c>
      <c r="S120" s="12" t="str">
        <f>VLOOKUP(MID(P120,5,3),DATA!$H$2:$I$16,2,FALSE)</f>
        <v>10.5"</v>
      </c>
      <c r="T120" s="12" t="str">
        <f t="shared" si="15"/>
        <v>35</v>
      </c>
      <c r="U120" s="12" t="str">
        <f>VLOOKUP(MID(P120,10,3),DATA!$J$2:$L$16,2,FALSE)</f>
        <v>5x112</v>
      </c>
      <c r="V120" s="12">
        <f>VLOOKUP(MID(P120,10,3),DATA!$J$2:$L$16,3,FALSE)</f>
        <v>66.56</v>
      </c>
      <c r="W120" s="68" t="str">
        <f>VLOOKUP(MID(P120,3,1),DATA!$D$2:$E$16,2,FALSE)</f>
        <v>Medium Offset</v>
      </c>
      <c r="X120" s="66"/>
      <c r="Z120" s="66"/>
      <c r="AA120" s="8" t="s">
        <v>71</v>
      </c>
      <c r="AB120" s="66"/>
      <c r="AC120" s="66"/>
    </row>
    <row r="121" spans="1:29" x14ac:dyDescent="0.25">
      <c r="A121" s="31" t="s">
        <v>2018</v>
      </c>
      <c r="B121" s="31" t="s">
        <v>1843</v>
      </c>
      <c r="C121" s="59" t="str">
        <f>VLOOKUP(MID(E121,1,2),DATA!$B$2:$C$10,2,FALSE)</f>
        <v>FF10</v>
      </c>
      <c r="D121" s="68" t="str">
        <f>VLOOKUP(MID(E121,13,2),DATA!$M$2:$N$16,2,FALSE)</f>
        <v>Liquid Metal</v>
      </c>
      <c r="E121" s="66" t="s">
        <v>29</v>
      </c>
      <c r="F121" s="18" cm="1">
        <f t="array" ref="F121">SUMPRODUCT(1*('All Skus'!$C$2:$C$951=$E121),'All Skus'!$D$2:$D$951)</f>
        <v>8</v>
      </c>
      <c r="G121" s="12" t="str">
        <f>VLOOKUP(MID(E121,4,1),DATA!$F$2:$G$16,2,FALSE)</f>
        <v>20"</v>
      </c>
      <c r="H121" s="12" t="str">
        <f>VLOOKUP(MID(E121,5,3),DATA!$H$2:$I$16,2,FALSE)</f>
        <v>9.0"</v>
      </c>
      <c r="I121" s="12" t="str">
        <f t="shared" si="14"/>
        <v>25</v>
      </c>
      <c r="J121" s="12" t="str">
        <f>VLOOKUP(MID(E121,10,3),DATA!$J$2:$L$16,2,FALSE)</f>
        <v>5x112</v>
      </c>
      <c r="K121" s="12">
        <f>VLOOKUP(MID(E121,10,3),DATA!$J$2:$L$16,3,FALSE)</f>
        <v>66.56</v>
      </c>
      <c r="L121" s="68" t="str">
        <f>VLOOKUP(MID(E121,3,1),DATA!$D$2:$E$16,2,FALSE)</f>
        <v>Medium Offset</v>
      </c>
      <c r="O121" s="60" t="str">
        <f>VLOOKUP(MID(P121,1,2),DATA!$B$2:$C$10,2,FALSE)</f>
        <v>FF10</v>
      </c>
      <c r="P121" s="66" t="s">
        <v>32</v>
      </c>
      <c r="Q121" s="18" cm="1">
        <f t="array" ref="Q121">SUMPRODUCT(1*('All Skus'!$C$2:$C$951=$P121),'All Skus'!$D$2:$D$951)</f>
        <v>10</v>
      </c>
      <c r="R121" s="12" t="str">
        <f>VLOOKUP(MID(P121,4,1),DATA!$F$2:$G$16,2,FALSE)</f>
        <v>20"</v>
      </c>
      <c r="S121" s="12" t="str">
        <f>VLOOKUP(MID(P121,5,3),DATA!$H$2:$I$16,2,FALSE)</f>
        <v>10.5"</v>
      </c>
      <c r="T121" s="12" t="str">
        <f t="shared" si="15"/>
        <v>35</v>
      </c>
      <c r="U121" s="12" t="str">
        <f>VLOOKUP(MID(P121,10,3),DATA!$J$2:$L$16,2,FALSE)</f>
        <v>5x112</v>
      </c>
      <c r="V121" s="12">
        <f>VLOOKUP(MID(P121,10,3),DATA!$J$2:$L$16,3,FALSE)</f>
        <v>66.56</v>
      </c>
      <c r="W121" s="68" t="str">
        <f>VLOOKUP(MID(P121,3,1),DATA!$D$2:$E$16,2,FALSE)</f>
        <v>Medium Offset</v>
      </c>
      <c r="X121" s="66"/>
      <c r="Z121" s="66"/>
      <c r="AA121" s="8" t="s">
        <v>71</v>
      </c>
      <c r="AB121" s="66"/>
      <c r="AC121" s="66"/>
    </row>
    <row r="122" spans="1:29" x14ac:dyDescent="0.25">
      <c r="A122" s="31" t="s">
        <v>2018</v>
      </c>
      <c r="B122" s="31" t="s">
        <v>1843</v>
      </c>
      <c r="C122" s="59" t="str">
        <f>VLOOKUP(MID(E122,1,2),DATA!$B$2:$C$10,2,FALSE)</f>
        <v>FF10</v>
      </c>
      <c r="D122" s="68" t="str">
        <f>VLOOKUP(MID(E122,13,2),DATA!$M$2:$N$16,2,FALSE)</f>
        <v>Tarmac</v>
      </c>
      <c r="E122" s="66" t="s">
        <v>28</v>
      </c>
      <c r="F122" s="18" cm="1">
        <f t="array" ref="F122">SUMPRODUCT(1*('All Skus'!$C$2:$C$951=$E122),'All Skus'!$D$2:$D$951)</f>
        <v>24</v>
      </c>
      <c r="G122" s="12" t="str">
        <f>VLOOKUP(MID(E122,4,1),DATA!$F$2:$G$16,2,FALSE)</f>
        <v>20"</v>
      </c>
      <c r="H122" s="12" t="str">
        <f>VLOOKUP(MID(E122,5,3),DATA!$H$2:$I$16,2,FALSE)</f>
        <v>9.0"</v>
      </c>
      <c r="I122" s="12" t="str">
        <f t="shared" si="14"/>
        <v>25</v>
      </c>
      <c r="J122" s="12" t="str">
        <f>VLOOKUP(MID(E122,10,3),DATA!$J$2:$L$16,2,FALSE)</f>
        <v>5x112</v>
      </c>
      <c r="K122" s="12">
        <f>VLOOKUP(MID(E122,10,3),DATA!$J$2:$L$16,3,FALSE)</f>
        <v>66.56</v>
      </c>
      <c r="L122" s="68" t="str">
        <f>VLOOKUP(MID(E122,3,1),DATA!$D$2:$E$16,2,FALSE)</f>
        <v>Medium Offset</v>
      </c>
      <c r="O122" s="60" t="str">
        <f>VLOOKUP(MID(P122,1,2),DATA!$B$2:$C$10,2,FALSE)</f>
        <v>FF10</v>
      </c>
      <c r="P122" s="66" t="s">
        <v>31</v>
      </c>
      <c r="Q122" s="18" cm="1">
        <f t="array" ref="Q122">SUMPRODUCT(1*('All Skus'!$C$2:$C$951=$P122),'All Skus'!$D$2:$D$951)</f>
        <v>68</v>
      </c>
      <c r="R122" s="12" t="str">
        <f>VLOOKUP(MID(P122,4,1),DATA!$F$2:$G$16,2,FALSE)</f>
        <v>20"</v>
      </c>
      <c r="S122" s="12" t="str">
        <f>VLOOKUP(MID(P122,5,3),DATA!$H$2:$I$16,2,FALSE)</f>
        <v>10.5"</v>
      </c>
      <c r="T122" s="12" t="str">
        <f t="shared" si="15"/>
        <v>35</v>
      </c>
      <c r="U122" s="12" t="str">
        <f>VLOOKUP(MID(P122,10,3),DATA!$J$2:$L$16,2,FALSE)</f>
        <v>5x112</v>
      </c>
      <c r="V122" s="12">
        <f>VLOOKUP(MID(P122,10,3),DATA!$J$2:$L$16,3,FALSE)</f>
        <v>66.56</v>
      </c>
      <c r="W122" s="68" t="str">
        <f>VLOOKUP(MID(P122,3,1),DATA!$D$2:$E$16,2,FALSE)</f>
        <v>Medium Offset</v>
      </c>
      <c r="X122" s="66"/>
      <c r="Z122" s="66"/>
      <c r="AA122" s="8" t="s">
        <v>71</v>
      </c>
      <c r="AB122" s="66"/>
      <c r="AC122" s="66"/>
    </row>
    <row r="123" spans="1:29" x14ac:dyDescent="0.25">
      <c r="A123" s="31" t="s">
        <v>2018</v>
      </c>
      <c r="B123" s="31" t="s">
        <v>1843</v>
      </c>
      <c r="C123" s="59" t="str">
        <f>VLOOKUP(MID(E123,1,2),DATA!$B$2:$C$10,2,FALSE)</f>
        <v>FF11</v>
      </c>
      <c r="D123" s="68" t="str">
        <f>VLOOKUP(MID(E123,13,2),DATA!$M$2:$N$16,2,FALSE)</f>
        <v>Liquid Metal</v>
      </c>
      <c r="E123" s="66" t="s">
        <v>379</v>
      </c>
      <c r="F123" s="18" cm="1">
        <f t="array" ref="F123">SUMPRODUCT(1*('All Skus'!$C$2:$C$951=$E123),'All Skus'!$D$2:$D$951)</f>
        <v>5</v>
      </c>
      <c r="G123" s="12" t="str">
        <f>VLOOKUP(MID(E123,4,1),DATA!$F$2:$G$16,2,FALSE)</f>
        <v>20"</v>
      </c>
      <c r="H123" s="12" t="str">
        <f>VLOOKUP(MID(E123,5,3),DATA!$H$2:$I$16,2,FALSE)</f>
        <v>9.0"</v>
      </c>
      <c r="I123" s="12" t="str">
        <f t="shared" si="14"/>
        <v>25</v>
      </c>
      <c r="J123" s="12" t="str">
        <f>VLOOKUP(MID(E123,10,3),DATA!$J$2:$L$16,2,FALSE)</f>
        <v>5x112</v>
      </c>
      <c r="K123" s="12">
        <f>VLOOKUP(MID(E123,10,3),DATA!$J$2:$L$16,3,FALSE)</f>
        <v>66.56</v>
      </c>
      <c r="L123" s="68" t="str">
        <f>VLOOKUP(MID(E123,3,1),DATA!$D$2:$E$16,2,FALSE)</f>
        <v>Medium Offset</v>
      </c>
      <c r="O123" s="60" t="str">
        <f>VLOOKUP(MID(P123,1,2),DATA!$B$2:$C$10,2,FALSE)</f>
        <v>FF11</v>
      </c>
      <c r="P123" s="66" t="s">
        <v>381</v>
      </c>
      <c r="Q123" s="18" cm="1">
        <f t="array" ref="Q123">SUMPRODUCT(1*('All Skus'!$C$2:$C$951=$P123),'All Skus'!$D$2:$D$951)</f>
        <v>13</v>
      </c>
      <c r="R123" s="12" t="str">
        <f>VLOOKUP(MID(P123,4,1),DATA!$F$2:$G$16,2,FALSE)</f>
        <v>20"</v>
      </c>
      <c r="S123" s="12" t="str">
        <f>VLOOKUP(MID(P123,5,3),DATA!$H$2:$I$16,2,FALSE)</f>
        <v>10.5"</v>
      </c>
      <c r="T123" s="12" t="str">
        <f t="shared" si="15"/>
        <v>35</v>
      </c>
      <c r="U123" s="12" t="str">
        <f>VLOOKUP(MID(P123,10,3),DATA!$J$2:$L$16,2,FALSE)</f>
        <v>5x112</v>
      </c>
      <c r="V123" s="12">
        <f>VLOOKUP(MID(P123,10,3),DATA!$J$2:$L$16,3,FALSE)</f>
        <v>66.56</v>
      </c>
      <c r="W123" s="68" t="str">
        <f>VLOOKUP(MID(P123,3,1),DATA!$D$2:$E$16,2,FALSE)</f>
        <v>Medium Offset</v>
      </c>
      <c r="X123" s="66"/>
      <c r="Z123" s="66"/>
      <c r="AA123" s="8" t="s">
        <v>71</v>
      </c>
      <c r="AB123" s="66"/>
      <c r="AC123" s="66"/>
    </row>
    <row r="124" spans="1:29" x14ac:dyDescent="0.25">
      <c r="A124" s="31" t="s">
        <v>2018</v>
      </c>
      <c r="B124" s="31" t="s">
        <v>1843</v>
      </c>
      <c r="C124" s="59" t="str">
        <f>VLOOKUP(MID(E124,1,2),DATA!$B$2:$C$10,2,FALSE)</f>
        <v>FF11</v>
      </c>
      <c r="D124" s="68" t="str">
        <f>VLOOKUP(MID(E124,13,2),DATA!$M$2:$N$16,2,FALSE)</f>
        <v>Tarmac</v>
      </c>
      <c r="E124" s="66" t="s">
        <v>378</v>
      </c>
      <c r="F124" s="18" cm="1">
        <f t="array" ref="F124">SUMPRODUCT(1*('All Skus'!$C$2:$C$951=$E124),'All Skus'!$D$2:$D$951)</f>
        <v>22</v>
      </c>
      <c r="G124" s="12" t="str">
        <f>VLOOKUP(MID(E124,4,1),DATA!$F$2:$G$16,2,FALSE)</f>
        <v>20"</v>
      </c>
      <c r="H124" s="12" t="str">
        <f>VLOOKUP(MID(E124,5,3),DATA!$H$2:$I$16,2,FALSE)</f>
        <v>9.0"</v>
      </c>
      <c r="I124" s="12" t="str">
        <f t="shared" si="14"/>
        <v>25</v>
      </c>
      <c r="J124" s="12" t="str">
        <f>VLOOKUP(MID(E124,10,3),DATA!$J$2:$L$16,2,FALSE)</f>
        <v>5x112</v>
      </c>
      <c r="K124" s="12">
        <f>VLOOKUP(MID(E124,10,3),DATA!$J$2:$L$16,3,FALSE)</f>
        <v>66.56</v>
      </c>
      <c r="L124" s="68" t="str">
        <f>VLOOKUP(MID(E124,3,1),DATA!$D$2:$E$16,2,FALSE)</f>
        <v>Medium Offset</v>
      </c>
      <c r="O124" s="60" t="str">
        <f>VLOOKUP(MID(P124,1,2),DATA!$B$2:$C$10,2,FALSE)</f>
        <v>FF11</v>
      </c>
      <c r="P124" s="66" t="s">
        <v>380</v>
      </c>
      <c r="Q124" s="18" cm="1">
        <f t="array" ref="Q124">SUMPRODUCT(1*('All Skus'!$C$2:$C$951=$P124),'All Skus'!$D$2:$D$951)</f>
        <v>23</v>
      </c>
      <c r="R124" s="12" t="str">
        <f>VLOOKUP(MID(P124,4,1),DATA!$F$2:$G$16,2,FALSE)</f>
        <v>20"</v>
      </c>
      <c r="S124" s="12" t="str">
        <f>VLOOKUP(MID(P124,5,3),DATA!$H$2:$I$16,2,FALSE)</f>
        <v>10.5"</v>
      </c>
      <c r="T124" s="12" t="str">
        <f t="shared" si="15"/>
        <v>35</v>
      </c>
      <c r="U124" s="12" t="str">
        <f>VLOOKUP(MID(P124,10,3),DATA!$J$2:$L$16,2,FALSE)</f>
        <v>5x112</v>
      </c>
      <c r="V124" s="12">
        <f>VLOOKUP(MID(P124,10,3),DATA!$J$2:$L$16,3,FALSE)</f>
        <v>66.56</v>
      </c>
      <c r="W124" s="68" t="str">
        <f>VLOOKUP(MID(P124,3,1),DATA!$D$2:$E$16,2,FALSE)</f>
        <v>Medium Offset</v>
      </c>
      <c r="X124" s="66"/>
      <c r="Z124" s="66"/>
      <c r="AA124" s="8" t="s">
        <v>71</v>
      </c>
      <c r="AB124" s="66"/>
      <c r="AC124" s="66"/>
    </row>
    <row r="125" spans="1:29" x14ac:dyDescent="0.25">
      <c r="A125" s="92" t="s">
        <v>2515</v>
      </c>
      <c r="B125" s="31" t="s">
        <v>2107</v>
      </c>
      <c r="C125" s="59" t="str">
        <f>VLOOKUP(MID(E125,1,2),DATA!$B$2:$C$10,2,FALSE)</f>
        <v>FF10</v>
      </c>
      <c r="D125" s="68" t="str">
        <f>VLOOKUP(MID(E125,13,2),DATA!$M$2:$N$16,2,FALSE)</f>
        <v>Liquid Metal</v>
      </c>
      <c r="E125" s="66" t="s">
        <v>1378</v>
      </c>
      <c r="F125" s="18" cm="1">
        <f t="array" ref="F125">SUMPRODUCT(1*('All Skus'!$C$2:$C$951=$E125),'All Skus'!$D$2:$D$951)</f>
        <v>-5</v>
      </c>
      <c r="G125" s="12" t="str">
        <f>VLOOKUP(MID(E125,4,1),DATA!$F$2:$G$16,2,FALSE)</f>
        <v>22"</v>
      </c>
      <c r="H125" s="12" t="str">
        <f>VLOOKUP(MID(E125,5,3),DATA!$H$2:$I$16,2,FALSE)</f>
        <v>10.5"</v>
      </c>
      <c r="I125" s="12" t="str">
        <f t="shared" ref="I125:I128" si="16">MID(E125,8,2)</f>
        <v>35</v>
      </c>
      <c r="J125" s="12" t="str">
        <f>VLOOKUP(MID(E125,10,3),DATA!$J$2:$L$16,2,FALSE)</f>
        <v>5x112</v>
      </c>
      <c r="K125" s="12">
        <f>VLOOKUP(MID(E125,10,3),DATA!$J$2:$L$16,3,FALSE)</f>
        <v>66.56</v>
      </c>
      <c r="L125" s="68" t="str">
        <f>VLOOKUP(MID(E125,3,1),DATA!$D$2:$E$16,2,FALSE)</f>
        <v>Medium Offset</v>
      </c>
      <c r="N125" s="9" t="s">
        <v>2516</v>
      </c>
      <c r="O125" s="60" t="str">
        <f>VLOOKUP(MID(P125,1,2),DATA!$B$2:$C$10,2,FALSE)</f>
        <v>FF10</v>
      </c>
      <c r="P125" s="66" t="s">
        <v>604</v>
      </c>
      <c r="Q125" s="18" cm="1">
        <f t="array" ref="Q125">SUMPRODUCT(1*('All Skus'!$C$2:$C$951=$P125),'All Skus'!$D$2:$D$951)</f>
        <v>-4</v>
      </c>
      <c r="R125" s="12" t="str">
        <f>VLOOKUP(MID(P125,4,1),DATA!$F$2:$G$16,2,FALSE)</f>
        <v>22"</v>
      </c>
      <c r="S125" s="12" t="str">
        <f>VLOOKUP(MID(P125,5,3),DATA!$H$2:$I$16,2,FALSE)</f>
        <v>11.5"</v>
      </c>
      <c r="T125" s="12" t="str">
        <f t="shared" ref="T125:T128" si="17">MID(P125,8,2)</f>
        <v>40</v>
      </c>
      <c r="U125" s="12" t="str">
        <f>VLOOKUP(MID(P125,10,3),DATA!$J$2:$L$16,2,FALSE)</f>
        <v>5x112</v>
      </c>
      <c r="V125" s="12">
        <f>VLOOKUP(MID(P125,10,3),DATA!$J$2:$L$16,3,FALSE)</f>
        <v>66.56</v>
      </c>
      <c r="W125" s="68" t="str">
        <f>VLOOKUP(MID(P125,3,1),DATA!$D$2:$E$16,2,FALSE)</f>
        <v>Low Offset</v>
      </c>
      <c r="Y125" s="9" t="s">
        <v>2173</v>
      </c>
      <c r="Z125" s="8" t="s">
        <v>2517</v>
      </c>
    </row>
    <row r="126" spans="1:29" x14ac:dyDescent="0.25">
      <c r="A126" s="92" t="s">
        <v>2515</v>
      </c>
      <c r="B126" s="31" t="s">
        <v>2107</v>
      </c>
      <c r="C126" s="59" t="str">
        <f>VLOOKUP(MID(E126,1,2),DATA!$B$2:$C$10,2,FALSE)</f>
        <v>FF10</v>
      </c>
      <c r="D126" s="68" t="str">
        <f>VLOOKUP(MID(E126,13,2),DATA!$M$2:$N$16,2,FALSE)</f>
        <v>Tarmac</v>
      </c>
      <c r="E126" s="66" t="s">
        <v>1382</v>
      </c>
      <c r="F126" s="18" cm="1">
        <f t="array" ref="F126">SUMPRODUCT(1*('All Skus'!$C$2:$C$951=$E126),'All Skus'!$D$2:$D$951)</f>
        <v>-6</v>
      </c>
      <c r="G126" s="12" t="str">
        <f>VLOOKUP(MID(E126,4,1),DATA!$F$2:$G$16,2,FALSE)</f>
        <v>22"</v>
      </c>
      <c r="H126" s="12" t="str">
        <f>VLOOKUP(MID(E126,5,3),DATA!$H$2:$I$16,2,FALSE)</f>
        <v>10.5"</v>
      </c>
      <c r="I126" s="12" t="str">
        <f t="shared" si="16"/>
        <v>35</v>
      </c>
      <c r="J126" s="12" t="str">
        <f>VLOOKUP(MID(E126,10,3),DATA!$J$2:$L$16,2,FALSE)</f>
        <v>5x112</v>
      </c>
      <c r="K126" s="12">
        <f>VLOOKUP(MID(E126,10,3),DATA!$J$2:$L$16,3,FALSE)</f>
        <v>66.56</v>
      </c>
      <c r="L126" s="68" t="str">
        <f>VLOOKUP(MID(E126,3,1),DATA!$D$2:$E$16,2,FALSE)</f>
        <v>Medium Offset</v>
      </c>
      <c r="N126" s="9" t="s">
        <v>2516</v>
      </c>
      <c r="O126" s="60" t="str">
        <f>VLOOKUP(MID(P126,1,2),DATA!$B$2:$C$10,2,FALSE)</f>
        <v>FF10</v>
      </c>
      <c r="P126" s="66" t="s">
        <v>608</v>
      </c>
      <c r="Q126" s="18" cm="1">
        <f t="array" ref="Q126">SUMPRODUCT(1*('All Skus'!$C$2:$C$951=$P126),'All Skus'!$D$2:$D$951)</f>
        <v>-6</v>
      </c>
      <c r="R126" s="12" t="str">
        <f>VLOOKUP(MID(P126,4,1),DATA!$F$2:$G$16,2,FALSE)</f>
        <v>22"</v>
      </c>
      <c r="S126" s="12" t="str">
        <f>VLOOKUP(MID(P126,5,3),DATA!$H$2:$I$16,2,FALSE)</f>
        <v>11.5"</v>
      </c>
      <c r="T126" s="12" t="str">
        <f t="shared" si="17"/>
        <v>40</v>
      </c>
      <c r="U126" s="12" t="str">
        <f>VLOOKUP(MID(P126,10,3),DATA!$J$2:$L$16,2,FALSE)</f>
        <v>5x112</v>
      </c>
      <c r="V126" s="12">
        <f>VLOOKUP(MID(P126,10,3),DATA!$J$2:$L$16,3,FALSE)</f>
        <v>66.56</v>
      </c>
      <c r="W126" s="68" t="str">
        <f>VLOOKUP(MID(P126,3,1),DATA!$D$2:$E$16,2,FALSE)</f>
        <v>Low Offset</v>
      </c>
      <c r="Y126" s="9" t="s">
        <v>2173</v>
      </c>
      <c r="Z126" s="68" t="s">
        <v>2517</v>
      </c>
    </row>
    <row r="127" spans="1:29" x14ac:dyDescent="0.25">
      <c r="A127" s="92" t="s">
        <v>2515</v>
      </c>
      <c r="B127" s="31" t="s">
        <v>2107</v>
      </c>
      <c r="C127" s="59" t="str">
        <f>VLOOKUP(MID(E127,1,2),DATA!$B$2:$C$10,2,FALSE)</f>
        <v>FF11</v>
      </c>
      <c r="D127" s="68" t="str">
        <f>VLOOKUP(MID(E127,13,2),DATA!$M$2:$N$16,2,FALSE)</f>
        <v>Raw</v>
      </c>
      <c r="E127" s="66" t="s">
        <v>1500</v>
      </c>
      <c r="F127" s="18" cm="1">
        <f t="array" ref="F127">SUMPRODUCT(1*('All Skus'!$C$2:$C$951=$E127),'All Skus'!$D$2:$D$951)</f>
        <v>9</v>
      </c>
      <c r="G127" s="12" t="str">
        <f>VLOOKUP(MID(E127,4,1),DATA!$F$2:$G$16,2,FALSE)</f>
        <v>22"</v>
      </c>
      <c r="H127" s="12" t="str">
        <f>VLOOKUP(MID(E127,5,3),DATA!$H$2:$I$16,2,FALSE)</f>
        <v>10.5"</v>
      </c>
      <c r="I127" s="12" t="str">
        <f t="shared" si="16"/>
        <v>35</v>
      </c>
      <c r="J127" s="12" t="str">
        <f>VLOOKUP(MID(E127,10,3),DATA!$J$2:$L$16,2,FALSE)</f>
        <v>5x112</v>
      </c>
      <c r="K127" s="12">
        <f>VLOOKUP(MID(E127,10,3),DATA!$J$2:$L$16,3,FALSE)</f>
        <v>66.56</v>
      </c>
      <c r="L127" s="68" t="str">
        <f>VLOOKUP(MID(E127,3,1),DATA!$D$2:$E$16,2,FALSE)</f>
        <v>Medium Offset</v>
      </c>
      <c r="N127" s="9" t="s">
        <v>2516</v>
      </c>
      <c r="O127" s="60" t="str">
        <f>VLOOKUP(MID(P127,1,2),DATA!$B$2:$C$10,2,FALSE)</f>
        <v>FF11</v>
      </c>
      <c r="P127" s="66" t="s">
        <v>612</v>
      </c>
      <c r="Q127" s="18" cm="1">
        <f t="array" ref="Q127">SUMPRODUCT(1*('All Skus'!$C$2:$C$951=$P127),'All Skus'!$D$2:$D$951)</f>
        <v>8</v>
      </c>
      <c r="R127" s="12" t="str">
        <f>VLOOKUP(MID(P127,4,1),DATA!$F$2:$G$16,2,FALSE)</f>
        <v>22"</v>
      </c>
      <c r="S127" s="12" t="str">
        <f>VLOOKUP(MID(P127,5,3),DATA!$H$2:$I$16,2,FALSE)</f>
        <v>11.5"</v>
      </c>
      <c r="T127" s="12" t="str">
        <f t="shared" si="17"/>
        <v>40</v>
      </c>
      <c r="U127" s="12" t="str">
        <f>VLOOKUP(MID(P127,10,3),DATA!$J$2:$L$16,2,FALSE)</f>
        <v>5x112</v>
      </c>
      <c r="V127" s="12">
        <f>VLOOKUP(MID(P127,10,3),DATA!$J$2:$L$16,3,FALSE)</f>
        <v>66.56</v>
      </c>
      <c r="W127" s="68" t="str">
        <f>VLOOKUP(MID(P127,3,1),DATA!$D$2:$E$16,2,FALSE)</f>
        <v>Low Offset</v>
      </c>
      <c r="Y127" s="9" t="s">
        <v>2173</v>
      </c>
      <c r="Z127" s="68" t="s">
        <v>2517</v>
      </c>
    </row>
    <row r="128" spans="1:29" x14ac:dyDescent="0.25">
      <c r="A128" s="92" t="s">
        <v>2515</v>
      </c>
      <c r="B128" s="31" t="s">
        <v>2107</v>
      </c>
      <c r="C128" s="59" t="str">
        <f>VLOOKUP(MID(E128,1,2),DATA!$B$2:$C$10,2,FALSE)</f>
        <v>FF11</v>
      </c>
      <c r="D128" s="68" t="str">
        <f>VLOOKUP(MID(E128,13,2),DATA!$M$2:$N$16,2,FALSE)</f>
        <v>Tarmac</v>
      </c>
      <c r="E128" s="66" t="s">
        <v>1502</v>
      </c>
      <c r="F128" s="18" cm="1">
        <f t="array" ref="F128">SUMPRODUCT(1*('All Skus'!$C$2:$C$951=$E128),'All Skus'!$D$2:$D$951)</f>
        <v>23</v>
      </c>
      <c r="G128" s="12" t="str">
        <f>VLOOKUP(MID(E128,4,1),DATA!$F$2:$G$16,2,FALSE)</f>
        <v>22"</v>
      </c>
      <c r="H128" s="12" t="str">
        <f>VLOOKUP(MID(E128,5,3),DATA!$H$2:$I$16,2,FALSE)</f>
        <v>10.5"</v>
      </c>
      <c r="I128" s="12" t="str">
        <f t="shared" si="16"/>
        <v>35</v>
      </c>
      <c r="J128" s="12" t="str">
        <f>VLOOKUP(MID(E128,10,3),DATA!$J$2:$L$16,2,FALSE)</f>
        <v>5x112</v>
      </c>
      <c r="K128" s="12">
        <f>VLOOKUP(MID(E128,10,3),DATA!$J$2:$L$16,3,FALSE)</f>
        <v>66.56</v>
      </c>
      <c r="L128" s="68" t="str">
        <f>VLOOKUP(MID(E128,3,1),DATA!$D$2:$E$16,2,FALSE)</f>
        <v>Medium Offset</v>
      </c>
      <c r="N128" s="9" t="s">
        <v>2516</v>
      </c>
      <c r="O128" s="60" t="str">
        <f>VLOOKUP(MID(P128,1,2),DATA!$B$2:$C$10,2,FALSE)</f>
        <v>FF11</v>
      </c>
      <c r="P128" s="66" t="s">
        <v>614</v>
      </c>
      <c r="Q128" s="18" cm="1">
        <f t="array" ref="Q128">SUMPRODUCT(1*('All Skus'!$C$2:$C$951=$P128),'All Skus'!$D$2:$D$951)</f>
        <v>31</v>
      </c>
      <c r="R128" s="12" t="str">
        <f>VLOOKUP(MID(P128,4,1),DATA!$F$2:$G$16,2,FALSE)</f>
        <v>22"</v>
      </c>
      <c r="S128" s="12" t="str">
        <f>VLOOKUP(MID(P128,5,3),DATA!$H$2:$I$16,2,FALSE)</f>
        <v>11.5"</v>
      </c>
      <c r="T128" s="12" t="str">
        <f t="shared" si="17"/>
        <v>40</v>
      </c>
      <c r="U128" s="12" t="str">
        <f>VLOOKUP(MID(P128,10,3),DATA!$J$2:$L$16,2,FALSE)</f>
        <v>5x112</v>
      </c>
      <c r="V128" s="12">
        <f>VLOOKUP(MID(P128,10,3),DATA!$J$2:$L$16,3,FALSE)</f>
        <v>66.56</v>
      </c>
      <c r="W128" s="68" t="str">
        <f>VLOOKUP(MID(P128,3,1),DATA!$D$2:$E$16,2,FALSE)</f>
        <v>Low Offset</v>
      </c>
      <c r="Y128" s="9" t="s">
        <v>2173</v>
      </c>
      <c r="Z128" s="68" t="s">
        <v>2517</v>
      </c>
    </row>
    <row r="129" spans="1:26" x14ac:dyDescent="0.25">
      <c r="A129" s="92" t="s">
        <v>1876</v>
      </c>
      <c r="B129" s="68" t="s">
        <v>2520</v>
      </c>
      <c r="C129" s="59" t="str">
        <f>VLOOKUP(MID(E129,1,2),DATA!$B$2:$C$10,2,FALSE)</f>
        <v>FF10</v>
      </c>
      <c r="D129" s="68" t="str">
        <f>VLOOKUP(MID(E129,13,2),DATA!$M$2:$N$16,2,FALSE)</f>
        <v>Liquid Metal</v>
      </c>
      <c r="E129" s="66" t="s">
        <v>54</v>
      </c>
      <c r="F129" s="18" cm="1">
        <f t="array" ref="F129">SUMPRODUCT(1*('All Skus'!$C$2:$C$951=$E129),'All Skus'!$D$2:$D$951)</f>
        <v>-6</v>
      </c>
      <c r="G129" s="12" t="str">
        <f>VLOOKUP(MID(E129,4,1),DATA!$F$2:$G$16,2,FALSE)</f>
        <v>21"</v>
      </c>
      <c r="H129" s="12" t="str">
        <f>VLOOKUP(MID(E129,5,3),DATA!$H$2:$I$16,2,FALSE)</f>
        <v>9.5"</v>
      </c>
      <c r="I129" s="12" t="str">
        <f t="shared" ref="I129:I133" si="18">MID(E129,8,2)</f>
        <v>30</v>
      </c>
      <c r="J129" s="12" t="str">
        <f>VLOOKUP(MID(E129,10,3),DATA!$J$2:$L$16,2,FALSE)</f>
        <v>5x112</v>
      </c>
      <c r="K129" s="12">
        <f>VLOOKUP(MID(E129,10,3),DATA!$J$2:$L$16,3,FALSE)</f>
        <v>66.56</v>
      </c>
      <c r="L129" s="68" t="str">
        <f>VLOOKUP(MID(E129,3,1),DATA!$D$2:$E$16,2,FALSE)</f>
        <v>Medium Offset</v>
      </c>
      <c r="N129" s="9" t="s">
        <v>59</v>
      </c>
      <c r="O129" s="60" t="str">
        <f>VLOOKUP(MID(P129,1,2),DATA!$B$2:$C$10,2,FALSE)</f>
        <v>FF10</v>
      </c>
      <c r="P129" s="66" t="s">
        <v>50</v>
      </c>
      <c r="Q129" s="18" cm="1">
        <f t="array" ref="Q129">SUMPRODUCT(1*('All Skus'!$C$2:$C$951=$P129),'All Skus'!$D$2:$D$951)</f>
        <v>-2</v>
      </c>
      <c r="R129" s="12" t="str">
        <f>VLOOKUP(MID(P129,4,1),DATA!$F$2:$G$16,2,FALSE)</f>
        <v>21"</v>
      </c>
      <c r="S129" s="12" t="str">
        <f>VLOOKUP(MID(P129,5,3),DATA!$H$2:$I$16,2,FALSE)</f>
        <v>10.5"</v>
      </c>
      <c r="T129" s="12" t="str">
        <f t="shared" ref="T129:T133" si="19">MID(P129,8,2)</f>
        <v>35</v>
      </c>
      <c r="U129" s="12" t="str">
        <f>VLOOKUP(MID(P129,10,3),DATA!$J$2:$L$16,2,FALSE)</f>
        <v>5x112</v>
      </c>
      <c r="V129" s="12">
        <f>VLOOKUP(MID(P129,10,3),DATA!$J$2:$L$16,3,FALSE)</f>
        <v>66.56</v>
      </c>
      <c r="W129" s="68" t="str">
        <f>VLOOKUP(MID(P129,3,1),DATA!$D$2:$E$16,2,FALSE)</f>
        <v>Medium Offset</v>
      </c>
      <c r="Y129" s="9" t="s">
        <v>111</v>
      </c>
      <c r="Z129" s="68" t="s">
        <v>2521</v>
      </c>
    </row>
    <row r="130" spans="1:26" x14ac:dyDescent="0.25">
      <c r="A130" s="92" t="s">
        <v>1876</v>
      </c>
      <c r="B130" s="68" t="s">
        <v>2520</v>
      </c>
      <c r="C130" s="59" t="str">
        <f>VLOOKUP(MID(E130,1,2),DATA!$B$2:$C$10,2,FALSE)</f>
        <v>FF10</v>
      </c>
      <c r="D130" s="68" t="str">
        <f>VLOOKUP(MID(E130,13,2),DATA!$M$2:$N$16,2,FALSE)</f>
        <v>Tarmac</v>
      </c>
      <c r="E130" s="66" t="s">
        <v>53</v>
      </c>
      <c r="F130" s="18" cm="1">
        <f t="array" ref="F130">SUMPRODUCT(1*('All Skus'!$C$2:$C$951=$E130),'All Skus'!$D$2:$D$951)</f>
        <v>0</v>
      </c>
      <c r="G130" s="12" t="str">
        <f>VLOOKUP(MID(E130,4,1),DATA!$F$2:$G$16,2,FALSE)</f>
        <v>21"</v>
      </c>
      <c r="H130" s="12" t="str">
        <f>VLOOKUP(MID(E130,5,3),DATA!$H$2:$I$16,2,FALSE)</f>
        <v>9.5"</v>
      </c>
      <c r="I130" s="12" t="str">
        <f t="shared" si="18"/>
        <v>30</v>
      </c>
      <c r="J130" s="12" t="str">
        <f>VLOOKUP(MID(E130,10,3),DATA!$J$2:$L$16,2,FALSE)</f>
        <v>5x112</v>
      </c>
      <c r="K130" s="12">
        <f>VLOOKUP(MID(E130,10,3),DATA!$J$2:$L$16,3,FALSE)</f>
        <v>66.56</v>
      </c>
      <c r="L130" s="68" t="str">
        <f>VLOOKUP(MID(E130,3,1),DATA!$D$2:$E$16,2,FALSE)</f>
        <v>Medium Offset</v>
      </c>
      <c r="N130" s="9" t="s">
        <v>59</v>
      </c>
      <c r="O130" s="60" t="str">
        <f>VLOOKUP(MID(P130,1,2),DATA!$B$2:$C$10,2,FALSE)</f>
        <v>FF10</v>
      </c>
      <c r="P130" s="66" t="s">
        <v>49</v>
      </c>
      <c r="Q130" s="18" cm="1">
        <f t="array" ref="Q130">SUMPRODUCT(1*('All Skus'!$C$2:$C$951=$P130),'All Skus'!$D$2:$D$951)</f>
        <v>-2</v>
      </c>
      <c r="R130" s="12" t="str">
        <f>VLOOKUP(MID(P130,4,1),DATA!$F$2:$G$16,2,FALSE)</f>
        <v>21"</v>
      </c>
      <c r="S130" s="12" t="str">
        <f>VLOOKUP(MID(P130,5,3),DATA!$H$2:$I$16,2,FALSE)</f>
        <v>10.5"</v>
      </c>
      <c r="T130" s="12" t="str">
        <f t="shared" si="19"/>
        <v>35</v>
      </c>
      <c r="U130" s="12" t="str">
        <f>VLOOKUP(MID(P130,10,3),DATA!$J$2:$L$16,2,FALSE)</f>
        <v>5x112</v>
      </c>
      <c r="V130" s="12">
        <f>VLOOKUP(MID(P130,10,3),DATA!$J$2:$L$16,3,FALSE)</f>
        <v>66.56</v>
      </c>
      <c r="W130" s="68" t="str">
        <f>VLOOKUP(MID(P130,3,1),DATA!$D$2:$E$16,2,FALSE)</f>
        <v>Medium Offset</v>
      </c>
      <c r="Y130" s="9" t="s">
        <v>111</v>
      </c>
      <c r="Z130" s="68" t="s">
        <v>2521</v>
      </c>
    </row>
    <row r="131" spans="1:26" x14ac:dyDescent="0.25">
      <c r="A131" s="92" t="s">
        <v>1876</v>
      </c>
      <c r="B131" s="68" t="s">
        <v>2520</v>
      </c>
      <c r="C131" s="59" t="str">
        <f>VLOOKUP(MID(E131,1,2),DATA!$B$2:$C$10,2,FALSE)</f>
        <v>FF11</v>
      </c>
      <c r="D131" s="68" t="str">
        <f>VLOOKUP(MID(E131,13,2),DATA!$M$2:$N$16,2,FALSE)</f>
        <v>Liquid Metal</v>
      </c>
      <c r="E131" s="66" t="s">
        <v>390</v>
      </c>
      <c r="F131" s="18" cm="1">
        <f t="array" ref="F131">SUMPRODUCT(1*('All Skus'!$C$2:$C$951=$E131),'All Skus'!$D$2:$D$951)</f>
        <v>-2</v>
      </c>
      <c r="G131" s="12" t="str">
        <f>VLOOKUP(MID(E131,4,1),DATA!$F$2:$G$16,2,FALSE)</f>
        <v>21"</v>
      </c>
      <c r="H131" s="12" t="str">
        <f>VLOOKUP(MID(E131,5,3),DATA!$H$2:$I$16,2,FALSE)</f>
        <v>9.5"</v>
      </c>
      <c r="I131" s="12" t="str">
        <f t="shared" si="18"/>
        <v>30</v>
      </c>
      <c r="J131" s="12" t="str">
        <f>VLOOKUP(MID(E131,10,3),DATA!$J$2:$L$16,2,FALSE)</f>
        <v>5x112</v>
      </c>
      <c r="K131" s="12">
        <f>VLOOKUP(MID(E131,10,3),DATA!$J$2:$L$16,3,FALSE)</f>
        <v>66.56</v>
      </c>
      <c r="L131" s="68" t="str">
        <f>VLOOKUP(MID(E131,3,1),DATA!$D$2:$E$16,2,FALSE)</f>
        <v>Medium Offset</v>
      </c>
      <c r="N131" s="9" t="s">
        <v>59</v>
      </c>
      <c r="O131" s="60" t="str">
        <f>VLOOKUP(MID(P131,1,2),DATA!$B$2:$C$10,2,FALSE)</f>
        <v>FF11</v>
      </c>
      <c r="P131" s="66" t="s">
        <v>387</v>
      </c>
      <c r="Q131" s="18" cm="1">
        <f t="array" ref="Q131">SUMPRODUCT(1*('All Skus'!$C$2:$C$951=$P131),'All Skus'!$D$2:$D$951)</f>
        <v>0</v>
      </c>
      <c r="R131" s="12" t="str">
        <f>VLOOKUP(MID(P131,4,1),DATA!$F$2:$G$16,2,FALSE)</f>
        <v>21"</v>
      </c>
      <c r="S131" s="12" t="str">
        <f>VLOOKUP(MID(P131,5,3),DATA!$H$2:$I$16,2,FALSE)</f>
        <v>10.5"</v>
      </c>
      <c r="T131" s="12" t="str">
        <f t="shared" si="19"/>
        <v>35</v>
      </c>
      <c r="U131" s="12" t="str">
        <f>VLOOKUP(MID(P131,10,3),DATA!$J$2:$L$16,2,FALSE)</f>
        <v>5x112</v>
      </c>
      <c r="V131" s="12">
        <f>VLOOKUP(MID(P131,10,3),DATA!$J$2:$L$16,3,FALSE)</f>
        <v>66.56</v>
      </c>
      <c r="W131" s="68" t="str">
        <f>VLOOKUP(MID(P131,3,1),DATA!$D$2:$E$16,2,FALSE)</f>
        <v>Medium Offset</v>
      </c>
      <c r="Y131" s="9" t="s">
        <v>111</v>
      </c>
      <c r="Z131" s="68" t="s">
        <v>2521</v>
      </c>
    </row>
    <row r="132" spans="1:26" x14ac:dyDescent="0.25">
      <c r="A132" s="92" t="s">
        <v>1876</v>
      </c>
      <c r="B132" s="68" t="s">
        <v>2520</v>
      </c>
      <c r="C132" s="59" t="str">
        <f>VLOOKUP(MID(E132,1,2),DATA!$B$2:$C$10,2,FALSE)</f>
        <v>FF11</v>
      </c>
      <c r="D132" s="68" t="str">
        <f>VLOOKUP(MID(E132,13,2),DATA!$M$2:$N$16,2,FALSE)</f>
        <v>Raw</v>
      </c>
      <c r="E132" s="66" t="s">
        <v>391</v>
      </c>
      <c r="F132" s="18" cm="1">
        <f t="array" ref="F132">SUMPRODUCT(1*('All Skus'!$C$2:$C$951=$E132),'All Skus'!$D$2:$D$951)</f>
        <v>19</v>
      </c>
      <c r="G132" s="12" t="str">
        <f>VLOOKUP(MID(E132,4,1),DATA!$F$2:$G$16,2,FALSE)</f>
        <v>21"</v>
      </c>
      <c r="H132" s="12" t="str">
        <f>VLOOKUP(MID(E132,5,3),DATA!$H$2:$I$16,2,FALSE)</f>
        <v>9.5"</v>
      </c>
      <c r="I132" s="12" t="str">
        <f t="shared" si="18"/>
        <v>30</v>
      </c>
      <c r="J132" s="12" t="str">
        <f>VLOOKUP(MID(E132,10,3),DATA!$J$2:$L$16,2,FALSE)</f>
        <v>5x112</v>
      </c>
      <c r="K132" s="12">
        <f>VLOOKUP(MID(E132,10,3),DATA!$J$2:$L$16,3,FALSE)</f>
        <v>66.56</v>
      </c>
      <c r="L132" s="68" t="str">
        <f>VLOOKUP(MID(E132,3,1),DATA!$D$2:$E$16,2,FALSE)</f>
        <v>Medium Offset</v>
      </c>
      <c r="N132" s="9" t="s">
        <v>59</v>
      </c>
      <c r="O132" s="60" t="str">
        <f>VLOOKUP(MID(P132,1,2),DATA!$B$2:$C$10,2,FALSE)</f>
        <v>FF11</v>
      </c>
      <c r="P132" s="66" t="s">
        <v>388</v>
      </c>
      <c r="Q132" s="18" cm="1">
        <f t="array" ref="Q132">SUMPRODUCT(1*('All Skus'!$C$2:$C$951=$P132),'All Skus'!$D$2:$D$951)</f>
        <v>6</v>
      </c>
      <c r="R132" s="12" t="str">
        <f>VLOOKUP(MID(P132,4,1),DATA!$F$2:$G$16,2,FALSE)</f>
        <v>21"</v>
      </c>
      <c r="S132" s="12" t="str">
        <f>VLOOKUP(MID(P132,5,3),DATA!$H$2:$I$16,2,FALSE)</f>
        <v>10.5"</v>
      </c>
      <c r="T132" s="12" t="str">
        <f t="shared" si="19"/>
        <v>35</v>
      </c>
      <c r="U132" s="12" t="str">
        <f>VLOOKUP(MID(P132,10,3),DATA!$J$2:$L$16,2,FALSE)</f>
        <v>5x112</v>
      </c>
      <c r="V132" s="12">
        <f>VLOOKUP(MID(P132,10,3),DATA!$J$2:$L$16,3,FALSE)</f>
        <v>66.56</v>
      </c>
      <c r="W132" s="68" t="str">
        <f>VLOOKUP(MID(P132,3,1),DATA!$D$2:$E$16,2,FALSE)</f>
        <v>Medium Offset</v>
      </c>
      <c r="Y132" s="9" t="s">
        <v>111</v>
      </c>
      <c r="Z132" s="68" t="s">
        <v>2521</v>
      </c>
    </row>
    <row r="133" spans="1:26" x14ac:dyDescent="0.25">
      <c r="A133" s="92" t="s">
        <v>1876</v>
      </c>
      <c r="B133" s="68" t="s">
        <v>2520</v>
      </c>
      <c r="C133" s="59" t="str">
        <f>VLOOKUP(MID(E133,1,2),DATA!$B$2:$C$10,2,FALSE)</f>
        <v>FF11</v>
      </c>
      <c r="D133" s="68" t="str">
        <f>VLOOKUP(MID(E133,13,2),DATA!$M$2:$N$16,2,FALSE)</f>
        <v>Tarmac</v>
      </c>
      <c r="E133" s="66" t="s">
        <v>389</v>
      </c>
      <c r="F133" s="18" cm="1">
        <f t="array" ref="F133">SUMPRODUCT(1*('All Skus'!$C$2:$C$951=$E133),'All Skus'!$D$2:$D$951)</f>
        <v>1</v>
      </c>
      <c r="G133" s="12" t="str">
        <f>VLOOKUP(MID(E133,4,1),DATA!$F$2:$G$16,2,FALSE)</f>
        <v>21"</v>
      </c>
      <c r="H133" s="12" t="str">
        <f>VLOOKUP(MID(E133,5,3),DATA!$H$2:$I$16,2,FALSE)</f>
        <v>9.5"</v>
      </c>
      <c r="I133" s="12" t="str">
        <f t="shared" si="18"/>
        <v>30</v>
      </c>
      <c r="J133" s="12" t="str">
        <f>VLOOKUP(MID(E133,10,3),DATA!$J$2:$L$16,2,FALSE)</f>
        <v>5x112</v>
      </c>
      <c r="K133" s="12">
        <f>VLOOKUP(MID(E133,10,3),DATA!$J$2:$L$16,3,FALSE)</f>
        <v>66.56</v>
      </c>
      <c r="L133" s="68" t="str">
        <f>VLOOKUP(MID(E133,3,1),DATA!$D$2:$E$16,2,FALSE)</f>
        <v>Medium Offset</v>
      </c>
      <c r="N133" s="9" t="s">
        <v>59</v>
      </c>
      <c r="O133" s="60" t="str">
        <f>VLOOKUP(MID(P133,1,2),DATA!$B$2:$C$10,2,FALSE)</f>
        <v>FF11</v>
      </c>
      <c r="P133" s="66" t="s">
        <v>386</v>
      </c>
      <c r="Q133" s="18" cm="1">
        <f t="array" ref="Q133">SUMPRODUCT(1*('All Skus'!$C$2:$C$951=$P133),'All Skus'!$D$2:$D$951)</f>
        <v>2</v>
      </c>
      <c r="R133" s="12" t="str">
        <f>VLOOKUP(MID(P133,4,1),DATA!$F$2:$G$16,2,FALSE)</f>
        <v>21"</v>
      </c>
      <c r="S133" s="12" t="str">
        <f>VLOOKUP(MID(P133,5,3),DATA!$H$2:$I$16,2,FALSE)</f>
        <v>10.5"</v>
      </c>
      <c r="T133" s="12" t="str">
        <f t="shared" si="19"/>
        <v>35</v>
      </c>
      <c r="U133" s="12" t="str">
        <f>VLOOKUP(MID(P133,10,3),DATA!$J$2:$L$16,2,FALSE)</f>
        <v>5x112</v>
      </c>
      <c r="V133" s="12">
        <f>VLOOKUP(MID(P133,10,3),DATA!$J$2:$L$16,3,FALSE)</f>
        <v>66.56</v>
      </c>
      <c r="W133" s="68" t="str">
        <f>VLOOKUP(MID(P133,3,1),DATA!$D$2:$E$16,2,FALSE)</f>
        <v>Medium Offset</v>
      </c>
      <c r="Y133" s="9" t="s">
        <v>111</v>
      </c>
      <c r="Z133" s="68" t="s">
        <v>2521</v>
      </c>
    </row>
    <row r="134" spans="1:26" x14ac:dyDescent="0.25">
      <c r="A134" s="92" t="s">
        <v>2526</v>
      </c>
      <c r="B134" s="31" t="s">
        <v>2107</v>
      </c>
      <c r="C134" s="59" t="str">
        <f>VLOOKUP(MID(E134,1,2),DATA!$B$2:$C$10,2,FALSE)</f>
        <v>FF10</v>
      </c>
      <c r="D134" s="68" t="str">
        <f>VLOOKUP(MID(E134,13,2),DATA!$M$2:$N$16,2,FALSE)</f>
        <v>Liquid Metal</v>
      </c>
      <c r="E134" s="66" t="s">
        <v>1378</v>
      </c>
      <c r="F134" s="18" cm="1">
        <f t="array" ref="F134">SUMPRODUCT(1*('All Skus'!$C$2:$C$951=$E134),'All Skus'!$D$2:$D$951)</f>
        <v>-5</v>
      </c>
      <c r="G134" s="12" t="str">
        <f>VLOOKUP(MID(E134,4,1),DATA!$F$2:$G$16,2,FALSE)</f>
        <v>22"</v>
      </c>
      <c r="H134" s="12" t="str">
        <f>VLOOKUP(MID(E134,5,3),DATA!$H$2:$I$16,2,FALSE)</f>
        <v>10.5"</v>
      </c>
      <c r="I134" s="12" t="str">
        <f t="shared" ref="I134:I137" si="20">MID(E134,8,2)</f>
        <v>35</v>
      </c>
      <c r="J134" s="12" t="str">
        <f>VLOOKUP(MID(E134,10,3),DATA!$J$2:$L$16,2,FALSE)</f>
        <v>5x112</v>
      </c>
      <c r="K134" s="12">
        <f>VLOOKUP(MID(E134,10,3),DATA!$J$2:$L$16,3,FALSE)</f>
        <v>66.56</v>
      </c>
      <c r="L134" s="68" t="str">
        <f>VLOOKUP(MID(E134,3,1),DATA!$D$2:$E$16,2,FALSE)</f>
        <v>Medium Offset</v>
      </c>
      <c r="N134" s="9" t="s">
        <v>2516</v>
      </c>
      <c r="O134" s="60" t="str">
        <f>VLOOKUP(MID(P134,1,2),DATA!$B$2:$C$10,2,FALSE)</f>
        <v>FF10</v>
      </c>
      <c r="P134" s="66" t="s">
        <v>604</v>
      </c>
      <c r="Q134" s="18" cm="1">
        <f t="array" ref="Q134">SUMPRODUCT(1*('All Skus'!$C$2:$C$951=$P134),'All Skus'!$D$2:$D$951)</f>
        <v>-4</v>
      </c>
      <c r="R134" s="12" t="str">
        <f>VLOOKUP(MID(P134,4,1),DATA!$F$2:$G$16,2,FALSE)</f>
        <v>22"</v>
      </c>
      <c r="S134" s="12" t="str">
        <f>VLOOKUP(MID(P134,5,3),DATA!$H$2:$I$16,2,FALSE)</f>
        <v>11.5"</v>
      </c>
      <c r="T134" s="12" t="str">
        <f t="shared" ref="T134:T137" si="21">MID(P134,8,2)</f>
        <v>40</v>
      </c>
      <c r="U134" s="12" t="str">
        <f>VLOOKUP(MID(P134,10,3),DATA!$J$2:$L$16,2,FALSE)</f>
        <v>5x112</v>
      </c>
      <c r="V134" s="12">
        <f>VLOOKUP(MID(P134,10,3),DATA!$J$2:$L$16,3,FALSE)</f>
        <v>66.56</v>
      </c>
      <c r="W134" s="68" t="str">
        <f>VLOOKUP(MID(P134,3,1),DATA!$D$2:$E$16,2,FALSE)</f>
        <v>Low Offset</v>
      </c>
      <c r="Y134" s="9" t="s">
        <v>2173</v>
      </c>
      <c r="Z134" s="68" t="s">
        <v>2517</v>
      </c>
    </row>
    <row r="135" spans="1:26" x14ac:dyDescent="0.25">
      <c r="A135" s="92" t="s">
        <v>2526</v>
      </c>
      <c r="B135" s="31" t="s">
        <v>2107</v>
      </c>
      <c r="C135" s="59" t="str">
        <f>VLOOKUP(MID(E135,1,2),DATA!$B$2:$C$10,2,FALSE)</f>
        <v>FF10</v>
      </c>
      <c r="D135" s="68" t="str">
        <f>VLOOKUP(MID(E135,13,2),DATA!$M$2:$N$16,2,FALSE)</f>
        <v>Tarmac</v>
      </c>
      <c r="E135" s="66" t="s">
        <v>1382</v>
      </c>
      <c r="F135" s="18" cm="1">
        <f t="array" ref="F135">SUMPRODUCT(1*('All Skus'!$C$2:$C$951=$E135),'All Skus'!$D$2:$D$951)</f>
        <v>-6</v>
      </c>
      <c r="G135" s="12" t="str">
        <f>VLOOKUP(MID(E135,4,1),DATA!$F$2:$G$16,2,FALSE)</f>
        <v>22"</v>
      </c>
      <c r="H135" s="12" t="str">
        <f>VLOOKUP(MID(E135,5,3),DATA!$H$2:$I$16,2,FALSE)</f>
        <v>10.5"</v>
      </c>
      <c r="I135" s="12" t="str">
        <f t="shared" si="20"/>
        <v>35</v>
      </c>
      <c r="J135" s="12" t="str">
        <f>VLOOKUP(MID(E135,10,3),DATA!$J$2:$L$16,2,FALSE)</f>
        <v>5x112</v>
      </c>
      <c r="K135" s="12">
        <f>VLOOKUP(MID(E135,10,3),DATA!$J$2:$L$16,3,FALSE)</f>
        <v>66.56</v>
      </c>
      <c r="L135" s="68" t="str">
        <f>VLOOKUP(MID(E135,3,1),DATA!$D$2:$E$16,2,FALSE)</f>
        <v>Medium Offset</v>
      </c>
      <c r="N135" s="9" t="s">
        <v>2516</v>
      </c>
      <c r="O135" s="60" t="str">
        <f>VLOOKUP(MID(P135,1,2),DATA!$B$2:$C$10,2,FALSE)</f>
        <v>FF10</v>
      </c>
      <c r="P135" s="66" t="s">
        <v>608</v>
      </c>
      <c r="Q135" s="18" cm="1">
        <f t="array" ref="Q135">SUMPRODUCT(1*('All Skus'!$C$2:$C$951=$P135),'All Skus'!$D$2:$D$951)</f>
        <v>-6</v>
      </c>
      <c r="R135" s="12" t="str">
        <f>VLOOKUP(MID(P135,4,1),DATA!$F$2:$G$16,2,FALSE)</f>
        <v>22"</v>
      </c>
      <c r="S135" s="12" t="str">
        <f>VLOOKUP(MID(P135,5,3),DATA!$H$2:$I$16,2,FALSE)</f>
        <v>11.5"</v>
      </c>
      <c r="T135" s="12" t="str">
        <f t="shared" si="21"/>
        <v>40</v>
      </c>
      <c r="U135" s="12" t="str">
        <f>VLOOKUP(MID(P135,10,3),DATA!$J$2:$L$16,2,FALSE)</f>
        <v>5x112</v>
      </c>
      <c r="V135" s="12">
        <f>VLOOKUP(MID(P135,10,3),DATA!$J$2:$L$16,3,FALSE)</f>
        <v>66.56</v>
      </c>
      <c r="W135" s="68" t="str">
        <f>VLOOKUP(MID(P135,3,1),DATA!$D$2:$E$16,2,FALSE)</f>
        <v>Low Offset</v>
      </c>
      <c r="Y135" s="9" t="s">
        <v>2173</v>
      </c>
      <c r="Z135" s="68" t="s">
        <v>2517</v>
      </c>
    </row>
    <row r="136" spans="1:26" x14ac:dyDescent="0.25">
      <c r="A136" s="92" t="s">
        <v>2526</v>
      </c>
      <c r="B136" s="31" t="s">
        <v>2107</v>
      </c>
      <c r="C136" s="59" t="str">
        <f>VLOOKUP(MID(E136,1,2),DATA!$B$2:$C$10,2,FALSE)</f>
        <v>FF11</v>
      </c>
      <c r="D136" s="68" t="str">
        <f>VLOOKUP(MID(E136,13,2),DATA!$M$2:$N$16,2,FALSE)</f>
        <v>Raw</v>
      </c>
      <c r="E136" s="66" t="s">
        <v>1500</v>
      </c>
      <c r="F136" s="18" cm="1">
        <f t="array" ref="F136">SUMPRODUCT(1*('All Skus'!$C$2:$C$951=$E136),'All Skus'!$D$2:$D$951)</f>
        <v>9</v>
      </c>
      <c r="G136" s="12" t="str">
        <f>VLOOKUP(MID(E136,4,1),DATA!$F$2:$G$16,2,FALSE)</f>
        <v>22"</v>
      </c>
      <c r="H136" s="12" t="str">
        <f>VLOOKUP(MID(E136,5,3),DATA!$H$2:$I$16,2,FALSE)</f>
        <v>10.5"</v>
      </c>
      <c r="I136" s="12" t="str">
        <f t="shared" si="20"/>
        <v>35</v>
      </c>
      <c r="J136" s="12" t="str">
        <f>VLOOKUP(MID(E136,10,3),DATA!$J$2:$L$16,2,FALSE)</f>
        <v>5x112</v>
      </c>
      <c r="K136" s="12">
        <f>VLOOKUP(MID(E136,10,3),DATA!$J$2:$L$16,3,FALSE)</f>
        <v>66.56</v>
      </c>
      <c r="L136" s="68" t="str">
        <f>VLOOKUP(MID(E136,3,1),DATA!$D$2:$E$16,2,FALSE)</f>
        <v>Medium Offset</v>
      </c>
      <c r="N136" s="9" t="s">
        <v>2516</v>
      </c>
      <c r="O136" s="60" t="str">
        <f>VLOOKUP(MID(P136,1,2),DATA!$B$2:$C$10,2,FALSE)</f>
        <v>FF11</v>
      </c>
      <c r="P136" s="66" t="s">
        <v>612</v>
      </c>
      <c r="Q136" s="18" cm="1">
        <f t="array" ref="Q136">SUMPRODUCT(1*('All Skus'!$C$2:$C$951=$P136),'All Skus'!$D$2:$D$951)</f>
        <v>8</v>
      </c>
      <c r="R136" s="12" t="str">
        <f>VLOOKUP(MID(P136,4,1),DATA!$F$2:$G$16,2,FALSE)</f>
        <v>22"</v>
      </c>
      <c r="S136" s="12" t="str">
        <f>VLOOKUP(MID(P136,5,3),DATA!$H$2:$I$16,2,FALSE)</f>
        <v>11.5"</v>
      </c>
      <c r="T136" s="12" t="str">
        <f t="shared" si="21"/>
        <v>40</v>
      </c>
      <c r="U136" s="12" t="str">
        <f>VLOOKUP(MID(P136,10,3),DATA!$J$2:$L$16,2,FALSE)</f>
        <v>5x112</v>
      </c>
      <c r="V136" s="12">
        <f>VLOOKUP(MID(P136,10,3),DATA!$J$2:$L$16,3,FALSE)</f>
        <v>66.56</v>
      </c>
      <c r="W136" s="68" t="str">
        <f>VLOOKUP(MID(P136,3,1),DATA!$D$2:$E$16,2,FALSE)</f>
        <v>Low Offset</v>
      </c>
      <c r="Y136" s="9" t="s">
        <v>2173</v>
      </c>
      <c r="Z136" s="68" t="s">
        <v>2517</v>
      </c>
    </row>
    <row r="137" spans="1:26" x14ac:dyDescent="0.25">
      <c r="A137" s="92" t="s">
        <v>2526</v>
      </c>
      <c r="B137" s="31" t="s">
        <v>2107</v>
      </c>
      <c r="C137" s="59" t="str">
        <f>VLOOKUP(MID(E137,1,2),DATA!$B$2:$C$10,2,FALSE)</f>
        <v>FF11</v>
      </c>
      <c r="D137" s="68" t="str">
        <f>VLOOKUP(MID(E137,13,2),DATA!$M$2:$N$16,2,FALSE)</f>
        <v>Tarmac</v>
      </c>
      <c r="E137" s="66" t="s">
        <v>1502</v>
      </c>
      <c r="F137" s="18" cm="1">
        <f t="array" ref="F137">SUMPRODUCT(1*('All Skus'!$C$2:$C$951=$E137),'All Skus'!$D$2:$D$951)</f>
        <v>23</v>
      </c>
      <c r="G137" s="12" t="str">
        <f>VLOOKUP(MID(E137,4,1),DATA!$F$2:$G$16,2,FALSE)</f>
        <v>22"</v>
      </c>
      <c r="H137" s="12" t="str">
        <f>VLOOKUP(MID(E137,5,3),DATA!$H$2:$I$16,2,FALSE)</f>
        <v>10.5"</v>
      </c>
      <c r="I137" s="12" t="str">
        <f t="shared" si="20"/>
        <v>35</v>
      </c>
      <c r="J137" s="12" t="str">
        <f>VLOOKUP(MID(E137,10,3),DATA!$J$2:$L$16,2,FALSE)</f>
        <v>5x112</v>
      </c>
      <c r="K137" s="12">
        <f>VLOOKUP(MID(E137,10,3),DATA!$J$2:$L$16,3,FALSE)</f>
        <v>66.56</v>
      </c>
      <c r="L137" s="68" t="str">
        <f>VLOOKUP(MID(E137,3,1),DATA!$D$2:$E$16,2,FALSE)</f>
        <v>Medium Offset</v>
      </c>
      <c r="N137" s="9" t="s">
        <v>2516</v>
      </c>
      <c r="O137" s="60" t="str">
        <f>VLOOKUP(MID(P137,1,2),DATA!$B$2:$C$10,2,FALSE)</f>
        <v>FF11</v>
      </c>
      <c r="P137" s="66" t="s">
        <v>614</v>
      </c>
      <c r="Q137" s="18" cm="1">
        <f t="array" ref="Q137">SUMPRODUCT(1*('All Skus'!$C$2:$C$951=$P137),'All Skus'!$D$2:$D$951)</f>
        <v>31</v>
      </c>
      <c r="R137" s="12" t="str">
        <f>VLOOKUP(MID(P137,4,1),DATA!$F$2:$G$16,2,FALSE)</f>
        <v>22"</v>
      </c>
      <c r="S137" s="12" t="str">
        <f>VLOOKUP(MID(P137,5,3),DATA!$H$2:$I$16,2,FALSE)</f>
        <v>11.5"</v>
      </c>
      <c r="T137" s="12" t="str">
        <f t="shared" si="21"/>
        <v>40</v>
      </c>
      <c r="U137" s="12" t="str">
        <f>VLOOKUP(MID(P137,10,3),DATA!$J$2:$L$16,2,FALSE)</f>
        <v>5x112</v>
      </c>
      <c r="V137" s="12">
        <f>VLOOKUP(MID(P137,10,3),DATA!$J$2:$L$16,3,FALSE)</f>
        <v>66.56</v>
      </c>
      <c r="W137" s="68" t="str">
        <f>VLOOKUP(MID(P137,3,1),DATA!$D$2:$E$16,2,FALSE)</f>
        <v>Low Offset</v>
      </c>
      <c r="Y137" s="9" t="s">
        <v>2173</v>
      </c>
      <c r="Z137" s="68" t="s">
        <v>2517</v>
      </c>
    </row>
  </sheetData>
  <autoFilter ref="A1:AD137" xr:uid="{B9232674-1D5B-42BF-9236-31FCDBA9D7E9}"/>
  <phoneticPr fontId="2" type="noConversion"/>
  <conditionalFormatting sqref="F1:F1048576 Q1:Q1048576">
    <cfRule type="cellIs" dxfId="248" priority="34" operator="lessThan">
      <formula>2</formula>
    </cfRule>
  </conditionalFormatting>
  <conditionalFormatting sqref="E119 E114:E117">
    <cfRule type="duplicateValues" dxfId="247" priority="25"/>
  </conditionalFormatting>
  <conditionalFormatting sqref="E119 E114:E117 P114:P117">
    <cfRule type="containsText" dxfId="246" priority="24" operator="containsText" text="yes">
      <formula>NOT(ISERROR(SEARCH("yes",E114)))</formula>
    </cfRule>
  </conditionalFormatting>
  <conditionalFormatting sqref="E118">
    <cfRule type="duplicateValues" dxfId="245" priority="23"/>
  </conditionalFormatting>
  <conditionalFormatting sqref="P119 P114:P117">
    <cfRule type="duplicateValues" dxfId="244" priority="21"/>
  </conditionalFormatting>
  <conditionalFormatting sqref="P119">
    <cfRule type="containsText" dxfId="243" priority="20" operator="containsText" text="yes">
      <formula>NOT(ISERROR(SEARCH("yes",P119)))</formula>
    </cfRule>
  </conditionalFormatting>
  <conditionalFormatting sqref="P118">
    <cfRule type="duplicateValues" dxfId="242" priority="19"/>
  </conditionalFormatting>
  <conditionalFormatting sqref="P122">
    <cfRule type="containsText" dxfId="241" priority="11" operator="containsText" text="yes">
      <formula>NOT(ISERROR(SEARCH("yes",P122)))</formula>
    </cfRule>
  </conditionalFormatting>
  <conditionalFormatting sqref="E122">
    <cfRule type="duplicateValues" dxfId="240" priority="15"/>
  </conditionalFormatting>
  <conditionalFormatting sqref="E122">
    <cfRule type="duplicateValues" dxfId="239" priority="16"/>
  </conditionalFormatting>
  <conditionalFormatting sqref="E122">
    <cfRule type="containsText" dxfId="238" priority="14" operator="containsText" text="yes">
      <formula>NOT(ISERROR(SEARCH("yes",E122)))</formula>
    </cfRule>
  </conditionalFormatting>
  <conditionalFormatting sqref="P122">
    <cfRule type="duplicateValues" dxfId="237" priority="12"/>
  </conditionalFormatting>
  <conditionalFormatting sqref="P122">
    <cfRule type="duplicateValues" dxfId="236" priority="13"/>
  </conditionalFormatting>
  <conditionalFormatting sqref="E135">
    <cfRule type="duplicateValues" dxfId="235" priority="341"/>
  </conditionalFormatting>
  <conditionalFormatting sqref="P135">
    <cfRule type="duplicateValues" dxfId="234" priority="342"/>
  </conditionalFormatting>
  <conditionalFormatting sqref="E126">
    <cfRule type="duplicateValues" dxfId="233" priority="349"/>
  </conditionalFormatting>
  <conditionalFormatting sqref="P126">
    <cfRule type="duplicateValues" dxfId="232" priority="350"/>
  </conditionalFormatting>
  <conditionalFormatting sqref="E114:E117">
    <cfRule type="duplicateValues" dxfId="231" priority="365"/>
  </conditionalFormatting>
  <conditionalFormatting sqref="P114:P117">
    <cfRule type="duplicateValues" dxfId="230" priority="367"/>
  </conditionalFormatting>
  <conditionalFormatting sqref="P111">
    <cfRule type="duplicateValues" dxfId="229" priority="376"/>
  </conditionalFormatting>
  <conditionalFormatting sqref="E111">
    <cfRule type="duplicateValues" dxfId="228" priority="377"/>
  </conditionalFormatting>
  <conditionalFormatting sqref="E17:E18">
    <cfRule type="containsText" dxfId="227" priority="4" operator="containsText" text="yes">
      <formula>NOT(ISERROR(SEARCH("yes",E17)))</formula>
    </cfRule>
  </conditionalFormatting>
  <conditionalFormatting sqref="E17:E18">
    <cfRule type="duplicateValues" dxfId="226" priority="5"/>
  </conditionalFormatting>
  <conditionalFormatting sqref="E17:E18">
    <cfRule type="duplicateValues" dxfId="225" priority="6"/>
  </conditionalFormatting>
  <conditionalFormatting sqref="P17:P18">
    <cfRule type="containsText" dxfId="224" priority="1" operator="containsText" text="yes">
      <formula>NOT(ISERROR(SEARCH("yes",P17)))</formula>
    </cfRule>
  </conditionalFormatting>
  <conditionalFormatting sqref="P17:P18">
    <cfRule type="duplicateValues" dxfId="223" priority="2"/>
  </conditionalFormatting>
  <conditionalFormatting sqref="P17:P18">
    <cfRule type="duplicateValues" dxfId="222" priority="3"/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CAE4-6981-4C2B-97B3-70D7B3BBE547}">
  <sheetPr codeName="Sheet10"/>
  <dimension ref="A1:AC10"/>
  <sheetViews>
    <sheetView workbookViewId="0"/>
  </sheetViews>
  <sheetFormatPr defaultRowHeight="15" x14ac:dyDescent="0.25"/>
  <cols>
    <col min="1" max="1" width="27.710937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570312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 bestFit="1"/>
    <col min="10" max="10" width="7.57031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12.140625" style="9" bestFit="1" customWidth="1"/>
    <col min="15" max="15" width="8.140625" style="60" bestFit="1" customWidth="1"/>
    <col min="16" max="16" width="16.570312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 bestFit="1"/>
    <col min="21" max="21" width="7.57031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12.140625" style="9" bestFit="1" customWidth="1"/>
    <col min="26" max="26" width="65.5703125" style="8" customWidth="1"/>
    <col min="27" max="27" width="31" style="8" bestFit="1" customWidth="1"/>
    <col min="28" max="28" width="20.28515625" style="8" bestFit="1" customWidth="1"/>
    <col min="29" max="29" width="9.85546875" style="8" bestFit="1" customWidth="1"/>
  </cols>
  <sheetData>
    <row r="1" spans="1:29" s="48" customFormat="1" ht="15" customHeight="1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ht="15" customHeight="1" x14ac:dyDescent="0.25">
      <c r="A2" s="8" t="s">
        <v>1986</v>
      </c>
      <c r="B2" s="8" t="s">
        <v>1990</v>
      </c>
      <c r="C2" s="59" t="str">
        <f>VLOOKUP(MID(E2,1,2),DATA!$B$2:$C$10,2,FALSE)</f>
        <v>FF10</v>
      </c>
      <c r="D2" s="8" t="str">
        <f>VLOOKUP(MID(E2,13,2),DATA!$M$2:$N$16,2,FALSE)</f>
        <v>Raw</v>
      </c>
      <c r="E2" s="8" t="s">
        <v>780</v>
      </c>
      <c r="F2" s="18" cm="1">
        <f t="array" ref="F2">SUMPRODUCT(1*('All Skus'!$C$2:$C$951=$E2),'All Skus'!$D$2:$D$951)</f>
        <v>12</v>
      </c>
      <c r="G2" s="12" t="str">
        <f>VLOOKUP(MID(E2,4,1),DATA!$F$2:$G$16,2,FALSE)</f>
        <v>20"</v>
      </c>
      <c r="H2" s="12" t="str">
        <f>VLOOKUP(MID(E2,5,3),DATA!$H$2:$I$16,2,FALSE)</f>
        <v>10.0"</v>
      </c>
      <c r="I2" s="12" t="str">
        <f t="shared" ref="I2:I9" si="0">MID(E2,8,2)</f>
        <v>20</v>
      </c>
      <c r="J2" s="12" t="str">
        <f>VLOOKUP(MID(E2,10,3),DATA!$J$2:$L$16,2,FALSE)</f>
        <v>5x115</v>
      </c>
      <c r="K2" s="12">
        <f>VLOOKUP(MID(E2,10,3),DATA!$J$2:$L$16,3,FALSE)</f>
        <v>71.599999999999994</v>
      </c>
      <c r="L2" s="8" t="str">
        <f>VLOOKUP(MID(E2,3,1),DATA!$D$2:$E$16,2,FALSE)</f>
        <v>Low Offset</v>
      </c>
      <c r="O2" s="60" t="str">
        <f>VLOOKUP(MID(P2,1,2),DATA!$B$2:$C$10,2,FALSE)</f>
        <v>FF10</v>
      </c>
      <c r="P2" s="68" t="s">
        <v>780</v>
      </c>
      <c r="Q2" s="18" cm="1">
        <f t="array" ref="Q2">SUMPRODUCT(1*('All Skus'!$C$2:$C$951=$P2),'All Skus'!$D$2:$D$951)</f>
        <v>12</v>
      </c>
      <c r="R2" s="12" t="str">
        <f>VLOOKUP(MID(P2,4,1),DATA!$F$2:$G$16,2,FALSE)</f>
        <v>20"</v>
      </c>
      <c r="S2" s="12" t="str">
        <f>VLOOKUP(MID(P2,5,3),DATA!$H$2:$I$16,2,FALSE)</f>
        <v>10.0"</v>
      </c>
      <c r="T2" s="12" t="str">
        <f t="shared" ref="T2:T9" si="1">MID(P2,8,2)</f>
        <v>20</v>
      </c>
      <c r="U2" s="12" t="str">
        <f>VLOOKUP(MID(P2,10,3),DATA!$J$2:$L$16,2,FALSE)</f>
        <v>5x115</v>
      </c>
      <c r="V2" s="12">
        <f>VLOOKUP(MID(P2,10,3),DATA!$J$2:$L$16,3,FALSE)</f>
        <v>71.599999999999994</v>
      </c>
      <c r="W2" s="8" t="str">
        <f>VLOOKUP(MID(P2,3,1),DATA!$D$2:$E$16,2,FALSE)</f>
        <v>Low Offset</v>
      </c>
      <c r="Z2" s="8" t="s">
        <v>2047</v>
      </c>
    </row>
    <row r="3" spans="1:29" ht="15" customHeight="1" x14ac:dyDescent="0.25">
      <c r="A3" s="8" t="s">
        <v>1986</v>
      </c>
      <c r="B3" s="8" t="s">
        <v>1990</v>
      </c>
      <c r="C3" s="59" t="str">
        <f>VLOOKUP(MID(E3,1,2),DATA!$B$2:$C$10,2,FALSE)</f>
        <v>FF11</v>
      </c>
      <c r="D3" s="8" t="str">
        <f>VLOOKUP(MID(E3,13,2),DATA!$M$2:$N$16,2,FALSE)</f>
        <v>Raw</v>
      </c>
      <c r="E3" s="8" t="s">
        <v>786</v>
      </c>
      <c r="F3" s="18" cm="1">
        <f t="array" ref="F3">SUMPRODUCT(1*('All Skus'!$C$2:$C$951=$E3),'All Skus'!$D$2:$D$951)</f>
        <v>14</v>
      </c>
      <c r="G3" s="12" t="str">
        <f>VLOOKUP(MID(E3,4,1),DATA!$F$2:$G$16,2,FALSE)</f>
        <v>20"</v>
      </c>
      <c r="H3" s="12" t="str">
        <f>VLOOKUP(MID(E3,5,3),DATA!$H$2:$I$16,2,FALSE)</f>
        <v>10.0"</v>
      </c>
      <c r="I3" s="12" t="str">
        <f t="shared" si="0"/>
        <v>20</v>
      </c>
      <c r="J3" s="12" t="str">
        <f>VLOOKUP(MID(E3,10,3),DATA!$J$2:$L$16,2,FALSE)</f>
        <v>5x115</v>
      </c>
      <c r="K3" s="12">
        <f>VLOOKUP(MID(E3,10,3),DATA!$J$2:$L$16,3,FALSE)</f>
        <v>71.599999999999994</v>
      </c>
      <c r="L3" s="8" t="str">
        <f>VLOOKUP(MID(E3,3,1),DATA!$D$2:$E$16,2,FALSE)</f>
        <v>Low Offset</v>
      </c>
      <c r="O3" s="60" t="str">
        <f>VLOOKUP(MID(P3,1,2),DATA!$B$2:$C$10,2,FALSE)</f>
        <v>FF11</v>
      </c>
      <c r="P3" s="68" t="s">
        <v>786</v>
      </c>
      <c r="Q3" s="18" cm="1">
        <f t="array" ref="Q3">SUMPRODUCT(1*('All Skus'!$C$2:$C$951=$P3),'All Skus'!$D$2:$D$951)</f>
        <v>14</v>
      </c>
      <c r="R3" s="12" t="str">
        <f>VLOOKUP(MID(P3,4,1),DATA!$F$2:$G$16,2,FALSE)</f>
        <v>20"</v>
      </c>
      <c r="S3" s="12" t="str">
        <f>VLOOKUP(MID(P3,5,3),DATA!$H$2:$I$16,2,FALSE)</f>
        <v>10.0"</v>
      </c>
      <c r="T3" s="12" t="str">
        <f t="shared" si="1"/>
        <v>20</v>
      </c>
      <c r="U3" s="12" t="str">
        <f>VLOOKUP(MID(P3,10,3),DATA!$J$2:$L$16,2,FALSE)</f>
        <v>5x115</v>
      </c>
      <c r="V3" s="12">
        <f>VLOOKUP(MID(P3,10,3),DATA!$J$2:$L$16,3,FALSE)</f>
        <v>71.599999999999994</v>
      </c>
      <c r="W3" s="8" t="str">
        <f>VLOOKUP(MID(P3,3,1),DATA!$D$2:$E$16,2,FALSE)</f>
        <v>Low Offset</v>
      </c>
      <c r="Z3" s="8" t="s">
        <v>2047</v>
      </c>
    </row>
    <row r="4" spans="1:29" ht="15" customHeight="1" x14ac:dyDescent="0.25">
      <c r="A4" s="8" t="s">
        <v>1988</v>
      </c>
      <c r="B4" s="8" t="s">
        <v>1956</v>
      </c>
      <c r="C4" s="59" t="str">
        <f>VLOOKUP(MID(E4,1,2),DATA!$B$2:$C$10,2,FALSE)</f>
        <v>FF10</v>
      </c>
      <c r="D4" s="8" t="str">
        <f>VLOOKUP(MID(E4,13,2),DATA!$M$2:$N$16,2,FALSE)</f>
        <v>Raw</v>
      </c>
      <c r="E4" s="68" t="s">
        <v>780</v>
      </c>
      <c r="F4" s="18" cm="1">
        <f t="array" ref="F4">SUMPRODUCT(1*('All Skus'!$C$2:$C$951=$E4),'All Skus'!$D$2:$D$951)</f>
        <v>12</v>
      </c>
      <c r="G4" s="12" t="str">
        <f>VLOOKUP(MID(E4,4,1),DATA!$F$2:$G$16,2,FALSE)</f>
        <v>20"</v>
      </c>
      <c r="H4" s="12" t="str">
        <f>VLOOKUP(MID(E4,5,3),DATA!$H$2:$I$16,2,FALSE)</f>
        <v>10.0"</v>
      </c>
      <c r="I4" s="12" t="str">
        <f t="shared" si="0"/>
        <v>20</v>
      </c>
      <c r="J4" s="12" t="str">
        <f>VLOOKUP(MID(E4,10,3),DATA!$J$2:$L$16,2,FALSE)</f>
        <v>5x115</v>
      </c>
      <c r="K4" s="12">
        <f>VLOOKUP(MID(E4,10,3),DATA!$J$2:$L$16,3,FALSE)</f>
        <v>71.599999999999994</v>
      </c>
      <c r="L4" s="8" t="str">
        <f>VLOOKUP(MID(E4,3,1),DATA!$D$2:$E$16,2,FALSE)</f>
        <v>Low Offset</v>
      </c>
      <c r="O4" s="60" t="str">
        <f>VLOOKUP(MID(P4,1,2),DATA!$B$2:$C$10,2,FALSE)</f>
        <v>FF10</v>
      </c>
      <c r="P4" s="68" t="s">
        <v>780</v>
      </c>
      <c r="Q4" s="18" cm="1">
        <f t="array" ref="Q4">SUMPRODUCT(1*('All Skus'!$C$2:$C$951=$P4),'All Skus'!$D$2:$D$951)</f>
        <v>12</v>
      </c>
      <c r="R4" s="12" t="str">
        <f>VLOOKUP(MID(P4,4,1),DATA!$F$2:$G$16,2,FALSE)</f>
        <v>20"</v>
      </c>
      <c r="S4" s="12" t="str">
        <f>VLOOKUP(MID(P4,5,3),DATA!$H$2:$I$16,2,FALSE)</f>
        <v>10.0"</v>
      </c>
      <c r="T4" s="12" t="str">
        <f t="shared" si="1"/>
        <v>20</v>
      </c>
      <c r="U4" s="12" t="str">
        <f>VLOOKUP(MID(P4,10,3),DATA!$J$2:$L$16,2,FALSE)</f>
        <v>5x115</v>
      </c>
      <c r="V4" s="12">
        <f>VLOOKUP(MID(P4,10,3),DATA!$J$2:$L$16,3,FALSE)</f>
        <v>71.599999999999994</v>
      </c>
      <c r="W4" s="8" t="str">
        <f>VLOOKUP(MID(P4,3,1),DATA!$D$2:$E$16,2,FALSE)</f>
        <v>Low Offset</v>
      </c>
      <c r="Z4" s="8" t="s">
        <v>2047</v>
      </c>
    </row>
    <row r="5" spans="1:29" ht="15" customHeight="1" x14ac:dyDescent="0.25">
      <c r="A5" s="8" t="s">
        <v>1988</v>
      </c>
      <c r="B5" s="8" t="s">
        <v>1956</v>
      </c>
      <c r="C5" s="59" t="str">
        <f>VLOOKUP(MID(E5,1,2),DATA!$B$2:$C$10,2,FALSE)</f>
        <v>FF11</v>
      </c>
      <c r="D5" s="8" t="str">
        <f>VLOOKUP(MID(E5,13,2),DATA!$M$2:$N$16,2,FALSE)</f>
        <v>Raw</v>
      </c>
      <c r="E5" s="68" t="s">
        <v>786</v>
      </c>
      <c r="F5" s="18" cm="1">
        <f t="array" ref="F5">SUMPRODUCT(1*('All Skus'!$C$2:$C$951=$E5),'All Skus'!$D$2:$D$951)</f>
        <v>14</v>
      </c>
      <c r="G5" s="12" t="str">
        <f>VLOOKUP(MID(E5,4,1),DATA!$F$2:$G$16,2,FALSE)</f>
        <v>20"</v>
      </c>
      <c r="H5" s="12" t="str">
        <f>VLOOKUP(MID(E5,5,3),DATA!$H$2:$I$16,2,FALSE)</f>
        <v>10.0"</v>
      </c>
      <c r="I5" s="12" t="str">
        <f t="shared" si="0"/>
        <v>20</v>
      </c>
      <c r="J5" s="12" t="str">
        <f>VLOOKUP(MID(E5,10,3),DATA!$J$2:$L$16,2,FALSE)</f>
        <v>5x115</v>
      </c>
      <c r="K5" s="12">
        <f>VLOOKUP(MID(E5,10,3),DATA!$J$2:$L$16,3,FALSE)</f>
        <v>71.599999999999994</v>
      </c>
      <c r="L5" s="8" t="str">
        <f>VLOOKUP(MID(E5,3,1),DATA!$D$2:$E$16,2,FALSE)</f>
        <v>Low Offset</v>
      </c>
      <c r="O5" s="60" t="str">
        <f>VLOOKUP(MID(P5,1,2),DATA!$B$2:$C$10,2,FALSE)</f>
        <v>FF11</v>
      </c>
      <c r="P5" s="68" t="s">
        <v>786</v>
      </c>
      <c r="Q5" s="18" cm="1">
        <f t="array" ref="Q5">SUMPRODUCT(1*('All Skus'!$C$2:$C$951=$P5),'All Skus'!$D$2:$D$951)</f>
        <v>14</v>
      </c>
      <c r="R5" s="12" t="str">
        <f>VLOOKUP(MID(P5,4,1),DATA!$F$2:$G$16,2,FALSE)</f>
        <v>20"</v>
      </c>
      <c r="S5" s="12" t="str">
        <f>VLOOKUP(MID(P5,5,3),DATA!$H$2:$I$16,2,FALSE)</f>
        <v>10.0"</v>
      </c>
      <c r="T5" s="12" t="str">
        <f t="shared" si="1"/>
        <v>20</v>
      </c>
      <c r="U5" s="12" t="str">
        <f>VLOOKUP(MID(P5,10,3),DATA!$J$2:$L$16,2,FALSE)</f>
        <v>5x115</v>
      </c>
      <c r="V5" s="12">
        <f>VLOOKUP(MID(P5,10,3),DATA!$J$2:$L$16,3,FALSE)</f>
        <v>71.599999999999994</v>
      </c>
      <c r="W5" s="8" t="str">
        <f>VLOOKUP(MID(P5,3,1),DATA!$D$2:$E$16,2,FALSE)</f>
        <v>Low Offset</v>
      </c>
      <c r="Z5" s="8" t="s">
        <v>2047</v>
      </c>
    </row>
    <row r="6" spans="1:29" ht="15" customHeight="1" x14ac:dyDescent="0.25">
      <c r="A6" s="8" t="s">
        <v>1987</v>
      </c>
      <c r="B6" s="8" t="s">
        <v>1990</v>
      </c>
      <c r="C6" s="59" t="str">
        <f>VLOOKUP(MID(E6,1,2),DATA!$B$2:$C$10,2,FALSE)</f>
        <v>FF10</v>
      </c>
      <c r="D6" s="8" t="str">
        <f>VLOOKUP(MID(E6,13,2),DATA!$M$2:$N$16,2,FALSE)</f>
        <v>Raw</v>
      </c>
      <c r="E6" s="68" t="s">
        <v>780</v>
      </c>
      <c r="F6" s="18" cm="1">
        <f t="array" ref="F6">SUMPRODUCT(1*('All Skus'!$C$2:$C$951=$E6),'All Skus'!$D$2:$D$951)</f>
        <v>12</v>
      </c>
      <c r="G6" s="12" t="str">
        <f>VLOOKUP(MID(E6,4,1),DATA!$F$2:$G$16,2,FALSE)</f>
        <v>20"</v>
      </c>
      <c r="H6" s="12" t="str">
        <f>VLOOKUP(MID(E6,5,3),DATA!$H$2:$I$16,2,FALSE)</f>
        <v>10.0"</v>
      </c>
      <c r="I6" s="12" t="str">
        <f t="shared" si="0"/>
        <v>20</v>
      </c>
      <c r="J6" s="12" t="str">
        <f>VLOOKUP(MID(E6,10,3),DATA!$J$2:$L$16,2,FALSE)</f>
        <v>5x115</v>
      </c>
      <c r="K6" s="12">
        <f>VLOOKUP(MID(E6,10,3),DATA!$J$2:$L$16,3,FALSE)</f>
        <v>71.599999999999994</v>
      </c>
      <c r="L6" s="8" t="str">
        <f>VLOOKUP(MID(E6,3,1),DATA!$D$2:$E$16,2,FALSE)</f>
        <v>Low Offset</v>
      </c>
      <c r="O6" s="60" t="str">
        <f>VLOOKUP(MID(P6,1,2),DATA!$B$2:$C$10,2,FALSE)</f>
        <v>FF10</v>
      </c>
      <c r="P6" s="68" t="s">
        <v>780</v>
      </c>
      <c r="Q6" s="18" cm="1">
        <f t="array" ref="Q6">SUMPRODUCT(1*('All Skus'!$C$2:$C$951=$P6),'All Skus'!$D$2:$D$951)</f>
        <v>12</v>
      </c>
      <c r="R6" s="12" t="str">
        <f>VLOOKUP(MID(P6,4,1),DATA!$F$2:$G$16,2,FALSE)</f>
        <v>20"</v>
      </c>
      <c r="S6" s="12" t="str">
        <f>VLOOKUP(MID(P6,5,3),DATA!$H$2:$I$16,2,FALSE)</f>
        <v>10.0"</v>
      </c>
      <c r="T6" s="12" t="str">
        <f t="shared" si="1"/>
        <v>20</v>
      </c>
      <c r="U6" s="12" t="str">
        <f>VLOOKUP(MID(P6,10,3),DATA!$J$2:$L$16,2,FALSE)</f>
        <v>5x115</v>
      </c>
      <c r="V6" s="12">
        <f>VLOOKUP(MID(P6,10,3),DATA!$J$2:$L$16,3,FALSE)</f>
        <v>71.599999999999994</v>
      </c>
      <c r="W6" s="8" t="str">
        <f>VLOOKUP(MID(P6,3,1),DATA!$D$2:$E$16,2,FALSE)</f>
        <v>Low Offset</v>
      </c>
      <c r="Z6" s="8" t="s">
        <v>2047</v>
      </c>
    </row>
    <row r="7" spans="1:29" ht="15" customHeight="1" x14ac:dyDescent="0.25">
      <c r="A7" s="8" t="s">
        <v>1987</v>
      </c>
      <c r="B7" s="8" t="s">
        <v>1990</v>
      </c>
      <c r="C7" s="59" t="str">
        <f>VLOOKUP(MID(E7,1,2),DATA!$B$2:$C$10,2,FALSE)</f>
        <v>FF11</v>
      </c>
      <c r="D7" s="8" t="str">
        <f>VLOOKUP(MID(E7,13,2),DATA!$M$2:$N$16,2,FALSE)</f>
        <v>Raw</v>
      </c>
      <c r="E7" s="68" t="s">
        <v>786</v>
      </c>
      <c r="F7" s="18" cm="1">
        <f t="array" ref="F7">SUMPRODUCT(1*('All Skus'!$C$2:$C$951=$E7),'All Skus'!$D$2:$D$951)</f>
        <v>14</v>
      </c>
      <c r="G7" s="12" t="str">
        <f>VLOOKUP(MID(E7,4,1),DATA!$F$2:$G$16,2,FALSE)</f>
        <v>20"</v>
      </c>
      <c r="H7" s="12" t="str">
        <f>VLOOKUP(MID(E7,5,3),DATA!$H$2:$I$16,2,FALSE)</f>
        <v>10.0"</v>
      </c>
      <c r="I7" s="12" t="str">
        <f t="shared" si="0"/>
        <v>20</v>
      </c>
      <c r="J7" s="12" t="str">
        <f>VLOOKUP(MID(E7,10,3),DATA!$J$2:$L$16,2,FALSE)</f>
        <v>5x115</v>
      </c>
      <c r="K7" s="12">
        <f>VLOOKUP(MID(E7,10,3),DATA!$J$2:$L$16,3,FALSE)</f>
        <v>71.599999999999994</v>
      </c>
      <c r="L7" s="8" t="str">
        <f>VLOOKUP(MID(E7,3,1),DATA!$D$2:$E$16,2,FALSE)</f>
        <v>Low Offset</v>
      </c>
      <c r="O7" s="60" t="str">
        <f>VLOOKUP(MID(P7,1,2),DATA!$B$2:$C$10,2,FALSE)</f>
        <v>FF11</v>
      </c>
      <c r="P7" s="68" t="s">
        <v>786</v>
      </c>
      <c r="Q7" s="18" cm="1">
        <f t="array" ref="Q7">SUMPRODUCT(1*('All Skus'!$C$2:$C$951=$P7),'All Skus'!$D$2:$D$951)</f>
        <v>14</v>
      </c>
      <c r="R7" s="12" t="str">
        <f>VLOOKUP(MID(P7,4,1),DATA!$F$2:$G$16,2,FALSE)</f>
        <v>20"</v>
      </c>
      <c r="S7" s="12" t="str">
        <f>VLOOKUP(MID(P7,5,3),DATA!$H$2:$I$16,2,FALSE)</f>
        <v>10.0"</v>
      </c>
      <c r="T7" s="12" t="str">
        <f t="shared" si="1"/>
        <v>20</v>
      </c>
      <c r="U7" s="12" t="str">
        <f>VLOOKUP(MID(P7,10,3),DATA!$J$2:$L$16,2,FALSE)</f>
        <v>5x115</v>
      </c>
      <c r="V7" s="12">
        <f>VLOOKUP(MID(P7,10,3),DATA!$J$2:$L$16,3,FALSE)</f>
        <v>71.599999999999994</v>
      </c>
      <c r="W7" s="8" t="str">
        <f>VLOOKUP(MID(P7,3,1),DATA!$D$2:$E$16,2,FALSE)</f>
        <v>Low Offset</v>
      </c>
      <c r="Z7" s="8" t="s">
        <v>2047</v>
      </c>
    </row>
    <row r="8" spans="1:29" ht="15" customHeight="1" x14ac:dyDescent="0.25">
      <c r="A8" s="8" t="s">
        <v>1989</v>
      </c>
      <c r="B8" s="8" t="s">
        <v>1956</v>
      </c>
      <c r="C8" s="59" t="str">
        <f>VLOOKUP(MID(E8,1,2),DATA!$B$2:$C$10,2,FALSE)</f>
        <v>FF10</v>
      </c>
      <c r="D8" s="8" t="str">
        <f>VLOOKUP(MID(E8,13,2),DATA!$M$2:$N$16,2,FALSE)</f>
        <v>Raw</v>
      </c>
      <c r="E8" s="68" t="s">
        <v>780</v>
      </c>
      <c r="F8" s="18" cm="1">
        <f t="array" ref="F8">SUMPRODUCT(1*('All Skus'!$C$2:$C$951=$E8),'All Skus'!$D$2:$D$951)</f>
        <v>12</v>
      </c>
      <c r="G8" s="12" t="str">
        <f>VLOOKUP(MID(E8,4,1),DATA!$F$2:$G$16,2,FALSE)</f>
        <v>20"</v>
      </c>
      <c r="H8" s="12" t="str">
        <f>VLOOKUP(MID(E8,5,3),DATA!$H$2:$I$16,2,FALSE)</f>
        <v>10.0"</v>
      </c>
      <c r="I8" s="12" t="str">
        <f t="shared" si="0"/>
        <v>20</v>
      </c>
      <c r="J8" s="12" t="str">
        <f>VLOOKUP(MID(E8,10,3),DATA!$J$2:$L$16,2,FALSE)</f>
        <v>5x115</v>
      </c>
      <c r="K8" s="12">
        <f>VLOOKUP(MID(E8,10,3),DATA!$J$2:$L$16,3,FALSE)</f>
        <v>71.599999999999994</v>
      </c>
      <c r="L8" s="8" t="str">
        <f>VLOOKUP(MID(E8,3,1),DATA!$D$2:$E$16,2,FALSE)</f>
        <v>Low Offset</v>
      </c>
      <c r="O8" s="60" t="str">
        <f>VLOOKUP(MID(P8,1,2),DATA!$B$2:$C$10,2,FALSE)</f>
        <v>FF10</v>
      </c>
      <c r="P8" s="68" t="s">
        <v>780</v>
      </c>
      <c r="Q8" s="18" cm="1">
        <f t="array" ref="Q8">SUMPRODUCT(1*('All Skus'!$C$2:$C$951=$P8),'All Skus'!$D$2:$D$951)</f>
        <v>12</v>
      </c>
      <c r="R8" s="12" t="str">
        <f>VLOOKUP(MID(P8,4,1),DATA!$F$2:$G$16,2,FALSE)</f>
        <v>20"</v>
      </c>
      <c r="S8" s="12" t="str">
        <f>VLOOKUP(MID(P8,5,3),DATA!$H$2:$I$16,2,FALSE)</f>
        <v>10.0"</v>
      </c>
      <c r="T8" s="12" t="str">
        <f t="shared" si="1"/>
        <v>20</v>
      </c>
      <c r="U8" s="12" t="str">
        <f>VLOOKUP(MID(P8,10,3),DATA!$J$2:$L$16,2,FALSE)</f>
        <v>5x115</v>
      </c>
      <c r="V8" s="12">
        <f>VLOOKUP(MID(P8,10,3),DATA!$J$2:$L$16,3,FALSE)</f>
        <v>71.599999999999994</v>
      </c>
      <c r="W8" s="8" t="str">
        <f>VLOOKUP(MID(P8,3,1),DATA!$D$2:$E$16,2,FALSE)</f>
        <v>Low Offset</v>
      </c>
      <c r="Z8" s="8" t="s">
        <v>2047</v>
      </c>
    </row>
    <row r="9" spans="1:29" ht="15" customHeight="1" x14ac:dyDescent="0.25">
      <c r="A9" s="8" t="s">
        <v>1989</v>
      </c>
      <c r="B9" s="8" t="s">
        <v>1956</v>
      </c>
      <c r="C9" s="59" t="str">
        <f>VLOOKUP(MID(E9,1,2),DATA!$B$2:$C$10,2,FALSE)</f>
        <v>FF11</v>
      </c>
      <c r="D9" s="8" t="str">
        <f>VLOOKUP(MID(E9,13,2),DATA!$M$2:$N$16,2,FALSE)</f>
        <v>Raw</v>
      </c>
      <c r="E9" s="68" t="s">
        <v>786</v>
      </c>
      <c r="F9" s="18" cm="1">
        <f t="array" ref="F9">SUMPRODUCT(1*('All Skus'!$C$2:$C$951=$E9),'All Skus'!$D$2:$D$951)</f>
        <v>14</v>
      </c>
      <c r="G9" s="12" t="str">
        <f>VLOOKUP(MID(E9,4,1),DATA!$F$2:$G$16,2,FALSE)</f>
        <v>20"</v>
      </c>
      <c r="H9" s="12" t="str">
        <f>VLOOKUP(MID(E9,5,3),DATA!$H$2:$I$16,2,FALSE)</f>
        <v>10.0"</v>
      </c>
      <c r="I9" s="12" t="str">
        <f t="shared" si="0"/>
        <v>20</v>
      </c>
      <c r="J9" s="12" t="str">
        <f>VLOOKUP(MID(E9,10,3),DATA!$J$2:$L$16,2,FALSE)</f>
        <v>5x115</v>
      </c>
      <c r="K9" s="12">
        <f>VLOOKUP(MID(E9,10,3),DATA!$J$2:$L$16,3,FALSE)</f>
        <v>71.599999999999994</v>
      </c>
      <c r="L9" s="8" t="str">
        <f>VLOOKUP(MID(E9,3,1),DATA!$D$2:$E$16,2,FALSE)</f>
        <v>Low Offset</v>
      </c>
      <c r="O9" s="60" t="str">
        <f>VLOOKUP(MID(P9,1,2),DATA!$B$2:$C$10,2,FALSE)</f>
        <v>FF11</v>
      </c>
      <c r="P9" s="68" t="s">
        <v>786</v>
      </c>
      <c r="Q9" s="18" cm="1">
        <f t="array" ref="Q9">SUMPRODUCT(1*('All Skus'!$C$2:$C$951=$P9),'All Skus'!$D$2:$D$951)</f>
        <v>14</v>
      </c>
      <c r="R9" s="12" t="str">
        <f>VLOOKUP(MID(P9,4,1),DATA!$F$2:$G$16,2,FALSE)</f>
        <v>20"</v>
      </c>
      <c r="S9" s="12" t="str">
        <f>VLOOKUP(MID(P9,5,3),DATA!$H$2:$I$16,2,FALSE)</f>
        <v>10.0"</v>
      </c>
      <c r="T9" s="12" t="str">
        <f t="shared" si="1"/>
        <v>20</v>
      </c>
      <c r="U9" s="12" t="str">
        <f>VLOOKUP(MID(P9,10,3),DATA!$J$2:$L$16,2,FALSE)</f>
        <v>5x115</v>
      </c>
      <c r="V9" s="12">
        <f>VLOOKUP(MID(P9,10,3),DATA!$J$2:$L$16,3,FALSE)</f>
        <v>71.599999999999994</v>
      </c>
      <c r="W9" s="8" t="str">
        <f>VLOOKUP(MID(P9,3,1),DATA!$D$2:$E$16,2,FALSE)</f>
        <v>Low Offset</v>
      </c>
      <c r="Z9" s="8" t="s">
        <v>2047</v>
      </c>
    </row>
    <row r="10" spans="1:29" ht="15" customHeight="1" x14ac:dyDescent="0.25"/>
  </sheetData>
  <autoFilter ref="A1:AC9" xr:uid="{A1C8B1D1-710A-4E9F-B4FC-FDF702AF00F1}"/>
  <conditionalFormatting sqref="F1:F1048576 Q1:Q1048576">
    <cfRule type="cellIs" dxfId="221" priority="10" operator="lessThan">
      <formula>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2BA4-CAA7-4910-9A03-DCEAE4B67A0A}">
  <sheetPr codeName="Sheet5"/>
  <dimension ref="A1:AC1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6.425781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570312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 bestFit="1" customWidth="1"/>
    <col min="10" max="10" width="7.57031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32.7109375" style="9" bestFit="1" customWidth="1"/>
    <col min="15" max="15" width="8.140625" style="60" bestFit="1" customWidth="1"/>
    <col min="16" max="16" width="16.570312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 bestFit="1" customWidth="1"/>
    <col min="21" max="21" width="7.57031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32.7109375" style="9" bestFit="1" customWidth="1"/>
    <col min="26" max="26" width="74.28515625" style="8" bestFit="1" customWidth="1"/>
    <col min="27" max="27" width="31" style="8" bestFit="1" customWidth="1"/>
    <col min="28" max="28" width="20.28515625" style="8" bestFit="1" customWidth="1"/>
    <col min="29" max="29" width="9.85546875" style="8" bestFit="1" customWidth="1"/>
    <col min="30" max="16384" width="9.140625" style="8"/>
  </cols>
  <sheetData>
    <row r="1" spans="1:29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8" t="s">
        <v>1916</v>
      </c>
      <c r="B2" s="8" t="s">
        <v>1917</v>
      </c>
      <c r="C2" s="59" t="str">
        <f>VLOOKUP(MID(E2,1,2),DATA!$B$2:$C$10,2,FALSE)</f>
        <v>FF04</v>
      </c>
      <c r="D2" s="8" t="str">
        <f>VLOOKUP(MID(E2,13,2),DATA!$M$2:$N$16,2,FALSE)</f>
        <v>Tarmac</v>
      </c>
      <c r="E2" s="66" t="s">
        <v>355</v>
      </c>
      <c r="F2" s="18" cm="1">
        <f t="array" ref="F2">SUMPRODUCT(1*('All Skus'!$C$2:$C$951=$E2),'All Skus'!$D$2:$D$951)</f>
        <v>0</v>
      </c>
      <c r="G2" s="12" t="str">
        <f>VLOOKUP(MID(E2,4,1),DATA!$F$2:$G$16,2,FALSE)</f>
        <v>19"</v>
      </c>
      <c r="H2" s="12" t="str">
        <f>VLOOKUP(MID(E2,5,3),DATA!$H$2:$I$16,2,FALSE)</f>
        <v>8.5"</v>
      </c>
      <c r="I2" s="12" t="str">
        <f t="shared" ref="I2:I17" si="0">MID(E2,8,2)</f>
        <v>45</v>
      </c>
      <c r="J2" s="12" t="str">
        <f>VLOOKUP(MID(E2,10,3),DATA!$J$2:$L$16,2,FALSE)</f>
        <v>5x108</v>
      </c>
      <c r="K2" s="12">
        <f>VLOOKUP(MID(E2,10,3),DATA!$J$2:$L$16,3,FALSE)</f>
        <v>63.4</v>
      </c>
      <c r="L2" s="8" t="str">
        <f>VLOOKUP(MID(E2,3,1),DATA!$D$2:$E$16,2,FALSE)</f>
        <v>High Offset</v>
      </c>
      <c r="M2" s="8">
        <v>23</v>
      </c>
      <c r="N2" s="9" t="s">
        <v>357</v>
      </c>
      <c r="O2" s="60" t="str">
        <f>VLOOKUP(MID(P2,1,2),DATA!$B$2:$C$10,2,FALSE)</f>
        <v>FF04</v>
      </c>
      <c r="P2" s="8" t="s">
        <v>355</v>
      </c>
      <c r="Q2" s="18" cm="1">
        <f t="array" ref="Q2">SUMPRODUCT(1*('All Skus'!$C$2:$C$951=$P2),'All Skus'!$D$2:$D$951)</f>
        <v>0</v>
      </c>
      <c r="R2" s="12" t="str">
        <f>VLOOKUP(MID(P2,4,1),DATA!$F$2:$G$16,2,FALSE)</f>
        <v>19"</v>
      </c>
      <c r="S2" s="12" t="str">
        <f>VLOOKUP(MID(P2,5,3),DATA!$H$2:$I$16,2,FALSE)</f>
        <v>8.5"</v>
      </c>
      <c r="T2" s="12" t="str">
        <f t="shared" ref="T2:T17" si="1">MID(P2,8,2)</f>
        <v>45</v>
      </c>
      <c r="U2" s="12" t="str">
        <f>VLOOKUP(MID(P2,10,3),DATA!$J$2:$L$16,2,FALSE)</f>
        <v>5x108</v>
      </c>
      <c r="V2" s="12">
        <f>VLOOKUP(MID(P2,10,3),DATA!$J$2:$L$16,3,FALSE)</f>
        <v>63.4</v>
      </c>
      <c r="W2" s="8" t="str">
        <f>VLOOKUP(MID(P2,3,1),DATA!$D$2:$E$16,2,FALSE)</f>
        <v>High Offset</v>
      </c>
      <c r="X2" s="8">
        <v>23</v>
      </c>
      <c r="Y2" s="9" t="s">
        <v>357</v>
      </c>
      <c r="AA2" s="8" t="s">
        <v>2</v>
      </c>
      <c r="AB2" s="8" t="s">
        <v>1811</v>
      </c>
    </row>
    <row r="3" spans="1:29" x14ac:dyDescent="0.25">
      <c r="A3" s="8" t="s">
        <v>1916</v>
      </c>
      <c r="B3" s="8" t="s">
        <v>1917</v>
      </c>
      <c r="C3" s="59" t="str">
        <f>VLOOKUP(MID(E3,1,2),DATA!$B$2:$C$10,2,FALSE)</f>
        <v>FF04</v>
      </c>
      <c r="D3" s="8" t="str">
        <f>VLOOKUP(MID(E3,13,2),DATA!$M$2:$N$16,2,FALSE)</f>
        <v>Liquid Metal</v>
      </c>
      <c r="E3" s="66" t="s">
        <v>356</v>
      </c>
      <c r="F3" s="18" cm="1">
        <f t="array" ref="F3">SUMPRODUCT(1*('All Skus'!$C$2:$C$951=$E3),'All Skus'!$D$2:$D$951)</f>
        <v>5</v>
      </c>
      <c r="G3" s="12" t="str">
        <f>VLOOKUP(MID(E3,4,1),DATA!$F$2:$G$16,2,FALSE)</f>
        <v>19"</v>
      </c>
      <c r="H3" s="12" t="str">
        <f>VLOOKUP(MID(E3,5,3),DATA!$H$2:$I$16,2,FALSE)</f>
        <v>8.5"</v>
      </c>
      <c r="I3" s="12" t="str">
        <f t="shared" si="0"/>
        <v>45</v>
      </c>
      <c r="J3" s="12" t="str">
        <f>VLOOKUP(MID(E3,10,3),DATA!$J$2:$L$16,2,FALSE)</f>
        <v>5x108</v>
      </c>
      <c r="K3" s="12">
        <f>VLOOKUP(MID(E3,10,3),DATA!$J$2:$L$16,3,FALSE)</f>
        <v>63.4</v>
      </c>
      <c r="L3" s="8" t="str">
        <f>VLOOKUP(MID(E3,3,1),DATA!$D$2:$E$16,2,FALSE)</f>
        <v>High Offset</v>
      </c>
      <c r="M3" s="8">
        <v>23</v>
      </c>
      <c r="N3" s="9" t="s">
        <v>357</v>
      </c>
      <c r="O3" s="60" t="str">
        <f>VLOOKUP(MID(P3,1,2),DATA!$B$2:$C$10,2,FALSE)</f>
        <v>FF04</v>
      </c>
      <c r="P3" s="8" t="s">
        <v>356</v>
      </c>
      <c r="Q3" s="18" cm="1">
        <f t="array" ref="Q3">SUMPRODUCT(1*('All Skus'!$C$2:$C$951=$P3),'All Skus'!$D$2:$D$951)</f>
        <v>5</v>
      </c>
      <c r="R3" s="12" t="str">
        <f>VLOOKUP(MID(P3,4,1),DATA!$F$2:$G$16,2,FALSE)</f>
        <v>19"</v>
      </c>
      <c r="S3" s="12" t="str">
        <f>VLOOKUP(MID(P3,5,3),DATA!$H$2:$I$16,2,FALSE)</f>
        <v>8.5"</v>
      </c>
      <c r="T3" s="12" t="str">
        <f t="shared" si="1"/>
        <v>45</v>
      </c>
      <c r="U3" s="12" t="str">
        <f>VLOOKUP(MID(P3,10,3),DATA!$J$2:$L$16,2,FALSE)</f>
        <v>5x108</v>
      </c>
      <c r="V3" s="12">
        <f>VLOOKUP(MID(P3,10,3),DATA!$J$2:$L$16,3,FALSE)</f>
        <v>63.4</v>
      </c>
      <c r="W3" s="8" t="str">
        <f>VLOOKUP(MID(P3,3,1),DATA!$D$2:$E$16,2,FALSE)</f>
        <v>High Offset</v>
      </c>
      <c r="X3" s="8">
        <v>23</v>
      </c>
      <c r="Y3" s="9" t="s">
        <v>357</v>
      </c>
      <c r="AB3" s="8" t="s">
        <v>1811</v>
      </c>
    </row>
    <row r="4" spans="1:29" x14ac:dyDescent="0.25">
      <c r="A4" s="8" t="s">
        <v>1915</v>
      </c>
      <c r="B4" s="8" t="s">
        <v>1917</v>
      </c>
      <c r="C4" s="59" t="str">
        <f>VLOOKUP(MID(E4,1,2),DATA!$B$2:$C$10,2,FALSE)</f>
        <v>FF04</v>
      </c>
      <c r="D4" s="8" t="str">
        <f>VLOOKUP(MID(E4,13,2),DATA!$M$2:$N$16,2,FALSE)</f>
        <v>Tarmac</v>
      </c>
      <c r="E4" s="66" t="s">
        <v>355</v>
      </c>
      <c r="F4" s="18" cm="1">
        <f t="array" ref="F4">SUMPRODUCT(1*('All Skus'!$C$2:$C$951=$E4),'All Skus'!$D$2:$D$951)</f>
        <v>0</v>
      </c>
      <c r="G4" s="12" t="str">
        <f>VLOOKUP(MID(E4,4,1),DATA!$F$2:$G$16,2,FALSE)</f>
        <v>19"</v>
      </c>
      <c r="H4" s="12" t="str">
        <f>VLOOKUP(MID(E4,5,3),DATA!$H$2:$I$16,2,FALSE)</f>
        <v>8.5"</v>
      </c>
      <c r="I4" s="12" t="str">
        <f t="shared" si="0"/>
        <v>45</v>
      </c>
      <c r="J4" s="12" t="str">
        <f>VLOOKUP(MID(E4,10,3),DATA!$J$2:$L$16,2,FALSE)</f>
        <v>5x108</v>
      </c>
      <c r="K4" s="12">
        <f>VLOOKUP(MID(E4,10,3),DATA!$J$2:$L$16,3,FALSE)</f>
        <v>63.4</v>
      </c>
      <c r="L4" s="8" t="str">
        <f>VLOOKUP(MID(E4,3,1),DATA!$D$2:$E$16,2,FALSE)</f>
        <v>High Offset</v>
      </c>
      <c r="M4" s="8">
        <v>23</v>
      </c>
      <c r="N4" s="9" t="s">
        <v>357</v>
      </c>
      <c r="O4" s="60" t="str">
        <f>VLOOKUP(MID(P4,1,2),DATA!$B$2:$C$10,2,FALSE)</f>
        <v>FF04</v>
      </c>
      <c r="P4" s="8" t="s">
        <v>355</v>
      </c>
      <c r="Q4" s="18" cm="1">
        <f t="array" ref="Q4">SUMPRODUCT(1*('All Skus'!$C$2:$C$951=$P4),'All Skus'!$D$2:$D$951)</f>
        <v>0</v>
      </c>
      <c r="R4" s="12" t="str">
        <f>VLOOKUP(MID(P4,4,1),DATA!$F$2:$G$16,2,FALSE)</f>
        <v>19"</v>
      </c>
      <c r="S4" s="12" t="str">
        <f>VLOOKUP(MID(P4,5,3),DATA!$H$2:$I$16,2,FALSE)</f>
        <v>8.5"</v>
      </c>
      <c r="T4" s="12" t="str">
        <f t="shared" si="1"/>
        <v>45</v>
      </c>
      <c r="U4" s="12" t="str">
        <f>VLOOKUP(MID(P4,10,3),DATA!$J$2:$L$16,2,FALSE)</f>
        <v>5x108</v>
      </c>
      <c r="V4" s="12">
        <f>VLOOKUP(MID(P4,10,3),DATA!$J$2:$L$16,3,FALSE)</f>
        <v>63.4</v>
      </c>
      <c r="W4" s="8" t="str">
        <f>VLOOKUP(MID(P4,3,1),DATA!$D$2:$E$16,2,FALSE)</f>
        <v>High Offset</v>
      </c>
      <c r="X4" s="8">
        <v>23</v>
      </c>
      <c r="Y4" s="9" t="s">
        <v>357</v>
      </c>
      <c r="AA4" s="8" t="s">
        <v>2</v>
      </c>
      <c r="AB4" s="8" t="s">
        <v>1811</v>
      </c>
    </row>
    <row r="5" spans="1:29" x14ac:dyDescent="0.25">
      <c r="A5" s="8" t="s">
        <v>1915</v>
      </c>
      <c r="B5" s="8" t="s">
        <v>1917</v>
      </c>
      <c r="C5" s="59" t="str">
        <f>VLOOKUP(MID(E5,1,2),DATA!$B$2:$C$10,2,FALSE)</f>
        <v>FF04</v>
      </c>
      <c r="D5" s="8" t="str">
        <f>VLOOKUP(MID(E5,13,2),DATA!$M$2:$N$16,2,FALSE)</f>
        <v>Liquid Metal</v>
      </c>
      <c r="E5" s="66" t="s">
        <v>356</v>
      </c>
      <c r="F5" s="18" cm="1">
        <f t="array" ref="F5">SUMPRODUCT(1*('All Skus'!$C$2:$C$951=$E5),'All Skus'!$D$2:$D$951)</f>
        <v>5</v>
      </c>
      <c r="G5" s="12" t="str">
        <f>VLOOKUP(MID(E5,4,1),DATA!$F$2:$G$16,2,FALSE)</f>
        <v>19"</v>
      </c>
      <c r="H5" s="12" t="str">
        <f>VLOOKUP(MID(E5,5,3),DATA!$H$2:$I$16,2,FALSE)</f>
        <v>8.5"</v>
      </c>
      <c r="I5" s="12" t="str">
        <f t="shared" si="0"/>
        <v>45</v>
      </c>
      <c r="J5" s="12" t="str">
        <f>VLOOKUP(MID(E5,10,3),DATA!$J$2:$L$16,2,FALSE)</f>
        <v>5x108</v>
      </c>
      <c r="K5" s="12">
        <f>VLOOKUP(MID(E5,10,3),DATA!$J$2:$L$16,3,FALSE)</f>
        <v>63.4</v>
      </c>
      <c r="L5" s="8" t="str">
        <f>VLOOKUP(MID(E5,3,1),DATA!$D$2:$E$16,2,FALSE)</f>
        <v>High Offset</v>
      </c>
      <c r="M5" s="8">
        <v>23</v>
      </c>
      <c r="N5" s="9" t="s">
        <v>357</v>
      </c>
      <c r="O5" s="60" t="str">
        <f>VLOOKUP(MID(P5,1,2),DATA!$B$2:$C$10,2,FALSE)</f>
        <v>FF04</v>
      </c>
      <c r="P5" s="8" t="s">
        <v>356</v>
      </c>
      <c r="Q5" s="18" cm="1">
        <f t="array" ref="Q5">SUMPRODUCT(1*('All Skus'!$C$2:$C$951=$P5),'All Skus'!$D$2:$D$951)</f>
        <v>5</v>
      </c>
      <c r="R5" s="12" t="str">
        <f>VLOOKUP(MID(P5,4,1),DATA!$F$2:$G$16,2,FALSE)</f>
        <v>19"</v>
      </c>
      <c r="S5" s="12" t="str">
        <f>VLOOKUP(MID(P5,5,3),DATA!$H$2:$I$16,2,FALSE)</f>
        <v>8.5"</v>
      </c>
      <c r="T5" s="12" t="str">
        <f t="shared" si="1"/>
        <v>45</v>
      </c>
      <c r="U5" s="12" t="str">
        <f>VLOOKUP(MID(P5,10,3),DATA!$J$2:$L$16,2,FALSE)</f>
        <v>5x108</v>
      </c>
      <c r="V5" s="12">
        <f>VLOOKUP(MID(P5,10,3),DATA!$J$2:$L$16,3,FALSE)</f>
        <v>63.4</v>
      </c>
      <c r="W5" s="8" t="str">
        <f>VLOOKUP(MID(P5,3,1),DATA!$D$2:$E$16,2,FALSE)</f>
        <v>High Offset</v>
      </c>
      <c r="X5" s="8">
        <v>23</v>
      </c>
      <c r="Y5" s="9" t="s">
        <v>357</v>
      </c>
      <c r="AB5" s="8" t="s">
        <v>1811</v>
      </c>
    </row>
    <row r="6" spans="1:29" x14ac:dyDescent="0.25">
      <c r="A6" s="8" t="s">
        <v>1955</v>
      </c>
      <c r="B6" s="8" t="s">
        <v>134</v>
      </c>
      <c r="C6" s="59" t="str">
        <f>VLOOKUP(MID(E6,1,2),DATA!$B$2:$C$10,2,FALSE)</f>
        <v>FF04</v>
      </c>
      <c r="D6" s="8" t="str">
        <f>VLOOKUP(MID(E6,13,2),DATA!$M$2:$N$16,2,FALSE)</f>
        <v>Tarmac</v>
      </c>
      <c r="E6" s="66" t="s">
        <v>358</v>
      </c>
      <c r="F6" s="18" cm="1">
        <f t="array" ref="F6">SUMPRODUCT(1*('All Skus'!$C$2:$C$951=$E6),'All Skus'!$D$2:$D$951)</f>
        <v>35</v>
      </c>
      <c r="G6" s="12" t="str">
        <f>VLOOKUP(MID(E6,4,1),DATA!$F$2:$G$16,2,FALSE)</f>
        <v>20"</v>
      </c>
      <c r="H6" s="12" t="str">
        <f>VLOOKUP(MID(E6,5,3),DATA!$H$2:$I$16,2,FALSE)</f>
        <v>10.0"</v>
      </c>
      <c r="I6" s="12" t="str">
        <f t="shared" si="0"/>
        <v>35</v>
      </c>
      <c r="J6" s="12" t="str">
        <f>VLOOKUP(MID(E6,10,3),DATA!$J$2:$L$16,2,FALSE)</f>
        <v>5x114.3</v>
      </c>
      <c r="K6" s="12">
        <f>VLOOKUP(MID(E6,10,3),DATA!$J$2:$L$16,3,FALSE)</f>
        <v>70.599999999999994</v>
      </c>
      <c r="L6" s="8" t="str">
        <f>VLOOKUP(MID(E6,3,1),DATA!$D$2:$E$16,2,FALSE)</f>
        <v>Medium Offset</v>
      </c>
      <c r="M6" s="8">
        <v>25</v>
      </c>
      <c r="N6" s="9" t="s">
        <v>46</v>
      </c>
      <c r="O6" s="60" t="str">
        <f>VLOOKUP(MID(P6,1,2),DATA!$B$2:$C$10,2,FALSE)</f>
        <v>FF04</v>
      </c>
      <c r="P6" s="8" t="s">
        <v>359</v>
      </c>
      <c r="Q6" s="18" cm="1">
        <f t="array" ref="Q6">SUMPRODUCT(1*('All Skus'!$C$2:$C$951=$P6),'All Skus'!$D$2:$D$951)</f>
        <v>29</v>
      </c>
      <c r="R6" s="12" t="str">
        <f>VLOOKUP(MID(P6,4,1),DATA!$F$2:$G$16,2,FALSE)</f>
        <v>20"</v>
      </c>
      <c r="S6" s="12" t="str">
        <f>VLOOKUP(MID(P6,5,3),DATA!$H$2:$I$16,2,FALSE)</f>
        <v>11.0"</v>
      </c>
      <c r="T6" s="12" t="str">
        <f t="shared" si="1"/>
        <v>50</v>
      </c>
      <c r="U6" s="12" t="str">
        <f>VLOOKUP(MID(P6,10,3),DATA!$J$2:$L$16,2,FALSE)</f>
        <v>5x114.3</v>
      </c>
      <c r="V6" s="12">
        <f>VLOOKUP(MID(P6,10,3),DATA!$J$2:$L$16,3,FALSE)</f>
        <v>70.599999999999994</v>
      </c>
      <c r="W6" s="8" t="str">
        <f>VLOOKUP(MID(P6,3,1),DATA!$D$2:$E$16,2,FALSE)</f>
        <v>Low Offset</v>
      </c>
      <c r="X6" s="8">
        <v>24.4</v>
      </c>
      <c r="Y6" s="9" t="s">
        <v>97</v>
      </c>
      <c r="AA6" s="8" t="s">
        <v>71</v>
      </c>
      <c r="AB6" s="8" t="s">
        <v>1810</v>
      </c>
    </row>
    <row r="7" spans="1:29" x14ac:dyDescent="0.25">
      <c r="A7" s="8" t="s">
        <v>1955</v>
      </c>
      <c r="B7" s="8" t="s">
        <v>134</v>
      </c>
      <c r="C7" s="59" t="str">
        <f>VLOOKUP(MID(E7,1,2),DATA!$B$2:$C$10,2,FALSE)</f>
        <v>FF04</v>
      </c>
      <c r="D7" s="8" t="str">
        <f>VLOOKUP(MID(E7,13,2),DATA!$M$2:$N$16,2,FALSE)</f>
        <v>Liquid Metal</v>
      </c>
      <c r="E7" s="66" t="s">
        <v>360</v>
      </c>
      <c r="F7" s="18" cm="1">
        <f t="array" ref="F7">SUMPRODUCT(1*('All Skus'!$C$2:$C$951=$E7),'All Skus'!$D$2:$D$951)</f>
        <v>32</v>
      </c>
      <c r="G7" s="12" t="str">
        <f>VLOOKUP(MID(E7,4,1),DATA!$F$2:$G$16,2,FALSE)</f>
        <v>20"</v>
      </c>
      <c r="H7" s="12" t="str">
        <f>VLOOKUP(MID(E7,5,3),DATA!$H$2:$I$16,2,FALSE)</f>
        <v>10.0"</v>
      </c>
      <c r="I7" s="12" t="str">
        <f t="shared" si="0"/>
        <v>35</v>
      </c>
      <c r="J7" s="12" t="str">
        <f>VLOOKUP(MID(E7,10,3),DATA!$J$2:$L$16,2,FALSE)</f>
        <v>5x114.3</v>
      </c>
      <c r="K7" s="12">
        <f>VLOOKUP(MID(E7,10,3),DATA!$J$2:$L$16,3,FALSE)</f>
        <v>70.599999999999994</v>
      </c>
      <c r="L7" s="8" t="str">
        <f>VLOOKUP(MID(E7,3,1),DATA!$D$2:$E$16,2,FALSE)</f>
        <v>Medium Offset</v>
      </c>
      <c r="M7" s="8">
        <v>25</v>
      </c>
      <c r="N7" s="9" t="s">
        <v>46</v>
      </c>
      <c r="O7" s="60" t="str">
        <f>VLOOKUP(MID(P7,1,2),DATA!$B$2:$C$10,2,FALSE)</f>
        <v>FF04</v>
      </c>
      <c r="P7" s="8" t="s">
        <v>361</v>
      </c>
      <c r="Q7" s="18" cm="1">
        <f t="array" ref="Q7">SUMPRODUCT(1*('All Skus'!$C$2:$C$951=$P7),'All Skus'!$D$2:$D$951)</f>
        <v>19</v>
      </c>
      <c r="R7" s="12" t="str">
        <f>VLOOKUP(MID(P7,4,1),DATA!$F$2:$G$16,2,FALSE)</f>
        <v>20"</v>
      </c>
      <c r="S7" s="12" t="str">
        <f>VLOOKUP(MID(P7,5,3),DATA!$H$2:$I$16,2,FALSE)</f>
        <v>11.0"</v>
      </c>
      <c r="T7" s="12" t="str">
        <f t="shared" si="1"/>
        <v>50</v>
      </c>
      <c r="U7" s="12" t="str">
        <f>VLOOKUP(MID(P7,10,3),DATA!$J$2:$L$16,2,FALSE)</f>
        <v>5x114.3</v>
      </c>
      <c r="V7" s="12">
        <f>VLOOKUP(MID(P7,10,3),DATA!$J$2:$L$16,3,FALSE)</f>
        <v>70.599999999999994</v>
      </c>
      <c r="W7" s="8" t="str">
        <f>VLOOKUP(MID(P7,3,1),DATA!$D$2:$E$16,2,FALSE)</f>
        <v>Low Offset</v>
      </c>
      <c r="X7" s="8">
        <v>24.4</v>
      </c>
      <c r="Y7" s="9" t="s">
        <v>97</v>
      </c>
      <c r="AB7" s="8" t="s">
        <v>1810</v>
      </c>
    </row>
    <row r="8" spans="1:29" x14ac:dyDescent="0.25">
      <c r="A8" s="8" t="s">
        <v>1955</v>
      </c>
      <c r="B8" s="8" t="s">
        <v>1956</v>
      </c>
      <c r="C8" s="59" t="str">
        <f>VLOOKUP(MID(E8,1,2),DATA!$B$2:$C$10,2,FALSE)</f>
        <v>FF04</v>
      </c>
      <c r="D8" s="8" t="str">
        <f>VLOOKUP(MID(E8,13,2),DATA!$M$2:$N$16,2,FALSE)</f>
        <v>Tarmac</v>
      </c>
      <c r="E8" s="66" t="s">
        <v>358</v>
      </c>
      <c r="F8" s="18" cm="1">
        <f t="array" ref="F8">SUMPRODUCT(1*('All Skus'!$C$2:$C$951=$E8),'All Skus'!$D$2:$D$951)</f>
        <v>35</v>
      </c>
      <c r="G8" s="12" t="str">
        <f>VLOOKUP(MID(E8,4,1),DATA!$F$2:$G$16,2,FALSE)</f>
        <v>20"</v>
      </c>
      <c r="H8" s="12" t="str">
        <f>VLOOKUP(MID(E8,5,3),DATA!$H$2:$I$16,2,FALSE)</f>
        <v>10.0"</v>
      </c>
      <c r="I8" s="12" t="str">
        <f t="shared" si="0"/>
        <v>35</v>
      </c>
      <c r="J8" s="12" t="str">
        <f>VLOOKUP(MID(E8,10,3),DATA!$J$2:$L$16,2,FALSE)</f>
        <v>5x114.3</v>
      </c>
      <c r="K8" s="12">
        <f>VLOOKUP(MID(E8,10,3),DATA!$J$2:$L$16,3,FALSE)</f>
        <v>70.599999999999994</v>
      </c>
      <c r="L8" s="8" t="str">
        <f>VLOOKUP(MID(E8,3,1),DATA!$D$2:$E$16,2,FALSE)</f>
        <v>Medium Offset</v>
      </c>
      <c r="M8" s="8">
        <v>25</v>
      </c>
      <c r="N8" s="9" t="s">
        <v>44</v>
      </c>
      <c r="O8" s="60" t="str">
        <f>VLOOKUP(MID(P8,1,2),DATA!$B$2:$C$10,2,FALSE)</f>
        <v>FF04</v>
      </c>
      <c r="P8" s="8" t="s">
        <v>359</v>
      </c>
      <c r="Q8" s="18" cm="1">
        <f t="array" ref="Q8">SUMPRODUCT(1*('All Skus'!$C$2:$C$951=$P8),'All Skus'!$D$2:$D$951)</f>
        <v>29</v>
      </c>
      <c r="R8" s="12" t="str">
        <f>VLOOKUP(MID(P8,4,1),DATA!$F$2:$G$16,2,FALSE)</f>
        <v>20"</v>
      </c>
      <c r="S8" s="12" t="str">
        <f>VLOOKUP(MID(P8,5,3),DATA!$H$2:$I$16,2,FALSE)</f>
        <v>11.0"</v>
      </c>
      <c r="T8" s="12" t="str">
        <f t="shared" si="1"/>
        <v>50</v>
      </c>
      <c r="U8" s="12" t="str">
        <f>VLOOKUP(MID(P8,10,3),DATA!$J$2:$L$16,2,FALSE)</f>
        <v>5x114.3</v>
      </c>
      <c r="V8" s="12">
        <f>VLOOKUP(MID(P8,10,3),DATA!$J$2:$L$16,3,FALSE)</f>
        <v>70.599999999999994</v>
      </c>
      <c r="W8" s="8" t="str">
        <f>VLOOKUP(MID(P8,3,1),DATA!$D$2:$E$16,2,FALSE)</f>
        <v>Low Offset</v>
      </c>
      <c r="X8" s="8">
        <v>24.4</v>
      </c>
      <c r="Y8" s="9" t="s">
        <v>117</v>
      </c>
      <c r="Z8" s="68" t="s">
        <v>2105</v>
      </c>
      <c r="AA8" s="8" t="s">
        <v>2</v>
      </c>
      <c r="AB8" s="8" t="s">
        <v>115</v>
      </c>
    </row>
    <row r="9" spans="1:29" x14ac:dyDescent="0.25">
      <c r="A9" s="8" t="s">
        <v>1955</v>
      </c>
      <c r="B9" s="8" t="s">
        <v>1956</v>
      </c>
      <c r="C9" s="59" t="str">
        <f>VLOOKUP(MID(E9,1,2),DATA!$B$2:$C$10,2,FALSE)</f>
        <v>FF04</v>
      </c>
      <c r="D9" s="8" t="str">
        <f>VLOOKUP(MID(E9,13,2),DATA!$M$2:$N$16,2,FALSE)</f>
        <v>Liquid Metal</v>
      </c>
      <c r="E9" s="66" t="s">
        <v>360</v>
      </c>
      <c r="F9" s="18" cm="1">
        <f t="array" ref="F9">SUMPRODUCT(1*('All Skus'!$C$2:$C$951=$E9),'All Skus'!$D$2:$D$951)</f>
        <v>32</v>
      </c>
      <c r="G9" s="12" t="str">
        <f>VLOOKUP(MID(E9,4,1),DATA!$F$2:$G$16,2,FALSE)</f>
        <v>20"</v>
      </c>
      <c r="H9" s="12" t="str">
        <f>VLOOKUP(MID(E9,5,3),DATA!$H$2:$I$16,2,FALSE)</f>
        <v>10.0"</v>
      </c>
      <c r="I9" s="12" t="str">
        <f t="shared" si="0"/>
        <v>35</v>
      </c>
      <c r="J9" s="12" t="str">
        <f>VLOOKUP(MID(E9,10,3),DATA!$J$2:$L$16,2,FALSE)</f>
        <v>5x114.3</v>
      </c>
      <c r="K9" s="12">
        <f>VLOOKUP(MID(E9,10,3),DATA!$J$2:$L$16,3,FALSE)</f>
        <v>70.599999999999994</v>
      </c>
      <c r="L9" s="8" t="str">
        <f>VLOOKUP(MID(E9,3,1),DATA!$D$2:$E$16,2,FALSE)</f>
        <v>Medium Offset</v>
      </c>
      <c r="M9" s="8">
        <v>25</v>
      </c>
      <c r="N9" s="9" t="s">
        <v>44</v>
      </c>
      <c r="O9" s="60" t="str">
        <f>VLOOKUP(MID(P9,1,2),DATA!$B$2:$C$10,2,FALSE)</f>
        <v>FF04</v>
      </c>
      <c r="P9" s="8" t="s">
        <v>361</v>
      </c>
      <c r="Q9" s="18" cm="1">
        <f t="array" ref="Q9">SUMPRODUCT(1*('All Skus'!$C$2:$C$951=$P9),'All Skus'!$D$2:$D$951)</f>
        <v>19</v>
      </c>
      <c r="R9" s="12" t="str">
        <f>VLOOKUP(MID(P9,4,1),DATA!$F$2:$G$16,2,FALSE)</f>
        <v>20"</v>
      </c>
      <c r="S9" s="12" t="str">
        <f>VLOOKUP(MID(P9,5,3),DATA!$H$2:$I$16,2,FALSE)</f>
        <v>11.0"</v>
      </c>
      <c r="T9" s="12" t="str">
        <f t="shared" si="1"/>
        <v>50</v>
      </c>
      <c r="U9" s="12" t="str">
        <f>VLOOKUP(MID(P9,10,3),DATA!$J$2:$L$16,2,FALSE)</f>
        <v>5x114.3</v>
      </c>
      <c r="V9" s="12">
        <f>VLOOKUP(MID(P9,10,3),DATA!$J$2:$L$16,3,FALSE)</f>
        <v>70.599999999999994</v>
      </c>
      <c r="W9" s="8" t="str">
        <f>VLOOKUP(MID(P9,3,1),DATA!$D$2:$E$16,2,FALSE)</f>
        <v>Low Offset</v>
      </c>
      <c r="X9" s="8">
        <v>24.4</v>
      </c>
      <c r="Y9" s="9" t="s">
        <v>117</v>
      </c>
      <c r="Z9" s="68" t="s">
        <v>2105</v>
      </c>
      <c r="AB9" s="8" t="s">
        <v>115</v>
      </c>
    </row>
    <row r="10" spans="1:29" x14ac:dyDescent="0.25">
      <c r="A10" s="8" t="s">
        <v>1955</v>
      </c>
      <c r="B10" s="8" t="s">
        <v>134</v>
      </c>
      <c r="C10" s="59" t="str">
        <f>VLOOKUP(MID(E10,1,2),DATA!$B$2:$C$10,2,FALSE)</f>
        <v>FF10</v>
      </c>
      <c r="D10" s="8" t="str">
        <f>VLOOKUP(MID(E10,13,2),DATA!$M$2:$N$16,2,FALSE)</f>
        <v>Tarmac</v>
      </c>
      <c r="E10" s="66" t="s">
        <v>132</v>
      </c>
      <c r="F10" s="18" cm="1">
        <f t="array" ref="F10">SUMPRODUCT(1*('All Skus'!$C$2:$C$951=$E10),'All Skus'!$D$2:$D$951)</f>
        <v>10</v>
      </c>
      <c r="G10" s="12" t="str">
        <f>VLOOKUP(MID(E10,4,1),DATA!$F$2:$G$16,2,FALSE)</f>
        <v>20"</v>
      </c>
      <c r="H10" s="12" t="str">
        <f>VLOOKUP(MID(E10,5,3),DATA!$H$2:$I$16,2,FALSE)</f>
        <v>10.0"</v>
      </c>
      <c r="I10" s="12" t="str">
        <f t="shared" si="0"/>
        <v>35</v>
      </c>
      <c r="J10" s="12" t="str">
        <f>VLOOKUP(MID(E10,10,3),DATA!$J$2:$L$16,2,FALSE)</f>
        <v>5x114.3</v>
      </c>
      <c r="K10" s="12">
        <f>VLOOKUP(MID(E10,10,3),DATA!$J$2:$L$16,3,FALSE)</f>
        <v>70.599999999999994</v>
      </c>
      <c r="L10" s="8" t="str">
        <f>VLOOKUP(MID(E10,3,1),DATA!$D$2:$E$16,2,FALSE)</f>
        <v>Medium Offset</v>
      </c>
      <c r="N10" s="9" t="s">
        <v>46</v>
      </c>
      <c r="O10" s="60" t="str">
        <f>VLOOKUP(MID(P10,1,2),DATA!$B$2:$C$10,2,FALSE)</f>
        <v>FF10</v>
      </c>
      <c r="P10" s="95" t="s">
        <v>1352</v>
      </c>
      <c r="Q10" s="18" cm="1">
        <f t="array" ref="Q10">SUMPRODUCT(1*('All Skus'!$C$2:$C$951=$P10),'All Skus'!$D$2:$D$951)</f>
        <v>0</v>
      </c>
      <c r="R10" s="12" t="str">
        <f>VLOOKUP(MID(P10,4,1),DATA!$F$2:$G$16,2,FALSE)</f>
        <v>20"</v>
      </c>
      <c r="S10" s="12" t="str">
        <f>VLOOKUP(MID(P10,5,3),DATA!$H$2:$I$16,2,FALSE)</f>
        <v>11.0"</v>
      </c>
      <c r="T10" s="12" t="str">
        <f t="shared" si="1"/>
        <v>50</v>
      </c>
      <c r="U10" s="12" t="str">
        <f>VLOOKUP(MID(P10,10,3),DATA!$J$2:$L$16,2,FALSE)</f>
        <v>5x114.3</v>
      </c>
      <c r="V10" s="12">
        <f>VLOOKUP(MID(P10,10,3),DATA!$J$2:$L$16,3,FALSE)</f>
        <v>70.599999999999994</v>
      </c>
      <c r="W10" s="8" t="str">
        <f>VLOOKUP(MID(P10,3,1),DATA!$D$2:$E$16,2,FALSE)</f>
        <v>Medium Offset</v>
      </c>
      <c r="Y10" s="9" t="s">
        <v>97</v>
      </c>
      <c r="AA10" s="8" t="s">
        <v>71</v>
      </c>
      <c r="AB10" s="8" t="s">
        <v>1810</v>
      </c>
    </row>
    <row r="11" spans="1:29" x14ac:dyDescent="0.25">
      <c r="A11" s="8" t="s">
        <v>1955</v>
      </c>
      <c r="B11" s="8" t="s">
        <v>134</v>
      </c>
      <c r="C11" s="59" t="str">
        <f>VLOOKUP(MID(E11,1,2),DATA!$B$2:$C$10,2,FALSE)</f>
        <v>FF10</v>
      </c>
      <c r="D11" s="8" t="str">
        <f>VLOOKUP(MID(E11,13,2),DATA!$M$2:$N$16,2,FALSE)</f>
        <v>Liquid Metal</v>
      </c>
      <c r="E11" s="66" t="s">
        <v>133</v>
      </c>
      <c r="F11" s="18" cm="1">
        <f t="array" ref="F11">SUMPRODUCT(1*('All Skus'!$C$2:$C$951=$E11),'All Skus'!$D$2:$D$951)</f>
        <v>-3</v>
      </c>
      <c r="G11" s="12" t="str">
        <f>VLOOKUP(MID(E11,4,1),DATA!$F$2:$G$16,2,FALSE)</f>
        <v>20"</v>
      </c>
      <c r="H11" s="12" t="str">
        <f>VLOOKUP(MID(E11,5,3),DATA!$H$2:$I$16,2,FALSE)</f>
        <v>10.0"</v>
      </c>
      <c r="I11" s="12" t="str">
        <f t="shared" si="0"/>
        <v>35</v>
      </c>
      <c r="J11" s="12" t="str">
        <f>VLOOKUP(MID(E11,10,3),DATA!$J$2:$L$16,2,FALSE)</f>
        <v>5x114.3</v>
      </c>
      <c r="K11" s="12">
        <f>VLOOKUP(MID(E11,10,3),DATA!$J$2:$L$16,3,FALSE)</f>
        <v>70.599999999999994</v>
      </c>
      <c r="L11" s="8" t="str">
        <f>VLOOKUP(MID(E11,3,1),DATA!$D$2:$E$16,2,FALSE)</f>
        <v>Medium Offset</v>
      </c>
      <c r="N11" s="9" t="s">
        <v>46</v>
      </c>
      <c r="O11" s="60" t="str">
        <f>VLOOKUP(MID(P11,1,2),DATA!$B$2:$C$10,2,FALSE)</f>
        <v>FF10</v>
      </c>
      <c r="P11" s="8" t="s">
        <v>1348</v>
      </c>
      <c r="Q11" s="18" cm="1">
        <f t="array" ref="Q11">SUMPRODUCT(1*('All Skus'!$C$2:$C$951=$P11),'All Skus'!$D$2:$D$951)</f>
        <v>10</v>
      </c>
      <c r="R11" s="12" t="str">
        <f>VLOOKUP(MID(P11,4,1),DATA!$F$2:$G$16,2,FALSE)</f>
        <v>20"</v>
      </c>
      <c r="S11" s="12" t="str">
        <f>VLOOKUP(MID(P11,5,3),DATA!$H$2:$I$16,2,FALSE)</f>
        <v>11.0"</v>
      </c>
      <c r="T11" s="12" t="str">
        <f t="shared" si="1"/>
        <v>50</v>
      </c>
      <c r="U11" s="12" t="str">
        <f>VLOOKUP(MID(P11,10,3),DATA!$J$2:$L$16,2,FALSE)</f>
        <v>5x114.3</v>
      </c>
      <c r="V11" s="12">
        <f>VLOOKUP(MID(P11,10,3),DATA!$J$2:$L$16,3,FALSE)</f>
        <v>70.599999999999994</v>
      </c>
      <c r="W11" s="8" t="str">
        <f>VLOOKUP(MID(P11,3,1),DATA!$D$2:$E$16,2,FALSE)</f>
        <v>Medium Offset</v>
      </c>
      <c r="Y11" s="9" t="s">
        <v>97</v>
      </c>
      <c r="AA11" s="8" t="s">
        <v>71</v>
      </c>
      <c r="AB11" s="8" t="s">
        <v>1810</v>
      </c>
    </row>
    <row r="12" spans="1:29" x14ac:dyDescent="0.25">
      <c r="A12" s="8" t="s">
        <v>1955</v>
      </c>
      <c r="B12" s="8" t="s">
        <v>1956</v>
      </c>
      <c r="C12" s="59" t="str">
        <f>VLOOKUP(MID(E12,1,2),DATA!$B$2:$C$10,2,FALSE)</f>
        <v>FF10</v>
      </c>
      <c r="D12" s="8" t="str">
        <f>VLOOKUP(MID(E12,13,2),DATA!$M$2:$N$16,2,FALSE)</f>
        <v>Tarmac</v>
      </c>
      <c r="E12" s="66" t="s">
        <v>132</v>
      </c>
      <c r="F12" s="18" cm="1">
        <f t="array" ref="F12">SUMPRODUCT(1*('All Skus'!$C$2:$C$951=$E12),'All Skus'!$D$2:$D$951)</f>
        <v>10</v>
      </c>
      <c r="G12" s="12" t="str">
        <f>VLOOKUP(MID(E12,4,1),DATA!$F$2:$G$16,2,FALSE)</f>
        <v>20"</v>
      </c>
      <c r="H12" s="12" t="str">
        <f>VLOOKUP(MID(E12,5,3),DATA!$H$2:$I$16,2,FALSE)</f>
        <v>10.0"</v>
      </c>
      <c r="I12" s="12" t="str">
        <f t="shared" si="0"/>
        <v>35</v>
      </c>
      <c r="J12" s="12" t="str">
        <f>VLOOKUP(MID(E12,10,3),DATA!$J$2:$L$16,2,FALSE)</f>
        <v>5x114.3</v>
      </c>
      <c r="K12" s="12">
        <f>VLOOKUP(MID(E12,10,3),DATA!$J$2:$L$16,3,FALSE)</f>
        <v>70.599999999999994</v>
      </c>
      <c r="L12" s="8" t="str">
        <f>VLOOKUP(MID(E12,3,1),DATA!$D$2:$E$16,2,FALSE)</f>
        <v>Medium Offset</v>
      </c>
      <c r="N12" s="9" t="s">
        <v>44</v>
      </c>
      <c r="O12" s="60" t="str">
        <f>VLOOKUP(MID(P12,1,2),DATA!$B$2:$C$10,2,FALSE)</f>
        <v>FF10</v>
      </c>
      <c r="P12" s="95" t="s">
        <v>1352</v>
      </c>
      <c r="Q12" s="18" cm="1">
        <f t="array" ref="Q12">SUMPRODUCT(1*('All Skus'!$C$2:$C$951=$P12),'All Skus'!$D$2:$D$951)</f>
        <v>0</v>
      </c>
      <c r="R12" s="12" t="str">
        <f>VLOOKUP(MID(P12,4,1),DATA!$F$2:$G$16,2,FALSE)</f>
        <v>20"</v>
      </c>
      <c r="S12" s="12" t="str">
        <f>VLOOKUP(MID(P12,5,3),DATA!$H$2:$I$16,2,FALSE)</f>
        <v>11.0"</v>
      </c>
      <c r="T12" s="12" t="str">
        <f t="shared" si="1"/>
        <v>50</v>
      </c>
      <c r="U12" s="12" t="str">
        <f>VLOOKUP(MID(P12,10,3),DATA!$J$2:$L$16,2,FALSE)</f>
        <v>5x114.3</v>
      </c>
      <c r="V12" s="12">
        <f>VLOOKUP(MID(P12,10,3),DATA!$J$2:$L$16,3,FALSE)</f>
        <v>70.599999999999994</v>
      </c>
      <c r="W12" s="8" t="str">
        <f>VLOOKUP(MID(P12,3,1),DATA!$D$2:$E$16,2,FALSE)</f>
        <v>Medium Offset</v>
      </c>
      <c r="Y12" s="9" t="s">
        <v>117</v>
      </c>
      <c r="Z12" s="68" t="s">
        <v>2105</v>
      </c>
      <c r="AA12" s="8" t="s">
        <v>2</v>
      </c>
      <c r="AB12" s="8" t="s">
        <v>115</v>
      </c>
    </row>
    <row r="13" spans="1:29" x14ac:dyDescent="0.25">
      <c r="A13" s="8" t="s">
        <v>1955</v>
      </c>
      <c r="B13" s="8" t="s">
        <v>1956</v>
      </c>
      <c r="C13" s="59" t="str">
        <f>VLOOKUP(MID(E13,1,2),DATA!$B$2:$C$10,2,FALSE)</f>
        <v>FF10</v>
      </c>
      <c r="D13" s="8" t="str">
        <f>VLOOKUP(MID(E13,13,2),DATA!$M$2:$N$16,2,FALSE)</f>
        <v>Liquid Metal</v>
      </c>
      <c r="E13" s="66" t="s">
        <v>133</v>
      </c>
      <c r="F13" s="18" cm="1">
        <f t="array" ref="F13">SUMPRODUCT(1*('All Skus'!$C$2:$C$951=$E13),'All Skus'!$D$2:$D$951)</f>
        <v>-3</v>
      </c>
      <c r="G13" s="12" t="str">
        <f>VLOOKUP(MID(E13,4,1),DATA!$F$2:$G$16,2,FALSE)</f>
        <v>20"</v>
      </c>
      <c r="H13" s="12" t="str">
        <f>VLOOKUP(MID(E13,5,3),DATA!$H$2:$I$16,2,FALSE)</f>
        <v>10.0"</v>
      </c>
      <c r="I13" s="12" t="str">
        <f t="shared" si="0"/>
        <v>35</v>
      </c>
      <c r="J13" s="12" t="str">
        <f>VLOOKUP(MID(E13,10,3),DATA!$J$2:$L$16,2,FALSE)</f>
        <v>5x114.3</v>
      </c>
      <c r="K13" s="12">
        <f>VLOOKUP(MID(E13,10,3),DATA!$J$2:$L$16,3,FALSE)</f>
        <v>70.599999999999994</v>
      </c>
      <c r="L13" s="8" t="str">
        <f>VLOOKUP(MID(E13,3,1),DATA!$D$2:$E$16,2,FALSE)</f>
        <v>Medium Offset</v>
      </c>
      <c r="N13" s="9" t="s">
        <v>44</v>
      </c>
      <c r="O13" s="60" t="str">
        <f>VLOOKUP(MID(P13,1,2),DATA!$B$2:$C$10,2,FALSE)</f>
        <v>FF10</v>
      </c>
      <c r="P13" s="8" t="s">
        <v>1348</v>
      </c>
      <c r="Q13" s="18" cm="1">
        <f t="array" ref="Q13">SUMPRODUCT(1*('All Skus'!$C$2:$C$951=$P13),'All Skus'!$D$2:$D$951)</f>
        <v>10</v>
      </c>
      <c r="R13" s="12" t="str">
        <f>VLOOKUP(MID(P13,4,1),DATA!$F$2:$G$16,2,FALSE)</f>
        <v>20"</v>
      </c>
      <c r="S13" s="12" t="str">
        <f>VLOOKUP(MID(P13,5,3),DATA!$H$2:$I$16,2,FALSE)</f>
        <v>11.0"</v>
      </c>
      <c r="T13" s="12" t="str">
        <f t="shared" si="1"/>
        <v>50</v>
      </c>
      <c r="U13" s="12" t="str">
        <f>VLOOKUP(MID(P13,10,3),DATA!$J$2:$L$16,2,FALSE)</f>
        <v>5x114.3</v>
      </c>
      <c r="V13" s="12">
        <f>VLOOKUP(MID(P13,10,3),DATA!$J$2:$L$16,3,FALSE)</f>
        <v>70.599999999999994</v>
      </c>
      <c r="W13" s="8" t="str">
        <f>VLOOKUP(MID(P13,3,1),DATA!$D$2:$E$16,2,FALSE)</f>
        <v>Medium Offset</v>
      </c>
      <c r="Y13" s="9" t="s">
        <v>117</v>
      </c>
      <c r="Z13" s="68" t="s">
        <v>2105</v>
      </c>
      <c r="AA13" s="8" t="s">
        <v>2</v>
      </c>
      <c r="AB13" s="8" t="s">
        <v>115</v>
      </c>
    </row>
    <row r="14" spans="1:29" x14ac:dyDescent="0.25">
      <c r="A14" s="8" t="s">
        <v>1955</v>
      </c>
      <c r="B14" s="8" t="s">
        <v>134</v>
      </c>
      <c r="C14" s="59" t="str">
        <f>VLOOKUP(MID(E14,1,2),DATA!$B$2:$C$10,2,FALSE)</f>
        <v>FF11</v>
      </c>
      <c r="D14" s="8" t="str">
        <f>VLOOKUP(MID(E14,13,2),DATA!$M$2:$N$16,2,FALSE)</f>
        <v>Tarmac</v>
      </c>
      <c r="E14" s="66" t="s">
        <v>408</v>
      </c>
      <c r="F14" s="18" cm="1">
        <f t="array" ref="F14">SUMPRODUCT(1*('All Skus'!$C$2:$C$951=$E14),'All Skus'!$D$2:$D$951)</f>
        <v>34</v>
      </c>
      <c r="G14" s="12" t="str">
        <f>VLOOKUP(MID(E14,4,1),DATA!$F$2:$G$16,2,FALSE)</f>
        <v>20"</v>
      </c>
      <c r="H14" s="12" t="str">
        <f>VLOOKUP(MID(E14,5,3),DATA!$H$2:$I$16,2,FALSE)</f>
        <v>10.0"</v>
      </c>
      <c r="I14" s="12" t="str">
        <f t="shared" si="0"/>
        <v>35</v>
      </c>
      <c r="J14" s="12" t="str">
        <f>VLOOKUP(MID(E14,10,3),DATA!$J$2:$L$16,2,FALSE)</f>
        <v>5x114.3</v>
      </c>
      <c r="K14" s="12">
        <f>VLOOKUP(MID(E14,10,3),DATA!$J$2:$L$16,3,FALSE)</f>
        <v>70.599999999999994</v>
      </c>
      <c r="L14" s="8" t="str">
        <f>VLOOKUP(MID(E14,3,1),DATA!$D$2:$E$16,2,FALSE)</f>
        <v>Medium Offset</v>
      </c>
      <c r="N14" s="9" t="s">
        <v>46</v>
      </c>
      <c r="O14" s="60" t="str">
        <f>VLOOKUP(MID(P14,1,2),DATA!$B$2:$C$10,2,FALSE)</f>
        <v>FF11</v>
      </c>
      <c r="P14" s="8" t="s">
        <v>1472</v>
      </c>
      <c r="Q14" s="18" cm="1">
        <f t="array" ref="Q14">SUMPRODUCT(1*('All Skus'!$C$2:$C$951=$P14),'All Skus'!$D$2:$D$951)</f>
        <v>46</v>
      </c>
      <c r="R14" s="12" t="str">
        <f>VLOOKUP(MID(P14,4,1),DATA!$F$2:$G$16,2,FALSE)</f>
        <v>20"</v>
      </c>
      <c r="S14" s="12" t="str">
        <f>VLOOKUP(MID(P14,5,3),DATA!$H$2:$I$16,2,FALSE)</f>
        <v>11.0"</v>
      </c>
      <c r="T14" s="12" t="str">
        <f t="shared" si="1"/>
        <v>50</v>
      </c>
      <c r="U14" s="12" t="str">
        <f>VLOOKUP(MID(P14,10,3),DATA!$J$2:$L$16,2,FALSE)</f>
        <v>5x114.3</v>
      </c>
      <c r="V14" s="12">
        <f>VLOOKUP(MID(P14,10,3),DATA!$J$2:$L$16,3,FALSE)</f>
        <v>70.599999999999994</v>
      </c>
      <c r="W14" s="8" t="str">
        <f>VLOOKUP(MID(P14,3,1),DATA!$D$2:$E$16,2,FALSE)</f>
        <v>Medium Offset</v>
      </c>
      <c r="Y14" s="9" t="s">
        <v>97</v>
      </c>
      <c r="AA14" s="8" t="s">
        <v>71</v>
      </c>
      <c r="AB14" s="8" t="s">
        <v>1810</v>
      </c>
    </row>
    <row r="15" spans="1:29" x14ac:dyDescent="0.25">
      <c r="A15" s="8" t="s">
        <v>1955</v>
      </c>
      <c r="B15" s="8" t="s">
        <v>134</v>
      </c>
      <c r="C15" s="59" t="str">
        <f>VLOOKUP(MID(E15,1,2),DATA!$B$2:$C$10,2,FALSE)</f>
        <v>FF11</v>
      </c>
      <c r="D15" s="8" t="str">
        <f>VLOOKUP(MID(E15,13,2),DATA!$M$2:$N$16,2,FALSE)</f>
        <v>Liquid Metal</v>
      </c>
      <c r="E15" s="66" t="s">
        <v>409</v>
      </c>
      <c r="F15" s="18" cm="1">
        <f t="array" ref="F15">SUMPRODUCT(1*('All Skus'!$C$2:$C$951=$E15),'All Skus'!$D$2:$D$951)</f>
        <v>30</v>
      </c>
      <c r="G15" s="12" t="str">
        <f>VLOOKUP(MID(E15,4,1),DATA!$F$2:$G$16,2,FALSE)</f>
        <v>20"</v>
      </c>
      <c r="H15" s="12" t="str">
        <f>VLOOKUP(MID(E15,5,3),DATA!$H$2:$I$16,2,FALSE)</f>
        <v>10.0"</v>
      </c>
      <c r="I15" s="12" t="str">
        <f t="shared" si="0"/>
        <v>35</v>
      </c>
      <c r="J15" s="12" t="str">
        <f>VLOOKUP(MID(E15,10,3),DATA!$J$2:$L$16,2,FALSE)</f>
        <v>5x114.3</v>
      </c>
      <c r="K15" s="12">
        <f>VLOOKUP(MID(E15,10,3),DATA!$J$2:$L$16,3,FALSE)</f>
        <v>70.599999999999994</v>
      </c>
      <c r="L15" s="8" t="str">
        <f>VLOOKUP(MID(E15,3,1),DATA!$D$2:$E$16,2,FALSE)</f>
        <v>Medium Offset</v>
      </c>
      <c r="N15" s="9" t="s">
        <v>46</v>
      </c>
      <c r="O15" s="60" t="str">
        <f>VLOOKUP(MID(P15,1,2),DATA!$B$2:$C$10,2,FALSE)</f>
        <v>FF11</v>
      </c>
      <c r="P15" s="8" t="s">
        <v>1468</v>
      </c>
      <c r="Q15" s="18" cm="1">
        <f t="array" ref="Q15">SUMPRODUCT(1*('All Skus'!$C$2:$C$951=$P15),'All Skus'!$D$2:$D$951)</f>
        <v>38</v>
      </c>
      <c r="R15" s="12" t="str">
        <f>VLOOKUP(MID(P15,4,1),DATA!$F$2:$G$16,2,FALSE)</f>
        <v>20"</v>
      </c>
      <c r="S15" s="12" t="str">
        <f>VLOOKUP(MID(P15,5,3),DATA!$H$2:$I$16,2,FALSE)</f>
        <v>11.0"</v>
      </c>
      <c r="T15" s="12" t="str">
        <f t="shared" si="1"/>
        <v>50</v>
      </c>
      <c r="U15" s="12" t="str">
        <f>VLOOKUP(MID(P15,10,3),DATA!$J$2:$L$16,2,FALSE)</f>
        <v>5x114.3</v>
      </c>
      <c r="V15" s="12">
        <f>VLOOKUP(MID(P15,10,3),DATA!$J$2:$L$16,3,FALSE)</f>
        <v>70.599999999999994</v>
      </c>
      <c r="W15" s="8" t="str">
        <f>VLOOKUP(MID(P15,3,1),DATA!$D$2:$E$16,2,FALSE)</f>
        <v>Medium Offset</v>
      </c>
      <c r="Y15" s="9" t="s">
        <v>97</v>
      </c>
      <c r="AA15" s="8" t="s">
        <v>71</v>
      </c>
      <c r="AB15" s="8" t="s">
        <v>1810</v>
      </c>
    </row>
    <row r="16" spans="1:29" x14ac:dyDescent="0.25">
      <c r="A16" s="8" t="s">
        <v>1955</v>
      </c>
      <c r="B16" s="8" t="s">
        <v>1956</v>
      </c>
      <c r="C16" s="59" t="str">
        <f>VLOOKUP(MID(E16,1,2),DATA!$B$2:$C$10,2,FALSE)</f>
        <v>FF11</v>
      </c>
      <c r="D16" s="8" t="str">
        <f>VLOOKUP(MID(E16,13,2),DATA!$M$2:$N$16,2,FALSE)</f>
        <v>Tarmac</v>
      </c>
      <c r="E16" s="66" t="s">
        <v>408</v>
      </c>
      <c r="F16" s="18" cm="1">
        <f t="array" ref="F16">SUMPRODUCT(1*('All Skus'!$C$2:$C$951=$E16),'All Skus'!$D$2:$D$951)</f>
        <v>34</v>
      </c>
      <c r="G16" s="12" t="str">
        <f>VLOOKUP(MID(E16,4,1),DATA!$F$2:$G$16,2,FALSE)</f>
        <v>20"</v>
      </c>
      <c r="H16" s="12" t="str">
        <f>VLOOKUP(MID(E16,5,3),DATA!$H$2:$I$16,2,FALSE)</f>
        <v>10.0"</v>
      </c>
      <c r="I16" s="12" t="str">
        <f t="shared" si="0"/>
        <v>35</v>
      </c>
      <c r="J16" s="12" t="str">
        <f>VLOOKUP(MID(E16,10,3),DATA!$J$2:$L$16,2,FALSE)</f>
        <v>5x114.3</v>
      </c>
      <c r="K16" s="12">
        <f>VLOOKUP(MID(E16,10,3),DATA!$J$2:$L$16,3,FALSE)</f>
        <v>70.599999999999994</v>
      </c>
      <c r="L16" s="8" t="str">
        <f>VLOOKUP(MID(E16,3,1),DATA!$D$2:$E$16,2,FALSE)</f>
        <v>Medium Offset</v>
      </c>
      <c r="N16" s="9" t="s">
        <v>44</v>
      </c>
      <c r="O16" s="60" t="str">
        <f>VLOOKUP(MID(P16,1,2),DATA!$B$2:$C$10,2,FALSE)</f>
        <v>FF11</v>
      </c>
      <c r="P16" s="8" t="s">
        <v>1472</v>
      </c>
      <c r="Q16" s="18" cm="1">
        <f t="array" ref="Q16">SUMPRODUCT(1*('All Skus'!$C$2:$C$951=$P16),'All Skus'!$D$2:$D$951)</f>
        <v>46</v>
      </c>
      <c r="R16" s="12" t="str">
        <f>VLOOKUP(MID(P16,4,1),DATA!$F$2:$G$16,2,FALSE)</f>
        <v>20"</v>
      </c>
      <c r="S16" s="12" t="str">
        <f>VLOOKUP(MID(P16,5,3),DATA!$H$2:$I$16,2,FALSE)</f>
        <v>11.0"</v>
      </c>
      <c r="T16" s="12" t="str">
        <f t="shared" si="1"/>
        <v>50</v>
      </c>
      <c r="U16" s="12" t="str">
        <f>VLOOKUP(MID(P16,10,3),DATA!$J$2:$L$16,2,FALSE)</f>
        <v>5x114.3</v>
      </c>
      <c r="V16" s="12">
        <f>VLOOKUP(MID(P16,10,3),DATA!$J$2:$L$16,3,FALSE)</f>
        <v>70.599999999999994</v>
      </c>
      <c r="W16" s="8" t="str">
        <f>VLOOKUP(MID(P16,3,1),DATA!$D$2:$E$16,2,FALSE)</f>
        <v>Medium Offset</v>
      </c>
      <c r="Y16" s="9" t="s">
        <v>117</v>
      </c>
      <c r="Z16" s="68" t="s">
        <v>2105</v>
      </c>
      <c r="AA16" s="8" t="s">
        <v>2</v>
      </c>
      <c r="AB16" s="8" t="s">
        <v>115</v>
      </c>
    </row>
    <row r="17" spans="1:28" x14ac:dyDescent="0.25">
      <c r="A17" s="8" t="s">
        <v>1955</v>
      </c>
      <c r="B17" s="8" t="s">
        <v>1956</v>
      </c>
      <c r="C17" s="59" t="str">
        <f>VLOOKUP(MID(E17,1,2),DATA!$B$2:$C$10,2,FALSE)</f>
        <v>FF11</v>
      </c>
      <c r="D17" s="8" t="str">
        <f>VLOOKUP(MID(E17,13,2),DATA!$M$2:$N$16,2,FALSE)</f>
        <v>Liquid Metal</v>
      </c>
      <c r="E17" s="66" t="s">
        <v>409</v>
      </c>
      <c r="F17" s="18" cm="1">
        <f t="array" ref="F17">SUMPRODUCT(1*('All Skus'!$C$2:$C$951=$E17),'All Skus'!$D$2:$D$951)</f>
        <v>30</v>
      </c>
      <c r="G17" s="12" t="str">
        <f>VLOOKUP(MID(E17,4,1),DATA!$F$2:$G$16,2,FALSE)</f>
        <v>20"</v>
      </c>
      <c r="H17" s="12" t="str">
        <f>VLOOKUP(MID(E17,5,3),DATA!$H$2:$I$16,2,FALSE)</f>
        <v>10.0"</v>
      </c>
      <c r="I17" s="12" t="str">
        <f t="shared" si="0"/>
        <v>35</v>
      </c>
      <c r="J17" s="12" t="str">
        <f>VLOOKUP(MID(E17,10,3),DATA!$J$2:$L$16,2,FALSE)</f>
        <v>5x114.3</v>
      </c>
      <c r="K17" s="12">
        <f>VLOOKUP(MID(E17,10,3),DATA!$J$2:$L$16,3,FALSE)</f>
        <v>70.599999999999994</v>
      </c>
      <c r="L17" s="8" t="str">
        <f>VLOOKUP(MID(E17,3,1),DATA!$D$2:$E$16,2,FALSE)</f>
        <v>Medium Offset</v>
      </c>
      <c r="N17" s="9" t="s">
        <v>44</v>
      </c>
      <c r="O17" s="60" t="str">
        <f>VLOOKUP(MID(P17,1,2),DATA!$B$2:$C$10,2,FALSE)</f>
        <v>FF11</v>
      </c>
      <c r="P17" s="8" t="s">
        <v>1468</v>
      </c>
      <c r="Q17" s="18" cm="1">
        <f t="array" ref="Q17">SUMPRODUCT(1*('All Skus'!$C$2:$C$951=$P17),'All Skus'!$D$2:$D$951)</f>
        <v>38</v>
      </c>
      <c r="R17" s="12" t="str">
        <f>VLOOKUP(MID(P17,4,1),DATA!$F$2:$G$16,2,FALSE)</f>
        <v>20"</v>
      </c>
      <c r="S17" s="12" t="str">
        <f>VLOOKUP(MID(P17,5,3),DATA!$H$2:$I$16,2,FALSE)</f>
        <v>11.0"</v>
      </c>
      <c r="T17" s="12" t="str">
        <f t="shared" si="1"/>
        <v>50</v>
      </c>
      <c r="U17" s="12" t="str">
        <f>VLOOKUP(MID(P17,10,3),DATA!$J$2:$L$16,2,FALSE)</f>
        <v>5x114.3</v>
      </c>
      <c r="V17" s="12">
        <f>VLOOKUP(MID(P17,10,3),DATA!$J$2:$L$16,3,FALSE)</f>
        <v>70.599999999999994</v>
      </c>
      <c r="W17" s="8" t="str">
        <f>VLOOKUP(MID(P17,3,1),DATA!$D$2:$E$16,2,FALSE)</f>
        <v>Medium Offset</v>
      </c>
      <c r="Y17" s="9" t="s">
        <v>117</v>
      </c>
      <c r="Z17" s="68" t="s">
        <v>2105</v>
      </c>
      <c r="AA17" s="8" t="s">
        <v>2</v>
      </c>
      <c r="AB17" s="8" t="s">
        <v>115</v>
      </c>
    </row>
  </sheetData>
  <autoFilter ref="A1:AC17" xr:uid="{04C576C6-6698-47C5-8B65-81183F487378}"/>
  <conditionalFormatting sqref="Q1 F1 F18:F1048576 Q18:Q1048576">
    <cfRule type="cellIs" dxfId="220" priority="4" operator="lessThan">
      <formula>2</formula>
    </cfRule>
  </conditionalFormatting>
  <conditionalFormatting sqref="F2:F17">
    <cfRule type="cellIs" dxfId="219" priority="2" operator="lessThan">
      <formula>2</formula>
    </cfRule>
  </conditionalFormatting>
  <conditionalFormatting sqref="Q2:Q17">
    <cfRule type="cellIs" dxfId="218" priority="1" operator="lessThan">
      <formula>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D1D89-4D9F-4D34-ACA7-9159B7852EC5}">
  <sheetPr codeName="Sheet3"/>
  <dimension ref="A1:AD24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4.57031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570312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/>
    <col min="10" max="10" width="8.57031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14.28515625" style="9" customWidth="1"/>
    <col min="15" max="15" width="8.140625" style="60" bestFit="1" customWidth="1"/>
    <col min="16" max="16" width="16.570312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/>
    <col min="21" max="21" width="8.57031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14.28515625" style="9" customWidth="1"/>
    <col min="26" max="26" width="72.140625" style="8" customWidth="1"/>
    <col min="27" max="27" width="8.85546875" style="8" bestFit="1" customWidth="1"/>
    <col min="28" max="28" width="20.28515625" style="8" bestFit="1" customWidth="1"/>
    <col min="29" max="29" width="32.140625" style="8" bestFit="1" customWidth="1"/>
    <col min="30" max="16384" width="9.140625" style="8"/>
  </cols>
  <sheetData>
    <row r="1" spans="1:30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30" x14ac:dyDescent="0.25">
      <c r="A2" s="8" t="s">
        <v>190</v>
      </c>
      <c r="B2" s="8" t="s">
        <v>1883</v>
      </c>
      <c r="C2" s="59" t="str">
        <f>VLOOKUP(MID(E2,1,2),DATA!$B$2:$C$10,2,FALSE)</f>
        <v>FF01</v>
      </c>
      <c r="D2" s="8" t="str">
        <f>VLOOKUP(MID(E2,13,2),DATA!$M$2:$N$16,2,FALSE)</f>
        <v>Tarmac</v>
      </c>
      <c r="E2" s="66" t="s">
        <v>161</v>
      </c>
      <c r="F2" s="18" cm="1">
        <f t="array" ref="F2">SUMPRODUCT(1*('All Skus'!$C$2:$C$951=$E2),'All Skus'!$D$2:$D$951)</f>
        <v>16</v>
      </c>
      <c r="G2" s="12" t="str">
        <f>VLOOKUP(MID(E2,4,1),DATA!$F$2:$G$16,2,FALSE)</f>
        <v>19"</v>
      </c>
      <c r="H2" s="12" t="str">
        <f>VLOOKUP(MID(E2,5,3),DATA!$H$2:$I$16,2,FALSE)</f>
        <v>9.0"</v>
      </c>
      <c r="I2" s="12" t="str">
        <f t="shared" ref="I2:I24" si="0">MID(E2,8,2)</f>
        <v>25</v>
      </c>
      <c r="J2" s="12" t="str">
        <f>VLOOKUP(MID(E2,10,3),DATA!$J$2:$L$16,2,FALSE)</f>
        <v>5x120</v>
      </c>
      <c r="K2" s="12">
        <f>VLOOKUP(MID(E2,10,3),DATA!$J$2:$L$16,3,FALSE)</f>
        <v>72.599999999999994</v>
      </c>
      <c r="L2" s="8" t="str">
        <f>VLOOKUP(MID(E2,3,1),DATA!$D$2:$E$16,2,FALSE)</f>
        <v>Medium Offset</v>
      </c>
      <c r="M2" s="8">
        <v>23.8</v>
      </c>
      <c r="N2" s="9" t="s">
        <v>8</v>
      </c>
      <c r="O2" s="60" t="str">
        <f>VLOOKUP(MID(P2,1,2),DATA!$B$2:$C$10,2,FALSE)</f>
        <v>FF01</v>
      </c>
      <c r="P2" s="66" t="s">
        <v>165</v>
      </c>
      <c r="Q2" s="18" cm="1">
        <f t="array" ref="Q2">SUMPRODUCT(1*('All Skus'!$C$2:$C$951=$P2),'All Skus'!$D$2:$D$951)</f>
        <v>32</v>
      </c>
      <c r="R2" s="12" t="str">
        <f>VLOOKUP(MID(P2,4,1),DATA!$F$2:$G$16,2,FALSE)</f>
        <v>19"</v>
      </c>
      <c r="S2" s="12" t="str">
        <f>VLOOKUP(MID(P2,5,3),DATA!$H$2:$I$16,2,FALSE)</f>
        <v>10.0"</v>
      </c>
      <c r="T2" s="12" t="str">
        <f t="shared" ref="T2:T24" si="1">MID(P2,8,2)</f>
        <v>40</v>
      </c>
      <c r="U2" s="12" t="str">
        <f>VLOOKUP(MID(P2,10,3),DATA!$J$2:$L$16,2,FALSE)</f>
        <v>5x120</v>
      </c>
      <c r="V2" s="12">
        <f>VLOOKUP(MID(P2,10,3),DATA!$J$2:$L$16,3,FALSE)</f>
        <v>72.599999999999994</v>
      </c>
      <c r="W2" s="8" t="str">
        <f>VLOOKUP(MID(P2,3,1),DATA!$D$2:$E$16,2,FALSE)</f>
        <v>Medium Offset</v>
      </c>
      <c r="X2" s="8">
        <v>24.4</v>
      </c>
      <c r="Y2" s="9" t="s">
        <v>84</v>
      </c>
      <c r="AA2" s="8" t="s">
        <v>2</v>
      </c>
      <c r="AB2" s="8" t="s">
        <v>1807</v>
      </c>
      <c r="AC2" s="8" t="s">
        <v>1808</v>
      </c>
    </row>
    <row r="3" spans="1:30" x14ac:dyDescent="0.25">
      <c r="A3" s="8" t="s">
        <v>190</v>
      </c>
      <c r="B3" s="8" t="s">
        <v>1883</v>
      </c>
      <c r="C3" s="59" t="str">
        <f>VLOOKUP(MID(E3,1,2),DATA!$B$2:$C$10,2,FALSE)</f>
        <v>FF04</v>
      </c>
      <c r="D3" s="8" t="str">
        <f>VLOOKUP(MID(E3,13,2),DATA!$M$2:$N$16,2,FALSE)</f>
        <v>Liquid Metal</v>
      </c>
      <c r="E3" s="66" t="s">
        <v>315</v>
      </c>
      <c r="F3" s="18" cm="1">
        <f t="array" ref="F3">SUMPRODUCT(1*('All Skus'!$C$2:$C$951=$E3),'All Skus'!$D$2:$D$951)</f>
        <v>8</v>
      </c>
      <c r="G3" s="12" t="str">
        <f>VLOOKUP(MID(E3,4,1),DATA!$F$2:$G$16,2,FALSE)</f>
        <v>19"</v>
      </c>
      <c r="H3" s="12" t="str">
        <f>VLOOKUP(MID(E3,5,3),DATA!$H$2:$I$16,2,FALSE)</f>
        <v>9.0"</v>
      </c>
      <c r="I3" s="12" t="str">
        <f t="shared" si="0"/>
        <v>20</v>
      </c>
      <c r="J3" s="12" t="str">
        <f>VLOOKUP(MID(E3,10,3),DATA!$J$2:$L$16,2,FALSE)</f>
        <v>5x120</v>
      </c>
      <c r="K3" s="12">
        <f>VLOOKUP(MID(E3,10,3),DATA!$J$2:$L$16,3,FALSE)</f>
        <v>72.599999999999994</v>
      </c>
      <c r="L3" s="8" t="str">
        <f>VLOOKUP(MID(E3,3,1),DATA!$D$2:$E$16,2,FALSE)</f>
        <v>Low Offset</v>
      </c>
      <c r="M3" s="8">
        <v>22.4</v>
      </c>
      <c r="N3" s="9" t="s">
        <v>8</v>
      </c>
      <c r="O3" s="60" t="str">
        <f>VLOOKUP(MID(P3,1,2),DATA!$B$2:$C$10,2,FALSE)</f>
        <v>FF04</v>
      </c>
      <c r="P3" s="66" t="s">
        <v>79</v>
      </c>
      <c r="Q3" s="18" cm="1">
        <f t="array" ref="Q3">SUMPRODUCT(1*('All Skus'!$C$2:$C$951=$P3),'All Skus'!$D$2:$D$951)</f>
        <v>14</v>
      </c>
      <c r="R3" s="12" t="str">
        <f>VLOOKUP(MID(P3,4,1),DATA!$F$2:$G$16,2,FALSE)</f>
        <v>19"</v>
      </c>
      <c r="S3" s="12" t="str">
        <f>VLOOKUP(MID(P3,5,3),DATA!$H$2:$I$16,2,FALSE)</f>
        <v>10.0"</v>
      </c>
      <c r="T3" s="12" t="str">
        <f t="shared" si="1"/>
        <v>35</v>
      </c>
      <c r="U3" s="12" t="str">
        <f>VLOOKUP(MID(P3,10,3),DATA!$J$2:$L$16,2,FALSE)</f>
        <v>5x120</v>
      </c>
      <c r="V3" s="12">
        <f>VLOOKUP(MID(P3,10,3),DATA!$J$2:$L$16,3,FALSE)</f>
        <v>72.599999999999994</v>
      </c>
      <c r="W3" s="8" t="str">
        <f>VLOOKUP(MID(P3,3,1),DATA!$D$2:$E$16,2,FALSE)</f>
        <v>Low Offset</v>
      </c>
      <c r="X3" s="8">
        <v>22.6</v>
      </c>
      <c r="Y3" s="9" t="s">
        <v>84</v>
      </c>
      <c r="AB3" s="8" t="s">
        <v>1807</v>
      </c>
      <c r="AC3" s="8" t="s">
        <v>1808</v>
      </c>
    </row>
    <row r="4" spans="1:30" x14ac:dyDescent="0.25">
      <c r="A4" s="8" t="s">
        <v>1887</v>
      </c>
      <c r="B4" s="8" t="s">
        <v>1848</v>
      </c>
      <c r="C4" s="59" t="str">
        <f>VLOOKUP(MID(E4,1,2),DATA!$B$2:$C$10,2,FALSE)</f>
        <v>FF04</v>
      </c>
      <c r="D4" s="8" t="str">
        <f>VLOOKUP(MID(E4,13,2),DATA!$M$2:$N$16,2,FALSE)</f>
        <v>Liquid Metal</v>
      </c>
      <c r="E4" s="66" t="s">
        <v>335</v>
      </c>
      <c r="F4" s="18" cm="1">
        <f t="array" ref="F4">SUMPRODUCT(1*('All Skus'!$C$2:$C$951=$E4),'All Skus'!$D$2:$D$951)</f>
        <v>24</v>
      </c>
      <c r="G4" s="12" t="str">
        <f>VLOOKUP(MID(E4,4,1),DATA!$F$2:$G$16,2,FALSE)</f>
        <v>20"</v>
      </c>
      <c r="H4" s="12" t="str">
        <f>VLOOKUP(MID(E4,5,3),DATA!$H$2:$I$16,2,FALSE)</f>
        <v>10.0"</v>
      </c>
      <c r="I4" s="12" t="str">
        <f t="shared" si="0"/>
        <v>23</v>
      </c>
      <c r="J4" s="12" t="str">
        <f>VLOOKUP(MID(E4,10,3),DATA!$J$2:$L$16,2,FALSE)</f>
        <v>5x120</v>
      </c>
      <c r="K4" s="12">
        <f>VLOOKUP(MID(E4,10,3),DATA!$J$2:$L$16,3,FALSE)</f>
        <v>72.599999999999994</v>
      </c>
      <c r="L4" s="8" t="str">
        <f>VLOOKUP(MID(E4,3,1),DATA!$D$2:$E$16,2,FALSE)</f>
        <v>Low Offset</v>
      </c>
      <c r="M4" s="8">
        <v>24.6</v>
      </c>
      <c r="N4" s="9" t="s">
        <v>44</v>
      </c>
      <c r="O4" s="60" t="str">
        <f>VLOOKUP(MID(P4,1,2),DATA!$B$2:$C$10,2,FALSE)</f>
        <v>FF04</v>
      </c>
      <c r="P4" s="66" t="s">
        <v>329</v>
      </c>
      <c r="Q4" s="18" cm="1">
        <f t="array" ref="Q4">SUMPRODUCT(1*('All Skus'!$C$2:$C$951=$P4),'All Skus'!$D$2:$D$951)</f>
        <v>48</v>
      </c>
      <c r="R4" s="12" t="str">
        <f>VLOOKUP(MID(P4,4,1),DATA!$F$2:$G$16,2,FALSE)</f>
        <v>20"</v>
      </c>
      <c r="S4" s="12" t="str">
        <f>VLOOKUP(MID(P4,5,3),DATA!$H$2:$I$16,2,FALSE)</f>
        <v>11.0"</v>
      </c>
      <c r="T4" s="12" t="str">
        <f t="shared" si="1"/>
        <v>43</v>
      </c>
      <c r="U4" s="12" t="str">
        <f>VLOOKUP(MID(P4,10,3),DATA!$J$2:$L$16,2,FALSE)</f>
        <v>5x120</v>
      </c>
      <c r="V4" s="12">
        <f>VLOOKUP(MID(P4,10,3),DATA!$J$2:$L$16,3,FALSE)</f>
        <v>72.599999999999994</v>
      </c>
      <c r="W4" s="8" t="str">
        <f>VLOOKUP(MID(P4,3,1),DATA!$D$2:$E$16,2,FALSE)</f>
        <v>Low Offset</v>
      </c>
      <c r="X4" s="8">
        <v>24.6</v>
      </c>
      <c r="Y4" s="9" t="s">
        <v>117</v>
      </c>
      <c r="Z4" s="8" t="s">
        <v>2049</v>
      </c>
      <c r="AC4" s="8" t="s">
        <v>118</v>
      </c>
    </row>
    <row r="5" spans="1:30" x14ac:dyDescent="0.25">
      <c r="A5" s="8" t="s">
        <v>1887</v>
      </c>
      <c r="B5" s="8" t="s">
        <v>1848</v>
      </c>
      <c r="C5" s="59" t="str">
        <f>VLOOKUP(MID(E5,1,2),DATA!$B$2:$C$10,2,FALSE)</f>
        <v>FF10</v>
      </c>
      <c r="D5" s="8" t="str">
        <f>VLOOKUP(MID(E5,13,2),DATA!$M$2:$N$16,2,FALSE)</f>
        <v>Tarmac</v>
      </c>
      <c r="E5" s="66" t="s">
        <v>98</v>
      </c>
      <c r="F5" s="18" cm="1">
        <f t="array" ref="F5">SUMPRODUCT(1*('All Skus'!$C$2:$C$951=$E5),'All Skus'!$D$2:$D$951)</f>
        <v>0</v>
      </c>
      <c r="G5" s="12" t="str">
        <f>VLOOKUP(MID(E5,4,1),DATA!$F$2:$G$16,2,FALSE)</f>
        <v>20"</v>
      </c>
      <c r="H5" s="12" t="str">
        <f>VLOOKUP(MID(E5,5,3),DATA!$H$2:$I$16,2,FALSE)</f>
        <v>10.0"</v>
      </c>
      <c r="I5" s="12" t="str">
        <f t="shared" si="0"/>
        <v>23</v>
      </c>
      <c r="J5" s="12" t="str">
        <f>VLOOKUP(MID(E5,10,3),DATA!$J$2:$L$16,2,FALSE)</f>
        <v>5x120</v>
      </c>
      <c r="K5" s="12">
        <f>VLOOKUP(MID(E5,10,3),DATA!$J$2:$L$16,3,FALSE)</f>
        <v>72.599999999999994</v>
      </c>
      <c r="L5" s="8" t="str">
        <f>VLOOKUP(MID(E5,3,1),DATA!$D$2:$E$16,2,FALSE)</f>
        <v>Low Offset</v>
      </c>
      <c r="N5" s="9" t="s">
        <v>44</v>
      </c>
      <c r="O5" s="60" t="str">
        <f>VLOOKUP(MID(P5,1,2),DATA!$B$2:$C$10,2,FALSE)</f>
        <v>FF10</v>
      </c>
      <c r="P5" s="66" t="s">
        <v>93</v>
      </c>
      <c r="Q5" s="18" cm="1">
        <f t="array" ref="Q5">SUMPRODUCT(1*('All Skus'!$C$2:$C$951=$P5),'All Skus'!$D$2:$D$951)</f>
        <v>14</v>
      </c>
      <c r="R5" s="12" t="str">
        <f>VLOOKUP(MID(P5,4,1),DATA!$F$2:$G$16,2,FALSE)</f>
        <v>20"</v>
      </c>
      <c r="S5" s="12" t="str">
        <f>VLOOKUP(MID(P5,5,3),DATA!$H$2:$I$16,2,FALSE)</f>
        <v>11.0"</v>
      </c>
      <c r="T5" s="12" t="str">
        <f t="shared" si="1"/>
        <v>43</v>
      </c>
      <c r="U5" s="12" t="str">
        <f>VLOOKUP(MID(P5,10,3),DATA!$J$2:$L$16,2,FALSE)</f>
        <v>5x120</v>
      </c>
      <c r="V5" s="12">
        <f>VLOOKUP(MID(P5,10,3),DATA!$J$2:$L$16,3,FALSE)</f>
        <v>72.599999999999994</v>
      </c>
      <c r="W5" s="8" t="str">
        <f>VLOOKUP(MID(P5,3,1),DATA!$D$2:$E$16,2,FALSE)</f>
        <v>Low Offset</v>
      </c>
      <c r="Y5" s="9" t="s">
        <v>117</v>
      </c>
      <c r="Z5" s="8" t="s">
        <v>2049</v>
      </c>
      <c r="AA5" s="8" t="s">
        <v>2</v>
      </c>
      <c r="AB5" s="8" t="s">
        <v>115</v>
      </c>
      <c r="AC5" s="8" t="s">
        <v>118</v>
      </c>
    </row>
    <row r="6" spans="1:30" x14ac:dyDescent="0.25">
      <c r="A6" s="8" t="s">
        <v>1887</v>
      </c>
      <c r="B6" s="8" t="s">
        <v>1848</v>
      </c>
      <c r="C6" s="59" t="str">
        <f>VLOOKUP(MID(E6,1,2),DATA!$B$2:$C$10,2,FALSE)</f>
        <v>FF10</v>
      </c>
      <c r="D6" s="8" t="str">
        <f>VLOOKUP(MID(E6,13,2),DATA!$M$2:$N$16,2,FALSE)</f>
        <v>Liquid Metal</v>
      </c>
      <c r="E6" s="66" t="s">
        <v>99</v>
      </c>
      <c r="F6" s="18" cm="1">
        <f t="array" ref="F6">SUMPRODUCT(1*('All Skus'!$C$2:$C$951=$E6),'All Skus'!$D$2:$D$951)</f>
        <v>4</v>
      </c>
      <c r="G6" s="12" t="str">
        <f>VLOOKUP(MID(E6,4,1),DATA!$F$2:$G$16,2,FALSE)</f>
        <v>20"</v>
      </c>
      <c r="H6" s="12" t="str">
        <f>VLOOKUP(MID(E6,5,3),DATA!$H$2:$I$16,2,FALSE)</f>
        <v>10.0"</v>
      </c>
      <c r="I6" s="12" t="str">
        <f t="shared" si="0"/>
        <v>23</v>
      </c>
      <c r="J6" s="12" t="str">
        <f>VLOOKUP(MID(E6,10,3),DATA!$J$2:$L$16,2,FALSE)</f>
        <v>5x120</v>
      </c>
      <c r="K6" s="12">
        <f>VLOOKUP(MID(E6,10,3),DATA!$J$2:$L$16,3,FALSE)</f>
        <v>72.599999999999994</v>
      </c>
      <c r="L6" s="8" t="str">
        <f>VLOOKUP(MID(E6,3,1),DATA!$D$2:$E$16,2,FALSE)</f>
        <v>Low Offset</v>
      </c>
      <c r="N6" s="9" t="s">
        <v>44</v>
      </c>
      <c r="O6" s="60" t="str">
        <f>VLOOKUP(MID(P6,1,2),DATA!$B$2:$C$10,2,FALSE)</f>
        <v>FF10</v>
      </c>
      <c r="P6" s="66" t="s">
        <v>95</v>
      </c>
      <c r="Q6" s="18" cm="1">
        <f t="array" ref="Q6">SUMPRODUCT(1*('All Skus'!$C$2:$C$951=$P6),'All Skus'!$D$2:$D$951)</f>
        <v>8</v>
      </c>
      <c r="R6" s="12" t="str">
        <f>VLOOKUP(MID(P6,4,1),DATA!$F$2:$G$16,2,FALSE)</f>
        <v>20"</v>
      </c>
      <c r="S6" s="12" t="str">
        <f>VLOOKUP(MID(P6,5,3),DATA!$H$2:$I$16,2,FALSE)</f>
        <v>11.0"</v>
      </c>
      <c r="T6" s="12" t="str">
        <f t="shared" si="1"/>
        <v>43</v>
      </c>
      <c r="U6" s="12" t="str">
        <f>VLOOKUP(MID(P6,10,3),DATA!$J$2:$L$16,2,FALSE)</f>
        <v>5x120</v>
      </c>
      <c r="V6" s="12">
        <f>VLOOKUP(MID(P6,10,3),DATA!$J$2:$L$16,3,FALSE)</f>
        <v>72.599999999999994</v>
      </c>
      <c r="W6" s="8" t="str">
        <f>VLOOKUP(MID(P6,3,1),DATA!$D$2:$E$16,2,FALSE)</f>
        <v>Low Offset</v>
      </c>
      <c r="Y6" s="9" t="s">
        <v>117</v>
      </c>
      <c r="Z6" s="8" t="s">
        <v>2049</v>
      </c>
      <c r="AA6" s="8" t="s">
        <v>2</v>
      </c>
      <c r="AC6" s="8" t="s">
        <v>118</v>
      </c>
    </row>
    <row r="7" spans="1:30" x14ac:dyDescent="0.25">
      <c r="A7" s="8" t="s">
        <v>1887</v>
      </c>
      <c r="B7" s="8" t="s">
        <v>1848</v>
      </c>
      <c r="C7" s="59" t="str">
        <f>VLOOKUP(MID(E7,1,2),DATA!$B$2:$C$10,2,FALSE)</f>
        <v>FF11</v>
      </c>
      <c r="D7" s="8" t="str">
        <f>VLOOKUP(MID(E7,13,2),DATA!$M$2:$N$16,2,FALSE)</f>
        <v>Tarmac</v>
      </c>
      <c r="E7" s="66" t="s">
        <v>398</v>
      </c>
      <c r="F7" s="18" cm="1">
        <f t="array" ref="F7">SUMPRODUCT(1*('All Skus'!$C$2:$C$951=$E7),'All Skus'!$D$2:$D$951)</f>
        <v>5</v>
      </c>
      <c r="G7" s="12" t="str">
        <f>VLOOKUP(MID(E7,4,1),DATA!$F$2:$G$16,2,FALSE)</f>
        <v>20"</v>
      </c>
      <c r="H7" s="12" t="str">
        <f>VLOOKUP(MID(E7,5,3),DATA!$H$2:$I$16,2,FALSE)</f>
        <v>10.0"</v>
      </c>
      <c r="I7" s="12" t="str">
        <f t="shared" si="0"/>
        <v>23</v>
      </c>
      <c r="J7" s="12" t="str">
        <f>VLOOKUP(MID(E7,10,3),DATA!$J$2:$L$16,2,FALSE)</f>
        <v>5x120</v>
      </c>
      <c r="K7" s="12">
        <f>VLOOKUP(MID(E7,10,3),DATA!$J$2:$L$16,3,FALSE)</f>
        <v>72.599999999999994</v>
      </c>
      <c r="L7" s="8" t="str">
        <f>VLOOKUP(MID(E7,3,1),DATA!$D$2:$E$16,2,FALSE)</f>
        <v>Low Offset</v>
      </c>
      <c r="N7" s="9" t="s">
        <v>44</v>
      </c>
      <c r="O7" s="60" t="str">
        <f>VLOOKUP(MID(P7,1,2),DATA!$B$2:$C$10,2,FALSE)</f>
        <v>FF11</v>
      </c>
      <c r="P7" s="66" t="s">
        <v>404</v>
      </c>
      <c r="Q7" s="18" cm="1">
        <f t="array" ref="Q7">SUMPRODUCT(1*('All Skus'!$C$2:$C$951=$P7),'All Skus'!$D$2:$D$951)</f>
        <v>26</v>
      </c>
      <c r="R7" s="12" t="str">
        <f>VLOOKUP(MID(P7,4,1),DATA!$F$2:$G$16,2,FALSE)</f>
        <v>20"</v>
      </c>
      <c r="S7" s="12" t="str">
        <f>VLOOKUP(MID(P7,5,3),DATA!$H$2:$I$16,2,FALSE)</f>
        <v>11.0"</v>
      </c>
      <c r="T7" s="12" t="str">
        <f t="shared" si="1"/>
        <v>43</v>
      </c>
      <c r="U7" s="12" t="str">
        <f>VLOOKUP(MID(P7,10,3),DATA!$J$2:$L$16,2,FALSE)</f>
        <v>5x120</v>
      </c>
      <c r="V7" s="12">
        <f>VLOOKUP(MID(P7,10,3),DATA!$J$2:$L$16,3,FALSE)</f>
        <v>72.599999999999994</v>
      </c>
      <c r="W7" s="8" t="str">
        <f>VLOOKUP(MID(P7,3,1),DATA!$D$2:$E$16,2,FALSE)</f>
        <v>Low Offset</v>
      </c>
      <c r="Y7" s="9" t="s">
        <v>117</v>
      </c>
      <c r="Z7" s="8" t="s">
        <v>2049</v>
      </c>
      <c r="AA7" s="8" t="s">
        <v>2</v>
      </c>
      <c r="AB7" s="8" t="s">
        <v>115</v>
      </c>
      <c r="AC7" s="8" t="s">
        <v>118</v>
      </c>
    </row>
    <row r="8" spans="1:30" x14ac:dyDescent="0.25">
      <c r="A8" s="8" t="s">
        <v>1887</v>
      </c>
      <c r="B8" s="8" t="s">
        <v>1848</v>
      </c>
      <c r="C8" s="59" t="str">
        <f>VLOOKUP(MID(E8,1,2),DATA!$B$2:$C$10,2,FALSE)</f>
        <v>FF11</v>
      </c>
      <c r="D8" s="8" t="str">
        <f>VLOOKUP(MID(E8,13,2),DATA!$M$2:$N$16,2,FALSE)</f>
        <v>Liquid Metal</v>
      </c>
      <c r="E8" s="66" t="s">
        <v>399</v>
      </c>
      <c r="F8" s="18" cm="1">
        <f t="array" ref="F8">SUMPRODUCT(1*('All Skus'!$C$2:$C$951=$E8),'All Skus'!$D$2:$D$951)</f>
        <v>7</v>
      </c>
      <c r="G8" s="12" t="str">
        <f>VLOOKUP(MID(E8,4,1),DATA!$F$2:$G$16,2,FALSE)</f>
        <v>20"</v>
      </c>
      <c r="H8" s="12" t="str">
        <f>VLOOKUP(MID(E8,5,3),DATA!$H$2:$I$16,2,FALSE)</f>
        <v>10.0"</v>
      </c>
      <c r="I8" s="12" t="str">
        <f t="shared" si="0"/>
        <v>23</v>
      </c>
      <c r="J8" s="12" t="str">
        <f>VLOOKUP(MID(E8,10,3),DATA!$J$2:$L$16,2,FALSE)</f>
        <v>5x120</v>
      </c>
      <c r="K8" s="12">
        <f>VLOOKUP(MID(E8,10,3),DATA!$J$2:$L$16,3,FALSE)</f>
        <v>72.599999999999994</v>
      </c>
      <c r="L8" s="8" t="str">
        <f>VLOOKUP(MID(E8,3,1),DATA!$D$2:$E$16,2,FALSE)</f>
        <v>Low Offset</v>
      </c>
      <c r="N8" s="9" t="s">
        <v>44</v>
      </c>
      <c r="O8" s="60" t="str">
        <f>VLOOKUP(MID(P8,1,2),DATA!$B$2:$C$10,2,FALSE)</f>
        <v>FF11</v>
      </c>
      <c r="P8" s="66" t="s">
        <v>405</v>
      </c>
      <c r="Q8" s="18" cm="1">
        <f t="array" ref="Q8">SUMPRODUCT(1*('All Skus'!$C$2:$C$951=$P8),'All Skus'!$D$2:$D$951)</f>
        <v>16</v>
      </c>
      <c r="R8" s="12" t="str">
        <f>VLOOKUP(MID(P8,4,1),DATA!$F$2:$G$16,2,FALSE)</f>
        <v>20"</v>
      </c>
      <c r="S8" s="12" t="str">
        <f>VLOOKUP(MID(P8,5,3),DATA!$H$2:$I$16,2,FALSE)</f>
        <v>11.0"</v>
      </c>
      <c r="T8" s="12" t="str">
        <f t="shared" si="1"/>
        <v>43</v>
      </c>
      <c r="U8" s="12" t="str">
        <f>VLOOKUP(MID(P8,10,3),DATA!$J$2:$L$16,2,FALSE)</f>
        <v>5x120</v>
      </c>
      <c r="V8" s="12">
        <f>VLOOKUP(MID(P8,10,3),DATA!$J$2:$L$16,3,FALSE)</f>
        <v>72.599999999999994</v>
      </c>
      <c r="W8" s="8" t="str">
        <f>VLOOKUP(MID(P8,3,1),DATA!$D$2:$E$16,2,FALSE)</f>
        <v>Low Offset</v>
      </c>
      <c r="Y8" s="9" t="s">
        <v>117</v>
      </c>
      <c r="Z8" s="8" t="s">
        <v>2049</v>
      </c>
      <c r="AA8" s="8" t="s">
        <v>2</v>
      </c>
      <c r="AC8" s="8" t="s">
        <v>118</v>
      </c>
    </row>
    <row r="9" spans="1:30" x14ac:dyDescent="0.25">
      <c r="A9" s="8" t="s">
        <v>2063</v>
      </c>
      <c r="B9" s="8" t="s">
        <v>199</v>
      </c>
      <c r="C9" s="59" t="str">
        <f>VLOOKUP(MID(E9,1,2),DATA!$B$2:$C$10,2,FALSE)</f>
        <v>FF15</v>
      </c>
      <c r="D9" s="8" t="str">
        <f>VLOOKUP(MID(E9,13,2),DATA!$M$2:$N$16,2,FALSE)</f>
        <v>Liquid Silver</v>
      </c>
      <c r="E9" s="66" t="s">
        <v>279</v>
      </c>
      <c r="F9" s="18" cm="1">
        <f t="array" ref="F9">SUMPRODUCT(1*('All Skus'!$C$2:$C$951=$E9),'All Skus'!$D$2:$D$951)</f>
        <v>8</v>
      </c>
      <c r="G9" s="12" t="str">
        <f>VLOOKUP(MID(E9,4,1),DATA!$F$2:$G$16,2,FALSE)</f>
        <v>19"</v>
      </c>
      <c r="H9" s="12" t="str">
        <f>VLOOKUP(MID(E9,5,3),DATA!$H$2:$I$16,2,FALSE)</f>
        <v>9.5"</v>
      </c>
      <c r="I9" s="12" t="str">
        <f t="shared" si="0"/>
        <v>55</v>
      </c>
      <c r="J9" s="12" t="str">
        <f>VLOOKUP(MID(E9,10,3),DATA!$J$2:$L$16,2,FALSE)</f>
        <v>5x120.65</v>
      </c>
      <c r="K9" s="12">
        <f>VLOOKUP(MID(E9,10,3),DATA!$J$2:$L$16,3,FALSE)</f>
        <v>70.3</v>
      </c>
      <c r="L9" s="8" t="str">
        <f>VLOOKUP(MID(E9,3,1),DATA!$D$2:$E$16,2,FALSE)</f>
        <v>High Offset</v>
      </c>
      <c r="M9" s="8">
        <v>23</v>
      </c>
      <c r="O9" s="60" t="str">
        <f>VLOOKUP(MID(P9,1,2),DATA!$B$2:$C$10,2,FALSE)</f>
        <v>FF15</v>
      </c>
      <c r="P9" s="66" t="s">
        <v>280</v>
      </c>
      <c r="Q9" s="18" cm="1">
        <f t="array" ref="Q9">SUMPRODUCT(1*('All Skus'!$C$2:$C$951=$P9),'All Skus'!$D$2:$D$951)</f>
        <v>4</v>
      </c>
      <c r="R9" s="12" t="str">
        <f>VLOOKUP(MID(P9,4,1),DATA!$F$2:$G$16,2,FALSE)</f>
        <v>20"</v>
      </c>
      <c r="S9" s="12" t="str">
        <f>VLOOKUP(MID(P9,5,3),DATA!$H$2:$I$16,2,FALSE)</f>
        <v>11.0"</v>
      </c>
      <c r="T9" s="12" t="str">
        <f t="shared" si="1"/>
        <v>78</v>
      </c>
      <c r="U9" s="12" t="str">
        <f>VLOOKUP(MID(P9,10,3),DATA!$J$2:$L$16,2,FALSE)</f>
        <v>5x120.65</v>
      </c>
      <c r="V9" s="12">
        <f>VLOOKUP(MID(P9,10,3),DATA!$J$2:$L$16,3,FALSE)</f>
        <v>70.3</v>
      </c>
      <c r="W9" s="8" t="str">
        <f>VLOOKUP(MID(P9,3,1),DATA!$D$2:$E$16,2,FALSE)</f>
        <v>High Offset</v>
      </c>
      <c r="X9" s="8">
        <v>25</v>
      </c>
      <c r="Z9" s="8" t="s">
        <v>2048</v>
      </c>
      <c r="AA9" s="8" t="s">
        <v>71</v>
      </c>
    </row>
    <row r="10" spans="1:30" x14ac:dyDescent="0.25">
      <c r="A10" s="68" t="s">
        <v>2064</v>
      </c>
      <c r="B10" s="68" t="s">
        <v>198</v>
      </c>
      <c r="C10" s="59" t="str">
        <f>VLOOKUP(MID(E10,1,2),DATA!$B$2:$C$10,2,FALSE)</f>
        <v>FF15</v>
      </c>
      <c r="D10" s="8" t="str">
        <f>VLOOKUP(MID(E10,13,2),DATA!$M$2:$N$16,2,FALSE)</f>
        <v>Liquid Silver</v>
      </c>
      <c r="E10" s="66" t="s">
        <v>279</v>
      </c>
      <c r="F10" s="18" cm="1">
        <f t="array" ref="F10">SUMPRODUCT(1*('All Skus'!$C$2:$C$951=$E10),'All Skus'!$D$2:$D$951)</f>
        <v>8</v>
      </c>
      <c r="G10" s="12" t="str">
        <f>VLOOKUP(MID(E10,4,1),DATA!$F$2:$G$16,2,FALSE)</f>
        <v>19"</v>
      </c>
      <c r="H10" s="12" t="str">
        <f>VLOOKUP(MID(E10,5,3),DATA!$H$2:$I$16,2,FALSE)</f>
        <v>9.5"</v>
      </c>
      <c r="I10" s="12" t="str">
        <f t="shared" si="0"/>
        <v>55</v>
      </c>
      <c r="J10" s="12" t="str">
        <f>VLOOKUP(MID(E10,10,3),DATA!$J$2:$L$16,2,FALSE)</f>
        <v>5x120.65</v>
      </c>
      <c r="K10" s="12">
        <f>VLOOKUP(MID(E10,10,3),DATA!$J$2:$L$16,3,FALSE)</f>
        <v>70.3</v>
      </c>
      <c r="L10" s="8" t="str">
        <f>VLOOKUP(MID(E10,3,1),DATA!$D$2:$E$16,2,FALSE)</f>
        <v>High Offset</v>
      </c>
      <c r="M10" s="8">
        <v>23</v>
      </c>
      <c r="N10" s="9" t="s">
        <v>17</v>
      </c>
      <c r="O10" s="60" t="str">
        <f>VLOOKUP(MID(P10,1,2),DATA!$B$2:$C$10,2,FALSE)</f>
        <v>FF15</v>
      </c>
      <c r="P10" s="66" t="s">
        <v>280</v>
      </c>
      <c r="Q10" s="18" cm="1">
        <f t="array" ref="Q10">SUMPRODUCT(1*('All Skus'!$C$2:$C$951=$P10),'All Skus'!$D$2:$D$951)</f>
        <v>4</v>
      </c>
      <c r="R10" s="12" t="str">
        <f>VLOOKUP(MID(P10,4,1),DATA!$F$2:$G$16,2,FALSE)</f>
        <v>20"</v>
      </c>
      <c r="S10" s="12" t="str">
        <f>VLOOKUP(MID(P10,5,3),DATA!$H$2:$I$16,2,FALSE)</f>
        <v>11.0"</v>
      </c>
      <c r="T10" s="12" t="str">
        <f t="shared" si="1"/>
        <v>78</v>
      </c>
      <c r="U10" s="12" t="str">
        <f>VLOOKUP(MID(P10,10,3),DATA!$J$2:$L$16,2,FALSE)</f>
        <v>5x120.65</v>
      </c>
      <c r="V10" s="12">
        <f>VLOOKUP(MID(P10,10,3),DATA!$J$2:$L$16,3,FALSE)</f>
        <v>70.3</v>
      </c>
      <c r="W10" s="8" t="str">
        <f>VLOOKUP(MID(P10,3,1),DATA!$D$2:$E$16,2,FALSE)</f>
        <v>High Offset</v>
      </c>
      <c r="X10" s="8">
        <v>25</v>
      </c>
      <c r="Y10" s="9" t="s">
        <v>117</v>
      </c>
      <c r="Z10" s="8" t="s">
        <v>2032</v>
      </c>
      <c r="AA10" s="8" t="s">
        <v>71</v>
      </c>
    </row>
    <row r="11" spans="1:30" x14ac:dyDescent="0.25">
      <c r="A11" s="8" t="s">
        <v>2065</v>
      </c>
      <c r="B11" s="8" t="s">
        <v>1853</v>
      </c>
      <c r="C11" s="59" t="str">
        <f>VLOOKUP(MID(E11,1,2),DATA!$B$2:$C$10,2,FALSE)</f>
        <v>FF15</v>
      </c>
      <c r="D11" s="8" t="str">
        <f>VLOOKUP(MID(E11,13,2),DATA!$M$2:$N$16,2,FALSE)</f>
        <v>Liquid Silver</v>
      </c>
      <c r="E11" s="66" t="s">
        <v>279</v>
      </c>
      <c r="F11" s="18" cm="1">
        <f t="array" ref="F11">SUMPRODUCT(1*('All Skus'!$C$2:$C$951=$E11),'All Skus'!$D$2:$D$951)</f>
        <v>8</v>
      </c>
      <c r="G11" s="12" t="str">
        <f>VLOOKUP(MID(E11,4,1),DATA!$F$2:$G$16,2,FALSE)</f>
        <v>19"</v>
      </c>
      <c r="H11" s="12" t="str">
        <f>VLOOKUP(MID(E11,5,3),DATA!$H$2:$I$16,2,FALSE)</f>
        <v>9.5"</v>
      </c>
      <c r="I11" s="12" t="str">
        <f t="shared" si="0"/>
        <v>55</v>
      </c>
      <c r="J11" s="12" t="str">
        <f>VLOOKUP(MID(E11,10,3),DATA!$J$2:$L$16,2,FALSE)</f>
        <v>5x120.65</v>
      </c>
      <c r="K11" s="12">
        <f>VLOOKUP(MID(E11,10,3),DATA!$J$2:$L$16,3,FALSE)</f>
        <v>70.3</v>
      </c>
      <c r="L11" s="8" t="str">
        <f>VLOOKUP(MID(E11,3,1),DATA!$D$2:$E$16,2,FALSE)</f>
        <v>High Offset</v>
      </c>
      <c r="M11" s="8">
        <v>23</v>
      </c>
      <c r="N11" s="9" t="s">
        <v>284</v>
      </c>
      <c r="O11" s="60" t="str">
        <f>VLOOKUP(MID(P11,1,2),DATA!$B$2:$C$10,2,FALSE)</f>
        <v>FF15</v>
      </c>
      <c r="P11" s="66" t="s">
        <v>280</v>
      </c>
      <c r="Q11" s="18" cm="1">
        <f t="array" ref="Q11">SUMPRODUCT(1*('All Skus'!$C$2:$C$951=$P11),'All Skus'!$D$2:$D$951)</f>
        <v>4</v>
      </c>
      <c r="R11" s="12" t="str">
        <f>VLOOKUP(MID(P11,4,1),DATA!$F$2:$G$16,2,FALSE)</f>
        <v>20"</v>
      </c>
      <c r="S11" s="12" t="str">
        <f>VLOOKUP(MID(P11,5,3),DATA!$H$2:$I$16,2,FALSE)</f>
        <v>11.0"</v>
      </c>
      <c r="T11" s="12" t="str">
        <f t="shared" si="1"/>
        <v>78</v>
      </c>
      <c r="U11" s="12" t="str">
        <f>VLOOKUP(MID(P11,10,3),DATA!$J$2:$L$16,2,FALSE)</f>
        <v>5x120.65</v>
      </c>
      <c r="V11" s="12">
        <f>VLOOKUP(MID(P11,10,3),DATA!$J$2:$L$16,3,FALSE)</f>
        <v>70.3</v>
      </c>
      <c r="W11" s="8" t="str">
        <f>VLOOKUP(MID(P11,3,1),DATA!$D$2:$E$16,2,FALSE)</f>
        <v>High Offset</v>
      </c>
      <c r="X11" s="8">
        <v>25</v>
      </c>
      <c r="Y11" s="9" t="s">
        <v>285</v>
      </c>
      <c r="Z11" s="8" t="s">
        <v>2031</v>
      </c>
      <c r="AA11" s="8" t="s">
        <v>71</v>
      </c>
      <c r="AD11" s="8" t="s">
        <v>281</v>
      </c>
    </row>
    <row r="12" spans="1:30" x14ac:dyDescent="0.25">
      <c r="A12" s="92" t="s">
        <v>2164</v>
      </c>
      <c r="B12" s="31" t="s">
        <v>2137</v>
      </c>
      <c r="C12" s="59" t="str">
        <f>VLOOKUP(MID(E12,1,2),DATA!$B$2:$C$10,2,FALSE)</f>
        <v>FF11</v>
      </c>
      <c r="D12" s="8" t="str">
        <f>VLOOKUP(MID(E12,13,2),DATA!$M$2:$N$16,2,FALSE)</f>
        <v>Liquid Metal</v>
      </c>
      <c r="E12" s="66" t="s">
        <v>2146</v>
      </c>
      <c r="F12" s="18" cm="1">
        <f t="array" ref="F12">SUMPRODUCT(1*('All Skus'!$C$2:$C$951=$E12),'All Skus'!$D$2:$D$951)</f>
        <v>-31</v>
      </c>
      <c r="G12" s="12" t="str">
        <f>VLOOKUP(MID(E12,4,1),DATA!$F$2:$G$16,2,FALSE)</f>
        <v>19"</v>
      </c>
      <c r="H12" s="12" t="str">
        <f>VLOOKUP(MID(E12,5,3),DATA!$H$2:$I$16,2,FALSE)</f>
        <v>9.0"</v>
      </c>
      <c r="I12" s="12" t="str">
        <f t="shared" si="0"/>
        <v>45</v>
      </c>
      <c r="J12" s="12" t="str">
        <f>VLOOKUP(MID(E12,10,3),DATA!$J$2:$L$16,2,FALSE)</f>
        <v>5x120</v>
      </c>
      <c r="K12" s="12">
        <f>VLOOKUP(MID(E12,10,3),DATA!$J$2:$L$16,3,FALSE)</f>
        <v>66.900000000000006</v>
      </c>
      <c r="L12" s="8" t="str">
        <f>VLOOKUP(MID(E12,3,1),DATA!$D$2:$E$16,2,FALSE)</f>
        <v>High Offset</v>
      </c>
      <c r="N12" s="9" t="s">
        <v>77</v>
      </c>
      <c r="O12" s="60" t="str">
        <f>VLOOKUP(MID(P12,1,2),DATA!$B$2:$C$10,2,FALSE)</f>
        <v>FF11</v>
      </c>
      <c r="P12" s="66" t="s">
        <v>2154</v>
      </c>
      <c r="Q12" s="18" cm="1">
        <f t="array" ref="Q12">SUMPRODUCT(1*('All Skus'!$C$2:$C$951=$P12),'All Skus'!$D$2:$D$951)</f>
        <v>48</v>
      </c>
      <c r="R12" s="12" t="str">
        <f>VLOOKUP(MID(P12,4,1),DATA!$F$2:$G$16,2,FALSE)</f>
        <v>20"</v>
      </c>
      <c r="S12" s="12" t="str">
        <f>VLOOKUP(MID(P12,5,3),DATA!$H$2:$I$16,2,FALSE)</f>
        <v>11.5"</v>
      </c>
      <c r="T12" s="12" t="str">
        <f t="shared" si="1"/>
        <v>52</v>
      </c>
      <c r="U12" s="12" t="str">
        <f>VLOOKUP(MID(P12,10,3),DATA!$J$2:$L$16,2,FALSE)</f>
        <v>5x120</v>
      </c>
      <c r="V12" s="12">
        <f>VLOOKUP(MID(P12,10,3),DATA!$J$2:$L$16,3,FALSE)</f>
        <v>66.900000000000006</v>
      </c>
      <c r="W12" s="8" t="str">
        <f>VLOOKUP(MID(P12,3,1),DATA!$D$2:$E$16,2,FALSE)</f>
        <v>Low Offset</v>
      </c>
      <c r="Y12" s="9" t="s">
        <v>117</v>
      </c>
    </row>
    <row r="13" spans="1:30" x14ac:dyDescent="0.25">
      <c r="A13" s="92" t="s">
        <v>2164</v>
      </c>
      <c r="B13" s="31" t="s">
        <v>2137</v>
      </c>
      <c r="C13" s="59" t="str">
        <f>VLOOKUP(MID(E13,1,2),DATA!$B$2:$C$10,2,FALSE)</f>
        <v>FF11</v>
      </c>
      <c r="D13" s="8" t="str">
        <f>VLOOKUP(MID(E13,13,2),DATA!$M$2:$N$16,2,FALSE)</f>
        <v>Raw</v>
      </c>
      <c r="E13" s="66" t="s">
        <v>2150</v>
      </c>
      <c r="F13" s="18" cm="1">
        <f t="array" ref="F13">SUMPRODUCT(1*('All Skus'!$C$2:$C$951=$E13),'All Skus'!$D$2:$D$951)</f>
        <v>-2</v>
      </c>
      <c r="G13" s="12" t="str">
        <f>VLOOKUP(MID(E13,4,1),DATA!$F$2:$G$16,2,FALSE)</f>
        <v>19"</v>
      </c>
      <c r="H13" s="12" t="str">
        <f>VLOOKUP(MID(E13,5,3),DATA!$H$2:$I$16,2,FALSE)</f>
        <v>9.0"</v>
      </c>
      <c r="I13" s="12" t="str">
        <f t="shared" si="0"/>
        <v>45</v>
      </c>
      <c r="J13" s="12" t="str">
        <f>VLOOKUP(MID(E13,10,3),DATA!$J$2:$L$16,2,FALSE)</f>
        <v>5x120</v>
      </c>
      <c r="K13" s="12">
        <f>VLOOKUP(MID(E13,10,3),DATA!$J$2:$L$16,3,FALSE)</f>
        <v>66.900000000000006</v>
      </c>
      <c r="L13" s="8" t="str">
        <f>VLOOKUP(MID(E13,3,1),DATA!$D$2:$E$16,2,FALSE)</f>
        <v>High Offset</v>
      </c>
      <c r="N13" s="9" t="s">
        <v>77</v>
      </c>
      <c r="O13" s="60" t="str">
        <f>VLOOKUP(MID(P13,1,2),DATA!$B$2:$C$10,2,FALSE)</f>
        <v>FF11</v>
      </c>
      <c r="P13" s="66" t="s">
        <v>2152</v>
      </c>
      <c r="Q13" s="18" cm="1">
        <f t="array" ref="Q13">SUMPRODUCT(1*('All Skus'!$C$2:$C$951=$P13),'All Skus'!$D$2:$D$951)</f>
        <v>8</v>
      </c>
      <c r="R13" s="12" t="str">
        <f>VLOOKUP(MID(P13,4,1),DATA!$F$2:$G$16,2,FALSE)</f>
        <v>20"</v>
      </c>
      <c r="S13" s="12" t="str">
        <f>VLOOKUP(MID(P13,5,3),DATA!$H$2:$I$16,2,FALSE)</f>
        <v>11.5"</v>
      </c>
      <c r="T13" s="12" t="str">
        <f t="shared" si="1"/>
        <v>52</v>
      </c>
      <c r="U13" s="12" t="str">
        <f>VLOOKUP(MID(P13,10,3),DATA!$J$2:$L$16,2,FALSE)</f>
        <v>5x120</v>
      </c>
      <c r="V13" s="12">
        <f>VLOOKUP(MID(P13,10,3),DATA!$J$2:$L$16,3,FALSE)</f>
        <v>66.900000000000006</v>
      </c>
      <c r="W13" s="8" t="str">
        <f>VLOOKUP(MID(P13,3,1),DATA!$D$2:$E$16,2,FALSE)</f>
        <v>Low Offset</v>
      </c>
      <c r="Y13" s="9" t="s">
        <v>117</v>
      </c>
    </row>
    <row r="14" spans="1:30" x14ac:dyDescent="0.25">
      <c r="A14" s="92" t="s">
        <v>2164</v>
      </c>
      <c r="B14" s="31" t="s">
        <v>2137</v>
      </c>
      <c r="C14" s="59" t="str">
        <f>VLOOKUP(MID(E14,1,2),DATA!$B$2:$C$10,2,FALSE)</f>
        <v>FF11</v>
      </c>
      <c r="D14" s="8" t="str">
        <f>VLOOKUP(MID(E14,13,2),DATA!$M$2:$N$16,2,FALSE)</f>
        <v>Tarmac</v>
      </c>
      <c r="E14" s="66" t="s">
        <v>2148</v>
      </c>
      <c r="F14" s="18" cm="1">
        <f t="array" ref="F14">SUMPRODUCT(1*('All Skus'!$C$2:$C$951=$E14),'All Skus'!$D$2:$D$951)</f>
        <v>-20</v>
      </c>
      <c r="G14" s="12" t="str">
        <f>VLOOKUP(MID(E14,4,1),DATA!$F$2:$G$16,2,FALSE)</f>
        <v>19"</v>
      </c>
      <c r="H14" s="12" t="str">
        <f>VLOOKUP(MID(E14,5,3),DATA!$H$2:$I$16,2,FALSE)</f>
        <v>9.0"</v>
      </c>
      <c r="I14" s="12" t="str">
        <f t="shared" si="0"/>
        <v>45</v>
      </c>
      <c r="J14" s="12" t="str">
        <f>VLOOKUP(MID(E14,10,3),DATA!$J$2:$L$16,2,FALSE)</f>
        <v>5x120</v>
      </c>
      <c r="K14" s="12">
        <f>VLOOKUP(MID(E14,10,3),DATA!$J$2:$L$16,3,FALSE)</f>
        <v>66.900000000000006</v>
      </c>
      <c r="L14" s="8" t="str">
        <f>VLOOKUP(MID(E14,3,1),DATA!$D$2:$E$16,2,FALSE)</f>
        <v>High Offset</v>
      </c>
      <c r="N14" s="9" t="s">
        <v>77</v>
      </c>
      <c r="O14" s="60" t="str">
        <f>VLOOKUP(MID(P14,1,2),DATA!$B$2:$C$10,2,FALSE)</f>
        <v>FF11</v>
      </c>
      <c r="P14" s="66" t="s">
        <v>2156</v>
      </c>
      <c r="Q14" s="18" cm="1">
        <f t="array" ref="Q14">SUMPRODUCT(1*('All Skus'!$C$2:$C$951=$P14),'All Skus'!$D$2:$D$951)</f>
        <v>58</v>
      </c>
      <c r="R14" s="12" t="str">
        <f>VLOOKUP(MID(P14,4,1),DATA!$F$2:$G$16,2,FALSE)</f>
        <v>20"</v>
      </c>
      <c r="S14" s="12" t="str">
        <f>VLOOKUP(MID(P14,5,3),DATA!$H$2:$I$16,2,FALSE)</f>
        <v>11.5"</v>
      </c>
      <c r="T14" s="12" t="str">
        <f t="shared" si="1"/>
        <v>52</v>
      </c>
      <c r="U14" s="12" t="str">
        <f>VLOOKUP(MID(P14,10,3),DATA!$J$2:$L$16,2,FALSE)</f>
        <v>5x120</v>
      </c>
      <c r="V14" s="12">
        <f>VLOOKUP(MID(P14,10,3),DATA!$J$2:$L$16,3,FALSE)</f>
        <v>66.900000000000006</v>
      </c>
      <c r="W14" s="8" t="str">
        <f>VLOOKUP(MID(P14,3,1),DATA!$D$2:$E$16,2,FALSE)</f>
        <v>Low Offset</v>
      </c>
      <c r="Y14" s="9" t="s">
        <v>117</v>
      </c>
    </row>
    <row r="15" spans="1:30" x14ac:dyDescent="0.25">
      <c r="A15" s="8" t="s">
        <v>191</v>
      </c>
      <c r="B15" s="8" t="s">
        <v>175</v>
      </c>
      <c r="C15" s="59" t="str">
        <f>VLOOKUP(MID(E15,1,2),DATA!$B$2:$C$10,2,FALSE)</f>
        <v>FF01</v>
      </c>
      <c r="D15" s="8" t="str">
        <f>VLOOKUP(MID(E15,13,2),DATA!$M$2:$N$16,2,FALSE)</f>
        <v>Tarmac</v>
      </c>
      <c r="E15" s="66" t="s">
        <v>161</v>
      </c>
      <c r="F15" s="18" cm="1">
        <f t="array" ref="F15">SUMPRODUCT(1*('All Skus'!$C$2:$C$951=$E15),'All Skus'!$D$2:$D$951)</f>
        <v>16</v>
      </c>
      <c r="G15" s="12" t="str">
        <f>VLOOKUP(MID(E15,4,1),DATA!$F$2:$G$16,2,FALSE)</f>
        <v>19"</v>
      </c>
      <c r="H15" s="12" t="str">
        <f>VLOOKUP(MID(E15,5,3),DATA!$H$2:$I$16,2,FALSE)</f>
        <v>9.0"</v>
      </c>
      <c r="I15" s="12" t="str">
        <f t="shared" si="0"/>
        <v>25</v>
      </c>
      <c r="J15" s="12" t="str">
        <f>VLOOKUP(MID(E15,10,3),DATA!$J$2:$L$16,2,FALSE)</f>
        <v>5x120</v>
      </c>
      <c r="K15" s="12">
        <f>VLOOKUP(MID(E15,10,3),DATA!$J$2:$L$16,3,FALSE)</f>
        <v>72.599999999999994</v>
      </c>
      <c r="L15" s="8" t="str">
        <f>VLOOKUP(MID(E15,3,1),DATA!$D$2:$E$16,2,FALSE)</f>
        <v>Medium Offset</v>
      </c>
      <c r="M15" s="8">
        <v>23.8</v>
      </c>
      <c r="N15" s="9" t="s">
        <v>17</v>
      </c>
      <c r="O15" s="60" t="str">
        <f>VLOOKUP(MID(P15,1,2),DATA!$B$2:$C$10,2,FALSE)</f>
        <v>FF01</v>
      </c>
      <c r="P15" s="66" t="s">
        <v>165</v>
      </c>
      <c r="Q15" s="18" cm="1">
        <f t="array" ref="Q15">SUMPRODUCT(1*('All Skus'!$C$2:$C$951=$P15),'All Skus'!$D$2:$D$951)</f>
        <v>32</v>
      </c>
      <c r="R15" s="12" t="str">
        <f>VLOOKUP(MID(P15,4,1),DATA!$F$2:$G$16,2,FALSE)</f>
        <v>19"</v>
      </c>
      <c r="S15" s="12" t="str">
        <f>VLOOKUP(MID(P15,5,3),DATA!$H$2:$I$16,2,FALSE)</f>
        <v>10.0"</v>
      </c>
      <c r="T15" s="12" t="str">
        <f t="shared" si="1"/>
        <v>40</v>
      </c>
      <c r="U15" s="12" t="str">
        <f>VLOOKUP(MID(P15,10,3),DATA!$J$2:$L$16,2,FALSE)</f>
        <v>5x120</v>
      </c>
      <c r="V15" s="12">
        <f>VLOOKUP(MID(P15,10,3),DATA!$J$2:$L$16,3,FALSE)</f>
        <v>72.599999999999994</v>
      </c>
      <c r="W15" s="8" t="str">
        <f>VLOOKUP(MID(P15,3,1),DATA!$D$2:$E$16,2,FALSE)</f>
        <v>Medium Offset</v>
      </c>
      <c r="X15" s="8">
        <v>24.4</v>
      </c>
      <c r="Y15" s="9" t="s">
        <v>84</v>
      </c>
      <c r="AA15" s="8" t="s">
        <v>2</v>
      </c>
      <c r="AB15" s="8" t="s">
        <v>115</v>
      </c>
      <c r="AC15" s="8" t="s">
        <v>118</v>
      </c>
    </row>
    <row r="16" spans="1:30" x14ac:dyDescent="0.25">
      <c r="A16" s="68" t="s">
        <v>191</v>
      </c>
      <c r="B16" s="68" t="s">
        <v>175</v>
      </c>
      <c r="C16" s="59" t="str">
        <f>VLOOKUP(MID(E16,1,2),DATA!$B$2:$C$10,2,FALSE)</f>
        <v>FF04</v>
      </c>
      <c r="D16" s="8" t="str">
        <f>VLOOKUP(MID(E16,13,2),DATA!$M$2:$N$16,2,FALSE)</f>
        <v>Liquid Metal</v>
      </c>
      <c r="E16" s="66" t="s">
        <v>315</v>
      </c>
      <c r="F16" s="18" cm="1">
        <f t="array" ref="F16">SUMPRODUCT(1*('All Skus'!$C$2:$C$951=$E16),'All Skus'!$D$2:$D$951)</f>
        <v>8</v>
      </c>
      <c r="G16" s="12" t="str">
        <f>VLOOKUP(MID(E16,4,1),DATA!$F$2:$G$16,2,FALSE)</f>
        <v>19"</v>
      </c>
      <c r="H16" s="12" t="str">
        <f>VLOOKUP(MID(E16,5,3),DATA!$H$2:$I$16,2,FALSE)</f>
        <v>9.0"</v>
      </c>
      <c r="I16" s="12" t="str">
        <f t="shared" si="0"/>
        <v>20</v>
      </c>
      <c r="J16" s="12" t="str">
        <f>VLOOKUP(MID(E16,10,3),DATA!$J$2:$L$16,2,FALSE)</f>
        <v>5x120</v>
      </c>
      <c r="K16" s="12">
        <f>VLOOKUP(MID(E16,10,3),DATA!$J$2:$L$16,3,FALSE)</f>
        <v>72.599999999999994</v>
      </c>
      <c r="L16" s="8" t="str">
        <f>VLOOKUP(MID(E16,3,1),DATA!$D$2:$E$16,2,FALSE)</f>
        <v>Low Offset</v>
      </c>
      <c r="M16" s="8">
        <v>22.4</v>
      </c>
      <c r="N16" s="9" t="s">
        <v>17</v>
      </c>
      <c r="O16" s="60" t="str">
        <f>VLOOKUP(MID(P16,1,2),DATA!$B$2:$C$10,2,FALSE)</f>
        <v>FF04</v>
      </c>
      <c r="P16" s="66" t="s">
        <v>79</v>
      </c>
      <c r="Q16" s="18" cm="1">
        <f t="array" ref="Q16">SUMPRODUCT(1*('All Skus'!$C$2:$C$951=$P16),'All Skus'!$D$2:$D$951)</f>
        <v>14</v>
      </c>
      <c r="R16" s="12" t="str">
        <f>VLOOKUP(MID(P16,4,1),DATA!$F$2:$G$16,2,FALSE)</f>
        <v>19"</v>
      </c>
      <c r="S16" s="12" t="str">
        <f>VLOOKUP(MID(P16,5,3),DATA!$H$2:$I$16,2,FALSE)</f>
        <v>10.0"</v>
      </c>
      <c r="T16" s="12" t="str">
        <f t="shared" si="1"/>
        <v>35</v>
      </c>
      <c r="U16" s="12" t="str">
        <f>VLOOKUP(MID(P16,10,3),DATA!$J$2:$L$16,2,FALSE)</f>
        <v>5x120</v>
      </c>
      <c r="V16" s="12">
        <f>VLOOKUP(MID(P16,10,3),DATA!$J$2:$L$16,3,FALSE)</f>
        <v>72.599999999999994</v>
      </c>
      <c r="W16" s="8" t="str">
        <f>VLOOKUP(MID(P16,3,1),DATA!$D$2:$E$16,2,FALSE)</f>
        <v>Low Offset</v>
      </c>
      <c r="X16" s="8">
        <v>22.6</v>
      </c>
      <c r="Y16" s="9" t="s">
        <v>84</v>
      </c>
      <c r="Z16" s="8" t="s">
        <v>350</v>
      </c>
      <c r="AB16" s="8" t="s">
        <v>115</v>
      </c>
      <c r="AC16" s="8" t="s">
        <v>118</v>
      </c>
    </row>
    <row r="17" spans="1:29" x14ac:dyDescent="0.25">
      <c r="A17" s="68" t="s">
        <v>191</v>
      </c>
      <c r="B17" s="68" t="s">
        <v>175</v>
      </c>
      <c r="C17" s="59" t="str">
        <f>VLOOKUP(MID(E17,1,2),DATA!$B$2:$C$10,2,FALSE)</f>
        <v>FF04</v>
      </c>
      <c r="D17" s="8" t="str">
        <f>VLOOKUP(MID(E17,13,2),DATA!$M$2:$N$16,2,FALSE)</f>
        <v>Liquid Metal</v>
      </c>
      <c r="E17" s="66" t="s">
        <v>324</v>
      </c>
      <c r="F17" s="18" cm="1">
        <f t="array" ref="F17">SUMPRODUCT(1*('All Skus'!$C$2:$C$951=$E17),'All Skus'!$D$2:$D$951)</f>
        <v>2</v>
      </c>
      <c r="G17" s="12" t="str">
        <f>VLOOKUP(MID(E17,4,1),DATA!$F$2:$G$16,2,FALSE)</f>
        <v>20"</v>
      </c>
      <c r="H17" s="12" t="str">
        <f>VLOOKUP(MID(E17,5,3),DATA!$H$2:$I$16,2,FALSE)</f>
        <v>9.0"</v>
      </c>
      <c r="I17" s="12" t="str">
        <f t="shared" si="0"/>
        <v>25</v>
      </c>
      <c r="J17" s="12" t="str">
        <f>VLOOKUP(MID(E17,10,3),DATA!$J$2:$L$16,2,FALSE)</f>
        <v>5x120</v>
      </c>
      <c r="K17" s="12">
        <f>VLOOKUP(MID(E17,10,3),DATA!$J$2:$L$16,3,FALSE)</f>
        <v>72.599999999999994</v>
      </c>
      <c r="L17" s="8" t="str">
        <f>VLOOKUP(MID(E17,3,1),DATA!$D$2:$E$16,2,FALSE)</f>
        <v>Medium Offset</v>
      </c>
      <c r="M17" s="8">
        <v>24.2</v>
      </c>
      <c r="N17" s="9" t="s">
        <v>39</v>
      </c>
      <c r="O17" s="60" t="str">
        <f>VLOOKUP(MID(P17,1,2),DATA!$B$2:$C$10,2,FALSE)</f>
        <v>FF04</v>
      </c>
      <c r="P17" s="66" t="s">
        <v>332</v>
      </c>
      <c r="Q17" s="18" cm="1">
        <f t="array" ref="Q17">SUMPRODUCT(1*('All Skus'!$C$2:$C$951=$P17),'All Skus'!$D$2:$D$951)</f>
        <v>12</v>
      </c>
      <c r="R17" s="12" t="str">
        <f>VLOOKUP(MID(P17,4,1),DATA!$F$2:$G$16,2,FALSE)</f>
        <v>20"</v>
      </c>
      <c r="S17" s="12" t="str">
        <f>VLOOKUP(MID(P17,5,3),DATA!$H$2:$I$16,2,FALSE)</f>
        <v>10.0"</v>
      </c>
      <c r="T17" s="12" t="str">
        <f t="shared" si="1"/>
        <v>40</v>
      </c>
      <c r="U17" s="12" t="str">
        <f>VLOOKUP(MID(P17,10,3),DATA!$J$2:$L$16,2,FALSE)</f>
        <v>5x120</v>
      </c>
      <c r="V17" s="12">
        <f>VLOOKUP(MID(P17,10,3),DATA!$J$2:$L$16,3,FALSE)</f>
        <v>72.599999999999994</v>
      </c>
      <c r="W17" s="8" t="str">
        <f>VLOOKUP(MID(P17,3,1),DATA!$D$2:$E$16,2,FALSE)</f>
        <v>Medium Offset</v>
      </c>
      <c r="X17" s="8">
        <v>25.2</v>
      </c>
      <c r="Y17" s="9" t="s">
        <v>192</v>
      </c>
      <c r="AB17" s="8" t="s">
        <v>115</v>
      </c>
      <c r="AC17" s="8" t="s">
        <v>118</v>
      </c>
    </row>
    <row r="18" spans="1:29" x14ac:dyDescent="0.25">
      <c r="A18" s="8" t="s">
        <v>1885</v>
      </c>
      <c r="B18" s="8" t="s">
        <v>1884</v>
      </c>
      <c r="C18" s="59" t="str">
        <f>VLOOKUP(MID(E18,1,2),DATA!$B$2:$C$10,2,FALSE)</f>
        <v>FF04</v>
      </c>
      <c r="D18" s="8" t="str">
        <f>VLOOKUP(MID(E18,13,2),DATA!$M$2:$N$16,2,FALSE)</f>
        <v>Tarmac</v>
      </c>
      <c r="E18" s="66" t="s">
        <v>326</v>
      </c>
      <c r="F18" s="18" cm="1">
        <f t="array" ref="F18">SUMPRODUCT(1*('All Skus'!$C$2:$C$951=$E18),'All Skus'!$D$2:$D$951)</f>
        <v>15</v>
      </c>
      <c r="G18" s="12" t="str">
        <f>VLOOKUP(MID(E18,4,1),DATA!$F$2:$G$16,2,FALSE)</f>
        <v>20"</v>
      </c>
      <c r="H18" s="12" t="str">
        <f>VLOOKUP(MID(E18,5,3),DATA!$H$2:$I$16,2,FALSE)</f>
        <v>9.5"</v>
      </c>
      <c r="I18" s="12" t="str">
        <f t="shared" si="0"/>
        <v>20</v>
      </c>
      <c r="J18" s="12" t="str">
        <f>VLOOKUP(MID(E18,10,3),DATA!$J$2:$L$16,2,FALSE)</f>
        <v>5x120</v>
      </c>
      <c r="K18" s="12">
        <f>VLOOKUP(MID(E18,10,3),DATA!$J$2:$L$16,3,FALSE)</f>
        <v>72.599999999999994</v>
      </c>
      <c r="L18" s="8" t="str">
        <f>VLOOKUP(MID(E18,3,1),DATA!$D$2:$E$16,2,FALSE)</f>
        <v>Low Offset</v>
      </c>
      <c r="M18" s="8">
        <v>23.8</v>
      </c>
      <c r="N18" s="9" t="s">
        <v>96</v>
      </c>
      <c r="O18" s="60" t="str">
        <f>VLOOKUP(MID(P18,1,2),DATA!$B$2:$C$10,2,FALSE)</f>
        <v>FF04</v>
      </c>
      <c r="P18" s="66" t="s">
        <v>327</v>
      </c>
      <c r="Q18" s="18" cm="1">
        <f t="array" ref="Q18">SUMPRODUCT(1*('All Skus'!$C$2:$C$951=$P18),'All Skus'!$D$2:$D$951)</f>
        <v>14</v>
      </c>
      <c r="R18" s="12" t="str">
        <f>VLOOKUP(MID(P18,4,1),DATA!$F$2:$G$16,2,FALSE)</f>
        <v>20"</v>
      </c>
      <c r="S18" s="12" t="str">
        <f>VLOOKUP(MID(P18,5,3),DATA!$H$2:$I$16,2,FALSE)</f>
        <v>11.0"</v>
      </c>
      <c r="T18" s="12" t="str">
        <f t="shared" si="1"/>
        <v>43</v>
      </c>
      <c r="U18" s="12" t="str">
        <f>VLOOKUP(MID(P18,10,3),DATA!$J$2:$L$16,2,FALSE)</f>
        <v>5x120</v>
      </c>
      <c r="V18" s="12">
        <f>VLOOKUP(MID(P18,10,3),DATA!$J$2:$L$16,3,FALSE)</f>
        <v>72.599999999999994</v>
      </c>
      <c r="W18" s="8" t="str">
        <f>VLOOKUP(MID(P18,3,1),DATA!$D$2:$E$16,2,FALSE)</f>
        <v>Low Offset</v>
      </c>
      <c r="X18" s="8">
        <v>24.6</v>
      </c>
      <c r="Y18" s="9" t="s">
        <v>116</v>
      </c>
      <c r="AA18" s="8" t="s">
        <v>2</v>
      </c>
      <c r="AB18" s="8" t="s">
        <v>115</v>
      </c>
      <c r="AC18" s="8" t="s">
        <v>118</v>
      </c>
    </row>
    <row r="19" spans="1:29" x14ac:dyDescent="0.25">
      <c r="A19" s="8" t="s">
        <v>1885</v>
      </c>
      <c r="B19" s="8" t="s">
        <v>1884</v>
      </c>
      <c r="C19" s="59" t="str">
        <f>VLOOKUP(MID(E19,1,2),DATA!$B$2:$C$10,2,FALSE)</f>
        <v>FF04</v>
      </c>
      <c r="D19" s="8" t="str">
        <f>VLOOKUP(MID(E19,13,2),DATA!$M$2:$N$16,2,FALSE)</f>
        <v>Liquid Metal</v>
      </c>
      <c r="E19" s="66" t="s">
        <v>328</v>
      </c>
      <c r="F19" s="18" cm="1">
        <f t="array" ref="F19">SUMPRODUCT(1*('All Skus'!$C$2:$C$951=$E19),'All Skus'!$D$2:$D$951)</f>
        <v>71</v>
      </c>
      <c r="G19" s="12" t="str">
        <f>VLOOKUP(MID(E19,4,1),DATA!$F$2:$G$16,2,FALSE)</f>
        <v>20"</v>
      </c>
      <c r="H19" s="12" t="str">
        <f>VLOOKUP(MID(E19,5,3),DATA!$H$2:$I$16,2,FALSE)</f>
        <v>9.5"</v>
      </c>
      <c r="I19" s="12" t="str">
        <f t="shared" si="0"/>
        <v>20</v>
      </c>
      <c r="J19" s="12" t="str">
        <f>VLOOKUP(MID(E19,10,3),DATA!$J$2:$L$16,2,FALSE)</f>
        <v>5x120</v>
      </c>
      <c r="K19" s="12">
        <f>VLOOKUP(MID(E19,10,3),DATA!$J$2:$L$16,3,FALSE)</f>
        <v>72.599999999999994</v>
      </c>
      <c r="L19" s="8" t="str">
        <f>VLOOKUP(MID(E19,3,1),DATA!$D$2:$E$16,2,FALSE)</f>
        <v>Low Offset</v>
      </c>
      <c r="M19" s="8">
        <v>23.8</v>
      </c>
      <c r="N19" s="9" t="s">
        <v>96</v>
      </c>
      <c r="O19" s="60" t="str">
        <f>VLOOKUP(MID(P19,1,2),DATA!$B$2:$C$10,2,FALSE)</f>
        <v>FF04</v>
      </c>
      <c r="P19" s="66" t="s">
        <v>329</v>
      </c>
      <c r="Q19" s="18" cm="1">
        <f t="array" ref="Q19">SUMPRODUCT(1*('All Skus'!$C$2:$C$951=$P19),'All Skus'!$D$2:$D$951)</f>
        <v>48</v>
      </c>
      <c r="R19" s="12" t="str">
        <f>VLOOKUP(MID(P19,4,1),DATA!$F$2:$G$16,2,FALSE)</f>
        <v>20"</v>
      </c>
      <c r="S19" s="12" t="str">
        <f>VLOOKUP(MID(P19,5,3),DATA!$H$2:$I$16,2,FALSE)</f>
        <v>11.0"</v>
      </c>
      <c r="T19" s="12" t="str">
        <f t="shared" si="1"/>
        <v>43</v>
      </c>
      <c r="U19" s="12" t="str">
        <f>VLOOKUP(MID(P19,10,3),DATA!$J$2:$L$16,2,FALSE)</f>
        <v>5x120</v>
      </c>
      <c r="V19" s="12">
        <f>VLOOKUP(MID(P19,10,3),DATA!$J$2:$L$16,3,FALSE)</f>
        <v>72.599999999999994</v>
      </c>
      <c r="W19" s="8" t="str">
        <f>VLOOKUP(MID(P19,3,1),DATA!$D$2:$E$16,2,FALSE)</f>
        <v>Low Offset</v>
      </c>
      <c r="X19" s="8">
        <v>24.6</v>
      </c>
      <c r="Y19" s="9" t="s">
        <v>116</v>
      </c>
      <c r="AB19" s="8" t="s">
        <v>115</v>
      </c>
      <c r="AC19" s="8" t="s">
        <v>118</v>
      </c>
    </row>
    <row r="20" spans="1:29" x14ac:dyDescent="0.25">
      <c r="A20" s="8" t="s">
        <v>1885</v>
      </c>
      <c r="B20" s="8" t="s">
        <v>1884</v>
      </c>
      <c r="C20" s="59" t="str">
        <f>VLOOKUP(MID(E20,1,2),DATA!$B$2:$C$10,2,FALSE)</f>
        <v>FF10</v>
      </c>
      <c r="D20" s="8" t="str">
        <f>VLOOKUP(MID(E20,13,2),DATA!$M$2:$N$16,2,FALSE)</f>
        <v>Tarmac</v>
      </c>
      <c r="E20" s="66" t="s">
        <v>92</v>
      </c>
      <c r="F20" s="18" cm="1">
        <f t="array" ref="F20">SUMPRODUCT(1*('All Skus'!$C$2:$C$951=$E20),'All Skus'!$D$2:$D$951)</f>
        <v>24</v>
      </c>
      <c r="G20" s="12" t="str">
        <f>VLOOKUP(MID(E20,4,1),DATA!$F$2:$G$16,2,FALSE)</f>
        <v>20"</v>
      </c>
      <c r="H20" s="12" t="str">
        <f>VLOOKUP(MID(E20,5,3),DATA!$H$2:$I$16,2,FALSE)</f>
        <v>9.5"</v>
      </c>
      <c r="I20" s="12" t="str">
        <f t="shared" si="0"/>
        <v>20</v>
      </c>
      <c r="J20" s="12" t="str">
        <f>VLOOKUP(MID(E20,10,3),DATA!$J$2:$L$16,2,FALSE)</f>
        <v>5x120</v>
      </c>
      <c r="K20" s="12">
        <f>VLOOKUP(MID(E20,10,3),DATA!$J$2:$L$16,3,FALSE)</f>
        <v>72.599999999999994</v>
      </c>
      <c r="L20" s="8" t="str">
        <f>VLOOKUP(MID(E20,3,1),DATA!$D$2:$E$16,2,FALSE)</f>
        <v>Low Offset</v>
      </c>
      <c r="N20" s="9" t="s">
        <v>96</v>
      </c>
      <c r="O20" s="60" t="str">
        <f>VLOOKUP(MID(P20,1,2),DATA!$B$2:$C$10,2,FALSE)</f>
        <v>FF10</v>
      </c>
      <c r="P20" s="66" t="s">
        <v>93</v>
      </c>
      <c r="Q20" s="18" cm="1">
        <f t="array" ref="Q20">SUMPRODUCT(1*('All Skus'!$C$2:$C$951=$P20),'All Skus'!$D$2:$D$951)</f>
        <v>14</v>
      </c>
      <c r="R20" s="12" t="str">
        <f>VLOOKUP(MID(P20,4,1),DATA!$F$2:$G$16,2,FALSE)</f>
        <v>20"</v>
      </c>
      <c r="S20" s="12" t="str">
        <f>VLOOKUP(MID(P20,5,3),DATA!$H$2:$I$16,2,FALSE)</f>
        <v>11.0"</v>
      </c>
      <c r="T20" s="12" t="str">
        <f t="shared" si="1"/>
        <v>43</v>
      </c>
      <c r="U20" s="12" t="str">
        <f>VLOOKUP(MID(P20,10,3),DATA!$J$2:$L$16,2,FALSE)</f>
        <v>5x120</v>
      </c>
      <c r="V20" s="12">
        <f>VLOOKUP(MID(P20,10,3),DATA!$J$2:$L$16,3,FALSE)</f>
        <v>72.599999999999994</v>
      </c>
      <c r="W20" s="8" t="str">
        <f>VLOOKUP(MID(P20,3,1),DATA!$D$2:$E$16,2,FALSE)</f>
        <v>Low Offset</v>
      </c>
      <c r="Y20" s="9" t="s">
        <v>116</v>
      </c>
      <c r="AA20" s="8" t="s">
        <v>2</v>
      </c>
      <c r="AB20" s="8" t="s">
        <v>115</v>
      </c>
      <c r="AC20" s="8" t="s">
        <v>118</v>
      </c>
    </row>
    <row r="21" spans="1:29" x14ac:dyDescent="0.25">
      <c r="A21" s="8" t="s">
        <v>1885</v>
      </c>
      <c r="B21" s="8" t="s">
        <v>1884</v>
      </c>
      <c r="C21" s="59" t="str">
        <f>VLOOKUP(MID(E21,1,2),DATA!$B$2:$C$10,2,FALSE)</f>
        <v>FF10</v>
      </c>
      <c r="D21" s="8" t="str">
        <f>VLOOKUP(MID(E21,13,2),DATA!$M$2:$N$16,2,FALSE)</f>
        <v>Liquid Metal</v>
      </c>
      <c r="E21" s="66" t="s">
        <v>94</v>
      </c>
      <c r="F21" s="18" cm="1">
        <f t="array" ref="F21">SUMPRODUCT(1*('All Skus'!$C$2:$C$951=$E21),'All Skus'!$D$2:$D$951)</f>
        <v>25</v>
      </c>
      <c r="G21" s="12" t="str">
        <f>VLOOKUP(MID(E21,4,1),DATA!$F$2:$G$16,2,FALSE)</f>
        <v>20"</v>
      </c>
      <c r="H21" s="12" t="str">
        <f>VLOOKUP(MID(E21,5,3),DATA!$H$2:$I$16,2,FALSE)</f>
        <v>9.5"</v>
      </c>
      <c r="I21" s="12" t="str">
        <f t="shared" si="0"/>
        <v>20</v>
      </c>
      <c r="J21" s="12" t="str">
        <f>VLOOKUP(MID(E21,10,3),DATA!$J$2:$L$16,2,FALSE)</f>
        <v>5x120</v>
      </c>
      <c r="K21" s="12">
        <f>VLOOKUP(MID(E21,10,3),DATA!$J$2:$L$16,3,FALSE)</f>
        <v>72.599999999999994</v>
      </c>
      <c r="L21" s="8" t="str">
        <f>VLOOKUP(MID(E21,3,1),DATA!$D$2:$E$16,2,FALSE)</f>
        <v>Low Offset</v>
      </c>
      <c r="N21" s="9" t="s">
        <v>96</v>
      </c>
      <c r="O21" s="60" t="str">
        <f>VLOOKUP(MID(P21,1,2),DATA!$B$2:$C$10,2,FALSE)</f>
        <v>FF10</v>
      </c>
      <c r="P21" s="66" t="s">
        <v>95</v>
      </c>
      <c r="Q21" s="18" cm="1">
        <f t="array" ref="Q21">SUMPRODUCT(1*('All Skus'!$C$2:$C$951=$P21),'All Skus'!$D$2:$D$951)</f>
        <v>8</v>
      </c>
      <c r="R21" s="12" t="str">
        <f>VLOOKUP(MID(P21,4,1),DATA!$F$2:$G$16,2,FALSE)</f>
        <v>20"</v>
      </c>
      <c r="S21" s="12" t="str">
        <f>VLOOKUP(MID(P21,5,3),DATA!$H$2:$I$16,2,FALSE)</f>
        <v>11.0"</v>
      </c>
      <c r="T21" s="12" t="str">
        <f t="shared" si="1"/>
        <v>43</v>
      </c>
      <c r="U21" s="12" t="str">
        <f>VLOOKUP(MID(P21,10,3),DATA!$J$2:$L$16,2,FALSE)</f>
        <v>5x120</v>
      </c>
      <c r="V21" s="12">
        <f>VLOOKUP(MID(P21,10,3),DATA!$J$2:$L$16,3,FALSE)</f>
        <v>72.599999999999994</v>
      </c>
      <c r="W21" s="8" t="str">
        <f>VLOOKUP(MID(P21,3,1),DATA!$D$2:$E$16,2,FALSE)</f>
        <v>Low Offset</v>
      </c>
      <c r="Y21" s="9" t="s">
        <v>116</v>
      </c>
      <c r="AA21" s="8" t="s">
        <v>2</v>
      </c>
      <c r="AB21" s="8" t="s">
        <v>115</v>
      </c>
      <c r="AC21" s="8" t="s">
        <v>118</v>
      </c>
    </row>
    <row r="22" spans="1:29" x14ac:dyDescent="0.25">
      <c r="A22" s="8" t="s">
        <v>1885</v>
      </c>
      <c r="B22" s="8" t="s">
        <v>1884</v>
      </c>
      <c r="C22" s="59" t="str">
        <f>VLOOKUP(MID(E22,1,2),DATA!$B$2:$C$10,2,FALSE)</f>
        <v>FF11</v>
      </c>
      <c r="D22" s="8" t="str">
        <f>VLOOKUP(MID(E22,13,2),DATA!$M$2:$N$16,2,FALSE)</f>
        <v>Tarmac</v>
      </c>
      <c r="E22" s="66" t="s">
        <v>396</v>
      </c>
      <c r="F22" s="18" cm="1">
        <f t="array" ref="F22">SUMPRODUCT(1*('All Skus'!$C$2:$C$951=$E22),'All Skus'!$D$2:$D$951)</f>
        <v>20</v>
      </c>
      <c r="G22" s="12" t="str">
        <f>VLOOKUP(MID(E22,4,1),DATA!$F$2:$G$16,2,FALSE)</f>
        <v>20"</v>
      </c>
      <c r="H22" s="12" t="str">
        <f>VLOOKUP(MID(E22,5,3),DATA!$H$2:$I$16,2,FALSE)</f>
        <v>9.5"</v>
      </c>
      <c r="I22" s="12" t="str">
        <f t="shared" si="0"/>
        <v>20</v>
      </c>
      <c r="J22" s="12" t="str">
        <f>VLOOKUP(MID(E22,10,3),DATA!$J$2:$L$16,2,FALSE)</f>
        <v>5x120</v>
      </c>
      <c r="K22" s="12">
        <f>VLOOKUP(MID(E22,10,3),DATA!$J$2:$L$16,3,FALSE)</f>
        <v>72.599999999999994</v>
      </c>
      <c r="L22" s="8" t="str">
        <f>VLOOKUP(MID(E22,3,1),DATA!$D$2:$E$16,2,FALSE)</f>
        <v>Low Offset</v>
      </c>
      <c r="N22" s="9" t="s">
        <v>96</v>
      </c>
      <c r="O22" s="60" t="str">
        <f>VLOOKUP(MID(P22,1,2),DATA!$B$2:$C$10,2,FALSE)</f>
        <v>FF11</v>
      </c>
      <c r="P22" s="66" t="s">
        <v>404</v>
      </c>
      <c r="Q22" s="18" cm="1">
        <f t="array" ref="Q22">SUMPRODUCT(1*('All Skus'!$C$2:$C$951=$P22),'All Skus'!$D$2:$D$951)</f>
        <v>26</v>
      </c>
      <c r="R22" s="12" t="str">
        <f>VLOOKUP(MID(P22,4,1),DATA!$F$2:$G$16,2,FALSE)</f>
        <v>20"</v>
      </c>
      <c r="S22" s="12" t="str">
        <f>VLOOKUP(MID(P22,5,3),DATA!$H$2:$I$16,2,FALSE)</f>
        <v>11.0"</v>
      </c>
      <c r="T22" s="12" t="str">
        <f t="shared" si="1"/>
        <v>43</v>
      </c>
      <c r="U22" s="12" t="str">
        <f>VLOOKUP(MID(P22,10,3),DATA!$J$2:$L$16,2,FALSE)</f>
        <v>5x120</v>
      </c>
      <c r="V22" s="12">
        <f>VLOOKUP(MID(P22,10,3),DATA!$J$2:$L$16,3,FALSE)</f>
        <v>72.599999999999994</v>
      </c>
      <c r="W22" s="8" t="str">
        <f>VLOOKUP(MID(P22,3,1),DATA!$D$2:$E$16,2,FALSE)</f>
        <v>Low Offset</v>
      </c>
      <c r="Y22" s="9" t="s">
        <v>116</v>
      </c>
      <c r="AA22" s="8" t="s">
        <v>2</v>
      </c>
      <c r="AB22" s="8" t="s">
        <v>115</v>
      </c>
      <c r="AC22" s="8" t="s">
        <v>118</v>
      </c>
    </row>
    <row r="23" spans="1:29" x14ac:dyDescent="0.25">
      <c r="A23" s="8" t="s">
        <v>1885</v>
      </c>
      <c r="B23" s="8" t="s">
        <v>1884</v>
      </c>
      <c r="C23" s="59" t="str">
        <f>VLOOKUP(MID(E23,1,2),DATA!$B$2:$C$10,2,FALSE)</f>
        <v>FF11</v>
      </c>
      <c r="D23" s="8" t="str">
        <f>VLOOKUP(MID(E23,13,2),DATA!$M$2:$N$16,2,FALSE)</f>
        <v>Liquid Metal</v>
      </c>
      <c r="E23" s="66" t="s">
        <v>397</v>
      </c>
      <c r="F23" s="18" cm="1">
        <f t="array" ref="F23">SUMPRODUCT(1*('All Skus'!$C$2:$C$951=$E23),'All Skus'!$D$2:$D$951)</f>
        <v>29</v>
      </c>
      <c r="G23" s="12" t="str">
        <f>VLOOKUP(MID(E23,4,1),DATA!$F$2:$G$16,2,FALSE)</f>
        <v>20"</v>
      </c>
      <c r="H23" s="12" t="str">
        <f>VLOOKUP(MID(E23,5,3),DATA!$H$2:$I$16,2,FALSE)</f>
        <v>9.5"</v>
      </c>
      <c r="I23" s="12" t="str">
        <f t="shared" si="0"/>
        <v>20</v>
      </c>
      <c r="J23" s="12" t="str">
        <f>VLOOKUP(MID(E23,10,3),DATA!$J$2:$L$16,2,FALSE)</f>
        <v>5x120</v>
      </c>
      <c r="K23" s="12">
        <f>VLOOKUP(MID(E23,10,3),DATA!$J$2:$L$16,3,FALSE)</f>
        <v>72.599999999999994</v>
      </c>
      <c r="L23" s="8" t="str">
        <f>VLOOKUP(MID(E23,3,1),DATA!$D$2:$E$16,2,FALSE)</f>
        <v>Low Offset</v>
      </c>
      <c r="N23" s="9" t="s">
        <v>96</v>
      </c>
      <c r="O23" s="60" t="str">
        <f>VLOOKUP(MID(P23,1,2),DATA!$B$2:$C$10,2,FALSE)</f>
        <v>FF11</v>
      </c>
      <c r="P23" s="66" t="s">
        <v>405</v>
      </c>
      <c r="Q23" s="18" cm="1">
        <f t="array" ref="Q23">SUMPRODUCT(1*('All Skus'!$C$2:$C$951=$P23),'All Skus'!$D$2:$D$951)</f>
        <v>16</v>
      </c>
      <c r="R23" s="12" t="str">
        <f>VLOOKUP(MID(P23,4,1),DATA!$F$2:$G$16,2,FALSE)</f>
        <v>20"</v>
      </c>
      <c r="S23" s="12" t="str">
        <f>VLOOKUP(MID(P23,5,3),DATA!$H$2:$I$16,2,FALSE)</f>
        <v>11.0"</v>
      </c>
      <c r="T23" s="12" t="str">
        <f t="shared" si="1"/>
        <v>43</v>
      </c>
      <c r="U23" s="12" t="str">
        <f>VLOOKUP(MID(P23,10,3),DATA!$J$2:$L$16,2,FALSE)</f>
        <v>5x120</v>
      </c>
      <c r="V23" s="12">
        <f>VLOOKUP(MID(P23,10,3),DATA!$J$2:$L$16,3,FALSE)</f>
        <v>72.599999999999994</v>
      </c>
      <c r="W23" s="8" t="str">
        <f>VLOOKUP(MID(P23,3,1),DATA!$D$2:$E$16,2,FALSE)</f>
        <v>Low Offset</v>
      </c>
      <c r="Y23" s="9" t="s">
        <v>116</v>
      </c>
      <c r="AA23" s="8" t="s">
        <v>2</v>
      </c>
      <c r="AB23" s="8" t="s">
        <v>115</v>
      </c>
      <c r="AC23" s="8" t="s">
        <v>118</v>
      </c>
    </row>
    <row r="24" spans="1:29" x14ac:dyDescent="0.25">
      <c r="A24" s="68" t="s">
        <v>193</v>
      </c>
      <c r="B24" s="68" t="s">
        <v>175</v>
      </c>
      <c r="C24" s="59" t="str">
        <f>VLOOKUP(MID(E24,1,2),DATA!$B$2:$C$10,2,FALSE)</f>
        <v>FF04</v>
      </c>
      <c r="D24" s="68" t="str">
        <f>VLOOKUP(MID(E24,13,2),DATA!$M$2:$N$16,2,FALSE)</f>
        <v>Liquid Metal</v>
      </c>
      <c r="E24" s="66" t="s">
        <v>324</v>
      </c>
      <c r="F24" s="18" cm="1">
        <f t="array" ref="F24">SUMPRODUCT(1*('All Skus'!$C$2:$C$951=$E24),'All Skus'!$D$2:$D$951)</f>
        <v>2</v>
      </c>
      <c r="G24" s="12" t="str">
        <f>VLOOKUP(MID(E24,4,1),DATA!$F$2:$G$16,2,FALSE)</f>
        <v>20"</v>
      </c>
      <c r="H24" s="12" t="str">
        <f>VLOOKUP(MID(E24,5,3),DATA!$H$2:$I$16,2,FALSE)</f>
        <v>9.0"</v>
      </c>
      <c r="I24" s="12" t="str">
        <f t="shared" si="0"/>
        <v>25</v>
      </c>
      <c r="J24" s="12" t="str">
        <f>VLOOKUP(MID(E24,10,3),DATA!$J$2:$L$16,2,FALSE)</f>
        <v>5x120</v>
      </c>
      <c r="K24" s="12">
        <f>VLOOKUP(MID(E24,10,3),DATA!$J$2:$L$16,3,FALSE)</f>
        <v>72.599999999999994</v>
      </c>
      <c r="L24" s="68" t="str">
        <f>VLOOKUP(MID(E24,3,1),DATA!$D$2:$E$16,2,FALSE)</f>
        <v>Medium Offset</v>
      </c>
      <c r="M24" s="8">
        <v>24.2</v>
      </c>
      <c r="N24" s="9" t="s">
        <v>43</v>
      </c>
      <c r="O24" s="60" t="str">
        <f>VLOOKUP(MID(P24,1,2),DATA!$B$2:$C$10,2,FALSE)</f>
        <v>FF04</v>
      </c>
      <c r="P24" s="66" t="s">
        <v>341</v>
      </c>
      <c r="Q24" s="18" cm="1">
        <f t="array" ref="Q24">SUMPRODUCT(1*('All Skus'!$C$2:$C$951=$P24),'All Skus'!$D$2:$D$951)</f>
        <v>27</v>
      </c>
      <c r="R24" s="12" t="str">
        <f>VLOOKUP(MID(P24,4,1),DATA!$F$2:$G$16,2,FALSE)</f>
        <v>20"</v>
      </c>
      <c r="S24" s="12" t="str">
        <f>VLOOKUP(MID(P24,5,3),DATA!$H$2:$I$16,2,FALSE)</f>
        <v>9.5"</v>
      </c>
      <c r="T24" s="12" t="str">
        <f t="shared" si="1"/>
        <v>42</v>
      </c>
      <c r="U24" s="12" t="str">
        <f>VLOOKUP(MID(P24,10,3),DATA!$J$2:$L$16,2,FALSE)</f>
        <v>5x120</v>
      </c>
      <c r="V24" s="12">
        <f>VLOOKUP(MID(P24,10,3),DATA!$J$2:$L$16,3,FALSE)</f>
        <v>72.599999999999994</v>
      </c>
      <c r="W24" s="68" t="str">
        <f>VLOOKUP(MID(P24,3,1),DATA!$D$2:$E$16,2,FALSE)</f>
        <v>Medium Offset</v>
      </c>
      <c r="X24" s="8">
        <v>24</v>
      </c>
      <c r="Y24" s="9" t="s">
        <v>46</v>
      </c>
      <c r="Z24" s="8" t="s">
        <v>2042</v>
      </c>
      <c r="AC24" s="8" t="s">
        <v>1808</v>
      </c>
    </row>
  </sheetData>
  <autoFilter ref="A1:AC24" xr:uid="{C44F9C50-E3FF-4748-806C-A89FD0007B33}"/>
  <conditionalFormatting sqref="F1:F1048576 Q1:Q1048576">
    <cfRule type="cellIs" dxfId="217" priority="4" operator="lessThan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633ED-943C-4D47-AA0C-3EE670F4A909}">
  <sheetPr codeName="Sheet18"/>
  <dimension ref="A1:AC17"/>
  <sheetViews>
    <sheetView workbookViewId="0"/>
  </sheetViews>
  <sheetFormatPr defaultRowHeight="15" x14ac:dyDescent="0.25"/>
  <cols>
    <col min="1" max="1" width="17.42578125" bestFit="1" customWidth="1"/>
    <col min="2" max="2" width="9.7109375" bestFit="1" customWidth="1"/>
    <col min="3" max="3" width="8.140625" bestFit="1" customWidth="1"/>
    <col min="4" max="4" width="12" bestFit="1" customWidth="1"/>
    <col min="5" max="5" width="16.85546875" bestFit="1" customWidth="1"/>
    <col min="6" max="6" width="6.85546875" bestFit="1" customWidth="1"/>
    <col min="7" max="7" width="6.42578125" bestFit="1" customWidth="1"/>
    <col min="8" max="8" width="9.42578125" bestFit="1" customWidth="1"/>
    <col min="9" max="9" width="9.140625" bestFit="1" customWidth="1"/>
    <col min="10" max="10" width="7.140625" bestFit="1" customWidth="1"/>
    <col min="11" max="11" width="7.28515625" bestFit="1" customWidth="1"/>
    <col min="12" max="12" width="14.5703125" bestFit="1" customWidth="1"/>
    <col min="13" max="13" width="10.42578125" bestFit="1" customWidth="1"/>
    <col min="14" max="14" width="12.140625" bestFit="1" customWidth="1"/>
    <col min="15" max="15" width="8.140625" bestFit="1" customWidth="1"/>
    <col min="16" max="16" width="16.85546875" bestFit="1" customWidth="1"/>
    <col min="17" max="17" width="6.85546875" bestFit="1" customWidth="1"/>
    <col min="18" max="18" width="6.42578125" bestFit="1" customWidth="1"/>
    <col min="19" max="19" width="9.42578125" bestFit="1" customWidth="1"/>
    <col min="20" max="20" width="9.140625" bestFit="1" customWidth="1"/>
    <col min="21" max="21" width="7.140625" bestFit="1" customWidth="1"/>
    <col min="22" max="22" width="7.28515625" bestFit="1" customWidth="1"/>
    <col min="23" max="23" width="14.5703125" bestFit="1" customWidth="1"/>
    <col min="24" max="24" width="10.42578125" bestFit="1" customWidth="1"/>
    <col min="25" max="25" width="12.140625" bestFit="1" customWidth="1"/>
    <col min="26" max="26" width="9" bestFit="1" customWidth="1"/>
    <col min="27" max="27" width="7.5703125" bestFit="1" customWidth="1"/>
    <col min="28" max="28" width="20.28515625" bestFit="1" customWidth="1"/>
    <col min="29" max="29" width="12.140625" bestFit="1" customWidth="1"/>
  </cols>
  <sheetData>
    <row r="1" spans="1:29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68" t="s">
        <v>2110</v>
      </c>
      <c r="B2" s="68" t="s">
        <v>2000</v>
      </c>
      <c r="C2" s="59" t="str">
        <f>VLOOKUP(MID(E2,1,2),DATA!$B$2:$C$10,2,FALSE)</f>
        <v>FF10</v>
      </c>
      <c r="D2" s="68" t="str">
        <f>VLOOKUP(MID(E2,13,2),DATA!$M$2:$N$16,2,FALSE)</f>
        <v>Liquid Metal</v>
      </c>
      <c r="E2" s="66" t="s">
        <v>1384</v>
      </c>
      <c r="F2" s="18" cm="1">
        <f t="array" ref="F2">SUMPRODUCT(1*('All Skus'!$C$2:$C$951=$E2),'All Skus'!$D$2:$D$951)</f>
        <v>0</v>
      </c>
      <c r="G2" s="12" t="str">
        <f>VLOOKUP(MID(E2,4,1),DATA!$F$2:$G$16,2,FALSE)</f>
        <v>22"</v>
      </c>
      <c r="H2" s="12" t="str">
        <f>VLOOKUP(MID(E2,5,3),DATA!$H$2:$I$16,2,FALSE)</f>
        <v>10.5"</v>
      </c>
      <c r="I2" s="12" t="str">
        <f t="shared" ref="I2:I6" si="0">MID(E2,8,2)</f>
        <v>35</v>
      </c>
      <c r="J2" s="12" t="str">
        <f>VLOOKUP(MID(E2,10,3),DATA!$J$2:$L$16,2,FALSE)</f>
        <v>5x120</v>
      </c>
      <c r="K2" s="12">
        <f>VLOOKUP(MID(E2,10,3),DATA!$J$2:$L$16,3,FALSE)</f>
        <v>74.099999999999994</v>
      </c>
      <c r="L2" s="68" t="str">
        <f>VLOOKUP(MID(E2,3,1),DATA!$D$2:$E$16,2,FALSE)</f>
        <v>Medium Offset</v>
      </c>
      <c r="M2" s="68"/>
      <c r="N2" s="9" t="s">
        <v>2133</v>
      </c>
      <c r="O2" s="60" t="str">
        <f>VLOOKUP(MID(P2,1,2),DATA!$B$2:$C$10,2,FALSE)</f>
        <v>FF10</v>
      </c>
      <c r="P2" s="66" t="s">
        <v>1384</v>
      </c>
      <c r="Q2" s="18" cm="1">
        <f t="array" ref="Q2">SUMPRODUCT(1*('All Skus'!$C$2:$C$951=$P2),'All Skus'!$D$2:$D$951)</f>
        <v>0</v>
      </c>
      <c r="R2" s="12" t="str">
        <f>VLOOKUP(MID(P2,4,1),DATA!$F$2:$G$16,2,FALSE)</f>
        <v>22"</v>
      </c>
      <c r="S2" s="12" t="str">
        <f>VLOOKUP(MID(P2,5,3),DATA!$H$2:$I$16,2,FALSE)</f>
        <v>10.5"</v>
      </c>
      <c r="T2" s="12" t="str">
        <f t="shared" ref="T2:T6" si="1">MID(P2,8,2)</f>
        <v>35</v>
      </c>
      <c r="U2" s="12" t="str">
        <f>VLOOKUP(MID(P2,10,3),DATA!$J$2:$L$16,2,FALSE)</f>
        <v>5x120</v>
      </c>
      <c r="V2" s="12">
        <f>VLOOKUP(MID(P2,10,3),DATA!$J$2:$L$16,3,FALSE)</f>
        <v>74.099999999999994</v>
      </c>
      <c r="W2" s="68" t="str">
        <f>VLOOKUP(MID(P2,3,1),DATA!$D$2:$E$16,2,FALSE)</f>
        <v>Medium Offset</v>
      </c>
      <c r="X2" s="68"/>
      <c r="Y2" s="9" t="s">
        <v>2133</v>
      </c>
      <c r="Z2" s="68"/>
      <c r="AA2" s="68"/>
      <c r="AB2" s="68"/>
      <c r="AC2" s="68"/>
    </row>
    <row r="3" spans="1:29" x14ac:dyDescent="0.25">
      <c r="A3" s="68" t="s">
        <v>2110</v>
      </c>
      <c r="B3" s="68" t="s">
        <v>2000</v>
      </c>
      <c r="C3" s="59" t="str">
        <f>VLOOKUP(MID(E3,1,2),DATA!$B$2:$C$10,2,FALSE)</f>
        <v>FF10</v>
      </c>
      <c r="D3" s="68" t="str">
        <f>VLOOKUP(MID(E3,13,2),DATA!$M$2:$N$16,2,FALSE)</f>
        <v>Tarmac</v>
      </c>
      <c r="E3" s="66" t="s">
        <v>1388</v>
      </c>
      <c r="F3" s="18" cm="1">
        <f t="array" ref="F3">SUMPRODUCT(1*('All Skus'!$C$2:$C$951=$E3),'All Skus'!$D$2:$D$951)</f>
        <v>-25</v>
      </c>
      <c r="G3" s="12" t="str">
        <f>VLOOKUP(MID(E3,4,1),DATA!$F$2:$G$16,2,FALSE)</f>
        <v>22"</v>
      </c>
      <c r="H3" s="12" t="str">
        <f>VLOOKUP(MID(E3,5,3),DATA!$H$2:$I$16,2,FALSE)</f>
        <v>10.5"</v>
      </c>
      <c r="I3" s="12" t="str">
        <f t="shared" si="0"/>
        <v>35</v>
      </c>
      <c r="J3" s="12" t="str">
        <f>VLOOKUP(MID(E3,10,3),DATA!$J$2:$L$16,2,FALSE)</f>
        <v>5x120</v>
      </c>
      <c r="K3" s="12">
        <f>VLOOKUP(MID(E3,10,3),DATA!$J$2:$L$16,3,FALSE)</f>
        <v>74.099999999999994</v>
      </c>
      <c r="L3" s="68" t="str">
        <f>VLOOKUP(MID(E3,3,1),DATA!$D$2:$E$16,2,FALSE)</f>
        <v>Medium Offset</v>
      </c>
      <c r="N3" s="9" t="s">
        <v>2133</v>
      </c>
      <c r="O3" s="60" t="str">
        <f>VLOOKUP(MID(P3,1,2),DATA!$B$2:$C$10,2,FALSE)</f>
        <v>FF10</v>
      </c>
      <c r="P3" s="66" t="s">
        <v>1388</v>
      </c>
      <c r="Q3" s="18" cm="1">
        <f t="array" ref="Q3">SUMPRODUCT(1*('All Skus'!$C$2:$C$951=$P3),'All Skus'!$D$2:$D$951)</f>
        <v>-25</v>
      </c>
      <c r="R3" s="12" t="str">
        <f>VLOOKUP(MID(P3,4,1),DATA!$F$2:$G$16,2,FALSE)</f>
        <v>22"</v>
      </c>
      <c r="S3" s="12" t="str">
        <f>VLOOKUP(MID(P3,5,3),DATA!$H$2:$I$16,2,FALSE)</f>
        <v>10.5"</v>
      </c>
      <c r="T3" s="12" t="str">
        <f t="shared" si="1"/>
        <v>35</v>
      </c>
      <c r="U3" s="12" t="str">
        <f>VLOOKUP(MID(P3,10,3),DATA!$J$2:$L$16,2,FALSE)</f>
        <v>5x120</v>
      </c>
      <c r="V3" s="12">
        <f>VLOOKUP(MID(P3,10,3),DATA!$J$2:$L$16,3,FALSE)</f>
        <v>74.099999999999994</v>
      </c>
      <c r="W3" s="68" t="str">
        <f>VLOOKUP(MID(P3,3,1),DATA!$D$2:$E$16,2,FALSE)</f>
        <v>Medium Offset</v>
      </c>
      <c r="Y3" s="9" t="s">
        <v>2133</v>
      </c>
    </row>
    <row r="4" spans="1:29" x14ac:dyDescent="0.25">
      <c r="A4" s="68" t="s">
        <v>2110</v>
      </c>
      <c r="B4" s="68" t="s">
        <v>2000</v>
      </c>
      <c r="C4" s="59" t="str">
        <f>VLOOKUP(MID(E4,1,2),DATA!$B$2:$C$10,2,FALSE)</f>
        <v>FF11</v>
      </c>
      <c r="D4" s="68" t="str">
        <f>VLOOKUP(MID(E4,13,2),DATA!$M$2:$N$16,2,FALSE)</f>
        <v>Liquid Metal</v>
      </c>
      <c r="E4" s="66" t="s">
        <v>1504</v>
      </c>
      <c r="F4" s="18" cm="1">
        <f t="array" ref="F4">SUMPRODUCT(1*('All Skus'!$C$2:$C$951=$E4),'All Skus'!$D$2:$D$951)</f>
        <v>45</v>
      </c>
      <c r="G4" s="12" t="str">
        <f>VLOOKUP(MID(E4,4,1),DATA!$F$2:$G$16,2,FALSE)</f>
        <v>22"</v>
      </c>
      <c r="H4" s="12" t="str">
        <f>VLOOKUP(MID(E4,5,3),DATA!$H$2:$I$16,2,FALSE)</f>
        <v>10.5"</v>
      </c>
      <c r="I4" s="12" t="str">
        <f t="shared" si="0"/>
        <v>35</v>
      </c>
      <c r="J4" s="12" t="str">
        <f>VLOOKUP(MID(E4,10,3),DATA!$J$2:$L$16,2,FALSE)</f>
        <v>5x120</v>
      </c>
      <c r="K4" s="12">
        <f>VLOOKUP(MID(E4,10,3),DATA!$J$2:$L$16,3,FALSE)</f>
        <v>74.099999999999994</v>
      </c>
      <c r="L4" s="68" t="str">
        <f>VLOOKUP(MID(E4,3,1),DATA!$D$2:$E$16,2,FALSE)</f>
        <v>Medium Offset</v>
      </c>
      <c r="N4" s="9" t="s">
        <v>2133</v>
      </c>
      <c r="O4" s="60" t="str">
        <f>VLOOKUP(MID(P4,1,2),DATA!$B$2:$C$10,2,FALSE)</f>
        <v>FF11</v>
      </c>
      <c r="P4" s="66" t="s">
        <v>1504</v>
      </c>
      <c r="Q4" s="18" cm="1">
        <f t="array" ref="Q4">SUMPRODUCT(1*('All Skus'!$C$2:$C$951=$P4),'All Skus'!$D$2:$D$951)</f>
        <v>45</v>
      </c>
      <c r="R4" s="12" t="str">
        <f>VLOOKUP(MID(P4,4,1),DATA!$F$2:$G$16,2,FALSE)</f>
        <v>22"</v>
      </c>
      <c r="S4" s="12" t="str">
        <f>VLOOKUP(MID(P4,5,3),DATA!$H$2:$I$16,2,FALSE)</f>
        <v>10.5"</v>
      </c>
      <c r="T4" s="12" t="str">
        <f t="shared" si="1"/>
        <v>35</v>
      </c>
      <c r="U4" s="12" t="str">
        <f>VLOOKUP(MID(P4,10,3),DATA!$J$2:$L$16,2,FALSE)</f>
        <v>5x120</v>
      </c>
      <c r="V4" s="12">
        <f>VLOOKUP(MID(P4,10,3),DATA!$J$2:$L$16,3,FALSE)</f>
        <v>74.099999999999994</v>
      </c>
      <c r="W4" s="68" t="str">
        <f>VLOOKUP(MID(P4,3,1),DATA!$D$2:$E$16,2,FALSE)</f>
        <v>Medium Offset</v>
      </c>
      <c r="Y4" s="9" t="s">
        <v>2133</v>
      </c>
    </row>
    <row r="5" spans="1:29" x14ac:dyDescent="0.25">
      <c r="A5" s="68" t="s">
        <v>2110</v>
      </c>
      <c r="B5" s="68" t="s">
        <v>2000</v>
      </c>
      <c r="C5" s="59" t="str">
        <f>VLOOKUP(MID(E5,1,2),DATA!$B$2:$C$10,2,FALSE)</f>
        <v>FF11</v>
      </c>
      <c r="D5" s="68" t="str">
        <f>VLOOKUP(MID(E5,13,2),DATA!$M$2:$N$16,2,FALSE)</f>
        <v>Raw</v>
      </c>
      <c r="E5" s="66" t="s">
        <v>1506</v>
      </c>
      <c r="F5" s="18" cm="1">
        <f t="array" ref="F5">SUMPRODUCT(1*('All Skus'!$C$2:$C$951=$E5),'All Skus'!$D$2:$D$951)</f>
        <v>9</v>
      </c>
      <c r="G5" s="12" t="str">
        <f>VLOOKUP(MID(E5,4,1),DATA!$F$2:$G$16,2,FALSE)</f>
        <v>22"</v>
      </c>
      <c r="H5" s="12" t="str">
        <f>VLOOKUP(MID(E5,5,3),DATA!$H$2:$I$16,2,FALSE)</f>
        <v>10.5"</v>
      </c>
      <c r="I5" s="12" t="str">
        <f t="shared" si="0"/>
        <v>35</v>
      </c>
      <c r="J5" s="12" t="str">
        <f>VLOOKUP(MID(E5,10,3),DATA!$J$2:$L$16,2,FALSE)</f>
        <v>5x120</v>
      </c>
      <c r="K5" s="12">
        <f>VLOOKUP(MID(E5,10,3),DATA!$J$2:$L$16,3,FALSE)</f>
        <v>74.099999999999994</v>
      </c>
      <c r="L5" s="68" t="str">
        <f>VLOOKUP(MID(E5,3,1),DATA!$D$2:$E$16,2,FALSE)</f>
        <v>Medium Offset</v>
      </c>
      <c r="N5" s="9" t="s">
        <v>2133</v>
      </c>
      <c r="O5" s="60" t="str">
        <f>VLOOKUP(MID(P5,1,2),DATA!$B$2:$C$10,2,FALSE)</f>
        <v>FF11</v>
      </c>
      <c r="P5" s="66" t="s">
        <v>1506</v>
      </c>
      <c r="Q5" s="18" cm="1">
        <f t="array" ref="Q5">SUMPRODUCT(1*('All Skus'!$C$2:$C$951=$P5),'All Skus'!$D$2:$D$951)</f>
        <v>9</v>
      </c>
      <c r="R5" s="12" t="str">
        <f>VLOOKUP(MID(P5,4,1),DATA!$F$2:$G$16,2,FALSE)</f>
        <v>22"</v>
      </c>
      <c r="S5" s="12" t="str">
        <f>VLOOKUP(MID(P5,5,3),DATA!$H$2:$I$16,2,FALSE)</f>
        <v>10.5"</v>
      </c>
      <c r="T5" s="12" t="str">
        <f t="shared" si="1"/>
        <v>35</v>
      </c>
      <c r="U5" s="12" t="str">
        <f>VLOOKUP(MID(P5,10,3),DATA!$J$2:$L$16,2,FALSE)</f>
        <v>5x120</v>
      </c>
      <c r="V5" s="12">
        <f>VLOOKUP(MID(P5,10,3),DATA!$J$2:$L$16,3,FALSE)</f>
        <v>74.099999999999994</v>
      </c>
      <c r="W5" s="68" t="str">
        <f>VLOOKUP(MID(P5,3,1),DATA!$D$2:$E$16,2,FALSE)</f>
        <v>Medium Offset</v>
      </c>
      <c r="Y5" s="9" t="s">
        <v>2133</v>
      </c>
    </row>
    <row r="6" spans="1:29" x14ac:dyDescent="0.25">
      <c r="A6" s="68" t="s">
        <v>2110</v>
      </c>
      <c r="B6" s="68" t="s">
        <v>2000</v>
      </c>
      <c r="C6" s="59" t="str">
        <f>VLOOKUP(MID(E6,1,2),DATA!$B$2:$C$10,2,FALSE)</f>
        <v>FF11</v>
      </c>
      <c r="D6" s="68" t="str">
        <f>VLOOKUP(MID(E6,13,2),DATA!$M$2:$N$16,2,FALSE)</f>
        <v>Tarmac</v>
      </c>
      <c r="E6" s="66" t="s">
        <v>1508</v>
      </c>
      <c r="F6" s="18" cm="1">
        <f t="array" ref="F6">SUMPRODUCT(1*('All Skus'!$C$2:$C$951=$E6),'All Skus'!$D$2:$D$951)</f>
        <v>18</v>
      </c>
      <c r="G6" s="12" t="str">
        <f>VLOOKUP(MID(E6,4,1),DATA!$F$2:$G$16,2,FALSE)</f>
        <v>22"</v>
      </c>
      <c r="H6" s="12" t="str">
        <f>VLOOKUP(MID(E6,5,3),DATA!$H$2:$I$16,2,FALSE)</f>
        <v>10.5"</v>
      </c>
      <c r="I6" s="12" t="str">
        <f t="shared" si="0"/>
        <v>35</v>
      </c>
      <c r="J6" s="12" t="str">
        <f>VLOOKUP(MID(E6,10,3),DATA!$J$2:$L$16,2,FALSE)</f>
        <v>5x120</v>
      </c>
      <c r="K6" s="12">
        <f>VLOOKUP(MID(E6,10,3),DATA!$J$2:$L$16,3,FALSE)</f>
        <v>74.099999999999994</v>
      </c>
      <c r="L6" s="68" t="str">
        <f>VLOOKUP(MID(E6,3,1),DATA!$D$2:$E$16,2,FALSE)</f>
        <v>Medium Offset</v>
      </c>
      <c r="N6" s="9" t="s">
        <v>2133</v>
      </c>
      <c r="O6" s="60" t="str">
        <f>VLOOKUP(MID(P6,1,2),DATA!$B$2:$C$10,2,FALSE)</f>
        <v>FF11</v>
      </c>
      <c r="P6" s="66" t="s">
        <v>1508</v>
      </c>
      <c r="Q6" s="18" cm="1">
        <f t="array" ref="Q6">SUMPRODUCT(1*('All Skus'!$C$2:$C$951=$P6),'All Skus'!$D$2:$D$951)</f>
        <v>18</v>
      </c>
      <c r="R6" s="12" t="str">
        <f>VLOOKUP(MID(P6,4,1),DATA!$F$2:$G$16,2,FALSE)</f>
        <v>22"</v>
      </c>
      <c r="S6" s="12" t="str">
        <f>VLOOKUP(MID(P6,5,3),DATA!$H$2:$I$16,2,FALSE)</f>
        <v>10.5"</v>
      </c>
      <c r="T6" s="12" t="str">
        <f t="shared" si="1"/>
        <v>35</v>
      </c>
      <c r="U6" s="12" t="str">
        <f>VLOOKUP(MID(P6,10,3),DATA!$J$2:$L$16,2,FALSE)</f>
        <v>5x120</v>
      </c>
      <c r="V6" s="12">
        <f>VLOOKUP(MID(P6,10,3),DATA!$J$2:$L$16,3,FALSE)</f>
        <v>74.099999999999994</v>
      </c>
      <c r="W6" s="68" t="str">
        <f>VLOOKUP(MID(P6,3,1),DATA!$D$2:$E$16,2,FALSE)</f>
        <v>Medium Offset</v>
      </c>
      <c r="Y6" s="9" t="s">
        <v>2133</v>
      </c>
    </row>
    <row r="7" spans="1:29" x14ac:dyDescent="0.25">
      <c r="A7" s="31" t="s">
        <v>2118</v>
      </c>
      <c r="B7" s="68" t="s">
        <v>2000</v>
      </c>
      <c r="C7" s="59" t="str">
        <f>VLOOKUP(MID(E7,1,2),DATA!$B$2:$C$10,2,FALSE)</f>
        <v>FF10</v>
      </c>
      <c r="D7" s="68" t="str">
        <f>VLOOKUP(MID(E7,13,2),DATA!$M$2:$N$16,2,FALSE)</f>
        <v>Liquid Metal</v>
      </c>
      <c r="E7" s="66" t="s">
        <v>1384</v>
      </c>
      <c r="F7" s="18" cm="1">
        <f t="array" ref="F7">SUMPRODUCT(1*('All Skus'!$C$2:$C$951=$E7),'All Skus'!$D$2:$D$951)</f>
        <v>0</v>
      </c>
      <c r="G7" s="12" t="str">
        <f>VLOOKUP(MID(E7,4,1),DATA!$F$2:$G$16,2,FALSE)</f>
        <v>22"</v>
      </c>
      <c r="H7" s="12" t="str">
        <f>VLOOKUP(MID(E7,5,3),DATA!$H$2:$I$16,2,FALSE)</f>
        <v>10.5"</v>
      </c>
      <c r="I7" s="12" t="str">
        <f t="shared" ref="I7:I11" si="2">MID(E7,8,2)</f>
        <v>35</v>
      </c>
      <c r="J7" s="12" t="str">
        <f>VLOOKUP(MID(E7,10,3),DATA!$J$2:$L$16,2,FALSE)</f>
        <v>5x120</v>
      </c>
      <c r="K7" s="12">
        <f>VLOOKUP(MID(E7,10,3),DATA!$J$2:$L$16,3,FALSE)</f>
        <v>74.099999999999994</v>
      </c>
      <c r="L7" s="68" t="str">
        <f>VLOOKUP(MID(E7,3,1),DATA!$D$2:$E$16,2,FALSE)</f>
        <v>Medium Offset</v>
      </c>
      <c r="N7" s="9" t="s">
        <v>2133</v>
      </c>
      <c r="O7" s="60" t="str">
        <f>VLOOKUP(MID(P7,1,2),DATA!$B$2:$C$10,2,FALSE)</f>
        <v>FF10</v>
      </c>
      <c r="P7" s="66" t="s">
        <v>1384</v>
      </c>
      <c r="Q7" s="18" cm="1">
        <f t="array" ref="Q7">SUMPRODUCT(1*('All Skus'!$C$2:$C$951=$P7),'All Skus'!$D$2:$D$951)</f>
        <v>0</v>
      </c>
      <c r="R7" s="12" t="str">
        <f>VLOOKUP(MID(P7,4,1),DATA!$F$2:$G$16,2,FALSE)</f>
        <v>22"</v>
      </c>
      <c r="S7" s="12" t="str">
        <f>VLOOKUP(MID(P7,5,3),DATA!$H$2:$I$16,2,FALSE)</f>
        <v>10.5"</v>
      </c>
      <c r="T7" s="12" t="str">
        <f t="shared" ref="T7:T11" si="3">MID(P7,8,2)</f>
        <v>35</v>
      </c>
      <c r="U7" s="12" t="str">
        <f>VLOOKUP(MID(P7,10,3),DATA!$J$2:$L$16,2,FALSE)</f>
        <v>5x120</v>
      </c>
      <c r="V7" s="12">
        <f>VLOOKUP(MID(P7,10,3),DATA!$J$2:$L$16,3,FALSE)</f>
        <v>74.099999999999994</v>
      </c>
      <c r="W7" s="68" t="str">
        <f>VLOOKUP(MID(P7,3,1),DATA!$D$2:$E$16,2,FALSE)</f>
        <v>Medium Offset</v>
      </c>
      <c r="Y7" s="9" t="s">
        <v>2133</v>
      </c>
    </row>
    <row r="8" spans="1:29" x14ac:dyDescent="0.25">
      <c r="A8" s="31" t="s">
        <v>2118</v>
      </c>
      <c r="B8" s="68" t="s">
        <v>2000</v>
      </c>
      <c r="C8" s="59" t="str">
        <f>VLOOKUP(MID(E8,1,2),DATA!$B$2:$C$10,2,FALSE)</f>
        <v>FF10</v>
      </c>
      <c r="D8" s="68" t="str">
        <f>VLOOKUP(MID(E8,13,2),DATA!$M$2:$N$16,2,FALSE)</f>
        <v>Tarmac</v>
      </c>
      <c r="E8" s="66" t="s">
        <v>1388</v>
      </c>
      <c r="F8" s="18" cm="1">
        <f t="array" ref="F8">SUMPRODUCT(1*('All Skus'!$C$2:$C$951=$E8),'All Skus'!$D$2:$D$951)</f>
        <v>-25</v>
      </c>
      <c r="G8" s="12" t="str">
        <f>VLOOKUP(MID(E8,4,1),DATA!$F$2:$G$16,2,FALSE)</f>
        <v>22"</v>
      </c>
      <c r="H8" s="12" t="str">
        <f>VLOOKUP(MID(E8,5,3),DATA!$H$2:$I$16,2,FALSE)</f>
        <v>10.5"</v>
      </c>
      <c r="I8" s="12" t="str">
        <f t="shared" si="2"/>
        <v>35</v>
      </c>
      <c r="J8" s="12" t="str">
        <f>VLOOKUP(MID(E8,10,3),DATA!$J$2:$L$16,2,FALSE)</f>
        <v>5x120</v>
      </c>
      <c r="K8" s="12">
        <f>VLOOKUP(MID(E8,10,3),DATA!$J$2:$L$16,3,FALSE)</f>
        <v>74.099999999999994</v>
      </c>
      <c r="L8" s="68" t="str">
        <f>VLOOKUP(MID(E8,3,1),DATA!$D$2:$E$16,2,FALSE)</f>
        <v>Medium Offset</v>
      </c>
      <c r="N8" s="9" t="s">
        <v>2133</v>
      </c>
      <c r="O8" s="60" t="str">
        <f>VLOOKUP(MID(P8,1,2),DATA!$B$2:$C$10,2,FALSE)</f>
        <v>FF10</v>
      </c>
      <c r="P8" s="66" t="s">
        <v>1388</v>
      </c>
      <c r="Q8" s="18" cm="1">
        <f t="array" ref="Q8">SUMPRODUCT(1*('All Skus'!$C$2:$C$951=$P8),'All Skus'!$D$2:$D$951)</f>
        <v>-25</v>
      </c>
      <c r="R8" s="12" t="str">
        <f>VLOOKUP(MID(P8,4,1),DATA!$F$2:$G$16,2,FALSE)</f>
        <v>22"</v>
      </c>
      <c r="S8" s="12" t="str">
        <f>VLOOKUP(MID(P8,5,3),DATA!$H$2:$I$16,2,FALSE)</f>
        <v>10.5"</v>
      </c>
      <c r="T8" s="12" t="str">
        <f t="shared" si="3"/>
        <v>35</v>
      </c>
      <c r="U8" s="12" t="str">
        <f>VLOOKUP(MID(P8,10,3),DATA!$J$2:$L$16,2,FALSE)</f>
        <v>5x120</v>
      </c>
      <c r="V8" s="12">
        <f>VLOOKUP(MID(P8,10,3),DATA!$J$2:$L$16,3,FALSE)</f>
        <v>74.099999999999994</v>
      </c>
      <c r="W8" s="68" t="str">
        <f>VLOOKUP(MID(P8,3,1),DATA!$D$2:$E$16,2,FALSE)</f>
        <v>Medium Offset</v>
      </c>
      <c r="Y8" s="9" t="s">
        <v>2133</v>
      </c>
    </row>
    <row r="9" spans="1:29" x14ac:dyDescent="0.25">
      <c r="A9" s="31" t="s">
        <v>2118</v>
      </c>
      <c r="B9" s="68" t="s">
        <v>2000</v>
      </c>
      <c r="C9" s="59" t="str">
        <f>VLOOKUP(MID(E9,1,2),DATA!$B$2:$C$10,2,FALSE)</f>
        <v>FF11</v>
      </c>
      <c r="D9" s="68" t="str">
        <f>VLOOKUP(MID(E9,13,2),DATA!$M$2:$N$16,2,FALSE)</f>
        <v>Liquid Metal</v>
      </c>
      <c r="E9" s="66" t="s">
        <v>1504</v>
      </c>
      <c r="F9" s="18" cm="1">
        <f t="array" ref="F9">SUMPRODUCT(1*('All Skus'!$C$2:$C$951=$E9),'All Skus'!$D$2:$D$951)</f>
        <v>45</v>
      </c>
      <c r="G9" s="12" t="str">
        <f>VLOOKUP(MID(E9,4,1),DATA!$F$2:$G$16,2,FALSE)</f>
        <v>22"</v>
      </c>
      <c r="H9" s="12" t="str">
        <f>VLOOKUP(MID(E9,5,3),DATA!$H$2:$I$16,2,FALSE)</f>
        <v>10.5"</v>
      </c>
      <c r="I9" s="12" t="str">
        <f t="shared" si="2"/>
        <v>35</v>
      </c>
      <c r="J9" s="12" t="str">
        <f>VLOOKUP(MID(E9,10,3),DATA!$J$2:$L$16,2,FALSE)</f>
        <v>5x120</v>
      </c>
      <c r="K9" s="12">
        <f>VLOOKUP(MID(E9,10,3),DATA!$J$2:$L$16,3,FALSE)</f>
        <v>74.099999999999994</v>
      </c>
      <c r="L9" s="68" t="str">
        <f>VLOOKUP(MID(E9,3,1),DATA!$D$2:$E$16,2,FALSE)</f>
        <v>Medium Offset</v>
      </c>
      <c r="N9" s="9" t="s">
        <v>2133</v>
      </c>
      <c r="O9" s="60" t="str">
        <f>VLOOKUP(MID(P9,1,2),DATA!$B$2:$C$10,2,FALSE)</f>
        <v>FF11</v>
      </c>
      <c r="P9" s="66" t="s">
        <v>1504</v>
      </c>
      <c r="Q9" s="18" cm="1">
        <f t="array" ref="Q9">SUMPRODUCT(1*('All Skus'!$C$2:$C$951=$P9),'All Skus'!$D$2:$D$951)</f>
        <v>45</v>
      </c>
      <c r="R9" s="12" t="str">
        <f>VLOOKUP(MID(P9,4,1),DATA!$F$2:$G$16,2,FALSE)</f>
        <v>22"</v>
      </c>
      <c r="S9" s="12" t="str">
        <f>VLOOKUP(MID(P9,5,3),DATA!$H$2:$I$16,2,FALSE)</f>
        <v>10.5"</v>
      </c>
      <c r="T9" s="12" t="str">
        <f t="shared" si="3"/>
        <v>35</v>
      </c>
      <c r="U9" s="12" t="str">
        <f>VLOOKUP(MID(P9,10,3),DATA!$J$2:$L$16,2,FALSE)</f>
        <v>5x120</v>
      </c>
      <c r="V9" s="12">
        <f>VLOOKUP(MID(P9,10,3),DATA!$J$2:$L$16,3,FALSE)</f>
        <v>74.099999999999994</v>
      </c>
      <c r="W9" s="68" t="str">
        <f>VLOOKUP(MID(P9,3,1),DATA!$D$2:$E$16,2,FALSE)</f>
        <v>Medium Offset</v>
      </c>
      <c r="Y9" s="9" t="s">
        <v>2133</v>
      </c>
    </row>
    <row r="10" spans="1:29" x14ac:dyDescent="0.25">
      <c r="A10" s="31" t="s">
        <v>2118</v>
      </c>
      <c r="B10" s="68" t="s">
        <v>2000</v>
      </c>
      <c r="C10" s="59" t="str">
        <f>VLOOKUP(MID(E10,1,2),DATA!$B$2:$C$10,2,FALSE)</f>
        <v>FF11</v>
      </c>
      <c r="D10" s="68" t="str">
        <f>VLOOKUP(MID(E10,13,2),DATA!$M$2:$N$16,2,FALSE)</f>
        <v>Raw</v>
      </c>
      <c r="E10" s="66" t="s">
        <v>1506</v>
      </c>
      <c r="F10" s="18" cm="1">
        <f t="array" ref="F10">SUMPRODUCT(1*('All Skus'!$C$2:$C$951=$E10),'All Skus'!$D$2:$D$951)</f>
        <v>9</v>
      </c>
      <c r="G10" s="12" t="str">
        <f>VLOOKUP(MID(E10,4,1),DATA!$F$2:$G$16,2,FALSE)</f>
        <v>22"</v>
      </c>
      <c r="H10" s="12" t="str">
        <f>VLOOKUP(MID(E10,5,3),DATA!$H$2:$I$16,2,FALSE)</f>
        <v>10.5"</v>
      </c>
      <c r="I10" s="12" t="str">
        <f t="shared" si="2"/>
        <v>35</v>
      </c>
      <c r="J10" s="12" t="str">
        <f>VLOOKUP(MID(E10,10,3),DATA!$J$2:$L$16,2,FALSE)</f>
        <v>5x120</v>
      </c>
      <c r="K10" s="12">
        <f>VLOOKUP(MID(E10,10,3),DATA!$J$2:$L$16,3,FALSE)</f>
        <v>74.099999999999994</v>
      </c>
      <c r="L10" s="68" t="str">
        <f>VLOOKUP(MID(E10,3,1),DATA!$D$2:$E$16,2,FALSE)</f>
        <v>Medium Offset</v>
      </c>
      <c r="N10" s="9" t="s">
        <v>2133</v>
      </c>
      <c r="O10" s="60" t="str">
        <f>VLOOKUP(MID(P10,1,2),DATA!$B$2:$C$10,2,FALSE)</f>
        <v>FF11</v>
      </c>
      <c r="P10" s="66" t="s">
        <v>1506</v>
      </c>
      <c r="Q10" s="18" cm="1">
        <f t="array" ref="Q10">SUMPRODUCT(1*('All Skus'!$C$2:$C$951=$P10),'All Skus'!$D$2:$D$951)</f>
        <v>9</v>
      </c>
      <c r="R10" s="12" t="str">
        <f>VLOOKUP(MID(P10,4,1),DATA!$F$2:$G$16,2,FALSE)</f>
        <v>22"</v>
      </c>
      <c r="S10" s="12" t="str">
        <f>VLOOKUP(MID(P10,5,3),DATA!$H$2:$I$16,2,FALSE)</f>
        <v>10.5"</v>
      </c>
      <c r="T10" s="12" t="str">
        <f t="shared" si="3"/>
        <v>35</v>
      </c>
      <c r="U10" s="12" t="str">
        <f>VLOOKUP(MID(P10,10,3),DATA!$J$2:$L$16,2,FALSE)</f>
        <v>5x120</v>
      </c>
      <c r="V10" s="12">
        <f>VLOOKUP(MID(P10,10,3),DATA!$J$2:$L$16,3,FALSE)</f>
        <v>74.099999999999994</v>
      </c>
      <c r="W10" s="68" t="str">
        <f>VLOOKUP(MID(P10,3,1),DATA!$D$2:$E$16,2,FALSE)</f>
        <v>Medium Offset</v>
      </c>
      <c r="Y10" s="9" t="s">
        <v>2133</v>
      </c>
    </row>
    <row r="11" spans="1:29" x14ac:dyDescent="0.25">
      <c r="A11" s="31" t="s">
        <v>2118</v>
      </c>
      <c r="B11" s="68" t="s">
        <v>2000</v>
      </c>
      <c r="C11" s="59" t="str">
        <f>VLOOKUP(MID(E11,1,2),DATA!$B$2:$C$10,2,FALSE)</f>
        <v>FF11</v>
      </c>
      <c r="D11" s="68" t="str">
        <f>VLOOKUP(MID(E11,13,2),DATA!$M$2:$N$16,2,FALSE)</f>
        <v>Tarmac</v>
      </c>
      <c r="E11" s="66" t="s">
        <v>1508</v>
      </c>
      <c r="F11" s="18" cm="1">
        <f t="array" ref="F11">SUMPRODUCT(1*('All Skus'!$C$2:$C$951=$E11),'All Skus'!$D$2:$D$951)</f>
        <v>18</v>
      </c>
      <c r="G11" s="12" t="str">
        <f>VLOOKUP(MID(E11,4,1),DATA!$F$2:$G$16,2,FALSE)</f>
        <v>22"</v>
      </c>
      <c r="H11" s="12" t="str">
        <f>VLOOKUP(MID(E11,5,3),DATA!$H$2:$I$16,2,FALSE)</f>
        <v>10.5"</v>
      </c>
      <c r="I11" s="12" t="str">
        <f t="shared" si="2"/>
        <v>35</v>
      </c>
      <c r="J11" s="12" t="str">
        <f>VLOOKUP(MID(E11,10,3),DATA!$J$2:$L$16,2,FALSE)</f>
        <v>5x120</v>
      </c>
      <c r="K11" s="12">
        <f>VLOOKUP(MID(E11,10,3),DATA!$J$2:$L$16,3,FALSE)</f>
        <v>74.099999999999994</v>
      </c>
      <c r="L11" s="68" t="str">
        <f>VLOOKUP(MID(E11,3,1),DATA!$D$2:$E$16,2,FALSE)</f>
        <v>Medium Offset</v>
      </c>
      <c r="N11" s="9" t="s">
        <v>2133</v>
      </c>
      <c r="O11" s="60" t="str">
        <f>VLOOKUP(MID(P11,1,2),DATA!$B$2:$C$10,2,FALSE)</f>
        <v>FF11</v>
      </c>
      <c r="P11" s="66" t="s">
        <v>1508</v>
      </c>
      <c r="Q11" s="18" cm="1">
        <f t="array" ref="Q11">SUMPRODUCT(1*('All Skus'!$C$2:$C$951=$P11),'All Skus'!$D$2:$D$951)</f>
        <v>18</v>
      </c>
      <c r="R11" s="12" t="str">
        <f>VLOOKUP(MID(P11,4,1),DATA!$F$2:$G$16,2,FALSE)</f>
        <v>22"</v>
      </c>
      <c r="S11" s="12" t="str">
        <f>VLOOKUP(MID(P11,5,3),DATA!$H$2:$I$16,2,FALSE)</f>
        <v>10.5"</v>
      </c>
      <c r="T11" s="12" t="str">
        <f t="shared" si="3"/>
        <v>35</v>
      </c>
      <c r="U11" s="12" t="str">
        <f>VLOOKUP(MID(P11,10,3),DATA!$J$2:$L$16,2,FALSE)</f>
        <v>5x120</v>
      </c>
      <c r="V11" s="12">
        <f>VLOOKUP(MID(P11,10,3),DATA!$J$2:$L$16,3,FALSE)</f>
        <v>74.099999999999994</v>
      </c>
      <c r="W11" s="68" t="str">
        <f>VLOOKUP(MID(P11,3,1),DATA!$D$2:$E$16,2,FALSE)</f>
        <v>Medium Offset</v>
      </c>
      <c r="Y11" s="9" t="s">
        <v>2133</v>
      </c>
    </row>
    <row r="12" spans="1:29" x14ac:dyDescent="0.25">
      <c r="A12" s="92" t="s">
        <v>2519</v>
      </c>
      <c r="B12" s="31" t="s">
        <v>1843</v>
      </c>
      <c r="C12" s="59" t="str">
        <f>VLOOKUP(MID(E12,1,2),DATA!$B$2:$C$10,2,FALSE)</f>
        <v>FF10</v>
      </c>
      <c r="D12" s="68" t="str">
        <f>VLOOKUP(MID(E12,13,2),DATA!$M$2:$N$16,2,FALSE)</f>
        <v>Liquid Metal</v>
      </c>
      <c r="E12" s="66" t="s">
        <v>1360</v>
      </c>
      <c r="F12" s="18" cm="1">
        <f t="array" ref="F12">SUMPRODUCT(1*('All Skus'!$C$2:$C$951=$E12),'All Skus'!$D$2:$D$951)</f>
        <v>4</v>
      </c>
      <c r="G12" s="12" t="str">
        <f>VLOOKUP(MID(E12,4,1),DATA!$F$2:$G$16,2,FALSE)</f>
        <v>22"</v>
      </c>
      <c r="H12" s="12" t="str">
        <f>VLOOKUP(MID(E12,5,3),DATA!$H$2:$I$16,2,FALSE)</f>
        <v>9.5"</v>
      </c>
      <c r="I12" s="12" t="str">
        <f t="shared" ref="I12:I17" si="4">MID(E12,8,2)</f>
        <v>35</v>
      </c>
      <c r="J12" s="12" t="str">
        <f>VLOOKUP(MID(E12,10,3),DATA!$J$2:$L$16,2,FALSE)</f>
        <v>5x108</v>
      </c>
      <c r="K12" s="12">
        <f>VLOOKUP(MID(E12,10,3),DATA!$J$2:$L$16,3,FALSE)</f>
        <v>63.4</v>
      </c>
      <c r="L12" s="68" t="str">
        <f>VLOOKUP(MID(E12,3,1),DATA!$D$2:$E$16,2,FALSE)</f>
        <v>Medium Offset</v>
      </c>
      <c r="N12" s="83" t="s">
        <v>2175</v>
      </c>
      <c r="O12" s="60" t="str">
        <f>VLOOKUP(MID(P12,1,2),DATA!$B$2:$C$10,2,FALSE)</f>
        <v>FF10</v>
      </c>
      <c r="P12" s="66" t="s">
        <v>1360</v>
      </c>
      <c r="Q12" s="18" cm="1">
        <f t="array" ref="Q12">SUMPRODUCT(1*('All Skus'!$C$2:$C$951=$P12),'All Skus'!$D$2:$D$951)</f>
        <v>4</v>
      </c>
      <c r="R12" s="12" t="str">
        <f>VLOOKUP(MID(P12,4,1),DATA!$F$2:$G$16,2,FALSE)</f>
        <v>22"</v>
      </c>
      <c r="S12" s="12" t="str">
        <f>VLOOKUP(MID(P12,5,3),DATA!$H$2:$I$16,2,FALSE)</f>
        <v>9.5"</v>
      </c>
      <c r="T12" s="12" t="str">
        <f t="shared" ref="T12:T17" si="5">MID(P12,8,2)</f>
        <v>35</v>
      </c>
      <c r="U12" s="12" t="str">
        <f>VLOOKUP(MID(P12,10,3),DATA!$J$2:$L$16,2,FALSE)</f>
        <v>5x108</v>
      </c>
      <c r="V12" s="12">
        <f>VLOOKUP(MID(P12,10,3),DATA!$J$2:$L$16,3,FALSE)</f>
        <v>63.4</v>
      </c>
      <c r="W12" s="68" t="str">
        <f>VLOOKUP(MID(P12,3,1),DATA!$D$2:$E$16,2,FALSE)</f>
        <v>Medium Offset</v>
      </c>
      <c r="Y12" s="83" t="s">
        <v>2175</v>
      </c>
    </row>
    <row r="13" spans="1:29" x14ac:dyDescent="0.25">
      <c r="A13" s="92" t="s">
        <v>2519</v>
      </c>
      <c r="B13" s="31" t="s">
        <v>1843</v>
      </c>
      <c r="C13" s="59" t="str">
        <f>VLOOKUP(MID(E13,1,2),DATA!$B$2:$C$10,2,FALSE)</f>
        <v>FF10</v>
      </c>
      <c r="D13" s="68" t="str">
        <f>VLOOKUP(MID(E13,13,2),DATA!$M$2:$N$16,2,FALSE)</f>
        <v>Raw</v>
      </c>
      <c r="E13" s="66" t="s">
        <v>1362</v>
      </c>
      <c r="F13" s="18" cm="1">
        <f t="array" ref="F13">SUMPRODUCT(1*('All Skus'!$C$2:$C$951=$E13),'All Skus'!$D$2:$D$951)</f>
        <v>10</v>
      </c>
      <c r="G13" s="12" t="str">
        <f>VLOOKUP(MID(E13,4,1),DATA!$F$2:$G$16,2,FALSE)</f>
        <v>22"</v>
      </c>
      <c r="H13" s="12" t="str">
        <f>VLOOKUP(MID(E13,5,3),DATA!$H$2:$I$16,2,FALSE)</f>
        <v>9.5"</v>
      </c>
      <c r="I13" s="12" t="str">
        <f t="shared" si="4"/>
        <v>35</v>
      </c>
      <c r="J13" s="12" t="str">
        <f>VLOOKUP(MID(E13,10,3),DATA!$J$2:$L$16,2,FALSE)</f>
        <v>5x108</v>
      </c>
      <c r="K13" s="12">
        <f>VLOOKUP(MID(E13,10,3),DATA!$J$2:$L$16,3,FALSE)</f>
        <v>63.4</v>
      </c>
      <c r="L13" s="68" t="str">
        <f>VLOOKUP(MID(E13,3,1),DATA!$D$2:$E$16,2,FALSE)</f>
        <v>Medium Offset</v>
      </c>
      <c r="N13" s="83" t="s">
        <v>2175</v>
      </c>
      <c r="O13" s="60" t="str">
        <f>VLOOKUP(MID(P13,1,2),DATA!$B$2:$C$10,2,FALSE)</f>
        <v>FF10</v>
      </c>
      <c r="P13" s="66" t="s">
        <v>1362</v>
      </c>
      <c r="Q13" s="18" cm="1">
        <f t="array" ref="Q13">SUMPRODUCT(1*('All Skus'!$C$2:$C$951=$P13),'All Skus'!$D$2:$D$951)</f>
        <v>10</v>
      </c>
      <c r="R13" s="12" t="str">
        <f>VLOOKUP(MID(P13,4,1),DATA!$F$2:$G$16,2,FALSE)</f>
        <v>22"</v>
      </c>
      <c r="S13" s="12" t="str">
        <f>VLOOKUP(MID(P13,5,3),DATA!$H$2:$I$16,2,FALSE)</f>
        <v>9.5"</v>
      </c>
      <c r="T13" s="12" t="str">
        <f t="shared" si="5"/>
        <v>35</v>
      </c>
      <c r="U13" s="12" t="str">
        <f>VLOOKUP(MID(P13,10,3),DATA!$J$2:$L$16,2,FALSE)</f>
        <v>5x108</v>
      </c>
      <c r="V13" s="12">
        <f>VLOOKUP(MID(P13,10,3),DATA!$J$2:$L$16,3,FALSE)</f>
        <v>63.4</v>
      </c>
      <c r="W13" s="68" t="str">
        <f>VLOOKUP(MID(P13,3,1),DATA!$D$2:$E$16,2,FALSE)</f>
        <v>Medium Offset</v>
      </c>
      <c r="Y13" s="83" t="s">
        <v>2175</v>
      </c>
    </row>
    <row r="14" spans="1:29" x14ac:dyDescent="0.25">
      <c r="A14" s="92" t="s">
        <v>2519</v>
      </c>
      <c r="B14" s="31" t="s">
        <v>1843</v>
      </c>
      <c r="C14" s="59" t="str">
        <f>VLOOKUP(MID(E14,1,2),DATA!$B$2:$C$10,2,FALSE)</f>
        <v>FF10</v>
      </c>
      <c r="D14" s="68" t="str">
        <f>VLOOKUP(MID(E14,13,2),DATA!$M$2:$N$16,2,FALSE)</f>
        <v>Tarmac</v>
      </c>
      <c r="E14" s="66" t="s">
        <v>1364</v>
      </c>
      <c r="F14" s="18" cm="1">
        <f t="array" ref="F14">SUMPRODUCT(1*('All Skus'!$C$2:$C$951=$E14),'All Skus'!$D$2:$D$951)</f>
        <v>4</v>
      </c>
      <c r="G14" s="12" t="str">
        <f>VLOOKUP(MID(E14,4,1),DATA!$F$2:$G$16,2,FALSE)</f>
        <v>22"</v>
      </c>
      <c r="H14" s="12" t="str">
        <f>VLOOKUP(MID(E14,5,3),DATA!$H$2:$I$16,2,FALSE)</f>
        <v>9.5"</v>
      </c>
      <c r="I14" s="12" t="str">
        <f t="shared" si="4"/>
        <v>35</v>
      </c>
      <c r="J14" s="12" t="str">
        <f>VLOOKUP(MID(E14,10,3),DATA!$J$2:$L$16,2,FALSE)</f>
        <v>5x108</v>
      </c>
      <c r="K14" s="12">
        <f>VLOOKUP(MID(E14,10,3),DATA!$J$2:$L$16,3,FALSE)</f>
        <v>63.4</v>
      </c>
      <c r="L14" s="68" t="str">
        <f>VLOOKUP(MID(E14,3,1),DATA!$D$2:$E$16,2,FALSE)</f>
        <v>Medium Offset</v>
      </c>
      <c r="N14" s="83" t="s">
        <v>2175</v>
      </c>
      <c r="O14" s="60" t="str">
        <f>VLOOKUP(MID(P14,1,2),DATA!$B$2:$C$10,2,FALSE)</f>
        <v>FF10</v>
      </c>
      <c r="P14" s="66" t="s">
        <v>1364</v>
      </c>
      <c r="Q14" s="18" cm="1">
        <f t="array" ref="Q14">SUMPRODUCT(1*('All Skus'!$C$2:$C$951=$P14),'All Skus'!$D$2:$D$951)</f>
        <v>4</v>
      </c>
      <c r="R14" s="12" t="str">
        <f>VLOOKUP(MID(P14,4,1),DATA!$F$2:$G$16,2,FALSE)</f>
        <v>22"</v>
      </c>
      <c r="S14" s="12" t="str">
        <f>VLOOKUP(MID(P14,5,3),DATA!$H$2:$I$16,2,FALSE)</f>
        <v>9.5"</v>
      </c>
      <c r="T14" s="12" t="str">
        <f t="shared" si="5"/>
        <v>35</v>
      </c>
      <c r="U14" s="12" t="str">
        <f>VLOOKUP(MID(P14,10,3),DATA!$J$2:$L$16,2,FALSE)</f>
        <v>5x108</v>
      </c>
      <c r="V14" s="12">
        <f>VLOOKUP(MID(P14,10,3),DATA!$J$2:$L$16,3,FALSE)</f>
        <v>63.4</v>
      </c>
      <c r="W14" s="68" t="str">
        <f>VLOOKUP(MID(P14,3,1),DATA!$D$2:$E$16,2,FALSE)</f>
        <v>Medium Offset</v>
      </c>
      <c r="Y14" s="83" t="s">
        <v>2175</v>
      </c>
    </row>
    <row r="15" spans="1:29" x14ac:dyDescent="0.25">
      <c r="A15" s="92" t="s">
        <v>2519</v>
      </c>
      <c r="B15" s="31" t="s">
        <v>1843</v>
      </c>
      <c r="C15" s="59" t="str">
        <f>VLOOKUP(MID(E15,1,2),DATA!$B$2:$C$10,2,FALSE)</f>
        <v>FF11</v>
      </c>
      <c r="D15" s="68" t="str">
        <f>VLOOKUP(MID(E15,13,2),DATA!$M$2:$N$16,2,FALSE)</f>
        <v>Liquid Metal</v>
      </c>
      <c r="E15" s="66" t="s">
        <v>1480</v>
      </c>
      <c r="F15" s="18" cm="1">
        <f t="array" ref="F15">SUMPRODUCT(1*('All Skus'!$C$2:$C$951=$E15),'All Skus'!$D$2:$D$951)</f>
        <v>16</v>
      </c>
      <c r="G15" s="12" t="str">
        <f>VLOOKUP(MID(E15,4,1),DATA!$F$2:$G$16,2,FALSE)</f>
        <v>22"</v>
      </c>
      <c r="H15" s="12" t="str">
        <f>VLOOKUP(MID(E15,5,3),DATA!$H$2:$I$16,2,FALSE)</f>
        <v>9.5"</v>
      </c>
      <c r="I15" s="12" t="str">
        <f t="shared" si="4"/>
        <v>35</v>
      </c>
      <c r="J15" s="12" t="str">
        <f>VLOOKUP(MID(E15,10,3),DATA!$J$2:$L$16,2,FALSE)</f>
        <v>5x108</v>
      </c>
      <c r="K15" s="12">
        <f>VLOOKUP(MID(E15,10,3),DATA!$J$2:$L$16,3,FALSE)</f>
        <v>63.4</v>
      </c>
      <c r="L15" s="68" t="str">
        <f>VLOOKUP(MID(E15,3,1),DATA!$D$2:$E$16,2,FALSE)</f>
        <v>Medium Offset</v>
      </c>
      <c r="N15" s="83" t="s">
        <v>2175</v>
      </c>
      <c r="O15" s="60" t="str">
        <f>VLOOKUP(MID(P15,1,2),DATA!$B$2:$C$10,2,FALSE)</f>
        <v>FF11</v>
      </c>
      <c r="P15" s="66" t="s">
        <v>1480</v>
      </c>
      <c r="Q15" s="18" cm="1">
        <f t="array" ref="Q15">SUMPRODUCT(1*('All Skus'!$C$2:$C$951=$P15),'All Skus'!$D$2:$D$951)</f>
        <v>16</v>
      </c>
      <c r="R15" s="12" t="str">
        <f>VLOOKUP(MID(P15,4,1),DATA!$F$2:$G$16,2,FALSE)</f>
        <v>22"</v>
      </c>
      <c r="S15" s="12" t="str">
        <f>VLOOKUP(MID(P15,5,3),DATA!$H$2:$I$16,2,FALSE)</f>
        <v>9.5"</v>
      </c>
      <c r="T15" s="12" t="str">
        <f t="shared" si="5"/>
        <v>35</v>
      </c>
      <c r="U15" s="12" t="str">
        <f>VLOOKUP(MID(P15,10,3),DATA!$J$2:$L$16,2,FALSE)</f>
        <v>5x108</v>
      </c>
      <c r="V15" s="12">
        <f>VLOOKUP(MID(P15,10,3),DATA!$J$2:$L$16,3,FALSE)</f>
        <v>63.4</v>
      </c>
      <c r="W15" s="68" t="str">
        <f>VLOOKUP(MID(P15,3,1),DATA!$D$2:$E$16,2,FALSE)</f>
        <v>Medium Offset</v>
      </c>
      <c r="Y15" s="83" t="s">
        <v>2175</v>
      </c>
    </row>
    <row r="16" spans="1:29" x14ac:dyDescent="0.25">
      <c r="A16" s="92" t="s">
        <v>2519</v>
      </c>
      <c r="B16" s="31" t="s">
        <v>1843</v>
      </c>
      <c r="C16" s="59" t="str">
        <f>VLOOKUP(MID(E16,1,2),DATA!$B$2:$C$10,2,FALSE)</f>
        <v>FF11</v>
      </c>
      <c r="D16" s="68" t="str">
        <f>VLOOKUP(MID(E16,13,2),DATA!$M$2:$N$16,2,FALSE)</f>
        <v>Raw</v>
      </c>
      <c r="E16" s="66" t="s">
        <v>1482</v>
      </c>
      <c r="F16" s="18" cm="1">
        <f t="array" ref="F16">SUMPRODUCT(1*('All Skus'!$C$2:$C$951=$E16),'All Skus'!$D$2:$D$951)</f>
        <v>12</v>
      </c>
      <c r="G16" s="12" t="str">
        <f>VLOOKUP(MID(E16,4,1),DATA!$F$2:$G$16,2,FALSE)</f>
        <v>22"</v>
      </c>
      <c r="H16" s="12" t="str">
        <f>VLOOKUP(MID(E16,5,3),DATA!$H$2:$I$16,2,FALSE)</f>
        <v>9.5"</v>
      </c>
      <c r="I16" s="12" t="str">
        <f t="shared" si="4"/>
        <v>35</v>
      </c>
      <c r="J16" s="12" t="str">
        <f>VLOOKUP(MID(E16,10,3),DATA!$J$2:$L$16,2,FALSE)</f>
        <v>5x108</v>
      </c>
      <c r="K16" s="12">
        <f>VLOOKUP(MID(E16,10,3),DATA!$J$2:$L$16,3,FALSE)</f>
        <v>63.4</v>
      </c>
      <c r="L16" s="68" t="str">
        <f>VLOOKUP(MID(E16,3,1),DATA!$D$2:$E$16,2,FALSE)</f>
        <v>Medium Offset</v>
      </c>
      <c r="N16" s="83" t="s">
        <v>2175</v>
      </c>
      <c r="O16" s="60" t="str">
        <f>VLOOKUP(MID(P16,1,2),DATA!$B$2:$C$10,2,FALSE)</f>
        <v>FF11</v>
      </c>
      <c r="P16" s="66" t="s">
        <v>1482</v>
      </c>
      <c r="Q16" s="18" cm="1">
        <f t="array" ref="Q16">SUMPRODUCT(1*('All Skus'!$C$2:$C$951=$P16),'All Skus'!$D$2:$D$951)</f>
        <v>12</v>
      </c>
      <c r="R16" s="12" t="str">
        <f>VLOOKUP(MID(P16,4,1),DATA!$F$2:$G$16,2,FALSE)</f>
        <v>22"</v>
      </c>
      <c r="S16" s="12" t="str">
        <f>VLOOKUP(MID(P16,5,3),DATA!$H$2:$I$16,2,FALSE)</f>
        <v>9.5"</v>
      </c>
      <c r="T16" s="12" t="str">
        <f t="shared" si="5"/>
        <v>35</v>
      </c>
      <c r="U16" s="12" t="str">
        <f>VLOOKUP(MID(P16,10,3),DATA!$J$2:$L$16,2,FALSE)</f>
        <v>5x108</v>
      </c>
      <c r="V16" s="12">
        <f>VLOOKUP(MID(P16,10,3),DATA!$J$2:$L$16,3,FALSE)</f>
        <v>63.4</v>
      </c>
      <c r="W16" s="68" t="str">
        <f>VLOOKUP(MID(P16,3,1),DATA!$D$2:$E$16,2,FALSE)</f>
        <v>Medium Offset</v>
      </c>
      <c r="Y16" s="83" t="s">
        <v>2175</v>
      </c>
    </row>
    <row r="17" spans="1:25" x14ac:dyDescent="0.25">
      <c r="A17" s="92" t="s">
        <v>2519</v>
      </c>
      <c r="B17" s="31" t="s">
        <v>1843</v>
      </c>
      <c r="C17" s="59" t="str">
        <f>VLOOKUP(MID(E17,1,2),DATA!$B$2:$C$10,2,FALSE)</f>
        <v>FF11</v>
      </c>
      <c r="D17" s="68" t="str">
        <f>VLOOKUP(MID(E17,13,2),DATA!$M$2:$N$16,2,FALSE)</f>
        <v>Tarmac</v>
      </c>
      <c r="E17" s="66" t="s">
        <v>1484</v>
      </c>
      <c r="F17" s="18" cm="1">
        <f t="array" ref="F17">SUMPRODUCT(1*('All Skus'!$C$2:$C$951=$E17),'All Skus'!$D$2:$D$951)</f>
        <v>22</v>
      </c>
      <c r="G17" s="12" t="str">
        <f>VLOOKUP(MID(E17,4,1),DATA!$F$2:$G$16,2,FALSE)</f>
        <v>22"</v>
      </c>
      <c r="H17" s="12" t="str">
        <f>VLOOKUP(MID(E17,5,3),DATA!$H$2:$I$16,2,FALSE)</f>
        <v>9.5"</v>
      </c>
      <c r="I17" s="12" t="str">
        <f t="shared" si="4"/>
        <v>35</v>
      </c>
      <c r="J17" s="12" t="str">
        <f>VLOOKUP(MID(E17,10,3),DATA!$J$2:$L$16,2,FALSE)</f>
        <v>5x108</v>
      </c>
      <c r="K17" s="12">
        <f>VLOOKUP(MID(E17,10,3),DATA!$J$2:$L$16,3,FALSE)</f>
        <v>63.4</v>
      </c>
      <c r="L17" s="68" t="str">
        <f>VLOOKUP(MID(E17,3,1),DATA!$D$2:$E$16,2,FALSE)</f>
        <v>Medium Offset</v>
      </c>
      <c r="N17" s="83" t="s">
        <v>2175</v>
      </c>
      <c r="O17" s="60" t="str">
        <f>VLOOKUP(MID(P17,1,2),DATA!$B$2:$C$10,2,FALSE)</f>
        <v>FF11</v>
      </c>
      <c r="P17" s="66" t="s">
        <v>1484</v>
      </c>
      <c r="Q17" s="18" cm="1">
        <f t="array" ref="Q17">SUMPRODUCT(1*('All Skus'!$C$2:$C$951=$P17),'All Skus'!$D$2:$D$951)</f>
        <v>22</v>
      </c>
      <c r="R17" s="12" t="str">
        <f>VLOOKUP(MID(P17,4,1),DATA!$F$2:$G$16,2,FALSE)</f>
        <v>22"</v>
      </c>
      <c r="S17" s="12" t="str">
        <f>VLOOKUP(MID(P17,5,3),DATA!$H$2:$I$16,2,FALSE)</f>
        <v>9.5"</v>
      </c>
      <c r="T17" s="12" t="str">
        <f t="shared" si="5"/>
        <v>35</v>
      </c>
      <c r="U17" s="12" t="str">
        <f>VLOOKUP(MID(P17,10,3),DATA!$J$2:$L$16,2,FALSE)</f>
        <v>5x108</v>
      </c>
      <c r="V17" s="12">
        <f>VLOOKUP(MID(P17,10,3),DATA!$J$2:$L$16,3,FALSE)</f>
        <v>63.4</v>
      </c>
      <c r="W17" s="68" t="str">
        <f>VLOOKUP(MID(P17,3,1),DATA!$D$2:$E$16,2,FALSE)</f>
        <v>Medium Offset</v>
      </c>
      <c r="Y17" s="83" t="s">
        <v>2175</v>
      </c>
    </row>
  </sheetData>
  <autoFilter ref="A1:AC17" xr:uid="{7A342776-873B-4563-9267-87D6A586961D}"/>
  <conditionalFormatting sqref="F1:F17 Q1:Q17">
    <cfRule type="cellIs" dxfId="216" priority="10" operator="lessThan">
      <formula>2</formula>
    </cfRule>
  </conditionalFormatting>
  <conditionalFormatting sqref="E4:E6">
    <cfRule type="duplicateValues" dxfId="215" priority="8"/>
  </conditionalFormatting>
  <conditionalFormatting sqref="E9:E11">
    <cfRule type="duplicateValues" dxfId="214" priority="6"/>
  </conditionalFormatting>
  <conditionalFormatting sqref="P4:P6">
    <cfRule type="duplicateValues" dxfId="213" priority="5"/>
  </conditionalFormatting>
  <conditionalFormatting sqref="P9:P11">
    <cfRule type="duplicateValues" dxfId="212" priority="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3C4A-6792-4BF1-AEDD-B29AACDC51F6}">
  <sheetPr codeName="Sheet4">
    <pageSetUpPr fitToPage="1"/>
  </sheetPr>
  <dimension ref="A1:AC215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9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8554687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/>
    <col min="10" max="10" width="7.1406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32.42578125" style="9" bestFit="1" customWidth="1"/>
    <col min="15" max="15" width="8.140625" style="60" bestFit="1" customWidth="1"/>
    <col min="16" max="16" width="16.8554687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/>
    <col min="21" max="21" width="7.1406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32.42578125" style="9" bestFit="1" customWidth="1"/>
    <col min="26" max="26" width="62" style="8" customWidth="1"/>
    <col min="27" max="27" width="8.7109375" style="8" bestFit="1" customWidth="1"/>
    <col min="28" max="28" width="20.28515625" style="8" bestFit="1" customWidth="1"/>
    <col min="29" max="29" width="9.85546875" style="8" bestFit="1" customWidth="1"/>
    <col min="30" max="16384" width="9.140625" style="8"/>
  </cols>
  <sheetData>
    <row r="1" spans="1:29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8" t="s">
        <v>1895</v>
      </c>
      <c r="B2" s="8" t="s">
        <v>1844</v>
      </c>
      <c r="C2" s="59" t="str">
        <f>VLOOKUP(MID(E2,1,2),DATA!$B$2:$C$10,2,FALSE)</f>
        <v>FF01</v>
      </c>
      <c r="D2" s="8" t="str">
        <f>VLOOKUP(MID(E2,13,2),DATA!$M$2:$N$16,2,FALSE)</f>
        <v>Tarmac</v>
      </c>
      <c r="E2" s="66" t="s">
        <v>151</v>
      </c>
      <c r="F2" s="18" cm="1">
        <f t="array" ref="F2">SUMPRODUCT(1*('All Skus'!$C$2:$C$951=$E2),'All Skus'!$D$2:$D$951)</f>
        <v>10</v>
      </c>
      <c r="G2" s="12" t="str">
        <f>VLOOKUP(MID(E2,4,1),DATA!$F$2:$G$16,2,FALSE)</f>
        <v>19"</v>
      </c>
      <c r="H2" s="12" t="str">
        <f>VLOOKUP(MID(E2,5,3),DATA!$H$2:$I$16,2,FALSE)</f>
        <v>8.5"</v>
      </c>
      <c r="I2" s="12" t="str">
        <f t="shared" ref="I2:I67" si="0">MID(E2,8,2)</f>
        <v>47</v>
      </c>
      <c r="J2" s="12" t="str">
        <f>VLOOKUP(MID(E2,10,3),DATA!$J$2:$L$16,2,FALSE)</f>
        <v>5x112</v>
      </c>
      <c r="K2" s="12">
        <f>VLOOKUP(MID(E2,10,3),DATA!$J$2:$L$16,3,FALSE)</f>
        <v>66.56</v>
      </c>
      <c r="L2" s="8" t="str">
        <f>VLOOKUP(MID(E2,3,1),DATA!$D$2:$E$16,2,FALSE)</f>
        <v>High Offset</v>
      </c>
      <c r="M2" s="8">
        <v>23.2</v>
      </c>
      <c r="N2" s="9" t="s">
        <v>12</v>
      </c>
      <c r="O2" s="60" t="str">
        <f>VLOOKUP(MID(P2,1,2),DATA!$B$2:$C$10,2,FALSE)</f>
        <v>FF01</v>
      </c>
      <c r="P2" s="66" t="s">
        <v>151</v>
      </c>
      <c r="Q2" s="18" cm="1">
        <f t="array" ref="Q2">SUMPRODUCT(1*('All Skus'!$C$2:$C$951=$P2),'All Skus'!$D$2:$D$951)</f>
        <v>10</v>
      </c>
      <c r="R2" s="12" t="str">
        <f>VLOOKUP(MID(P2,4,1),DATA!$F$2:$G$16,2,FALSE)</f>
        <v>19"</v>
      </c>
      <c r="S2" s="12" t="str">
        <f>VLOOKUP(MID(P2,5,3),DATA!$H$2:$I$16,2,FALSE)</f>
        <v>8.5"</v>
      </c>
      <c r="T2" s="12" t="str">
        <f t="shared" ref="T2:T67" si="1">MID(P2,8,2)</f>
        <v>47</v>
      </c>
      <c r="U2" s="12" t="str">
        <f>VLOOKUP(MID(P2,10,3),DATA!$J$2:$L$16,2,FALSE)</f>
        <v>5x112</v>
      </c>
      <c r="V2" s="12">
        <f>VLOOKUP(MID(P2,10,3),DATA!$J$2:$L$16,3,FALSE)</f>
        <v>66.56</v>
      </c>
      <c r="W2" s="8" t="str">
        <f>VLOOKUP(MID(P2,3,1),DATA!$D$2:$E$16,2,FALSE)</f>
        <v>High Offset</v>
      </c>
      <c r="X2" s="8">
        <v>23.2</v>
      </c>
      <c r="Y2" s="9" t="s">
        <v>12</v>
      </c>
      <c r="AA2" s="8" t="s">
        <v>2</v>
      </c>
      <c r="AB2" s="8" t="s">
        <v>5</v>
      </c>
    </row>
    <row r="3" spans="1:29" x14ac:dyDescent="0.25">
      <c r="A3" s="8" t="s">
        <v>1895</v>
      </c>
      <c r="B3" s="8" t="s">
        <v>1844</v>
      </c>
      <c r="C3" s="59" t="str">
        <f>VLOOKUP(MID(E3,1,2),DATA!$B$2:$C$10,2,FALSE)</f>
        <v>FF01</v>
      </c>
      <c r="D3" s="8" t="str">
        <f>VLOOKUP(MID(E3,13,2),DATA!$M$2:$N$16,2,FALSE)</f>
        <v>Liquid Silver</v>
      </c>
      <c r="E3" s="66" t="s">
        <v>152</v>
      </c>
      <c r="F3" s="18" cm="1">
        <f t="array" ref="F3">SUMPRODUCT(1*('All Skus'!$C$2:$C$951=$E3),'All Skus'!$D$2:$D$951)</f>
        <v>1</v>
      </c>
      <c r="G3" s="12" t="str">
        <f>VLOOKUP(MID(E3,4,1),DATA!$F$2:$G$16,2,FALSE)</f>
        <v>19"</v>
      </c>
      <c r="H3" s="12" t="str">
        <f>VLOOKUP(MID(E3,5,3),DATA!$H$2:$I$16,2,FALSE)</f>
        <v>8.5"</v>
      </c>
      <c r="I3" s="12" t="str">
        <f t="shared" si="0"/>
        <v>47</v>
      </c>
      <c r="J3" s="12" t="str">
        <f>VLOOKUP(MID(E3,10,3),DATA!$J$2:$L$16,2,FALSE)</f>
        <v>5x112</v>
      </c>
      <c r="K3" s="12">
        <f>VLOOKUP(MID(E3,10,3),DATA!$J$2:$L$16,3,FALSE)</f>
        <v>66.56</v>
      </c>
      <c r="L3" s="8" t="str">
        <f>VLOOKUP(MID(E3,3,1),DATA!$D$2:$E$16,2,FALSE)</f>
        <v>High Offset</v>
      </c>
      <c r="M3" s="8">
        <v>23.2</v>
      </c>
      <c r="N3" s="9" t="s">
        <v>12</v>
      </c>
      <c r="O3" s="60" t="str">
        <f>VLOOKUP(MID(P3,1,2),DATA!$B$2:$C$10,2,FALSE)</f>
        <v>FF01</v>
      </c>
      <c r="P3" s="66" t="s">
        <v>152</v>
      </c>
      <c r="Q3" s="18" cm="1">
        <f t="array" ref="Q3">SUMPRODUCT(1*('All Skus'!$C$2:$C$951=$P3),'All Skus'!$D$2:$D$951)</f>
        <v>1</v>
      </c>
      <c r="R3" s="12" t="str">
        <f>VLOOKUP(MID(P3,4,1),DATA!$F$2:$G$16,2,FALSE)</f>
        <v>19"</v>
      </c>
      <c r="S3" s="12" t="str">
        <f>VLOOKUP(MID(P3,5,3),DATA!$H$2:$I$16,2,FALSE)</f>
        <v>8.5"</v>
      </c>
      <c r="T3" s="12" t="str">
        <f t="shared" si="1"/>
        <v>47</v>
      </c>
      <c r="U3" s="12" t="str">
        <f>VLOOKUP(MID(P3,10,3),DATA!$J$2:$L$16,2,FALSE)</f>
        <v>5x112</v>
      </c>
      <c r="V3" s="12">
        <f>VLOOKUP(MID(P3,10,3),DATA!$J$2:$L$16,3,FALSE)</f>
        <v>66.56</v>
      </c>
      <c r="W3" s="8" t="str">
        <f>VLOOKUP(MID(P3,3,1),DATA!$D$2:$E$16,2,FALSE)</f>
        <v>High Offset</v>
      </c>
      <c r="X3" s="8">
        <v>23.2</v>
      </c>
      <c r="Y3" s="9" t="s">
        <v>12</v>
      </c>
      <c r="AB3" s="8" t="s">
        <v>5</v>
      </c>
    </row>
    <row r="4" spans="1:29" x14ac:dyDescent="0.25">
      <c r="A4" s="8" t="s">
        <v>1895</v>
      </c>
      <c r="B4" s="8" t="s">
        <v>1844</v>
      </c>
      <c r="C4" s="59" t="str">
        <f>VLOOKUP(MID(E4,1,2),DATA!$B$2:$C$10,2,FALSE)</f>
        <v>FF04</v>
      </c>
      <c r="D4" s="8" t="str">
        <f>VLOOKUP(MID(E4,13,2),DATA!$M$2:$N$16,2,FALSE)</f>
        <v>Tarmac</v>
      </c>
      <c r="E4" s="66" t="s">
        <v>297</v>
      </c>
      <c r="F4" s="18" cm="1">
        <f t="array" ref="F4">SUMPRODUCT(1*('All Skus'!$C$2:$C$951=$E4),'All Skus'!$D$2:$D$951)</f>
        <v>17</v>
      </c>
      <c r="G4" s="12" t="str">
        <f>VLOOKUP(MID(E4,4,1),DATA!$F$2:$G$16,2,FALSE)</f>
        <v>19"</v>
      </c>
      <c r="H4" s="12" t="str">
        <f>VLOOKUP(MID(E4,5,3),DATA!$H$2:$I$16,2,FALSE)</f>
        <v>8.5"</v>
      </c>
      <c r="I4" s="12" t="str">
        <f t="shared" si="0"/>
        <v>47</v>
      </c>
      <c r="J4" s="12" t="str">
        <f>VLOOKUP(MID(E4,10,3),DATA!$J$2:$L$16,2,FALSE)</f>
        <v>5x112</v>
      </c>
      <c r="K4" s="12">
        <f>VLOOKUP(MID(E4,10,3),DATA!$J$2:$L$16,3,FALSE)</f>
        <v>66.56</v>
      </c>
      <c r="L4" s="8" t="str">
        <f>VLOOKUP(MID(E4,3,1),DATA!$D$2:$E$16,2,FALSE)</f>
        <v>High Offset</v>
      </c>
      <c r="M4" s="8">
        <v>22.8</v>
      </c>
      <c r="N4" s="9" t="s">
        <v>12</v>
      </c>
      <c r="O4" s="60" t="str">
        <f>VLOOKUP(MID(P4,1,2),DATA!$B$2:$C$10,2,FALSE)</f>
        <v>FF04</v>
      </c>
      <c r="P4" s="66" t="s">
        <v>297</v>
      </c>
      <c r="Q4" s="18" cm="1">
        <f t="array" ref="Q4">SUMPRODUCT(1*('All Skus'!$C$2:$C$951=$P4),'All Skus'!$D$2:$D$951)</f>
        <v>17</v>
      </c>
      <c r="R4" s="12" t="str">
        <f>VLOOKUP(MID(P4,4,1),DATA!$F$2:$G$16,2,FALSE)</f>
        <v>19"</v>
      </c>
      <c r="S4" s="12" t="str">
        <f>VLOOKUP(MID(P4,5,3),DATA!$H$2:$I$16,2,FALSE)</f>
        <v>8.5"</v>
      </c>
      <c r="T4" s="12" t="str">
        <f t="shared" si="1"/>
        <v>47</v>
      </c>
      <c r="U4" s="12" t="str">
        <f>VLOOKUP(MID(P4,10,3),DATA!$J$2:$L$16,2,FALSE)</f>
        <v>5x112</v>
      </c>
      <c r="V4" s="12">
        <f>VLOOKUP(MID(P4,10,3),DATA!$J$2:$L$16,3,FALSE)</f>
        <v>66.56</v>
      </c>
      <c r="W4" s="8" t="str">
        <f>VLOOKUP(MID(P4,3,1),DATA!$D$2:$E$16,2,FALSE)</f>
        <v>High Offset</v>
      </c>
      <c r="X4" s="8">
        <v>22.8</v>
      </c>
      <c r="Y4" s="9" t="s">
        <v>12</v>
      </c>
      <c r="AA4" s="8" t="s">
        <v>2</v>
      </c>
      <c r="AB4" s="8" t="s">
        <v>5</v>
      </c>
    </row>
    <row r="5" spans="1:29" x14ac:dyDescent="0.25">
      <c r="A5" s="8" t="s">
        <v>1895</v>
      </c>
      <c r="B5" s="8" t="s">
        <v>1844</v>
      </c>
      <c r="C5" s="59" t="str">
        <f>VLOOKUP(MID(E5,1,2),DATA!$B$2:$C$10,2,FALSE)</f>
        <v>FF04</v>
      </c>
      <c r="D5" s="8" t="str">
        <f>VLOOKUP(MID(E5,13,2),DATA!$M$2:$N$16,2,FALSE)</f>
        <v>Liquid Metal</v>
      </c>
      <c r="E5" s="66" t="s">
        <v>298</v>
      </c>
      <c r="F5" s="18" cm="1">
        <f t="array" ref="F5">SUMPRODUCT(1*('All Skus'!$C$2:$C$951=$E5),'All Skus'!$D$2:$D$951)</f>
        <v>19</v>
      </c>
      <c r="G5" s="12" t="str">
        <f>VLOOKUP(MID(E5,4,1),DATA!$F$2:$G$16,2,FALSE)</f>
        <v>19"</v>
      </c>
      <c r="H5" s="12" t="str">
        <f>VLOOKUP(MID(E5,5,3),DATA!$H$2:$I$16,2,FALSE)</f>
        <v>8.5"</v>
      </c>
      <c r="I5" s="12" t="str">
        <f t="shared" si="0"/>
        <v>47</v>
      </c>
      <c r="J5" s="12" t="str">
        <f>VLOOKUP(MID(E5,10,3),DATA!$J$2:$L$16,2,FALSE)</f>
        <v>5x112</v>
      </c>
      <c r="K5" s="12">
        <f>VLOOKUP(MID(E5,10,3),DATA!$J$2:$L$16,3,FALSE)</f>
        <v>66.56</v>
      </c>
      <c r="L5" s="8" t="str">
        <f>VLOOKUP(MID(E5,3,1),DATA!$D$2:$E$16,2,FALSE)</f>
        <v>High Offset</v>
      </c>
      <c r="M5" s="8">
        <v>22.8</v>
      </c>
      <c r="N5" s="9" t="s">
        <v>12</v>
      </c>
      <c r="O5" s="60" t="str">
        <f>VLOOKUP(MID(P5,1,2),DATA!$B$2:$C$10,2,FALSE)</f>
        <v>FF04</v>
      </c>
      <c r="P5" s="66" t="s">
        <v>298</v>
      </c>
      <c r="Q5" s="18" cm="1">
        <f t="array" ref="Q5">SUMPRODUCT(1*('All Skus'!$C$2:$C$951=$P5),'All Skus'!$D$2:$D$951)</f>
        <v>19</v>
      </c>
      <c r="R5" s="12" t="str">
        <f>VLOOKUP(MID(P5,4,1),DATA!$F$2:$G$16,2,FALSE)</f>
        <v>19"</v>
      </c>
      <c r="S5" s="12" t="str">
        <f>VLOOKUP(MID(P5,5,3),DATA!$H$2:$I$16,2,FALSE)</f>
        <v>8.5"</v>
      </c>
      <c r="T5" s="12" t="str">
        <f t="shared" si="1"/>
        <v>47</v>
      </c>
      <c r="U5" s="12" t="str">
        <f>VLOOKUP(MID(P5,10,3),DATA!$J$2:$L$16,2,FALSE)</f>
        <v>5x112</v>
      </c>
      <c r="V5" s="12">
        <f>VLOOKUP(MID(P5,10,3),DATA!$J$2:$L$16,3,FALSE)</f>
        <v>66.56</v>
      </c>
      <c r="W5" s="8" t="str">
        <f>VLOOKUP(MID(P5,3,1),DATA!$D$2:$E$16,2,FALSE)</f>
        <v>High Offset</v>
      </c>
      <c r="X5" s="8">
        <v>22.8</v>
      </c>
      <c r="Y5" s="9" t="s">
        <v>12</v>
      </c>
      <c r="AB5" s="8" t="s">
        <v>5</v>
      </c>
    </row>
    <row r="6" spans="1:29" x14ac:dyDescent="0.25">
      <c r="A6" s="8" t="s">
        <v>1895</v>
      </c>
      <c r="B6" s="8" t="s">
        <v>1844</v>
      </c>
      <c r="C6" s="59" t="str">
        <f>VLOOKUP(MID(E6,1,2),DATA!$B$2:$C$10,2,FALSE)</f>
        <v>FF10</v>
      </c>
      <c r="D6" s="8" t="str">
        <f>VLOOKUP(MID(E6,13,2),DATA!$M$2:$N$16,2,FALSE)</f>
        <v>Tarmac</v>
      </c>
      <c r="E6" s="66" t="s">
        <v>9</v>
      </c>
      <c r="F6" s="18" cm="1">
        <f t="array" ref="F6">SUMPRODUCT(1*('All Skus'!$C$2:$C$951=$E6),'All Skus'!$D$2:$D$951)</f>
        <v>-3</v>
      </c>
      <c r="G6" s="12" t="str">
        <f>VLOOKUP(MID(E6,4,1),DATA!$F$2:$G$16,2,FALSE)</f>
        <v>19"</v>
      </c>
      <c r="H6" s="12" t="str">
        <f>VLOOKUP(MID(E6,5,3),DATA!$H$2:$I$16,2,FALSE)</f>
        <v>8.5"</v>
      </c>
      <c r="I6" s="12" t="str">
        <f t="shared" si="0"/>
        <v>47</v>
      </c>
      <c r="J6" s="12" t="str">
        <f>VLOOKUP(MID(E6,10,3),DATA!$J$2:$L$16,2,FALSE)</f>
        <v>5x112</v>
      </c>
      <c r="K6" s="12">
        <f>VLOOKUP(MID(E6,10,3),DATA!$J$2:$L$16,3,FALSE)</f>
        <v>66.56</v>
      </c>
      <c r="L6" s="8" t="str">
        <f>VLOOKUP(MID(E6,3,1),DATA!$D$2:$E$16,2,FALSE)</f>
        <v>High Offset</v>
      </c>
      <c r="N6" s="9" t="s">
        <v>12</v>
      </c>
      <c r="O6" s="60" t="str">
        <f>VLOOKUP(MID(P6,1,2),DATA!$B$2:$C$10,2,FALSE)</f>
        <v>FF10</v>
      </c>
      <c r="P6" s="66" t="s">
        <v>9</v>
      </c>
      <c r="Q6" s="18" cm="1">
        <f t="array" ref="Q6">SUMPRODUCT(1*('All Skus'!$C$2:$C$951=$P6),'All Skus'!$D$2:$D$951)</f>
        <v>-3</v>
      </c>
      <c r="R6" s="12" t="str">
        <f>VLOOKUP(MID(P6,4,1),DATA!$F$2:$G$16,2,FALSE)</f>
        <v>19"</v>
      </c>
      <c r="S6" s="12" t="str">
        <f>VLOOKUP(MID(P6,5,3),DATA!$H$2:$I$16,2,FALSE)</f>
        <v>8.5"</v>
      </c>
      <c r="T6" s="12" t="str">
        <f t="shared" si="1"/>
        <v>47</v>
      </c>
      <c r="U6" s="12" t="str">
        <f>VLOOKUP(MID(P6,10,3),DATA!$J$2:$L$16,2,FALSE)</f>
        <v>5x112</v>
      </c>
      <c r="V6" s="12">
        <f>VLOOKUP(MID(P6,10,3),DATA!$J$2:$L$16,3,FALSE)</f>
        <v>66.56</v>
      </c>
      <c r="W6" s="8" t="str">
        <f>VLOOKUP(MID(P6,3,1),DATA!$D$2:$E$16,2,FALSE)</f>
        <v>High Offset</v>
      </c>
      <c r="Y6" s="9" t="s">
        <v>12</v>
      </c>
      <c r="Z6" s="8" t="s">
        <v>2561</v>
      </c>
      <c r="AA6" s="8" t="s">
        <v>2</v>
      </c>
      <c r="AB6" s="8" t="s">
        <v>5</v>
      </c>
    </row>
    <row r="7" spans="1:29" x14ac:dyDescent="0.25">
      <c r="A7" s="8" t="s">
        <v>1895</v>
      </c>
      <c r="B7" s="8" t="s">
        <v>1844</v>
      </c>
      <c r="C7" s="59" t="str">
        <f>VLOOKUP(MID(E7,1,2),DATA!$B$2:$C$10,2,FALSE)</f>
        <v>FF10</v>
      </c>
      <c r="D7" s="8" t="str">
        <f>VLOOKUP(MID(E7,13,2),DATA!$M$2:$N$16,2,FALSE)</f>
        <v>Liquid Metal</v>
      </c>
      <c r="E7" s="66" t="s">
        <v>10</v>
      </c>
      <c r="F7" s="18" cm="1">
        <f t="array" ref="F7">SUMPRODUCT(1*('All Skus'!$C$2:$C$951=$E7),'All Skus'!$D$2:$D$951)</f>
        <v>-8</v>
      </c>
      <c r="G7" s="12" t="str">
        <f>VLOOKUP(MID(E7,4,1),DATA!$F$2:$G$16,2,FALSE)</f>
        <v>19"</v>
      </c>
      <c r="H7" s="12" t="str">
        <f>VLOOKUP(MID(E7,5,3),DATA!$H$2:$I$16,2,FALSE)</f>
        <v>8.5"</v>
      </c>
      <c r="I7" s="12" t="str">
        <f t="shared" si="0"/>
        <v>47</v>
      </c>
      <c r="J7" s="12" t="str">
        <f>VLOOKUP(MID(E7,10,3),DATA!$J$2:$L$16,2,FALSE)</f>
        <v>5x112</v>
      </c>
      <c r="K7" s="12">
        <f>VLOOKUP(MID(E7,10,3),DATA!$J$2:$L$16,3,FALSE)</f>
        <v>66.56</v>
      </c>
      <c r="L7" s="8" t="str">
        <f>VLOOKUP(MID(E7,3,1),DATA!$D$2:$E$16,2,FALSE)</f>
        <v>High Offset</v>
      </c>
      <c r="N7" s="9" t="s">
        <v>12</v>
      </c>
      <c r="O7" s="60" t="str">
        <f>VLOOKUP(MID(P7,1,2),DATA!$B$2:$C$10,2,FALSE)</f>
        <v>FF10</v>
      </c>
      <c r="P7" s="66" t="s">
        <v>10</v>
      </c>
      <c r="Q7" s="18" cm="1">
        <f t="array" ref="Q7">SUMPRODUCT(1*('All Skus'!$C$2:$C$951=$P7),'All Skus'!$D$2:$D$951)</f>
        <v>-8</v>
      </c>
      <c r="R7" s="12" t="str">
        <f>VLOOKUP(MID(P7,4,1),DATA!$F$2:$G$16,2,FALSE)</f>
        <v>19"</v>
      </c>
      <c r="S7" s="12" t="str">
        <f>VLOOKUP(MID(P7,5,3),DATA!$H$2:$I$16,2,FALSE)</f>
        <v>8.5"</v>
      </c>
      <c r="T7" s="12" t="str">
        <f t="shared" si="1"/>
        <v>47</v>
      </c>
      <c r="U7" s="12" t="str">
        <f>VLOOKUP(MID(P7,10,3),DATA!$J$2:$L$16,2,FALSE)</f>
        <v>5x112</v>
      </c>
      <c r="V7" s="12">
        <f>VLOOKUP(MID(P7,10,3),DATA!$J$2:$L$16,3,FALSE)</f>
        <v>66.56</v>
      </c>
      <c r="W7" s="8" t="str">
        <f>VLOOKUP(MID(P7,3,1),DATA!$D$2:$E$16,2,FALSE)</f>
        <v>High Offset</v>
      </c>
      <c r="Y7" s="9" t="s">
        <v>12</v>
      </c>
      <c r="Z7" s="68" t="s">
        <v>2561</v>
      </c>
      <c r="AA7" s="8" t="s">
        <v>2</v>
      </c>
      <c r="AB7" s="8" t="s">
        <v>5</v>
      </c>
    </row>
    <row r="8" spans="1:29" x14ac:dyDescent="0.25">
      <c r="A8" s="8" t="s">
        <v>1895</v>
      </c>
      <c r="B8" s="8" t="s">
        <v>1844</v>
      </c>
      <c r="C8" s="59" t="str">
        <f>VLOOKUP(MID(E8,1,2),DATA!$B$2:$C$10,2,FALSE)</f>
        <v>FF11</v>
      </c>
      <c r="D8" s="8" t="str">
        <f>VLOOKUP(MID(E8,13,2),DATA!$M$2:$N$16,2,FALSE)</f>
        <v>Tarmac</v>
      </c>
      <c r="E8" s="66" t="s">
        <v>374</v>
      </c>
      <c r="F8" s="18" cm="1">
        <f t="array" ref="F8">SUMPRODUCT(1*('All Skus'!$C$2:$C$951=$E8),'All Skus'!$D$2:$D$951)</f>
        <v>4</v>
      </c>
      <c r="G8" s="12" t="str">
        <f>VLOOKUP(MID(E8,4,1),DATA!$F$2:$G$16,2,FALSE)</f>
        <v>19"</v>
      </c>
      <c r="H8" s="12" t="str">
        <f>VLOOKUP(MID(E8,5,3),DATA!$H$2:$I$16,2,FALSE)</f>
        <v>8.5"</v>
      </c>
      <c r="I8" s="12" t="str">
        <f t="shared" si="0"/>
        <v>47</v>
      </c>
      <c r="J8" s="12" t="str">
        <f>VLOOKUP(MID(E8,10,3),DATA!$J$2:$L$16,2,FALSE)</f>
        <v>5x112</v>
      </c>
      <c r="K8" s="12">
        <f>VLOOKUP(MID(E8,10,3),DATA!$J$2:$L$16,3,FALSE)</f>
        <v>66.56</v>
      </c>
      <c r="L8" s="8" t="str">
        <f>VLOOKUP(MID(E8,3,1),DATA!$D$2:$E$16,2,FALSE)</f>
        <v>High Offset</v>
      </c>
      <c r="N8" s="9" t="s">
        <v>12</v>
      </c>
      <c r="O8" s="60" t="str">
        <f>VLOOKUP(MID(P8,1,2),DATA!$B$2:$C$10,2,FALSE)</f>
        <v>FF11</v>
      </c>
      <c r="P8" s="66" t="s">
        <v>374</v>
      </c>
      <c r="Q8" s="18" cm="1">
        <f t="array" ref="Q8">SUMPRODUCT(1*('All Skus'!$C$2:$C$951=$P8),'All Skus'!$D$2:$D$951)</f>
        <v>4</v>
      </c>
      <c r="R8" s="12" t="str">
        <f>VLOOKUP(MID(P8,4,1),DATA!$F$2:$G$16,2,FALSE)</f>
        <v>19"</v>
      </c>
      <c r="S8" s="12" t="str">
        <f>VLOOKUP(MID(P8,5,3),DATA!$H$2:$I$16,2,FALSE)</f>
        <v>8.5"</v>
      </c>
      <c r="T8" s="12" t="str">
        <f t="shared" si="1"/>
        <v>47</v>
      </c>
      <c r="U8" s="12" t="str">
        <f>VLOOKUP(MID(P8,10,3),DATA!$J$2:$L$16,2,FALSE)</f>
        <v>5x112</v>
      </c>
      <c r="V8" s="12">
        <f>VLOOKUP(MID(P8,10,3),DATA!$J$2:$L$16,3,FALSE)</f>
        <v>66.56</v>
      </c>
      <c r="W8" s="8" t="str">
        <f>VLOOKUP(MID(P8,3,1),DATA!$D$2:$E$16,2,FALSE)</f>
        <v>High Offset</v>
      </c>
      <c r="Y8" s="9" t="s">
        <v>12</v>
      </c>
      <c r="Z8" s="68" t="s">
        <v>2561</v>
      </c>
      <c r="AA8" s="8" t="s">
        <v>2</v>
      </c>
      <c r="AB8" s="8" t="s">
        <v>5</v>
      </c>
    </row>
    <row r="9" spans="1:29" x14ac:dyDescent="0.25">
      <c r="A9" s="8" t="s">
        <v>1895</v>
      </c>
      <c r="B9" s="8" t="s">
        <v>1844</v>
      </c>
      <c r="C9" s="59" t="str">
        <f>VLOOKUP(MID(E9,1,2),DATA!$B$2:$C$10,2,FALSE)</f>
        <v>FF11</v>
      </c>
      <c r="D9" s="8" t="str">
        <f>VLOOKUP(MID(E9,13,2),DATA!$M$2:$N$16,2,FALSE)</f>
        <v>Liquid Metal</v>
      </c>
      <c r="E9" s="66" t="s">
        <v>375</v>
      </c>
      <c r="F9" s="18" cm="1">
        <f t="array" ref="F9">SUMPRODUCT(1*('All Skus'!$C$2:$C$951=$E9),'All Skus'!$D$2:$D$951)</f>
        <v>3</v>
      </c>
      <c r="G9" s="12" t="str">
        <f>VLOOKUP(MID(E9,4,1),DATA!$F$2:$G$16,2,FALSE)</f>
        <v>19"</v>
      </c>
      <c r="H9" s="12" t="str">
        <f>VLOOKUP(MID(E9,5,3),DATA!$H$2:$I$16,2,FALSE)</f>
        <v>8.5"</v>
      </c>
      <c r="I9" s="12" t="str">
        <f t="shared" si="0"/>
        <v>47</v>
      </c>
      <c r="J9" s="12" t="str">
        <f>VLOOKUP(MID(E9,10,3),DATA!$J$2:$L$16,2,FALSE)</f>
        <v>5x112</v>
      </c>
      <c r="K9" s="12">
        <f>VLOOKUP(MID(E9,10,3),DATA!$J$2:$L$16,3,FALSE)</f>
        <v>66.56</v>
      </c>
      <c r="L9" s="8" t="str">
        <f>VLOOKUP(MID(E9,3,1),DATA!$D$2:$E$16,2,FALSE)</f>
        <v>High Offset</v>
      </c>
      <c r="N9" s="9" t="s">
        <v>12</v>
      </c>
      <c r="O9" s="60" t="str">
        <f>VLOOKUP(MID(P9,1,2),DATA!$B$2:$C$10,2,FALSE)</f>
        <v>FF11</v>
      </c>
      <c r="P9" s="66" t="s">
        <v>375</v>
      </c>
      <c r="Q9" s="18" cm="1">
        <f t="array" ref="Q9">SUMPRODUCT(1*('All Skus'!$C$2:$C$951=$P9),'All Skus'!$D$2:$D$951)</f>
        <v>3</v>
      </c>
      <c r="R9" s="12" t="str">
        <f>VLOOKUP(MID(P9,4,1),DATA!$F$2:$G$16,2,FALSE)</f>
        <v>19"</v>
      </c>
      <c r="S9" s="12" t="str">
        <f>VLOOKUP(MID(P9,5,3),DATA!$H$2:$I$16,2,FALSE)</f>
        <v>8.5"</v>
      </c>
      <c r="T9" s="12" t="str">
        <f t="shared" si="1"/>
        <v>47</v>
      </c>
      <c r="U9" s="12" t="str">
        <f>VLOOKUP(MID(P9,10,3),DATA!$J$2:$L$16,2,FALSE)</f>
        <v>5x112</v>
      </c>
      <c r="V9" s="12">
        <f>VLOOKUP(MID(P9,10,3),DATA!$J$2:$L$16,3,FALSE)</f>
        <v>66.56</v>
      </c>
      <c r="W9" s="8" t="str">
        <f>VLOOKUP(MID(P9,3,1),DATA!$D$2:$E$16,2,FALSE)</f>
        <v>High Offset</v>
      </c>
      <c r="Y9" s="9" t="s">
        <v>12</v>
      </c>
      <c r="Z9" s="68" t="s">
        <v>2561</v>
      </c>
      <c r="AA9" s="8" t="s">
        <v>2</v>
      </c>
      <c r="AB9" s="8" t="s">
        <v>5</v>
      </c>
    </row>
    <row r="10" spans="1:29" x14ac:dyDescent="0.25">
      <c r="A10" s="8" t="s">
        <v>1895</v>
      </c>
      <c r="B10" s="8" t="s">
        <v>1844</v>
      </c>
      <c r="C10" s="59" t="str">
        <f>VLOOKUP(MID(E10,1,2),DATA!$B$2:$C$10,2,FALSE)</f>
        <v>FF15</v>
      </c>
      <c r="D10" s="8" t="str">
        <f>VLOOKUP(MID(E10,13,2),DATA!$M$2:$N$16,2,FALSE)</f>
        <v>Tarmac</v>
      </c>
      <c r="E10" s="66" t="s">
        <v>248</v>
      </c>
      <c r="F10" s="18" cm="1">
        <f t="array" ref="F10">SUMPRODUCT(1*('All Skus'!$C$2:$C$951=$E10),'All Skus'!$D$2:$D$951)</f>
        <v>32</v>
      </c>
      <c r="G10" s="12" t="str">
        <f>VLOOKUP(MID(E10,4,1),DATA!$F$2:$G$16,2,FALSE)</f>
        <v>19"</v>
      </c>
      <c r="H10" s="12" t="str">
        <f>VLOOKUP(MID(E10,5,3),DATA!$H$2:$I$16,2,FALSE)</f>
        <v>8.5"</v>
      </c>
      <c r="I10" s="12" t="str">
        <f t="shared" si="0"/>
        <v>47</v>
      </c>
      <c r="J10" s="12" t="str">
        <f>VLOOKUP(MID(E10,10,3),DATA!$J$2:$L$16,2,FALSE)</f>
        <v>5x112</v>
      </c>
      <c r="K10" s="12">
        <f>VLOOKUP(MID(E10,10,3),DATA!$J$2:$L$16,3,FALSE)</f>
        <v>66.56</v>
      </c>
      <c r="L10" s="8" t="str">
        <f>VLOOKUP(MID(E10,3,1),DATA!$D$2:$E$16,2,FALSE)</f>
        <v>High Offset</v>
      </c>
      <c r="M10" s="8">
        <v>22.2</v>
      </c>
      <c r="N10" s="9" t="s">
        <v>12</v>
      </c>
      <c r="O10" s="60" t="str">
        <f>VLOOKUP(MID(P10,1,2),DATA!$B$2:$C$10,2,FALSE)</f>
        <v>FF15</v>
      </c>
      <c r="P10" s="66" t="s">
        <v>248</v>
      </c>
      <c r="Q10" s="18" cm="1">
        <f t="array" ref="Q10">SUMPRODUCT(1*('All Skus'!$C$2:$C$951=$P10),'All Skus'!$D$2:$D$951)</f>
        <v>32</v>
      </c>
      <c r="R10" s="12" t="str">
        <f>VLOOKUP(MID(P10,4,1),DATA!$F$2:$G$16,2,FALSE)</f>
        <v>19"</v>
      </c>
      <c r="S10" s="12" t="str">
        <f>VLOOKUP(MID(P10,5,3),DATA!$H$2:$I$16,2,FALSE)</f>
        <v>8.5"</v>
      </c>
      <c r="T10" s="12" t="str">
        <f t="shared" si="1"/>
        <v>47</v>
      </c>
      <c r="U10" s="12" t="str">
        <f>VLOOKUP(MID(P10,10,3),DATA!$J$2:$L$16,2,FALSE)</f>
        <v>5x112</v>
      </c>
      <c r="V10" s="12">
        <f>VLOOKUP(MID(P10,10,3),DATA!$J$2:$L$16,3,FALSE)</f>
        <v>66.56</v>
      </c>
      <c r="W10" s="8" t="str">
        <f>VLOOKUP(MID(P10,3,1),DATA!$D$2:$E$16,2,FALSE)</f>
        <v>High Offset</v>
      </c>
      <c r="X10" s="8">
        <v>22.2</v>
      </c>
      <c r="Y10" s="9" t="s">
        <v>12</v>
      </c>
      <c r="Z10" s="8" t="s">
        <v>4</v>
      </c>
      <c r="AA10" s="8" t="s">
        <v>2</v>
      </c>
      <c r="AB10" s="8" t="s">
        <v>5</v>
      </c>
    </row>
    <row r="11" spans="1:29" x14ac:dyDescent="0.25">
      <c r="A11" s="8" t="s">
        <v>1895</v>
      </c>
      <c r="B11" s="8" t="s">
        <v>1844</v>
      </c>
      <c r="C11" s="59" t="str">
        <f>VLOOKUP(MID(E11,1,2),DATA!$B$2:$C$10,2,FALSE)</f>
        <v>FF15</v>
      </c>
      <c r="D11" s="8" t="str">
        <f>VLOOKUP(MID(E11,13,2),DATA!$M$2:$N$16,2,FALSE)</f>
        <v>Liquid Silver</v>
      </c>
      <c r="E11" s="66" t="s">
        <v>249</v>
      </c>
      <c r="F11" s="18" cm="1">
        <f t="array" ref="F11">SUMPRODUCT(1*('All Skus'!$C$2:$C$951=$E11),'All Skus'!$D$2:$D$951)</f>
        <v>8</v>
      </c>
      <c r="G11" s="12" t="str">
        <f>VLOOKUP(MID(E11,4,1),DATA!$F$2:$G$16,2,FALSE)</f>
        <v>19"</v>
      </c>
      <c r="H11" s="12" t="str">
        <f>VLOOKUP(MID(E11,5,3),DATA!$H$2:$I$16,2,FALSE)</f>
        <v>8.5"</v>
      </c>
      <c r="I11" s="12" t="str">
        <f t="shared" si="0"/>
        <v>47</v>
      </c>
      <c r="J11" s="12" t="str">
        <f>VLOOKUP(MID(E11,10,3),DATA!$J$2:$L$16,2,FALSE)</f>
        <v>5x112</v>
      </c>
      <c r="K11" s="12">
        <f>VLOOKUP(MID(E11,10,3),DATA!$J$2:$L$16,3,FALSE)</f>
        <v>66.56</v>
      </c>
      <c r="L11" s="8" t="str">
        <f>VLOOKUP(MID(E11,3,1),DATA!$D$2:$E$16,2,FALSE)</f>
        <v>High Offset</v>
      </c>
      <c r="M11" s="8">
        <v>22.2</v>
      </c>
      <c r="N11" s="9" t="s">
        <v>12</v>
      </c>
      <c r="O11" s="60" t="str">
        <f>VLOOKUP(MID(P11,1,2),DATA!$B$2:$C$10,2,FALSE)</f>
        <v>FF15</v>
      </c>
      <c r="P11" s="66" t="s">
        <v>249</v>
      </c>
      <c r="Q11" s="18" cm="1">
        <f t="array" ref="Q11">SUMPRODUCT(1*('All Skus'!$C$2:$C$951=$P11),'All Skus'!$D$2:$D$951)</f>
        <v>8</v>
      </c>
      <c r="R11" s="12" t="str">
        <f>VLOOKUP(MID(P11,4,1),DATA!$F$2:$G$16,2,FALSE)</f>
        <v>19"</v>
      </c>
      <c r="S11" s="12" t="str">
        <f>VLOOKUP(MID(P11,5,3),DATA!$H$2:$I$16,2,FALSE)</f>
        <v>8.5"</v>
      </c>
      <c r="T11" s="12" t="str">
        <f t="shared" si="1"/>
        <v>47</v>
      </c>
      <c r="U11" s="12" t="str">
        <f>VLOOKUP(MID(P11,10,3),DATA!$J$2:$L$16,2,FALSE)</f>
        <v>5x112</v>
      </c>
      <c r="V11" s="12">
        <f>VLOOKUP(MID(P11,10,3),DATA!$J$2:$L$16,3,FALSE)</f>
        <v>66.56</v>
      </c>
      <c r="W11" s="8" t="str">
        <f>VLOOKUP(MID(P11,3,1),DATA!$D$2:$E$16,2,FALSE)</f>
        <v>High Offset</v>
      </c>
      <c r="X11" s="8">
        <v>22.2</v>
      </c>
      <c r="Y11" s="9" t="s">
        <v>12</v>
      </c>
      <c r="Z11" s="8" t="s">
        <v>4</v>
      </c>
      <c r="AB11" s="8" t="s">
        <v>5</v>
      </c>
    </row>
    <row r="12" spans="1:29" x14ac:dyDescent="0.25">
      <c r="A12" s="8" t="s">
        <v>1901</v>
      </c>
      <c r="B12" s="8" t="s">
        <v>113</v>
      </c>
      <c r="C12" s="59" t="str">
        <f>VLOOKUP(MID(E12,1,2),DATA!$B$2:$C$10,2,FALSE)</f>
        <v>FF01</v>
      </c>
      <c r="D12" s="8" t="str">
        <f>VLOOKUP(MID(E12,13,2),DATA!$M$2:$N$16,2,FALSE)</f>
        <v>Tarmac</v>
      </c>
      <c r="E12" s="66" t="s">
        <v>151</v>
      </c>
      <c r="F12" s="18" cm="1">
        <f t="array" ref="F12">SUMPRODUCT(1*('All Skus'!$C$2:$C$951=$E12),'All Skus'!$D$2:$D$951)</f>
        <v>10</v>
      </c>
      <c r="G12" s="12" t="str">
        <f>VLOOKUP(MID(E12,4,1),DATA!$F$2:$G$16,2,FALSE)</f>
        <v>19"</v>
      </c>
      <c r="H12" s="12" t="str">
        <f>VLOOKUP(MID(E12,5,3),DATA!$H$2:$I$16,2,FALSE)</f>
        <v>8.5"</v>
      </c>
      <c r="I12" s="12" t="str">
        <f t="shared" si="0"/>
        <v>47</v>
      </c>
      <c r="J12" s="12" t="str">
        <f>VLOOKUP(MID(E12,10,3),DATA!$J$2:$L$16,2,FALSE)</f>
        <v>5x112</v>
      </c>
      <c r="K12" s="12">
        <f>VLOOKUP(MID(E12,10,3),DATA!$J$2:$L$16,3,FALSE)</f>
        <v>66.56</v>
      </c>
      <c r="L12" s="8" t="str">
        <f>VLOOKUP(MID(E12,3,1),DATA!$D$2:$E$16,2,FALSE)</f>
        <v>High Offset</v>
      </c>
      <c r="M12" s="8">
        <v>23.2</v>
      </c>
      <c r="N12" s="9" t="s">
        <v>12</v>
      </c>
      <c r="O12" s="60" t="str">
        <f>VLOOKUP(MID(P12,1,2),DATA!$B$2:$C$10,2,FALSE)</f>
        <v>FF01</v>
      </c>
      <c r="P12" s="66" t="s">
        <v>147</v>
      </c>
      <c r="Q12" s="18" cm="1">
        <f t="array" ref="Q12">SUMPRODUCT(1*('All Skus'!$C$2:$C$951=$P12),'All Skus'!$D$2:$D$951)</f>
        <v>7</v>
      </c>
      <c r="R12" s="12" t="str">
        <f>VLOOKUP(MID(P12,4,1),DATA!$F$2:$G$16,2,FALSE)</f>
        <v>19"</v>
      </c>
      <c r="S12" s="12" t="str">
        <f>VLOOKUP(MID(P12,5,3),DATA!$H$2:$I$16,2,FALSE)</f>
        <v>9.5"</v>
      </c>
      <c r="T12" s="12" t="str">
        <f t="shared" si="1"/>
        <v>45</v>
      </c>
      <c r="U12" s="12" t="str">
        <f>VLOOKUP(MID(P12,10,3),DATA!$J$2:$L$16,2,FALSE)</f>
        <v>5x112</v>
      </c>
      <c r="V12" s="12">
        <f>VLOOKUP(MID(P12,10,3),DATA!$J$2:$L$16,3,FALSE)</f>
        <v>66.56</v>
      </c>
      <c r="W12" s="8" t="str">
        <f>VLOOKUP(MID(P12,3,1),DATA!$D$2:$E$16,2,FALSE)</f>
        <v>High Offset</v>
      </c>
      <c r="X12" s="8">
        <v>25.6</v>
      </c>
      <c r="Y12" s="9" t="s">
        <v>8</v>
      </c>
      <c r="Z12" s="8" t="s">
        <v>2034</v>
      </c>
      <c r="AA12" s="8" t="s">
        <v>2</v>
      </c>
    </row>
    <row r="13" spans="1:29" x14ac:dyDescent="0.25">
      <c r="A13" s="8" t="s">
        <v>1901</v>
      </c>
      <c r="B13" s="8" t="s">
        <v>113</v>
      </c>
      <c r="C13" s="59" t="str">
        <f>VLOOKUP(MID(E13,1,2),DATA!$B$2:$C$10,2,FALSE)</f>
        <v>FF01</v>
      </c>
      <c r="D13" s="8" t="str">
        <f>VLOOKUP(MID(E13,13,2),DATA!$M$2:$N$16,2,FALSE)</f>
        <v>Liquid Silver</v>
      </c>
      <c r="E13" s="66" t="s">
        <v>152</v>
      </c>
      <c r="F13" s="18" cm="1">
        <f t="array" ref="F13">SUMPRODUCT(1*('All Skus'!$C$2:$C$951=$E13),'All Skus'!$D$2:$D$951)</f>
        <v>1</v>
      </c>
      <c r="G13" s="12" t="str">
        <f>VLOOKUP(MID(E13,4,1),DATA!$F$2:$G$16,2,FALSE)</f>
        <v>19"</v>
      </c>
      <c r="H13" s="12" t="str">
        <f>VLOOKUP(MID(E13,5,3),DATA!$H$2:$I$16,2,FALSE)</f>
        <v>8.5"</v>
      </c>
      <c r="I13" s="12" t="str">
        <f t="shared" si="0"/>
        <v>47</v>
      </c>
      <c r="J13" s="12" t="str">
        <f>VLOOKUP(MID(E13,10,3),DATA!$J$2:$L$16,2,FALSE)</f>
        <v>5x112</v>
      </c>
      <c r="K13" s="12">
        <f>VLOOKUP(MID(E13,10,3),DATA!$J$2:$L$16,3,FALSE)</f>
        <v>66.56</v>
      </c>
      <c r="L13" s="8" t="str">
        <f>VLOOKUP(MID(E13,3,1),DATA!$D$2:$E$16,2,FALSE)</f>
        <v>High Offset</v>
      </c>
      <c r="M13" s="8">
        <v>23.2</v>
      </c>
      <c r="N13" s="9" t="s">
        <v>12</v>
      </c>
      <c r="O13" s="60" t="str">
        <f>VLOOKUP(MID(P13,1,2),DATA!$B$2:$C$10,2,FALSE)</f>
        <v>FF01</v>
      </c>
      <c r="P13" s="66" t="s">
        <v>149</v>
      </c>
      <c r="Q13" s="18" cm="1">
        <f t="array" ref="Q13">SUMPRODUCT(1*('All Skus'!$C$2:$C$951=$P13),'All Skus'!$D$2:$D$951)</f>
        <v>17</v>
      </c>
      <c r="R13" s="12" t="str">
        <f>VLOOKUP(MID(P13,4,1),DATA!$F$2:$G$16,2,FALSE)</f>
        <v>19"</v>
      </c>
      <c r="S13" s="12" t="str">
        <f>VLOOKUP(MID(P13,5,3),DATA!$H$2:$I$16,2,FALSE)</f>
        <v>9.5"</v>
      </c>
      <c r="T13" s="12" t="str">
        <f t="shared" si="1"/>
        <v>45</v>
      </c>
      <c r="U13" s="12" t="str">
        <f>VLOOKUP(MID(P13,10,3),DATA!$J$2:$L$16,2,FALSE)</f>
        <v>5x112</v>
      </c>
      <c r="V13" s="12">
        <f>VLOOKUP(MID(P13,10,3),DATA!$J$2:$L$16,3,FALSE)</f>
        <v>66.56</v>
      </c>
      <c r="W13" s="8" t="str">
        <f>VLOOKUP(MID(P13,3,1),DATA!$D$2:$E$16,2,FALSE)</f>
        <v>High Offset</v>
      </c>
      <c r="X13" s="8">
        <v>25.6</v>
      </c>
      <c r="Y13" s="9" t="s">
        <v>8</v>
      </c>
      <c r="Z13" s="8" t="s">
        <v>2034</v>
      </c>
    </row>
    <row r="14" spans="1:29" x14ac:dyDescent="0.25">
      <c r="A14" s="8" t="s">
        <v>1901</v>
      </c>
      <c r="B14" s="8" t="s">
        <v>113</v>
      </c>
      <c r="C14" s="59" t="str">
        <f>VLOOKUP(MID(E14,1,2),DATA!$B$2:$C$10,2,FALSE)</f>
        <v>FF04</v>
      </c>
      <c r="D14" s="8" t="str">
        <f>VLOOKUP(MID(E14,13,2),DATA!$M$2:$N$16,2,FALSE)</f>
        <v>Tarmac</v>
      </c>
      <c r="E14" s="66" t="s">
        <v>297</v>
      </c>
      <c r="F14" s="18" cm="1">
        <f t="array" ref="F14">SUMPRODUCT(1*('All Skus'!$C$2:$C$951=$E14),'All Skus'!$D$2:$D$951)</f>
        <v>17</v>
      </c>
      <c r="G14" s="12" t="str">
        <f>VLOOKUP(MID(E14,4,1),DATA!$F$2:$G$16,2,FALSE)</f>
        <v>19"</v>
      </c>
      <c r="H14" s="12" t="str">
        <f>VLOOKUP(MID(E14,5,3),DATA!$H$2:$I$16,2,FALSE)</f>
        <v>8.5"</v>
      </c>
      <c r="I14" s="12" t="str">
        <f t="shared" si="0"/>
        <v>47</v>
      </c>
      <c r="J14" s="12" t="str">
        <f>VLOOKUP(MID(E14,10,3),DATA!$J$2:$L$16,2,FALSE)</f>
        <v>5x112</v>
      </c>
      <c r="K14" s="12">
        <f>VLOOKUP(MID(E14,10,3),DATA!$J$2:$L$16,3,FALSE)</f>
        <v>66.56</v>
      </c>
      <c r="L14" s="8" t="str">
        <f>VLOOKUP(MID(E14,3,1),DATA!$D$2:$E$16,2,FALSE)</f>
        <v>High Offset</v>
      </c>
      <c r="M14" s="8">
        <v>22.8</v>
      </c>
      <c r="N14" s="9" t="s">
        <v>12</v>
      </c>
      <c r="O14" s="60" t="str">
        <f>VLOOKUP(MID(P14,1,2),DATA!$B$2:$C$10,2,FALSE)</f>
        <v>FF04</v>
      </c>
      <c r="P14" s="66" t="s">
        <v>295</v>
      </c>
      <c r="Q14" s="18" cm="1">
        <f t="array" ref="Q14">SUMPRODUCT(1*('All Skus'!$C$2:$C$951=$P14),'All Skus'!$D$2:$D$951)</f>
        <v>27</v>
      </c>
      <c r="R14" s="12" t="str">
        <f>VLOOKUP(MID(P14,4,1),DATA!$F$2:$G$16,2,FALSE)</f>
        <v>19"</v>
      </c>
      <c r="S14" s="12" t="str">
        <f>VLOOKUP(MID(P14,5,3),DATA!$H$2:$I$16,2,FALSE)</f>
        <v>9.5"</v>
      </c>
      <c r="T14" s="12" t="str">
        <f t="shared" si="1"/>
        <v>45</v>
      </c>
      <c r="U14" s="12" t="str">
        <f>VLOOKUP(MID(P14,10,3),DATA!$J$2:$L$16,2,FALSE)</f>
        <v>5x112</v>
      </c>
      <c r="V14" s="12">
        <f>VLOOKUP(MID(P14,10,3),DATA!$J$2:$L$16,3,FALSE)</f>
        <v>66.56</v>
      </c>
      <c r="W14" s="8" t="str">
        <f>VLOOKUP(MID(P14,3,1),DATA!$D$2:$E$16,2,FALSE)</f>
        <v>High Offset</v>
      </c>
      <c r="X14" s="8">
        <v>24.6</v>
      </c>
      <c r="Y14" s="9" t="s">
        <v>8</v>
      </c>
      <c r="Z14" s="8" t="s">
        <v>2034</v>
      </c>
      <c r="AA14" s="8" t="s">
        <v>2</v>
      </c>
    </row>
    <row r="15" spans="1:29" x14ac:dyDescent="0.25">
      <c r="A15" s="8" t="s">
        <v>1901</v>
      </c>
      <c r="B15" s="8" t="s">
        <v>113</v>
      </c>
      <c r="C15" s="59" t="str">
        <f>VLOOKUP(MID(E15,1,2),DATA!$B$2:$C$10,2,FALSE)</f>
        <v>FF04</v>
      </c>
      <c r="D15" s="8" t="str">
        <f>VLOOKUP(MID(E15,13,2),DATA!$M$2:$N$16,2,FALSE)</f>
        <v>Liquid Metal</v>
      </c>
      <c r="E15" s="66" t="s">
        <v>298</v>
      </c>
      <c r="F15" s="18" cm="1">
        <f t="array" ref="F15">SUMPRODUCT(1*('All Skus'!$C$2:$C$951=$E15),'All Skus'!$D$2:$D$951)</f>
        <v>19</v>
      </c>
      <c r="G15" s="12" t="str">
        <f>VLOOKUP(MID(E15,4,1),DATA!$F$2:$G$16,2,FALSE)</f>
        <v>19"</v>
      </c>
      <c r="H15" s="12" t="str">
        <f>VLOOKUP(MID(E15,5,3),DATA!$H$2:$I$16,2,FALSE)</f>
        <v>8.5"</v>
      </c>
      <c r="I15" s="12" t="str">
        <f t="shared" si="0"/>
        <v>47</v>
      </c>
      <c r="J15" s="12" t="str">
        <f>VLOOKUP(MID(E15,10,3),DATA!$J$2:$L$16,2,FALSE)</f>
        <v>5x112</v>
      </c>
      <c r="K15" s="12">
        <f>VLOOKUP(MID(E15,10,3),DATA!$J$2:$L$16,3,FALSE)</f>
        <v>66.56</v>
      </c>
      <c r="L15" s="8" t="str">
        <f>VLOOKUP(MID(E15,3,1),DATA!$D$2:$E$16,2,FALSE)</f>
        <v>High Offset</v>
      </c>
      <c r="M15" s="8">
        <v>22.8</v>
      </c>
      <c r="N15" s="9" t="s">
        <v>12</v>
      </c>
      <c r="O15" s="60" t="str">
        <f>VLOOKUP(MID(P15,1,2),DATA!$B$2:$C$10,2,FALSE)</f>
        <v>FF04</v>
      </c>
      <c r="P15" s="66" t="s">
        <v>296</v>
      </c>
      <c r="Q15" s="18" cm="1">
        <f t="array" ref="Q15">SUMPRODUCT(1*('All Skus'!$C$2:$C$951=$P15),'All Skus'!$D$2:$D$951)</f>
        <v>15</v>
      </c>
      <c r="R15" s="12" t="str">
        <f>VLOOKUP(MID(P15,4,1),DATA!$F$2:$G$16,2,FALSE)</f>
        <v>19"</v>
      </c>
      <c r="S15" s="12" t="str">
        <f>VLOOKUP(MID(P15,5,3),DATA!$H$2:$I$16,2,FALSE)</f>
        <v>9.5"</v>
      </c>
      <c r="T15" s="12" t="str">
        <f t="shared" si="1"/>
        <v>45</v>
      </c>
      <c r="U15" s="12" t="str">
        <f>VLOOKUP(MID(P15,10,3),DATA!$J$2:$L$16,2,FALSE)</f>
        <v>5x112</v>
      </c>
      <c r="V15" s="12">
        <f>VLOOKUP(MID(P15,10,3),DATA!$J$2:$L$16,3,FALSE)</f>
        <v>66.56</v>
      </c>
      <c r="W15" s="8" t="str">
        <f>VLOOKUP(MID(P15,3,1),DATA!$D$2:$E$16,2,FALSE)</f>
        <v>High Offset</v>
      </c>
      <c r="X15" s="8">
        <v>24.6</v>
      </c>
      <c r="Y15" s="9" t="s">
        <v>8</v>
      </c>
      <c r="Z15" s="8" t="s">
        <v>2034</v>
      </c>
    </row>
    <row r="16" spans="1:29" x14ac:dyDescent="0.25">
      <c r="A16" s="8" t="s">
        <v>1901</v>
      </c>
      <c r="B16" s="8" t="s">
        <v>113</v>
      </c>
      <c r="C16" s="59" t="str">
        <f>VLOOKUP(MID(E16,1,2),DATA!$B$2:$C$10,2,FALSE)</f>
        <v>FF10</v>
      </c>
      <c r="D16" s="8" t="str">
        <f>VLOOKUP(MID(E16,13,2),DATA!$M$2:$N$16,2,FALSE)</f>
        <v>Tarmac</v>
      </c>
      <c r="E16" s="66" t="s">
        <v>9</v>
      </c>
      <c r="F16" s="18" cm="1">
        <f t="array" ref="F16">SUMPRODUCT(1*('All Skus'!$C$2:$C$951=$E16),'All Skus'!$D$2:$D$951)</f>
        <v>-3</v>
      </c>
      <c r="G16" s="12" t="str">
        <f>VLOOKUP(MID(E16,4,1),DATA!$F$2:$G$16,2,FALSE)</f>
        <v>19"</v>
      </c>
      <c r="H16" s="12" t="str">
        <f>VLOOKUP(MID(E16,5,3),DATA!$H$2:$I$16,2,FALSE)</f>
        <v>8.5"</v>
      </c>
      <c r="I16" s="12" t="str">
        <f t="shared" si="0"/>
        <v>47</v>
      </c>
      <c r="J16" s="12" t="str">
        <f>VLOOKUP(MID(E16,10,3),DATA!$J$2:$L$16,2,FALSE)</f>
        <v>5x112</v>
      </c>
      <c r="K16" s="12">
        <f>VLOOKUP(MID(E16,10,3),DATA!$J$2:$L$16,3,FALSE)</f>
        <v>66.56</v>
      </c>
      <c r="L16" s="8" t="str">
        <f>VLOOKUP(MID(E16,3,1),DATA!$D$2:$E$16,2,FALSE)</f>
        <v>High Offset</v>
      </c>
      <c r="N16" s="9" t="s">
        <v>12</v>
      </c>
      <c r="O16" s="60" t="str">
        <f>VLOOKUP(MID(P16,1,2),DATA!$B$2:$C$10,2,FALSE)</f>
        <v>FF10</v>
      </c>
      <c r="P16" s="66" t="s">
        <v>3</v>
      </c>
      <c r="Q16" s="18" cm="1">
        <f t="array" ref="Q16">SUMPRODUCT(1*('All Skus'!$C$2:$C$951=$P16),'All Skus'!$D$2:$D$951)</f>
        <v>1</v>
      </c>
      <c r="R16" s="12" t="str">
        <f>VLOOKUP(MID(P16,4,1),DATA!$F$2:$G$16,2,FALSE)</f>
        <v>19"</v>
      </c>
      <c r="S16" s="12" t="str">
        <f>VLOOKUP(MID(P16,5,3),DATA!$H$2:$I$16,2,FALSE)</f>
        <v>9.5"</v>
      </c>
      <c r="T16" s="12" t="str">
        <f t="shared" si="1"/>
        <v>45</v>
      </c>
      <c r="U16" s="12" t="str">
        <f>VLOOKUP(MID(P16,10,3),DATA!$J$2:$L$16,2,FALSE)</f>
        <v>5x112</v>
      </c>
      <c r="V16" s="12">
        <f>VLOOKUP(MID(P16,10,3),DATA!$J$2:$L$16,3,FALSE)</f>
        <v>66.56</v>
      </c>
      <c r="W16" s="8" t="str">
        <f>VLOOKUP(MID(P16,3,1),DATA!$D$2:$E$16,2,FALSE)</f>
        <v>High Offset</v>
      </c>
      <c r="Y16" s="9" t="s">
        <v>12</v>
      </c>
      <c r="Z16" s="8" t="s">
        <v>2034</v>
      </c>
      <c r="AA16" s="8" t="s">
        <v>2</v>
      </c>
      <c r="AB16" s="8" t="s">
        <v>5</v>
      </c>
    </row>
    <row r="17" spans="1:28" x14ac:dyDescent="0.25">
      <c r="A17" s="8" t="s">
        <v>1901</v>
      </c>
      <c r="B17" s="8" t="s">
        <v>113</v>
      </c>
      <c r="C17" s="59" t="str">
        <f>VLOOKUP(MID(E17,1,2),DATA!$B$2:$C$10,2,FALSE)</f>
        <v>FF10</v>
      </c>
      <c r="D17" s="8" t="str">
        <f>VLOOKUP(MID(E17,13,2),DATA!$M$2:$N$16,2,FALSE)</f>
        <v>Liquid Metal</v>
      </c>
      <c r="E17" s="66" t="s">
        <v>10</v>
      </c>
      <c r="F17" s="18" cm="1">
        <f t="array" ref="F17">SUMPRODUCT(1*('All Skus'!$C$2:$C$951=$E17),'All Skus'!$D$2:$D$951)</f>
        <v>-8</v>
      </c>
      <c r="G17" s="12" t="str">
        <f>VLOOKUP(MID(E17,4,1),DATA!$F$2:$G$16,2,FALSE)</f>
        <v>19"</v>
      </c>
      <c r="H17" s="12" t="str">
        <f>VLOOKUP(MID(E17,5,3),DATA!$H$2:$I$16,2,FALSE)</f>
        <v>8.5"</v>
      </c>
      <c r="I17" s="12" t="str">
        <f t="shared" si="0"/>
        <v>47</v>
      </c>
      <c r="J17" s="12" t="str">
        <f>VLOOKUP(MID(E17,10,3),DATA!$J$2:$L$16,2,FALSE)</f>
        <v>5x112</v>
      </c>
      <c r="K17" s="12">
        <f>VLOOKUP(MID(E17,10,3),DATA!$J$2:$L$16,3,FALSE)</f>
        <v>66.56</v>
      </c>
      <c r="L17" s="8" t="str">
        <f>VLOOKUP(MID(E17,3,1),DATA!$D$2:$E$16,2,FALSE)</f>
        <v>High Offset</v>
      </c>
      <c r="N17" s="9" t="s">
        <v>12</v>
      </c>
      <c r="O17" s="60" t="str">
        <f>VLOOKUP(MID(P17,1,2),DATA!$B$2:$C$10,2,FALSE)</f>
        <v>FF10</v>
      </c>
      <c r="P17" s="66" t="s">
        <v>7</v>
      </c>
      <c r="Q17" s="18" cm="1">
        <f t="array" ref="Q17">SUMPRODUCT(1*('All Skus'!$C$2:$C$951=$P17),'All Skus'!$D$2:$D$951)</f>
        <v>22</v>
      </c>
      <c r="R17" s="12" t="str">
        <f>VLOOKUP(MID(P17,4,1),DATA!$F$2:$G$16,2,FALSE)</f>
        <v>19"</v>
      </c>
      <c r="S17" s="12" t="str">
        <f>VLOOKUP(MID(P17,5,3),DATA!$H$2:$I$16,2,FALSE)</f>
        <v>9.5"</v>
      </c>
      <c r="T17" s="12" t="str">
        <f t="shared" si="1"/>
        <v>45</v>
      </c>
      <c r="U17" s="12" t="str">
        <f>VLOOKUP(MID(P17,10,3),DATA!$J$2:$L$16,2,FALSE)</f>
        <v>5x112</v>
      </c>
      <c r="V17" s="12">
        <f>VLOOKUP(MID(P17,10,3),DATA!$J$2:$L$16,3,FALSE)</f>
        <v>66.56</v>
      </c>
      <c r="W17" s="8" t="str">
        <f>VLOOKUP(MID(P17,3,1),DATA!$D$2:$E$16,2,FALSE)</f>
        <v>High Offset</v>
      </c>
      <c r="Y17" s="9" t="s">
        <v>12</v>
      </c>
      <c r="Z17" s="8" t="s">
        <v>2034</v>
      </c>
      <c r="AA17" s="8" t="s">
        <v>2</v>
      </c>
      <c r="AB17" s="8" t="s">
        <v>5</v>
      </c>
    </row>
    <row r="18" spans="1:28" x14ac:dyDescent="0.25">
      <c r="A18" s="8" t="s">
        <v>1901</v>
      </c>
      <c r="B18" s="8" t="s">
        <v>113</v>
      </c>
      <c r="C18" s="59" t="str">
        <f>VLOOKUP(MID(E18,1,2),DATA!$B$2:$C$10,2,FALSE)</f>
        <v>FF11</v>
      </c>
      <c r="D18" s="8" t="str">
        <f>VLOOKUP(MID(E18,13,2),DATA!$M$2:$N$16,2,FALSE)</f>
        <v>Tarmac</v>
      </c>
      <c r="E18" s="66" t="s">
        <v>374</v>
      </c>
      <c r="F18" s="18" cm="1">
        <f t="array" ref="F18">SUMPRODUCT(1*('All Skus'!$C$2:$C$951=$E18),'All Skus'!$D$2:$D$951)</f>
        <v>4</v>
      </c>
      <c r="G18" s="12" t="str">
        <f>VLOOKUP(MID(E18,4,1),DATA!$F$2:$G$16,2,FALSE)</f>
        <v>19"</v>
      </c>
      <c r="H18" s="12" t="str">
        <f>VLOOKUP(MID(E18,5,3),DATA!$H$2:$I$16,2,FALSE)</f>
        <v>8.5"</v>
      </c>
      <c r="I18" s="12" t="str">
        <f t="shared" si="0"/>
        <v>47</v>
      </c>
      <c r="J18" s="12" t="str">
        <f>VLOOKUP(MID(E18,10,3),DATA!$J$2:$L$16,2,FALSE)</f>
        <v>5x112</v>
      </c>
      <c r="K18" s="12">
        <f>VLOOKUP(MID(E18,10,3),DATA!$J$2:$L$16,3,FALSE)</f>
        <v>66.56</v>
      </c>
      <c r="L18" s="8" t="str">
        <f>VLOOKUP(MID(E18,3,1),DATA!$D$2:$E$16,2,FALSE)</f>
        <v>High Offset</v>
      </c>
      <c r="N18" s="9" t="s">
        <v>12</v>
      </c>
      <c r="O18" s="60" t="str">
        <f>VLOOKUP(MID(P18,1,2),DATA!$B$2:$C$10,2,FALSE)</f>
        <v>FF11</v>
      </c>
      <c r="P18" s="66" t="s">
        <v>372</v>
      </c>
      <c r="Q18" s="18" cm="1">
        <f t="array" ref="Q18">SUMPRODUCT(1*('All Skus'!$C$2:$C$951=$P18),'All Skus'!$D$2:$D$951)</f>
        <v>3</v>
      </c>
      <c r="R18" s="12" t="str">
        <f>VLOOKUP(MID(P18,4,1),DATA!$F$2:$G$16,2,FALSE)</f>
        <v>19"</v>
      </c>
      <c r="S18" s="12" t="str">
        <f>VLOOKUP(MID(P18,5,3),DATA!$H$2:$I$16,2,FALSE)</f>
        <v>9.5"</v>
      </c>
      <c r="T18" s="12" t="str">
        <f t="shared" si="1"/>
        <v>45</v>
      </c>
      <c r="U18" s="12" t="str">
        <f>VLOOKUP(MID(P18,10,3),DATA!$J$2:$L$16,2,FALSE)</f>
        <v>5x112</v>
      </c>
      <c r="V18" s="12">
        <f>VLOOKUP(MID(P18,10,3),DATA!$J$2:$L$16,3,FALSE)</f>
        <v>66.56</v>
      </c>
      <c r="W18" s="8" t="str">
        <f>VLOOKUP(MID(P18,3,1),DATA!$D$2:$E$16,2,FALSE)</f>
        <v>High Offset</v>
      </c>
      <c r="Y18" s="9" t="s">
        <v>12</v>
      </c>
      <c r="Z18" s="8" t="s">
        <v>2034</v>
      </c>
      <c r="AA18" s="8" t="s">
        <v>2</v>
      </c>
      <c r="AB18" s="8" t="s">
        <v>5</v>
      </c>
    </row>
    <row r="19" spans="1:28" x14ac:dyDescent="0.25">
      <c r="A19" s="8" t="s">
        <v>1901</v>
      </c>
      <c r="B19" s="8" t="s">
        <v>113</v>
      </c>
      <c r="C19" s="59" t="str">
        <f>VLOOKUP(MID(E19,1,2),DATA!$B$2:$C$10,2,FALSE)</f>
        <v>FF11</v>
      </c>
      <c r="D19" s="8" t="str">
        <f>VLOOKUP(MID(E19,13,2),DATA!$M$2:$N$16,2,FALSE)</f>
        <v>Liquid Metal</v>
      </c>
      <c r="E19" s="66" t="s">
        <v>375</v>
      </c>
      <c r="F19" s="18" cm="1">
        <f t="array" ref="F19">SUMPRODUCT(1*('All Skus'!$C$2:$C$951=$E19),'All Skus'!$D$2:$D$951)</f>
        <v>3</v>
      </c>
      <c r="G19" s="12" t="str">
        <f>VLOOKUP(MID(E19,4,1),DATA!$F$2:$G$16,2,FALSE)</f>
        <v>19"</v>
      </c>
      <c r="H19" s="12" t="str">
        <f>VLOOKUP(MID(E19,5,3),DATA!$H$2:$I$16,2,FALSE)</f>
        <v>8.5"</v>
      </c>
      <c r="I19" s="12" t="str">
        <f t="shared" si="0"/>
        <v>47</v>
      </c>
      <c r="J19" s="12" t="str">
        <f>VLOOKUP(MID(E19,10,3),DATA!$J$2:$L$16,2,FALSE)</f>
        <v>5x112</v>
      </c>
      <c r="K19" s="12">
        <f>VLOOKUP(MID(E19,10,3),DATA!$J$2:$L$16,3,FALSE)</f>
        <v>66.56</v>
      </c>
      <c r="L19" s="8" t="str">
        <f>VLOOKUP(MID(E19,3,1),DATA!$D$2:$E$16,2,FALSE)</f>
        <v>High Offset</v>
      </c>
      <c r="N19" s="9" t="s">
        <v>12</v>
      </c>
      <c r="O19" s="60" t="str">
        <f>VLOOKUP(MID(P19,1,2),DATA!$B$2:$C$10,2,FALSE)</f>
        <v>FF11</v>
      </c>
      <c r="P19" s="66" t="s">
        <v>373</v>
      </c>
      <c r="Q19" s="18" cm="1">
        <f t="array" ref="Q19">SUMPRODUCT(1*('All Skus'!$C$2:$C$951=$P19),'All Skus'!$D$2:$D$951)</f>
        <v>3</v>
      </c>
      <c r="R19" s="12" t="str">
        <f>VLOOKUP(MID(P19,4,1),DATA!$F$2:$G$16,2,FALSE)</f>
        <v>19"</v>
      </c>
      <c r="S19" s="12" t="str">
        <f>VLOOKUP(MID(P19,5,3),DATA!$H$2:$I$16,2,FALSE)</f>
        <v>9.5"</v>
      </c>
      <c r="T19" s="12" t="str">
        <f t="shared" si="1"/>
        <v>45</v>
      </c>
      <c r="U19" s="12" t="str">
        <f>VLOOKUP(MID(P19,10,3),DATA!$J$2:$L$16,2,FALSE)</f>
        <v>5x112</v>
      </c>
      <c r="V19" s="12">
        <f>VLOOKUP(MID(P19,10,3),DATA!$J$2:$L$16,3,FALSE)</f>
        <v>66.56</v>
      </c>
      <c r="W19" s="8" t="str">
        <f>VLOOKUP(MID(P19,3,1),DATA!$D$2:$E$16,2,FALSE)</f>
        <v>High Offset</v>
      </c>
      <c r="Y19" s="9" t="s">
        <v>12</v>
      </c>
      <c r="Z19" s="8" t="s">
        <v>2034</v>
      </c>
      <c r="AA19" s="8" t="s">
        <v>2</v>
      </c>
      <c r="AB19" s="8" t="s">
        <v>5</v>
      </c>
    </row>
    <row r="20" spans="1:28" x14ac:dyDescent="0.25">
      <c r="A20" s="8" t="s">
        <v>1901</v>
      </c>
      <c r="B20" s="8" t="s">
        <v>113</v>
      </c>
      <c r="C20" s="59" t="str">
        <f>VLOOKUP(MID(E20,1,2),DATA!$B$2:$C$10,2,FALSE)</f>
        <v>FF15</v>
      </c>
      <c r="D20" s="8" t="str">
        <f>VLOOKUP(MID(E20,13,2),DATA!$M$2:$N$16,2,FALSE)</f>
        <v>Tarmac</v>
      </c>
      <c r="E20" s="66" t="s">
        <v>248</v>
      </c>
      <c r="F20" s="18" cm="1">
        <f t="array" ref="F20">SUMPRODUCT(1*('All Skus'!$C$2:$C$951=$E20),'All Skus'!$D$2:$D$951)</f>
        <v>32</v>
      </c>
      <c r="G20" s="12" t="str">
        <f>VLOOKUP(MID(E20,4,1),DATA!$F$2:$G$16,2,FALSE)</f>
        <v>19"</v>
      </c>
      <c r="H20" s="12" t="str">
        <f>VLOOKUP(MID(E20,5,3),DATA!$H$2:$I$16,2,FALSE)</f>
        <v>8.5"</v>
      </c>
      <c r="I20" s="12" t="str">
        <f t="shared" si="0"/>
        <v>47</v>
      </c>
      <c r="J20" s="12" t="str">
        <f>VLOOKUP(MID(E20,10,3),DATA!$J$2:$L$16,2,FALSE)</f>
        <v>5x112</v>
      </c>
      <c r="K20" s="12">
        <f>VLOOKUP(MID(E20,10,3),DATA!$J$2:$L$16,3,FALSE)</f>
        <v>66.56</v>
      </c>
      <c r="L20" s="8" t="str">
        <f>VLOOKUP(MID(E20,3,1),DATA!$D$2:$E$16,2,FALSE)</f>
        <v>High Offset</v>
      </c>
      <c r="M20" s="8">
        <v>22.2</v>
      </c>
      <c r="N20" s="9" t="s">
        <v>12</v>
      </c>
      <c r="O20" s="60" t="str">
        <f>VLOOKUP(MID(P20,1,2),DATA!$B$2:$C$10,2,FALSE)</f>
        <v>FF15</v>
      </c>
      <c r="P20" s="66" t="s">
        <v>246</v>
      </c>
      <c r="Q20" s="18" cm="1">
        <f t="array" ref="Q20">SUMPRODUCT(1*('All Skus'!$C$2:$C$951=$P20),'All Skus'!$D$2:$D$951)</f>
        <v>0</v>
      </c>
      <c r="R20" s="12" t="str">
        <f>VLOOKUP(MID(P20,4,1),DATA!$F$2:$G$16,2,FALSE)</f>
        <v>19"</v>
      </c>
      <c r="S20" s="12" t="str">
        <f>VLOOKUP(MID(P20,5,3),DATA!$H$2:$I$16,2,FALSE)</f>
        <v>9.5"</v>
      </c>
      <c r="T20" s="12" t="str">
        <f t="shared" si="1"/>
        <v>45</v>
      </c>
      <c r="U20" s="12" t="str">
        <f>VLOOKUP(MID(P20,10,3),DATA!$J$2:$L$16,2,FALSE)</f>
        <v>5x112</v>
      </c>
      <c r="V20" s="12">
        <f>VLOOKUP(MID(P20,10,3),DATA!$J$2:$L$16,3,FALSE)</f>
        <v>66.56</v>
      </c>
      <c r="W20" s="8" t="str">
        <f>VLOOKUP(MID(P20,3,1),DATA!$D$2:$E$16,2,FALSE)</f>
        <v>High Offset</v>
      </c>
      <c r="X20" s="8">
        <v>24</v>
      </c>
      <c r="Y20" s="9" t="s">
        <v>8</v>
      </c>
      <c r="Z20" s="8" t="s">
        <v>2034</v>
      </c>
      <c r="AA20" s="8" t="s">
        <v>2</v>
      </c>
    </row>
    <row r="21" spans="1:28" x14ac:dyDescent="0.25">
      <c r="A21" s="8" t="s">
        <v>1902</v>
      </c>
      <c r="B21" s="8" t="s">
        <v>1840</v>
      </c>
      <c r="C21" s="59" t="str">
        <f>VLOOKUP(MID(E21,1,2),DATA!$B$2:$C$10,2,FALSE)</f>
        <v>FF01</v>
      </c>
      <c r="D21" s="8" t="str">
        <f>VLOOKUP(MID(E21,13,2),DATA!$M$2:$N$16,2,FALSE)</f>
        <v>Tarmac</v>
      </c>
      <c r="E21" s="66" t="s">
        <v>153</v>
      </c>
      <c r="F21" s="18" cm="1">
        <f t="array" ref="F21">SUMPRODUCT(1*('All Skus'!$C$2:$C$951=$E21),'All Skus'!$D$2:$D$951)</f>
        <v>30</v>
      </c>
      <c r="G21" s="12" t="str">
        <f>VLOOKUP(MID(E21,4,1),DATA!$F$2:$G$16,2,FALSE)</f>
        <v>19"</v>
      </c>
      <c r="H21" s="12" t="str">
        <f>VLOOKUP(MID(E21,5,3),DATA!$H$2:$I$16,2,FALSE)</f>
        <v>9.0"</v>
      </c>
      <c r="I21" s="12" t="str">
        <f t="shared" si="0"/>
        <v>35</v>
      </c>
      <c r="J21" s="12" t="str">
        <f>VLOOKUP(MID(E21,10,3),DATA!$J$2:$L$16,2,FALSE)</f>
        <v>5x112</v>
      </c>
      <c r="K21" s="12">
        <f>VLOOKUP(MID(E21,10,3),DATA!$J$2:$L$16,3,FALSE)</f>
        <v>66.56</v>
      </c>
      <c r="L21" s="8" t="str">
        <f>VLOOKUP(MID(E21,3,1),DATA!$D$2:$E$16,2,FALSE)</f>
        <v>High Offset</v>
      </c>
      <c r="M21" s="8">
        <v>25.4</v>
      </c>
      <c r="N21" s="9" t="s">
        <v>119</v>
      </c>
      <c r="O21" s="60" t="str">
        <f>VLOOKUP(MID(P21,1,2),DATA!$B$2:$C$10,2,FALSE)</f>
        <v>FF01</v>
      </c>
      <c r="P21" s="66" t="s">
        <v>147</v>
      </c>
      <c r="Q21" s="18" cm="1">
        <f t="array" ref="Q21">SUMPRODUCT(1*('All Skus'!$C$2:$C$951=$P21),'All Skus'!$D$2:$D$951)</f>
        <v>7</v>
      </c>
      <c r="R21" s="12" t="str">
        <f>VLOOKUP(MID(P21,4,1),DATA!$F$2:$G$16,2,FALSE)</f>
        <v>19"</v>
      </c>
      <c r="S21" s="12" t="str">
        <f>VLOOKUP(MID(P21,5,3),DATA!$H$2:$I$16,2,FALSE)</f>
        <v>9.5"</v>
      </c>
      <c r="T21" s="12" t="str">
        <f t="shared" si="1"/>
        <v>45</v>
      </c>
      <c r="U21" s="12" t="str">
        <f>VLOOKUP(MID(P21,10,3),DATA!$J$2:$L$16,2,FALSE)</f>
        <v>5x112</v>
      </c>
      <c r="V21" s="12">
        <f>VLOOKUP(MID(P21,10,3),DATA!$J$2:$L$16,3,FALSE)</f>
        <v>66.56</v>
      </c>
      <c r="W21" s="8" t="str">
        <f>VLOOKUP(MID(P21,3,1),DATA!$D$2:$E$16,2,FALSE)</f>
        <v>High Offset</v>
      </c>
      <c r="X21" s="8">
        <v>25.6</v>
      </c>
      <c r="Y21" s="9" t="s">
        <v>120</v>
      </c>
      <c r="Z21" s="8" t="s">
        <v>2050</v>
      </c>
      <c r="AA21" s="8" t="s">
        <v>2</v>
      </c>
      <c r="AB21" s="8" t="s">
        <v>5</v>
      </c>
    </row>
    <row r="22" spans="1:28" x14ac:dyDescent="0.25">
      <c r="A22" s="8" t="s">
        <v>1902</v>
      </c>
      <c r="B22" s="8" t="s">
        <v>1840</v>
      </c>
      <c r="C22" s="59" t="str">
        <f>VLOOKUP(MID(E22,1,2),DATA!$B$2:$C$10,2,FALSE)</f>
        <v>FF01</v>
      </c>
      <c r="D22" s="8" t="str">
        <f>VLOOKUP(MID(E22,13,2),DATA!$M$2:$N$16,2,FALSE)</f>
        <v>Liquid Silver</v>
      </c>
      <c r="E22" s="66" t="s">
        <v>154</v>
      </c>
      <c r="F22" s="18" cm="1">
        <f t="array" ref="F22">SUMPRODUCT(1*('All Skus'!$C$2:$C$951=$E22),'All Skus'!$D$2:$D$951)</f>
        <v>1</v>
      </c>
      <c r="G22" s="12" t="str">
        <f>VLOOKUP(MID(E22,4,1),DATA!$F$2:$G$16,2,FALSE)</f>
        <v>19"</v>
      </c>
      <c r="H22" s="12" t="str">
        <f>VLOOKUP(MID(E22,5,3),DATA!$H$2:$I$16,2,FALSE)</f>
        <v>9.0"</v>
      </c>
      <c r="I22" s="12" t="str">
        <f t="shared" si="0"/>
        <v>35</v>
      </c>
      <c r="J22" s="12" t="str">
        <f>VLOOKUP(MID(E22,10,3),DATA!$J$2:$L$16,2,FALSE)</f>
        <v>5x112</v>
      </c>
      <c r="K22" s="12">
        <f>VLOOKUP(MID(E22,10,3),DATA!$J$2:$L$16,3,FALSE)</f>
        <v>66.56</v>
      </c>
      <c r="L22" s="8" t="str">
        <f>VLOOKUP(MID(E22,3,1),DATA!$D$2:$E$16,2,FALSE)</f>
        <v>High Offset</v>
      </c>
      <c r="M22" s="8">
        <v>25.4</v>
      </c>
      <c r="N22" s="9" t="s">
        <v>119</v>
      </c>
      <c r="O22" s="60" t="str">
        <f>VLOOKUP(MID(P22,1,2),DATA!$B$2:$C$10,2,FALSE)</f>
        <v>FF01</v>
      </c>
      <c r="P22" s="66" t="s">
        <v>149</v>
      </c>
      <c r="Q22" s="18" cm="1">
        <f t="array" ref="Q22">SUMPRODUCT(1*('All Skus'!$C$2:$C$951=$P22),'All Skus'!$D$2:$D$951)</f>
        <v>17</v>
      </c>
      <c r="R22" s="12" t="str">
        <f>VLOOKUP(MID(P22,4,1),DATA!$F$2:$G$16,2,FALSE)</f>
        <v>19"</v>
      </c>
      <c r="S22" s="12" t="str">
        <f>VLOOKUP(MID(P22,5,3),DATA!$H$2:$I$16,2,FALSE)</f>
        <v>9.5"</v>
      </c>
      <c r="T22" s="12" t="str">
        <f t="shared" si="1"/>
        <v>45</v>
      </c>
      <c r="U22" s="12" t="str">
        <f>VLOOKUP(MID(P22,10,3),DATA!$J$2:$L$16,2,FALSE)</f>
        <v>5x112</v>
      </c>
      <c r="V22" s="12">
        <f>VLOOKUP(MID(P22,10,3),DATA!$J$2:$L$16,3,FALSE)</f>
        <v>66.56</v>
      </c>
      <c r="W22" s="8" t="str">
        <f>VLOOKUP(MID(P22,3,1),DATA!$D$2:$E$16,2,FALSE)</f>
        <v>High Offset</v>
      </c>
      <c r="X22" s="8">
        <v>25.6</v>
      </c>
      <c r="Y22" s="9" t="s">
        <v>120</v>
      </c>
      <c r="Z22" s="8" t="s">
        <v>2050</v>
      </c>
      <c r="AB22" s="8" t="s">
        <v>5</v>
      </c>
    </row>
    <row r="23" spans="1:28" x14ac:dyDescent="0.25">
      <c r="A23" s="8" t="s">
        <v>1902</v>
      </c>
      <c r="B23" s="8" t="s">
        <v>1840</v>
      </c>
      <c r="C23" s="59" t="str">
        <f>VLOOKUP(MID(E23,1,2),DATA!$B$2:$C$10,2,FALSE)</f>
        <v>FF04</v>
      </c>
      <c r="D23" s="8" t="str">
        <f>VLOOKUP(MID(E23,13,2),DATA!$M$2:$N$16,2,FALSE)</f>
        <v>Tarmac</v>
      </c>
      <c r="E23" s="66" t="s">
        <v>299</v>
      </c>
      <c r="F23" s="18" cm="1">
        <f t="array" ref="F23">SUMPRODUCT(1*('All Skus'!$C$2:$C$951=$E23),'All Skus'!$D$2:$D$951)</f>
        <v>23</v>
      </c>
      <c r="G23" s="12" t="str">
        <f>VLOOKUP(MID(E23,4,1),DATA!$F$2:$G$16,2,FALSE)</f>
        <v>19"</v>
      </c>
      <c r="H23" s="12" t="str">
        <f>VLOOKUP(MID(E23,5,3),DATA!$H$2:$I$16,2,FALSE)</f>
        <v>9.0"</v>
      </c>
      <c r="I23" s="12" t="str">
        <f t="shared" si="0"/>
        <v>35</v>
      </c>
      <c r="J23" s="12" t="str">
        <f>VLOOKUP(MID(E23,10,3),DATA!$J$2:$L$16,2,FALSE)</f>
        <v>5x112</v>
      </c>
      <c r="K23" s="12">
        <f>VLOOKUP(MID(E23,10,3),DATA!$J$2:$L$16,3,FALSE)</f>
        <v>66.56</v>
      </c>
      <c r="L23" s="8" t="str">
        <f>VLOOKUP(MID(E23,3,1),DATA!$D$2:$E$16,2,FALSE)</f>
        <v>High Offset</v>
      </c>
      <c r="M23" s="8">
        <v>24.6</v>
      </c>
      <c r="O23" s="60" t="str">
        <f>VLOOKUP(MID(P23,1,2),DATA!$B$2:$C$10,2,FALSE)</f>
        <v>FF04</v>
      </c>
      <c r="P23" s="66" t="s">
        <v>295</v>
      </c>
      <c r="Q23" s="18" cm="1">
        <f t="array" ref="Q23">SUMPRODUCT(1*('All Skus'!$C$2:$C$951=$P23),'All Skus'!$D$2:$D$951)</f>
        <v>27</v>
      </c>
      <c r="R23" s="12" t="str">
        <f>VLOOKUP(MID(P23,4,1),DATA!$F$2:$G$16,2,FALSE)</f>
        <v>19"</v>
      </c>
      <c r="S23" s="12" t="str">
        <f>VLOOKUP(MID(P23,5,3),DATA!$H$2:$I$16,2,FALSE)</f>
        <v>9.5"</v>
      </c>
      <c r="T23" s="12" t="str">
        <f t="shared" si="1"/>
        <v>45</v>
      </c>
      <c r="U23" s="12" t="str">
        <f>VLOOKUP(MID(P23,10,3),DATA!$J$2:$L$16,2,FALSE)</f>
        <v>5x112</v>
      </c>
      <c r="V23" s="12">
        <f>VLOOKUP(MID(P23,10,3),DATA!$J$2:$L$16,3,FALSE)</f>
        <v>66.56</v>
      </c>
      <c r="W23" s="8" t="str">
        <f>VLOOKUP(MID(P23,3,1),DATA!$D$2:$E$16,2,FALSE)</f>
        <v>High Offset</v>
      </c>
      <c r="X23" s="8">
        <v>24.6</v>
      </c>
      <c r="Z23" s="8" t="s">
        <v>2050</v>
      </c>
      <c r="AA23" s="8" t="s">
        <v>2</v>
      </c>
      <c r="AB23" s="8" t="s">
        <v>5</v>
      </c>
    </row>
    <row r="24" spans="1:28" x14ac:dyDescent="0.25">
      <c r="A24" s="8" t="s">
        <v>1902</v>
      </c>
      <c r="B24" s="8" t="s">
        <v>1840</v>
      </c>
      <c r="C24" s="59" t="str">
        <f>VLOOKUP(MID(E24,1,2),DATA!$B$2:$C$10,2,FALSE)</f>
        <v>FF04</v>
      </c>
      <c r="D24" s="8" t="str">
        <f>VLOOKUP(MID(E24,13,2),DATA!$M$2:$N$16,2,FALSE)</f>
        <v>Liquid Metal</v>
      </c>
      <c r="E24" s="66" t="s">
        <v>300</v>
      </c>
      <c r="F24" s="18" cm="1">
        <f t="array" ref="F24">SUMPRODUCT(1*('All Skus'!$C$2:$C$951=$E24),'All Skus'!$D$2:$D$951)</f>
        <v>26</v>
      </c>
      <c r="G24" s="12" t="str">
        <f>VLOOKUP(MID(E24,4,1),DATA!$F$2:$G$16,2,FALSE)</f>
        <v>19"</v>
      </c>
      <c r="H24" s="12" t="str">
        <f>VLOOKUP(MID(E24,5,3),DATA!$H$2:$I$16,2,FALSE)</f>
        <v>9.0"</v>
      </c>
      <c r="I24" s="12" t="str">
        <f t="shared" si="0"/>
        <v>35</v>
      </c>
      <c r="J24" s="12" t="str">
        <f>VLOOKUP(MID(E24,10,3),DATA!$J$2:$L$16,2,FALSE)</f>
        <v>5x112</v>
      </c>
      <c r="K24" s="12">
        <f>VLOOKUP(MID(E24,10,3),DATA!$J$2:$L$16,3,FALSE)</f>
        <v>66.56</v>
      </c>
      <c r="L24" s="8" t="str">
        <f>VLOOKUP(MID(E24,3,1),DATA!$D$2:$E$16,2,FALSE)</f>
        <v>High Offset</v>
      </c>
      <c r="M24" s="8">
        <v>24.6</v>
      </c>
      <c r="O24" s="60" t="str">
        <f>VLOOKUP(MID(P24,1,2),DATA!$B$2:$C$10,2,FALSE)</f>
        <v>FF04</v>
      </c>
      <c r="P24" s="66" t="s">
        <v>296</v>
      </c>
      <c r="Q24" s="18" cm="1">
        <f t="array" ref="Q24">SUMPRODUCT(1*('All Skus'!$C$2:$C$951=$P24),'All Skus'!$D$2:$D$951)</f>
        <v>15</v>
      </c>
      <c r="R24" s="12" t="str">
        <f>VLOOKUP(MID(P24,4,1),DATA!$F$2:$G$16,2,FALSE)</f>
        <v>19"</v>
      </c>
      <c r="S24" s="12" t="str">
        <f>VLOOKUP(MID(P24,5,3),DATA!$H$2:$I$16,2,FALSE)</f>
        <v>9.5"</v>
      </c>
      <c r="T24" s="12" t="str">
        <f t="shared" si="1"/>
        <v>45</v>
      </c>
      <c r="U24" s="12" t="str">
        <f>VLOOKUP(MID(P24,10,3),DATA!$J$2:$L$16,2,FALSE)</f>
        <v>5x112</v>
      </c>
      <c r="V24" s="12">
        <f>VLOOKUP(MID(P24,10,3),DATA!$J$2:$L$16,3,FALSE)</f>
        <v>66.56</v>
      </c>
      <c r="W24" s="8" t="str">
        <f>VLOOKUP(MID(P24,3,1),DATA!$D$2:$E$16,2,FALSE)</f>
        <v>High Offset</v>
      </c>
      <c r="X24" s="8">
        <v>24.6</v>
      </c>
      <c r="Z24" s="8" t="s">
        <v>2050</v>
      </c>
      <c r="AB24" s="8" t="s">
        <v>5</v>
      </c>
    </row>
    <row r="25" spans="1:28" x14ac:dyDescent="0.25">
      <c r="A25" s="8" t="s">
        <v>1902</v>
      </c>
      <c r="B25" s="8" t="s">
        <v>1840</v>
      </c>
      <c r="C25" s="59" t="str">
        <f>VLOOKUP(MID(E25,1,2),DATA!$B$2:$C$10,2,FALSE)</f>
        <v>FF10</v>
      </c>
      <c r="D25" s="8" t="str">
        <f>VLOOKUP(MID(E25,13,2),DATA!$M$2:$N$16,2,FALSE)</f>
        <v>Tarmac</v>
      </c>
      <c r="E25" s="66" t="s">
        <v>14</v>
      </c>
      <c r="F25" s="18" cm="1">
        <f t="array" ref="F25">SUMPRODUCT(1*('All Skus'!$C$2:$C$951=$E25),'All Skus'!$D$2:$D$951)</f>
        <v>4</v>
      </c>
      <c r="G25" s="12" t="str">
        <f>VLOOKUP(MID(E25,4,1),DATA!$F$2:$G$16,2,FALSE)</f>
        <v>19"</v>
      </c>
      <c r="H25" s="12" t="str">
        <f>VLOOKUP(MID(E25,5,3),DATA!$H$2:$I$16,2,FALSE)</f>
        <v>9.0"</v>
      </c>
      <c r="I25" s="12" t="str">
        <f t="shared" si="0"/>
        <v>35</v>
      </c>
      <c r="J25" s="12" t="str">
        <f>VLOOKUP(MID(E25,10,3),DATA!$J$2:$L$16,2,FALSE)</f>
        <v>5x112</v>
      </c>
      <c r="K25" s="12">
        <f>VLOOKUP(MID(E25,10,3),DATA!$J$2:$L$16,3,FALSE)</f>
        <v>66.56</v>
      </c>
      <c r="L25" s="8" t="str">
        <f>VLOOKUP(MID(E25,3,1),DATA!$D$2:$E$16,2,FALSE)</f>
        <v>High Offset</v>
      </c>
      <c r="N25" s="9" t="s">
        <v>119</v>
      </c>
      <c r="O25" s="60" t="str">
        <f>VLOOKUP(MID(P25,1,2),DATA!$B$2:$C$10,2,FALSE)</f>
        <v>FF10</v>
      </c>
      <c r="P25" s="66" t="s">
        <v>3</v>
      </c>
      <c r="Q25" s="18" cm="1">
        <f t="array" ref="Q25">SUMPRODUCT(1*('All Skus'!$C$2:$C$951=$P25),'All Skus'!$D$2:$D$951)</f>
        <v>1</v>
      </c>
      <c r="R25" s="12" t="str">
        <f>VLOOKUP(MID(P25,4,1),DATA!$F$2:$G$16,2,FALSE)</f>
        <v>19"</v>
      </c>
      <c r="S25" s="12" t="str">
        <f>VLOOKUP(MID(P25,5,3),DATA!$H$2:$I$16,2,FALSE)</f>
        <v>9.5"</v>
      </c>
      <c r="T25" s="12" t="str">
        <f t="shared" si="1"/>
        <v>45</v>
      </c>
      <c r="U25" s="12" t="str">
        <f>VLOOKUP(MID(P25,10,3),DATA!$J$2:$L$16,2,FALSE)</f>
        <v>5x112</v>
      </c>
      <c r="V25" s="12">
        <f>VLOOKUP(MID(P25,10,3),DATA!$J$2:$L$16,3,FALSE)</f>
        <v>66.56</v>
      </c>
      <c r="W25" s="8" t="str">
        <f>VLOOKUP(MID(P25,3,1),DATA!$D$2:$E$16,2,FALSE)</f>
        <v>High Offset</v>
      </c>
      <c r="Y25" s="9" t="s">
        <v>120</v>
      </c>
      <c r="Z25" s="8" t="s">
        <v>2050</v>
      </c>
      <c r="AA25" s="8" t="s">
        <v>2</v>
      </c>
      <c r="AB25" s="8" t="s">
        <v>5</v>
      </c>
    </row>
    <row r="26" spans="1:28" x14ac:dyDescent="0.25">
      <c r="A26" s="8" t="s">
        <v>1902</v>
      </c>
      <c r="B26" s="8" t="s">
        <v>1840</v>
      </c>
      <c r="C26" s="59" t="str">
        <f>VLOOKUP(MID(E26,1,2),DATA!$B$2:$C$10,2,FALSE)</f>
        <v>FF10</v>
      </c>
      <c r="D26" s="8" t="str">
        <f>VLOOKUP(MID(E26,13,2),DATA!$M$2:$N$16,2,FALSE)</f>
        <v>Liquid Metal</v>
      </c>
      <c r="E26" s="66" t="s">
        <v>15</v>
      </c>
      <c r="F26" s="18" cm="1">
        <f t="array" ref="F26">SUMPRODUCT(1*('All Skus'!$C$2:$C$951=$E26),'All Skus'!$D$2:$D$951)</f>
        <v>0</v>
      </c>
      <c r="G26" s="12" t="str">
        <f>VLOOKUP(MID(E26,4,1),DATA!$F$2:$G$16,2,FALSE)</f>
        <v>19"</v>
      </c>
      <c r="H26" s="12" t="str">
        <f>VLOOKUP(MID(E26,5,3),DATA!$H$2:$I$16,2,FALSE)</f>
        <v>9.0"</v>
      </c>
      <c r="I26" s="12" t="str">
        <f t="shared" si="0"/>
        <v>35</v>
      </c>
      <c r="J26" s="12" t="str">
        <f>VLOOKUP(MID(E26,10,3),DATA!$J$2:$L$16,2,FALSE)</f>
        <v>5x112</v>
      </c>
      <c r="K26" s="12">
        <f>VLOOKUP(MID(E26,10,3),DATA!$J$2:$L$16,3,FALSE)</f>
        <v>66.56</v>
      </c>
      <c r="L26" s="8" t="str">
        <f>VLOOKUP(MID(E26,3,1),DATA!$D$2:$E$16,2,FALSE)</f>
        <v>High Offset</v>
      </c>
      <c r="N26" s="9" t="s">
        <v>119</v>
      </c>
      <c r="O26" s="60" t="str">
        <f>VLOOKUP(MID(P26,1,2),DATA!$B$2:$C$10,2,FALSE)</f>
        <v>FF10</v>
      </c>
      <c r="P26" s="66" t="s">
        <v>7</v>
      </c>
      <c r="Q26" s="18" cm="1">
        <f t="array" ref="Q26">SUMPRODUCT(1*('All Skus'!$C$2:$C$951=$P26),'All Skus'!$D$2:$D$951)</f>
        <v>22</v>
      </c>
      <c r="R26" s="12" t="str">
        <f>VLOOKUP(MID(P26,4,1),DATA!$F$2:$G$16,2,FALSE)</f>
        <v>19"</v>
      </c>
      <c r="S26" s="12" t="str">
        <f>VLOOKUP(MID(P26,5,3),DATA!$H$2:$I$16,2,FALSE)</f>
        <v>9.5"</v>
      </c>
      <c r="T26" s="12" t="str">
        <f t="shared" si="1"/>
        <v>45</v>
      </c>
      <c r="U26" s="12" t="str">
        <f>VLOOKUP(MID(P26,10,3),DATA!$J$2:$L$16,2,FALSE)</f>
        <v>5x112</v>
      </c>
      <c r="V26" s="12">
        <f>VLOOKUP(MID(P26,10,3),DATA!$J$2:$L$16,3,FALSE)</f>
        <v>66.56</v>
      </c>
      <c r="W26" s="8" t="str">
        <f>VLOOKUP(MID(P26,3,1),DATA!$D$2:$E$16,2,FALSE)</f>
        <v>High Offset</v>
      </c>
      <c r="Y26" s="9" t="s">
        <v>120</v>
      </c>
      <c r="Z26" s="8" t="s">
        <v>2050</v>
      </c>
      <c r="AA26" s="8" t="s">
        <v>2</v>
      </c>
      <c r="AB26" s="8" t="s">
        <v>5</v>
      </c>
    </row>
    <row r="27" spans="1:28" x14ac:dyDescent="0.25">
      <c r="A27" s="8" t="s">
        <v>1902</v>
      </c>
      <c r="B27" s="8" t="s">
        <v>1840</v>
      </c>
      <c r="C27" s="59" t="str">
        <f>VLOOKUP(MID(E27,1,2),DATA!$B$2:$C$10,2,FALSE)</f>
        <v>FF11</v>
      </c>
      <c r="D27" s="8" t="str">
        <f>VLOOKUP(MID(E27,13,2),DATA!$M$2:$N$16,2,FALSE)</f>
        <v>Tarmac</v>
      </c>
      <c r="E27" s="66" t="s">
        <v>376</v>
      </c>
      <c r="F27" s="18" cm="1">
        <f t="array" ref="F27">SUMPRODUCT(1*('All Skus'!$C$2:$C$951=$E27),'All Skus'!$D$2:$D$951)</f>
        <v>16</v>
      </c>
      <c r="G27" s="12" t="str">
        <f>VLOOKUP(MID(E27,4,1),DATA!$F$2:$G$16,2,FALSE)</f>
        <v>19"</v>
      </c>
      <c r="H27" s="12" t="str">
        <f>VLOOKUP(MID(E27,5,3),DATA!$H$2:$I$16,2,FALSE)</f>
        <v>9.0"</v>
      </c>
      <c r="I27" s="12" t="str">
        <f t="shared" si="0"/>
        <v>35</v>
      </c>
      <c r="J27" s="12" t="str">
        <f>VLOOKUP(MID(E27,10,3),DATA!$J$2:$L$16,2,FALSE)</f>
        <v>5x112</v>
      </c>
      <c r="K27" s="12">
        <f>VLOOKUP(MID(E27,10,3),DATA!$J$2:$L$16,3,FALSE)</f>
        <v>66.56</v>
      </c>
      <c r="L27" s="8" t="str">
        <f>VLOOKUP(MID(E27,3,1),DATA!$D$2:$E$16,2,FALSE)</f>
        <v>High Offset</v>
      </c>
      <c r="N27" s="9" t="s">
        <v>119</v>
      </c>
      <c r="O27" s="60" t="str">
        <f>VLOOKUP(MID(P27,1,2),DATA!$B$2:$C$10,2,FALSE)</f>
        <v>FF11</v>
      </c>
      <c r="P27" s="66" t="s">
        <v>372</v>
      </c>
      <c r="Q27" s="18" cm="1">
        <f t="array" ref="Q27">SUMPRODUCT(1*('All Skus'!$C$2:$C$951=$P27),'All Skus'!$D$2:$D$951)</f>
        <v>3</v>
      </c>
      <c r="R27" s="12" t="str">
        <f>VLOOKUP(MID(P27,4,1),DATA!$F$2:$G$16,2,FALSE)</f>
        <v>19"</v>
      </c>
      <c r="S27" s="12" t="str">
        <f>VLOOKUP(MID(P27,5,3),DATA!$H$2:$I$16,2,FALSE)</f>
        <v>9.5"</v>
      </c>
      <c r="T27" s="12" t="str">
        <f t="shared" si="1"/>
        <v>45</v>
      </c>
      <c r="U27" s="12" t="str">
        <f>VLOOKUP(MID(P27,10,3),DATA!$J$2:$L$16,2,FALSE)</f>
        <v>5x112</v>
      </c>
      <c r="V27" s="12">
        <f>VLOOKUP(MID(P27,10,3),DATA!$J$2:$L$16,3,FALSE)</f>
        <v>66.56</v>
      </c>
      <c r="W27" s="8" t="str">
        <f>VLOOKUP(MID(P27,3,1),DATA!$D$2:$E$16,2,FALSE)</f>
        <v>High Offset</v>
      </c>
      <c r="Y27" s="9" t="s">
        <v>120</v>
      </c>
      <c r="Z27" s="8" t="s">
        <v>2050</v>
      </c>
      <c r="AA27" s="8" t="s">
        <v>2</v>
      </c>
      <c r="AB27" s="8" t="s">
        <v>5</v>
      </c>
    </row>
    <row r="28" spans="1:28" x14ac:dyDescent="0.25">
      <c r="A28" s="8" t="s">
        <v>1902</v>
      </c>
      <c r="B28" s="8" t="s">
        <v>1840</v>
      </c>
      <c r="C28" s="59" t="str">
        <f>VLOOKUP(MID(E28,1,2),DATA!$B$2:$C$10,2,FALSE)</f>
        <v>FF11</v>
      </c>
      <c r="D28" s="8" t="str">
        <f>VLOOKUP(MID(E28,13,2),DATA!$M$2:$N$16,2,FALSE)</f>
        <v>Liquid Metal</v>
      </c>
      <c r="E28" s="66" t="s">
        <v>377</v>
      </c>
      <c r="F28" s="18" cm="1">
        <f t="array" ref="F28">SUMPRODUCT(1*('All Skus'!$C$2:$C$951=$E28),'All Skus'!$D$2:$D$951)</f>
        <v>4</v>
      </c>
      <c r="G28" s="12" t="str">
        <f>VLOOKUP(MID(E28,4,1),DATA!$F$2:$G$16,2,FALSE)</f>
        <v>19"</v>
      </c>
      <c r="H28" s="12" t="str">
        <f>VLOOKUP(MID(E28,5,3),DATA!$H$2:$I$16,2,FALSE)</f>
        <v>9.0"</v>
      </c>
      <c r="I28" s="12" t="str">
        <f t="shared" si="0"/>
        <v>35</v>
      </c>
      <c r="J28" s="12" t="str">
        <f>VLOOKUP(MID(E28,10,3),DATA!$J$2:$L$16,2,FALSE)</f>
        <v>5x112</v>
      </c>
      <c r="K28" s="12">
        <f>VLOOKUP(MID(E28,10,3),DATA!$J$2:$L$16,3,FALSE)</f>
        <v>66.56</v>
      </c>
      <c r="L28" s="8" t="str">
        <f>VLOOKUP(MID(E28,3,1),DATA!$D$2:$E$16,2,FALSE)</f>
        <v>High Offset</v>
      </c>
      <c r="N28" s="9" t="s">
        <v>119</v>
      </c>
      <c r="O28" s="60" t="str">
        <f>VLOOKUP(MID(P28,1,2),DATA!$B$2:$C$10,2,FALSE)</f>
        <v>FF11</v>
      </c>
      <c r="P28" s="66" t="s">
        <v>373</v>
      </c>
      <c r="Q28" s="18" cm="1">
        <f t="array" ref="Q28">SUMPRODUCT(1*('All Skus'!$C$2:$C$951=$P28),'All Skus'!$D$2:$D$951)</f>
        <v>3</v>
      </c>
      <c r="R28" s="12" t="str">
        <f>VLOOKUP(MID(P28,4,1),DATA!$F$2:$G$16,2,FALSE)</f>
        <v>19"</v>
      </c>
      <c r="S28" s="12" t="str">
        <f>VLOOKUP(MID(P28,5,3),DATA!$H$2:$I$16,2,FALSE)</f>
        <v>9.5"</v>
      </c>
      <c r="T28" s="12" t="str">
        <f t="shared" si="1"/>
        <v>45</v>
      </c>
      <c r="U28" s="12" t="str">
        <f>VLOOKUP(MID(P28,10,3),DATA!$J$2:$L$16,2,FALSE)</f>
        <v>5x112</v>
      </c>
      <c r="V28" s="12">
        <f>VLOOKUP(MID(P28,10,3),DATA!$J$2:$L$16,3,FALSE)</f>
        <v>66.56</v>
      </c>
      <c r="W28" s="8" t="str">
        <f>VLOOKUP(MID(P28,3,1),DATA!$D$2:$E$16,2,FALSE)</f>
        <v>High Offset</v>
      </c>
      <c r="Y28" s="9" t="s">
        <v>120</v>
      </c>
      <c r="Z28" s="8" t="s">
        <v>2050</v>
      </c>
      <c r="AA28" s="8" t="s">
        <v>2</v>
      </c>
      <c r="AB28" s="8" t="s">
        <v>5</v>
      </c>
    </row>
    <row r="29" spans="1:28" x14ac:dyDescent="0.25">
      <c r="A29" s="8" t="s">
        <v>1889</v>
      </c>
      <c r="B29" s="8" t="s">
        <v>113</v>
      </c>
      <c r="C29" s="59" t="str">
        <f>VLOOKUP(MID(E29,1,2),DATA!$B$2:$C$10,2,FALSE)</f>
        <v>FF01</v>
      </c>
      <c r="D29" s="8" t="str">
        <f>VLOOKUP(MID(E29,13,2),DATA!$M$2:$N$16,2,FALSE)</f>
        <v>Tarmac</v>
      </c>
      <c r="E29" s="66" t="s">
        <v>151</v>
      </c>
      <c r="F29" s="18" cm="1">
        <f t="array" ref="F29">SUMPRODUCT(1*('All Skus'!$C$2:$C$951=$E29),'All Skus'!$D$2:$D$951)</f>
        <v>10</v>
      </c>
      <c r="G29" s="12" t="str">
        <f>VLOOKUP(MID(E29,4,1),DATA!$F$2:$G$16,2,FALSE)</f>
        <v>19"</v>
      </c>
      <c r="H29" s="12" t="str">
        <f>VLOOKUP(MID(E29,5,3),DATA!$H$2:$I$16,2,FALSE)</f>
        <v>8.5"</v>
      </c>
      <c r="I29" s="12" t="str">
        <f t="shared" si="0"/>
        <v>47</v>
      </c>
      <c r="J29" s="12" t="str">
        <f>VLOOKUP(MID(E29,10,3),DATA!$J$2:$L$16,2,FALSE)</f>
        <v>5x112</v>
      </c>
      <c r="K29" s="12">
        <f>VLOOKUP(MID(E29,10,3),DATA!$J$2:$L$16,3,FALSE)</f>
        <v>66.56</v>
      </c>
      <c r="L29" s="8" t="str">
        <f>VLOOKUP(MID(E29,3,1),DATA!$D$2:$E$16,2,FALSE)</f>
        <v>High Offset</v>
      </c>
      <c r="M29" s="8">
        <v>23.2</v>
      </c>
      <c r="N29" s="9" t="s">
        <v>12</v>
      </c>
      <c r="O29" s="60" t="str">
        <f>VLOOKUP(MID(P29,1,2),DATA!$B$2:$C$10,2,FALSE)</f>
        <v>FF01</v>
      </c>
      <c r="P29" s="66" t="s">
        <v>147</v>
      </c>
      <c r="Q29" s="18" cm="1">
        <f t="array" ref="Q29">SUMPRODUCT(1*('All Skus'!$C$2:$C$951=$P29),'All Skus'!$D$2:$D$951)</f>
        <v>7</v>
      </c>
      <c r="R29" s="12" t="str">
        <f>VLOOKUP(MID(P29,4,1),DATA!$F$2:$G$16,2,FALSE)</f>
        <v>19"</v>
      </c>
      <c r="S29" s="12" t="str">
        <f>VLOOKUP(MID(P29,5,3),DATA!$H$2:$I$16,2,FALSE)</f>
        <v>9.5"</v>
      </c>
      <c r="T29" s="12" t="str">
        <f t="shared" si="1"/>
        <v>45</v>
      </c>
      <c r="U29" s="12" t="str">
        <f>VLOOKUP(MID(P29,10,3),DATA!$J$2:$L$16,2,FALSE)</f>
        <v>5x112</v>
      </c>
      <c r="V29" s="12">
        <f>VLOOKUP(MID(P29,10,3),DATA!$J$2:$L$16,3,FALSE)</f>
        <v>66.56</v>
      </c>
      <c r="W29" s="8" t="str">
        <f>VLOOKUP(MID(P29,3,1),DATA!$D$2:$E$16,2,FALSE)</f>
        <v>High Offset</v>
      </c>
      <c r="X29" s="8">
        <v>25.6</v>
      </c>
      <c r="Y29" s="9" t="s">
        <v>8</v>
      </c>
      <c r="Z29" s="8" t="s">
        <v>2034</v>
      </c>
      <c r="AA29" s="8" t="s">
        <v>2</v>
      </c>
    </row>
    <row r="30" spans="1:28" x14ac:dyDescent="0.25">
      <c r="A30" s="8" t="s">
        <v>1889</v>
      </c>
      <c r="B30" s="8" t="s">
        <v>113</v>
      </c>
      <c r="C30" s="59" t="str">
        <f>VLOOKUP(MID(E30,1,2),DATA!$B$2:$C$10,2,FALSE)</f>
        <v>FF01</v>
      </c>
      <c r="D30" s="8" t="str">
        <f>VLOOKUP(MID(E30,13,2),DATA!$M$2:$N$16,2,FALSE)</f>
        <v>Liquid Silver</v>
      </c>
      <c r="E30" s="66" t="s">
        <v>152</v>
      </c>
      <c r="F30" s="18" cm="1">
        <f t="array" ref="F30">SUMPRODUCT(1*('All Skus'!$C$2:$C$951=$E30),'All Skus'!$D$2:$D$951)</f>
        <v>1</v>
      </c>
      <c r="G30" s="12" t="str">
        <f>VLOOKUP(MID(E30,4,1),DATA!$F$2:$G$16,2,FALSE)</f>
        <v>19"</v>
      </c>
      <c r="H30" s="12" t="str">
        <f>VLOOKUP(MID(E30,5,3),DATA!$H$2:$I$16,2,FALSE)</f>
        <v>8.5"</v>
      </c>
      <c r="I30" s="12" t="str">
        <f t="shared" si="0"/>
        <v>47</v>
      </c>
      <c r="J30" s="12" t="str">
        <f>VLOOKUP(MID(E30,10,3),DATA!$J$2:$L$16,2,FALSE)</f>
        <v>5x112</v>
      </c>
      <c r="K30" s="12">
        <f>VLOOKUP(MID(E30,10,3),DATA!$J$2:$L$16,3,FALSE)</f>
        <v>66.56</v>
      </c>
      <c r="L30" s="8" t="str">
        <f>VLOOKUP(MID(E30,3,1),DATA!$D$2:$E$16,2,FALSE)</f>
        <v>High Offset</v>
      </c>
      <c r="M30" s="8">
        <v>23.2</v>
      </c>
      <c r="N30" s="9" t="s">
        <v>12</v>
      </c>
      <c r="O30" s="60" t="str">
        <f>VLOOKUP(MID(P30,1,2),DATA!$B$2:$C$10,2,FALSE)</f>
        <v>FF01</v>
      </c>
      <c r="P30" s="66" t="s">
        <v>149</v>
      </c>
      <c r="Q30" s="18" cm="1">
        <f t="array" ref="Q30">SUMPRODUCT(1*('All Skus'!$C$2:$C$951=$P30),'All Skus'!$D$2:$D$951)</f>
        <v>17</v>
      </c>
      <c r="R30" s="12" t="str">
        <f>VLOOKUP(MID(P30,4,1),DATA!$F$2:$G$16,2,FALSE)</f>
        <v>19"</v>
      </c>
      <c r="S30" s="12" t="str">
        <f>VLOOKUP(MID(P30,5,3),DATA!$H$2:$I$16,2,FALSE)</f>
        <v>9.5"</v>
      </c>
      <c r="T30" s="12" t="str">
        <f t="shared" si="1"/>
        <v>45</v>
      </c>
      <c r="U30" s="12" t="str">
        <f>VLOOKUP(MID(P30,10,3),DATA!$J$2:$L$16,2,FALSE)</f>
        <v>5x112</v>
      </c>
      <c r="V30" s="12">
        <f>VLOOKUP(MID(P30,10,3),DATA!$J$2:$L$16,3,FALSE)</f>
        <v>66.56</v>
      </c>
      <c r="W30" s="8" t="str">
        <f>VLOOKUP(MID(P30,3,1),DATA!$D$2:$E$16,2,FALSE)</f>
        <v>High Offset</v>
      </c>
      <c r="X30" s="8">
        <v>25.6</v>
      </c>
      <c r="Y30" s="9" t="s">
        <v>8</v>
      </c>
      <c r="Z30" s="8" t="s">
        <v>2034</v>
      </c>
    </row>
    <row r="31" spans="1:28" x14ac:dyDescent="0.25">
      <c r="A31" s="8" t="s">
        <v>1889</v>
      </c>
      <c r="B31" s="8" t="s">
        <v>113</v>
      </c>
      <c r="C31" s="59" t="str">
        <f>VLOOKUP(MID(E31,1,2),DATA!$B$2:$C$10,2,FALSE)</f>
        <v>FF04</v>
      </c>
      <c r="D31" s="8" t="str">
        <f>VLOOKUP(MID(E31,13,2),DATA!$M$2:$N$16,2,FALSE)</f>
        <v>Tarmac</v>
      </c>
      <c r="E31" s="66" t="s">
        <v>297</v>
      </c>
      <c r="F31" s="18" cm="1">
        <f t="array" ref="F31">SUMPRODUCT(1*('All Skus'!$C$2:$C$951=$E31),'All Skus'!$D$2:$D$951)</f>
        <v>17</v>
      </c>
      <c r="G31" s="12" t="str">
        <f>VLOOKUP(MID(E31,4,1),DATA!$F$2:$G$16,2,FALSE)</f>
        <v>19"</v>
      </c>
      <c r="H31" s="12" t="str">
        <f>VLOOKUP(MID(E31,5,3),DATA!$H$2:$I$16,2,FALSE)</f>
        <v>8.5"</v>
      </c>
      <c r="I31" s="12" t="str">
        <f t="shared" si="0"/>
        <v>47</v>
      </c>
      <c r="J31" s="12" t="str">
        <f>VLOOKUP(MID(E31,10,3),DATA!$J$2:$L$16,2,FALSE)</f>
        <v>5x112</v>
      </c>
      <c r="K31" s="12">
        <f>VLOOKUP(MID(E31,10,3),DATA!$J$2:$L$16,3,FALSE)</f>
        <v>66.56</v>
      </c>
      <c r="L31" s="8" t="str">
        <f>VLOOKUP(MID(E31,3,1),DATA!$D$2:$E$16,2,FALSE)</f>
        <v>High Offset</v>
      </c>
      <c r="M31" s="8">
        <v>22.8</v>
      </c>
      <c r="N31" s="9" t="s">
        <v>12</v>
      </c>
      <c r="O31" s="60" t="str">
        <f>VLOOKUP(MID(P31,1,2),DATA!$B$2:$C$10,2,FALSE)</f>
        <v>FF04</v>
      </c>
      <c r="P31" s="66" t="s">
        <v>295</v>
      </c>
      <c r="Q31" s="18" cm="1">
        <f t="array" ref="Q31">SUMPRODUCT(1*('All Skus'!$C$2:$C$951=$P31),'All Skus'!$D$2:$D$951)</f>
        <v>27</v>
      </c>
      <c r="R31" s="12" t="str">
        <f>VLOOKUP(MID(P31,4,1),DATA!$F$2:$G$16,2,FALSE)</f>
        <v>19"</v>
      </c>
      <c r="S31" s="12" t="str">
        <f>VLOOKUP(MID(P31,5,3),DATA!$H$2:$I$16,2,FALSE)</f>
        <v>9.5"</v>
      </c>
      <c r="T31" s="12" t="str">
        <f t="shared" si="1"/>
        <v>45</v>
      </c>
      <c r="U31" s="12" t="str">
        <f>VLOOKUP(MID(P31,10,3),DATA!$J$2:$L$16,2,FALSE)</f>
        <v>5x112</v>
      </c>
      <c r="V31" s="12">
        <f>VLOOKUP(MID(P31,10,3),DATA!$J$2:$L$16,3,FALSE)</f>
        <v>66.56</v>
      </c>
      <c r="W31" s="8" t="str">
        <f>VLOOKUP(MID(P31,3,1),DATA!$D$2:$E$16,2,FALSE)</f>
        <v>High Offset</v>
      </c>
      <c r="X31" s="8">
        <v>24.6</v>
      </c>
      <c r="Y31" s="9" t="s">
        <v>8</v>
      </c>
      <c r="Z31" s="8" t="s">
        <v>2034</v>
      </c>
      <c r="AA31" s="8" t="s">
        <v>2</v>
      </c>
    </row>
    <row r="32" spans="1:28" x14ac:dyDescent="0.25">
      <c r="A32" s="8" t="s">
        <v>1889</v>
      </c>
      <c r="B32" s="8" t="s">
        <v>113</v>
      </c>
      <c r="C32" s="59" t="str">
        <f>VLOOKUP(MID(E32,1,2),DATA!$B$2:$C$10,2,FALSE)</f>
        <v>FF04</v>
      </c>
      <c r="D32" s="8" t="str">
        <f>VLOOKUP(MID(E32,13,2),DATA!$M$2:$N$16,2,FALSE)</f>
        <v>Liquid Metal</v>
      </c>
      <c r="E32" s="66" t="s">
        <v>298</v>
      </c>
      <c r="F32" s="18" cm="1">
        <f t="array" ref="F32">SUMPRODUCT(1*('All Skus'!$C$2:$C$951=$E32),'All Skus'!$D$2:$D$951)</f>
        <v>19</v>
      </c>
      <c r="G32" s="12" t="str">
        <f>VLOOKUP(MID(E32,4,1),DATA!$F$2:$G$16,2,FALSE)</f>
        <v>19"</v>
      </c>
      <c r="H32" s="12" t="str">
        <f>VLOOKUP(MID(E32,5,3),DATA!$H$2:$I$16,2,FALSE)</f>
        <v>8.5"</v>
      </c>
      <c r="I32" s="12" t="str">
        <f t="shared" si="0"/>
        <v>47</v>
      </c>
      <c r="J32" s="12" t="str">
        <f>VLOOKUP(MID(E32,10,3),DATA!$J$2:$L$16,2,FALSE)</f>
        <v>5x112</v>
      </c>
      <c r="K32" s="12">
        <f>VLOOKUP(MID(E32,10,3),DATA!$J$2:$L$16,3,FALSE)</f>
        <v>66.56</v>
      </c>
      <c r="L32" s="8" t="str">
        <f>VLOOKUP(MID(E32,3,1),DATA!$D$2:$E$16,2,FALSE)</f>
        <v>High Offset</v>
      </c>
      <c r="M32" s="8">
        <v>22.8</v>
      </c>
      <c r="N32" s="9" t="s">
        <v>12</v>
      </c>
      <c r="O32" s="60" t="str">
        <f>VLOOKUP(MID(P32,1,2),DATA!$B$2:$C$10,2,FALSE)</f>
        <v>FF04</v>
      </c>
      <c r="P32" s="66" t="s">
        <v>296</v>
      </c>
      <c r="Q32" s="18" cm="1">
        <f t="array" ref="Q32">SUMPRODUCT(1*('All Skus'!$C$2:$C$951=$P32),'All Skus'!$D$2:$D$951)</f>
        <v>15</v>
      </c>
      <c r="R32" s="12" t="str">
        <f>VLOOKUP(MID(P32,4,1),DATA!$F$2:$G$16,2,FALSE)</f>
        <v>19"</v>
      </c>
      <c r="S32" s="12" t="str">
        <f>VLOOKUP(MID(P32,5,3),DATA!$H$2:$I$16,2,FALSE)</f>
        <v>9.5"</v>
      </c>
      <c r="T32" s="12" t="str">
        <f t="shared" si="1"/>
        <v>45</v>
      </c>
      <c r="U32" s="12" t="str">
        <f>VLOOKUP(MID(P32,10,3),DATA!$J$2:$L$16,2,FALSE)</f>
        <v>5x112</v>
      </c>
      <c r="V32" s="12">
        <f>VLOOKUP(MID(P32,10,3),DATA!$J$2:$L$16,3,FALSE)</f>
        <v>66.56</v>
      </c>
      <c r="W32" s="8" t="str">
        <f>VLOOKUP(MID(P32,3,1),DATA!$D$2:$E$16,2,FALSE)</f>
        <v>High Offset</v>
      </c>
      <c r="X32" s="8">
        <v>24.6</v>
      </c>
      <c r="Y32" s="9" t="s">
        <v>8</v>
      </c>
      <c r="Z32" s="8" t="s">
        <v>2034</v>
      </c>
    </row>
    <row r="33" spans="1:28" x14ac:dyDescent="0.25">
      <c r="A33" s="8" t="s">
        <v>1889</v>
      </c>
      <c r="B33" s="8" t="s">
        <v>113</v>
      </c>
      <c r="C33" s="59" t="str">
        <f>VLOOKUP(MID(E33,1,2),DATA!$B$2:$C$10,2,FALSE)</f>
        <v>FF10</v>
      </c>
      <c r="D33" s="8" t="str">
        <f>VLOOKUP(MID(E33,13,2),DATA!$M$2:$N$16,2,FALSE)</f>
        <v>Tarmac</v>
      </c>
      <c r="E33" s="66" t="s">
        <v>9</v>
      </c>
      <c r="F33" s="18" cm="1">
        <f t="array" ref="F33">SUMPRODUCT(1*('All Skus'!$C$2:$C$951=$E33),'All Skus'!$D$2:$D$951)</f>
        <v>-3</v>
      </c>
      <c r="G33" s="12" t="str">
        <f>VLOOKUP(MID(E33,4,1),DATA!$F$2:$G$16,2,FALSE)</f>
        <v>19"</v>
      </c>
      <c r="H33" s="12" t="str">
        <f>VLOOKUP(MID(E33,5,3),DATA!$H$2:$I$16,2,FALSE)</f>
        <v>8.5"</v>
      </c>
      <c r="I33" s="12" t="str">
        <f t="shared" si="0"/>
        <v>47</v>
      </c>
      <c r="J33" s="12" t="str">
        <f>VLOOKUP(MID(E33,10,3),DATA!$J$2:$L$16,2,FALSE)</f>
        <v>5x112</v>
      </c>
      <c r="K33" s="12">
        <f>VLOOKUP(MID(E33,10,3),DATA!$J$2:$L$16,3,FALSE)</f>
        <v>66.56</v>
      </c>
      <c r="L33" s="8" t="str">
        <f>VLOOKUP(MID(E33,3,1),DATA!$D$2:$E$16,2,FALSE)</f>
        <v>High Offset</v>
      </c>
      <c r="N33" s="9" t="s">
        <v>12</v>
      </c>
      <c r="O33" s="60" t="str">
        <f>VLOOKUP(MID(P33,1,2),DATA!$B$2:$C$10,2,FALSE)</f>
        <v>FF10</v>
      </c>
      <c r="P33" s="66" t="s">
        <v>3</v>
      </c>
      <c r="Q33" s="18" cm="1">
        <f t="array" ref="Q33">SUMPRODUCT(1*('All Skus'!$C$2:$C$951=$P33),'All Skus'!$D$2:$D$951)</f>
        <v>1</v>
      </c>
      <c r="R33" s="12" t="str">
        <f>VLOOKUP(MID(P33,4,1),DATA!$F$2:$G$16,2,FALSE)</f>
        <v>19"</v>
      </c>
      <c r="S33" s="12" t="str">
        <f>VLOOKUP(MID(P33,5,3),DATA!$H$2:$I$16,2,FALSE)</f>
        <v>9.5"</v>
      </c>
      <c r="T33" s="12" t="str">
        <f t="shared" si="1"/>
        <v>45</v>
      </c>
      <c r="U33" s="12" t="str">
        <f>VLOOKUP(MID(P33,10,3),DATA!$J$2:$L$16,2,FALSE)</f>
        <v>5x112</v>
      </c>
      <c r="V33" s="12">
        <f>VLOOKUP(MID(P33,10,3),DATA!$J$2:$L$16,3,FALSE)</f>
        <v>66.56</v>
      </c>
      <c r="W33" s="8" t="str">
        <f>VLOOKUP(MID(P33,3,1),DATA!$D$2:$E$16,2,FALSE)</f>
        <v>High Offset</v>
      </c>
      <c r="Y33" s="9" t="s">
        <v>12</v>
      </c>
      <c r="Z33" s="8" t="s">
        <v>2034</v>
      </c>
      <c r="AA33" s="8" t="s">
        <v>2</v>
      </c>
      <c r="AB33" s="8" t="s">
        <v>5</v>
      </c>
    </row>
    <row r="34" spans="1:28" x14ac:dyDescent="0.25">
      <c r="A34" s="8" t="s">
        <v>1889</v>
      </c>
      <c r="B34" s="8" t="s">
        <v>113</v>
      </c>
      <c r="C34" s="59" t="str">
        <f>VLOOKUP(MID(E34,1,2),DATA!$B$2:$C$10,2,FALSE)</f>
        <v>FF10</v>
      </c>
      <c r="D34" s="8" t="str">
        <f>VLOOKUP(MID(E34,13,2),DATA!$M$2:$N$16,2,FALSE)</f>
        <v>Liquid Metal</v>
      </c>
      <c r="E34" s="66" t="s">
        <v>10</v>
      </c>
      <c r="F34" s="18" cm="1">
        <f t="array" ref="F34">SUMPRODUCT(1*('All Skus'!$C$2:$C$951=$E34),'All Skus'!$D$2:$D$951)</f>
        <v>-8</v>
      </c>
      <c r="G34" s="12" t="str">
        <f>VLOOKUP(MID(E34,4,1),DATA!$F$2:$G$16,2,FALSE)</f>
        <v>19"</v>
      </c>
      <c r="H34" s="12" t="str">
        <f>VLOOKUP(MID(E34,5,3),DATA!$H$2:$I$16,2,FALSE)</f>
        <v>8.5"</v>
      </c>
      <c r="I34" s="12" t="str">
        <f t="shared" si="0"/>
        <v>47</v>
      </c>
      <c r="J34" s="12" t="str">
        <f>VLOOKUP(MID(E34,10,3),DATA!$J$2:$L$16,2,FALSE)</f>
        <v>5x112</v>
      </c>
      <c r="K34" s="12">
        <f>VLOOKUP(MID(E34,10,3),DATA!$J$2:$L$16,3,FALSE)</f>
        <v>66.56</v>
      </c>
      <c r="L34" s="8" t="str">
        <f>VLOOKUP(MID(E34,3,1),DATA!$D$2:$E$16,2,FALSE)</f>
        <v>High Offset</v>
      </c>
      <c r="N34" s="9" t="s">
        <v>12</v>
      </c>
      <c r="O34" s="60" t="str">
        <f>VLOOKUP(MID(P34,1,2),DATA!$B$2:$C$10,2,FALSE)</f>
        <v>FF10</v>
      </c>
      <c r="P34" s="66" t="s">
        <v>7</v>
      </c>
      <c r="Q34" s="18" cm="1">
        <f t="array" ref="Q34">SUMPRODUCT(1*('All Skus'!$C$2:$C$951=$P34),'All Skus'!$D$2:$D$951)</f>
        <v>22</v>
      </c>
      <c r="R34" s="12" t="str">
        <f>VLOOKUP(MID(P34,4,1),DATA!$F$2:$G$16,2,FALSE)</f>
        <v>19"</v>
      </c>
      <c r="S34" s="12" t="str">
        <f>VLOOKUP(MID(P34,5,3),DATA!$H$2:$I$16,2,FALSE)</f>
        <v>9.5"</v>
      </c>
      <c r="T34" s="12" t="str">
        <f t="shared" si="1"/>
        <v>45</v>
      </c>
      <c r="U34" s="12" t="str">
        <f>VLOOKUP(MID(P34,10,3),DATA!$J$2:$L$16,2,FALSE)</f>
        <v>5x112</v>
      </c>
      <c r="V34" s="12">
        <f>VLOOKUP(MID(P34,10,3),DATA!$J$2:$L$16,3,FALSE)</f>
        <v>66.56</v>
      </c>
      <c r="W34" s="8" t="str">
        <f>VLOOKUP(MID(P34,3,1),DATA!$D$2:$E$16,2,FALSE)</f>
        <v>High Offset</v>
      </c>
      <c r="Y34" s="9" t="s">
        <v>12</v>
      </c>
      <c r="Z34" s="8" t="s">
        <v>2034</v>
      </c>
      <c r="AA34" s="8" t="s">
        <v>2</v>
      </c>
      <c r="AB34" s="8" t="s">
        <v>5</v>
      </c>
    </row>
    <row r="35" spans="1:28" x14ac:dyDescent="0.25">
      <c r="A35" s="8" t="s">
        <v>1889</v>
      </c>
      <c r="B35" s="8" t="s">
        <v>113</v>
      </c>
      <c r="C35" s="59" t="str">
        <f>VLOOKUP(MID(E35,1,2),DATA!$B$2:$C$10,2,FALSE)</f>
        <v>FF11</v>
      </c>
      <c r="D35" s="8" t="str">
        <f>VLOOKUP(MID(E35,13,2),DATA!$M$2:$N$16,2,FALSE)</f>
        <v>Tarmac</v>
      </c>
      <c r="E35" s="66" t="s">
        <v>374</v>
      </c>
      <c r="F35" s="18" cm="1">
        <f t="array" ref="F35">SUMPRODUCT(1*('All Skus'!$C$2:$C$951=$E35),'All Skus'!$D$2:$D$951)</f>
        <v>4</v>
      </c>
      <c r="G35" s="12" t="str">
        <f>VLOOKUP(MID(E35,4,1),DATA!$F$2:$G$16,2,FALSE)</f>
        <v>19"</v>
      </c>
      <c r="H35" s="12" t="str">
        <f>VLOOKUP(MID(E35,5,3),DATA!$H$2:$I$16,2,FALSE)</f>
        <v>8.5"</v>
      </c>
      <c r="I35" s="12" t="str">
        <f t="shared" si="0"/>
        <v>47</v>
      </c>
      <c r="J35" s="12" t="str">
        <f>VLOOKUP(MID(E35,10,3),DATA!$J$2:$L$16,2,FALSE)</f>
        <v>5x112</v>
      </c>
      <c r="K35" s="12">
        <f>VLOOKUP(MID(E35,10,3),DATA!$J$2:$L$16,3,FALSE)</f>
        <v>66.56</v>
      </c>
      <c r="L35" s="8" t="str">
        <f>VLOOKUP(MID(E35,3,1),DATA!$D$2:$E$16,2,FALSE)</f>
        <v>High Offset</v>
      </c>
      <c r="N35" s="9" t="s">
        <v>12</v>
      </c>
      <c r="O35" s="60" t="str">
        <f>VLOOKUP(MID(P35,1,2),DATA!$B$2:$C$10,2,FALSE)</f>
        <v>FF11</v>
      </c>
      <c r="P35" s="66" t="s">
        <v>372</v>
      </c>
      <c r="Q35" s="18" cm="1">
        <f t="array" ref="Q35">SUMPRODUCT(1*('All Skus'!$C$2:$C$951=$P35),'All Skus'!$D$2:$D$951)</f>
        <v>3</v>
      </c>
      <c r="R35" s="12" t="str">
        <f>VLOOKUP(MID(P35,4,1),DATA!$F$2:$G$16,2,FALSE)</f>
        <v>19"</v>
      </c>
      <c r="S35" s="12" t="str">
        <f>VLOOKUP(MID(P35,5,3),DATA!$H$2:$I$16,2,FALSE)</f>
        <v>9.5"</v>
      </c>
      <c r="T35" s="12" t="str">
        <f t="shared" si="1"/>
        <v>45</v>
      </c>
      <c r="U35" s="12" t="str">
        <f>VLOOKUP(MID(P35,10,3),DATA!$J$2:$L$16,2,FALSE)</f>
        <v>5x112</v>
      </c>
      <c r="V35" s="12">
        <f>VLOOKUP(MID(P35,10,3),DATA!$J$2:$L$16,3,FALSE)</f>
        <v>66.56</v>
      </c>
      <c r="W35" s="8" t="str">
        <f>VLOOKUP(MID(P35,3,1),DATA!$D$2:$E$16,2,FALSE)</f>
        <v>High Offset</v>
      </c>
      <c r="Y35" s="9" t="s">
        <v>12</v>
      </c>
      <c r="Z35" s="8" t="s">
        <v>2034</v>
      </c>
      <c r="AA35" s="8" t="s">
        <v>2</v>
      </c>
      <c r="AB35" s="8" t="s">
        <v>5</v>
      </c>
    </row>
    <row r="36" spans="1:28" x14ac:dyDescent="0.25">
      <c r="A36" s="8" t="s">
        <v>1889</v>
      </c>
      <c r="B36" s="8" t="s">
        <v>113</v>
      </c>
      <c r="C36" s="59" t="str">
        <f>VLOOKUP(MID(E36,1,2),DATA!$B$2:$C$10,2,FALSE)</f>
        <v>FF11</v>
      </c>
      <c r="D36" s="8" t="str">
        <f>VLOOKUP(MID(E36,13,2),DATA!$M$2:$N$16,2,FALSE)</f>
        <v>Liquid Metal</v>
      </c>
      <c r="E36" s="66" t="s">
        <v>375</v>
      </c>
      <c r="F36" s="18" cm="1">
        <f t="array" ref="F36">SUMPRODUCT(1*('All Skus'!$C$2:$C$951=$E36),'All Skus'!$D$2:$D$951)</f>
        <v>3</v>
      </c>
      <c r="G36" s="12" t="str">
        <f>VLOOKUP(MID(E36,4,1),DATA!$F$2:$G$16,2,FALSE)</f>
        <v>19"</v>
      </c>
      <c r="H36" s="12" t="str">
        <f>VLOOKUP(MID(E36,5,3),DATA!$H$2:$I$16,2,FALSE)</f>
        <v>8.5"</v>
      </c>
      <c r="I36" s="12" t="str">
        <f t="shared" si="0"/>
        <v>47</v>
      </c>
      <c r="J36" s="12" t="str">
        <f>VLOOKUP(MID(E36,10,3),DATA!$J$2:$L$16,2,FALSE)</f>
        <v>5x112</v>
      </c>
      <c r="K36" s="12">
        <f>VLOOKUP(MID(E36,10,3),DATA!$J$2:$L$16,3,FALSE)</f>
        <v>66.56</v>
      </c>
      <c r="L36" s="8" t="str">
        <f>VLOOKUP(MID(E36,3,1),DATA!$D$2:$E$16,2,FALSE)</f>
        <v>High Offset</v>
      </c>
      <c r="N36" s="9" t="s">
        <v>12</v>
      </c>
      <c r="O36" s="60" t="str">
        <f>VLOOKUP(MID(P36,1,2),DATA!$B$2:$C$10,2,FALSE)</f>
        <v>FF11</v>
      </c>
      <c r="P36" s="66" t="s">
        <v>373</v>
      </c>
      <c r="Q36" s="18" cm="1">
        <f t="array" ref="Q36">SUMPRODUCT(1*('All Skus'!$C$2:$C$951=$P36),'All Skus'!$D$2:$D$951)</f>
        <v>3</v>
      </c>
      <c r="R36" s="12" t="str">
        <f>VLOOKUP(MID(P36,4,1),DATA!$F$2:$G$16,2,FALSE)</f>
        <v>19"</v>
      </c>
      <c r="S36" s="12" t="str">
        <f>VLOOKUP(MID(P36,5,3),DATA!$H$2:$I$16,2,FALSE)</f>
        <v>9.5"</v>
      </c>
      <c r="T36" s="12" t="str">
        <f t="shared" si="1"/>
        <v>45</v>
      </c>
      <c r="U36" s="12" t="str">
        <f>VLOOKUP(MID(P36,10,3),DATA!$J$2:$L$16,2,FALSE)</f>
        <v>5x112</v>
      </c>
      <c r="V36" s="12">
        <f>VLOOKUP(MID(P36,10,3),DATA!$J$2:$L$16,3,FALSE)</f>
        <v>66.56</v>
      </c>
      <c r="W36" s="8" t="str">
        <f>VLOOKUP(MID(P36,3,1),DATA!$D$2:$E$16,2,FALSE)</f>
        <v>High Offset</v>
      </c>
      <c r="Y36" s="9" t="s">
        <v>12</v>
      </c>
      <c r="Z36" s="8" t="s">
        <v>2034</v>
      </c>
      <c r="AA36" s="8" t="s">
        <v>2</v>
      </c>
      <c r="AB36" s="8" t="s">
        <v>5</v>
      </c>
    </row>
    <row r="37" spans="1:28" x14ac:dyDescent="0.25">
      <c r="A37" s="8" t="s">
        <v>1889</v>
      </c>
      <c r="B37" s="8" t="s">
        <v>113</v>
      </c>
      <c r="C37" s="59" t="str">
        <f>VLOOKUP(MID(E37,1,2),DATA!$B$2:$C$10,2,FALSE)</f>
        <v>FF15</v>
      </c>
      <c r="D37" s="8" t="str">
        <f>VLOOKUP(MID(E37,13,2),DATA!$M$2:$N$16,2,FALSE)</f>
        <v>Tarmac</v>
      </c>
      <c r="E37" s="66" t="s">
        <v>248</v>
      </c>
      <c r="F37" s="18" cm="1">
        <f t="array" ref="F37">SUMPRODUCT(1*('All Skus'!$C$2:$C$951=$E37),'All Skus'!$D$2:$D$951)</f>
        <v>32</v>
      </c>
      <c r="G37" s="12" t="str">
        <f>VLOOKUP(MID(E37,4,1),DATA!$F$2:$G$16,2,FALSE)</f>
        <v>19"</v>
      </c>
      <c r="H37" s="12" t="str">
        <f>VLOOKUP(MID(E37,5,3),DATA!$H$2:$I$16,2,FALSE)</f>
        <v>8.5"</v>
      </c>
      <c r="I37" s="12" t="str">
        <f t="shared" si="0"/>
        <v>47</v>
      </c>
      <c r="J37" s="12" t="str">
        <f>VLOOKUP(MID(E37,10,3),DATA!$J$2:$L$16,2,FALSE)</f>
        <v>5x112</v>
      </c>
      <c r="K37" s="12">
        <f>VLOOKUP(MID(E37,10,3),DATA!$J$2:$L$16,3,FALSE)</f>
        <v>66.56</v>
      </c>
      <c r="L37" s="8" t="str">
        <f>VLOOKUP(MID(E37,3,1),DATA!$D$2:$E$16,2,FALSE)</f>
        <v>High Offset</v>
      </c>
      <c r="M37" s="8">
        <v>22.2</v>
      </c>
      <c r="N37" s="9" t="s">
        <v>12</v>
      </c>
      <c r="O37" s="60" t="str">
        <f>VLOOKUP(MID(P37,1,2),DATA!$B$2:$C$10,2,FALSE)</f>
        <v>FF15</v>
      </c>
      <c r="P37" s="66" t="s">
        <v>246</v>
      </c>
      <c r="Q37" s="18" cm="1">
        <f t="array" ref="Q37">SUMPRODUCT(1*('All Skus'!$C$2:$C$951=$P37),'All Skus'!$D$2:$D$951)</f>
        <v>0</v>
      </c>
      <c r="R37" s="12" t="str">
        <f>VLOOKUP(MID(P37,4,1),DATA!$F$2:$G$16,2,FALSE)</f>
        <v>19"</v>
      </c>
      <c r="S37" s="12" t="str">
        <f>VLOOKUP(MID(P37,5,3),DATA!$H$2:$I$16,2,FALSE)</f>
        <v>9.5"</v>
      </c>
      <c r="T37" s="12" t="str">
        <f t="shared" si="1"/>
        <v>45</v>
      </c>
      <c r="U37" s="12" t="str">
        <f>VLOOKUP(MID(P37,10,3),DATA!$J$2:$L$16,2,FALSE)</f>
        <v>5x112</v>
      </c>
      <c r="V37" s="12">
        <f>VLOOKUP(MID(P37,10,3),DATA!$J$2:$L$16,3,FALSE)</f>
        <v>66.56</v>
      </c>
      <c r="W37" s="8" t="str">
        <f>VLOOKUP(MID(P37,3,1),DATA!$D$2:$E$16,2,FALSE)</f>
        <v>High Offset</v>
      </c>
      <c r="X37" s="8">
        <v>24</v>
      </c>
      <c r="Y37" s="9" t="s">
        <v>8</v>
      </c>
      <c r="Z37" s="8" t="s">
        <v>2034</v>
      </c>
      <c r="AA37" s="8" t="s">
        <v>2</v>
      </c>
    </row>
    <row r="38" spans="1:28" s="68" customFormat="1" x14ac:dyDescent="0.25">
      <c r="A38" s="68" t="s">
        <v>2075</v>
      </c>
      <c r="B38" s="68" t="s">
        <v>1840</v>
      </c>
      <c r="C38" s="59" t="str">
        <f>VLOOKUP(MID(E38,1,2),DATA!$B$2:$C$10,2,FALSE)</f>
        <v>FF01</v>
      </c>
      <c r="D38" s="68" t="str">
        <f>VLOOKUP(MID(E38,13,2),DATA!$M$2:$N$16,2,FALSE)</f>
        <v>Tarmac</v>
      </c>
      <c r="E38" s="66" t="s">
        <v>151</v>
      </c>
      <c r="F38" s="18" cm="1">
        <f t="array" ref="F38">SUMPRODUCT(1*('All Skus'!$C$2:$C$951=$E38),'All Skus'!$D$2:$D$951)</f>
        <v>10</v>
      </c>
      <c r="G38" s="12" t="str">
        <f>VLOOKUP(MID(E38,4,1),DATA!$F$2:$G$16,2,FALSE)</f>
        <v>19"</v>
      </c>
      <c r="H38" s="12" t="str">
        <f>VLOOKUP(MID(E38,5,3),DATA!$H$2:$I$16,2,FALSE)</f>
        <v>8.5"</v>
      </c>
      <c r="I38" s="12" t="str">
        <f t="shared" ref="I38:I46" si="2">MID(E38,8,2)</f>
        <v>47</v>
      </c>
      <c r="J38" s="12" t="str">
        <f>VLOOKUP(MID(E38,10,3),DATA!$J$2:$L$16,2,FALSE)</f>
        <v>5x112</v>
      </c>
      <c r="K38" s="12">
        <f>VLOOKUP(MID(E38,10,3),DATA!$J$2:$L$16,3,FALSE)</f>
        <v>66.56</v>
      </c>
      <c r="L38" s="68" t="str">
        <f>VLOOKUP(MID(E38,3,1),DATA!$D$2:$E$16,2,FALSE)</f>
        <v>High Offset</v>
      </c>
      <c r="M38" s="68">
        <v>23.2</v>
      </c>
      <c r="N38" s="9" t="s">
        <v>130</v>
      </c>
      <c r="O38" s="60" t="str">
        <f>VLOOKUP(MID(P38,1,2),DATA!$B$2:$C$10,2,FALSE)</f>
        <v>FF01</v>
      </c>
      <c r="P38" s="66" t="s">
        <v>147</v>
      </c>
      <c r="Q38" s="18" cm="1">
        <f t="array" ref="Q38">SUMPRODUCT(1*('All Skus'!$C$2:$C$951=$P38),'All Skus'!$D$2:$D$951)</f>
        <v>7</v>
      </c>
      <c r="R38" s="12" t="str">
        <f>VLOOKUP(MID(P38,4,1),DATA!$F$2:$G$16,2,FALSE)</f>
        <v>19"</v>
      </c>
      <c r="S38" s="12" t="str">
        <f>VLOOKUP(MID(P38,5,3),DATA!$H$2:$I$16,2,FALSE)</f>
        <v>9.5"</v>
      </c>
      <c r="T38" s="12" t="str">
        <f t="shared" ref="T38:T46" si="3">MID(P38,8,2)</f>
        <v>45</v>
      </c>
      <c r="U38" s="12" t="str">
        <f>VLOOKUP(MID(P38,10,3),DATA!$J$2:$L$16,2,FALSE)</f>
        <v>5x112</v>
      </c>
      <c r="V38" s="12">
        <f>VLOOKUP(MID(P38,10,3),DATA!$J$2:$L$16,3,FALSE)</f>
        <v>66.56</v>
      </c>
      <c r="W38" s="68" t="str">
        <f>VLOOKUP(MID(P38,3,1),DATA!$D$2:$E$16,2,FALSE)</f>
        <v>High Offset</v>
      </c>
      <c r="X38" s="68">
        <v>25.6</v>
      </c>
      <c r="Y38" s="9" t="s">
        <v>131</v>
      </c>
      <c r="Z38" s="68" t="s">
        <v>2077</v>
      </c>
      <c r="AA38" s="68" t="s">
        <v>2</v>
      </c>
      <c r="AB38" s="68" t="s">
        <v>5</v>
      </c>
    </row>
    <row r="39" spans="1:28" s="68" customFormat="1" x14ac:dyDescent="0.25">
      <c r="A39" s="68" t="s">
        <v>2075</v>
      </c>
      <c r="B39" s="68" t="s">
        <v>1840</v>
      </c>
      <c r="C39" s="59" t="str">
        <f>VLOOKUP(MID(E39,1,2),DATA!$B$2:$C$10,2,FALSE)</f>
        <v>FF01</v>
      </c>
      <c r="D39" s="68" t="str">
        <f>VLOOKUP(MID(E39,13,2),DATA!$M$2:$N$16,2,FALSE)</f>
        <v>Liquid Silver</v>
      </c>
      <c r="E39" s="66" t="s">
        <v>152</v>
      </c>
      <c r="F39" s="18" cm="1">
        <f t="array" ref="F39">SUMPRODUCT(1*('All Skus'!$C$2:$C$951=$E39),'All Skus'!$D$2:$D$951)</f>
        <v>1</v>
      </c>
      <c r="G39" s="12" t="str">
        <f>VLOOKUP(MID(E39,4,1),DATA!$F$2:$G$16,2,FALSE)</f>
        <v>19"</v>
      </c>
      <c r="H39" s="12" t="str">
        <f>VLOOKUP(MID(E39,5,3),DATA!$H$2:$I$16,2,FALSE)</f>
        <v>8.5"</v>
      </c>
      <c r="I39" s="12" t="str">
        <f t="shared" si="2"/>
        <v>47</v>
      </c>
      <c r="J39" s="12" t="str">
        <f>VLOOKUP(MID(E39,10,3),DATA!$J$2:$L$16,2,FALSE)</f>
        <v>5x112</v>
      </c>
      <c r="K39" s="12">
        <f>VLOOKUP(MID(E39,10,3),DATA!$J$2:$L$16,3,FALSE)</f>
        <v>66.56</v>
      </c>
      <c r="L39" s="68" t="str">
        <f>VLOOKUP(MID(E39,3,1),DATA!$D$2:$E$16,2,FALSE)</f>
        <v>High Offset</v>
      </c>
      <c r="M39" s="68">
        <v>23.2</v>
      </c>
      <c r="N39" s="9" t="s">
        <v>130</v>
      </c>
      <c r="O39" s="60" t="str">
        <f>VLOOKUP(MID(P39,1,2),DATA!$B$2:$C$10,2,FALSE)</f>
        <v>FF01</v>
      </c>
      <c r="P39" s="66" t="s">
        <v>149</v>
      </c>
      <c r="Q39" s="18" cm="1">
        <f t="array" ref="Q39">SUMPRODUCT(1*('All Skus'!$C$2:$C$951=$P39),'All Skus'!$D$2:$D$951)</f>
        <v>17</v>
      </c>
      <c r="R39" s="12" t="str">
        <f>VLOOKUP(MID(P39,4,1),DATA!$F$2:$G$16,2,FALSE)</f>
        <v>19"</v>
      </c>
      <c r="S39" s="12" t="str">
        <f>VLOOKUP(MID(P39,5,3),DATA!$H$2:$I$16,2,FALSE)</f>
        <v>9.5"</v>
      </c>
      <c r="T39" s="12" t="str">
        <f t="shared" si="3"/>
        <v>45</v>
      </c>
      <c r="U39" s="12" t="str">
        <f>VLOOKUP(MID(P39,10,3),DATA!$J$2:$L$16,2,FALSE)</f>
        <v>5x112</v>
      </c>
      <c r="V39" s="12">
        <f>VLOOKUP(MID(P39,10,3),DATA!$J$2:$L$16,3,FALSE)</f>
        <v>66.56</v>
      </c>
      <c r="W39" s="68" t="str">
        <f>VLOOKUP(MID(P39,3,1),DATA!$D$2:$E$16,2,FALSE)</f>
        <v>High Offset</v>
      </c>
      <c r="X39" s="68">
        <v>25.6</v>
      </c>
      <c r="Y39" s="9" t="s">
        <v>131</v>
      </c>
      <c r="Z39" s="68" t="s">
        <v>2077</v>
      </c>
      <c r="AB39" s="68" t="s">
        <v>5</v>
      </c>
    </row>
    <row r="40" spans="1:28" s="68" customFormat="1" x14ac:dyDescent="0.25">
      <c r="A40" s="68" t="s">
        <v>2075</v>
      </c>
      <c r="B40" s="68" t="s">
        <v>1840</v>
      </c>
      <c r="C40" s="59" t="str">
        <f>VLOOKUP(MID(E40,1,2),DATA!$B$2:$C$10,2,FALSE)</f>
        <v>FF04</v>
      </c>
      <c r="D40" s="68" t="str">
        <f>VLOOKUP(MID(E40,13,2),DATA!$M$2:$N$16,2,FALSE)</f>
        <v>Tarmac</v>
      </c>
      <c r="E40" s="66" t="s">
        <v>297</v>
      </c>
      <c r="F40" s="18" cm="1">
        <f t="array" ref="F40">SUMPRODUCT(1*('All Skus'!$C$2:$C$951=$E40),'All Skus'!$D$2:$D$951)</f>
        <v>17</v>
      </c>
      <c r="G40" s="12" t="str">
        <f>VLOOKUP(MID(E40,4,1),DATA!$F$2:$G$16,2,FALSE)</f>
        <v>19"</v>
      </c>
      <c r="H40" s="12" t="str">
        <f>VLOOKUP(MID(E40,5,3),DATA!$H$2:$I$16,2,FALSE)</f>
        <v>8.5"</v>
      </c>
      <c r="I40" s="12" t="str">
        <f t="shared" si="2"/>
        <v>47</v>
      </c>
      <c r="J40" s="12" t="str">
        <f>VLOOKUP(MID(E40,10,3),DATA!$J$2:$L$16,2,FALSE)</f>
        <v>5x112</v>
      </c>
      <c r="K40" s="12">
        <f>VLOOKUP(MID(E40,10,3),DATA!$J$2:$L$16,3,FALSE)</f>
        <v>66.56</v>
      </c>
      <c r="L40" s="68" t="str">
        <f>VLOOKUP(MID(E40,3,1),DATA!$D$2:$E$16,2,FALSE)</f>
        <v>High Offset</v>
      </c>
      <c r="M40" s="68">
        <v>22.8</v>
      </c>
      <c r="N40" s="9" t="s">
        <v>292</v>
      </c>
      <c r="O40" s="60" t="str">
        <f>VLOOKUP(MID(P40,1,2),DATA!$B$2:$C$10,2,FALSE)</f>
        <v>FF04</v>
      </c>
      <c r="P40" s="66" t="s">
        <v>295</v>
      </c>
      <c r="Q40" s="18" cm="1">
        <f t="array" ref="Q40">SUMPRODUCT(1*('All Skus'!$C$2:$C$951=$P40),'All Skus'!$D$2:$D$951)</f>
        <v>27</v>
      </c>
      <c r="R40" s="12" t="str">
        <f>VLOOKUP(MID(P40,4,1),DATA!$F$2:$G$16,2,FALSE)</f>
        <v>19"</v>
      </c>
      <c r="S40" s="12" t="str">
        <f>VLOOKUP(MID(P40,5,3),DATA!$H$2:$I$16,2,FALSE)</f>
        <v>9.5"</v>
      </c>
      <c r="T40" s="12" t="str">
        <f t="shared" si="3"/>
        <v>45</v>
      </c>
      <c r="U40" s="12" t="str">
        <f>VLOOKUP(MID(P40,10,3),DATA!$J$2:$L$16,2,FALSE)</f>
        <v>5x112</v>
      </c>
      <c r="V40" s="12">
        <f>VLOOKUP(MID(P40,10,3),DATA!$J$2:$L$16,3,FALSE)</f>
        <v>66.56</v>
      </c>
      <c r="W40" s="68" t="str">
        <f>VLOOKUP(MID(P40,3,1),DATA!$D$2:$E$16,2,FALSE)</f>
        <v>High Offset</v>
      </c>
      <c r="X40" s="68">
        <v>24.6</v>
      </c>
      <c r="Y40" s="9" t="s">
        <v>293</v>
      </c>
      <c r="Z40" s="68" t="s">
        <v>2077</v>
      </c>
      <c r="AA40" s="68" t="s">
        <v>2</v>
      </c>
      <c r="AB40" s="68" t="s">
        <v>5</v>
      </c>
    </row>
    <row r="41" spans="1:28" s="68" customFormat="1" x14ac:dyDescent="0.25">
      <c r="A41" s="68" t="s">
        <v>2075</v>
      </c>
      <c r="B41" s="68" t="s">
        <v>1840</v>
      </c>
      <c r="C41" s="59" t="str">
        <f>VLOOKUP(MID(E41,1,2),DATA!$B$2:$C$10,2,FALSE)</f>
        <v>FF04</v>
      </c>
      <c r="D41" s="68" t="str">
        <f>VLOOKUP(MID(E41,13,2),DATA!$M$2:$N$16,2,FALSE)</f>
        <v>Liquid Metal</v>
      </c>
      <c r="E41" s="66" t="s">
        <v>298</v>
      </c>
      <c r="F41" s="18" cm="1">
        <f t="array" ref="F41">SUMPRODUCT(1*('All Skus'!$C$2:$C$951=$E41),'All Skus'!$D$2:$D$951)</f>
        <v>19</v>
      </c>
      <c r="G41" s="12" t="str">
        <f>VLOOKUP(MID(E41,4,1),DATA!$F$2:$G$16,2,FALSE)</f>
        <v>19"</v>
      </c>
      <c r="H41" s="12" t="str">
        <f>VLOOKUP(MID(E41,5,3),DATA!$H$2:$I$16,2,FALSE)</f>
        <v>8.5"</v>
      </c>
      <c r="I41" s="12" t="str">
        <f t="shared" si="2"/>
        <v>47</v>
      </c>
      <c r="J41" s="12" t="str">
        <f>VLOOKUP(MID(E41,10,3),DATA!$J$2:$L$16,2,FALSE)</f>
        <v>5x112</v>
      </c>
      <c r="K41" s="12">
        <f>VLOOKUP(MID(E41,10,3),DATA!$J$2:$L$16,3,FALSE)</f>
        <v>66.56</v>
      </c>
      <c r="L41" s="68" t="str">
        <f>VLOOKUP(MID(E41,3,1),DATA!$D$2:$E$16,2,FALSE)</f>
        <v>High Offset</v>
      </c>
      <c r="M41" s="68">
        <v>22.8</v>
      </c>
      <c r="N41" s="9" t="s">
        <v>292</v>
      </c>
      <c r="O41" s="60" t="str">
        <f>VLOOKUP(MID(P41,1,2),DATA!$B$2:$C$10,2,FALSE)</f>
        <v>FF04</v>
      </c>
      <c r="P41" s="66" t="s">
        <v>296</v>
      </c>
      <c r="Q41" s="18" cm="1">
        <f t="array" ref="Q41">SUMPRODUCT(1*('All Skus'!$C$2:$C$951=$P41),'All Skus'!$D$2:$D$951)</f>
        <v>15</v>
      </c>
      <c r="R41" s="12" t="str">
        <f>VLOOKUP(MID(P41,4,1),DATA!$F$2:$G$16,2,FALSE)</f>
        <v>19"</v>
      </c>
      <c r="S41" s="12" t="str">
        <f>VLOOKUP(MID(P41,5,3),DATA!$H$2:$I$16,2,FALSE)</f>
        <v>9.5"</v>
      </c>
      <c r="T41" s="12" t="str">
        <f t="shared" si="3"/>
        <v>45</v>
      </c>
      <c r="U41" s="12" t="str">
        <f>VLOOKUP(MID(P41,10,3),DATA!$J$2:$L$16,2,FALSE)</f>
        <v>5x112</v>
      </c>
      <c r="V41" s="12">
        <f>VLOOKUP(MID(P41,10,3),DATA!$J$2:$L$16,3,FALSE)</f>
        <v>66.56</v>
      </c>
      <c r="W41" s="68" t="str">
        <f>VLOOKUP(MID(P41,3,1),DATA!$D$2:$E$16,2,FALSE)</f>
        <v>High Offset</v>
      </c>
      <c r="X41" s="68">
        <v>24.6</v>
      </c>
      <c r="Y41" s="9" t="s">
        <v>293</v>
      </c>
      <c r="Z41" s="68" t="s">
        <v>2077</v>
      </c>
      <c r="AB41" s="68" t="s">
        <v>5</v>
      </c>
    </row>
    <row r="42" spans="1:28" s="68" customFormat="1" x14ac:dyDescent="0.25">
      <c r="A42" s="68" t="s">
        <v>2075</v>
      </c>
      <c r="B42" s="68" t="s">
        <v>1840</v>
      </c>
      <c r="C42" s="59" t="str">
        <f>VLOOKUP(MID(E42,1,2),DATA!$B$2:$C$10,2,FALSE)</f>
        <v>FF10</v>
      </c>
      <c r="D42" s="68" t="str">
        <f>VLOOKUP(MID(E42,13,2),DATA!$M$2:$N$16,2,FALSE)</f>
        <v>Tarmac</v>
      </c>
      <c r="E42" s="66" t="s">
        <v>9</v>
      </c>
      <c r="F42" s="18" cm="1">
        <f t="array" ref="F42">SUMPRODUCT(1*('All Skus'!$C$2:$C$951=$E42),'All Skus'!$D$2:$D$951)</f>
        <v>-3</v>
      </c>
      <c r="G42" s="12" t="str">
        <f>VLOOKUP(MID(E42,4,1),DATA!$F$2:$G$16,2,FALSE)</f>
        <v>19"</v>
      </c>
      <c r="H42" s="12" t="str">
        <f>VLOOKUP(MID(E42,5,3),DATA!$H$2:$I$16,2,FALSE)</f>
        <v>8.5"</v>
      </c>
      <c r="I42" s="12" t="str">
        <f t="shared" si="2"/>
        <v>47</v>
      </c>
      <c r="J42" s="12" t="str">
        <f>VLOOKUP(MID(E42,10,3),DATA!$J$2:$L$16,2,FALSE)</f>
        <v>5x112</v>
      </c>
      <c r="K42" s="12">
        <f>VLOOKUP(MID(E42,10,3),DATA!$J$2:$L$16,3,FALSE)</f>
        <v>66.56</v>
      </c>
      <c r="L42" s="68" t="str">
        <f>VLOOKUP(MID(E42,3,1),DATA!$D$2:$E$16,2,FALSE)</f>
        <v>High Offset</v>
      </c>
      <c r="N42" s="9" t="s">
        <v>130</v>
      </c>
      <c r="O42" s="60" t="str">
        <f>VLOOKUP(MID(P42,1,2),DATA!$B$2:$C$10,2,FALSE)</f>
        <v>FF10</v>
      </c>
      <c r="P42" s="66" t="s">
        <v>3</v>
      </c>
      <c r="Q42" s="18" cm="1">
        <f t="array" ref="Q42">SUMPRODUCT(1*('All Skus'!$C$2:$C$951=$P42),'All Skus'!$D$2:$D$951)</f>
        <v>1</v>
      </c>
      <c r="R42" s="12" t="str">
        <f>VLOOKUP(MID(P42,4,1),DATA!$F$2:$G$16,2,FALSE)</f>
        <v>19"</v>
      </c>
      <c r="S42" s="12" t="str">
        <f>VLOOKUP(MID(P42,5,3),DATA!$H$2:$I$16,2,FALSE)</f>
        <v>9.5"</v>
      </c>
      <c r="T42" s="12" t="str">
        <f t="shared" si="3"/>
        <v>45</v>
      </c>
      <c r="U42" s="12" t="str">
        <f>VLOOKUP(MID(P42,10,3),DATA!$J$2:$L$16,2,FALSE)</f>
        <v>5x112</v>
      </c>
      <c r="V42" s="12">
        <f>VLOOKUP(MID(P42,10,3),DATA!$J$2:$L$16,3,FALSE)</f>
        <v>66.56</v>
      </c>
      <c r="W42" s="68" t="str">
        <f>VLOOKUP(MID(P42,3,1),DATA!$D$2:$E$16,2,FALSE)</f>
        <v>High Offset</v>
      </c>
      <c r="Y42" s="9" t="s">
        <v>131</v>
      </c>
      <c r="Z42" s="68" t="s">
        <v>2077</v>
      </c>
      <c r="AA42" s="68" t="s">
        <v>2</v>
      </c>
      <c r="AB42" s="68" t="s">
        <v>5</v>
      </c>
    </row>
    <row r="43" spans="1:28" s="68" customFormat="1" x14ac:dyDescent="0.25">
      <c r="A43" s="68" t="s">
        <v>2075</v>
      </c>
      <c r="B43" s="68" t="s">
        <v>1840</v>
      </c>
      <c r="C43" s="59" t="str">
        <f>VLOOKUP(MID(E43,1,2),DATA!$B$2:$C$10,2,FALSE)</f>
        <v>FF10</v>
      </c>
      <c r="D43" s="68" t="str">
        <f>VLOOKUP(MID(E43,13,2),DATA!$M$2:$N$16,2,FALSE)</f>
        <v>Liquid Metal</v>
      </c>
      <c r="E43" s="66" t="s">
        <v>10</v>
      </c>
      <c r="F43" s="18" cm="1">
        <f t="array" ref="F43">SUMPRODUCT(1*('All Skus'!$C$2:$C$951=$E43),'All Skus'!$D$2:$D$951)</f>
        <v>-8</v>
      </c>
      <c r="G43" s="12" t="str">
        <f>VLOOKUP(MID(E43,4,1),DATA!$F$2:$G$16,2,FALSE)</f>
        <v>19"</v>
      </c>
      <c r="H43" s="12" t="str">
        <f>VLOOKUP(MID(E43,5,3),DATA!$H$2:$I$16,2,FALSE)</f>
        <v>8.5"</v>
      </c>
      <c r="I43" s="12" t="str">
        <f t="shared" si="2"/>
        <v>47</v>
      </c>
      <c r="J43" s="12" t="str">
        <f>VLOOKUP(MID(E43,10,3),DATA!$J$2:$L$16,2,FALSE)</f>
        <v>5x112</v>
      </c>
      <c r="K43" s="12">
        <f>VLOOKUP(MID(E43,10,3),DATA!$J$2:$L$16,3,FALSE)</f>
        <v>66.56</v>
      </c>
      <c r="L43" s="68" t="str">
        <f>VLOOKUP(MID(E43,3,1),DATA!$D$2:$E$16,2,FALSE)</f>
        <v>High Offset</v>
      </c>
      <c r="N43" s="9" t="s">
        <v>130</v>
      </c>
      <c r="O43" s="60" t="str">
        <f>VLOOKUP(MID(P43,1,2),DATA!$B$2:$C$10,2,FALSE)</f>
        <v>FF10</v>
      </c>
      <c r="P43" s="66" t="s">
        <v>7</v>
      </c>
      <c r="Q43" s="18" cm="1">
        <f t="array" ref="Q43">SUMPRODUCT(1*('All Skus'!$C$2:$C$951=$P43),'All Skus'!$D$2:$D$951)</f>
        <v>22</v>
      </c>
      <c r="R43" s="12" t="str">
        <f>VLOOKUP(MID(P43,4,1),DATA!$F$2:$G$16,2,FALSE)</f>
        <v>19"</v>
      </c>
      <c r="S43" s="12" t="str">
        <f>VLOOKUP(MID(P43,5,3),DATA!$H$2:$I$16,2,FALSE)</f>
        <v>9.5"</v>
      </c>
      <c r="T43" s="12" t="str">
        <f t="shared" si="3"/>
        <v>45</v>
      </c>
      <c r="U43" s="12" t="str">
        <f>VLOOKUP(MID(P43,10,3),DATA!$J$2:$L$16,2,FALSE)</f>
        <v>5x112</v>
      </c>
      <c r="V43" s="12">
        <f>VLOOKUP(MID(P43,10,3),DATA!$J$2:$L$16,3,FALSE)</f>
        <v>66.56</v>
      </c>
      <c r="W43" s="68" t="str">
        <f>VLOOKUP(MID(P43,3,1),DATA!$D$2:$E$16,2,FALSE)</f>
        <v>High Offset</v>
      </c>
      <c r="Y43" s="9" t="s">
        <v>131</v>
      </c>
      <c r="Z43" s="68" t="s">
        <v>2077</v>
      </c>
      <c r="AA43" s="68" t="s">
        <v>2</v>
      </c>
      <c r="AB43" s="68" t="s">
        <v>5</v>
      </c>
    </row>
    <row r="44" spans="1:28" s="68" customFormat="1" x14ac:dyDescent="0.25">
      <c r="A44" s="68" t="s">
        <v>2075</v>
      </c>
      <c r="B44" s="68" t="s">
        <v>1840</v>
      </c>
      <c r="C44" s="59" t="str">
        <f>VLOOKUP(MID(E44,1,2),DATA!$B$2:$C$10,2,FALSE)</f>
        <v>FF11</v>
      </c>
      <c r="D44" s="68" t="str">
        <f>VLOOKUP(MID(E44,13,2),DATA!$M$2:$N$16,2,FALSE)</f>
        <v>Tarmac</v>
      </c>
      <c r="E44" s="66" t="s">
        <v>374</v>
      </c>
      <c r="F44" s="18" cm="1">
        <f t="array" ref="F44">SUMPRODUCT(1*('All Skus'!$C$2:$C$951=$E44),'All Skus'!$D$2:$D$951)</f>
        <v>4</v>
      </c>
      <c r="G44" s="12" t="str">
        <f>VLOOKUP(MID(E44,4,1),DATA!$F$2:$G$16,2,FALSE)</f>
        <v>19"</v>
      </c>
      <c r="H44" s="12" t="str">
        <f>VLOOKUP(MID(E44,5,3),DATA!$H$2:$I$16,2,FALSE)</f>
        <v>8.5"</v>
      </c>
      <c r="I44" s="12" t="str">
        <f t="shared" si="2"/>
        <v>47</v>
      </c>
      <c r="J44" s="12" t="str">
        <f>VLOOKUP(MID(E44,10,3),DATA!$J$2:$L$16,2,FALSE)</f>
        <v>5x112</v>
      </c>
      <c r="K44" s="12">
        <f>VLOOKUP(MID(E44,10,3),DATA!$J$2:$L$16,3,FALSE)</f>
        <v>66.56</v>
      </c>
      <c r="L44" s="68" t="str">
        <f>VLOOKUP(MID(E44,3,1),DATA!$D$2:$E$16,2,FALSE)</f>
        <v>High Offset</v>
      </c>
      <c r="N44" s="9" t="s">
        <v>130</v>
      </c>
      <c r="O44" s="60" t="str">
        <f>VLOOKUP(MID(P44,1,2),DATA!$B$2:$C$10,2,FALSE)</f>
        <v>FF11</v>
      </c>
      <c r="P44" s="66" t="s">
        <v>372</v>
      </c>
      <c r="Q44" s="18" cm="1">
        <f t="array" ref="Q44">SUMPRODUCT(1*('All Skus'!$C$2:$C$951=$P44),'All Skus'!$D$2:$D$951)</f>
        <v>3</v>
      </c>
      <c r="R44" s="12" t="str">
        <f>VLOOKUP(MID(P44,4,1),DATA!$F$2:$G$16,2,FALSE)</f>
        <v>19"</v>
      </c>
      <c r="S44" s="12" t="str">
        <f>VLOOKUP(MID(P44,5,3),DATA!$H$2:$I$16,2,FALSE)</f>
        <v>9.5"</v>
      </c>
      <c r="T44" s="12" t="str">
        <f t="shared" si="3"/>
        <v>45</v>
      </c>
      <c r="U44" s="12" t="str">
        <f>VLOOKUP(MID(P44,10,3),DATA!$J$2:$L$16,2,FALSE)</f>
        <v>5x112</v>
      </c>
      <c r="V44" s="12">
        <f>VLOOKUP(MID(P44,10,3),DATA!$J$2:$L$16,3,FALSE)</f>
        <v>66.56</v>
      </c>
      <c r="W44" s="68" t="str">
        <f>VLOOKUP(MID(P44,3,1),DATA!$D$2:$E$16,2,FALSE)</f>
        <v>High Offset</v>
      </c>
      <c r="Y44" s="9" t="s">
        <v>131</v>
      </c>
      <c r="Z44" s="68" t="s">
        <v>2077</v>
      </c>
      <c r="AA44" s="68" t="s">
        <v>2</v>
      </c>
      <c r="AB44" s="68" t="s">
        <v>5</v>
      </c>
    </row>
    <row r="45" spans="1:28" s="68" customFormat="1" x14ac:dyDescent="0.25">
      <c r="A45" s="68" t="s">
        <v>2075</v>
      </c>
      <c r="B45" s="68" t="s">
        <v>1840</v>
      </c>
      <c r="C45" s="59" t="str">
        <f>VLOOKUP(MID(E45,1,2),DATA!$B$2:$C$10,2,FALSE)</f>
        <v>FF11</v>
      </c>
      <c r="D45" s="68" t="str">
        <f>VLOOKUP(MID(E45,13,2),DATA!$M$2:$N$16,2,FALSE)</f>
        <v>Liquid Metal</v>
      </c>
      <c r="E45" s="66" t="s">
        <v>375</v>
      </c>
      <c r="F45" s="18" cm="1">
        <f t="array" ref="F45">SUMPRODUCT(1*('All Skus'!$C$2:$C$951=$E45),'All Skus'!$D$2:$D$951)</f>
        <v>3</v>
      </c>
      <c r="G45" s="12" t="str">
        <f>VLOOKUP(MID(E45,4,1),DATA!$F$2:$G$16,2,FALSE)</f>
        <v>19"</v>
      </c>
      <c r="H45" s="12" t="str">
        <f>VLOOKUP(MID(E45,5,3),DATA!$H$2:$I$16,2,FALSE)</f>
        <v>8.5"</v>
      </c>
      <c r="I45" s="12" t="str">
        <f t="shared" si="2"/>
        <v>47</v>
      </c>
      <c r="J45" s="12" t="str">
        <f>VLOOKUP(MID(E45,10,3),DATA!$J$2:$L$16,2,FALSE)</f>
        <v>5x112</v>
      </c>
      <c r="K45" s="12">
        <f>VLOOKUP(MID(E45,10,3),DATA!$J$2:$L$16,3,FALSE)</f>
        <v>66.56</v>
      </c>
      <c r="L45" s="68" t="str">
        <f>VLOOKUP(MID(E45,3,1),DATA!$D$2:$E$16,2,FALSE)</f>
        <v>High Offset</v>
      </c>
      <c r="N45" s="9" t="s">
        <v>130</v>
      </c>
      <c r="O45" s="60" t="str">
        <f>VLOOKUP(MID(P45,1,2),DATA!$B$2:$C$10,2,FALSE)</f>
        <v>FF11</v>
      </c>
      <c r="P45" s="66" t="s">
        <v>373</v>
      </c>
      <c r="Q45" s="18" cm="1">
        <f t="array" ref="Q45">SUMPRODUCT(1*('All Skus'!$C$2:$C$951=$P45),'All Skus'!$D$2:$D$951)</f>
        <v>3</v>
      </c>
      <c r="R45" s="12" t="str">
        <f>VLOOKUP(MID(P45,4,1),DATA!$F$2:$G$16,2,FALSE)</f>
        <v>19"</v>
      </c>
      <c r="S45" s="12" t="str">
        <f>VLOOKUP(MID(P45,5,3),DATA!$H$2:$I$16,2,FALSE)</f>
        <v>9.5"</v>
      </c>
      <c r="T45" s="12" t="str">
        <f t="shared" si="3"/>
        <v>45</v>
      </c>
      <c r="U45" s="12" t="str">
        <f>VLOOKUP(MID(P45,10,3),DATA!$J$2:$L$16,2,FALSE)</f>
        <v>5x112</v>
      </c>
      <c r="V45" s="12">
        <f>VLOOKUP(MID(P45,10,3),DATA!$J$2:$L$16,3,FALSE)</f>
        <v>66.56</v>
      </c>
      <c r="W45" s="68" t="str">
        <f>VLOOKUP(MID(P45,3,1),DATA!$D$2:$E$16,2,FALSE)</f>
        <v>High Offset</v>
      </c>
      <c r="Y45" s="9" t="s">
        <v>131</v>
      </c>
      <c r="Z45" s="68" t="s">
        <v>2077</v>
      </c>
      <c r="AA45" s="68" t="s">
        <v>2</v>
      </c>
      <c r="AB45" s="68" t="s">
        <v>5</v>
      </c>
    </row>
    <row r="46" spans="1:28" s="68" customFormat="1" x14ac:dyDescent="0.25">
      <c r="A46" s="68" t="s">
        <v>2075</v>
      </c>
      <c r="B46" s="68" t="s">
        <v>1840</v>
      </c>
      <c r="C46" s="59" t="str">
        <f>VLOOKUP(MID(E46,1,2),DATA!$B$2:$C$10,2,FALSE)</f>
        <v>FF15</v>
      </c>
      <c r="D46" s="68" t="str">
        <f>VLOOKUP(MID(E46,13,2),DATA!$M$2:$N$16,2,FALSE)</f>
        <v>Tarmac</v>
      </c>
      <c r="E46" s="66" t="s">
        <v>248</v>
      </c>
      <c r="F46" s="18" cm="1">
        <f t="array" ref="F46">SUMPRODUCT(1*('All Skus'!$C$2:$C$951=$E46),'All Skus'!$D$2:$D$951)</f>
        <v>32</v>
      </c>
      <c r="G46" s="12" t="str">
        <f>VLOOKUP(MID(E46,4,1),DATA!$F$2:$G$16,2,FALSE)</f>
        <v>19"</v>
      </c>
      <c r="H46" s="12" t="str">
        <f>VLOOKUP(MID(E46,5,3),DATA!$H$2:$I$16,2,FALSE)</f>
        <v>8.5"</v>
      </c>
      <c r="I46" s="12" t="str">
        <f t="shared" si="2"/>
        <v>47</v>
      </c>
      <c r="J46" s="12" t="str">
        <f>VLOOKUP(MID(E46,10,3),DATA!$J$2:$L$16,2,FALSE)</f>
        <v>5x112</v>
      </c>
      <c r="K46" s="12">
        <f>VLOOKUP(MID(E46,10,3),DATA!$J$2:$L$16,3,FALSE)</f>
        <v>66.56</v>
      </c>
      <c r="L46" s="68" t="str">
        <f>VLOOKUP(MID(E46,3,1),DATA!$D$2:$E$16,2,FALSE)</f>
        <v>High Offset</v>
      </c>
      <c r="M46" s="68">
        <v>22.2</v>
      </c>
      <c r="N46" s="9" t="s">
        <v>292</v>
      </c>
      <c r="O46" s="60" t="str">
        <f>VLOOKUP(MID(P46,1,2),DATA!$B$2:$C$10,2,FALSE)</f>
        <v>FF15</v>
      </c>
      <c r="P46" s="66" t="s">
        <v>246</v>
      </c>
      <c r="Q46" s="18" cm="1">
        <f t="array" ref="Q46">SUMPRODUCT(1*('All Skus'!$C$2:$C$951=$P46),'All Skus'!$D$2:$D$951)</f>
        <v>0</v>
      </c>
      <c r="R46" s="12" t="str">
        <f>VLOOKUP(MID(P46,4,1),DATA!$F$2:$G$16,2,FALSE)</f>
        <v>19"</v>
      </c>
      <c r="S46" s="12" t="str">
        <f>VLOOKUP(MID(P46,5,3),DATA!$H$2:$I$16,2,FALSE)</f>
        <v>9.5"</v>
      </c>
      <c r="T46" s="12" t="str">
        <f t="shared" si="3"/>
        <v>45</v>
      </c>
      <c r="U46" s="12" t="str">
        <f>VLOOKUP(MID(P46,10,3),DATA!$J$2:$L$16,2,FALSE)</f>
        <v>5x112</v>
      </c>
      <c r="V46" s="12">
        <f>VLOOKUP(MID(P46,10,3),DATA!$J$2:$L$16,3,FALSE)</f>
        <v>66.56</v>
      </c>
      <c r="W46" s="68" t="str">
        <f>VLOOKUP(MID(P46,3,1),DATA!$D$2:$E$16,2,FALSE)</f>
        <v>High Offset</v>
      </c>
      <c r="X46" s="68">
        <v>24</v>
      </c>
      <c r="Y46" s="9" t="s">
        <v>293</v>
      </c>
      <c r="Z46" s="68" t="s">
        <v>2077</v>
      </c>
      <c r="AA46" s="68" t="s">
        <v>2</v>
      </c>
      <c r="AB46" s="68" t="s">
        <v>5</v>
      </c>
    </row>
    <row r="47" spans="1:28" x14ac:dyDescent="0.25">
      <c r="A47" s="8" t="s">
        <v>1888</v>
      </c>
      <c r="B47" s="8" t="s">
        <v>1840</v>
      </c>
      <c r="C47" s="59" t="str">
        <f>VLOOKUP(MID(E47,1,2),DATA!$B$2:$C$10,2,FALSE)</f>
        <v>FF01</v>
      </c>
      <c r="D47" s="8" t="str">
        <f>VLOOKUP(MID(E47,13,2),DATA!$M$2:$N$16,2,FALSE)</f>
        <v>Tarmac</v>
      </c>
      <c r="E47" s="66" t="s">
        <v>151</v>
      </c>
      <c r="F47" s="18" cm="1">
        <f t="array" ref="F47">SUMPRODUCT(1*('All Skus'!$C$2:$C$951=$E47),'All Skus'!$D$2:$D$951)</f>
        <v>10</v>
      </c>
      <c r="G47" s="12" t="str">
        <f>VLOOKUP(MID(E47,4,1),DATA!$F$2:$G$16,2,FALSE)</f>
        <v>19"</v>
      </c>
      <c r="H47" s="12" t="str">
        <f>VLOOKUP(MID(E47,5,3),DATA!$H$2:$I$16,2,FALSE)</f>
        <v>8.5"</v>
      </c>
      <c r="I47" s="12" t="str">
        <f t="shared" si="0"/>
        <v>47</v>
      </c>
      <c r="J47" s="12" t="str">
        <f>VLOOKUP(MID(E47,10,3),DATA!$J$2:$L$16,2,FALSE)</f>
        <v>5x112</v>
      </c>
      <c r="K47" s="12">
        <f>VLOOKUP(MID(E47,10,3),DATA!$J$2:$L$16,3,FALSE)</f>
        <v>66.56</v>
      </c>
      <c r="L47" s="8" t="str">
        <f>VLOOKUP(MID(E47,3,1),DATA!$D$2:$E$16,2,FALSE)</f>
        <v>High Offset</v>
      </c>
      <c r="M47" s="8">
        <v>23.2</v>
      </c>
      <c r="N47" s="9" t="s">
        <v>130</v>
      </c>
      <c r="O47" s="60" t="str">
        <f>VLOOKUP(MID(P47,1,2),DATA!$B$2:$C$10,2,FALSE)</f>
        <v>FF01</v>
      </c>
      <c r="P47" s="66" t="s">
        <v>147</v>
      </c>
      <c r="Q47" s="18" cm="1">
        <f t="array" ref="Q47">SUMPRODUCT(1*('All Skus'!$C$2:$C$951=$P47),'All Skus'!$D$2:$D$951)</f>
        <v>7</v>
      </c>
      <c r="R47" s="12" t="str">
        <f>VLOOKUP(MID(P47,4,1),DATA!$F$2:$G$16,2,FALSE)</f>
        <v>19"</v>
      </c>
      <c r="S47" s="12" t="str">
        <f>VLOOKUP(MID(P47,5,3),DATA!$H$2:$I$16,2,FALSE)</f>
        <v>9.5"</v>
      </c>
      <c r="T47" s="12" t="str">
        <f t="shared" si="1"/>
        <v>45</v>
      </c>
      <c r="U47" s="12" t="str">
        <f>VLOOKUP(MID(P47,10,3),DATA!$J$2:$L$16,2,FALSE)</f>
        <v>5x112</v>
      </c>
      <c r="V47" s="12">
        <f>VLOOKUP(MID(P47,10,3),DATA!$J$2:$L$16,3,FALSE)</f>
        <v>66.56</v>
      </c>
      <c r="W47" s="8" t="str">
        <f>VLOOKUP(MID(P47,3,1),DATA!$D$2:$E$16,2,FALSE)</f>
        <v>High Offset</v>
      </c>
      <c r="X47" s="8">
        <v>25.6</v>
      </c>
      <c r="Y47" s="9" t="s">
        <v>131</v>
      </c>
      <c r="Z47" s="8" t="s">
        <v>2076</v>
      </c>
      <c r="AA47" s="8" t="s">
        <v>2</v>
      </c>
      <c r="AB47" s="8" t="s">
        <v>5</v>
      </c>
    </row>
    <row r="48" spans="1:28" x14ac:dyDescent="0.25">
      <c r="A48" s="8" t="s">
        <v>1888</v>
      </c>
      <c r="B48" s="8" t="s">
        <v>1840</v>
      </c>
      <c r="C48" s="59" t="str">
        <f>VLOOKUP(MID(E48,1,2),DATA!$B$2:$C$10,2,FALSE)</f>
        <v>FF01</v>
      </c>
      <c r="D48" s="8" t="str">
        <f>VLOOKUP(MID(E48,13,2),DATA!$M$2:$N$16,2,FALSE)</f>
        <v>Liquid Silver</v>
      </c>
      <c r="E48" s="66" t="s">
        <v>152</v>
      </c>
      <c r="F48" s="18" cm="1">
        <f t="array" ref="F48">SUMPRODUCT(1*('All Skus'!$C$2:$C$951=$E48),'All Skus'!$D$2:$D$951)</f>
        <v>1</v>
      </c>
      <c r="G48" s="12" t="str">
        <f>VLOOKUP(MID(E48,4,1),DATA!$F$2:$G$16,2,FALSE)</f>
        <v>19"</v>
      </c>
      <c r="H48" s="12" t="str">
        <f>VLOOKUP(MID(E48,5,3),DATA!$H$2:$I$16,2,FALSE)</f>
        <v>8.5"</v>
      </c>
      <c r="I48" s="12" t="str">
        <f t="shared" si="0"/>
        <v>47</v>
      </c>
      <c r="J48" s="12" t="str">
        <f>VLOOKUP(MID(E48,10,3),DATA!$J$2:$L$16,2,FALSE)</f>
        <v>5x112</v>
      </c>
      <c r="K48" s="12">
        <f>VLOOKUP(MID(E48,10,3),DATA!$J$2:$L$16,3,FALSE)</f>
        <v>66.56</v>
      </c>
      <c r="L48" s="8" t="str">
        <f>VLOOKUP(MID(E48,3,1),DATA!$D$2:$E$16,2,FALSE)</f>
        <v>High Offset</v>
      </c>
      <c r="M48" s="8">
        <v>23.2</v>
      </c>
      <c r="N48" s="9" t="s">
        <v>130</v>
      </c>
      <c r="O48" s="60" t="str">
        <f>VLOOKUP(MID(P48,1,2),DATA!$B$2:$C$10,2,FALSE)</f>
        <v>FF01</v>
      </c>
      <c r="P48" s="66" t="s">
        <v>149</v>
      </c>
      <c r="Q48" s="18" cm="1">
        <f t="array" ref="Q48">SUMPRODUCT(1*('All Skus'!$C$2:$C$951=$P48),'All Skus'!$D$2:$D$951)</f>
        <v>17</v>
      </c>
      <c r="R48" s="12" t="str">
        <f>VLOOKUP(MID(P48,4,1),DATA!$F$2:$G$16,2,FALSE)</f>
        <v>19"</v>
      </c>
      <c r="S48" s="12" t="str">
        <f>VLOOKUP(MID(P48,5,3),DATA!$H$2:$I$16,2,FALSE)</f>
        <v>9.5"</v>
      </c>
      <c r="T48" s="12" t="str">
        <f t="shared" si="1"/>
        <v>45</v>
      </c>
      <c r="U48" s="12" t="str">
        <f>VLOOKUP(MID(P48,10,3),DATA!$J$2:$L$16,2,FALSE)</f>
        <v>5x112</v>
      </c>
      <c r="V48" s="12">
        <f>VLOOKUP(MID(P48,10,3),DATA!$J$2:$L$16,3,FALSE)</f>
        <v>66.56</v>
      </c>
      <c r="W48" s="8" t="str">
        <f>VLOOKUP(MID(P48,3,1),DATA!$D$2:$E$16,2,FALSE)</f>
        <v>High Offset</v>
      </c>
      <c r="X48" s="8">
        <v>25.6</v>
      </c>
      <c r="Y48" s="9" t="s">
        <v>131</v>
      </c>
      <c r="Z48" s="68" t="s">
        <v>2076</v>
      </c>
      <c r="AB48" s="8" t="s">
        <v>5</v>
      </c>
    </row>
    <row r="49" spans="1:28" x14ac:dyDescent="0.25">
      <c r="A49" s="8" t="s">
        <v>1888</v>
      </c>
      <c r="B49" s="8" t="s">
        <v>1840</v>
      </c>
      <c r="C49" s="59" t="str">
        <f>VLOOKUP(MID(E49,1,2),DATA!$B$2:$C$10,2,FALSE)</f>
        <v>FF04</v>
      </c>
      <c r="D49" s="8" t="str">
        <f>VLOOKUP(MID(E49,13,2),DATA!$M$2:$N$16,2,FALSE)</f>
        <v>Tarmac</v>
      </c>
      <c r="E49" s="66" t="s">
        <v>297</v>
      </c>
      <c r="F49" s="18" cm="1">
        <f t="array" ref="F49">SUMPRODUCT(1*('All Skus'!$C$2:$C$951=$E49),'All Skus'!$D$2:$D$951)</f>
        <v>17</v>
      </c>
      <c r="G49" s="12" t="str">
        <f>VLOOKUP(MID(E49,4,1),DATA!$F$2:$G$16,2,FALSE)</f>
        <v>19"</v>
      </c>
      <c r="H49" s="12" t="str">
        <f>VLOOKUP(MID(E49,5,3),DATA!$H$2:$I$16,2,FALSE)</f>
        <v>8.5"</v>
      </c>
      <c r="I49" s="12" t="str">
        <f t="shared" si="0"/>
        <v>47</v>
      </c>
      <c r="J49" s="12" t="str">
        <f>VLOOKUP(MID(E49,10,3),DATA!$J$2:$L$16,2,FALSE)</f>
        <v>5x112</v>
      </c>
      <c r="K49" s="12">
        <f>VLOOKUP(MID(E49,10,3),DATA!$J$2:$L$16,3,FALSE)</f>
        <v>66.56</v>
      </c>
      <c r="L49" s="8" t="str">
        <f>VLOOKUP(MID(E49,3,1),DATA!$D$2:$E$16,2,FALSE)</f>
        <v>High Offset</v>
      </c>
      <c r="M49" s="8">
        <v>22.8</v>
      </c>
      <c r="N49" s="9" t="s">
        <v>292</v>
      </c>
      <c r="O49" s="60" t="str">
        <f>VLOOKUP(MID(P49,1,2),DATA!$B$2:$C$10,2,FALSE)</f>
        <v>FF04</v>
      </c>
      <c r="P49" s="66" t="s">
        <v>295</v>
      </c>
      <c r="Q49" s="18" cm="1">
        <f t="array" ref="Q49">SUMPRODUCT(1*('All Skus'!$C$2:$C$951=$P49),'All Skus'!$D$2:$D$951)</f>
        <v>27</v>
      </c>
      <c r="R49" s="12" t="str">
        <f>VLOOKUP(MID(P49,4,1),DATA!$F$2:$G$16,2,FALSE)</f>
        <v>19"</v>
      </c>
      <c r="S49" s="12" t="str">
        <f>VLOOKUP(MID(P49,5,3),DATA!$H$2:$I$16,2,FALSE)</f>
        <v>9.5"</v>
      </c>
      <c r="T49" s="12" t="str">
        <f t="shared" si="1"/>
        <v>45</v>
      </c>
      <c r="U49" s="12" t="str">
        <f>VLOOKUP(MID(P49,10,3),DATA!$J$2:$L$16,2,FALSE)</f>
        <v>5x112</v>
      </c>
      <c r="V49" s="12">
        <f>VLOOKUP(MID(P49,10,3),DATA!$J$2:$L$16,3,FALSE)</f>
        <v>66.56</v>
      </c>
      <c r="W49" s="8" t="str">
        <f>VLOOKUP(MID(P49,3,1),DATA!$D$2:$E$16,2,FALSE)</f>
        <v>High Offset</v>
      </c>
      <c r="X49" s="8">
        <v>24.6</v>
      </c>
      <c r="Y49" s="9" t="s">
        <v>293</v>
      </c>
      <c r="Z49" s="68" t="s">
        <v>2076</v>
      </c>
      <c r="AA49" s="8" t="s">
        <v>2</v>
      </c>
      <c r="AB49" s="8" t="s">
        <v>5</v>
      </c>
    </row>
    <row r="50" spans="1:28" x14ac:dyDescent="0.25">
      <c r="A50" s="8" t="s">
        <v>1888</v>
      </c>
      <c r="B50" s="8" t="s">
        <v>1840</v>
      </c>
      <c r="C50" s="59" t="str">
        <f>VLOOKUP(MID(E50,1,2),DATA!$B$2:$C$10,2,FALSE)</f>
        <v>FF04</v>
      </c>
      <c r="D50" s="8" t="str">
        <f>VLOOKUP(MID(E50,13,2),DATA!$M$2:$N$16,2,FALSE)</f>
        <v>Liquid Metal</v>
      </c>
      <c r="E50" s="66" t="s">
        <v>298</v>
      </c>
      <c r="F50" s="18" cm="1">
        <f t="array" ref="F50">SUMPRODUCT(1*('All Skus'!$C$2:$C$951=$E50),'All Skus'!$D$2:$D$951)</f>
        <v>19</v>
      </c>
      <c r="G50" s="12" t="str">
        <f>VLOOKUP(MID(E50,4,1),DATA!$F$2:$G$16,2,FALSE)</f>
        <v>19"</v>
      </c>
      <c r="H50" s="12" t="str">
        <f>VLOOKUP(MID(E50,5,3),DATA!$H$2:$I$16,2,FALSE)</f>
        <v>8.5"</v>
      </c>
      <c r="I50" s="12" t="str">
        <f t="shared" si="0"/>
        <v>47</v>
      </c>
      <c r="J50" s="12" t="str">
        <f>VLOOKUP(MID(E50,10,3),DATA!$J$2:$L$16,2,FALSE)</f>
        <v>5x112</v>
      </c>
      <c r="K50" s="12">
        <f>VLOOKUP(MID(E50,10,3),DATA!$J$2:$L$16,3,FALSE)</f>
        <v>66.56</v>
      </c>
      <c r="L50" s="8" t="str">
        <f>VLOOKUP(MID(E50,3,1),DATA!$D$2:$E$16,2,FALSE)</f>
        <v>High Offset</v>
      </c>
      <c r="M50" s="8">
        <v>22.8</v>
      </c>
      <c r="N50" s="9" t="s">
        <v>292</v>
      </c>
      <c r="O50" s="60" t="str">
        <f>VLOOKUP(MID(P50,1,2),DATA!$B$2:$C$10,2,FALSE)</f>
        <v>FF04</v>
      </c>
      <c r="P50" s="66" t="s">
        <v>296</v>
      </c>
      <c r="Q50" s="18" cm="1">
        <f t="array" ref="Q50">SUMPRODUCT(1*('All Skus'!$C$2:$C$951=$P50),'All Skus'!$D$2:$D$951)</f>
        <v>15</v>
      </c>
      <c r="R50" s="12" t="str">
        <f>VLOOKUP(MID(P50,4,1),DATA!$F$2:$G$16,2,FALSE)</f>
        <v>19"</v>
      </c>
      <c r="S50" s="12" t="str">
        <f>VLOOKUP(MID(P50,5,3),DATA!$H$2:$I$16,2,FALSE)</f>
        <v>9.5"</v>
      </c>
      <c r="T50" s="12" t="str">
        <f t="shared" si="1"/>
        <v>45</v>
      </c>
      <c r="U50" s="12" t="str">
        <f>VLOOKUP(MID(P50,10,3),DATA!$J$2:$L$16,2,FALSE)</f>
        <v>5x112</v>
      </c>
      <c r="V50" s="12">
        <f>VLOOKUP(MID(P50,10,3),DATA!$J$2:$L$16,3,FALSE)</f>
        <v>66.56</v>
      </c>
      <c r="W50" s="8" t="str">
        <f>VLOOKUP(MID(P50,3,1),DATA!$D$2:$E$16,2,FALSE)</f>
        <v>High Offset</v>
      </c>
      <c r="X50" s="8">
        <v>24.6</v>
      </c>
      <c r="Y50" s="9" t="s">
        <v>293</v>
      </c>
      <c r="Z50" s="68" t="s">
        <v>2076</v>
      </c>
      <c r="AB50" s="8" t="s">
        <v>5</v>
      </c>
    </row>
    <row r="51" spans="1:28" x14ac:dyDescent="0.25">
      <c r="A51" s="8" t="s">
        <v>1888</v>
      </c>
      <c r="B51" s="8" t="s">
        <v>1840</v>
      </c>
      <c r="C51" s="59" t="str">
        <f>VLOOKUP(MID(E51,1,2),DATA!$B$2:$C$10,2,FALSE)</f>
        <v>FF10</v>
      </c>
      <c r="D51" s="8" t="str">
        <f>VLOOKUP(MID(E51,13,2),DATA!$M$2:$N$16,2,FALSE)</f>
        <v>Tarmac</v>
      </c>
      <c r="E51" s="66" t="s">
        <v>9</v>
      </c>
      <c r="F51" s="18" cm="1">
        <f t="array" ref="F51">SUMPRODUCT(1*('All Skus'!$C$2:$C$951=$E51),'All Skus'!$D$2:$D$951)</f>
        <v>-3</v>
      </c>
      <c r="G51" s="12" t="str">
        <f>VLOOKUP(MID(E51,4,1),DATA!$F$2:$G$16,2,FALSE)</f>
        <v>19"</v>
      </c>
      <c r="H51" s="12" t="str">
        <f>VLOOKUP(MID(E51,5,3),DATA!$H$2:$I$16,2,FALSE)</f>
        <v>8.5"</v>
      </c>
      <c r="I51" s="12" t="str">
        <f t="shared" si="0"/>
        <v>47</v>
      </c>
      <c r="J51" s="12" t="str">
        <f>VLOOKUP(MID(E51,10,3),DATA!$J$2:$L$16,2,FALSE)</f>
        <v>5x112</v>
      </c>
      <c r="K51" s="12">
        <f>VLOOKUP(MID(E51,10,3),DATA!$J$2:$L$16,3,FALSE)</f>
        <v>66.56</v>
      </c>
      <c r="L51" s="8" t="str">
        <f>VLOOKUP(MID(E51,3,1),DATA!$D$2:$E$16,2,FALSE)</f>
        <v>High Offset</v>
      </c>
      <c r="N51" s="9" t="s">
        <v>130</v>
      </c>
      <c r="O51" s="60" t="str">
        <f>VLOOKUP(MID(P51,1,2),DATA!$B$2:$C$10,2,FALSE)</f>
        <v>FF10</v>
      </c>
      <c r="P51" s="66" t="s">
        <v>3</v>
      </c>
      <c r="Q51" s="18" cm="1">
        <f t="array" ref="Q51">SUMPRODUCT(1*('All Skus'!$C$2:$C$951=$P51),'All Skus'!$D$2:$D$951)</f>
        <v>1</v>
      </c>
      <c r="R51" s="12" t="str">
        <f>VLOOKUP(MID(P51,4,1),DATA!$F$2:$G$16,2,FALSE)</f>
        <v>19"</v>
      </c>
      <c r="S51" s="12" t="str">
        <f>VLOOKUP(MID(P51,5,3),DATA!$H$2:$I$16,2,FALSE)</f>
        <v>9.5"</v>
      </c>
      <c r="T51" s="12" t="str">
        <f t="shared" si="1"/>
        <v>45</v>
      </c>
      <c r="U51" s="12" t="str">
        <f>VLOOKUP(MID(P51,10,3),DATA!$J$2:$L$16,2,FALSE)</f>
        <v>5x112</v>
      </c>
      <c r="V51" s="12">
        <f>VLOOKUP(MID(P51,10,3),DATA!$J$2:$L$16,3,FALSE)</f>
        <v>66.56</v>
      </c>
      <c r="W51" s="8" t="str">
        <f>VLOOKUP(MID(P51,3,1),DATA!$D$2:$E$16,2,FALSE)</f>
        <v>High Offset</v>
      </c>
      <c r="Y51" s="9" t="s">
        <v>131</v>
      </c>
      <c r="Z51" s="68" t="s">
        <v>2076</v>
      </c>
      <c r="AA51" s="8" t="s">
        <v>2</v>
      </c>
      <c r="AB51" s="8" t="s">
        <v>5</v>
      </c>
    </row>
    <row r="52" spans="1:28" x14ac:dyDescent="0.25">
      <c r="A52" s="8" t="s">
        <v>1888</v>
      </c>
      <c r="B52" s="8" t="s">
        <v>1840</v>
      </c>
      <c r="C52" s="59" t="str">
        <f>VLOOKUP(MID(E52,1,2),DATA!$B$2:$C$10,2,FALSE)</f>
        <v>FF10</v>
      </c>
      <c r="D52" s="8" t="str">
        <f>VLOOKUP(MID(E52,13,2),DATA!$M$2:$N$16,2,FALSE)</f>
        <v>Liquid Metal</v>
      </c>
      <c r="E52" s="66" t="s">
        <v>10</v>
      </c>
      <c r="F52" s="18" cm="1">
        <f t="array" ref="F52">SUMPRODUCT(1*('All Skus'!$C$2:$C$951=$E52),'All Skus'!$D$2:$D$951)</f>
        <v>-8</v>
      </c>
      <c r="G52" s="12" t="str">
        <f>VLOOKUP(MID(E52,4,1),DATA!$F$2:$G$16,2,FALSE)</f>
        <v>19"</v>
      </c>
      <c r="H52" s="12" t="str">
        <f>VLOOKUP(MID(E52,5,3),DATA!$H$2:$I$16,2,FALSE)</f>
        <v>8.5"</v>
      </c>
      <c r="I52" s="12" t="str">
        <f t="shared" si="0"/>
        <v>47</v>
      </c>
      <c r="J52" s="12" t="str">
        <f>VLOOKUP(MID(E52,10,3),DATA!$J$2:$L$16,2,FALSE)</f>
        <v>5x112</v>
      </c>
      <c r="K52" s="12">
        <f>VLOOKUP(MID(E52,10,3),DATA!$J$2:$L$16,3,FALSE)</f>
        <v>66.56</v>
      </c>
      <c r="L52" s="8" t="str">
        <f>VLOOKUP(MID(E52,3,1),DATA!$D$2:$E$16,2,FALSE)</f>
        <v>High Offset</v>
      </c>
      <c r="N52" s="9" t="s">
        <v>130</v>
      </c>
      <c r="O52" s="60" t="str">
        <f>VLOOKUP(MID(P52,1,2),DATA!$B$2:$C$10,2,FALSE)</f>
        <v>FF10</v>
      </c>
      <c r="P52" s="66" t="s">
        <v>7</v>
      </c>
      <c r="Q52" s="18" cm="1">
        <f t="array" ref="Q52">SUMPRODUCT(1*('All Skus'!$C$2:$C$951=$P52),'All Skus'!$D$2:$D$951)</f>
        <v>22</v>
      </c>
      <c r="R52" s="12" t="str">
        <f>VLOOKUP(MID(P52,4,1),DATA!$F$2:$G$16,2,FALSE)</f>
        <v>19"</v>
      </c>
      <c r="S52" s="12" t="str">
        <f>VLOOKUP(MID(P52,5,3),DATA!$H$2:$I$16,2,FALSE)</f>
        <v>9.5"</v>
      </c>
      <c r="T52" s="12" t="str">
        <f t="shared" si="1"/>
        <v>45</v>
      </c>
      <c r="U52" s="12" t="str">
        <f>VLOOKUP(MID(P52,10,3),DATA!$J$2:$L$16,2,FALSE)</f>
        <v>5x112</v>
      </c>
      <c r="V52" s="12">
        <f>VLOOKUP(MID(P52,10,3),DATA!$J$2:$L$16,3,FALSE)</f>
        <v>66.56</v>
      </c>
      <c r="W52" s="8" t="str">
        <f>VLOOKUP(MID(P52,3,1),DATA!$D$2:$E$16,2,FALSE)</f>
        <v>High Offset</v>
      </c>
      <c r="Y52" s="9" t="s">
        <v>131</v>
      </c>
      <c r="Z52" s="68" t="s">
        <v>2076</v>
      </c>
      <c r="AA52" s="8" t="s">
        <v>2</v>
      </c>
      <c r="AB52" s="8" t="s">
        <v>5</v>
      </c>
    </row>
    <row r="53" spans="1:28" x14ac:dyDescent="0.25">
      <c r="A53" s="8" t="s">
        <v>1888</v>
      </c>
      <c r="B53" s="8" t="s">
        <v>1840</v>
      </c>
      <c r="C53" s="59" t="str">
        <f>VLOOKUP(MID(E53,1,2),DATA!$B$2:$C$10,2,FALSE)</f>
        <v>FF11</v>
      </c>
      <c r="D53" s="8" t="str">
        <f>VLOOKUP(MID(E53,13,2),DATA!$M$2:$N$16,2,FALSE)</f>
        <v>Tarmac</v>
      </c>
      <c r="E53" s="66" t="s">
        <v>374</v>
      </c>
      <c r="F53" s="18" cm="1">
        <f t="array" ref="F53">SUMPRODUCT(1*('All Skus'!$C$2:$C$951=$E53),'All Skus'!$D$2:$D$951)</f>
        <v>4</v>
      </c>
      <c r="G53" s="12" t="str">
        <f>VLOOKUP(MID(E53,4,1),DATA!$F$2:$G$16,2,FALSE)</f>
        <v>19"</v>
      </c>
      <c r="H53" s="12" t="str">
        <f>VLOOKUP(MID(E53,5,3),DATA!$H$2:$I$16,2,FALSE)</f>
        <v>8.5"</v>
      </c>
      <c r="I53" s="12" t="str">
        <f t="shared" si="0"/>
        <v>47</v>
      </c>
      <c r="J53" s="12" t="str">
        <f>VLOOKUP(MID(E53,10,3),DATA!$J$2:$L$16,2,FALSE)</f>
        <v>5x112</v>
      </c>
      <c r="K53" s="12">
        <f>VLOOKUP(MID(E53,10,3),DATA!$J$2:$L$16,3,FALSE)</f>
        <v>66.56</v>
      </c>
      <c r="L53" s="8" t="str">
        <f>VLOOKUP(MID(E53,3,1),DATA!$D$2:$E$16,2,FALSE)</f>
        <v>High Offset</v>
      </c>
      <c r="N53" s="9" t="s">
        <v>130</v>
      </c>
      <c r="O53" s="60" t="str">
        <f>VLOOKUP(MID(P53,1,2),DATA!$B$2:$C$10,2,FALSE)</f>
        <v>FF11</v>
      </c>
      <c r="P53" s="66" t="s">
        <v>372</v>
      </c>
      <c r="Q53" s="18" cm="1">
        <f t="array" ref="Q53">SUMPRODUCT(1*('All Skus'!$C$2:$C$951=$P53),'All Skus'!$D$2:$D$951)</f>
        <v>3</v>
      </c>
      <c r="R53" s="12" t="str">
        <f>VLOOKUP(MID(P53,4,1),DATA!$F$2:$G$16,2,FALSE)</f>
        <v>19"</v>
      </c>
      <c r="S53" s="12" t="str">
        <f>VLOOKUP(MID(P53,5,3),DATA!$H$2:$I$16,2,FALSE)</f>
        <v>9.5"</v>
      </c>
      <c r="T53" s="12" t="str">
        <f t="shared" si="1"/>
        <v>45</v>
      </c>
      <c r="U53" s="12" t="str">
        <f>VLOOKUP(MID(P53,10,3),DATA!$J$2:$L$16,2,FALSE)</f>
        <v>5x112</v>
      </c>
      <c r="V53" s="12">
        <f>VLOOKUP(MID(P53,10,3),DATA!$J$2:$L$16,3,FALSE)</f>
        <v>66.56</v>
      </c>
      <c r="W53" s="8" t="str">
        <f>VLOOKUP(MID(P53,3,1),DATA!$D$2:$E$16,2,FALSE)</f>
        <v>High Offset</v>
      </c>
      <c r="Y53" s="9" t="s">
        <v>131</v>
      </c>
      <c r="Z53" s="68" t="s">
        <v>2076</v>
      </c>
      <c r="AA53" s="8" t="s">
        <v>2</v>
      </c>
      <c r="AB53" s="8" t="s">
        <v>5</v>
      </c>
    </row>
    <row r="54" spans="1:28" x14ac:dyDescent="0.25">
      <c r="A54" s="8" t="s">
        <v>1888</v>
      </c>
      <c r="B54" s="8" t="s">
        <v>1840</v>
      </c>
      <c r="C54" s="59" t="str">
        <f>VLOOKUP(MID(E54,1,2),DATA!$B$2:$C$10,2,FALSE)</f>
        <v>FF11</v>
      </c>
      <c r="D54" s="8" t="str">
        <f>VLOOKUP(MID(E54,13,2),DATA!$M$2:$N$16,2,FALSE)</f>
        <v>Liquid Metal</v>
      </c>
      <c r="E54" s="66" t="s">
        <v>375</v>
      </c>
      <c r="F54" s="18" cm="1">
        <f t="array" ref="F54">SUMPRODUCT(1*('All Skus'!$C$2:$C$951=$E54),'All Skus'!$D$2:$D$951)</f>
        <v>3</v>
      </c>
      <c r="G54" s="12" t="str">
        <f>VLOOKUP(MID(E54,4,1),DATA!$F$2:$G$16,2,FALSE)</f>
        <v>19"</v>
      </c>
      <c r="H54" s="12" t="str">
        <f>VLOOKUP(MID(E54,5,3),DATA!$H$2:$I$16,2,FALSE)</f>
        <v>8.5"</v>
      </c>
      <c r="I54" s="12" t="str">
        <f t="shared" si="0"/>
        <v>47</v>
      </c>
      <c r="J54" s="12" t="str">
        <f>VLOOKUP(MID(E54,10,3),DATA!$J$2:$L$16,2,FALSE)</f>
        <v>5x112</v>
      </c>
      <c r="K54" s="12">
        <f>VLOOKUP(MID(E54,10,3),DATA!$J$2:$L$16,3,FALSE)</f>
        <v>66.56</v>
      </c>
      <c r="L54" s="8" t="str">
        <f>VLOOKUP(MID(E54,3,1),DATA!$D$2:$E$16,2,FALSE)</f>
        <v>High Offset</v>
      </c>
      <c r="N54" s="9" t="s">
        <v>130</v>
      </c>
      <c r="O54" s="60" t="str">
        <f>VLOOKUP(MID(P54,1,2),DATA!$B$2:$C$10,2,FALSE)</f>
        <v>FF11</v>
      </c>
      <c r="P54" s="66" t="s">
        <v>373</v>
      </c>
      <c r="Q54" s="18" cm="1">
        <f t="array" ref="Q54">SUMPRODUCT(1*('All Skus'!$C$2:$C$951=$P54),'All Skus'!$D$2:$D$951)</f>
        <v>3</v>
      </c>
      <c r="R54" s="12" t="str">
        <f>VLOOKUP(MID(P54,4,1),DATA!$F$2:$G$16,2,FALSE)</f>
        <v>19"</v>
      </c>
      <c r="S54" s="12" t="str">
        <f>VLOOKUP(MID(P54,5,3),DATA!$H$2:$I$16,2,FALSE)</f>
        <v>9.5"</v>
      </c>
      <c r="T54" s="12" t="str">
        <f t="shared" si="1"/>
        <v>45</v>
      </c>
      <c r="U54" s="12" t="str">
        <f>VLOOKUP(MID(P54,10,3),DATA!$J$2:$L$16,2,FALSE)</f>
        <v>5x112</v>
      </c>
      <c r="V54" s="12">
        <f>VLOOKUP(MID(P54,10,3),DATA!$J$2:$L$16,3,FALSE)</f>
        <v>66.56</v>
      </c>
      <c r="W54" s="8" t="str">
        <f>VLOOKUP(MID(P54,3,1),DATA!$D$2:$E$16,2,FALSE)</f>
        <v>High Offset</v>
      </c>
      <c r="Y54" s="9" t="s">
        <v>131</v>
      </c>
      <c r="Z54" s="68" t="s">
        <v>2076</v>
      </c>
      <c r="AA54" s="8" t="s">
        <v>2</v>
      </c>
      <c r="AB54" s="8" t="s">
        <v>5</v>
      </c>
    </row>
    <row r="55" spans="1:28" x14ac:dyDescent="0.25">
      <c r="A55" s="8" t="s">
        <v>1888</v>
      </c>
      <c r="B55" s="8" t="s">
        <v>1840</v>
      </c>
      <c r="C55" s="59" t="str">
        <f>VLOOKUP(MID(E55,1,2),DATA!$B$2:$C$10,2,FALSE)</f>
        <v>FF15</v>
      </c>
      <c r="D55" s="8" t="str">
        <f>VLOOKUP(MID(E55,13,2),DATA!$M$2:$N$16,2,FALSE)</f>
        <v>Tarmac</v>
      </c>
      <c r="E55" s="66" t="s">
        <v>248</v>
      </c>
      <c r="F55" s="18" cm="1">
        <f t="array" ref="F55">SUMPRODUCT(1*('All Skus'!$C$2:$C$951=$E55),'All Skus'!$D$2:$D$951)</f>
        <v>32</v>
      </c>
      <c r="G55" s="12" t="str">
        <f>VLOOKUP(MID(E55,4,1),DATA!$F$2:$G$16,2,FALSE)</f>
        <v>19"</v>
      </c>
      <c r="H55" s="12" t="str">
        <f>VLOOKUP(MID(E55,5,3),DATA!$H$2:$I$16,2,FALSE)</f>
        <v>8.5"</v>
      </c>
      <c r="I55" s="12" t="str">
        <f t="shared" si="0"/>
        <v>47</v>
      </c>
      <c r="J55" s="12" t="str">
        <f>VLOOKUP(MID(E55,10,3),DATA!$J$2:$L$16,2,FALSE)</f>
        <v>5x112</v>
      </c>
      <c r="K55" s="12">
        <f>VLOOKUP(MID(E55,10,3),DATA!$J$2:$L$16,3,FALSE)</f>
        <v>66.56</v>
      </c>
      <c r="L55" s="8" t="str">
        <f>VLOOKUP(MID(E55,3,1),DATA!$D$2:$E$16,2,FALSE)</f>
        <v>High Offset</v>
      </c>
      <c r="M55" s="8">
        <v>22.2</v>
      </c>
      <c r="N55" s="9" t="s">
        <v>292</v>
      </c>
      <c r="O55" s="60" t="str">
        <f>VLOOKUP(MID(P55,1,2),DATA!$B$2:$C$10,2,FALSE)</f>
        <v>FF15</v>
      </c>
      <c r="P55" s="66" t="s">
        <v>246</v>
      </c>
      <c r="Q55" s="18" cm="1">
        <f t="array" ref="Q55">SUMPRODUCT(1*('All Skus'!$C$2:$C$951=$P55),'All Skus'!$D$2:$D$951)</f>
        <v>0</v>
      </c>
      <c r="R55" s="12" t="str">
        <f>VLOOKUP(MID(P55,4,1),DATA!$F$2:$G$16,2,FALSE)</f>
        <v>19"</v>
      </c>
      <c r="S55" s="12" t="str">
        <f>VLOOKUP(MID(P55,5,3),DATA!$H$2:$I$16,2,FALSE)</f>
        <v>9.5"</v>
      </c>
      <c r="T55" s="12" t="str">
        <f t="shared" si="1"/>
        <v>45</v>
      </c>
      <c r="U55" s="12" t="str">
        <f>VLOOKUP(MID(P55,10,3),DATA!$J$2:$L$16,2,FALSE)</f>
        <v>5x112</v>
      </c>
      <c r="V55" s="12">
        <f>VLOOKUP(MID(P55,10,3),DATA!$J$2:$L$16,3,FALSE)</f>
        <v>66.56</v>
      </c>
      <c r="W55" s="8" t="str">
        <f>VLOOKUP(MID(P55,3,1),DATA!$D$2:$E$16,2,FALSE)</f>
        <v>High Offset</v>
      </c>
      <c r="X55" s="8">
        <v>24</v>
      </c>
      <c r="Y55" s="9" t="s">
        <v>293</v>
      </c>
      <c r="Z55" s="68" t="s">
        <v>2076</v>
      </c>
      <c r="AA55" s="8" t="s">
        <v>2</v>
      </c>
      <c r="AB55" s="8" t="s">
        <v>5</v>
      </c>
    </row>
    <row r="56" spans="1:28" x14ac:dyDescent="0.25">
      <c r="A56" s="8" t="s">
        <v>1903</v>
      </c>
      <c r="B56" s="8" t="s">
        <v>1896</v>
      </c>
      <c r="C56" s="59" t="str">
        <f>VLOOKUP(MID(E56,1,2),DATA!$B$2:$C$10,2,FALSE)</f>
        <v>FF01</v>
      </c>
      <c r="D56" s="8" t="str">
        <f>VLOOKUP(MID(E56,13,2),DATA!$M$2:$N$16,2,FALSE)</f>
        <v>Tarmac</v>
      </c>
      <c r="E56" s="66" t="s">
        <v>151</v>
      </c>
      <c r="F56" s="18" cm="1">
        <f t="array" ref="F56">SUMPRODUCT(1*('All Skus'!$C$2:$C$951=$E56),'All Skus'!$D$2:$D$951)</f>
        <v>10</v>
      </c>
      <c r="G56" s="12" t="str">
        <f>VLOOKUP(MID(E56,4,1),DATA!$F$2:$G$16,2,FALSE)</f>
        <v>19"</v>
      </c>
      <c r="H56" s="12" t="str">
        <f>VLOOKUP(MID(E56,5,3),DATA!$H$2:$I$16,2,FALSE)</f>
        <v>8.5"</v>
      </c>
      <c r="I56" s="12" t="str">
        <f t="shared" si="0"/>
        <v>47</v>
      </c>
      <c r="J56" s="12" t="str">
        <f>VLOOKUP(MID(E56,10,3),DATA!$J$2:$L$16,2,FALSE)</f>
        <v>5x112</v>
      </c>
      <c r="K56" s="12">
        <f>VLOOKUP(MID(E56,10,3),DATA!$J$2:$L$16,3,FALSE)</f>
        <v>66.56</v>
      </c>
      <c r="L56" s="8" t="str">
        <f>VLOOKUP(MID(E56,3,1),DATA!$D$2:$E$16,2,FALSE)</f>
        <v>High Offset</v>
      </c>
      <c r="M56" s="8">
        <v>23.2</v>
      </c>
      <c r="N56" s="9" t="s">
        <v>12</v>
      </c>
      <c r="O56" s="60" t="str">
        <f>VLOOKUP(MID(P56,1,2),DATA!$B$2:$C$10,2,FALSE)</f>
        <v>FF01</v>
      </c>
      <c r="P56" s="66" t="s">
        <v>151</v>
      </c>
      <c r="Q56" s="18" cm="1">
        <f t="array" ref="Q56">SUMPRODUCT(1*('All Skus'!$C$2:$C$951=$P56),'All Skus'!$D$2:$D$951)</f>
        <v>10</v>
      </c>
      <c r="R56" s="12" t="str">
        <f>VLOOKUP(MID(P56,4,1),DATA!$F$2:$G$16,2,FALSE)</f>
        <v>19"</v>
      </c>
      <c r="S56" s="12" t="str">
        <f>VLOOKUP(MID(P56,5,3),DATA!$H$2:$I$16,2,FALSE)</f>
        <v>8.5"</v>
      </c>
      <c r="T56" s="12" t="str">
        <f t="shared" si="1"/>
        <v>47</v>
      </c>
      <c r="U56" s="12" t="str">
        <f>VLOOKUP(MID(P56,10,3),DATA!$J$2:$L$16,2,FALSE)</f>
        <v>5x112</v>
      </c>
      <c r="V56" s="12">
        <f>VLOOKUP(MID(P56,10,3),DATA!$J$2:$L$16,3,FALSE)</f>
        <v>66.56</v>
      </c>
      <c r="W56" s="8" t="str">
        <f>VLOOKUP(MID(P56,3,1),DATA!$D$2:$E$16,2,FALSE)</f>
        <v>High Offset</v>
      </c>
      <c r="X56" s="8">
        <v>23.2</v>
      </c>
      <c r="Y56" s="9" t="s">
        <v>12</v>
      </c>
      <c r="AA56" s="8" t="s">
        <v>2</v>
      </c>
      <c r="AB56" s="8" t="s">
        <v>5</v>
      </c>
    </row>
    <row r="57" spans="1:28" x14ac:dyDescent="0.25">
      <c r="A57" s="8" t="s">
        <v>1903</v>
      </c>
      <c r="B57" s="8" t="s">
        <v>1896</v>
      </c>
      <c r="C57" s="59" t="str">
        <f>VLOOKUP(MID(E57,1,2),DATA!$B$2:$C$10,2,FALSE)</f>
        <v>FF01</v>
      </c>
      <c r="D57" s="8" t="str">
        <f>VLOOKUP(MID(E57,13,2),DATA!$M$2:$N$16,2,FALSE)</f>
        <v>Liquid Silver</v>
      </c>
      <c r="E57" s="66" t="s">
        <v>152</v>
      </c>
      <c r="F57" s="18" cm="1">
        <f t="array" ref="F57">SUMPRODUCT(1*('All Skus'!$C$2:$C$951=$E57),'All Skus'!$D$2:$D$951)</f>
        <v>1</v>
      </c>
      <c r="G57" s="12" t="str">
        <f>VLOOKUP(MID(E57,4,1),DATA!$F$2:$G$16,2,FALSE)</f>
        <v>19"</v>
      </c>
      <c r="H57" s="12" t="str">
        <f>VLOOKUP(MID(E57,5,3),DATA!$H$2:$I$16,2,FALSE)</f>
        <v>8.5"</v>
      </c>
      <c r="I57" s="12" t="str">
        <f t="shared" si="0"/>
        <v>47</v>
      </c>
      <c r="J57" s="12" t="str">
        <f>VLOOKUP(MID(E57,10,3),DATA!$J$2:$L$16,2,FALSE)</f>
        <v>5x112</v>
      </c>
      <c r="K57" s="12">
        <f>VLOOKUP(MID(E57,10,3),DATA!$J$2:$L$16,3,FALSE)</f>
        <v>66.56</v>
      </c>
      <c r="L57" s="8" t="str">
        <f>VLOOKUP(MID(E57,3,1),DATA!$D$2:$E$16,2,FALSE)</f>
        <v>High Offset</v>
      </c>
      <c r="M57" s="8">
        <v>23.2</v>
      </c>
      <c r="N57" s="9" t="s">
        <v>12</v>
      </c>
      <c r="O57" s="60" t="str">
        <f>VLOOKUP(MID(P57,1,2),DATA!$B$2:$C$10,2,FALSE)</f>
        <v>FF01</v>
      </c>
      <c r="P57" s="66" t="s">
        <v>152</v>
      </c>
      <c r="Q57" s="18" cm="1">
        <f t="array" ref="Q57">SUMPRODUCT(1*('All Skus'!$C$2:$C$951=$P57),'All Skus'!$D$2:$D$951)</f>
        <v>1</v>
      </c>
      <c r="R57" s="12" t="str">
        <f>VLOOKUP(MID(P57,4,1),DATA!$F$2:$G$16,2,FALSE)</f>
        <v>19"</v>
      </c>
      <c r="S57" s="12" t="str">
        <f>VLOOKUP(MID(P57,5,3),DATA!$H$2:$I$16,2,FALSE)</f>
        <v>8.5"</v>
      </c>
      <c r="T57" s="12" t="str">
        <f t="shared" si="1"/>
        <v>47</v>
      </c>
      <c r="U57" s="12" t="str">
        <f>VLOOKUP(MID(P57,10,3),DATA!$J$2:$L$16,2,FALSE)</f>
        <v>5x112</v>
      </c>
      <c r="V57" s="12">
        <f>VLOOKUP(MID(P57,10,3),DATA!$J$2:$L$16,3,FALSE)</f>
        <v>66.56</v>
      </c>
      <c r="W57" s="8" t="str">
        <f>VLOOKUP(MID(P57,3,1),DATA!$D$2:$E$16,2,FALSE)</f>
        <v>High Offset</v>
      </c>
      <c r="X57" s="8">
        <v>23.2</v>
      </c>
      <c r="Y57" s="9" t="s">
        <v>12</v>
      </c>
      <c r="AB57" s="8" t="s">
        <v>5</v>
      </c>
    </row>
    <row r="58" spans="1:28" x14ac:dyDescent="0.25">
      <c r="A58" s="8" t="s">
        <v>1903</v>
      </c>
      <c r="B58" s="8" t="s">
        <v>1896</v>
      </c>
      <c r="C58" s="59" t="str">
        <f>VLOOKUP(MID(E58,1,2),DATA!$B$2:$C$10,2,FALSE)</f>
        <v>FF04</v>
      </c>
      <c r="D58" s="8" t="str">
        <f>VLOOKUP(MID(E58,13,2),DATA!$M$2:$N$16,2,FALSE)</f>
        <v>Tarmac</v>
      </c>
      <c r="E58" s="66" t="s">
        <v>297</v>
      </c>
      <c r="F58" s="18" cm="1">
        <f t="array" ref="F58">SUMPRODUCT(1*('All Skus'!$C$2:$C$951=$E58),'All Skus'!$D$2:$D$951)</f>
        <v>17</v>
      </c>
      <c r="G58" s="12" t="str">
        <f>VLOOKUP(MID(E58,4,1),DATA!$F$2:$G$16,2,FALSE)</f>
        <v>19"</v>
      </c>
      <c r="H58" s="12" t="str">
        <f>VLOOKUP(MID(E58,5,3),DATA!$H$2:$I$16,2,FALSE)</f>
        <v>8.5"</v>
      </c>
      <c r="I58" s="12" t="str">
        <f t="shared" si="0"/>
        <v>47</v>
      </c>
      <c r="J58" s="12" t="str">
        <f>VLOOKUP(MID(E58,10,3),DATA!$J$2:$L$16,2,FALSE)</f>
        <v>5x112</v>
      </c>
      <c r="K58" s="12">
        <f>VLOOKUP(MID(E58,10,3),DATA!$J$2:$L$16,3,FALSE)</f>
        <v>66.56</v>
      </c>
      <c r="L58" s="8" t="str">
        <f>VLOOKUP(MID(E58,3,1),DATA!$D$2:$E$16,2,FALSE)</f>
        <v>High Offset</v>
      </c>
      <c r="M58" s="8">
        <v>22.8</v>
      </c>
      <c r="N58" s="9" t="s">
        <v>12</v>
      </c>
      <c r="O58" s="60" t="str">
        <f>VLOOKUP(MID(P58,1,2),DATA!$B$2:$C$10,2,FALSE)</f>
        <v>FF04</v>
      </c>
      <c r="P58" s="66" t="s">
        <v>297</v>
      </c>
      <c r="Q58" s="18" cm="1">
        <f t="array" ref="Q58">SUMPRODUCT(1*('All Skus'!$C$2:$C$951=$P58),'All Skus'!$D$2:$D$951)</f>
        <v>17</v>
      </c>
      <c r="R58" s="12" t="str">
        <f>VLOOKUP(MID(P58,4,1),DATA!$F$2:$G$16,2,FALSE)</f>
        <v>19"</v>
      </c>
      <c r="S58" s="12" t="str">
        <f>VLOOKUP(MID(P58,5,3),DATA!$H$2:$I$16,2,FALSE)</f>
        <v>8.5"</v>
      </c>
      <c r="T58" s="12" t="str">
        <f t="shared" si="1"/>
        <v>47</v>
      </c>
      <c r="U58" s="12" t="str">
        <f>VLOOKUP(MID(P58,10,3),DATA!$J$2:$L$16,2,FALSE)</f>
        <v>5x112</v>
      </c>
      <c r="V58" s="12">
        <f>VLOOKUP(MID(P58,10,3),DATA!$J$2:$L$16,3,FALSE)</f>
        <v>66.56</v>
      </c>
      <c r="W58" s="8" t="str">
        <f>VLOOKUP(MID(P58,3,1),DATA!$D$2:$E$16,2,FALSE)</f>
        <v>High Offset</v>
      </c>
      <c r="X58" s="8">
        <v>22.8</v>
      </c>
      <c r="Y58" s="9" t="s">
        <v>12</v>
      </c>
      <c r="AA58" s="8" t="s">
        <v>2</v>
      </c>
      <c r="AB58" s="8" t="s">
        <v>5</v>
      </c>
    </row>
    <row r="59" spans="1:28" x14ac:dyDescent="0.25">
      <c r="A59" s="8" t="s">
        <v>1903</v>
      </c>
      <c r="B59" s="8" t="s">
        <v>1896</v>
      </c>
      <c r="C59" s="59" t="str">
        <f>VLOOKUP(MID(E59,1,2),DATA!$B$2:$C$10,2,FALSE)</f>
        <v>FF04</v>
      </c>
      <c r="D59" s="8" t="str">
        <f>VLOOKUP(MID(E59,13,2),DATA!$M$2:$N$16,2,FALSE)</f>
        <v>Liquid Metal</v>
      </c>
      <c r="E59" s="66" t="s">
        <v>298</v>
      </c>
      <c r="F59" s="18" cm="1">
        <f t="array" ref="F59">SUMPRODUCT(1*('All Skus'!$C$2:$C$951=$E59),'All Skus'!$D$2:$D$951)</f>
        <v>19</v>
      </c>
      <c r="G59" s="12" t="str">
        <f>VLOOKUP(MID(E59,4,1),DATA!$F$2:$G$16,2,FALSE)</f>
        <v>19"</v>
      </c>
      <c r="H59" s="12" t="str">
        <f>VLOOKUP(MID(E59,5,3),DATA!$H$2:$I$16,2,FALSE)</f>
        <v>8.5"</v>
      </c>
      <c r="I59" s="12" t="str">
        <f t="shared" si="0"/>
        <v>47</v>
      </c>
      <c r="J59" s="12" t="str">
        <f>VLOOKUP(MID(E59,10,3),DATA!$J$2:$L$16,2,FALSE)</f>
        <v>5x112</v>
      </c>
      <c r="K59" s="12">
        <f>VLOOKUP(MID(E59,10,3),DATA!$J$2:$L$16,3,FALSE)</f>
        <v>66.56</v>
      </c>
      <c r="L59" s="8" t="str">
        <f>VLOOKUP(MID(E59,3,1),DATA!$D$2:$E$16,2,FALSE)</f>
        <v>High Offset</v>
      </c>
      <c r="M59" s="8">
        <v>22.8</v>
      </c>
      <c r="N59" s="9" t="s">
        <v>12</v>
      </c>
      <c r="O59" s="60" t="str">
        <f>VLOOKUP(MID(P59,1,2),DATA!$B$2:$C$10,2,FALSE)</f>
        <v>FF04</v>
      </c>
      <c r="P59" s="66" t="s">
        <v>298</v>
      </c>
      <c r="Q59" s="18" cm="1">
        <f t="array" ref="Q59">SUMPRODUCT(1*('All Skus'!$C$2:$C$951=$P59),'All Skus'!$D$2:$D$951)</f>
        <v>19</v>
      </c>
      <c r="R59" s="12" t="str">
        <f>VLOOKUP(MID(P59,4,1),DATA!$F$2:$G$16,2,FALSE)</f>
        <v>19"</v>
      </c>
      <c r="S59" s="12" t="str">
        <f>VLOOKUP(MID(P59,5,3),DATA!$H$2:$I$16,2,FALSE)</f>
        <v>8.5"</v>
      </c>
      <c r="T59" s="12" t="str">
        <f t="shared" si="1"/>
        <v>47</v>
      </c>
      <c r="U59" s="12" t="str">
        <f>VLOOKUP(MID(P59,10,3),DATA!$J$2:$L$16,2,FALSE)</f>
        <v>5x112</v>
      </c>
      <c r="V59" s="12">
        <f>VLOOKUP(MID(P59,10,3),DATA!$J$2:$L$16,3,FALSE)</f>
        <v>66.56</v>
      </c>
      <c r="W59" s="8" t="str">
        <f>VLOOKUP(MID(P59,3,1),DATA!$D$2:$E$16,2,FALSE)</f>
        <v>High Offset</v>
      </c>
      <c r="X59" s="8">
        <v>22.8</v>
      </c>
      <c r="Y59" s="9" t="s">
        <v>12</v>
      </c>
      <c r="AB59" s="8" t="s">
        <v>5</v>
      </c>
    </row>
    <row r="60" spans="1:28" x14ac:dyDescent="0.25">
      <c r="A60" s="8" t="s">
        <v>1903</v>
      </c>
      <c r="B60" s="8" t="s">
        <v>1896</v>
      </c>
      <c r="C60" s="59" t="str">
        <f>VLOOKUP(MID(E60,1,2),DATA!$B$2:$C$10,2,FALSE)</f>
        <v>FF10</v>
      </c>
      <c r="D60" s="8" t="str">
        <f>VLOOKUP(MID(E60,13,2),DATA!$M$2:$N$16,2,FALSE)</f>
        <v>Tarmac</v>
      </c>
      <c r="E60" s="66" t="s">
        <v>9</v>
      </c>
      <c r="F60" s="18" cm="1">
        <f t="array" ref="F60">SUMPRODUCT(1*('All Skus'!$C$2:$C$951=$E60),'All Skus'!$D$2:$D$951)</f>
        <v>-3</v>
      </c>
      <c r="G60" s="12" t="str">
        <f>VLOOKUP(MID(E60,4,1),DATA!$F$2:$G$16,2,FALSE)</f>
        <v>19"</v>
      </c>
      <c r="H60" s="12" t="str">
        <f>VLOOKUP(MID(E60,5,3),DATA!$H$2:$I$16,2,FALSE)</f>
        <v>8.5"</v>
      </c>
      <c r="I60" s="12" t="str">
        <f t="shared" si="0"/>
        <v>47</v>
      </c>
      <c r="J60" s="12" t="str">
        <f>VLOOKUP(MID(E60,10,3),DATA!$J$2:$L$16,2,FALSE)</f>
        <v>5x112</v>
      </c>
      <c r="K60" s="12">
        <f>VLOOKUP(MID(E60,10,3),DATA!$J$2:$L$16,3,FALSE)</f>
        <v>66.56</v>
      </c>
      <c r="L60" s="8" t="str">
        <f>VLOOKUP(MID(E60,3,1),DATA!$D$2:$E$16,2,FALSE)</f>
        <v>High Offset</v>
      </c>
      <c r="N60" s="9" t="s">
        <v>12</v>
      </c>
      <c r="O60" s="60" t="str">
        <f>VLOOKUP(MID(P60,1,2),DATA!$B$2:$C$10,2,FALSE)</f>
        <v>FF10</v>
      </c>
      <c r="P60" s="66" t="s">
        <v>9</v>
      </c>
      <c r="Q60" s="18" cm="1">
        <f t="array" ref="Q60">SUMPRODUCT(1*('All Skus'!$C$2:$C$951=$P60),'All Skus'!$D$2:$D$951)</f>
        <v>-3</v>
      </c>
      <c r="R60" s="12" t="str">
        <f>VLOOKUP(MID(P60,4,1),DATA!$F$2:$G$16,2,FALSE)</f>
        <v>19"</v>
      </c>
      <c r="S60" s="12" t="str">
        <f>VLOOKUP(MID(P60,5,3),DATA!$H$2:$I$16,2,FALSE)</f>
        <v>8.5"</v>
      </c>
      <c r="T60" s="12" t="str">
        <f t="shared" si="1"/>
        <v>47</v>
      </c>
      <c r="U60" s="12" t="str">
        <f>VLOOKUP(MID(P60,10,3),DATA!$J$2:$L$16,2,FALSE)</f>
        <v>5x112</v>
      </c>
      <c r="V60" s="12">
        <f>VLOOKUP(MID(P60,10,3),DATA!$J$2:$L$16,3,FALSE)</f>
        <v>66.56</v>
      </c>
      <c r="W60" s="8" t="str">
        <f>VLOOKUP(MID(P60,3,1),DATA!$D$2:$E$16,2,FALSE)</f>
        <v>High Offset</v>
      </c>
      <c r="Y60" s="9" t="s">
        <v>12</v>
      </c>
      <c r="Z60" s="8" t="s">
        <v>2561</v>
      </c>
      <c r="AA60" s="8" t="s">
        <v>2</v>
      </c>
      <c r="AB60" s="8" t="s">
        <v>5</v>
      </c>
    </row>
    <row r="61" spans="1:28" x14ac:dyDescent="0.25">
      <c r="A61" s="8" t="s">
        <v>1903</v>
      </c>
      <c r="B61" s="8" t="s">
        <v>1896</v>
      </c>
      <c r="C61" s="59" t="str">
        <f>VLOOKUP(MID(E61,1,2),DATA!$B$2:$C$10,2,FALSE)</f>
        <v>FF10</v>
      </c>
      <c r="D61" s="8" t="str">
        <f>VLOOKUP(MID(E61,13,2),DATA!$M$2:$N$16,2,FALSE)</f>
        <v>Liquid Metal</v>
      </c>
      <c r="E61" s="66" t="s">
        <v>10</v>
      </c>
      <c r="F61" s="18" cm="1">
        <f t="array" ref="F61">SUMPRODUCT(1*('All Skus'!$C$2:$C$951=$E61),'All Skus'!$D$2:$D$951)</f>
        <v>-8</v>
      </c>
      <c r="G61" s="12" t="str">
        <f>VLOOKUP(MID(E61,4,1),DATA!$F$2:$G$16,2,FALSE)</f>
        <v>19"</v>
      </c>
      <c r="H61" s="12" t="str">
        <f>VLOOKUP(MID(E61,5,3),DATA!$H$2:$I$16,2,FALSE)</f>
        <v>8.5"</v>
      </c>
      <c r="I61" s="12" t="str">
        <f t="shared" si="0"/>
        <v>47</v>
      </c>
      <c r="J61" s="12" t="str">
        <f>VLOOKUP(MID(E61,10,3),DATA!$J$2:$L$16,2,FALSE)</f>
        <v>5x112</v>
      </c>
      <c r="K61" s="12">
        <f>VLOOKUP(MID(E61,10,3),DATA!$J$2:$L$16,3,FALSE)</f>
        <v>66.56</v>
      </c>
      <c r="L61" s="8" t="str">
        <f>VLOOKUP(MID(E61,3,1),DATA!$D$2:$E$16,2,FALSE)</f>
        <v>High Offset</v>
      </c>
      <c r="N61" s="9" t="s">
        <v>12</v>
      </c>
      <c r="O61" s="60" t="str">
        <f>VLOOKUP(MID(P61,1,2),DATA!$B$2:$C$10,2,FALSE)</f>
        <v>FF10</v>
      </c>
      <c r="P61" s="66" t="s">
        <v>10</v>
      </c>
      <c r="Q61" s="18" cm="1">
        <f t="array" ref="Q61">SUMPRODUCT(1*('All Skus'!$C$2:$C$951=$P61),'All Skus'!$D$2:$D$951)</f>
        <v>-8</v>
      </c>
      <c r="R61" s="12" t="str">
        <f>VLOOKUP(MID(P61,4,1),DATA!$F$2:$G$16,2,FALSE)</f>
        <v>19"</v>
      </c>
      <c r="S61" s="12" t="str">
        <f>VLOOKUP(MID(P61,5,3),DATA!$H$2:$I$16,2,FALSE)</f>
        <v>8.5"</v>
      </c>
      <c r="T61" s="12" t="str">
        <f t="shared" si="1"/>
        <v>47</v>
      </c>
      <c r="U61" s="12" t="str">
        <f>VLOOKUP(MID(P61,10,3),DATA!$J$2:$L$16,2,FALSE)</f>
        <v>5x112</v>
      </c>
      <c r="V61" s="12">
        <f>VLOOKUP(MID(P61,10,3),DATA!$J$2:$L$16,3,FALSE)</f>
        <v>66.56</v>
      </c>
      <c r="W61" s="8" t="str">
        <f>VLOOKUP(MID(P61,3,1),DATA!$D$2:$E$16,2,FALSE)</f>
        <v>High Offset</v>
      </c>
      <c r="Y61" s="9" t="s">
        <v>12</v>
      </c>
      <c r="Z61" s="68" t="s">
        <v>2561</v>
      </c>
      <c r="AA61" s="8" t="s">
        <v>2</v>
      </c>
      <c r="AB61" s="8" t="s">
        <v>5</v>
      </c>
    </row>
    <row r="62" spans="1:28" x14ac:dyDescent="0.25">
      <c r="A62" s="8" t="s">
        <v>1903</v>
      </c>
      <c r="B62" s="8" t="s">
        <v>1896</v>
      </c>
      <c r="C62" s="59" t="str">
        <f>VLOOKUP(MID(E62,1,2),DATA!$B$2:$C$10,2,FALSE)</f>
        <v>FF11</v>
      </c>
      <c r="D62" s="8" t="str">
        <f>VLOOKUP(MID(E62,13,2),DATA!$M$2:$N$16,2,FALSE)</f>
        <v>Tarmac</v>
      </c>
      <c r="E62" s="66" t="s">
        <v>374</v>
      </c>
      <c r="F62" s="18" cm="1">
        <f t="array" ref="F62">SUMPRODUCT(1*('All Skus'!$C$2:$C$951=$E62),'All Skus'!$D$2:$D$951)</f>
        <v>4</v>
      </c>
      <c r="G62" s="12" t="str">
        <f>VLOOKUP(MID(E62,4,1),DATA!$F$2:$G$16,2,FALSE)</f>
        <v>19"</v>
      </c>
      <c r="H62" s="12" t="str">
        <f>VLOOKUP(MID(E62,5,3),DATA!$H$2:$I$16,2,FALSE)</f>
        <v>8.5"</v>
      </c>
      <c r="I62" s="12" t="str">
        <f t="shared" si="0"/>
        <v>47</v>
      </c>
      <c r="J62" s="12" t="str">
        <f>VLOOKUP(MID(E62,10,3),DATA!$J$2:$L$16,2,FALSE)</f>
        <v>5x112</v>
      </c>
      <c r="K62" s="12">
        <f>VLOOKUP(MID(E62,10,3),DATA!$J$2:$L$16,3,FALSE)</f>
        <v>66.56</v>
      </c>
      <c r="L62" s="8" t="str">
        <f>VLOOKUP(MID(E62,3,1),DATA!$D$2:$E$16,2,FALSE)</f>
        <v>High Offset</v>
      </c>
      <c r="N62" s="9" t="s">
        <v>12</v>
      </c>
      <c r="O62" s="60" t="str">
        <f>VLOOKUP(MID(P62,1,2),DATA!$B$2:$C$10,2,FALSE)</f>
        <v>FF11</v>
      </c>
      <c r="P62" s="66" t="s">
        <v>374</v>
      </c>
      <c r="Q62" s="18" cm="1">
        <f t="array" ref="Q62">SUMPRODUCT(1*('All Skus'!$C$2:$C$951=$P62),'All Skus'!$D$2:$D$951)</f>
        <v>4</v>
      </c>
      <c r="R62" s="12" t="str">
        <f>VLOOKUP(MID(P62,4,1),DATA!$F$2:$G$16,2,FALSE)</f>
        <v>19"</v>
      </c>
      <c r="S62" s="12" t="str">
        <f>VLOOKUP(MID(P62,5,3),DATA!$H$2:$I$16,2,FALSE)</f>
        <v>8.5"</v>
      </c>
      <c r="T62" s="12" t="str">
        <f t="shared" si="1"/>
        <v>47</v>
      </c>
      <c r="U62" s="12" t="str">
        <f>VLOOKUP(MID(P62,10,3),DATA!$J$2:$L$16,2,FALSE)</f>
        <v>5x112</v>
      </c>
      <c r="V62" s="12">
        <f>VLOOKUP(MID(P62,10,3),DATA!$J$2:$L$16,3,FALSE)</f>
        <v>66.56</v>
      </c>
      <c r="W62" s="8" t="str">
        <f>VLOOKUP(MID(P62,3,1),DATA!$D$2:$E$16,2,FALSE)</f>
        <v>High Offset</v>
      </c>
      <c r="Y62" s="9" t="s">
        <v>12</v>
      </c>
      <c r="Z62" s="68" t="s">
        <v>2561</v>
      </c>
      <c r="AA62" s="8" t="s">
        <v>2</v>
      </c>
      <c r="AB62" s="8" t="s">
        <v>5</v>
      </c>
    </row>
    <row r="63" spans="1:28" x14ac:dyDescent="0.25">
      <c r="A63" s="8" t="s">
        <v>1903</v>
      </c>
      <c r="B63" s="8" t="s">
        <v>1896</v>
      </c>
      <c r="C63" s="59" t="str">
        <f>VLOOKUP(MID(E63,1,2),DATA!$B$2:$C$10,2,FALSE)</f>
        <v>FF11</v>
      </c>
      <c r="D63" s="8" t="str">
        <f>VLOOKUP(MID(E63,13,2),DATA!$M$2:$N$16,2,FALSE)</f>
        <v>Liquid Metal</v>
      </c>
      <c r="E63" s="66" t="s">
        <v>375</v>
      </c>
      <c r="F63" s="18" cm="1">
        <f t="array" ref="F63">SUMPRODUCT(1*('All Skus'!$C$2:$C$951=$E63),'All Skus'!$D$2:$D$951)</f>
        <v>3</v>
      </c>
      <c r="G63" s="12" t="str">
        <f>VLOOKUP(MID(E63,4,1),DATA!$F$2:$G$16,2,FALSE)</f>
        <v>19"</v>
      </c>
      <c r="H63" s="12" t="str">
        <f>VLOOKUP(MID(E63,5,3),DATA!$H$2:$I$16,2,FALSE)</f>
        <v>8.5"</v>
      </c>
      <c r="I63" s="12" t="str">
        <f t="shared" si="0"/>
        <v>47</v>
      </c>
      <c r="J63" s="12" t="str">
        <f>VLOOKUP(MID(E63,10,3),DATA!$J$2:$L$16,2,FALSE)</f>
        <v>5x112</v>
      </c>
      <c r="K63" s="12">
        <f>VLOOKUP(MID(E63,10,3),DATA!$J$2:$L$16,3,FALSE)</f>
        <v>66.56</v>
      </c>
      <c r="L63" s="8" t="str">
        <f>VLOOKUP(MID(E63,3,1),DATA!$D$2:$E$16,2,FALSE)</f>
        <v>High Offset</v>
      </c>
      <c r="N63" s="9" t="s">
        <v>12</v>
      </c>
      <c r="O63" s="60" t="str">
        <f>VLOOKUP(MID(P63,1,2),DATA!$B$2:$C$10,2,FALSE)</f>
        <v>FF11</v>
      </c>
      <c r="P63" s="66" t="s">
        <v>375</v>
      </c>
      <c r="Q63" s="18" cm="1">
        <f t="array" ref="Q63">SUMPRODUCT(1*('All Skus'!$C$2:$C$951=$P63),'All Skus'!$D$2:$D$951)</f>
        <v>3</v>
      </c>
      <c r="R63" s="12" t="str">
        <f>VLOOKUP(MID(P63,4,1),DATA!$F$2:$G$16,2,FALSE)</f>
        <v>19"</v>
      </c>
      <c r="S63" s="12" t="str">
        <f>VLOOKUP(MID(P63,5,3),DATA!$H$2:$I$16,2,FALSE)</f>
        <v>8.5"</v>
      </c>
      <c r="T63" s="12" t="str">
        <f t="shared" si="1"/>
        <v>47</v>
      </c>
      <c r="U63" s="12" t="str">
        <f>VLOOKUP(MID(P63,10,3),DATA!$J$2:$L$16,2,FALSE)</f>
        <v>5x112</v>
      </c>
      <c r="V63" s="12">
        <f>VLOOKUP(MID(P63,10,3),DATA!$J$2:$L$16,3,FALSE)</f>
        <v>66.56</v>
      </c>
      <c r="W63" s="8" t="str">
        <f>VLOOKUP(MID(P63,3,1),DATA!$D$2:$E$16,2,FALSE)</f>
        <v>High Offset</v>
      </c>
      <c r="Y63" s="9" t="s">
        <v>12</v>
      </c>
      <c r="Z63" s="68" t="s">
        <v>2561</v>
      </c>
      <c r="AA63" s="8" t="s">
        <v>2</v>
      </c>
      <c r="AB63" s="8" t="s">
        <v>5</v>
      </c>
    </row>
    <row r="64" spans="1:28" x14ac:dyDescent="0.25">
      <c r="A64" s="8" t="s">
        <v>1903</v>
      </c>
      <c r="B64" s="8" t="s">
        <v>1896</v>
      </c>
      <c r="C64" s="59" t="str">
        <f>VLOOKUP(MID(E64,1,2),DATA!$B$2:$C$10,2,FALSE)</f>
        <v>FF15</v>
      </c>
      <c r="D64" s="8" t="str">
        <f>VLOOKUP(MID(E64,13,2),DATA!$M$2:$N$16,2,FALSE)</f>
        <v>Tarmac</v>
      </c>
      <c r="E64" s="66" t="s">
        <v>248</v>
      </c>
      <c r="F64" s="18" cm="1">
        <f t="array" ref="F64">SUMPRODUCT(1*('All Skus'!$C$2:$C$951=$E64),'All Skus'!$D$2:$D$951)</f>
        <v>32</v>
      </c>
      <c r="G64" s="12" t="str">
        <f>VLOOKUP(MID(E64,4,1),DATA!$F$2:$G$16,2,FALSE)</f>
        <v>19"</v>
      </c>
      <c r="H64" s="12" t="str">
        <f>VLOOKUP(MID(E64,5,3),DATA!$H$2:$I$16,2,FALSE)</f>
        <v>8.5"</v>
      </c>
      <c r="I64" s="12" t="str">
        <f t="shared" si="0"/>
        <v>47</v>
      </c>
      <c r="J64" s="12" t="str">
        <f>VLOOKUP(MID(E64,10,3),DATA!$J$2:$L$16,2,FALSE)</f>
        <v>5x112</v>
      </c>
      <c r="K64" s="12">
        <f>VLOOKUP(MID(E64,10,3),DATA!$J$2:$L$16,3,FALSE)</f>
        <v>66.56</v>
      </c>
      <c r="L64" s="8" t="str">
        <f>VLOOKUP(MID(E64,3,1),DATA!$D$2:$E$16,2,FALSE)</f>
        <v>High Offset</v>
      </c>
      <c r="M64" s="8">
        <v>22.2</v>
      </c>
      <c r="N64" s="9" t="s">
        <v>12</v>
      </c>
      <c r="O64" s="60" t="str">
        <f>VLOOKUP(MID(P64,1,2),DATA!$B$2:$C$10,2,FALSE)</f>
        <v>FF15</v>
      </c>
      <c r="P64" s="66" t="s">
        <v>248</v>
      </c>
      <c r="Q64" s="18" cm="1">
        <f t="array" ref="Q64">SUMPRODUCT(1*('All Skus'!$C$2:$C$951=$P64),'All Skus'!$D$2:$D$951)</f>
        <v>32</v>
      </c>
      <c r="R64" s="12" t="str">
        <f>VLOOKUP(MID(P64,4,1),DATA!$F$2:$G$16,2,FALSE)</f>
        <v>19"</v>
      </c>
      <c r="S64" s="12" t="str">
        <f>VLOOKUP(MID(P64,5,3),DATA!$H$2:$I$16,2,FALSE)</f>
        <v>8.5"</v>
      </c>
      <c r="T64" s="12" t="str">
        <f t="shared" si="1"/>
        <v>47</v>
      </c>
      <c r="U64" s="12" t="str">
        <f>VLOOKUP(MID(P64,10,3),DATA!$J$2:$L$16,2,FALSE)</f>
        <v>5x112</v>
      </c>
      <c r="V64" s="12">
        <f>VLOOKUP(MID(P64,10,3),DATA!$J$2:$L$16,3,FALSE)</f>
        <v>66.56</v>
      </c>
      <c r="W64" s="8" t="str">
        <f>VLOOKUP(MID(P64,3,1),DATA!$D$2:$E$16,2,FALSE)</f>
        <v>High Offset</v>
      </c>
      <c r="X64" s="8">
        <v>22.2</v>
      </c>
      <c r="Y64" s="9" t="s">
        <v>12</v>
      </c>
      <c r="Z64" s="8" t="s">
        <v>4</v>
      </c>
      <c r="AA64" s="8" t="s">
        <v>2</v>
      </c>
      <c r="AB64" s="8" t="s">
        <v>5</v>
      </c>
    </row>
    <row r="65" spans="1:28" x14ac:dyDescent="0.25">
      <c r="A65" s="8" t="s">
        <v>1903</v>
      </c>
      <c r="B65" s="8" t="s">
        <v>1896</v>
      </c>
      <c r="C65" s="59" t="str">
        <f>VLOOKUP(MID(E65,1,2),DATA!$B$2:$C$10,2,FALSE)</f>
        <v>FF15</v>
      </c>
      <c r="D65" s="8" t="str">
        <f>VLOOKUP(MID(E65,13,2),DATA!$M$2:$N$16,2,FALSE)</f>
        <v>Liquid Silver</v>
      </c>
      <c r="E65" s="66" t="s">
        <v>249</v>
      </c>
      <c r="F65" s="18" cm="1">
        <f t="array" ref="F65">SUMPRODUCT(1*('All Skus'!$C$2:$C$951=$E65),'All Skus'!$D$2:$D$951)</f>
        <v>8</v>
      </c>
      <c r="G65" s="12" t="str">
        <f>VLOOKUP(MID(E65,4,1),DATA!$F$2:$G$16,2,FALSE)</f>
        <v>19"</v>
      </c>
      <c r="H65" s="12" t="str">
        <f>VLOOKUP(MID(E65,5,3),DATA!$H$2:$I$16,2,FALSE)</f>
        <v>8.5"</v>
      </c>
      <c r="I65" s="12" t="str">
        <f t="shared" si="0"/>
        <v>47</v>
      </c>
      <c r="J65" s="12" t="str">
        <f>VLOOKUP(MID(E65,10,3),DATA!$J$2:$L$16,2,FALSE)</f>
        <v>5x112</v>
      </c>
      <c r="K65" s="12">
        <f>VLOOKUP(MID(E65,10,3),DATA!$J$2:$L$16,3,FALSE)</f>
        <v>66.56</v>
      </c>
      <c r="L65" s="8" t="str">
        <f>VLOOKUP(MID(E65,3,1),DATA!$D$2:$E$16,2,FALSE)</f>
        <v>High Offset</v>
      </c>
      <c r="M65" s="8">
        <v>22.2</v>
      </c>
      <c r="N65" s="9" t="s">
        <v>12</v>
      </c>
      <c r="O65" s="60" t="str">
        <f>VLOOKUP(MID(P65,1,2),DATA!$B$2:$C$10,2,FALSE)</f>
        <v>FF15</v>
      </c>
      <c r="P65" s="66" t="s">
        <v>249</v>
      </c>
      <c r="Q65" s="18" cm="1">
        <f t="array" ref="Q65">SUMPRODUCT(1*('All Skus'!$C$2:$C$951=$P65),'All Skus'!$D$2:$D$951)</f>
        <v>8</v>
      </c>
      <c r="R65" s="12" t="str">
        <f>VLOOKUP(MID(P65,4,1),DATA!$F$2:$G$16,2,FALSE)</f>
        <v>19"</v>
      </c>
      <c r="S65" s="12" t="str">
        <f>VLOOKUP(MID(P65,5,3),DATA!$H$2:$I$16,2,FALSE)</f>
        <v>8.5"</v>
      </c>
      <c r="T65" s="12" t="str">
        <f t="shared" si="1"/>
        <v>47</v>
      </c>
      <c r="U65" s="12" t="str">
        <f>VLOOKUP(MID(P65,10,3),DATA!$J$2:$L$16,2,FALSE)</f>
        <v>5x112</v>
      </c>
      <c r="V65" s="12">
        <f>VLOOKUP(MID(P65,10,3),DATA!$J$2:$L$16,3,FALSE)</f>
        <v>66.56</v>
      </c>
      <c r="W65" s="8" t="str">
        <f>VLOOKUP(MID(P65,3,1),DATA!$D$2:$E$16,2,FALSE)</f>
        <v>High Offset</v>
      </c>
      <c r="X65" s="8">
        <v>22.2</v>
      </c>
      <c r="Y65" s="9" t="s">
        <v>12</v>
      </c>
      <c r="Z65" s="8" t="s">
        <v>4</v>
      </c>
      <c r="AB65" s="8" t="s">
        <v>5</v>
      </c>
    </row>
    <row r="66" spans="1:28" x14ac:dyDescent="0.25">
      <c r="A66" s="8" t="s">
        <v>1899</v>
      </c>
      <c r="B66" s="8" t="s">
        <v>1844</v>
      </c>
      <c r="C66" s="59" t="str">
        <f>VLOOKUP(MID(E66,1,2),DATA!$B$2:$C$10,2,FALSE)</f>
        <v>FF01</v>
      </c>
      <c r="D66" s="8" t="str">
        <f>VLOOKUP(MID(E66,13,2),DATA!$M$2:$N$16,2,FALSE)</f>
        <v>Tarmac</v>
      </c>
      <c r="E66" s="66" t="s">
        <v>151</v>
      </c>
      <c r="F66" s="18" cm="1">
        <f t="array" ref="F66">SUMPRODUCT(1*('All Skus'!$C$2:$C$951=$E66),'All Skus'!$D$2:$D$951)</f>
        <v>10</v>
      </c>
      <c r="G66" s="12" t="str">
        <f>VLOOKUP(MID(E66,4,1),DATA!$F$2:$G$16,2,FALSE)</f>
        <v>19"</v>
      </c>
      <c r="H66" s="12" t="str">
        <f>VLOOKUP(MID(E66,5,3),DATA!$H$2:$I$16,2,FALSE)</f>
        <v>8.5"</v>
      </c>
      <c r="I66" s="12" t="str">
        <f t="shared" si="0"/>
        <v>47</v>
      </c>
      <c r="J66" s="12" t="str">
        <f>VLOOKUP(MID(E66,10,3),DATA!$J$2:$L$16,2,FALSE)</f>
        <v>5x112</v>
      </c>
      <c r="K66" s="12">
        <f>VLOOKUP(MID(E66,10,3),DATA!$J$2:$L$16,3,FALSE)</f>
        <v>66.56</v>
      </c>
      <c r="L66" s="8" t="str">
        <f>VLOOKUP(MID(E66,3,1),DATA!$D$2:$E$16,2,FALSE)</f>
        <v>High Offset</v>
      </c>
      <c r="M66" s="8">
        <v>23.2</v>
      </c>
      <c r="N66" s="9" t="s">
        <v>12</v>
      </c>
      <c r="O66" s="60" t="str">
        <f>VLOOKUP(MID(P66,1,2),DATA!$B$2:$C$10,2,FALSE)</f>
        <v>FF01</v>
      </c>
      <c r="P66" s="66" t="s">
        <v>151</v>
      </c>
      <c r="Q66" s="18" cm="1">
        <f t="array" ref="Q66">SUMPRODUCT(1*('All Skus'!$C$2:$C$951=$P66),'All Skus'!$D$2:$D$951)</f>
        <v>10</v>
      </c>
      <c r="R66" s="12" t="str">
        <f>VLOOKUP(MID(P66,4,1),DATA!$F$2:$G$16,2,FALSE)</f>
        <v>19"</v>
      </c>
      <c r="S66" s="12" t="str">
        <f>VLOOKUP(MID(P66,5,3),DATA!$H$2:$I$16,2,FALSE)</f>
        <v>8.5"</v>
      </c>
      <c r="T66" s="12" t="str">
        <f t="shared" si="1"/>
        <v>47</v>
      </c>
      <c r="U66" s="12" t="str">
        <f>VLOOKUP(MID(P66,10,3),DATA!$J$2:$L$16,2,FALSE)</f>
        <v>5x112</v>
      </c>
      <c r="V66" s="12">
        <f>VLOOKUP(MID(P66,10,3),DATA!$J$2:$L$16,3,FALSE)</f>
        <v>66.56</v>
      </c>
      <c r="W66" s="8" t="str">
        <f>VLOOKUP(MID(P66,3,1),DATA!$D$2:$E$16,2,FALSE)</f>
        <v>High Offset</v>
      </c>
      <c r="X66" s="8">
        <v>23.2</v>
      </c>
      <c r="Y66" s="9" t="s">
        <v>12</v>
      </c>
      <c r="AA66" s="8" t="s">
        <v>2</v>
      </c>
      <c r="AB66" s="8" t="s">
        <v>5</v>
      </c>
    </row>
    <row r="67" spans="1:28" x14ac:dyDescent="0.25">
      <c r="A67" s="8" t="s">
        <v>1899</v>
      </c>
      <c r="B67" s="8" t="s">
        <v>1844</v>
      </c>
      <c r="C67" s="59" t="str">
        <f>VLOOKUP(MID(E67,1,2),DATA!$B$2:$C$10,2,FALSE)</f>
        <v>FF01</v>
      </c>
      <c r="D67" s="8" t="str">
        <f>VLOOKUP(MID(E67,13,2),DATA!$M$2:$N$16,2,FALSE)</f>
        <v>Liquid Silver</v>
      </c>
      <c r="E67" s="66" t="s">
        <v>152</v>
      </c>
      <c r="F67" s="18" cm="1">
        <f t="array" ref="F67">SUMPRODUCT(1*('All Skus'!$C$2:$C$951=$E67),'All Skus'!$D$2:$D$951)</f>
        <v>1</v>
      </c>
      <c r="G67" s="12" t="str">
        <f>VLOOKUP(MID(E67,4,1),DATA!$F$2:$G$16,2,FALSE)</f>
        <v>19"</v>
      </c>
      <c r="H67" s="12" t="str">
        <f>VLOOKUP(MID(E67,5,3),DATA!$H$2:$I$16,2,FALSE)</f>
        <v>8.5"</v>
      </c>
      <c r="I67" s="12" t="str">
        <f t="shared" si="0"/>
        <v>47</v>
      </c>
      <c r="J67" s="12" t="str">
        <f>VLOOKUP(MID(E67,10,3),DATA!$J$2:$L$16,2,FALSE)</f>
        <v>5x112</v>
      </c>
      <c r="K67" s="12">
        <f>VLOOKUP(MID(E67,10,3),DATA!$J$2:$L$16,3,FALSE)</f>
        <v>66.56</v>
      </c>
      <c r="L67" s="8" t="str">
        <f>VLOOKUP(MID(E67,3,1),DATA!$D$2:$E$16,2,FALSE)</f>
        <v>High Offset</v>
      </c>
      <c r="M67" s="8">
        <v>23.2</v>
      </c>
      <c r="N67" s="9" t="s">
        <v>12</v>
      </c>
      <c r="O67" s="60" t="str">
        <f>VLOOKUP(MID(P67,1,2),DATA!$B$2:$C$10,2,FALSE)</f>
        <v>FF01</v>
      </c>
      <c r="P67" s="66" t="s">
        <v>152</v>
      </c>
      <c r="Q67" s="18" cm="1">
        <f t="array" ref="Q67">SUMPRODUCT(1*('All Skus'!$C$2:$C$951=$P67),'All Skus'!$D$2:$D$951)</f>
        <v>1</v>
      </c>
      <c r="R67" s="12" t="str">
        <f>VLOOKUP(MID(P67,4,1),DATA!$F$2:$G$16,2,FALSE)</f>
        <v>19"</v>
      </c>
      <c r="S67" s="12" t="str">
        <f>VLOOKUP(MID(P67,5,3),DATA!$H$2:$I$16,2,FALSE)</f>
        <v>8.5"</v>
      </c>
      <c r="T67" s="12" t="str">
        <f t="shared" si="1"/>
        <v>47</v>
      </c>
      <c r="U67" s="12" t="str">
        <f>VLOOKUP(MID(P67,10,3),DATA!$J$2:$L$16,2,FALSE)</f>
        <v>5x112</v>
      </c>
      <c r="V67" s="12">
        <f>VLOOKUP(MID(P67,10,3),DATA!$J$2:$L$16,3,FALSE)</f>
        <v>66.56</v>
      </c>
      <c r="W67" s="8" t="str">
        <f>VLOOKUP(MID(P67,3,1),DATA!$D$2:$E$16,2,FALSE)</f>
        <v>High Offset</v>
      </c>
      <c r="X67" s="8">
        <v>23.2</v>
      </c>
      <c r="Y67" s="9" t="s">
        <v>12</v>
      </c>
      <c r="AB67" s="8" t="s">
        <v>5</v>
      </c>
    </row>
    <row r="68" spans="1:28" x14ac:dyDescent="0.25">
      <c r="A68" s="8" t="s">
        <v>1899</v>
      </c>
      <c r="B68" s="8" t="s">
        <v>1844</v>
      </c>
      <c r="C68" s="59" t="str">
        <f>VLOOKUP(MID(E68,1,2),DATA!$B$2:$C$10,2,FALSE)</f>
        <v>FF04</v>
      </c>
      <c r="D68" s="8" t="str">
        <f>VLOOKUP(MID(E68,13,2),DATA!$M$2:$N$16,2,FALSE)</f>
        <v>Tarmac</v>
      </c>
      <c r="E68" s="66" t="s">
        <v>297</v>
      </c>
      <c r="F68" s="18" cm="1">
        <f t="array" ref="F68">SUMPRODUCT(1*('All Skus'!$C$2:$C$951=$E68),'All Skus'!$D$2:$D$951)</f>
        <v>17</v>
      </c>
      <c r="G68" s="12" t="str">
        <f>VLOOKUP(MID(E68,4,1),DATA!$F$2:$G$16,2,FALSE)</f>
        <v>19"</v>
      </c>
      <c r="H68" s="12" t="str">
        <f>VLOOKUP(MID(E68,5,3),DATA!$H$2:$I$16,2,FALSE)</f>
        <v>8.5"</v>
      </c>
      <c r="I68" s="12" t="str">
        <f t="shared" ref="I68:I127" si="4">MID(E68,8,2)</f>
        <v>47</v>
      </c>
      <c r="J68" s="12" t="str">
        <f>VLOOKUP(MID(E68,10,3),DATA!$J$2:$L$16,2,FALSE)</f>
        <v>5x112</v>
      </c>
      <c r="K68" s="12">
        <f>VLOOKUP(MID(E68,10,3),DATA!$J$2:$L$16,3,FALSE)</f>
        <v>66.56</v>
      </c>
      <c r="L68" s="8" t="str">
        <f>VLOOKUP(MID(E68,3,1),DATA!$D$2:$E$16,2,FALSE)</f>
        <v>High Offset</v>
      </c>
      <c r="M68" s="8">
        <v>22.8</v>
      </c>
      <c r="N68" s="9" t="s">
        <v>12</v>
      </c>
      <c r="O68" s="60" t="str">
        <f>VLOOKUP(MID(P68,1,2),DATA!$B$2:$C$10,2,FALSE)</f>
        <v>FF04</v>
      </c>
      <c r="P68" s="66" t="s">
        <v>297</v>
      </c>
      <c r="Q68" s="18" cm="1">
        <f t="array" ref="Q68">SUMPRODUCT(1*('All Skus'!$C$2:$C$951=$P68),'All Skus'!$D$2:$D$951)</f>
        <v>17</v>
      </c>
      <c r="R68" s="12" t="str">
        <f>VLOOKUP(MID(P68,4,1),DATA!$F$2:$G$16,2,FALSE)</f>
        <v>19"</v>
      </c>
      <c r="S68" s="12" t="str">
        <f>VLOOKUP(MID(P68,5,3),DATA!$H$2:$I$16,2,FALSE)</f>
        <v>8.5"</v>
      </c>
      <c r="T68" s="12" t="str">
        <f t="shared" ref="T68:T127" si="5">MID(P68,8,2)</f>
        <v>47</v>
      </c>
      <c r="U68" s="12" t="str">
        <f>VLOOKUP(MID(P68,10,3),DATA!$J$2:$L$16,2,FALSE)</f>
        <v>5x112</v>
      </c>
      <c r="V68" s="12">
        <f>VLOOKUP(MID(P68,10,3),DATA!$J$2:$L$16,3,FALSE)</f>
        <v>66.56</v>
      </c>
      <c r="W68" s="8" t="str">
        <f>VLOOKUP(MID(P68,3,1),DATA!$D$2:$E$16,2,FALSE)</f>
        <v>High Offset</v>
      </c>
      <c r="X68" s="8">
        <v>22.8</v>
      </c>
      <c r="Y68" s="9" t="s">
        <v>12</v>
      </c>
      <c r="AA68" s="8" t="s">
        <v>2</v>
      </c>
      <c r="AB68" s="8" t="s">
        <v>5</v>
      </c>
    </row>
    <row r="69" spans="1:28" x14ac:dyDescent="0.25">
      <c r="A69" s="8" t="s">
        <v>1899</v>
      </c>
      <c r="B69" s="8" t="s">
        <v>1844</v>
      </c>
      <c r="C69" s="59" t="str">
        <f>VLOOKUP(MID(E69,1,2),DATA!$B$2:$C$10,2,FALSE)</f>
        <v>FF04</v>
      </c>
      <c r="D69" s="8" t="str">
        <f>VLOOKUP(MID(E69,13,2),DATA!$M$2:$N$16,2,FALSE)</f>
        <v>Liquid Metal</v>
      </c>
      <c r="E69" s="66" t="s">
        <v>298</v>
      </c>
      <c r="F69" s="18" cm="1">
        <f t="array" ref="F69">SUMPRODUCT(1*('All Skus'!$C$2:$C$951=$E69),'All Skus'!$D$2:$D$951)</f>
        <v>19</v>
      </c>
      <c r="G69" s="12" t="str">
        <f>VLOOKUP(MID(E69,4,1),DATA!$F$2:$G$16,2,FALSE)</f>
        <v>19"</v>
      </c>
      <c r="H69" s="12" t="str">
        <f>VLOOKUP(MID(E69,5,3),DATA!$H$2:$I$16,2,FALSE)</f>
        <v>8.5"</v>
      </c>
      <c r="I69" s="12" t="str">
        <f t="shared" si="4"/>
        <v>47</v>
      </c>
      <c r="J69" s="12" t="str">
        <f>VLOOKUP(MID(E69,10,3),DATA!$J$2:$L$16,2,FALSE)</f>
        <v>5x112</v>
      </c>
      <c r="K69" s="12">
        <f>VLOOKUP(MID(E69,10,3),DATA!$J$2:$L$16,3,FALSE)</f>
        <v>66.56</v>
      </c>
      <c r="L69" s="8" t="str">
        <f>VLOOKUP(MID(E69,3,1),DATA!$D$2:$E$16,2,FALSE)</f>
        <v>High Offset</v>
      </c>
      <c r="M69" s="8">
        <v>22.8</v>
      </c>
      <c r="N69" s="9" t="s">
        <v>12</v>
      </c>
      <c r="O69" s="60" t="str">
        <f>VLOOKUP(MID(P69,1,2),DATA!$B$2:$C$10,2,FALSE)</f>
        <v>FF04</v>
      </c>
      <c r="P69" s="66" t="s">
        <v>298</v>
      </c>
      <c r="Q69" s="18" cm="1">
        <f t="array" ref="Q69">SUMPRODUCT(1*('All Skus'!$C$2:$C$951=$P69),'All Skus'!$D$2:$D$951)</f>
        <v>19</v>
      </c>
      <c r="R69" s="12" t="str">
        <f>VLOOKUP(MID(P69,4,1),DATA!$F$2:$G$16,2,FALSE)</f>
        <v>19"</v>
      </c>
      <c r="S69" s="12" t="str">
        <f>VLOOKUP(MID(P69,5,3),DATA!$H$2:$I$16,2,FALSE)</f>
        <v>8.5"</v>
      </c>
      <c r="T69" s="12" t="str">
        <f t="shared" si="5"/>
        <v>47</v>
      </c>
      <c r="U69" s="12" t="str">
        <f>VLOOKUP(MID(P69,10,3),DATA!$J$2:$L$16,2,FALSE)</f>
        <v>5x112</v>
      </c>
      <c r="V69" s="12">
        <f>VLOOKUP(MID(P69,10,3),DATA!$J$2:$L$16,3,FALSE)</f>
        <v>66.56</v>
      </c>
      <c r="W69" s="8" t="str">
        <f>VLOOKUP(MID(P69,3,1),DATA!$D$2:$E$16,2,FALSE)</f>
        <v>High Offset</v>
      </c>
      <c r="X69" s="8">
        <v>22.8</v>
      </c>
      <c r="Y69" s="9" t="s">
        <v>12</v>
      </c>
      <c r="AB69" s="8" t="s">
        <v>5</v>
      </c>
    </row>
    <row r="70" spans="1:28" x14ac:dyDescent="0.25">
      <c r="A70" s="8" t="s">
        <v>1899</v>
      </c>
      <c r="B70" s="8" t="s">
        <v>1844</v>
      </c>
      <c r="C70" s="59" t="str">
        <f>VLOOKUP(MID(E70,1,2),DATA!$B$2:$C$10,2,FALSE)</f>
        <v>FF10</v>
      </c>
      <c r="D70" s="8" t="str">
        <f>VLOOKUP(MID(E70,13,2),DATA!$M$2:$N$16,2,FALSE)</f>
        <v>Tarmac</v>
      </c>
      <c r="E70" s="66" t="s">
        <v>9</v>
      </c>
      <c r="F70" s="18" cm="1">
        <f t="array" ref="F70">SUMPRODUCT(1*('All Skus'!$C$2:$C$951=$E70),'All Skus'!$D$2:$D$951)</f>
        <v>-3</v>
      </c>
      <c r="G70" s="12" t="str">
        <f>VLOOKUP(MID(E70,4,1),DATA!$F$2:$G$16,2,FALSE)</f>
        <v>19"</v>
      </c>
      <c r="H70" s="12" t="str">
        <f>VLOOKUP(MID(E70,5,3),DATA!$H$2:$I$16,2,FALSE)</f>
        <v>8.5"</v>
      </c>
      <c r="I70" s="12" t="str">
        <f t="shared" si="4"/>
        <v>47</v>
      </c>
      <c r="J70" s="12" t="str">
        <f>VLOOKUP(MID(E70,10,3),DATA!$J$2:$L$16,2,FALSE)</f>
        <v>5x112</v>
      </c>
      <c r="K70" s="12">
        <f>VLOOKUP(MID(E70,10,3),DATA!$J$2:$L$16,3,FALSE)</f>
        <v>66.56</v>
      </c>
      <c r="L70" s="8" t="str">
        <f>VLOOKUP(MID(E70,3,1),DATA!$D$2:$E$16,2,FALSE)</f>
        <v>High Offset</v>
      </c>
      <c r="N70" s="9" t="s">
        <v>12</v>
      </c>
      <c r="O70" s="60" t="str">
        <f>VLOOKUP(MID(P70,1,2),DATA!$B$2:$C$10,2,FALSE)</f>
        <v>FF10</v>
      </c>
      <c r="P70" s="66" t="s">
        <v>9</v>
      </c>
      <c r="Q70" s="18" cm="1">
        <f t="array" ref="Q70">SUMPRODUCT(1*('All Skus'!$C$2:$C$951=$P70),'All Skus'!$D$2:$D$951)</f>
        <v>-3</v>
      </c>
      <c r="R70" s="12" t="str">
        <f>VLOOKUP(MID(P70,4,1),DATA!$F$2:$G$16,2,FALSE)</f>
        <v>19"</v>
      </c>
      <c r="S70" s="12" t="str">
        <f>VLOOKUP(MID(P70,5,3),DATA!$H$2:$I$16,2,FALSE)</f>
        <v>8.5"</v>
      </c>
      <c r="T70" s="12" t="str">
        <f t="shared" si="5"/>
        <v>47</v>
      </c>
      <c r="U70" s="12" t="str">
        <f>VLOOKUP(MID(P70,10,3),DATA!$J$2:$L$16,2,FALSE)</f>
        <v>5x112</v>
      </c>
      <c r="V70" s="12">
        <f>VLOOKUP(MID(P70,10,3),DATA!$J$2:$L$16,3,FALSE)</f>
        <v>66.56</v>
      </c>
      <c r="W70" s="8" t="str">
        <f>VLOOKUP(MID(P70,3,1),DATA!$D$2:$E$16,2,FALSE)</f>
        <v>High Offset</v>
      </c>
      <c r="Y70" s="9" t="s">
        <v>12</v>
      </c>
      <c r="Z70" s="68" t="s">
        <v>2561</v>
      </c>
      <c r="AA70" s="8" t="s">
        <v>2</v>
      </c>
      <c r="AB70" s="8" t="s">
        <v>5</v>
      </c>
    </row>
    <row r="71" spans="1:28" x14ac:dyDescent="0.25">
      <c r="A71" s="8" t="s">
        <v>1899</v>
      </c>
      <c r="B71" s="8" t="s">
        <v>1844</v>
      </c>
      <c r="C71" s="59" t="str">
        <f>VLOOKUP(MID(E71,1,2),DATA!$B$2:$C$10,2,FALSE)</f>
        <v>FF10</v>
      </c>
      <c r="D71" s="8" t="str">
        <f>VLOOKUP(MID(E71,13,2),DATA!$M$2:$N$16,2,FALSE)</f>
        <v>Liquid Metal</v>
      </c>
      <c r="E71" s="66" t="s">
        <v>10</v>
      </c>
      <c r="F71" s="18" cm="1">
        <f t="array" ref="F71">SUMPRODUCT(1*('All Skus'!$C$2:$C$951=$E71),'All Skus'!$D$2:$D$951)</f>
        <v>-8</v>
      </c>
      <c r="G71" s="12" t="str">
        <f>VLOOKUP(MID(E71,4,1),DATA!$F$2:$G$16,2,FALSE)</f>
        <v>19"</v>
      </c>
      <c r="H71" s="12" t="str">
        <f>VLOOKUP(MID(E71,5,3),DATA!$H$2:$I$16,2,FALSE)</f>
        <v>8.5"</v>
      </c>
      <c r="I71" s="12" t="str">
        <f t="shared" si="4"/>
        <v>47</v>
      </c>
      <c r="J71" s="12" t="str">
        <f>VLOOKUP(MID(E71,10,3),DATA!$J$2:$L$16,2,FALSE)</f>
        <v>5x112</v>
      </c>
      <c r="K71" s="12">
        <f>VLOOKUP(MID(E71,10,3),DATA!$J$2:$L$16,3,FALSE)</f>
        <v>66.56</v>
      </c>
      <c r="L71" s="8" t="str">
        <f>VLOOKUP(MID(E71,3,1),DATA!$D$2:$E$16,2,FALSE)</f>
        <v>High Offset</v>
      </c>
      <c r="N71" s="9" t="s">
        <v>12</v>
      </c>
      <c r="O71" s="60" t="str">
        <f>VLOOKUP(MID(P71,1,2),DATA!$B$2:$C$10,2,FALSE)</f>
        <v>FF10</v>
      </c>
      <c r="P71" s="66" t="s">
        <v>10</v>
      </c>
      <c r="Q71" s="18" cm="1">
        <f t="array" ref="Q71">SUMPRODUCT(1*('All Skus'!$C$2:$C$951=$P71),'All Skus'!$D$2:$D$951)</f>
        <v>-8</v>
      </c>
      <c r="R71" s="12" t="str">
        <f>VLOOKUP(MID(P71,4,1),DATA!$F$2:$G$16,2,FALSE)</f>
        <v>19"</v>
      </c>
      <c r="S71" s="12" t="str">
        <f>VLOOKUP(MID(P71,5,3),DATA!$H$2:$I$16,2,FALSE)</f>
        <v>8.5"</v>
      </c>
      <c r="T71" s="12" t="str">
        <f t="shared" si="5"/>
        <v>47</v>
      </c>
      <c r="U71" s="12" t="str">
        <f>VLOOKUP(MID(P71,10,3),DATA!$J$2:$L$16,2,FALSE)</f>
        <v>5x112</v>
      </c>
      <c r="V71" s="12">
        <f>VLOOKUP(MID(P71,10,3),DATA!$J$2:$L$16,3,FALSE)</f>
        <v>66.56</v>
      </c>
      <c r="W71" s="8" t="str">
        <f>VLOOKUP(MID(P71,3,1),DATA!$D$2:$E$16,2,FALSE)</f>
        <v>High Offset</v>
      </c>
      <c r="Y71" s="9" t="s">
        <v>12</v>
      </c>
      <c r="Z71" s="68" t="s">
        <v>2561</v>
      </c>
      <c r="AA71" s="8" t="s">
        <v>2</v>
      </c>
      <c r="AB71" s="8" t="s">
        <v>5</v>
      </c>
    </row>
    <row r="72" spans="1:28" x14ac:dyDescent="0.25">
      <c r="A72" s="8" t="s">
        <v>1899</v>
      </c>
      <c r="B72" s="8" t="s">
        <v>1844</v>
      </c>
      <c r="C72" s="59" t="str">
        <f>VLOOKUP(MID(E72,1,2),DATA!$B$2:$C$10,2,FALSE)</f>
        <v>FF11</v>
      </c>
      <c r="D72" s="8" t="str">
        <f>VLOOKUP(MID(E72,13,2),DATA!$M$2:$N$16,2,FALSE)</f>
        <v>Tarmac</v>
      </c>
      <c r="E72" s="66" t="s">
        <v>374</v>
      </c>
      <c r="F72" s="18" cm="1">
        <f t="array" ref="F72">SUMPRODUCT(1*('All Skus'!$C$2:$C$951=$E72),'All Skus'!$D$2:$D$951)</f>
        <v>4</v>
      </c>
      <c r="G72" s="12" t="str">
        <f>VLOOKUP(MID(E72,4,1),DATA!$F$2:$G$16,2,FALSE)</f>
        <v>19"</v>
      </c>
      <c r="H72" s="12" t="str">
        <f>VLOOKUP(MID(E72,5,3),DATA!$H$2:$I$16,2,FALSE)</f>
        <v>8.5"</v>
      </c>
      <c r="I72" s="12" t="str">
        <f t="shared" si="4"/>
        <v>47</v>
      </c>
      <c r="J72" s="12" t="str">
        <f>VLOOKUP(MID(E72,10,3),DATA!$J$2:$L$16,2,FALSE)</f>
        <v>5x112</v>
      </c>
      <c r="K72" s="12">
        <f>VLOOKUP(MID(E72,10,3),DATA!$J$2:$L$16,3,FALSE)</f>
        <v>66.56</v>
      </c>
      <c r="L72" s="8" t="str">
        <f>VLOOKUP(MID(E72,3,1),DATA!$D$2:$E$16,2,FALSE)</f>
        <v>High Offset</v>
      </c>
      <c r="N72" s="9" t="s">
        <v>12</v>
      </c>
      <c r="O72" s="60" t="str">
        <f>VLOOKUP(MID(P72,1,2),DATA!$B$2:$C$10,2,FALSE)</f>
        <v>FF11</v>
      </c>
      <c r="P72" s="66" t="s">
        <v>374</v>
      </c>
      <c r="Q72" s="18" cm="1">
        <f t="array" ref="Q72">SUMPRODUCT(1*('All Skus'!$C$2:$C$951=$P72),'All Skus'!$D$2:$D$951)</f>
        <v>4</v>
      </c>
      <c r="R72" s="12" t="str">
        <f>VLOOKUP(MID(P72,4,1),DATA!$F$2:$G$16,2,FALSE)</f>
        <v>19"</v>
      </c>
      <c r="S72" s="12" t="str">
        <f>VLOOKUP(MID(P72,5,3),DATA!$H$2:$I$16,2,FALSE)</f>
        <v>8.5"</v>
      </c>
      <c r="T72" s="12" t="str">
        <f t="shared" si="5"/>
        <v>47</v>
      </c>
      <c r="U72" s="12" t="str">
        <f>VLOOKUP(MID(P72,10,3),DATA!$J$2:$L$16,2,FALSE)</f>
        <v>5x112</v>
      </c>
      <c r="V72" s="12">
        <f>VLOOKUP(MID(P72,10,3),DATA!$J$2:$L$16,3,FALSE)</f>
        <v>66.56</v>
      </c>
      <c r="W72" s="8" t="str">
        <f>VLOOKUP(MID(P72,3,1),DATA!$D$2:$E$16,2,FALSE)</f>
        <v>High Offset</v>
      </c>
      <c r="Y72" s="9" t="s">
        <v>12</v>
      </c>
      <c r="Z72" s="68" t="s">
        <v>2561</v>
      </c>
      <c r="AA72" s="8" t="s">
        <v>2</v>
      </c>
      <c r="AB72" s="8" t="s">
        <v>5</v>
      </c>
    </row>
    <row r="73" spans="1:28" x14ac:dyDescent="0.25">
      <c r="A73" s="8" t="s">
        <v>1899</v>
      </c>
      <c r="B73" s="8" t="s">
        <v>1844</v>
      </c>
      <c r="C73" s="59" t="str">
        <f>VLOOKUP(MID(E73,1,2),DATA!$B$2:$C$10,2,FALSE)</f>
        <v>FF11</v>
      </c>
      <c r="D73" s="8" t="str">
        <f>VLOOKUP(MID(E73,13,2),DATA!$M$2:$N$16,2,FALSE)</f>
        <v>Liquid Metal</v>
      </c>
      <c r="E73" s="66" t="s">
        <v>375</v>
      </c>
      <c r="F73" s="18" cm="1">
        <f t="array" ref="F73">SUMPRODUCT(1*('All Skus'!$C$2:$C$951=$E73),'All Skus'!$D$2:$D$951)</f>
        <v>3</v>
      </c>
      <c r="G73" s="12" t="str">
        <f>VLOOKUP(MID(E73,4,1),DATA!$F$2:$G$16,2,FALSE)</f>
        <v>19"</v>
      </c>
      <c r="H73" s="12" t="str">
        <f>VLOOKUP(MID(E73,5,3),DATA!$H$2:$I$16,2,FALSE)</f>
        <v>8.5"</v>
      </c>
      <c r="I73" s="12" t="str">
        <f t="shared" si="4"/>
        <v>47</v>
      </c>
      <c r="J73" s="12" t="str">
        <f>VLOOKUP(MID(E73,10,3),DATA!$J$2:$L$16,2,FALSE)</f>
        <v>5x112</v>
      </c>
      <c r="K73" s="12">
        <f>VLOOKUP(MID(E73,10,3),DATA!$J$2:$L$16,3,FALSE)</f>
        <v>66.56</v>
      </c>
      <c r="L73" s="8" t="str">
        <f>VLOOKUP(MID(E73,3,1),DATA!$D$2:$E$16,2,FALSE)</f>
        <v>High Offset</v>
      </c>
      <c r="N73" s="9" t="s">
        <v>12</v>
      </c>
      <c r="O73" s="60" t="str">
        <f>VLOOKUP(MID(P73,1,2),DATA!$B$2:$C$10,2,FALSE)</f>
        <v>FF11</v>
      </c>
      <c r="P73" s="66" t="s">
        <v>375</v>
      </c>
      <c r="Q73" s="18" cm="1">
        <f t="array" ref="Q73">SUMPRODUCT(1*('All Skus'!$C$2:$C$951=$P73),'All Skus'!$D$2:$D$951)</f>
        <v>3</v>
      </c>
      <c r="R73" s="12" t="str">
        <f>VLOOKUP(MID(P73,4,1),DATA!$F$2:$G$16,2,FALSE)</f>
        <v>19"</v>
      </c>
      <c r="S73" s="12" t="str">
        <f>VLOOKUP(MID(P73,5,3),DATA!$H$2:$I$16,2,FALSE)</f>
        <v>8.5"</v>
      </c>
      <c r="T73" s="12" t="str">
        <f t="shared" si="5"/>
        <v>47</v>
      </c>
      <c r="U73" s="12" t="str">
        <f>VLOOKUP(MID(P73,10,3),DATA!$J$2:$L$16,2,FALSE)</f>
        <v>5x112</v>
      </c>
      <c r="V73" s="12">
        <f>VLOOKUP(MID(P73,10,3),DATA!$J$2:$L$16,3,FALSE)</f>
        <v>66.56</v>
      </c>
      <c r="W73" s="8" t="str">
        <f>VLOOKUP(MID(P73,3,1),DATA!$D$2:$E$16,2,FALSE)</f>
        <v>High Offset</v>
      </c>
      <c r="Y73" s="9" t="s">
        <v>12</v>
      </c>
      <c r="Z73" s="68" t="s">
        <v>2561</v>
      </c>
      <c r="AA73" s="8" t="s">
        <v>2</v>
      </c>
      <c r="AB73" s="8" t="s">
        <v>5</v>
      </c>
    </row>
    <row r="74" spans="1:28" x14ac:dyDescent="0.25">
      <c r="A74" s="8" t="s">
        <v>1899</v>
      </c>
      <c r="B74" s="8" t="s">
        <v>1844</v>
      </c>
      <c r="C74" s="59" t="str">
        <f>VLOOKUP(MID(E74,1,2),DATA!$B$2:$C$10,2,FALSE)</f>
        <v>FF15</v>
      </c>
      <c r="D74" s="8" t="str">
        <f>VLOOKUP(MID(E74,13,2),DATA!$M$2:$N$16,2,FALSE)</f>
        <v>Tarmac</v>
      </c>
      <c r="E74" s="66" t="s">
        <v>248</v>
      </c>
      <c r="F74" s="18" cm="1">
        <f t="array" ref="F74">SUMPRODUCT(1*('All Skus'!$C$2:$C$951=$E74),'All Skus'!$D$2:$D$951)</f>
        <v>32</v>
      </c>
      <c r="G74" s="12" t="str">
        <f>VLOOKUP(MID(E74,4,1),DATA!$F$2:$G$16,2,FALSE)</f>
        <v>19"</v>
      </c>
      <c r="H74" s="12" t="str">
        <f>VLOOKUP(MID(E74,5,3),DATA!$H$2:$I$16,2,FALSE)</f>
        <v>8.5"</v>
      </c>
      <c r="I74" s="12" t="str">
        <f t="shared" si="4"/>
        <v>47</v>
      </c>
      <c r="J74" s="12" t="str">
        <f>VLOOKUP(MID(E74,10,3),DATA!$J$2:$L$16,2,FALSE)</f>
        <v>5x112</v>
      </c>
      <c r="K74" s="12">
        <f>VLOOKUP(MID(E74,10,3),DATA!$J$2:$L$16,3,FALSE)</f>
        <v>66.56</v>
      </c>
      <c r="L74" s="8" t="str">
        <f>VLOOKUP(MID(E74,3,1),DATA!$D$2:$E$16,2,FALSE)</f>
        <v>High Offset</v>
      </c>
      <c r="M74" s="8">
        <v>22.2</v>
      </c>
      <c r="N74" s="9" t="s">
        <v>12</v>
      </c>
      <c r="O74" s="60" t="str">
        <f>VLOOKUP(MID(P74,1,2),DATA!$B$2:$C$10,2,FALSE)</f>
        <v>FF15</v>
      </c>
      <c r="P74" s="66" t="s">
        <v>248</v>
      </c>
      <c r="Q74" s="18" cm="1">
        <f t="array" ref="Q74">SUMPRODUCT(1*('All Skus'!$C$2:$C$951=$P74),'All Skus'!$D$2:$D$951)</f>
        <v>32</v>
      </c>
      <c r="R74" s="12" t="str">
        <f>VLOOKUP(MID(P74,4,1),DATA!$F$2:$G$16,2,FALSE)</f>
        <v>19"</v>
      </c>
      <c r="S74" s="12" t="str">
        <f>VLOOKUP(MID(P74,5,3),DATA!$H$2:$I$16,2,FALSE)</f>
        <v>8.5"</v>
      </c>
      <c r="T74" s="12" t="str">
        <f t="shared" si="5"/>
        <v>47</v>
      </c>
      <c r="U74" s="12" t="str">
        <f>VLOOKUP(MID(P74,10,3),DATA!$J$2:$L$16,2,FALSE)</f>
        <v>5x112</v>
      </c>
      <c r="V74" s="12">
        <f>VLOOKUP(MID(P74,10,3),DATA!$J$2:$L$16,3,FALSE)</f>
        <v>66.56</v>
      </c>
      <c r="W74" s="8" t="str">
        <f>VLOOKUP(MID(P74,3,1),DATA!$D$2:$E$16,2,FALSE)</f>
        <v>High Offset</v>
      </c>
      <c r="X74" s="8">
        <v>22.2</v>
      </c>
      <c r="Y74" s="9" t="s">
        <v>12</v>
      </c>
      <c r="Z74" s="8" t="s">
        <v>4</v>
      </c>
      <c r="AA74" s="8" t="s">
        <v>2</v>
      </c>
      <c r="AB74" s="8" t="s">
        <v>5</v>
      </c>
    </row>
    <row r="75" spans="1:28" x14ac:dyDescent="0.25">
      <c r="A75" s="8" t="s">
        <v>1899</v>
      </c>
      <c r="B75" s="8" t="s">
        <v>1844</v>
      </c>
      <c r="C75" s="59" t="str">
        <f>VLOOKUP(MID(E75,1,2),DATA!$B$2:$C$10,2,FALSE)</f>
        <v>FF15</v>
      </c>
      <c r="D75" s="8" t="str">
        <f>VLOOKUP(MID(E75,13,2),DATA!$M$2:$N$16,2,FALSE)</f>
        <v>Liquid Silver</v>
      </c>
      <c r="E75" s="66" t="s">
        <v>249</v>
      </c>
      <c r="F75" s="18" cm="1">
        <f t="array" ref="F75">SUMPRODUCT(1*('All Skus'!$C$2:$C$951=$E75),'All Skus'!$D$2:$D$951)</f>
        <v>8</v>
      </c>
      <c r="G75" s="12" t="str">
        <f>VLOOKUP(MID(E75,4,1),DATA!$F$2:$G$16,2,FALSE)</f>
        <v>19"</v>
      </c>
      <c r="H75" s="12" t="str">
        <f>VLOOKUP(MID(E75,5,3),DATA!$H$2:$I$16,2,FALSE)</f>
        <v>8.5"</v>
      </c>
      <c r="I75" s="12" t="str">
        <f t="shared" si="4"/>
        <v>47</v>
      </c>
      <c r="J75" s="12" t="str">
        <f>VLOOKUP(MID(E75,10,3),DATA!$J$2:$L$16,2,FALSE)</f>
        <v>5x112</v>
      </c>
      <c r="K75" s="12">
        <f>VLOOKUP(MID(E75,10,3),DATA!$J$2:$L$16,3,FALSE)</f>
        <v>66.56</v>
      </c>
      <c r="L75" s="8" t="str">
        <f>VLOOKUP(MID(E75,3,1),DATA!$D$2:$E$16,2,FALSE)</f>
        <v>High Offset</v>
      </c>
      <c r="M75" s="8">
        <v>22.2</v>
      </c>
      <c r="N75" s="9" t="s">
        <v>12</v>
      </c>
      <c r="O75" s="60" t="str">
        <f>VLOOKUP(MID(P75,1,2),DATA!$B$2:$C$10,2,FALSE)</f>
        <v>FF15</v>
      </c>
      <c r="P75" s="66" t="s">
        <v>249</v>
      </c>
      <c r="Q75" s="18" cm="1">
        <f t="array" ref="Q75">SUMPRODUCT(1*('All Skus'!$C$2:$C$951=$P75),'All Skus'!$D$2:$D$951)</f>
        <v>8</v>
      </c>
      <c r="R75" s="12" t="str">
        <f>VLOOKUP(MID(P75,4,1),DATA!$F$2:$G$16,2,FALSE)</f>
        <v>19"</v>
      </c>
      <c r="S75" s="12" t="str">
        <f>VLOOKUP(MID(P75,5,3),DATA!$H$2:$I$16,2,FALSE)</f>
        <v>8.5"</v>
      </c>
      <c r="T75" s="12" t="str">
        <f t="shared" si="5"/>
        <v>47</v>
      </c>
      <c r="U75" s="12" t="str">
        <f>VLOOKUP(MID(P75,10,3),DATA!$J$2:$L$16,2,FALSE)</f>
        <v>5x112</v>
      </c>
      <c r="V75" s="12">
        <f>VLOOKUP(MID(P75,10,3),DATA!$J$2:$L$16,3,FALSE)</f>
        <v>66.56</v>
      </c>
      <c r="W75" s="8" t="str">
        <f>VLOOKUP(MID(P75,3,1),DATA!$D$2:$E$16,2,FALSE)</f>
        <v>High Offset</v>
      </c>
      <c r="X75" s="8">
        <v>22.2</v>
      </c>
      <c r="Y75" s="9" t="s">
        <v>12</v>
      </c>
      <c r="Z75" s="8" t="s">
        <v>4</v>
      </c>
      <c r="AB75" s="8" t="s">
        <v>5</v>
      </c>
    </row>
    <row r="76" spans="1:28" x14ac:dyDescent="0.25">
      <c r="A76" s="8" t="s">
        <v>1904</v>
      </c>
      <c r="B76" s="8" t="s">
        <v>124</v>
      </c>
      <c r="C76" s="59" t="str">
        <f>VLOOKUP(MID(E76,1,2),DATA!$B$2:$C$10,2,FALSE)</f>
        <v>FF01</v>
      </c>
      <c r="D76" s="8" t="str">
        <f>VLOOKUP(MID(E76,13,2),DATA!$M$2:$N$16,2,FALSE)</f>
        <v>Tarmac</v>
      </c>
      <c r="E76" s="66" t="s">
        <v>159</v>
      </c>
      <c r="F76" s="18" cm="1">
        <f t="array" ref="F76">SUMPRODUCT(1*('All Skus'!$C$2:$C$951=$E76),'All Skus'!$D$2:$D$951)</f>
        <v>0</v>
      </c>
      <c r="G76" s="12" t="str">
        <f>VLOOKUP(MID(E76,4,1),DATA!$F$2:$G$16,2,FALSE)</f>
        <v>20"</v>
      </c>
      <c r="H76" s="12" t="str">
        <f>VLOOKUP(MID(E76,5,3),DATA!$H$2:$I$16,2,FALSE)</f>
        <v>9.0"</v>
      </c>
      <c r="I76" s="12" t="str">
        <f t="shared" si="4"/>
        <v>25</v>
      </c>
      <c r="J76" s="12" t="str">
        <f>VLOOKUP(MID(E76,10,3),DATA!$J$2:$L$16,2,FALSE)</f>
        <v>5x112</v>
      </c>
      <c r="K76" s="12">
        <f>VLOOKUP(MID(E76,10,3),DATA!$J$2:$L$16,3,FALSE)</f>
        <v>66.56</v>
      </c>
      <c r="L76" s="8" t="str">
        <f>VLOOKUP(MID(E76,3,1),DATA!$D$2:$E$16,2,FALSE)</f>
        <v>Medium Offset</v>
      </c>
      <c r="M76" s="8">
        <v>25.8</v>
      </c>
      <c r="N76" s="9" t="s">
        <v>125</v>
      </c>
      <c r="O76" s="60" t="str">
        <f>VLOOKUP(MID(P76,1,2),DATA!$B$2:$C$10,2,FALSE)</f>
        <v>FF01</v>
      </c>
      <c r="P76" s="66" t="s">
        <v>155</v>
      </c>
      <c r="Q76" s="18" cm="1">
        <f t="array" ref="Q76">SUMPRODUCT(1*('All Skus'!$C$2:$C$951=$P76),'All Skus'!$D$2:$D$951)</f>
        <v>1</v>
      </c>
      <c r="R76" s="12" t="str">
        <f>VLOOKUP(MID(P76,4,1),DATA!$F$2:$G$16,2,FALSE)</f>
        <v>20"</v>
      </c>
      <c r="S76" s="12" t="str">
        <f>VLOOKUP(MID(P76,5,3),DATA!$H$2:$I$16,2,FALSE)</f>
        <v>10.5"</v>
      </c>
      <c r="T76" s="12" t="str">
        <f t="shared" si="5"/>
        <v>35</v>
      </c>
      <c r="U76" s="12" t="str">
        <f>VLOOKUP(MID(P76,10,3),DATA!$J$2:$L$16,2,FALSE)</f>
        <v>5x112</v>
      </c>
      <c r="V76" s="12">
        <f>VLOOKUP(MID(P76,10,3),DATA!$J$2:$L$16,3,FALSE)</f>
        <v>66.56</v>
      </c>
      <c r="W76" s="8" t="str">
        <f>VLOOKUP(MID(P76,3,1),DATA!$D$2:$E$16,2,FALSE)</f>
        <v>Medium Offset</v>
      </c>
      <c r="X76" s="8">
        <v>28</v>
      </c>
      <c r="Y76" s="9" t="s">
        <v>116</v>
      </c>
      <c r="Z76" s="8" t="s">
        <v>2036</v>
      </c>
      <c r="AA76" s="8" t="s">
        <v>2</v>
      </c>
      <c r="AB76" s="8" t="s">
        <v>1809</v>
      </c>
    </row>
    <row r="77" spans="1:28" x14ac:dyDescent="0.25">
      <c r="A77" s="8" t="s">
        <v>1904</v>
      </c>
      <c r="B77" s="8" t="s">
        <v>124</v>
      </c>
      <c r="C77" s="59" t="str">
        <f>VLOOKUP(MID(E77,1,2),DATA!$B$2:$C$10,2,FALSE)</f>
        <v>FF01</v>
      </c>
      <c r="D77" s="8" t="str">
        <f>VLOOKUP(MID(E77,13,2),DATA!$M$2:$N$16,2,FALSE)</f>
        <v>Liquid Silver</v>
      </c>
      <c r="E77" s="66" t="s">
        <v>160</v>
      </c>
      <c r="F77" s="18" cm="1">
        <f t="array" ref="F77">SUMPRODUCT(1*('All Skus'!$C$2:$C$951=$E77),'All Skus'!$D$2:$D$951)</f>
        <v>34</v>
      </c>
      <c r="G77" s="12" t="str">
        <f>VLOOKUP(MID(E77,4,1),DATA!$F$2:$G$16,2,FALSE)</f>
        <v>20"</v>
      </c>
      <c r="H77" s="12" t="str">
        <f>VLOOKUP(MID(E77,5,3),DATA!$H$2:$I$16,2,FALSE)</f>
        <v>9.0"</v>
      </c>
      <c r="I77" s="12" t="str">
        <f t="shared" si="4"/>
        <v>25</v>
      </c>
      <c r="J77" s="12" t="str">
        <f>VLOOKUP(MID(E77,10,3),DATA!$J$2:$L$16,2,FALSE)</f>
        <v>5x112</v>
      </c>
      <c r="K77" s="12">
        <f>VLOOKUP(MID(E77,10,3),DATA!$J$2:$L$16,3,FALSE)</f>
        <v>66.56</v>
      </c>
      <c r="L77" s="8" t="str">
        <f>VLOOKUP(MID(E77,3,1),DATA!$D$2:$E$16,2,FALSE)</f>
        <v>Medium Offset</v>
      </c>
      <c r="M77" s="8">
        <v>25.8</v>
      </c>
      <c r="N77" s="9" t="s">
        <v>125</v>
      </c>
      <c r="O77" s="60" t="str">
        <f>VLOOKUP(MID(P77,1,2),DATA!$B$2:$C$10,2,FALSE)</f>
        <v>FF01</v>
      </c>
      <c r="P77" s="66" t="s">
        <v>156</v>
      </c>
      <c r="Q77" s="18" cm="1">
        <f t="array" ref="Q77">SUMPRODUCT(1*('All Skus'!$C$2:$C$951=$P77),'All Skus'!$D$2:$D$951)</f>
        <v>26</v>
      </c>
      <c r="R77" s="12" t="str">
        <f>VLOOKUP(MID(P77,4,1),DATA!$F$2:$G$16,2,FALSE)</f>
        <v>20"</v>
      </c>
      <c r="S77" s="12" t="str">
        <f>VLOOKUP(MID(P77,5,3),DATA!$H$2:$I$16,2,FALSE)</f>
        <v>10.5"</v>
      </c>
      <c r="T77" s="12" t="str">
        <f t="shared" si="5"/>
        <v>35</v>
      </c>
      <c r="U77" s="12" t="str">
        <f>VLOOKUP(MID(P77,10,3),DATA!$J$2:$L$16,2,FALSE)</f>
        <v>5x112</v>
      </c>
      <c r="V77" s="12">
        <f>VLOOKUP(MID(P77,10,3),DATA!$J$2:$L$16,3,FALSE)</f>
        <v>66.56</v>
      </c>
      <c r="W77" s="8" t="str">
        <f>VLOOKUP(MID(P77,3,1),DATA!$D$2:$E$16,2,FALSE)</f>
        <v>Medium Offset</v>
      </c>
      <c r="X77" s="8">
        <v>28</v>
      </c>
      <c r="Y77" s="9" t="s">
        <v>116</v>
      </c>
      <c r="Z77" s="8" t="s">
        <v>2036</v>
      </c>
      <c r="AB77" s="8" t="s">
        <v>1809</v>
      </c>
    </row>
    <row r="78" spans="1:28" x14ac:dyDescent="0.25">
      <c r="A78" s="8" t="s">
        <v>1904</v>
      </c>
      <c r="B78" s="8" t="s">
        <v>124</v>
      </c>
      <c r="C78" s="59" t="str">
        <f>VLOOKUP(MID(E78,1,2),DATA!$B$2:$C$10,2,FALSE)</f>
        <v>FF04</v>
      </c>
      <c r="D78" s="8" t="str">
        <f>VLOOKUP(MID(E78,13,2),DATA!$M$2:$N$16,2,FALSE)</f>
        <v>Tarmac</v>
      </c>
      <c r="E78" s="66" t="s">
        <v>303</v>
      </c>
      <c r="F78" s="18" cm="1">
        <f t="array" ref="F78">SUMPRODUCT(1*('All Skus'!$C$2:$C$951=$E78),'All Skus'!$D$2:$D$951)</f>
        <v>7</v>
      </c>
      <c r="G78" s="12" t="str">
        <f>VLOOKUP(MID(E78,4,1),DATA!$F$2:$G$16,2,FALSE)</f>
        <v>20"</v>
      </c>
      <c r="H78" s="12" t="str">
        <f>VLOOKUP(MID(E78,5,3),DATA!$H$2:$I$16,2,FALSE)</f>
        <v>9.0"</v>
      </c>
      <c r="I78" s="12" t="str">
        <f t="shared" si="4"/>
        <v>25</v>
      </c>
      <c r="J78" s="12" t="str">
        <f>VLOOKUP(MID(E78,10,3),DATA!$J$2:$L$16,2,FALSE)</f>
        <v>5x112</v>
      </c>
      <c r="K78" s="12">
        <f>VLOOKUP(MID(E78,10,3),DATA!$J$2:$L$16,3,FALSE)</f>
        <v>66.56</v>
      </c>
      <c r="L78" s="8" t="str">
        <f>VLOOKUP(MID(E78,3,1),DATA!$D$2:$E$16,2,FALSE)</f>
        <v>Medium Offset</v>
      </c>
      <c r="M78" s="8">
        <v>24.8</v>
      </c>
      <c r="N78" s="9" t="s">
        <v>125</v>
      </c>
      <c r="O78" s="60" t="str">
        <f>VLOOKUP(MID(P78,1,2),DATA!$B$2:$C$10,2,FALSE)</f>
        <v>FF04</v>
      </c>
      <c r="P78" s="66" t="s">
        <v>301</v>
      </c>
      <c r="Q78" s="18" cm="1">
        <f t="array" ref="Q78">SUMPRODUCT(1*('All Skus'!$C$2:$C$951=$P78),'All Skus'!$D$2:$D$951)</f>
        <v>28</v>
      </c>
      <c r="R78" s="12" t="str">
        <f>VLOOKUP(MID(P78,4,1),DATA!$F$2:$G$16,2,FALSE)</f>
        <v>20"</v>
      </c>
      <c r="S78" s="12" t="str">
        <f>VLOOKUP(MID(P78,5,3),DATA!$H$2:$I$16,2,FALSE)</f>
        <v>10.5"</v>
      </c>
      <c r="T78" s="12" t="str">
        <f t="shared" si="5"/>
        <v>35</v>
      </c>
      <c r="U78" s="12" t="str">
        <f>VLOOKUP(MID(P78,10,3),DATA!$J$2:$L$16,2,FALSE)</f>
        <v>5x112</v>
      </c>
      <c r="V78" s="12">
        <f>VLOOKUP(MID(P78,10,3),DATA!$J$2:$L$16,3,FALSE)</f>
        <v>66.56</v>
      </c>
      <c r="W78" s="8" t="str">
        <f>VLOOKUP(MID(P78,3,1),DATA!$D$2:$E$16,2,FALSE)</f>
        <v>Medium Offset</v>
      </c>
      <c r="Y78" s="9" t="s">
        <v>116</v>
      </c>
      <c r="Z78" s="8" t="s">
        <v>2036</v>
      </c>
      <c r="AA78" s="8" t="s">
        <v>2</v>
      </c>
      <c r="AB78" s="8" t="s">
        <v>1809</v>
      </c>
    </row>
    <row r="79" spans="1:28" x14ac:dyDescent="0.25">
      <c r="A79" s="8" t="s">
        <v>1904</v>
      </c>
      <c r="B79" s="8" t="s">
        <v>124</v>
      </c>
      <c r="C79" s="59" t="str">
        <f>VLOOKUP(MID(E79,1,2),DATA!$B$2:$C$10,2,FALSE)</f>
        <v>FF04</v>
      </c>
      <c r="D79" s="8" t="str">
        <f>VLOOKUP(MID(E79,13,2),DATA!$M$2:$N$16,2,FALSE)</f>
        <v>Liquid Metal</v>
      </c>
      <c r="E79" s="66" t="s">
        <v>304</v>
      </c>
      <c r="F79" s="18" cm="1">
        <f t="array" ref="F79">SUMPRODUCT(1*('All Skus'!$C$2:$C$951=$E79),'All Skus'!$D$2:$D$951)</f>
        <v>9</v>
      </c>
      <c r="G79" s="12" t="str">
        <f>VLOOKUP(MID(E79,4,1),DATA!$F$2:$G$16,2,FALSE)</f>
        <v>20"</v>
      </c>
      <c r="H79" s="12" t="str">
        <f>VLOOKUP(MID(E79,5,3),DATA!$H$2:$I$16,2,FALSE)</f>
        <v>9.0"</v>
      </c>
      <c r="I79" s="12" t="str">
        <f t="shared" si="4"/>
        <v>25</v>
      </c>
      <c r="J79" s="12" t="str">
        <f>VLOOKUP(MID(E79,10,3),DATA!$J$2:$L$16,2,FALSE)</f>
        <v>5x112</v>
      </c>
      <c r="K79" s="12">
        <f>VLOOKUP(MID(E79,10,3),DATA!$J$2:$L$16,3,FALSE)</f>
        <v>66.56</v>
      </c>
      <c r="L79" s="8" t="str">
        <f>VLOOKUP(MID(E79,3,1),DATA!$D$2:$E$16,2,FALSE)</f>
        <v>Medium Offset</v>
      </c>
      <c r="M79" s="8">
        <v>24.8</v>
      </c>
      <c r="N79" s="9" t="s">
        <v>125</v>
      </c>
      <c r="O79" s="60" t="str">
        <f>VLOOKUP(MID(P79,1,2),DATA!$B$2:$C$10,2,FALSE)</f>
        <v>FF04</v>
      </c>
      <c r="P79" s="66" t="s">
        <v>302</v>
      </c>
      <c r="Q79" s="18" cm="1">
        <f t="array" ref="Q79">SUMPRODUCT(1*('All Skus'!$C$2:$C$951=$P79),'All Skus'!$D$2:$D$951)</f>
        <v>1</v>
      </c>
      <c r="R79" s="12" t="str">
        <f>VLOOKUP(MID(P79,4,1),DATA!$F$2:$G$16,2,FALSE)</f>
        <v>20"</v>
      </c>
      <c r="S79" s="12" t="str">
        <f>VLOOKUP(MID(P79,5,3),DATA!$H$2:$I$16,2,FALSE)</f>
        <v>10.5"</v>
      </c>
      <c r="T79" s="12" t="str">
        <f t="shared" si="5"/>
        <v>35</v>
      </c>
      <c r="U79" s="12" t="str">
        <f>VLOOKUP(MID(P79,10,3),DATA!$J$2:$L$16,2,FALSE)</f>
        <v>5x112</v>
      </c>
      <c r="V79" s="12">
        <f>VLOOKUP(MID(P79,10,3),DATA!$J$2:$L$16,3,FALSE)</f>
        <v>66.56</v>
      </c>
      <c r="W79" s="8" t="str">
        <f>VLOOKUP(MID(P79,3,1),DATA!$D$2:$E$16,2,FALSE)</f>
        <v>Medium Offset</v>
      </c>
      <c r="Y79" s="9" t="s">
        <v>116</v>
      </c>
      <c r="Z79" s="8" t="s">
        <v>2036</v>
      </c>
      <c r="AB79" s="8" t="s">
        <v>1809</v>
      </c>
    </row>
    <row r="80" spans="1:28" x14ac:dyDescent="0.25">
      <c r="A80" s="8" t="s">
        <v>1904</v>
      </c>
      <c r="B80" s="8" t="s">
        <v>124</v>
      </c>
      <c r="C80" s="59" t="str">
        <f>VLOOKUP(MID(E80,1,2),DATA!$B$2:$C$10,2,FALSE)</f>
        <v>FF10</v>
      </c>
      <c r="D80" s="8" t="str">
        <f>VLOOKUP(MID(E80,13,2),DATA!$M$2:$N$16,2,FALSE)</f>
        <v>Tarmac</v>
      </c>
      <c r="E80" s="66" t="s">
        <v>28</v>
      </c>
      <c r="F80" s="18" cm="1">
        <f t="array" ref="F80">SUMPRODUCT(1*('All Skus'!$C$2:$C$951=$E80),'All Skus'!$D$2:$D$951)</f>
        <v>24</v>
      </c>
      <c r="G80" s="12" t="str">
        <f>VLOOKUP(MID(E80,4,1),DATA!$F$2:$G$16,2,FALSE)</f>
        <v>20"</v>
      </c>
      <c r="H80" s="12" t="str">
        <f>VLOOKUP(MID(E80,5,3),DATA!$H$2:$I$16,2,FALSE)</f>
        <v>9.0"</v>
      </c>
      <c r="I80" s="12" t="str">
        <f t="shared" si="4"/>
        <v>25</v>
      </c>
      <c r="J80" s="12" t="str">
        <f>VLOOKUP(MID(E80,10,3),DATA!$J$2:$L$16,2,FALSE)</f>
        <v>5x112</v>
      </c>
      <c r="K80" s="12">
        <f>VLOOKUP(MID(E80,10,3),DATA!$J$2:$L$16,3,FALSE)</f>
        <v>66.56</v>
      </c>
      <c r="L80" s="8" t="str">
        <f>VLOOKUP(MID(E80,3,1),DATA!$D$2:$E$16,2,FALSE)</f>
        <v>Medium Offset</v>
      </c>
      <c r="N80" s="9" t="s">
        <v>125</v>
      </c>
      <c r="O80" s="60" t="str">
        <f>VLOOKUP(MID(P80,1,2),DATA!$B$2:$C$10,2,FALSE)</f>
        <v>FF10</v>
      </c>
      <c r="P80" s="66" t="s">
        <v>31</v>
      </c>
      <c r="Q80" s="18" cm="1">
        <f t="array" ref="Q80">SUMPRODUCT(1*('All Skus'!$C$2:$C$951=$P80),'All Skus'!$D$2:$D$951)</f>
        <v>68</v>
      </c>
      <c r="R80" s="12" t="str">
        <f>VLOOKUP(MID(P80,4,1),DATA!$F$2:$G$16,2,FALSE)</f>
        <v>20"</v>
      </c>
      <c r="S80" s="12" t="str">
        <f>VLOOKUP(MID(P80,5,3),DATA!$H$2:$I$16,2,FALSE)</f>
        <v>10.5"</v>
      </c>
      <c r="T80" s="12" t="str">
        <f t="shared" si="5"/>
        <v>35</v>
      </c>
      <c r="U80" s="12" t="str">
        <f>VLOOKUP(MID(P80,10,3),DATA!$J$2:$L$16,2,FALSE)</f>
        <v>5x112</v>
      </c>
      <c r="V80" s="12">
        <f>VLOOKUP(MID(P80,10,3),DATA!$J$2:$L$16,3,FALSE)</f>
        <v>66.56</v>
      </c>
      <c r="W80" s="8" t="str">
        <f>VLOOKUP(MID(P80,3,1),DATA!$D$2:$E$16,2,FALSE)</f>
        <v>Medium Offset</v>
      </c>
      <c r="Y80" s="9" t="s">
        <v>116</v>
      </c>
      <c r="Z80" s="8" t="s">
        <v>2036</v>
      </c>
      <c r="AA80" s="8" t="s">
        <v>2</v>
      </c>
      <c r="AB80" s="8" t="s">
        <v>1809</v>
      </c>
    </row>
    <row r="81" spans="1:28" x14ac:dyDescent="0.25">
      <c r="A81" s="8" t="s">
        <v>1904</v>
      </c>
      <c r="B81" s="8" t="s">
        <v>124</v>
      </c>
      <c r="C81" s="59" t="str">
        <f>VLOOKUP(MID(E81,1,2),DATA!$B$2:$C$10,2,FALSE)</f>
        <v>FF10</v>
      </c>
      <c r="D81" s="8" t="str">
        <f>VLOOKUP(MID(E81,13,2),DATA!$M$2:$N$16,2,FALSE)</f>
        <v>Liquid Metal</v>
      </c>
      <c r="E81" s="66" t="s">
        <v>29</v>
      </c>
      <c r="F81" s="18" cm="1">
        <f t="array" ref="F81">SUMPRODUCT(1*('All Skus'!$C$2:$C$951=$E81),'All Skus'!$D$2:$D$951)</f>
        <v>8</v>
      </c>
      <c r="G81" s="12" t="str">
        <f>VLOOKUP(MID(E81,4,1),DATA!$F$2:$G$16,2,FALSE)</f>
        <v>20"</v>
      </c>
      <c r="H81" s="12" t="str">
        <f>VLOOKUP(MID(E81,5,3),DATA!$H$2:$I$16,2,FALSE)</f>
        <v>9.0"</v>
      </c>
      <c r="I81" s="12" t="str">
        <f t="shared" si="4"/>
        <v>25</v>
      </c>
      <c r="J81" s="12" t="str">
        <f>VLOOKUP(MID(E81,10,3),DATA!$J$2:$L$16,2,FALSE)</f>
        <v>5x112</v>
      </c>
      <c r="K81" s="12">
        <f>VLOOKUP(MID(E81,10,3),DATA!$J$2:$L$16,3,FALSE)</f>
        <v>66.56</v>
      </c>
      <c r="L81" s="8" t="str">
        <f>VLOOKUP(MID(E81,3,1),DATA!$D$2:$E$16,2,FALSE)</f>
        <v>Medium Offset</v>
      </c>
      <c r="N81" s="9" t="s">
        <v>125</v>
      </c>
      <c r="O81" s="60" t="str">
        <f>VLOOKUP(MID(P81,1,2),DATA!$B$2:$C$10,2,FALSE)</f>
        <v>FF10</v>
      </c>
      <c r="P81" s="66" t="s">
        <v>32</v>
      </c>
      <c r="Q81" s="18" cm="1">
        <f t="array" ref="Q81">SUMPRODUCT(1*('All Skus'!$C$2:$C$951=$P81),'All Skus'!$D$2:$D$951)</f>
        <v>10</v>
      </c>
      <c r="R81" s="12" t="str">
        <f>VLOOKUP(MID(P81,4,1),DATA!$F$2:$G$16,2,FALSE)</f>
        <v>20"</v>
      </c>
      <c r="S81" s="12" t="str">
        <f>VLOOKUP(MID(P81,5,3),DATA!$H$2:$I$16,2,FALSE)</f>
        <v>10.5"</v>
      </c>
      <c r="T81" s="12" t="str">
        <f t="shared" si="5"/>
        <v>35</v>
      </c>
      <c r="U81" s="12" t="str">
        <f>VLOOKUP(MID(P81,10,3),DATA!$J$2:$L$16,2,FALSE)</f>
        <v>5x112</v>
      </c>
      <c r="V81" s="12">
        <f>VLOOKUP(MID(P81,10,3),DATA!$J$2:$L$16,3,FALSE)</f>
        <v>66.56</v>
      </c>
      <c r="W81" s="8" t="str">
        <f>VLOOKUP(MID(P81,3,1),DATA!$D$2:$E$16,2,FALSE)</f>
        <v>Medium Offset</v>
      </c>
      <c r="Y81" s="9" t="s">
        <v>116</v>
      </c>
      <c r="Z81" s="8" t="s">
        <v>2036</v>
      </c>
      <c r="AA81" s="8" t="s">
        <v>2</v>
      </c>
      <c r="AB81" s="8" t="s">
        <v>1809</v>
      </c>
    </row>
    <row r="82" spans="1:28" x14ac:dyDescent="0.25">
      <c r="A82" s="8" t="s">
        <v>1904</v>
      </c>
      <c r="B82" s="8" t="s">
        <v>124</v>
      </c>
      <c r="C82" s="59" t="str">
        <f>VLOOKUP(MID(E82,1,2),DATA!$B$2:$C$10,2,FALSE)</f>
        <v>FF11</v>
      </c>
      <c r="D82" s="8" t="str">
        <f>VLOOKUP(MID(E82,13,2),DATA!$M$2:$N$16,2,FALSE)</f>
        <v>Tarmac</v>
      </c>
      <c r="E82" s="66" t="s">
        <v>378</v>
      </c>
      <c r="F82" s="18" cm="1">
        <f t="array" ref="F82">SUMPRODUCT(1*('All Skus'!$C$2:$C$951=$E82),'All Skus'!$D$2:$D$951)</f>
        <v>22</v>
      </c>
      <c r="G82" s="12" t="str">
        <f>VLOOKUP(MID(E82,4,1),DATA!$F$2:$G$16,2,FALSE)</f>
        <v>20"</v>
      </c>
      <c r="H82" s="12" t="str">
        <f>VLOOKUP(MID(E82,5,3),DATA!$H$2:$I$16,2,FALSE)</f>
        <v>9.0"</v>
      </c>
      <c r="I82" s="12" t="str">
        <f t="shared" si="4"/>
        <v>25</v>
      </c>
      <c r="J82" s="12" t="str">
        <f>VLOOKUP(MID(E82,10,3),DATA!$J$2:$L$16,2,FALSE)</f>
        <v>5x112</v>
      </c>
      <c r="K82" s="12">
        <f>VLOOKUP(MID(E82,10,3),DATA!$J$2:$L$16,3,FALSE)</f>
        <v>66.56</v>
      </c>
      <c r="L82" s="8" t="str">
        <f>VLOOKUP(MID(E82,3,1),DATA!$D$2:$E$16,2,FALSE)</f>
        <v>Medium Offset</v>
      </c>
      <c r="N82" s="9" t="s">
        <v>125</v>
      </c>
      <c r="O82" s="60" t="str">
        <f>VLOOKUP(MID(P82,1,2),DATA!$B$2:$C$10,2,FALSE)</f>
        <v>FF11</v>
      </c>
      <c r="P82" s="66" t="s">
        <v>380</v>
      </c>
      <c r="Q82" s="18" cm="1">
        <f t="array" ref="Q82">SUMPRODUCT(1*('All Skus'!$C$2:$C$951=$P82),'All Skus'!$D$2:$D$951)</f>
        <v>23</v>
      </c>
      <c r="R82" s="12" t="str">
        <f>VLOOKUP(MID(P82,4,1),DATA!$F$2:$G$16,2,FALSE)</f>
        <v>20"</v>
      </c>
      <c r="S82" s="12" t="str">
        <f>VLOOKUP(MID(P82,5,3),DATA!$H$2:$I$16,2,FALSE)</f>
        <v>10.5"</v>
      </c>
      <c r="T82" s="12" t="str">
        <f t="shared" si="5"/>
        <v>35</v>
      </c>
      <c r="U82" s="12" t="str">
        <f>VLOOKUP(MID(P82,10,3),DATA!$J$2:$L$16,2,FALSE)</f>
        <v>5x112</v>
      </c>
      <c r="V82" s="12">
        <f>VLOOKUP(MID(P82,10,3),DATA!$J$2:$L$16,3,FALSE)</f>
        <v>66.56</v>
      </c>
      <c r="W82" s="8" t="str">
        <f>VLOOKUP(MID(P82,3,1),DATA!$D$2:$E$16,2,FALSE)</f>
        <v>Medium Offset</v>
      </c>
      <c r="Y82" s="9" t="s">
        <v>116</v>
      </c>
      <c r="Z82" s="8" t="s">
        <v>2036</v>
      </c>
      <c r="AA82" s="8" t="s">
        <v>2</v>
      </c>
      <c r="AB82" s="8" t="s">
        <v>1809</v>
      </c>
    </row>
    <row r="83" spans="1:28" x14ac:dyDescent="0.25">
      <c r="A83" s="8" t="s">
        <v>1904</v>
      </c>
      <c r="B83" s="8" t="s">
        <v>124</v>
      </c>
      <c r="C83" s="59" t="str">
        <f>VLOOKUP(MID(E83,1,2),DATA!$B$2:$C$10,2,FALSE)</f>
        <v>FF11</v>
      </c>
      <c r="D83" s="8" t="str">
        <f>VLOOKUP(MID(E83,13,2),DATA!$M$2:$N$16,2,FALSE)</f>
        <v>Liquid Metal</v>
      </c>
      <c r="E83" s="66" t="s">
        <v>379</v>
      </c>
      <c r="F83" s="18" cm="1">
        <f t="array" ref="F83">SUMPRODUCT(1*('All Skus'!$C$2:$C$951=$E83),'All Skus'!$D$2:$D$951)</f>
        <v>5</v>
      </c>
      <c r="G83" s="12" t="str">
        <f>VLOOKUP(MID(E83,4,1),DATA!$F$2:$G$16,2,FALSE)</f>
        <v>20"</v>
      </c>
      <c r="H83" s="12" t="str">
        <f>VLOOKUP(MID(E83,5,3),DATA!$H$2:$I$16,2,FALSE)</f>
        <v>9.0"</v>
      </c>
      <c r="I83" s="12" t="str">
        <f t="shared" si="4"/>
        <v>25</v>
      </c>
      <c r="J83" s="12" t="str">
        <f>VLOOKUP(MID(E83,10,3),DATA!$J$2:$L$16,2,FALSE)</f>
        <v>5x112</v>
      </c>
      <c r="K83" s="12">
        <f>VLOOKUP(MID(E83,10,3),DATA!$J$2:$L$16,3,FALSE)</f>
        <v>66.56</v>
      </c>
      <c r="L83" s="8" t="str">
        <f>VLOOKUP(MID(E83,3,1),DATA!$D$2:$E$16,2,FALSE)</f>
        <v>Medium Offset</v>
      </c>
      <c r="N83" s="9" t="s">
        <v>125</v>
      </c>
      <c r="O83" s="60" t="str">
        <f>VLOOKUP(MID(P83,1,2),DATA!$B$2:$C$10,2,FALSE)</f>
        <v>FF11</v>
      </c>
      <c r="P83" s="66" t="s">
        <v>381</v>
      </c>
      <c r="Q83" s="18" cm="1">
        <f t="array" ref="Q83">SUMPRODUCT(1*('All Skus'!$C$2:$C$951=$P83),'All Skus'!$D$2:$D$951)</f>
        <v>13</v>
      </c>
      <c r="R83" s="12" t="str">
        <f>VLOOKUP(MID(P83,4,1),DATA!$F$2:$G$16,2,FALSE)</f>
        <v>20"</v>
      </c>
      <c r="S83" s="12" t="str">
        <f>VLOOKUP(MID(P83,5,3),DATA!$H$2:$I$16,2,FALSE)</f>
        <v>10.5"</v>
      </c>
      <c r="T83" s="12" t="str">
        <f t="shared" si="5"/>
        <v>35</v>
      </c>
      <c r="U83" s="12" t="str">
        <f>VLOOKUP(MID(P83,10,3),DATA!$J$2:$L$16,2,FALSE)</f>
        <v>5x112</v>
      </c>
      <c r="V83" s="12">
        <f>VLOOKUP(MID(P83,10,3),DATA!$J$2:$L$16,3,FALSE)</f>
        <v>66.56</v>
      </c>
      <c r="W83" s="8" t="str">
        <f>VLOOKUP(MID(P83,3,1),DATA!$D$2:$E$16,2,FALSE)</f>
        <v>Medium Offset</v>
      </c>
      <c r="Y83" s="9" t="s">
        <v>116</v>
      </c>
      <c r="Z83" s="8" t="s">
        <v>2036</v>
      </c>
      <c r="AA83" s="8" t="s">
        <v>2</v>
      </c>
      <c r="AB83" s="8" t="s">
        <v>1809</v>
      </c>
    </row>
    <row r="84" spans="1:28" x14ac:dyDescent="0.25">
      <c r="A84" s="8" t="s">
        <v>1904</v>
      </c>
      <c r="B84" s="8" t="s">
        <v>124</v>
      </c>
      <c r="C84" s="59" t="str">
        <f>VLOOKUP(MID(E84,1,2),DATA!$B$2:$C$10,2,FALSE)</f>
        <v>FF15</v>
      </c>
      <c r="D84" s="8" t="str">
        <f>VLOOKUP(MID(E84,13,2),DATA!$M$2:$N$16,2,FALSE)</f>
        <v>Tarmac</v>
      </c>
      <c r="E84" s="66" t="s">
        <v>1701</v>
      </c>
      <c r="F84" s="18" cm="1">
        <f t="array" ref="F84">SUMPRODUCT(1*('All Skus'!$C$2:$C$951=$E84),'All Skus'!$D$2:$D$951)</f>
        <v>24</v>
      </c>
      <c r="G84" s="12" t="str">
        <f>VLOOKUP(MID(E84,4,1),DATA!$F$2:$G$16,2,FALSE)</f>
        <v>20"</v>
      </c>
      <c r="H84" s="12" t="str">
        <f>VLOOKUP(MID(E84,5,3),DATA!$H$2:$I$16,2,FALSE)</f>
        <v>9.0"</v>
      </c>
      <c r="I84" s="12" t="str">
        <f t="shared" si="4"/>
        <v>25</v>
      </c>
      <c r="J84" s="12" t="str">
        <f>VLOOKUP(MID(E84,10,3),DATA!$J$2:$L$16,2,FALSE)</f>
        <v>5x112</v>
      </c>
      <c r="K84" s="12">
        <f>VLOOKUP(MID(E84,10,3),DATA!$J$2:$L$16,3,FALSE)</f>
        <v>66.56</v>
      </c>
      <c r="L84" s="8" t="str">
        <f>VLOOKUP(MID(E84,3,1),DATA!$D$2:$E$16,2,FALSE)</f>
        <v>Medium Offset</v>
      </c>
      <c r="M84" s="8">
        <v>23.4</v>
      </c>
      <c r="N84" s="9" t="s">
        <v>125</v>
      </c>
      <c r="O84" s="60" t="str">
        <f>VLOOKUP(MID(P84,1,2),DATA!$B$2:$C$10,2,FALSE)</f>
        <v>FF15</v>
      </c>
      <c r="P84" s="66" t="s">
        <v>250</v>
      </c>
      <c r="Q84" s="18" cm="1">
        <f t="array" ref="Q84">SUMPRODUCT(1*('All Skus'!$C$2:$C$951=$P84),'All Skus'!$D$2:$D$951)</f>
        <v>6</v>
      </c>
      <c r="R84" s="12" t="str">
        <f>VLOOKUP(MID(P84,4,1),DATA!$F$2:$G$16,2,FALSE)</f>
        <v>20"</v>
      </c>
      <c r="S84" s="12" t="str">
        <f>VLOOKUP(MID(P84,5,3),DATA!$H$2:$I$16,2,FALSE)</f>
        <v>10.5"</v>
      </c>
      <c r="T84" s="12" t="str">
        <f t="shared" si="5"/>
        <v>35</v>
      </c>
      <c r="U84" s="12" t="str">
        <f>VLOOKUP(MID(P84,10,3),DATA!$J$2:$L$16,2,FALSE)</f>
        <v>5x112</v>
      </c>
      <c r="V84" s="12">
        <f>VLOOKUP(MID(P84,10,3),DATA!$J$2:$L$16,3,FALSE)</f>
        <v>66.56</v>
      </c>
      <c r="W84" s="8" t="str">
        <f>VLOOKUP(MID(P84,3,1),DATA!$D$2:$E$16,2,FALSE)</f>
        <v>Medium Offset</v>
      </c>
      <c r="X84" s="8">
        <v>25.6</v>
      </c>
      <c r="Y84" s="9" t="s">
        <v>116</v>
      </c>
      <c r="Z84" s="8" t="s">
        <v>2036</v>
      </c>
      <c r="AA84" s="8" t="s">
        <v>2</v>
      </c>
      <c r="AB84" s="8" t="s">
        <v>1809</v>
      </c>
    </row>
    <row r="85" spans="1:28" x14ac:dyDescent="0.25">
      <c r="A85" s="8" t="s">
        <v>1900</v>
      </c>
      <c r="B85" s="8" t="s">
        <v>1897</v>
      </c>
      <c r="C85" s="59" t="str">
        <f>VLOOKUP(MID(E85,1,2),DATA!$B$2:$C$10,2,FALSE)</f>
        <v>FF01</v>
      </c>
      <c r="D85" s="8" t="str">
        <f>VLOOKUP(MID(E85,13,2),DATA!$M$2:$N$16,2,FALSE)</f>
        <v>Tarmac</v>
      </c>
      <c r="E85" s="66" t="s">
        <v>159</v>
      </c>
      <c r="F85" s="18" cm="1">
        <f t="array" ref="F85">SUMPRODUCT(1*('All Skus'!$C$2:$C$951=$E85),'All Skus'!$D$2:$D$951)</f>
        <v>0</v>
      </c>
      <c r="G85" s="12" t="str">
        <f>VLOOKUP(MID(E85,4,1),DATA!$F$2:$G$16,2,FALSE)</f>
        <v>20"</v>
      </c>
      <c r="H85" s="12" t="str">
        <f>VLOOKUP(MID(E85,5,3),DATA!$H$2:$I$16,2,FALSE)</f>
        <v>9.0"</v>
      </c>
      <c r="I85" s="12" t="str">
        <f t="shared" si="4"/>
        <v>25</v>
      </c>
      <c r="J85" s="12" t="str">
        <f>VLOOKUP(MID(E85,10,3),DATA!$J$2:$L$16,2,FALSE)</f>
        <v>5x112</v>
      </c>
      <c r="K85" s="12">
        <f>VLOOKUP(MID(E85,10,3),DATA!$J$2:$L$16,3,FALSE)</f>
        <v>66.56</v>
      </c>
      <c r="L85" s="8" t="str">
        <f>VLOOKUP(MID(E85,3,1),DATA!$D$2:$E$16,2,FALSE)</f>
        <v>Medium Offset</v>
      </c>
      <c r="M85" s="8">
        <v>25.8</v>
      </c>
      <c r="N85" s="9" t="s">
        <v>39</v>
      </c>
      <c r="O85" s="60" t="str">
        <f>VLOOKUP(MID(P85,1,2),DATA!$B$2:$C$10,2,FALSE)</f>
        <v>FF01</v>
      </c>
      <c r="P85" s="66" t="s">
        <v>155</v>
      </c>
      <c r="Q85" s="18" cm="1">
        <f t="array" ref="Q85">SUMPRODUCT(1*('All Skus'!$C$2:$C$951=$P85),'All Skus'!$D$2:$D$951)</f>
        <v>1</v>
      </c>
      <c r="R85" s="12" t="str">
        <f>VLOOKUP(MID(P85,4,1),DATA!$F$2:$G$16,2,FALSE)</f>
        <v>20"</v>
      </c>
      <c r="S85" s="12" t="str">
        <f>VLOOKUP(MID(P85,5,3),DATA!$H$2:$I$16,2,FALSE)</f>
        <v>10.5"</v>
      </c>
      <c r="T85" s="12" t="str">
        <f t="shared" si="5"/>
        <v>35</v>
      </c>
      <c r="U85" s="12" t="str">
        <f>VLOOKUP(MID(P85,10,3),DATA!$J$2:$L$16,2,FALSE)</f>
        <v>5x112</v>
      </c>
      <c r="V85" s="12">
        <f>VLOOKUP(MID(P85,10,3),DATA!$J$2:$L$16,3,FALSE)</f>
        <v>66.56</v>
      </c>
      <c r="W85" s="8" t="str">
        <f>VLOOKUP(MID(P85,3,1),DATA!$D$2:$E$16,2,FALSE)</f>
        <v>Medium Offset</v>
      </c>
      <c r="X85" s="8">
        <v>28</v>
      </c>
      <c r="Y85" s="9" t="s">
        <v>116</v>
      </c>
      <c r="Z85" s="8" t="s">
        <v>2552</v>
      </c>
      <c r="AA85" s="8" t="s">
        <v>2</v>
      </c>
      <c r="AB85" s="8" t="s">
        <v>5</v>
      </c>
    </row>
    <row r="86" spans="1:28" x14ac:dyDescent="0.25">
      <c r="A86" s="8" t="s">
        <v>1900</v>
      </c>
      <c r="B86" s="8" t="s">
        <v>1897</v>
      </c>
      <c r="C86" s="59" t="str">
        <f>VLOOKUP(MID(E86,1,2),DATA!$B$2:$C$10,2,FALSE)</f>
        <v>FF01</v>
      </c>
      <c r="D86" s="8" t="str">
        <f>VLOOKUP(MID(E86,13,2),DATA!$M$2:$N$16,2,FALSE)</f>
        <v>Liquid Silver</v>
      </c>
      <c r="E86" s="66" t="s">
        <v>160</v>
      </c>
      <c r="F86" s="18" cm="1">
        <f t="array" ref="F86">SUMPRODUCT(1*('All Skus'!$C$2:$C$951=$E86),'All Skus'!$D$2:$D$951)</f>
        <v>34</v>
      </c>
      <c r="G86" s="12" t="str">
        <f>VLOOKUP(MID(E86,4,1),DATA!$F$2:$G$16,2,FALSE)</f>
        <v>20"</v>
      </c>
      <c r="H86" s="12" t="str">
        <f>VLOOKUP(MID(E86,5,3),DATA!$H$2:$I$16,2,FALSE)</f>
        <v>9.0"</v>
      </c>
      <c r="I86" s="12" t="str">
        <f t="shared" si="4"/>
        <v>25</v>
      </c>
      <c r="J86" s="12" t="str">
        <f>VLOOKUP(MID(E86,10,3),DATA!$J$2:$L$16,2,FALSE)</f>
        <v>5x112</v>
      </c>
      <c r="K86" s="12">
        <f>VLOOKUP(MID(E86,10,3),DATA!$J$2:$L$16,3,FALSE)</f>
        <v>66.56</v>
      </c>
      <c r="L86" s="8" t="str">
        <f>VLOOKUP(MID(E86,3,1),DATA!$D$2:$E$16,2,FALSE)</f>
        <v>Medium Offset</v>
      </c>
      <c r="M86" s="8">
        <v>25.8</v>
      </c>
      <c r="N86" s="9" t="s">
        <v>39</v>
      </c>
      <c r="O86" s="60" t="str">
        <f>VLOOKUP(MID(P86,1,2),DATA!$B$2:$C$10,2,FALSE)</f>
        <v>FF01</v>
      </c>
      <c r="P86" s="66" t="s">
        <v>156</v>
      </c>
      <c r="Q86" s="18" cm="1">
        <f t="array" ref="Q86">SUMPRODUCT(1*('All Skus'!$C$2:$C$951=$P86),'All Skus'!$D$2:$D$951)</f>
        <v>26</v>
      </c>
      <c r="R86" s="12" t="str">
        <f>VLOOKUP(MID(P86,4,1),DATA!$F$2:$G$16,2,FALSE)</f>
        <v>20"</v>
      </c>
      <c r="S86" s="12" t="str">
        <f>VLOOKUP(MID(P86,5,3),DATA!$H$2:$I$16,2,FALSE)</f>
        <v>10.5"</v>
      </c>
      <c r="T86" s="12" t="str">
        <f t="shared" si="5"/>
        <v>35</v>
      </c>
      <c r="U86" s="12" t="str">
        <f>VLOOKUP(MID(P86,10,3),DATA!$J$2:$L$16,2,FALSE)</f>
        <v>5x112</v>
      </c>
      <c r="V86" s="12">
        <f>VLOOKUP(MID(P86,10,3),DATA!$J$2:$L$16,3,FALSE)</f>
        <v>66.56</v>
      </c>
      <c r="W86" s="8" t="str">
        <f>VLOOKUP(MID(P86,3,1),DATA!$D$2:$E$16,2,FALSE)</f>
        <v>Medium Offset</v>
      </c>
      <c r="X86" s="8">
        <v>28</v>
      </c>
      <c r="Y86" s="9" t="s">
        <v>116</v>
      </c>
      <c r="Z86" s="68" t="s">
        <v>2552</v>
      </c>
      <c r="AB86" s="8" t="s">
        <v>5</v>
      </c>
    </row>
    <row r="87" spans="1:28" x14ac:dyDescent="0.25">
      <c r="A87" s="8" t="s">
        <v>1900</v>
      </c>
      <c r="B87" s="8" t="s">
        <v>1897</v>
      </c>
      <c r="C87" s="59" t="str">
        <f>VLOOKUP(MID(E87,1,2),DATA!$B$2:$C$10,2,FALSE)</f>
        <v>FF04</v>
      </c>
      <c r="D87" s="8" t="str">
        <f>VLOOKUP(MID(E87,13,2),DATA!$M$2:$N$16,2,FALSE)</f>
        <v>Tarmac</v>
      </c>
      <c r="E87" s="66" t="s">
        <v>303</v>
      </c>
      <c r="F87" s="18" cm="1">
        <f t="array" ref="F87">SUMPRODUCT(1*('All Skus'!$C$2:$C$951=$E87),'All Skus'!$D$2:$D$951)</f>
        <v>7</v>
      </c>
      <c r="G87" s="12" t="str">
        <f>VLOOKUP(MID(E87,4,1),DATA!$F$2:$G$16,2,FALSE)</f>
        <v>20"</v>
      </c>
      <c r="H87" s="12" t="str">
        <f>VLOOKUP(MID(E87,5,3),DATA!$H$2:$I$16,2,FALSE)</f>
        <v>9.0"</v>
      </c>
      <c r="I87" s="12" t="str">
        <f t="shared" si="4"/>
        <v>25</v>
      </c>
      <c r="J87" s="12" t="str">
        <f>VLOOKUP(MID(E87,10,3),DATA!$J$2:$L$16,2,FALSE)</f>
        <v>5x112</v>
      </c>
      <c r="K87" s="12">
        <f>VLOOKUP(MID(E87,10,3),DATA!$J$2:$L$16,3,FALSE)</f>
        <v>66.56</v>
      </c>
      <c r="L87" s="8" t="str">
        <f>VLOOKUP(MID(E87,3,1),DATA!$D$2:$E$16,2,FALSE)</f>
        <v>Medium Offset</v>
      </c>
      <c r="M87" s="8">
        <v>24.8</v>
      </c>
      <c r="N87" s="9" t="s">
        <v>39</v>
      </c>
      <c r="O87" s="60" t="str">
        <f>VLOOKUP(MID(P87,1,2),DATA!$B$2:$C$10,2,FALSE)</f>
        <v>FF04</v>
      </c>
      <c r="P87" s="66" t="s">
        <v>301</v>
      </c>
      <c r="Q87" s="18" cm="1">
        <f t="array" ref="Q87">SUMPRODUCT(1*('All Skus'!$C$2:$C$951=$P87),'All Skus'!$D$2:$D$951)</f>
        <v>28</v>
      </c>
      <c r="R87" s="12" t="str">
        <f>VLOOKUP(MID(P87,4,1),DATA!$F$2:$G$16,2,FALSE)</f>
        <v>20"</v>
      </c>
      <c r="S87" s="12" t="str">
        <f>VLOOKUP(MID(P87,5,3),DATA!$H$2:$I$16,2,FALSE)</f>
        <v>10.5"</v>
      </c>
      <c r="T87" s="12" t="str">
        <f t="shared" si="5"/>
        <v>35</v>
      </c>
      <c r="U87" s="12" t="str">
        <f>VLOOKUP(MID(P87,10,3),DATA!$J$2:$L$16,2,FALSE)</f>
        <v>5x112</v>
      </c>
      <c r="V87" s="12">
        <f>VLOOKUP(MID(P87,10,3),DATA!$J$2:$L$16,3,FALSE)</f>
        <v>66.56</v>
      </c>
      <c r="W87" s="8" t="str">
        <f>VLOOKUP(MID(P87,3,1),DATA!$D$2:$E$16,2,FALSE)</f>
        <v>Medium Offset</v>
      </c>
      <c r="Y87" s="9" t="s">
        <v>116</v>
      </c>
      <c r="Z87" s="68" t="s">
        <v>2552</v>
      </c>
      <c r="AA87" s="8" t="s">
        <v>2</v>
      </c>
      <c r="AB87" s="8" t="s">
        <v>5</v>
      </c>
    </row>
    <row r="88" spans="1:28" x14ac:dyDescent="0.25">
      <c r="A88" s="8" t="s">
        <v>1900</v>
      </c>
      <c r="B88" s="8" t="s">
        <v>1897</v>
      </c>
      <c r="C88" s="59" t="str">
        <f>VLOOKUP(MID(E88,1,2),DATA!$B$2:$C$10,2,FALSE)</f>
        <v>FF04</v>
      </c>
      <c r="D88" s="8" t="str">
        <f>VLOOKUP(MID(E88,13,2),DATA!$M$2:$N$16,2,FALSE)</f>
        <v>Liquid Metal</v>
      </c>
      <c r="E88" s="66" t="s">
        <v>304</v>
      </c>
      <c r="F88" s="18" cm="1">
        <f t="array" ref="F88">SUMPRODUCT(1*('All Skus'!$C$2:$C$951=$E88),'All Skus'!$D$2:$D$951)</f>
        <v>9</v>
      </c>
      <c r="G88" s="12" t="str">
        <f>VLOOKUP(MID(E88,4,1),DATA!$F$2:$G$16,2,FALSE)</f>
        <v>20"</v>
      </c>
      <c r="H88" s="12" t="str">
        <f>VLOOKUP(MID(E88,5,3),DATA!$H$2:$I$16,2,FALSE)</f>
        <v>9.0"</v>
      </c>
      <c r="I88" s="12" t="str">
        <f t="shared" si="4"/>
        <v>25</v>
      </c>
      <c r="J88" s="12" t="str">
        <f>VLOOKUP(MID(E88,10,3),DATA!$J$2:$L$16,2,FALSE)</f>
        <v>5x112</v>
      </c>
      <c r="K88" s="12">
        <f>VLOOKUP(MID(E88,10,3),DATA!$J$2:$L$16,3,FALSE)</f>
        <v>66.56</v>
      </c>
      <c r="L88" s="8" t="str">
        <f>VLOOKUP(MID(E88,3,1),DATA!$D$2:$E$16,2,FALSE)</f>
        <v>Medium Offset</v>
      </c>
      <c r="M88" s="8">
        <v>24.8</v>
      </c>
      <c r="N88" s="9" t="s">
        <v>39</v>
      </c>
      <c r="O88" s="60" t="str">
        <f>VLOOKUP(MID(P88,1,2),DATA!$B$2:$C$10,2,FALSE)</f>
        <v>FF04</v>
      </c>
      <c r="P88" s="66" t="s">
        <v>302</v>
      </c>
      <c r="Q88" s="18" cm="1">
        <f t="array" ref="Q88">SUMPRODUCT(1*('All Skus'!$C$2:$C$951=$P88),'All Skus'!$D$2:$D$951)</f>
        <v>1</v>
      </c>
      <c r="R88" s="12" t="str">
        <f>VLOOKUP(MID(P88,4,1),DATA!$F$2:$G$16,2,FALSE)</f>
        <v>20"</v>
      </c>
      <c r="S88" s="12" t="str">
        <f>VLOOKUP(MID(P88,5,3),DATA!$H$2:$I$16,2,FALSE)</f>
        <v>10.5"</v>
      </c>
      <c r="T88" s="12" t="str">
        <f t="shared" si="5"/>
        <v>35</v>
      </c>
      <c r="U88" s="12" t="str">
        <f>VLOOKUP(MID(P88,10,3),DATA!$J$2:$L$16,2,FALSE)</f>
        <v>5x112</v>
      </c>
      <c r="V88" s="12">
        <f>VLOOKUP(MID(P88,10,3),DATA!$J$2:$L$16,3,FALSE)</f>
        <v>66.56</v>
      </c>
      <c r="W88" s="8" t="str">
        <f>VLOOKUP(MID(P88,3,1),DATA!$D$2:$E$16,2,FALSE)</f>
        <v>Medium Offset</v>
      </c>
      <c r="Y88" s="9" t="s">
        <v>116</v>
      </c>
      <c r="Z88" s="68" t="s">
        <v>2552</v>
      </c>
      <c r="AB88" s="8" t="s">
        <v>5</v>
      </c>
    </row>
    <row r="89" spans="1:28" x14ac:dyDescent="0.25">
      <c r="A89" s="8" t="s">
        <v>1900</v>
      </c>
      <c r="B89" s="8" t="s">
        <v>1897</v>
      </c>
      <c r="C89" s="59" t="str">
        <f>VLOOKUP(MID(E89,1,2),DATA!$B$2:$C$10,2,FALSE)</f>
        <v>FF10</v>
      </c>
      <c r="D89" s="8" t="str">
        <f>VLOOKUP(MID(E89,13,2),DATA!$M$2:$N$16,2,FALSE)</f>
        <v>Tarmac</v>
      </c>
      <c r="E89" s="66" t="s">
        <v>28</v>
      </c>
      <c r="F89" s="18" cm="1">
        <f t="array" ref="F89">SUMPRODUCT(1*('All Skus'!$C$2:$C$951=$E89),'All Skus'!$D$2:$D$951)</f>
        <v>24</v>
      </c>
      <c r="G89" s="12" t="str">
        <f>VLOOKUP(MID(E89,4,1),DATA!$F$2:$G$16,2,FALSE)</f>
        <v>20"</v>
      </c>
      <c r="H89" s="12" t="str">
        <f>VLOOKUP(MID(E89,5,3),DATA!$H$2:$I$16,2,FALSE)</f>
        <v>9.0"</v>
      </c>
      <c r="I89" s="12" t="str">
        <f t="shared" si="4"/>
        <v>25</v>
      </c>
      <c r="J89" s="12" t="str">
        <f>VLOOKUP(MID(E89,10,3),DATA!$J$2:$L$16,2,FALSE)</f>
        <v>5x112</v>
      </c>
      <c r="K89" s="12">
        <f>VLOOKUP(MID(E89,10,3),DATA!$J$2:$L$16,3,FALSE)</f>
        <v>66.56</v>
      </c>
      <c r="L89" s="8" t="str">
        <f>VLOOKUP(MID(E89,3,1),DATA!$D$2:$E$16,2,FALSE)</f>
        <v>Medium Offset</v>
      </c>
      <c r="N89" s="9" t="s">
        <v>39</v>
      </c>
      <c r="O89" s="60" t="str">
        <f>VLOOKUP(MID(P89,1,2),DATA!$B$2:$C$10,2,FALSE)</f>
        <v>FF10</v>
      </c>
      <c r="P89" s="66" t="s">
        <v>31</v>
      </c>
      <c r="Q89" s="18" cm="1">
        <f t="array" ref="Q89">SUMPRODUCT(1*('All Skus'!$C$2:$C$951=$P89),'All Skus'!$D$2:$D$951)</f>
        <v>68</v>
      </c>
      <c r="R89" s="12" t="str">
        <f>VLOOKUP(MID(P89,4,1),DATA!$F$2:$G$16,2,FALSE)</f>
        <v>20"</v>
      </c>
      <c r="S89" s="12" t="str">
        <f>VLOOKUP(MID(P89,5,3),DATA!$H$2:$I$16,2,FALSE)</f>
        <v>10.5"</v>
      </c>
      <c r="T89" s="12" t="str">
        <f t="shared" si="5"/>
        <v>35</v>
      </c>
      <c r="U89" s="12" t="str">
        <f>VLOOKUP(MID(P89,10,3),DATA!$J$2:$L$16,2,FALSE)</f>
        <v>5x112</v>
      </c>
      <c r="V89" s="12">
        <f>VLOOKUP(MID(P89,10,3),DATA!$J$2:$L$16,3,FALSE)</f>
        <v>66.56</v>
      </c>
      <c r="W89" s="8" t="str">
        <f>VLOOKUP(MID(P89,3,1),DATA!$D$2:$E$16,2,FALSE)</f>
        <v>Medium Offset</v>
      </c>
      <c r="Y89" s="9" t="s">
        <v>116</v>
      </c>
      <c r="Z89" s="68" t="s">
        <v>2552</v>
      </c>
      <c r="AA89" s="8" t="s">
        <v>2</v>
      </c>
      <c r="AB89" s="8" t="s">
        <v>5</v>
      </c>
    </row>
    <row r="90" spans="1:28" x14ac:dyDescent="0.25">
      <c r="A90" s="8" t="s">
        <v>1900</v>
      </c>
      <c r="B90" s="8" t="s">
        <v>1897</v>
      </c>
      <c r="C90" s="59" t="str">
        <f>VLOOKUP(MID(E90,1,2),DATA!$B$2:$C$10,2,FALSE)</f>
        <v>FF10</v>
      </c>
      <c r="D90" s="8" t="str">
        <f>VLOOKUP(MID(E90,13,2),DATA!$M$2:$N$16,2,FALSE)</f>
        <v>Liquid Metal</v>
      </c>
      <c r="E90" s="66" t="s">
        <v>29</v>
      </c>
      <c r="F90" s="18" cm="1">
        <f t="array" ref="F90">SUMPRODUCT(1*('All Skus'!$C$2:$C$951=$E90),'All Skus'!$D$2:$D$951)</f>
        <v>8</v>
      </c>
      <c r="G90" s="12" t="str">
        <f>VLOOKUP(MID(E90,4,1),DATA!$F$2:$G$16,2,FALSE)</f>
        <v>20"</v>
      </c>
      <c r="H90" s="12" t="str">
        <f>VLOOKUP(MID(E90,5,3),DATA!$H$2:$I$16,2,FALSE)</f>
        <v>9.0"</v>
      </c>
      <c r="I90" s="12" t="str">
        <f t="shared" si="4"/>
        <v>25</v>
      </c>
      <c r="J90" s="12" t="str">
        <f>VLOOKUP(MID(E90,10,3),DATA!$J$2:$L$16,2,FALSE)</f>
        <v>5x112</v>
      </c>
      <c r="K90" s="12">
        <f>VLOOKUP(MID(E90,10,3),DATA!$J$2:$L$16,3,FALSE)</f>
        <v>66.56</v>
      </c>
      <c r="L90" s="8" t="str">
        <f>VLOOKUP(MID(E90,3,1),DATA!$D$2:$E$16,2,FALSE)</f>
        <v>Medium Offset</v>
      </c>
      <c r="N90" s="9" t="s">
        <v>39</v>
      </c>
      <c r="O90" s="60" t="str">
        <f>VLOOKUP(MID(P90,1,2),DATA!$B$2:$C$10,2,FALSE)</f>
        <v>FF10</v>
      </c>
      <c r="P90" s="66" t="s">
        <v>32</v>
      </c>
      <c r="Q90" s="18" cm="1">
        <f t="array" ref="Q90">SUMPRODUCT(1*('All Skus'!$C$2:$C$951=$P90),'All Skus'!$D$2:$D$951)</f>
        <v>10</v>
      </c>
      <c r="R90" s="12" t="str">
        <f>VLOOKUP(MID(P90,4,1),DATA!$F$2:$G$16,2,FALSE)</f>
        <v>20"</v>
      </c>
      <c r="S90" s="12" t="str">
        <f>VLOOKUP(MID(P90,5,3),DATA!$H$2:$I$16,2,FALSE)</f>
        <v>10.5"</v>
      </c>
      <c r="T90" s="12" t="str">
        <f t="shared" si="5"/>
        <v>35</v>
      </c>
      <c r="U90" s="12" t="str">
        <f>VLOOKUP(MID(P90,10,3),DATA!$J$2:$L$16,2,FALSE)</f>
        <v>5x112</v>
      </c>
      <c r="V90" s="12">
        <f>VLOOKUP(MID(P90,10,3),DATA!$J$2:$L$16,3,FALSE)</f>
        <v>66.56</v>
      </c>
      <c r="W90" s="8" t="str">
        <f>VLOOKUP(MID(P90,3,1),DATA!$D$2:$E$16,2,FALSE)</f>
        <v>Medium Offset</v>
      </c>
      <c r="Y90" s="9" t="s">
        <v>116</v>
      </c>
      <c r="Z90" s="68" t="s">
        <v>2552</v>
      </c>
      <c r="AA90" s="8" t="s">
        <v>2</v>
      </c>
      <c r="AB90" s="8" t="s">
        <v>5</v>
      </c>
    </row>
    <row r="91" spans="1:28" x14ac:dyDescent="0.25">
      <c r="A91" s="8" t="s">
        <v>1900</v>
      </c>
      <c r="B91" s="8" t="s">
        <v>1897</v>
      </c>
      <c r="C91" s="59" t="str">
        <f>VLOOKUP(MID(E91,1,2),DATA!$B$2:$C$10,2,FALSE)</f>
        <v>FF11</v>
      </c>
      <c r="D91" s="8" t="str">
        <f>VLOOKUP(MID(E91,13,2),DATA!$M$2:$N$16,2,FALSE)</f>
        <v>Tarmac</v>
      </c>
      <c r="E91" s="66" t="s">
        <v>378</v>
      </c>
      <c r="F91" s="18" cm="1">
        <f t="array" ref="F91">SUMPRODUCT(1*('All Skus'!$C$2:$C$951=$E91),'All Skus'!$D$2:$D$951)</f>
        <v>22</v>
      </c>
      <c r="G91" s="12" t="str">
        <f>VLOOKUP(MID(E91,4,1),DATA!$F$2:$G$16,2,FALSE)</f>
        <v>20"</v>
      </c>
      <c r="H91" s="12" t="str">
        <f>VLOOKUP(MID(E91,5,3),DATA!$H$2:$I$16,2,FALSE)</f>
        <v>9.0"</v>
      </c>
      <c r="I91" s="12" t="str">
        <f t="shared" si="4"/>
        <v>25</v>
      </c>
      <c r="J91" s="12" t="str">
        <f>VLOOKUP(MID(E91,10,3),DATA!$J$2:$L$16,2,FALSE)</f>
        <v>5x112</v>
      </c>
      <c r="K91" s="12">
        <f>VLOOKUP(MID(E91,10,3),DATA!$J$2:$L$16,3,FALSE)</f>
        <v>66.56</v>
      </c>
      <c r="L91" s="8" t="str">
        <f>VLOOKUP(MID(E91,3,1),DATA!$D$2:$E$16,2,FALSE)</f>
        <v>Medium Offset</v>
      </c>
      <c r="N91" s="9" t="s">
        <v>39</v>
      </c>
      <c r="O91" s="60" t="str">
        <f>VLOOKUP(MID(P91,1,2),DATA!$B$2:$C$10,2,FALSE)</f>
        <v>FF11</v>
      </c>
      <c r="P91" s="66" t="s">
        <v>380</v>
      </c>
      <c r="Q91" s="18" cm="1">
        <f t="array" ref="Q91">SUMPRODUCT(1*('All Skus'!$C$2:$C$951=$P91),'All Skus'!$D$2:$D$951)</f>
        <v>23</v>
      </c>
      <c r="R91" s="12" t="str">
        <f>VLOOKUP(MID(P91,4,1),DATA!$F$2:$G$16,2,FALSE)</f>
        <v>20"</v>
      </c>
      <c r="S91" s="12" t="str">
        <f>VLOOKUP(MID(P91,5,3),DATA!$H$2:$I$16,2,FALSE)</f>
        <v>10.5"</v>
      </c>
      <c r="T91" s="12" t="str">
        <f t="shared" si="5"/>
        <v>35</v>
      </c>
      <c r="U91" s="12" t="str">
        <f>VLOOKUP(MID(P91,10,3),DATA!$J$2:$L$16,2,FALSE)</f>
        <v>5x112</v>
      </c>
      <c r="V91" s="12">
        <f>VLOOKUP(MID(P91,10,3),DATA!$J$2:$L$16,3,FALSE)</f>
        <v>66.56</v>
      </c>
      <c r="W91" s="8" t="str">
        <f>VLOOKUP(MID(P91,3,1),DATA!$D$2:$E$16,2,FALSE)</f>
        <v>Medium Offset</v>
      </c>
      <c r="Y91" s="9" t="s">
        <v>116</v>
      </c>
      <c r="Z91" s="68" t="s">
        <v>2552</v>
      </c>
      <c r="AA91" s="8" t="s">
        <v>2</v>
      </c>
      <c r="AB91" s="8" t="s">
        <v>5</v>
      </c>
    </row>
    <row r="92" spans="1:28" x14ac:dyDescent="0.25">
      <c r="A92" s="8" t="s">
        <v>1900</v>
      </c>
      <c r="B92" s="8" t="s">
        <v>1897</v>
      </c>
      <c r="C92" s="59" t="str">
        <f>VLOOKUP(MID(E92,1,2),DATA!$B$2:$C$10,2,FALSE)</f>
        <v>FF11</v>
      </c>
      <c r="D92" s="8" t="str">
        <f>VLOOKUP(MID(E92,13,2),DATA!$M$2:$N$16,2,FALSE)</f>
        <v>Liquid Metal</v>
      </c>
      <c r="E92" s="66" t="s">
        <v>379</v>
      </c>
      <c r="F92" s="18" cm="1">
        <f t="array" ref="F92">SUMPRODUCT(1*('All Skus'!$C$2:$C$951=$E92),'All Skus'!$D$2:$D$951)</f>
        <v>5</v>
      </c>
      <c r="G92" s="12" t="str">
        <f>VLOOKUP(MID(E92,4,1),DATA!$F$2:$G$16,2,FALSE)</f>
        <v>20"</v>
      </c>
      <c r="H92" s="12" t="str">
        <f>VLOOKUP(MID(E92,5,3),DATA!$H$2:$I$16,2,FALSE)</f>
        <v>9.0"</v>
      </c>
      <c r="I92" s="12" t="str">
        <f t="shared" si="4"/>
        <v>25</v>
      </c>
      <c r="J92" s="12" t="str">
        <f>VLOOKUP(MID(E92,10,3),DATA!$J$2:$L$16,2,FALSE)</f>
        <v>5x112</v>
      </c>
      <c r="K92" s="12">
        <f>VLOOKUP(MID(E92,10,3),DATA!$J$2:$L$16,3,FALSE)</f>
        <v>66.56</v>
      </c>
      <c r="L92" s="8" t="str">
        <f>VLOOKUP(MID(E92,3,1),DATA!$D$2:$E$16,2,FALSE)</f>
        <v>Medium Offset</v>
      </c>
      <c r="N92" s="9" t="s">
        <v>39</v>
      </c>
      <c r="O92" s="60" t="str">
        <f>VLOOKUP(MID(P92,1,2),DATA!$B$2:$C$10,2,FALSE)</f>
        <v>FF11</v>
      </c>
      <c r="P92" s="66" t="s">
        <v>381</v>
      </c>
      <c r="Q92" s="18" cm="1">
        <f t="array" ref="Q92">SUMPRODUCT(1*('All Skus'!$C$2:$C$951=$P92),'All Skus'!$D$2:$D$951)</f>
        <v>13</v>
      </c>
      <c r="R92" s="12" t="str">
        <f>VLOOKUP(MID(P92,4,1),DATA!$F$2:$G$16,2,FALSE)</f>
        <v>20"</v>
      </c>
      <c r="S92" s="12" t="str">
        <f>VLOOKUP(MID(P92,5,3),DATA!$H$2:$I$16,2,FALSE)</f>
        <v>10.5"</v>
      </c>
      <c r="T92" s="12" t="str">
        <f t="shared" si="5"/>
        <v>35</v>
      </c>
      <c r="U92" s="12" t="str">
        <f>VLOOKUP(MID(P92,10,3),DATA!$J$2:$L$16,2,FALSE)</f>
        <v>5x112</v>
      </c>
      <c r="V92" s="12">
        <f>VLOOKUP(MID(P92,10,3),DATA!$J$2:$L$16,3,FALSE)</f>
        <v>66.56</v>
      </c>
      <c r="W92" s="8" t="str">
        <f>VLOOKUP(MID(P92,3,1),DATA!$D$2:$E$16,2,FALSE)</f>
        <v>Medium Offset</v>
      </c>
      <c r="Y92" s="9" t="s">
        <v>116</v>
      </c>
      <c r="Z92" s="68" t="s">
        <v>2552</v>
      </c>
      <c r="AA92" s="8" t="s">
        <v>2</v>
      </c>
      <c r="AB92" s="8" t="s">
        <v>5</v>
      </c>
    </row>
    <row r="93" spans="1:28" x14ac:dyDescent="0.25">
      <c r="A93" s="8" t="s">
        <v>1900</v>
      </c>
      <c r="B93" s="8" t="s">
        <v>1897</v>
      </c>
      <c r="C93" s="59" t="str">
        <f>VLOOKUP(MID(E93,1,2),DATA!$B$2:$C$10,2,FALSE)</f>
        <v>FF15</v>
      </c>
      <c r="D93" s="8" t="str">
        <f>VLOOKUP(MID(E93,13,2),DATA!$M$2:$N$16,2,FALSE)</f>
        <v>Tarmac</v>
      </c>
      <c r="E93" s="66" t="s">
        <v>1701</v>
      </c>
      <c r="F93" s="18" cm="1">
        <f t="array" ref="F93">SUMPRODUCT(1*('All Skus'!$C$2:$C$951=$E93),'All Skus'!$D$2:$D$951)</f>
        <v>24</v>
      </c>
      <c r="G93" s="12" t="str">
        <f>VLOOKUP(MID(E93,4,1),DATA!$F$2:$G$16,2,FALSE)</f>
        <v>20"</v>
      </c>
      <c r="H93" s="12" t="str">
        <f>VLOOKUP(MID(E93,5,3),DATA!$H$2:$I$16,2,FALSE)</f>
        <v>9.0"</v>
      </c>
      <c r="I93" s="12" t="str">
        <f t="shared" si="4"/>
        <v>25</v>
      </c>
      <c r="J93" s="12" t="str">
        <f>VLOOKUP(MID(E93,10,3),DATA!$J$2:$L$16,2,FALSE)</f>
        <v>5x112</v>
      </c>
      <c r="K93" s="12">
        <f>VLOOKUP(MID(E93,10,3),DATA!$J$2:$L$16,3,FALSE)</f>
        <v>66.56</v>
      </c>
      <c r="L93" s="8" t="str">
        <f>VLOOKUP(MID(E93,3,1),DATA!$D$2:$E$16,2,FALSE)</f>
        <v>Medium Offset</v>
      </c>
      <c r="M93" s="8">
        <v>23.4</v>
      </c>
      <c r="N93" s="9" t="s">
        <v>39</v>
      </c>
      <c r="O93" s="60" t="str">
        <f>VLOOKUP(MID(P93,1,2),DATA!$B$2:$C$10,2,FALSE)</f>
        <v>FF15</v>
      </c>
      <c r="P93" s="66" t="s">
        <v>250</v>
      </c>
      <c r="Q93" s="18" cm="1">
        <f t="array" ref="Q93">SUMPRODUCT(1*('All Skus'!$C$2:$C$951=$P93),'All Skus'!$D$2:$D$951)</f>
        <v>6</v>
      </c>
      <c r="R93" s="12" t="str">
        <f>VLOOKUP(MID(P93,4,1),DATA!$F$2:$G$16,2,FALSE)</f>
        <v>20"</v>
      </c>
      <c r="S93" s="12" t="str">
        <f>VLOOKUP(MID(P93,5,3),DATA!$H$2:$I$16,2,FALSE)</f>
        <v>10.5"</v>
      </c>
      <c r="T93" s="12" t="str">
        <f t="shared" si="5"/>
        <v>35</v>
      </c>
      <c r="U93" s="12" t="str">
        <f>VLOOKUP(MID(P93,10,3),DATA!$J$2:$L$16,2,FALSE)</f>
        <v>5x112</v>
      </c>
      <c r="V93" s="12">
        <f>VLOOKUP(MID(P93,10,3),DATA!$J$2:$L$16,3,FALSE)</f>
        <v>66.56</v>
      </c>
      <c r="W93" s="8" t="str">
        <f>VLOOKUP(MID(P93,3,1),DATA!$D$2:$E$16,2,FALSE)</f>
        <v>Medium Offset</v>
      </c>
      <c r="X93" s="8">
        <v>25.6</v>
      </c>
      <c r="Y93" s="9" t="s">
        <v>116</v>
      </c>
      <c r="Z93" s="68" t="s">
        <v>2552</v>
      </c>
      <c r="AA93" s="8" t="s">
        <v>2</v>
      </c>
      <c r="AB93" s="8" t="s">
        <v>5</v>
      </c>
    </row>
    <row r="94" spans="1:28" x14ac:dyDescent="0.25">
      <c r="A94" s="8" t="s">
        <v>1898</v>
      </c>
      <c r="B94" s="8" t="s">
        <v>1897</v>
      </c>
      <c r="C94" s="59" t="str">
        <f>VLOOKUP(MID(E94,1,2),DATA!$B$2:$C$10,2,FALSE)</f>
        <v>FF01</v>
      </c>
      <c r="D94" s="8" t="str">
        <f>VLOOKUP(MID(E94,13,2),DATA!$M$2:$N$16,2,FALSE)</f>
        <v>Tarmac</v>
      </c>
      <c r="E94" s="66" t="s">
        <v>157</v>
      </c>
      <c r="F94" s="18" cm="1">
        <f t="array" ref="F94">SUMPRODUCT(1*('All Skus'!$C$2:$C$951=$E94),'All Skus'!$D$2:$D$951)</f>
        <v>19</v>
      </c>
      <c r="G94" s="12" t="str">
        <f>VLOOKUP(MID(E94,4,1),DATA!$F$2:$G$16,2,FALSE)</f>
        <v>20"</v>
      </c>
      <c r="H94" s="12" t="str">
        <f>VLOOKUP(MID(E94,5,3),DATA!$H$2:$I$16,2,FALSE)</f>
        <v>9.0"</v>
      </c>
      <c r="I94" s="12" t="str">
        <f t="shared" si="4"/>
        <v>35</v>
      </c>
      <c r="J94" s="12" t="str">
        <f>VLOOKUP(MID(E94,10,3),DATA!$J$2:$L$16,2,FALSE)</f>
        <v>5x112</v>
      </c>
      <c r="K94" s="12">
        <f>VLOOKUP(MID(E94,10,3),DATA!$J$2:$L$16,3,FALSE)</f>
        <v>66.56</v>
      </c>
      <c r="L94" s="8" t="str">
        <f>VLOOKUP(MID(E94,3,1),DATA!$D$2:$E$16,2,FALSE)</f>
        <v>High Offset</v>
      </c>
      <c r="M94" s="8">
        <v>25.8</v>
      </c>
      <c r="N94" s="9" t="s">
        <v>39</v>
      </c>
      <c r="O94" s="60" t="str">
        <f>VLOOKUP(MID(P94,1,2),DATA!$B$2:$C$10,2,FALSE)</f>
        <v>FF01</v>
      </c>
      <c r="P94" s="66" t="s">
        <v>155</v>
      </c>
      <c r="Q94" s="18" cm="1">
        <f t="array" ref="Q94">SUMPRODUCT(1*('All Skus'!$C$2:$C$951=$P94),'All Skus'!$D$2:$D$951)</f>
        <v>1</v>
      </c>
      <c r="R94" s="12" t="str">
        <f>VLOOKUP(MID(P94,4,1),DATA!$F$2:$G$16,2,FALSE)</f>
        <v>20"</v>
      </c>
      <c r="S94" s="12" t="str">
        <f>VLOOKUP(MID(P94,5,3),DATA!$H$2:$I$16,2,FALSE)</f>
        <v>10.5"</v>
      </c>
      <c r="T94" s="12" t="str">
        <f t="shared" si="5"/>
        <v>35</v>
      </c>
      <c r="U94" s="12" t="str">
        <f>VLOOKUP(MID(P94,10,3),DATA!$J$2:$L$16,2,FALSE)</f>
        <v>5x112</v>
      </c>
      <c r="V94" s="12">
        <f>VLOOKUP(MID(P94,10,3),DATA!$J$2:$L$16,3,FALSE)</f>
        <v>66.56</v>
      </c>
      <c r="W94" s="8" t="str">
        <f>VLOOKUP(MID(P94,3,1),DATA!$D$2:$E$16,2,FALSE)</f>
        <v>Medium Offset</v>
      </c>
      <c r="X94" s="8">
        <v>28</v>
      </c>
      <c r="Y94" s="9" t="s">
        <v>116</v>
      </c>
      <c r="Z94" s="8" t="s">
        <v>2587</v>
      </c>
      <c r="AA94" s="8" t="s">
        <v>2</v>
      </c>
      <c r="AB94" s="8" t="s">
        <v>5</v>
      </c>
    </row>
    <row r="95" spans="1:28" x14ac:dyDescent="0.25">
      <c r="A95" s="8" t="s">
        <v>1898</v>
      </c>
      <c r="B95" s="8" t="s">
        <v>1897</v>
      </c>
      <c r="C95" s="59" t="str">
        <f>VLOOKUP(MID(E95,1,2),DATA!$B$2:$C$10,2,FALSE)</f>
        <v>FF01</v>
      </c>
      <c r="D95" s="8" t="str">
        <f>VLOOKUP(MID(E95,13,2),DATA!$M$2:$N$16,2,FALSE)</f>
        <v>Liquid Silver</v>
      </c>
      <c r="E95" s="66" t="s">
        <v>158</v>
      </c>
      <c r="F95" s="18" cm="1">
        <f t="array" ref="F95">SUMPRODUCT(1*('All Skus'!$C$2:$C$951=$E95),'All Skus'!$D$2:$D$951)</f>
        <v>0</v>
      </c>
      <c r="G95" s="12" t="str">
        <f>VLOOKUP(MID(E95,4,1),DATA!$F$2:$G$16,2,FALSE)</f>
        <v>20"</v>
      </c>
      <c r="H95" s="12" t="str">
        <f>VLOOKUP(MID(E95,5,3),DATA!$H$2:$I$16,2,FALSE)</f>
        <v>9.0"</v>
      </c>
      <c r="I95" s="12" t="str">
        <f t="shared" si="4"/>
        <v>35</v>
      </c>
      <c r="J95" s="12" t="str">
        <f>VLOOKUP(MID(E95,10,3),DATA!$J$2:$L$16,2,FALSE)</f>
        <v>5x112</v>
      </c>
      <c r="K95" s="12">
        <f>VLOOKUP(MID(E95,10,3),DATA!$J$2:$L$16,3,FALSE)</f>
        <v>66.56</v>
      </c>
      <c r="L95" s="8" t="str">
        <f>VLOOKUP(MID(E95,3,1),DATA!$D$2:$E$16,2,FALSE)</f>
        <v>High Offset</v>
      </c>
      <c r="M95" s="8">
        <v>25.8</v>
      </c>
      <c r="N95" s="9" t="s">
        <v>39</v>
      </c>
      <c r="O95" s="60" t="str">
        <f>VLOOKUP(MID(P95,1,2),DATA!$B$2:$C$10,2,FALSE)</f>
        <v>FF01</v>
      </c>
      <c r="P95" s="66" t="s">
        <v>156</v>
      </c>
      <c r="Q95" s="18" cm="1">
        <f t="array" ref="Q95">SUMPRODUCT(1*('All Skus'!$C$2:$C$951=$P95),'All Skus'!$D$2:$D$951)</f>
        <v>26</v>
      </c>
      <c r="R95" s="12" t="str">
        <f>VLOOKUP(MID(P95,4,1),DATA!$F$2:$G$16,2,FALSE)</f>
        <v>20"</v>
      </c>
      <c r="S95" s="12" t="str">
        <f>VLOOKUP(MID(P95,5,3),DATA!$H$2:$I$16,2,FALSE)</f>
        <v>10.5"</v>
      </c>
      <c r="T95" s="12" t="str">
        <f t="shared" si="5"/>
        <v>35</v>
      </c>
      <c r="U95" s="12" t="str">
        <f>VLOOKUP(MID(P95,10,3),DATA!$J$2:$L$16,2,FALSE)</f>
        <v>5x112</v>
      </c>
      <c r="V95" s="12">
        <f>VLOOKUP(MID(P95,10,3),DATA!$J$2:$L$16,3,FALSE)</f>
        <v>66.56</v>
      </c>
      <c r="W95" s="8" t="str">
        <f>VLOOKUP(MID(P95,3,1),DATA!$D$2:$E$16,2,FALSE)</f>
        <v>Medium Offset</v>
      </c>
      <c r="X95" s="8">
        <v>28</v>
      </c>
      <c r="Y95" s="9" t="s">
        <v>116</v>
      </c>
      <c r="Z95" s="68" t="s">
        <v>2587</v>
      </c>
      <c r="AB95" s="8" t="s">
        <v>5</v>
      </c>
    </row>
    <row r="96" spans="1:28" x14ac:dyDescent="0.25">
      <c r="A96" s="8" t="s">
        <v>1898</v>
      </c>
      <c r="B96" s="8" t="s">
        <v>1897</v>
      </c>
      <c r="C96" s="59" t="str">
        <f>VLOOKUP(MID(E96,1,2),DATA!$B$2:$C$10,2,FALSE)</f>
        <v>FF04</v>
      </c>
      <c r="D96" s="8" t="str">
        <f>VLOOKUP(MID(E96,13,2),DATA!$M$2:$N$16,2,FALSE)</f>
        <v>Tarmac</v>
      </c>
      <c r="E96" s="66" t="s">
        <v>305</v>
      </c>
      <c r="F96" s="18" cm="1">
        <f t="array" ref="F96">SUMPRODUCT(1*('All Skus'!$C$2:$C$951=$E96),'All Skus'!$D$2:$D$951)</f>
        <v>2</v>
      </c>
      <c r="G96" s="12" t="str">
        <f>VLOOKUP(MID(E96,4,1),DATA!$F$2:$G$16,2,FALSE)</f>
        <v>20"</v>
      </c>
      <c r="H96" s="12" t="str">
        <f>VLOOKUP(MID(E96,5,3),DATA!$H$2:$I$16,2,FALSE)</f>
        <v>9.0"</v>
      </c>
      <c r="I96" s="12" t="str">
        <f t="shared" si="4"/>
        <v>35</v>
      </c>
      <c r="J96" s="12" t="str">
        <f>VLOOKUP(MID(E96,10,3),DATA!$J$2:$L$16,2,FALSE)</f>
        <v>5x112</v>
      </c>
      <c r="K96" s="12">
        <f>VLOOKUP(MID(E96,10,3),DATA!$J$2:$L$16,3,FALSE)</f>
        <v>66.56</v>
      </c>
      <c r="L96" s="8" t="str">
        <f>VLOOKUP(MID(E96,3,1),DATA!$D$2:$E$16,2,FALSE)</f>
        <v>High Offset</v>
      </c>
      <c r="M96" s="8">
        <v>24.8</v>
      </c>
      <c r="N96" s="9" t="s">
        <v>39</v>
      </c>
      <c r="O96" s="60" t="str">
        <f>VLOOKUP(MID(P96,1,2),DATA!$B$2:$C$10,2,FALSE)</f>
        <v>FF04</v>
      </c>
      <c r="P96" s="66" t="s">
        <v>301</v>
      </c>
      <c r="Q96" s="18" cm="1">
        <f t="array" ref="Q96">SUMPRODUCT(1*('All Skus'!$C$2:$C$951=$P96),'All Skus'!$D$2:$D$951)</f>
        <v>28</v>
      </c>
      <c r="R96" s="12" t="str">
        <f>VLOOKUP(MID(P96,4,1),DATA!$F$2:$G$16,2,FALSE)</f>
        <v>20"</v>
      </c>
      <c r="S96" s="12" t="str">
        <f>VLOOKUP(MID(P96,5,3),DATA!$H$2:$I$16,2,FALSE)</f>
        <v>10.5"</v>
      </c>
      <c r="T96" s="12" t="str">
        <f t="shared" si="5"/>
        <v>35</v>
      </c>
      <c r="U96" s="12" t="str">
        <f>VLOOKUP(MID(P96,10,3),DATA!$J$2:$L$16,2,FALSE)</f>
        <v>5x112</v>
      </c>
      <c r="V96" s="12">
        <f>VLOOKUP(MID(P96,10,3),DATA!$J$2:$L$16,3,FALSE)</f>
        <v>66.56</v>
      </c>
      <c r="W96" s="8" t="str">
        <f>VLOOKUP(MID(P96,3,1),DATA!$D$2:$E$16,2,FALSE)</f>
        <v>Medium Offset</v>
      </c>
      <c r="Y96" s="9" t="s">
        <v>116</v>
      </c>
      <c r="Z96" s="68" t="s">
        <v>2587</v>
      </c>
      <c r="AA96" s="8" t="s">
        <v>2</v>
      </c>
      <c r="AB96" s="8" t="s">
        <v>5</v>
      </c>
    </row>
    <row r="97" spans="1:28" x14ac:dyDescent="0.25">
      <c r="A97" s="8" t="s">
        <v>1898</v>
      </c>
      <c r="B97" s="8" t="s">
        <v>1897</v>
      </c>
      <c r="C97" s="59" t="str">
        <f>VLOOKUP(MID(E97,1,2),DATA!$B$2:$C$10,2,FALSE)</f>
        <v>FF04</v>
      </c>
      <c r="D97" s="8" t="str">
        <f>VLOOKUP(MID(E97,13,2),DATA!$M$2:$N$16,2,FALSE)</f>
        <v>Liquid Metal</v>
      </c>
      <c r="E97" s="66" t="s">
        <v>306</v>
      </c>
      <c r="F97" s="18" cm="1">
        <f t="array" ref="F97">SUMPRODUCT(1*('All Skus'!$C$2:$C$951=$E97),'All Skus'!$D$2:$D$951)</f>
        <v>1</v>
      </c>
      <c r="G97" s="12" t="str">
        <f>VLOOKUP(MID(E97,4,1),DATA!$F$2:$G$16,2,FALSE)</f>
        <v>20"</v>
      </c>
      <c r="H97" s="12" t="str">
        <f>VLOOKUP(MID(E97,5,3),DATA!$H$2:$I$16,2,FALSE)</f>
        <v>9.0"</v>
      </c>
      <c r="I97" s="12" t="str">
        <f t="shared" si="4"/>
        <v>35</v>
      </c>
      <c r="J97" s="12" t="str">
        <f>VLOOKUP(MID(E97,10,3),DATA!$J$2:$L$16,2,FALSE)</f>
        <v>5x112</v>
      </c>
      <c r="K97" s="12">
        <f>VLOOKUP(MID(E97,10,3),DATA!$J$2:$L$16,3,FALSE)</f>
        <v>66.56</v>
      </c>
      <c r="L97" s="8" t="str">
        <f>VLOOKUP(MID(E97,3,1),DATA!$D$2:$E$16,2,FALSE)</f>
        <v>High Offset</v>
      </c>
      <c r="M97" s="8">
        <v>24.8</v>
      </c>
      <c r="N97" s="9" t="s">
        <v>39</v>
      </c>
      <c r="O97" s="60" t="str">
        <f>VLOOKUP(MID(P97,1,2),DATA!$B$2:$C$10,2,FALSE)</f>
        <v>FF04</v>
      </c>
      <c r="P97" s="66" t="s">
        <v>302</v>
      </c>
      <c r="Q97" s="18" cm="1">
        <f t="array" ref="Q97">SUMPRODUCT(1*('All Skus'!$C$2:$C$951=$P97),'All Skus'!$D$2:$D$951)</f>
        <v>1</v>
      </c>
      <c r="R97" s="12" t="str">
        <f>VLOOKUP(MID(P97,4,1),DATA!$F$2:$G$16,2,FALSE)</f>
        <v>20"</v>
      </c>
      <c r="S97" s="12" t="str">
        <f>VLOOKUP(MID(P97,5,3),DATA!$H$2:$I$16,2,FALSE)</f>
        <v>10.5"</v>
      </c>
      <c r="T97" s="12" t="str">
        <f t="shared" si="5"/>
        <v>35</v>
      </c>
      <c r="U97" s="12" t="str">
        <f>VLOOKUP(MID(P97,10,3),DATA!$J$2:$L$16,2,FALSE)</f>
        <v>5x112</v>
      </c>
      <c r="V97" s="12">
        <f>VLOOKUP(MID(P97,10,3),DATA!$J$2:$L$16,3,FALSE)</f>
        <v>66.56</v>
      </c>
      <c r="W97" s="8" t="str">
        <f>VLOOKUP(MID(P97,3,1),DATA!$D$2:$E$16,2,FALSE)</f>
        <v>Medium Offset</v>
      </c>
      <c r="Y97" s="9" t="s">
        <v>116</v>
      </c>
      <c r="Z97" s="68" t="s">
        <v>2587</v>
      </c>
      <c r="AB97" s="8" t="s">
        <v>5</v>
      </c>
    </row>
    <row r="98" spans="1:28" s="68" customFormat="1" x14ac:dyDescent="0.25">
      <c r="A98" s="68" t="s">
        <v>1898</v>
      </c>
      <c r="B98" s="68" t="s">
        <v>1897</v>
      </c>
      <c r="C98" s="59" t="str">
        <f>VLOOKUP(MID(E98,1,2),DATA!$B$2:$C$10,2,FALSE)</f>
        <v>FF10</v>
      </c>
      <c r="D98" s="68" t="str">
        <f>VLOOKUP(MID(E98,13,2),DATA!$M$2:$N$16,2,FALSE)</f>
        <v>Tarmac</v>
      </c>
      <c r="E98" s="66" t="s">
        <v>37</v>
      </c>
      <c r="F98" s="18" cm="1">
        <f t="array" ref="F98">SUMPRODUCT(1*('All Skus'!$C$2:$C$951=$E98),'All Skus'!$D$2:$D$951)</f>
        <v>11</v>
      </c>
      <c r="G98" s="12" t="str">
        <f>VLOOKUP(MID(E98,4,1),DATA!$F$2:$G$16,2,FALSE)</f>
        <v>20"</v>
      </c>
      <c r="H98" s="12" t="str">
        <f>VLOOKUP(MID(E98,5,3),DATA!$H$2:$I$16,2,FALSE)</f>
        <v>9.0"</v>
      </c>
      <c r="I98" s="12" t="str">
        <f t="shared" ref="I98:I102" si="6">MID(E98,8,2)</f>
        <v>35</v>
      </c>
      <c r="J98" s="12" t="str">
        <f>VLOOKUP(MID(E98,10,3),DATA!$J$2:$L$16,2,FALSE)</f>
        <v>5x112</v>
      </c>
      <c r="K98" s="12">
        <f>VLOOKUP(MID(E98,10,3),DATA!$J$2:$L$16,3,FALSE)</f>
        <v>66.56</v>
      </c>
      <c r="L98" s="68" t="str">
        <f>VLOOKUP(MID(E98,3,1),DATA!$D$2:$E$16,2,FALSE)</f>
        <v>High Offset</v>
      </c>
      <c r="N98" s="9" t="s">
        <v>39</v>
      </c>
      <c r="O98" s="60" t="str">
        <f>VLOOKUP(MID(P98,1,2),DATA!$B$2:$C$10,2,FALSE)</f>
        <v>FF10</v>
      </c>
      <c r="P98" s="66" t="s">
        <v>31</v>
      </c>
      <c r="Q98" s="18" cm="1">
        <f t="array" ref="Q98">SUMPRODUCT(1*('All Skus'!$C$2:$C$951=$P98),'All Skus'!$D$2:$D$951)</f>
        <v>68</v>
      </c>
      <c r="R98" s="12" t="str">
        <f>VLOOKUP(MID(P98,4,1),DATA!$F$2:$G$16,2,FALSE)</f>
        <v>20"</v>
      </c>
      <c r="S98" s="12" t="str">
        <f>VLOOKUP(MID(P98,5,3),DATA!$H$2:$I$16,2,FALSE)</f>
        <v>10.5"</v>
      </c>
      <c r="T98" s="12" t="str">
        <f t="shared" ref="T98:T102" si="7">MID(P98,8,2)</f>
        <v>35</v>
      </c>
      <c r="U98" s="12" t="str">
        <f>VLOOKUP(MID(P98,10,3),DATA!$J$2:$L$16,2,FALSE)</f>
        <v>5x112</v>
      </c>
      <c r="V98" s="12">
        <f>VLOOKUP(MID(P98,10,3),DATA!$J$2:$L$16,3,FALSE)</f>
        <v>66.56</v>
      </c>
      <c r="W98" s="68" t="str">
        <f>VLOOKUP(MID(P98,3,1),DATA!$D$2:$E$16,2,FALSE)</f>
        <v>Medium Offset</v>
      </c>
      <c r="Y98" s="9" t="s">
        <v>116</v>
      </c>
      <c r="Z98" s="68" t="s">
        <v>2587</v>
      </c>
    </row>
    <row r="99" spans="1:28" s="68" customFormat="1" x14ac:dyDescent="0.25">
      <c r="A99" s="68" t="s">
        <v>1898</v>
      </c>
      <c r="B99" s="68" t="s">
        <v>1897</v>
      </c>
      <c r="C99" s="59" t="str">
        <f>VLOOKUP(MID(E99,1,2),DATA!$B$2:$C$10,2,FALSE)</f>
        <v>FF10</v>
      </c>
      <c r="D99" s="68" t="str">
        <f>VLOOKUP(MID(E99,13,2),DATA!$M$2:$N$16,2,FALSE)</f>
        <v>Liquid Metal</v>
      </c>
      <c r="E99" s="66" t="s">
        <v>38</v>
      </c>
      <c r="F99" s="18" cm="1">
        <f t="array" ref="F99">SUMPRODUCT(1*('All Skus'!$C$2:$C$951=$E99),'All Skus'!$D$2:$D$951)</f>
        <v>11</v>
      </c>
      <c r="G99" s="12" t="str">
        <f>VLOOKUP(MID(E99,4,1),DATA!$F$2:$G$16,2,FALSE)</f>
        <v>20"</v>
      </c>
      <c r="H99" s="12" t="str">
        <f>VLOOKUP(MID(E99,5,3),DATA!$H$2:$I$16,2,FALSE)</f>
        <v>9.0"</v>
      </c>
      <c r="I99" s="12" t="str">
        <f t="shared" si="6"/>
        <v>35</v>
      </c>
      <c r="J99" s="12" t="str">
        <f>VLOOKUP(MID(E99,10,3),DATA!$J$2:$L$16,2,FALSE)</f>
        <v>5x112</v>
      </c>
      <c r="K99" s="12">
        <f>VLOOKUP(MID(E99,10,3),DATA!$J$2:$L$16,3,FALSE)</f>
        <v>66.56</v>
      </c>
      <c r="L99" s="68" t="str">
        <f>VLOOKUP(MID(E99,3,1),DATA!$D$2:$E$16,2,FALSE)</f>
        <v>High Offset</v>
      </c>
      <c r="N99" s="9" t="s">
        <v>39</v>
      </c>
      <c r="O99" s="60" t="str">
        <f>VLOOKUP(MID(P99,1,2),DATA!$B$2:$C$10,2,FALSE)</f>
        <v>FF10</v>
      </c>
      <c r="P99" s="66" t="s">
        <v>32</v>
      </c>
      <c r="Q99" s="18" cm="1">
        <f t="array" ref="Q99">SUMPRODUCT(1*('All Skus'!$C$2:$C$951=$P99),'All Skus'!$D$2:$D$951)</f>
        <v>10</v>
      </c>
      <c r="R99" s="12" t="str">
        <f>VLOOKUP(MID(P99,4,1),DATA!$F$2:$G$16,2,FALSE)</f>
        <v>20"</v>
      </c>
      <c r="S99" s="12" t="str">
        <f>VLOOKUP(MID(P99,5,3),DATA!$H$2:$I$16,2,FALSE)</f>
        <v>10.5"</v>
      </c>
      <c r="T99" s="12" t="str">
        <f t="shared" si="7"/>
        <v>35</v>
      </c>
      <c r="U99" s="12" t="str">
        <f>VLOOKUP(MID(P99,10,3),DATA!$J$2:$L$16,2,FALSE)</f>
        <v>5x112</v>
      </c>
      <c r="V99" s="12">
        <f>VLOOKUP(MID(P99,10,3),DATA!$J$2:$L$16,3,FALSE)</f>
        <v>66.56</v>
      </c>
      <c r="W99" s="68" t="str">
        <f>VLOOKUP(MID(P99,3,1),DATA!$D$2:$E$16,2,FALSE)</f>
        <v>Medium Offset</v>
      </c>
      <c r="Y99" s="9" t="s">
        <v>116</v>
      </c>
      <c r="Z99" s="68" t="s">
        <v>2587</v>
      </c>
    </row>
    <row r="100" spans="1:28" s="68" customFormat="1" x14ac:dyDescent="0.25">
      <c r="A100" s="68" t="s">
        <v>1898</v>
      </c>
      <c r="B100" s="68" t="s">
        <v>1897</v>
      </c>
      <c r="C100" s="59" t="str">
        <f>VLOOKUP(MID(E100,1,2),DATA!$B$2:$C$10,2,FALSE)</f>
        <v>FF11</v>
      </c>
      <c r="D100" s="68" t="str">
        <f>VLOOKUP(MID(E100,13,2),DATA!$M$2:$N$16,2,FALSE)</f>
        <v>Tarmac</v>
      </c>
      <c r="E100" s="66" t="s">
        <v>382</v>
      </c>
      <c r="F100" s="18" cm="1">
        <f t="array" ref="F100">SUMPRODUCT(1*('All Skus'!$C$2:$C$951=$E100),'All Skus'!$D$2:$D$951)</f>
        <v>0</v>
      </c>
      <c r="G100" s="12" t="str">
        <f>VLOOKUP(MID(E100,4,1),DATA!$F$2:$G$16,2,FALSE)</f>
        <v>20"</v>
      </c>
      <c r="H100" s="12" t="str">
        <f>VLOOKUP(MID(E100,5,3),DATA!$H$2:$I$16,2,FALSE)</f>
        <v>9.0"</v>
      </c>
      <c r="I100" s="12" t="str">
        <f t="shared" si="6"/>
        <v>35</v>
      </c>
      <c r="J100" s="12" t="str">
        <f>VLOOKUP(MID(E100,10,3),DATA!$J$2:$L$16,2,FALSE)</f>
        <v>5x112</v>
      </c>
      <c r="K100" s="12">
        <f>VLOOKUP(MID(E100,10,3),DATA!$J$2:$L$16,3,FALSE)</f>
        <v>66.56</v>
      </c>
      <c r="L100" s="68" t="str">
        <f>VLOOKUP(MID(E100,3,1),DATA!$D$2:$E$16,2,FALSE)</f>
        <v>High Offset</v>
      </c>
      <c r="N100" s="9" t="s">
        <v>39</v>
      </c>
      <c r="O100" s="60" t="str">
        <f>VLOOKUP(MID(P100,1,2),DATA!$B$2:$C$10,2,FALSE)</f>
        <v>FF11</v>
      </c>
      <c r="P100" s="66" t="s">
        <v>380</v>
      </c>
      <c r="Q100" s="18" cm="1">
        <f t="array" ref="Q100">SUMPRODUCT(1*('All Skus'!$C$2:$C$951=$P100),'All Skus'!$D$2:$D$951)</f>
        <v>23</v>
      </c>
      <c r="R100" s="12" t="str">
        <f>VLOOKUP(MID(P100,4,1),DATA!$F$2:$G$16,2,FALSE)</f>
        <v>20"</v>
      </c>
      <c r="S100" s="12" t="str">
        <f>VLOOKUP(MID(P100,5,3),DATA!$H$2:$I$16,2,FALSE)</f>
        <v>10.5"</v>
      </c>
      <c r="T100" s="12" t="str">
        <f t="shared" si="7"/>
        <v>35</v>
      </c>
      <c r="U100" s="12" t="str">
        <f>VLOOKUP(MID(P100,10,3),DATA!$J$2:$L$16,2,FALSE)</f>
        <v>5x112</v>
      </c>
      <c r="V100" s="12">
        <f>VLOOKUP(MID(P100,10,3),DATA!$J$2:$L$16,3,FALSE)</f>
        <v>66.56</v>
      </c>
      <c r="W100" s="68" t="str">
        <f>VLOOKUP(MID(P100,3,1),DATA!$D$2:$E$16,2,FALSE)</f>
        <v>Medium Offset</v>
      </c>
      <c r="Y100" s="9" t="s">
        <v>116</v>
      </c>
      <c r="Z100" s="68" t="s">
        <v>2587</v>
      </c>
    </row>
    <row r="101" spans="1:28" s="68" customFormat="1" x14ac:dyDescent="0.25">
      <c r="A101" s="68" t="s">
        <v>1898</v>
      </c>
      <c r="B101" s="68" t="s">
        <v>1897</v>
      </c>
      <c r="C101" s="59" t="str">
        <f>VLOOKUP(MID(E101,1,2),DATA!$B$2:$C$10,2,FALSE)</f>
        <v>FF11</v>
      </c>
      <c r="D101" s="68" t="str">
        <f>VLOOKUP(MID(E101,13,2),DATA!$M$2:$N$16,2,FALSE)</f>
        <v>Liquid Metal</v>
      </c>
      <c r="E101" s="66" t="s">
        <v>383</v>
      </c>
      <c r="F101" s="18" cm="1">
        <f t="array" ref="F101">SUMPRODUCT(1*('All Skus'!$C$2:$C$951=$E101),'All Skus'!$D$2:$D$951)</f>
        <v>27</v>
      </c>
      <c r="G101" s="12" t="str">
        <f>VLOOKUP(MID(E101,4,1),DATA!$F$2:$G$16,2,FALSE)</f>
        <v>20"</v>
      </c>
      <c r="H101" s="12" t="str">
        <f>VLOOKUP(MID(E101,5,3),DATA!$H$2:$I$16,2,FALSE)</f>
        <v>9.0"</v>
      </c>
      <c r="I101" s="12" t="str">
        <f t="shared" si="6"/>
        <v>35</v>
      </c>
      <c r="J101" s="12" t="str">
        <f>VLOOKUP(MID(E101,10,3),DATA!$J$2:$L$16,2,FALSE)</f>
        <v>5x112</v>
      </c>
      <c r="K101" s="12">
        <f>VLOOKUP(MID(E101,10,3),DATA!$J$2:$L$16,3,FALSE)</f>
        <v>66.56</v>
      </c>
      <c r="L101" s="68" t="str">
        <f>VLOOKUP(MID(E101,3,1),DATA!$D$2:$E$16,2,FALSE)</f>
        <v>High Offset</v>
      </c>
      <c r="N101" s="9" t="s">
        <v>39</v>
      </c>
      <c r="O101" s="60" t="str">
        <f>VLOOKUP(MID(P101,1,2),DATA!$B$2:$C$10,2,FALSE)</f>
        <v>FF11</v>
      </c>
      <c r="P101" s="66" t="s">
        <v>381</v>
      </c>
      <c r="Q101" s="18" cm="1">
        <f t="array" ref="Q101">SUMPRODUCT(1*('All Skus'!$C$2:$C$951=$P101),'All Skus'!$D$2:$D$951)</f>
        <v>13</v>
      </c>
      <c r="R101" s="12" t="str">
        <f>VLOOKUP(MID(P101,4,1),DATA!$F$2:$G$16,2,FALSE)</f>
        <v>20"</v>
      </c>
      <c r="S101" s="12" t="str">
        <f>VLOOKUP(MID(P101,5,3),DATA!$H$2:$I$16,2,FALSE)</f>
        <v>10.5"</v>
      </c>
      <c r="T101" s="12" t="str">
        <f t="shared" si="7"/>
        <v>35</v>
      </c>
      <c r="U101" s="12" t="str">
        <f>VLOOKUP(MID(P101,10,3),DATA!$J$2:$L$16,2,FALSE)</f>
        <v>5x112</v>
      </c>
      <c r="V101" s="12">
        <f>VLOOKUP(MID(P101,10,3),DATA!$J$2:$L$16,3,FALSE)</f>
        <v>66.56</v>
      </c>
      <c r="W101" s="68" t="str">
        <f>VLOOKUP(MID(P101,3,1),DATA!$D$2:$E$16,2,FALSE)</f>
        <v>Medium Offset</v>
      </c>
      <c r="Y101" s="9" t="s">
        <v>116</v>
      </c>
      <c r="Z101" s="68" t="s">
        <v>2587</v>
      </c>
    </row>
    <row r="102" spans="1:28" s="68" customFormat="1" x14ac:dyDescent="0.25">
      <c r="A102" s="68" t="s">
        <v>1898</v>
      </c>
      <c r="B102" s="68" t="s">
        <v>1897</v>
      </c>
      <c r="C102" s="59" t="str">
        <f>VLOOKUP(MID(E102,1,2),DATA!$B$2:$C$10,2,FALSE)</f>
        <v>FF15</v>
      </c>
      <c r="D102" s="68" t="str">
        <f>VLOOKUP(MID(E102,13,2),DATA!$M$2:$N$16,2,FALSE)</f>
        <v>Tarmac</v>
      </c>
      <c r="E102" s="66" t="s">
        <v>253</v>
      </c>
      <c r="F102" s="18" cm="1">
        <f t="array" ref="F102">SUMPRODUCT(1*('All Skus'!$C$2:$C$951=$E102),'All Skus'!$D$2:$D$951)</f>
        <v>0</v>
      </c>
      <c r="G102" s="12" t="str">
        <f>VLOOKUP(MID(E102,4,1),DATA!$F$2:$G$16,2,FALSE)</f>
        <v>20"</v>
      </c>
      <c r="H102" s="12" t="str">
        <f>VLOOKUP(MID(E102,5,3),DATA!$H$2:$I$16,2,FALSE)</f>
        <v>9.0"</v>
      </c>
      <c r="I102" s="12" t="str">
        <f t="shared" si="6"/>
        <v>35</v>
      </c>
      <c r="J102" s="12" t="str">
        <f>VLOOKUP(MID(E102,10,3),DATA!$J$2:$L$16,2,FALSE)</f>
        <v>5x112</v>
      </c>
      <c r="K102" s="12">
        <f>VLOOKUP(MID(E102,10,3),DATA!$J$2:$L$16,3,FALSE)</f>
        <v>66.56</v>
      </c>
      <c r="L102" s="68" t="str">
        <f>VLOOKUP(MID(E102,3,1),DATA!$D$2:$E$16,2,FALSE)</f>
        <v>High Offset</v>
      </c>
      <c r="N102" s="9" t="s">
        <v>39</v>
      </c>
      <c r="O102" s="60" t="str">
        <f>VLOOKUP(MID(P102,1,2),DATA!$B$2:$C$10,2,FALSE)</f>
        <v>FF15</v>
      </c>
      <c r="P102" s="66" t="s">
        <v>250</v>
      </c>
      <c r="Q102" s="18" cm="1">
        <f t="array" ref="Q102">SUMPRODUCT(1*('All Skus'!$C$2:$C$951=$P102),'All Skus'!$D$2:$D$951)</f>
        <v>6</v>
      </c>
      <c r="R102" s="12" t="str">
        <f>VLOOKUP(MID(P102,4,1),DATA!$F$2:$G$16,2,FALSE)</f>
        <v>20"</v>
      </c>
      <c r="S102" s="12" t="str">
        <f>VLOOKUP(MID(P102,5,3),DATA!$H$2:$I$16,2,FALSE)</f>
        <v>10.5"</v>
      </c>
      <c r="T102" s="12" t="str">
        <f t="shared" si="7"/>
        <v>35</v>
      </c>
      <c r="U102" s="12" t="str">
        <f>VLOOKUP(MID(P102,10,3),DATA!$J$2:$L$16,2,FALSE)</f>
        <v>5x112</v>
      </c>
      <c r="V102" s="12">
        <f>VLOOKUP(MID(P102,10,3),DATA!$J$2:$L$16,3,FALSE)</f>
        <v>66.56</v>
      </c>
      <c r="W102" s="68" t="str">
        <f>VLOOKUP(MID(P102,3,1),DATA!$D$2:$E$16,2,FALSE)</f>
        <v>Medium Offset</v>
      </c>
      <c r="Y102" s="9" t="s">
        <v>116</v>
      </c>
      <c r="Z102" s="68" t="s">
        <v>2587</v>
      </c>
    </row>
    <row r="103" spans="1:28" x14ac:dyDescent="0.25">
      <c r="A103" s="8" t="s">
        <v>1891</v>
      </c>
      <c r="B103" s="8" t="s">
        <v>1884</v>
      </c>
      <c r="C103" s="59" t="str">
        <f>VLOOKUP(MID(E103,1,2),DATA!$B$2:$C$10,2,FALSE)</f>
        <v>FF04</v>
      </c>
      <c r="D103" s="8" t="str">
        <f>VLOOKUP(MID(E103,13,2),DATA!$M$2:$N$16,2,FALSE)</f>
        <v>Tarmac</v>
      </c>
      <c r="E103" s="66" t="s">
        <v>303</v>
      </c>
      <c r="F103" s="18" cm="1">
        <f t="array" ref="F103">SUMPRODUCT(1*('All Skus'!$C$2:$C$951=$E103),'All Skus'!$D$2:$D$951)</f>
        <v>7</v>
      </c>
      <c r="G103" s="12" t="str">
        <f>VLOOKUP(MID(E103,4,1),DATA!$F$2:$G$16,2,FALSE)</f>
        <v>20"</v>
      </c>
      <c r="H103" s="12" t="str">
        <f>VLOOKUP(MID(E103,5,3),DATA!$H$2:$I$16,2,FALSE)</f>
        <v>9.0"</v>
      </c>
      <c r="I103" s="12" t="str">
        <f t="shared" si="4"/>
        <v>25</v>
      </c>
      <c r="J103" s="12" t="str">
        <f>VLOOKUP(MID(E103,10,3),DATA!$J$2:$L$16,2,FALSE)</f>
        <v>5x112</v>
      </c>
      <c r="K103" s="12">
        <f>VLOOKUP(MID(E103,10,3),DATA!$J$2:$L$16,3,FALSE)</f>
        <v>66.56</v>
      </c>
      <c r="L103" s="8" t="str">
        <f>VLOOKUP(MID(E103,3,1),DATA!$D$2:$E$16,2,FALSE)</f>
        <v>Medium Offset</v>
      </c>
      <c r="M103" s="8">
        <v>24.8</v>
      </c>
      <c r="N103" s="9" t="s">
        <v>43</v>
      </c>
      <c r="O103" s="60" t="str">
        <f>VLOOKUP(MID(P103,1,2),DATA!$B$2:$C$10,2,FALSE)</f>
        <v>FF04</v>
      </c>
      <c r="P103" s="66" t="s">
        <v>303</v>
      </c>
      <c r="Q103" s="18" cm="1">
        <f t="array" ref="Q103">SUMPRODUCT(1*('All Skus'!$C$2:$C$951=$P103),'All Skus'!$D$2:$D$951)</f>
        <v>7</v>
      </c>
      <c r="R103" s="12" t="str">
        <f>VLOOKUP(MID(P103,4,1),DATA!$F$2:$G$16,2,FALSE)</f>
        <v>20"</v>
      </c>
      <c r="S103" s="12" t="str">
        <f>VLOOKUP(MID(P103,5,3),DATA!$H$2:$I$16,2,FALSE)</f>
        <v>9.0"</v>
      </c>
      <c r="T103" s="12" t="str">
        <f t="shared" si="5"/>
        <v>25</v>
      </c>
      <c r="U103" s="12" t="str">
        <f>VLOOKUP(MID(P103,10,3),DATA!$J$2:$L$16,2,FALSE)</f>
        <v>5x112</v>
      </c>
      <c r="V103" s="12">
        <f>VLOOKUP(MID(P103,10,3),DATA!$J$2:$L$16,3,FALSE)</f>
        <v>66.56</v>
      </c>
      <c r="W103" s="8" t="str">
        <f>VLOOKUP(MID(P103,3,1),DATA!$D$2:$E$16,2,FALSE)</f>
        <v>Medium Offset</v>
      </c>
      <c r="X103" s="8">
        <v>24.8</v>
      </c>
      <c r="Y103" s="9" t="s">
        <v>46</v>
      </c>
      <c r="Z103" s="8" t="s">
        <v>2170</v>
      </c>
      <c r="AA103" s="8" t="s">
        <v>2</v>
      </c>
      <c r="AB103" s="8" t="s">
        <v>5</v>
      </c>
    </row>
    <row r="104" spans="1:28" x14ac:dyDescent="0.25">
      <c r="A104" s="8" t="s">
        <v>1891</v>
      </c>
      <c r="B104" s="8" t="s">
        <v>1884</v>
      </c>
      <c r="C104" s="59" t="str">
        <f>VLOOKUP(MID(E104,1,2),DATA!$B$2:$C$10,2,FALSE)</f>
        <v>FF04</v>
      </c>
      <c r="D104" s="8" t="str">
        <f>VLOOKUP(MID(E104,13,2),DATA!$M$2:$N$16,2,FALSE)</f>
        <v>Liquid Metal</v>
      </c>
      <c r="E104" s="66" t="s">
        <v>304</v>
      </c>
      <c r="F104" s="18" cm="1">
        <f t="array" ref="F104">SUMPRODUCT(1*('All Skus'!$C$2:$C$951=$E104),'All Skus'!$D$2:$D$951)</f>
        <v>9</v>
      </c>
      <c r="G104" s="12" t="str">
        <f>VLOOKUP(MID(E104,4,1),DATA!$F$2:$G$16,2,FALSE)</f>
        <v>20"</v>
      </c>
      <c r="H104" s="12" t="str">
        <f>VLOOKUP(MID(E104,5,3),DATA!$H$2:$I$16,2,FALSE)</f>
        <v>9.0"</v>
      </c>
      <c r="I104" s="12" t="str">
        <f t="shared" si="4"/>
        <v>25</v>
      </c>
      <c r="J104" s="12" t="str">
        <f>VLOOKUP(MID(E104,10,3),DATA!$J$2:$L$16,2,FALSE)</f>
        <v>5x112</v>
      </c>
      <c r="K104" s="12">
        <f>VLOOKUP(MID(E104,10,3),DATA!$J$2:$L$16,3,FALSE)</f>
        <v>66.56</v>
      </c>
      <c r="L104" s="8" t="str">
        <f>VLOOKUP(MID(E104,3,1),DATA!$D$2:$E$16,2,FALSE)</f>
        <v>Medium Offset</v>
      </c>
      <c r="M104" s="8">
        <v>24.8</v>
      </c>
      <c r="N104" s="9" t="s">
        <v>43</v>
      </c>
      <c r="O104" s="60" t="str">
        <f>VLOOKUP(MID(P104,1,2),DATA!$B$2:$C$10,2,FALSE)</f>
        <v>FF04</v>
      </c>
      <c r="P104" s="66" t="s">
        <v>304</v>
      </c>
      <c r="Q104" s="18" cm="1">
        <f t="array" ref="Q104">SUMPRODUCT(1*('All Skus'!$C$2:$C$951=$P104),'All Skus'!$D$2:$D$951)</f>
        <v>9</v>
      </c>
      <c r="R104" s="12" t="str">
        <f>VLOOKUP(MID(P104,4,1),DATA!$F$2:$G$16,2,FALSE)</f>
        <v>20"</v>
      </c>
      <c r="S104" s="12" t="str">
        <f>VLOOKUP(MID(P104,5,3),DATA!$H$2:$I$16,2,FALSE)</f>
        <v>9.0"</v>
      </c>
      <c r="T104" s="12" t="str">
        <f t="shared" si="5"/>
        <v>25</v>
      </c>
      <c r="U104" s="12" t="str">
        <f>VLOOKUP(MID(P104,10,3),DATA!$J$2:$L$16,2,FALSE)</f>
        <v>5x112</v>
      </c>
      <c r="V104" s="12">
        <f>VLOOKUP(MID(P104,10,3),DATA!$J$2:$L$16,3,FALSE)</f>
        <v>66.56</v>
      </c>
      <c r="W104" s="8" t="str">
        <f>VLOOKUP(MID(P104,3,1),DATA!$D$2:$E$16,2,FALSE)</f>
        <v>Medium Offset</v>
      </c>
      <c r="X104" s="8">
        <v>24.8</v>
      </c>
      <c r="Y104" s="9" t="s">
        <v>46</v>
      </c>
      <c r="Z104" s="68" t="s">
        <v>2170</v>
      </c>
      <c r="AB104" s="8" t="s">
        <v>5</v>
      </c>
    </row>
    <row r="105" spans="1:28" x14ac:dyDescent="0.25">
      <c r="A105" s="8" t="s">
        <v>1891</v>
      </c>
      <c r="B105" s="8" t="s">
        <v>1884</v>
      </c>
      <c r="C105" s="59" t="str">
        <f>VLOOKUP(MID(E105,1,2),DATA!$B$2:$C$10,2,FALSE)</f>
        <v>FF10</v>
      </c>
      <c r="D105" s="8" t="str">
        <f>VLOOKUP(MID(E105,13,2),DATA!$M$2:$N$16,2,FALSE)</f>
        <v>Tarmac</v>
      </c>
      <c r="E105" s="66" t="s">
        <v>28</v>
      </c>
      <c r="F105" s="18" cm="1">
        <f t="array" ref="F105">SUMPRODUCT(1*('All Skus'!$C$2:$C$951=$E105),'All Skus'!$D$2:$D$951)</f>
        <v>24</v>
      </c>
      <c r="G105" s="12" t="str">
        <f>VLOOKUP(MID(E105,4,1),DATA!$F$2:$G$16,2,FALSE)</f>
        <v>20"</v>
      </c>
      <c r="H105" s="12" t="str">
        <f>VLOOKUP(MID(E105,5,3),DATA!$H$2:$I$16,2,FALSE)</f>
        <v>9.0"</v>
      </c>
      <c r="I105" s="12" t="str">
        <f t="shared" si="4"/>
        <v>25</v>
      </c>
      <c r="J105" s="12" t="str">
        <f>VLOOKUP(MID(E105,10,3),DATA!$J$2:$L$16,2,FALSE)</f>
        <v>5x112</v>
      </c>
      <c r="K105" s="12">
        <f>VLOOKUP(MID(E105,10,3),DATA!$J$2:$L$16,3,FALSE)</f>
        <v>66.56</v>
      </c>
      <c r="L105" s="8" t="str">
        <f>VLOOKUP(MID(E105,3,1),DATA!$D$2:$E$16,2,FALSE)</f>
        <v>Medium Offset</v>
      </c>
      <c r="N105" s="9" t="s">
        <v>43</v>
      </c>
      <c r="O105" s="60" t="str">
        <f>VLOOKUP(MID(P105,1,2),DATA!$B$2:$C$10,2,FALSE)</f>
        <v>FF10</v>
      </c>
      <c r="P105" s="66" t="s">
        <v>28</v>
      </c>
      <c r="Q105" s="18" cm="1">
        <f t="array" ref="Q105">SUMPRODUCT(1*('All Skus'!$C$2:$C$951=$P105),'All Skus'!$D$2:$D$951)</f>
        <v>24</v>
      </c>
      <c r="R105" s="12" t="str">
        <f>VLOOKUP(MID(P105,4,1),DATA!$F$2:$G$16,2,FALSE)</f>
        <v>20"</v>
      </c>
      <c r="S105" s="12" t="str">
        <f>VLOOKUP(MID(P105,5,3),DATA!$H$2:$I$16,2,FALSE)</f>
        <v>9.0"</v>
      </c>
      <c r="T105" s="12" t="str">
        <f t="shared" si="5"/>
        <v>25</v>
      </c>
      <c r="U105" s="12" t="str">
        <f>VLOOKUP(MID(P105,10,3),DATA!$J$2:$L$16,2,FALSE)</f>
        <v>5x112</v>
      </c>
      <c r="V105" s="12">
        <f>VLOOKUP(MID(P105,10,3),DATA!$J$2:$L$16,3,FALSE)</f>
        <v>66.56</v>
      </c>
      <c r="W105" s="8" t="str">
        <f>VLOOKUP(MID(P105,3,1),DATA!$D$2:$E$16,2,FALSE)</f>
        <v>Medium Offset</v>
      </c>
      <c r="Y105" s="9" t="s">
        <v>46</v>
      </c>
      <c r="Z105" s="68" t="s">
        <v>2170</v>
      </c>
      <c r="AA105" s="8" t="s">
        <v>2</v>
      </c>
      <c r="AB105" s="8" t="s">
        <v>5</v>
      </c>
    </row>
    <row r="106" spans="1:28" x14ac:dyDescent="0.25">
      <c r="A106" s="8" t="s">
        <v>1891</v>
      </c>
      <c r="B106" s="8" t="s">
        <v>1884</v>
      </c>
      <c r="C106" s="59" t="str">
        <f>VLOOKUP(MID(E106,1,2),DATA!$B$2:$C$10,2,FALSE)</f>
        <v>FF10</v>
      </c>
      <c r="D106" s="8" t="str">
        <f>VLOOKUP(MID(E106,13,2),DATA!$M$2:$N$16,2,FALSE)</f>
        <v>Liquid Metal</v>
      </c>
      <c r="E106" s="66" t="s">
        <v>29</v>
      </c>
      <c r="F106" s="18" cm="1">
        <f t="array" ref="F106">SUMPRODUCT(1*('All Skus'!$C$2:$C$951=$E106),'All Skus'!$D$2:$D$951)</f>
        <v>8</v>
      </c>
      <c r="G106" s="12" t="str">
        <f>VLOOKUP(MID(E106,4,1),DATA!$F$2:$G$16,2,FALSE)</f>
        <v>20"</v>
      </c>
      <c r="H106" s="12" t="str">
        <f>VLOOKUP(MID(E106,5,3),DATA!$H$2:$I$16,2,FALSE)</f>
        <v>9.0"</v>
      </c>
      <c r="I106" s="12" t="str">
        <f t="shared" si="4"/>
        <v>25</v>
      </c>
      <c r="J106" s="12" t="str">
        <f>VLOOKUP(MID(E106,10,3),DATA!$J$2:$L$16,2,FALSE)</f>
        <v>5x112</v>
      </c>
      <c r="K106" s="12">
        <f>VLOOKUP(MID(E106,10,3),DATA!$J$2:$L$16,3,FALSE)</f>
        <v>66.56</v>
      </c>
      <c r="L106" s="8" t="str">
        <f>VLOOKUP(MID(E106,3,1),DATA!$D$2:$E$16,2,FALSE)</f>
        <v>Medium Offset</v>
      </c>
      <c r="N106" s="9" t="s">
        <v>43</v>
      </c>
      <c r="O106" s="60" t="str">
        <f>VLOOKUP(MID(P106,1,2),DATA!$B$2:$C$10,2,FALSE)</f>
        <v>FF10</v>
      </c>
      <c r="P106" s="66" t="s">
        <v>29</v>
      </c>
      <c r="Q106" s="18" cm="1">
        <f t="array" ref="Q106">SUMPRODUCT(1*('All Skus'!$C$2:$C$951=$P106),'All Skus'!$D$2:$D$951)</f>
        <v>8</v>
      </c>
      <c r="R106" s="12" t="str">
        <f>VLOOKUP(MID(P106,4,1),DATA!$F$2:$G$16,2,FALSE)</f>
        <v>20"</v>
      </c>
      <c r="S106" s="12" t="str">
        <f>VLOOKUP(MID(P106,5,3),DATA!$H$2:$I$16,2,FALSE)</f>
        <v>9.0"</v>
      </c>
      <c r="T106" s="12" t="str">
        <f t="shared" si="5"/>
        <v>25</v>
      </c>
      <c r="U106" s="12" t="str">
        <f>VLOOKUP(MID(P106,10,3),DATA!$J$2:$L$16,2,FALSE)</f>
        <v>5x112</v>
      </c>
      <c r="V106" s="12">
        <f>VLOOKUP(MID(P106,10,3),DATA!$J$2:$L$16,3,FALSE)</f>
        <v>66.56</v>
      </c>
      <c r="W106" s="8" t="str">
        <f>VLOOKUP(MID(P106,3,1),DATA!$D$2:$E$16,2,FALSE)</f>
        <v>Medium Offset</v>
      </c>
      <c r="Y106" s="9" t="s">
        <v>46</v>
      </c>
      <c r="Z106" s="68" t="s">
        <v>2170</v>
      </c>
      <c r="AA106" s="8" t="s">
        <v>2</v>
      </c>
      <c r="AB106" s="8" t="s">
        <v>5</v>
      </c>
    </row>
    <row r="107" spans="1:28" x14ac:dyDescent="0.25">
      <c r="A107" s="8" t="s">
        <v>1891</v>
      </c>
      <c r="B107" s="8" t="s">
        <v>1884</v>
      </c>
      <c r="C107" s="59" t="str">
        <f>VLOOKUP(MID(E107,1,2),DATA!$B$2:$C$10,2,FALSE)</f>
        <v>FF11</v>
      </c>
      <c r="D107" s="8" t="str">
        <f>VLOOKUP(MID(E107,13,2),DATA!$M$2:$N$16,2,FALSE)</f>
        <v>Tarmac</v>
      </c>
      <c r="E107" s="66" t="s">
        <v>378</v>
      </c>
      <c r="F107" s="18" cm="1">
        <f t="array" ref="F107">SUMPRODUCT(1*('All Skus'!$C$2:$C$951=$E107),'All Skus'!$D$2:$D$951)</f>
        <v>22</v>
      </c>
      <c r="G107" s="12" t="str">
        <f>VLOOKUP(MID(E107,4,1),DATA!$F$2:$G$16,2,FALSE)</f>
        <v>20"</v>
      </c>
      <c r="H107" s="12" t="str">
        <f>VLOOKUP(MID(E107,5,3),DATA!$H$2:$I$16,2,FALSE)</f>
        <v>9.0"</v>
      </c>
      <c r="I107" s="12" t="str">
        <f t="shared" si="4"/>
        <v>25</v>
      </c>
      <c r="J107" s="12" t="str">
        <f>VLOOKUP(MID(E107,10,3),DATA!$J$2:$L$16,2,FALSE)</f>
        <v>5x112</v>
      </c>
      <c r="K107" s="12">
        <f>VLOOKUP(MID(E107,10,3),DATA!$J$2:$L$16,3,FALSE)</f>
        <v>66.56</v>
      </c>
      <c r="L107" s="8" t="str">
        <f>VLOOKUP(MID(E107,3,1),DATA!$D$2:$E$16,2,FALSE)</f>
        <v>Medium Offset</v>
      </c>
      <c r="N107" s="9" t="s">
        <v>43</v>
      </c>
      <c r="O107" s="60" t="str">
        <f>VLOOKUP(MID(P107,1,2),DATA!$B$2:$C$10,2,FALSE)</f>
        <v>FF11</v>
      </c>
      <c r="P107" s="66" t="s">
        <v>378</v>
      </c>
      <c r="Q107" s="18" cm="1">
        <f t="array" ref="Q107">SUMPRODUCT(1*('All Skus'!$C$2:$C$951=$P107),'All Skus'!$D$2:$D$951)</f>
        <v>22</v>
      </c>
      <c r="R107" s="12" t="str">
        <f>VLOOKUP(MID(P107,4,1),DATA!$F$2:$G$16,2,FALSE)</f>
        <v>20"</v>
      </c>
      <c r="S107" s="12" t="str">
        <f>VLOOKUP(MID(P107,5,3),DATA!$H$2:$I$16,2,FALSE)</f>
        <v>9.0"</v>
      </c>
      <c r="T107" s="12" t="str">
        <f t="shared" si="5"/>
        <v>25</v>
      </c>
      <c r="U107" s="12" t="str">
        <f>VLOOKUP(MID(P107,10,3),DATA!$J$2:$L$16,2,FALSE)</f>
        <v>5x112</v>
      </c>
      <c r="V107" s="12">
        <f>VLOOKUP(MID(P107,10,3),DATA!$J$2:$L$16,3,FALSE)</f>
        <v>66.56</v>
      </c>
      <c r="W107" s="8" t="str">
        <f>VLOOKUP(MID(P107,3,1),DATA!$D$2:$E$16,2,FALSE)</f>
        <v>Medium Offset</v>
      </c>
      <c r="Y107" s="9" t="s">
        <v>46</v>
      </c>
      <c r="Z107" s="68" t="s">
        <v>2170</v>
      </c>
      <c r="AA107" s="8" t="s">
        <v>2</v>
      </c>
      <c r="AB107" s="8" t="s">
        <v>5</v>
      </c>
    </row>
    <row r="108" spans="1:28" x14ac:dyDescent="0.25">
      <c r="A108" s="8" t="s">
        <v>1891</v>
      </c>
      <c r="B108" s="8" t="s">
        <v>1884</v>
      </c>
      <c r="C108" s="59" t="str">
        <f>VLOOKUP(MID(E108,1,2),DATA!$B$2:$C$10,2,FALSE)</f>
        <v>FF11</v>
      </c>
      <c r="D108" s="8" t="str">
        <f>VLOOKUP(MID(E108,13,2),DATA!$M$2:$N$16,2,FALSE)</f>
        <v>Liquid Metal</v>
      </c>
      <c r="E108" s="66" t="s">
        <v>379</v>
      </c>
      <c r="F108" s="18" cm="1">
        <f t="array" ref="F108">SUMPRODUCT(1*('All Skus'!$C$2:$C$951=$E108),'All Skus'!$D$2:$D$951)</f>
        <v>5</v>
      </c>
      <c r="G108" s="12" t="str">
        <f>VLOOKUP(MID(E108,4,1),DATA!$F$2:$G$16,2,FALSE)</f>
        <v>20"</v>
      </c>
      <c r="H108" s="12" t="str">
        <f>VLOOKUP(MID(E108,5,3),DATA!$H$2:$I$16,2,FALSE)</f>
        <v>9.0"</v>
      </c>
      <c r="I108" s="12" t="str">
        <f t="shared" si="4"/>
        <v>25</v>
      </c>
      <c r="J108" s="12" t="str">
        <f>VLOOKUP(MID(E108,10,3),DATA!$J$2:$L$16,2,FALSE)</f>
        <v>5x112</v>
      </c>
      <c r="K108" s="12">
        <f>VLOOKUP(MID(E108,10,3),DATA!$J$2:$L$16,3,FALSE)</f>
        <v>66.56</v>
      </c>
      <c r="L108" s="8" t="str">
        <f>VLOOKUP(MID(E108,3,1),DATA!$D$2:$E$16,2,FALSE)</f>
        <v>Medium Offset</v>
      </c>
      <c r="N108" s="9" t="s">
        <v>43</v>
      </c>
      <c r="O108" s="60" t="str">
        <f>VLOOKUP(MID(P108,1,2),DATA!$B$2:$C$10,2,FALSE)</f>
        <v>FF11</v>
      </c>
      <c r="P108" s="66" t="s">
        <v>379</v>
      </c>
      <c r="Q108" s="18" cm="1">
        <f t="array" ref="Q108">SUMPRODUCT(1*('All Skus'!$C$2:$C$951=$P108),'All Skus'!$D$2:$D$951)</f>
        <v>5</v>
      </c>
      <c r="R108" s="12" t="str">
        <f>VLOOKUP(MID(P108,4,1),DATA!$F$2:$G$16,2,FALSE)</f>
        <v>20"</v>
      </c>
      <c r="S108" s="12" t="str">
        <f>VLOOKUP(MID(P108,5,3),DATA!$H$2:$I$16,2,FALSE)</f>
        <v>9.0"</v>
      </c>
      <c r="T108" s="12" t="str">
        <f t="shared" si="5"/>
        <v>25</v>
      </c>
      <c r="U108" s="12" t="str">
        <f>VLOOKUP(MID(P108,10,3),DATA!$J$2:$L$16,2,FALSE)</f>
        <v>5x112</v>
      </c>
      <c r="V108" s="12">
        <f>VLOOKUP(MID(P108,10,3),DATA!$J$2:$L$16,3,FALSE)</f>
        <v>66.56</v>
      </c>
      <c r="W108" s="8" t="str">
        <f>VLOOKUP(MID(P108,3,1),DATA!$D$2:$E$16,2,FALSE)</f>
        <v>Medium Offset</v>
      </c>
      <c r="Y108" s="9" t="s">
        <v>46</v>
      </c>
      <c r="Z108" s="68" t="s">
        <v>2170</v>
      </c>
      <c r="AA108" s="8" t="s">
        <v>2</v>
      </c>
      <c r="AB108" s="8" t="s">
        <v>5</v>
      </c>
    </row>
    <row r="109" spans="1:28" x14ac:dyDescent="0.25">
      <c r="A109" s="8" t="s">
        <v>1891</v>
      </c>
      <c r="B109" s="8" t="s">
        <v>1884</v>
      </c>
      <c r="C109" s="59" t="str">
        <f>VLOOKUP(MID(E109,1,2),DATA!$B$2:$C$10,2,FALSE)</f>
        <v>FF15</v>
      </c>
      <c r="D109" s="8" t="str">
        <f>VLOOKUP(MID(E109,13,2),DATA!$M$2:$N$16,2,FALSE)</f>
        <v>Tarmac</v>
      </c>
      <c r="E109" s="66" t="s">
        <v>1701</v>
      </c>
      <c r="F109" s="18" cm="1">
        <f t="array" ref="F109">SUMPRODUCT(1*('All Skus'!$C$2:$C$951=$E109),'All Skus'!$D$2:$D$951)</f>
        <v>24</v>
      </c>
      <c r="G109" s="12" t="str">
        <f>VLOOKUP(MID(E109,4,1),DATA!$F$2:$G$16,2,FALSE)</f>
        <v>20"</v>
      </c>
      <c r="H109" s="12" t="str">
        <f>VLOOKUP(MID(E109,5,3),DATA!$H$2:$I$16,2,FALSE)</f>
        <v>9.0"</v>
      </c>
      <c r="I109" s="12" t="str">
        <f t="shared" si="4"/>
        <v>25</v>
      </c>
      <c r="J109" s="12" t="str">
        <f>VLOOKUP(MID(E109,10,3),DATA!$J$2:$L$16,2,FALSE)</f>
        <v>5x112</v>
      </c>
      <c r="K109" s="12">
        <f>VLOOKUP(MID(E109,10,3),DATA!$J$2:$L$16,3,FALSE)</f>
        <v>66.56</v>
      </c>
      <c r="L109" s="8" t="str">
        <f>VLOOKUP(MID(E109,3,1),DATA!$D$2:$E$16,2,FALSE)</f>
        <v>Medium Offset</v>
      </c>
      <c r="M109" s="8">
        <v>23.4</v>
      </c>
      <c r="N109" s="9" t="s">
        <v>43</v>
      </c>
      <c r="O109" s="60" t="str">
        <f>VLOOKUP(MID(P109,1,2),DATA!$B$2:$C$10,2,FALSE)</f>
        <v>FF15</v>
      </c>
      <c r="P109" s="66" t="s">
        <v>1701</v>
      </c>
      <c r="Q109" s="18" cm="1">
        <f t="array" ref="Q109">SUMPRODUCT(1*('All Skus'!$C$2:$C$951=$P109),'All Skus'!$D$2:$D$951)</f>
        <v>24</v>
      </c>
      <c r="R109" s="12" t="str">
        <f>VLOOKUP(MID(P109,4,1),DATA!$F$2:$G$16,2,FALSE)</f>
        <v>20"</v>
      </c>
      <c r="S109" s="12" t="str">
        <f>VLOOKUP(MID(P109,5,3),DATA!$H$2:$I$16,2,FALSE)</f>
        <v>9.0"</v>
      </c>
      <c r="T109" s="12" t="str">
        <f t="shared" si="5"/>
        <v>25</v>
      </c>
      <c r="U109" s="12" t="str">
        <f>VLOOKUP(MID(P109,10,3),DATA!$J$2:$L$16,2,FALSE)</f>
        <v>5x112</v>
      </c>
      <c r="V109" s="12">
        <f>VLOOKUP(MID(P109,10,3),DATA!$J$2:$L$16,3,FALSE)</f>
        <v>66.56</v>
      </c>
      <c r="W109" s="8" t="str">
        <f>VLOOKUP(MID(P109,3,1),DATA!$D$2:$E$16,2,FALSE)</f>
        <v>Medium Offset</v>
      </c>
      <c r="X109" s="8">
        <v>23.4</v>
      </c>
      <c r="Y109" s="9" t="s">
        <v>46</v>
      </c>
      <c r="Z109" s="68" t="s">
        <v>2170</v>
      </c>
      <c r="AA109" s="8" t="s">
        <v>2</v>
      </c>
      <c r="AB109" s="8" t="s">
        <v>5</v>
      </c>
    </row>
    <row r="110" spans="1:28" x14ac:dyDescent="0.25">
      <c r="A110" s="8" t="s">
        <v>1891</v>
      </c>
      <c r="B110" s="8" t="s">
        <v>1884</v>
      </c>
      <c r="C110" s="59" t="str">
        <f>VLOOKUP(MID(E110,1,2),DATA!$B$2:$C$10,2,FALSE)</f>
        <v>FF01</v>
      </c>
      <c r="D110" s="8" t="str">
        <f>VLOOKUP(MID(E110,13,2),DATA!$M$2:$N$16,2,FALSE)</f>
        <v>Tarmac</v>
      </c>
      <c r="E110" s="66" t="s">
        <v>159</v>
      </c>
      <c r="F110" s="18" cm="1">
        <f t="array" ref="F110">SUMPRODUCT(1*('All Skus'!$C$2:$C$951=$E110),'All Skus'!$D$2:$D$951)</f>
        <v>0</v>
      </c>
      <c r="G110" s="12" t="str">
        <f>VLOOKUP(MID(E110,4,1),DATA!$F$2:$G$16,2,FALSE)</f>
        <v>20"</v>
      </c>
      <c r="H110" s="12" t="str">
        <f>VLOOKUP(MID(E110,5,3),DATA!$H$2:$I$16,2,FALSE)</f>
        <v>9.0"</v>
      </c>
      <c r="I110" s="12" t="str">
        <f t="shared" si="4"/>
        <v>25</v>
      </c>
      <c r="J110" s="12" t="str">
        <f>VLOOKUP(MID(E110,10,3),DATA!$J$2:$L$16,2,FALSE)</f>
        <v>5x112</v>
      </c>
      <c r="K110" s="12">
        <f>VLOOKUP(MID(E110,10,3),DATA!$J$2:$L$16,3,FALSE)</f>
        <v>66.56</v>
      </c>
      <c r="L110" s="8" t="str">
        <f>VLOOKUP(MID(E110,3,1),DATA!$D$2:$E$16,2,FALSE)</f>
        <v>Medium Offset</v>
      </c>
      <c r="M110" s="8">
        <v>25.8</v>
      </c>
      <c r="N110" s="9" t="s">
        <v>43</v>
      </c>
      <c r="O110" s="60" t="str">
        <f>VLOOKUP(MID(P110,1,2),DATA!$B$2:$C$10,2,FALSE)</f>
        <v>FF01</v>
      </c>
      <c r="P110" s="66" t="s">
        <v>159</v>
      </c>
      <c r="Q110" s="18" cm="1">
        <f t="array" ref="Q110">SUMPRODUCT(1*('All Skus'!$C$2:$C$951=$P110),'All Skus'!$D$2:$D$951)</f>
        <v>0</v>
      </c>
      <c r="R110" s="12" t="str">
        <f>VLOOKUP(MID(P110,4,1),DATA!$F$2:$G$16,2,FALSE)</f>
        <v>20"</v>
      </c>
      <c r="S110" s="12" t="str">
        <f>VLOOKUP(MID(P110,5,3),DATA!$H$2:$I$16,2,FALSE)</f>
        <v>9.0"</v>
      </c>
      <c r="T110" s="12" t="str">
        <f t="shared" si="5"/>
        <v>25</v>
      </c>
      <c r="U110" s="12" t="str">
        <f>VLOOKUP(MID(P110,10,3),DATA!$J$2:$L$16,2,FALSE)</f>
        <v>5x112</v>
      </c>
      <c r="V110" s="12">
        <f>VLOOKUP(MID(P110,10,3),DATA!$J$2:$L$16,3,FALSE)</f>
        <v>66.56</v>
      </c>
      <c r="W110" s="8" t="str">
        <f>VLOOKUP(MID(P110,3,1),DATA!$D$2:$E$16,2,FALSE)</f>
        <v>Medium Offset</v>
      </c>
      <c r="X110" s="8">
        <v>25.8</v>
      </c>
      <c r="Y110" s="9" t="s">
        <v>46</v>
      </c>
      <c r="Z110" s="68" t="s">
        <v>2170</v>
      </c>
      <c r="AA110" s="8" t="s">
        <v>2</v>
      </c>
      <c r="AB110" s="8" t="s">
        <v>5</v>
      </c>
    </row>
    <row r="111" spans="1:28" x14ac:dyDescent="0.25">
      <c r="A111" s="8" t="s">
        <v>1891</v>
      </c>
      <c r="B111" s="8" t="s">
        <v>1884</v>
      </c>
      <c r="C111" s="59" t="str">
        <f>VLOOKUP(MID(E111,1,2),DATA!$B$2:$C$10,2,FALSE)</f>
        <v>FF01</v>
      </c>
      <c r="D111" s="8" t="str">
        <f>VLOOKUP(MID(E111,13,2),DATA!$M$2:$N$16,2,FALSE)</f>
        <v>Liquid Silver</v>
      </c>
      <c r="E111" s="66" t="s">
        <v>160</v>
      </c>
      <c r="F111" s="18" cm="1">
        <f t="array" ref="F111">SUMPRODUCT(1*('All Skus'!$C$2:$C$951=$E111),'All Skus'!$D$2:$D$951)</f>
        <v>34</v>
      </c>
      <c r="G111" s="12" t="str">
        <f>VLOOKUP(MID(E111,4,1),DATA!$F$2:$G$16,2,FALSE)</f>
        <v>20"</v>
      </c>
      <c r="H111" s="12" t="str">
        <f>VLOOKUP(MID(E111,5,3),DATA!$H$2:$I$16,2,FALSE)</f>
        <v>9.0"</v>
      </c>
      <c r="I111" s="12" t="str">
        <f t="shared" si="4"/>
        <v>25</v>
      </c>
      <c r="J111" s="12" t="str">
        <f>VLOOKUP(MID(E111,10,3),DATA!$J$2:$L$16,2,FALSE)</f>
        <v>5x112</v>
      </c>
      <c r="K111" s="12">
        <f>VLOOKUP(MID(E111,10,3),DATA!$J$2:$L$16,3,FALSE)</f>
        <v>66.56</v>
      </c>
      <c r="L111" s="8" t="str">
        <f>VLOOKUP(MID(E111,3,1),DATA!$D$2:$E$16,2,FALSE)</f>
        <v>Medium Offset</v>
      </c>
      <c r="M111" s="8">
        <v>25.8</v>
      </c>
      <c r="N111" s="9" t="s">
        <v>43</v>
      </c>
      <c r="O111" s="60" t="str">
        <f>VLOOKUP(MID(P111,1,2),DATA!$B$2:$C$10,2,FALSE)</f>
        <v>FF01</v>
      </c>
      <c r="P111" s="66" t="s">
        <v>160</v>
      </c>
      <c r="Q111" s="18" cm="1">
        <f t="array" ref="Q111">SUMPRODUCT(1*('All Skus'!$C$2:$C$951=$P111),'All Skus'!$D$2:$D$951)</f>
        <v>34</v>
      </c>
      <c r="R111" s="12" t="str">
        <f>VLOOKUP(MID(P111,4,1),DATA!$F$2:$G$16,2,FALSE)</f>
        <v>20"</v>
      </c>
      <c r="S111" s="12" t="str">
        <f>VLOOKUP(MID(P111,5,3),DATA!$H$2:$I$16,2,FALSE)</f>
        <v>9.0"</v>
      </c>
      <c r="T111" s="12" t="str">
        <f t="shared" si="5"/>
        <v>25</v>
      </c>
      <c r="U111" s="12" t="str">
        <f>VLOOKUP(MID(P111,10,3),DATA!$J$2:$L$16,2,FALSE)</f>
        <v>5x112</v>
      </c>
      <c r="V111" s="12">
        <f>VLOOKUP(MID(P111,10,3),DATA!$J$2:$L$16,3,FALSE)</f>
        <v>66.56</v>
      </c>
      <c r="W111" s="8" t="str">
        <f>VLOOKUP(MID(P111,3,1),DATA!$D$2:$E$16,2,FALSE)</f>
        <v>Medium Offset</v>
      </c>
      <c r="X111" s="8">
        <v>25.8</v>
      </c>
      <c r="Y111" s="9" t="s">
        <v>46</v>
      </c>
      <c r="Z111" s="68" t="s">
        <v>2170</v>
      </c>
      <c r="AB111" s="8" t="s">
        <v>5</v>
      </c>
    </row>
    <row r="112" spans="1:28" x14ac:dyDescent="0.25">
      <c r="A112" s="8" t="s">
        <v>1905</v>
      </c>
      <c r="B112" s="8" t="s">
        <v>121</v>
      </c>
      <c r="C112" s="59" t="str">
        <f>VLOOKUP(MID(E112,1,2),DATA!$B$2:$C$10,2,FALSE)</f>
        <v>FF01</v>
      </c>
      <c r="D112" s="8" t="str">
        <f>VLOOKUP(MID(E112,13,2),DATA!$M$2:$N$16,2,FALSE)</f>
        <v>Tarmac</v>
      </c>
      <c r="E112" s="66" t="s">
        <v>153</v>
      </c>
      <c r="F112" s="18" cm="1">
        <f t="array" ref="F112">SUMPRODUCT(1*('All Skus'!$C$2:$C$951=$E112),'All Skus'!$D$2:$D$951)</f>
        <v>30</v>
      </c>
      <c r="G112" s="12" t="str">
        <f>VLOOKUP(MID(E112,4,1),DATA!$F$2:$G$16,2,FALSE)</f>
        <v>19"</v>
      </c>
      <c r="H112" s="12" t="str">
        <f>VLOOKUP(MID(E112,5,3),DATA!$H$2:$I$16,2,FALSE)</f>
        <v>9.0"</v>
      </c>
      <c r="I112" s="12" t="str">
        <f t="shared" si="4"/>
        <v>35</v>
      </c>
      <c r="J112" s="12" t="str">
        <f>VLOOKUP(MID(E112,10,3),DATA!$J$2:$L$16,2,FALSE)</f>
        <v>5x112</v>
      </c>
      <c r="K112" s="12">
        <f>VLOOKUP(MID(E112,10,3),DATA!$J$2:$L$16,3,FALSE)</f>
        <v>66.56</v>
      </c>
      <c r="L112" s="8" t="str">
        <f>VLOOKUP(MID(E112,3,1),DATA!$D$2:$E$16,2,FALSE)</f>
        <v>High Offset</v>
      </c>
      <c r="M112" s="8">
        <v>25.4</v>
      </c>
      <c r="N112" s="9" t="s">
        <v>17</v>
      </c>
      <c r="O112" s="60" t="str">
        <f>VLOOKUP(MID(P112,1,2),DATA!$B$2:$C$10,2,FALSE)</f>
        <v>FF01</v>
      </c>
      <c r="P112" s="66" t="s">
        <v>147</v>
      </c>
      <c r="Q112" s="18" cm="1">
        <f t="array" ref="Q112">SUMPRODUCT(1*('All Skus'!$C$2:$C$951=$P112),'All Skus'!$D$2:$D$951)</f>
        <v>7</v>
      </c>
      <c r="R112" s="12" t="str">
        <f>VLOOKUP(MID(P112,4,1),DATA!$F$2:$G$16,2,FALSE)</f>
        <v>19"</v>
      </c>
      <c r="S112" s="12" t="str">
        <f>VLOOKUP(MID(P112,5,3),DATA!$H$2:$I$16,2,FALSE)</f>
        <v>9.5"</v>
      </c>
      <c r="T112" s="12" t="str">
        <f t="shared" si="5"/>
        <v>45</v>
      </c>
      <c r="U112" s="12" t="str">
        <f>VLOOKUP(MID(P112,10,3),DATA!$J$2:$L$16,2,FALSE)</f>
        <v>5x112</v>
      </c>
      <c r="V112" s="12">
        <f>VLOOKUP(MID(P112,10,3),DATA!$J$2:$L$16,3,FALSE)</f>
        <v>66.56</v>
      </c>
      <c r="W112" s="8" t="str">
        <f>VLOOKUP(MID(P112,3,1),DATA!$D$2:$E$16,2,FALSE)</f>
        <v>High Offset</v>
      </c>
      <c r="X112" s="8">
        <v>25.6</v>
      </c>
      <c r="Y112" s="9" t="s">
        <v>84</v>
      </c>
      <c r="Z112" s="8" t="s">
        <v>2035</v>
      </c>
      <c r="AA112" s="8" t="s">
        <v>2</v>
      </c>
      <c r="AB112" s="8" t="s">
        <v>5</v>
      </c>
    </row>
    <row r="113" spans="1:28" x14ac:dyDescent="0.25">
      <c r="A113" s="8" t="s">
        <v>1905</v>
      </c>
      <c r="B113" s="8" t="s">
        <v>121</v>
      </c>
      <c r="C113" s="59" t="str">
        <f>VLOOKUP(MID(E113,1,2),DATA!$B$2:$C$10,2,FALSE)</f>
        <v>FF01</v>
      </c>
      <c r="D113" s="8" t="str">
        <f>VLOOKUP(MID(E113,13,2),DATA!$M$2:$N$16,2,FALSE)</f>
        <v>Liquid Silver</v>
      </c>
      <c r="E113" s="66" t="s">
        <v>154</v>
      </c>
      <c r="F113" s="18" cm="1">
        <f t="array" ref="F113">SUMPRODUCT(1*('All Skus'!$C$2:$C$951=$E113),'All Skus'!$D$2:$D$951)</f>
        <v>1</v>
      </c>
      <c r="G113" s="12" t="str">
        <f>VLOOKUP(MID(E113,4,1),DATA!$F$2:$G$16,2,FALSE)</f>
        <v>19"</v>
      </c>
      <c r="H113" s="12" t="str">
        <f>VLOOKUP(MID(E113,5,3),DATA!$H$2:$I$16,2,FALSE)</f>
        <v>9.0"</v>
      </c>
      <c r="I113" s="12" t="str">
        <f t="shared" si="4"/>
        <v>35</v>
      </c>
      <c r="J113" s="12" t="str">
        <f>VLOOKUP(MID(E113,10,3),DATA!$J$2:$L$16,2,FALSE)</f>
        <v>5x112</v>
      </c>
      <c r="K113" s="12">
        <f>VLOOKUP(MID(E113,10,3),DATA!$J$2:$L$16,3,FALSE)</f>
        <v>66.56</v>
      </c>
      <c r="L113" s="8" t="str">
        <f>VLOOKUP(MID(E113,3,1),DATA!$D$2:$E$16,2,FALSE)</f>
        <v>High Offset</v>
      </c>
      <c r="M113" s="8">
        <v>25.4</v>
      </c>
      <c r="N113" s="9" t="s">
        <v>17</v>
      </c>
      <c r="O113" s="60" t="str">
        <f>VLOOKUP(MID(P113,1,2),DATA!$B$2:$C$10,2,FALSE)</f>
        <v>FF01</v>
      </c>
      <c r="P113" s="66" t="s">
        <v>149</v>
      </c>
      <c r="Q113" s="18" cm="1">
        <f t="array" ref="Q113">SUMPRODUCT(1*('All Skus'!$C$2:$C$951=$P113),'All Skus'!$D$2:$D$951)</f>
        <v>17</v>
      </c>
      <c r="R113" s="12" t="str">
        <f>VLOOKUP(MID(P113,4,1),DATA!$F$2:$G$16,2,FALSE)</f>
        <v>19"</v>
      </c>
      <c r="S113" s="12" t="str">
        <f>VLOOKUP(MID(P113,5,3),DATA!$H$2:$I$16,2,FALSE)</f>
        <v>9.5"</v>
      </c>
      <c r="T113" s="12" t="str">
        <f t="shared" si="5"/>
        <v>45</v>
      </c>
      <c r="U113" s="12" t="str">
        <f>VLOOKUP(MID(P113,10,3),DATA!$J$2:$L$16,2,FALSE)</f>
        <v>5x112</v>
      </c>
      <c r="V113" s="12">
        <f>VLOOKUP(MID(P113,10,3),DATA!$J$2:$L$16,3,FALSE)</f>
        <v>66.56</v>
      </c>
      <c r="W113" s="8" t="str">
        <f>VLOOKUP(MID(P113,3,1),DATA!$D$2:$E$16,2,FALSE)</f>
        <v>High Offset</v>
      </c>
      <c r="X113" s="8">
        <v>25.6</v>
      </c>
      <c r="Y113" s="9" t="s">
        <v>84</v>
      </c>
      <c r="Z113" s="8" t="s">
        <v>2035</v>
      </c>
      <c r="AB113" s="8" t="s">
        <v>5</v>
      </c>
    </row>
    <row r="114" spans="1:28" x14ac:dyDescent="0.25">
      <c r="A114" s="8" t="s">
        <v>1905</v>
      </c>
      <c r="B114" s="8" t="s">
        <v>121</v>
      </c>
      <c r="C114" s="59" t="str">
        <f>VLOOKUP(MID(E114,1,2),DATA!$B$2:$C$10,2,FALSE)</f>
        <v>FF04</v>
      </c>
      <c r="D114" s="8" t="str">
        <f>VLOOKUP(MID(E114,13,2),DATA!$M$2:$N$16,2,FALSE)</f>
        <v>Tarmac</v>
      </c>
      <c r="E114" s="66" t="s">
        <v>299</v>
      </c>
      <c r="F114" s="18" cm="1">
        <f t="array" ref="F114">SUMPRODUCT(1*('All Skus'!$C$2:$C$951=$E114),'All Skus'!$D$2:$D$951)</f>
        <v>23</v>
      </c>
      <c r="G114" s="12" t="str">
        <f>VLOOKUP(MID(E114,4,1),DATA!$F$2:$G$16,2,FALSE)</f>
        <v>19"</v>
      </c>
      <c r="H114" s="12" t="str">
        <f>VLOOKUP(MID(E114,5,3),DATA!$H$2:$I$16,2,FALSE)</f>
        <v>9.0"</v>
      </c>
      <c r="I114" s="12" t="str">
        <f t="shared" si="4"/>
        <v>35</v>
      </c>
      <c r="J114" s="12" t="str">
        <f>VLOOKUP(MID(E114,10,3),DATA!$J$2:$L$16,2,FALSE)</f>
        <v>5x112</v>
      </c>
      <c r="K114" s="12">
        <f>VLOOKUP(MID(E114,10,3),DATA!$J$2:$L$16,3,FALSE)</f>
        <v>66.56</v>
      </c>
      <c r="L114" s="8" t="str">
        <f>VLOOKUP(MID(E114,3,1),DATA!$D$2:$E$16,2,FALSE)</f>
        <v>High Offset</v>
      </c>
      <c r="M114" s="8">
        <v>24.6</v>
      </c>
      <c r="O114" s="60" t="str">
        <f>VLOOKUP(MID(P114,1,2),DATA!$B$2:$C$10,2,FALSE)</f>
        <v>FF04</v>
      </c>
      <c r="P114" s="66" t="s">
        <v>295</v>
      </c>
      <c r="Q114" s="18" cm="1">
        <f t="array" ref="Q114">SUMPRODUCT(1*('All Skus'!$C$2:$C$951=$P114),'All Skus'!$D$2:$D$951)</f>
        <v>27</v>
      </c>
      <c r="R114" s="12" t="str">
        <f>VLOOKUP(MID(P114,4,1),DATA!$F$2:$G$16,2,FALSE)</f>
        <v>19"</v>
      </c>
      <c r="S114" s="12" t="str">
        <f>VLOOKUP(MID(P114,5,3),DATA!$H$2:$I$16,2,FALSE)</f>
        <v>9.5"</v>
      </c>
      <c r="T114" s="12" t="str">
        <f t="shared" si="5"/>
        <v>45</v>
      </c>
      <c r="U114" s="12" t="str">
        <f>VLOOKUP(MID(P114,10,3),DATA!$J$2:$L$16,2,FALSE)</f>
        <v>5x112</v>
      </c>
      <c r="V114" s="12">
        <f>VLOOKUP(MID(P114,10,3),DATA!$J$2:$L$16,3,FALSE)</f>
        <v>66.56</v>
      </c>
      <c r="W114" s="8" t="str">
        <f>VLOOKUP(MID(P114,3,1),DATA!$D$2:$E$16,2,FALSE)</f>
        <v>High Offset</v>
      </c>
      <c r="X114" s="8">
        <v>24.6</v>
      </c>
      <c r="Z114" s="8" t="s">
        <v>2035</v>
      </c>
      <c r="AA114" s="8" t="s">
        <v>2</v>
      </c>
      <c r="AB114" s="8" t="s">
        <v>5</v>
      </c>
    </row>
    <row r="115" spans="1:28" x14ac:dyDescent="0.25">
      <c r="A115" s="8" t="s">
        <v>1905</v>
      </c>
      <c r="B115" s="8" t="s">
        <v>121</v>
      </c>
      <c r="C115" s="59" t="str">
        <f>VLOOKUP(MID(E115,1,2),DATA!$B$2:$C$10,2,FALSE)</f>
        <v>FF04</v>
      </c>
      <c r="D115" s="8" t="str">
        <f>VLOOKUP(MID(E115,13,2),DATA!$M$2:$N$16,2,FALSE)</f>
        <v>Liquid Metal</v>
      </c>
      <c r="E115" s="66" t="s">
        <v>300</v>
      </c>
      <c r="F115" s="18" cm="1">
        <f t="array" ref="F115">SUMPRODUCT(1*('All Skus'!$C$2:$C$951=$E115),'All Skus'!$D$2:$D$951)</f>
        <v>26</v>
      </c>
      <c r="G115" s="12" t="str">
        <f>VLOOKUP(MID(E115,4,1),DATA!$F$2:$G$16,2,FALSE)</f>
        <v>19"</v>
      </c>
      <c r="H115" s="12" t="str">
        <f>VLOOKUP(MID(E115,5,3),DATA!$H$2:$I$16,2,FALSE)</f>
        <v>9.0"</v>
      </c>
      <c r="I115" s="12" t="str">
        <f t="shared" si="4"/>
        <v>35</v>
      </c>
      <c r="J115" s="12" t="str">
        <f>VLOOKUP(MID(E115,10,3),DATA!$J$2:$L$16,2,FALSE)</f>
        <v>5x112</v>
      </c>
      <c r="K115" s="12">
        <f>VLOOKUP(MID(E115,10,3),DATA!$J$2:$L$16,3,FALSE)</f>
        <v>66.56</v>
      </c>
      <c r="L115" s="8" t="str">
        <f>VLOOKUP(MID(E115,3,1),DATA!$D$2:$E$16,2,FALSE)</f>
        <v>High Offset</v>
      </c>
      <c r="M115" s="8">
        <v>24.6</v>
      </c>
      <c r="O115" s="60" t="str">
        <f>VLOOKUP(MID(P115,1,2),DATA!$B$2:$C$10,2,FALSE)</f>
        <v>FF04</v>
      </c>
      <c r="P115" s="66" t="s">
        <v>296</v>
      </c>
      <c r="Q115" s="18" cm="1">
        <f t="array" ref="Q115">SUMPRODUCT(1*('All Skus'!$C$2:$C$951=$P115),'All Skus'!$D$2:$D$951)</f>
        <v>15</v>
      </c>
      <c r="R115" s="12" t="str">
        <f>VLOOKUP(MID(P115,4,1),DATA!$F$2:$G$16,2,FALSE)</f>
        <v>19"</v>
      </c>
      <c r="S115" s="12" t="str">
        <f>VLOOKUP(MID(P115,5,3),DATA!$H$2:$I$16,2,FALSE)</f>
        <v>9.5"</v>
      </c>
      <c r="T115" s="12" t="str">
        <f t="shared" si="5"/>
        <v>45</v>
      </c>
      <c r="U115" s="12" t="str">
        <f>VLOOKUP(MID(P115,10,3),DATA!$J$2:$L$16,2,FALSE)</f>
        <v>5x112</v>
      </c>
      <c r="V115" s="12">
        <f>VLOOKUP(MID(P115,10,3),DATA!$J$2:$L$16,3,FALSE)</f>
        <v>66.56</v>
      </c>
      <c r="W115" s="8" t="str">
        <f>VLOOKUP(MID(P115,3,1),DATA!$D$2:$E$16,2,FALSE)</f>
        <v>High Offset</v>
      </c>
      <c r="X115" s="8">
        <v>24.6</v>
      </c>
      <c r="Z115" s="8" t="s">
        <v>2035</v>
      </c>
      <c r="AB115" s="8" t="s">
        <v>5</v>
      </c>
    </row>
    <row r="116" spans="1:28" x14ac:dyDescent="0.25">
      <c r="A116" s="8" t="s">
        <v>1905</v>
      </c>
      <c r="B116" s="8" t="s">
        <v>121</v>
      </c>
      <c r="C116" s="59" t="str">
        <f>VLOOKUP(MID(E116,1,2),DATA!$B$2:$C$10,2,FALSE)</f>
        <v>FF10</v>
      </c>
      <c r="D116" s="8" t="str">
        <f>VLOOKUP(MID(E116,13,2),DATA!$M$2:$N$16,2,FALSE)</f>
        <v>Tarmac</v>
      </c>
      <c r="E116" s="66" t="s">
        <v>14</v>
      </c>
      <c r="F116" s="18" cm="1">
        <f t="array" ref="F116">SUMPRODUCT(1*('All Skus'!$C$2:$C$951=$E116),'All Skus'!$D$2:$D$951)</f>
        <v>4</v>
      </c>
      <c r="G116" s="12" t="str">
        <f>VLOOKUP(MID(E116,4,1),DATA!$F$2:$G$16,2,FALSE)</f>
        <v>19"</v>
      </c>
      <c r="H116" s="12" t="str">
        <f>VLOOKUP(MID(E116,5,3),DATA!$H$2:$I$16,2,FALSE)</f>
        <v>9.0"</v>
      </c>
      <c r="I116" s="12" t="str">
        <f t="shared" si="4"/>
        <v>35</v>
      </c>
      <c r="J116" s="12" t="str">
        <f>VLOOKUP(MID(E116,10,3),DATA!$J$2:$L$16,2,FALSE)</f>
        <v>5x112</v>
      </c>
      <c r="K116" s="12">
        <f>VLOOKUP(MID(E116,10,3),DATA!$J$2:$L$16,3,FALSE)</f>
        <v>66.56</v>
      </c>
      <c r="L116" s="8" t="str">
        <f>VLOOKUP(MID(E116,3,1),DATA!$D$2:$E$16,2,FALSE)</f>
        <v>High Offset</v>
      </c>
      <c r="N116" s="9" t="s">
        <v>17</v>
      </c>
      <c r="O116" s="60" t="str">
        <f>VLOOKUP(MID(P116,1,2),DATA!$B$2:$C$10,2,FALSE)</f>
        <v>FF10</v>
      </c>
      <c r="P116" s="66" t="s">
        <v>3</v>
      </c>
      <c r="Q116" s="18" cm="1">
        <f t="array" ref="Q116">SUMPRODUCT(1*('All Skus'!$C$2:$C$951=$P116),'All Skus'!$D$2:$D$951)</f>
        <v>1</v>
      </c>
      <c r="R116" s="12" t="str">
        <f>VLOOKUP(MID(P116,4,1),DATA!$F$2:$G$16,2,FALSE)</f>
        <v>19"</v>
      </c>
      <c r="S116" s="12" t="str">
        <f>VLOOKUP(MID(P116,5,3),DATA!$H$2:$I$16,2,FALSE)</f>
        <v>9.5"</v>
      </c>
      <c r="T116" s="12" t="str">
        <f t="shared" si="5"/>
        <v>45</v>
      </c>
      <c r="U116" s="12" t="str">
        <f>VLOOKUP(MID(P116,10,3),DATA!$J$2:$L$16,2,FALSE)</f>
        <v>5x112</v>
      </c>
      <c r="V116" s="12">
        <f>VLOOKUP(MID(P116,10,3),DATA!$J$2:$L$16,3,FALSE)</f>
        <v>66.56</v>
      </c>
      <c r="W116" s="8" t="str">
        <f>VLOOKUP(MID(P116,3,1),DATA!$D$2:$E$16,2,FALSE)</f>
        <v>High Offset</v>
      </c>
      <c r="Y116" s="9" t="s">
        <v>84</v>
      </c>
      <c r="Z116" s="8" t="s">
        <v>2035</v>
      </c>
      <c r="AA116" s="8" t="s">
        <v>2</v>
      </c>
      <c r="AB116" s="8" t="s">
        <v>5</v>
      </c>
    </row>
    <row r="117" spans="1:28" x14ac:dyDescent="0.25">
      <c r="A117" s="8" t="s">
        <v>1905</v>
      </c>
      <c r="B117" s="8" t="s">
        <v>121</v>
      </c>
      <c r="C117" s="59" t="str">
        <f>VLOOKUP(MID(E117,1,2),DATA!$B$2:$C$10,2,FALSE)</f>
        <v>FF10</v>
      </c>
      <c r="D117" s="8" t="str">
        <f>VLOOKUP(MID(E117,13,2),DATA!$M$2:$N$16,2,FALSE)</f>
        <v>Liquid Metal</v>
      </c>
      <c r="E117" s="66" t="s">
        <v>15</v>
      </c>
      <c r="F117" s="18" cm="1">
        <f t="array" ref="F117">SUMPRODUCT(1*('All Skus'!$C$2:$C$951=$E117),'All Skus'!$D$2:$D$951)</f>
        <v>0</v>
      </c>
      <c r="G117" s="12" t="str">
        <f>VLOOKUP(MID(E117,4,1),DATA!$F$2:$G$16,2,FALSE)</f>
        <v>19"</v>
      </c>
      <c r="H117" s="12" t="str">
        <f>VLOOKUP(MID(E117,5,3),DATA!$H$2:$I$16,2,FALSE)</f>
        <v>9.0"</v>
      </c>
      <c r="I117" s="12" t="str">
        <f t="shared" si="4"/>
        <v>35</v>
      </c>
      <c r="J117" s="12" t="str">
        <f>VLOOKUP(MID(E117,10,3),DATA!$J$2:$L$16,2,FALSE)</f>
        <v>5x112</v>
      </c>
      <c r="K117" s="12">
        <f>VLOOKUP(MID(E117,10,3),DATA!$J$2:$L$16,3,FALSE)</f>
        <v>66.56</v>
      </c>
      <c r="L117" s="8" t="str">
        <f>VLOOKUP(MID(E117,3,1),DATA!$D$2:$E$16,2,FALSE)</f>
        <v>High Offset</v>
      </c>
      <c r="N117" s="9" t="s">
        <v>17</v>
      </c>
      <c r="O117" s="60" t="str">
        <f>VLOOKUP(MID(P117,1,2),DATA!$B$2:$C$10,2,FALSE)</f>
        <v>FF10</v>
      </c>
      <c r="P117" s="66" t="s">
        <v>7</v>
      </c>
      <c r="Q117" s="18" cm="1">
        <f t="array" ref="Q117">SUMPRODUCT(1*('All Skus'!$C$2:$C$951=$P117),'All Skus'!$D$2:$D$951)</f>
        <v>22</v>
      </c>
      <c r="R117" s="12" t="str">
        <f>VLOOKUP(MID(P117,4,1),DATA!$F$2:$G$16,2,FALSE)</f>
        <v>19"</v>
      </c>
      <c r="S117" s="12" t="str">
        <f>VLOOKUP(MID(P117,5,3),DATA!$H$2:$I$16,2,FALSE)</f>
        <v>9.5"</v>
      </c>
      <c r="T117" s="12" t="str">
        <f t="shared" si="5"/>
        <v>45</v>
      </c>
      <c r="U117" s="12" t="str">
        <f>VLOOKUP(MID(P117,10,3),DATA!$J$2:$L$16,2,FALSE)</f>
        <v>5x112</v>
      </c>
      <c r="V117" s="12">
        <f>VLOOKUP(MID(P117,10,3),DATA!$J$2:$L$16,3,FALSE)</f>
        <v>66.56</v>
      </c>
      <c r="W117" s="8" t="str">
        <f>VLOOKUP(MID(P117,3,1),DATA!$D$2:$E$16,2,FALSE)</f>
        <v>High Offset</v>
      </c>
      <c r="Y117" s="9" t="s">
        <v>84</v>
      </c>
      <c r="Z117" s="8" t="s">
        <v>2035</v>
      </c>
      <c r="AA117" s="8" t="s">
        <v>2</v>
      </c>
      <c r="AB117" s="8" t="s">
        <v>5</v>
      </c>
    </row>
    <row r="118" spans="1:28" x14ac:dyDescent="0.25">
      <c r="A118" s="8" t="s">
        <v>1905</v>
      </c>
      <c r="B118" s="8" t="s">
        <v>121</v>
      </c>
      <c r="C118" s="59" t="str">
        <f>VLOOKUP(MID(E118,1,2),DATA!$B$2:$C$10,2,FALSE)</f>
        <v>FF11</v>
      </c>
      <c r="D118" s="8" t="str">
        <f>VLOOKUP(MID(E118,13,2),DATA!$M$2:$N$16,2,FALSE)</f>
        <v>Tarmac</v>
      </c>
      <c r="E118" s="66" t="s">
        <v>376</v>
      </c>
      <c r="F118" s="18" cm="1">
        <f t="array" ref="F118">SUMPRODUCT(1*('All Skus'!$C$2:$C$951=$E118),'All Skus'!$D$2:$D$951)</f>
        <v>16</v>
      </c>
      <c r="G118" s="12" t="str">
        <f>VLOOKUP(MID(E118,4,1),DATA!$F$2:$G$16,2,FALSE)</f>
        <v>19"</v>
      </c>
      <c r="H118" s="12" t="str">
        <f>VLOOKUP(MID(E118,5,3),DATA!$H$2:$I$16,2,FALSE)</f>
        <v>9.0"</v>
      </c>
      <c r="I118" s="12" t="str">
        <f t="shared" si="4"/>
        <v>35</v>
      </c>
      <c r="J118" s="12" t="str">
        <f>VLOOKUP(MID(E118,10,3),DATA!$J$2:$L$16,2,FALSE)</f>
        <v>5x112</v>
      </c>
      <c r="K118" s="12">
        <f>VLOOKUP(MID(E118,10,3),DATA!$J$2:$L$16,3,FALSE)</f>
        <v>66.56</v>
      </c>
      <c r="L118" s="8" t="str">
        <f>VLOOKUP(MID(E118,3,1),DATA!$D$2:$E$16,2,FALSE)</f>
        <v>High Offset</v>
      </c>
      <c r="N118" s="9" t="s">
        <v>17</v>
      </c>
      <c r="O118" s="60" t="str">
        <f>VLOOKUP(MID(P118,1,2),DATA!$B$2:$C$10,2,FALSE)</f>
        <v>FF11</v>
      </c>
      <c r="P118" s="66" t="s">
        <v>372</v>
      </c>
      <c r="Q118" s="18" cm="1">
        <f t="array" ref="Q118">SUMPRODUCT(1*('All Skus'!$C$2:$C$951=$P118),'All Skus'!$D$2:$D$951)</f>
        <v>3</v>
      </c>
      <c r="R118" s="12" t="str">
        <f>VLOOKUP(MID(P118,4,1),DATA!$F$2:$G$16,2,FALSE)</f>
        <v>19"</v>
      </c>
      <c r="S118" s="12" t="str">
        <f>VLOOKUP(MID(P118,5,3),DATA!$H$2:$I$16,2,FALSE)</f>
        <v>9.5"</v>
      </c>
      <c r="T118" s="12" t="str">
        <f t="shared" si="5"/>
        <v>45</v>
      </c>
      <c r="U118" s="12" t="str">
        <f>VLOOKUP(MID(P118,10,3),DATA!$J$2:$L$16,2,FALSE)</f>
        <v>5x112</v>
      </c>
      <c r="V118" s="12">
        <f>VLOOKUP(MID(P118,10,3),DATA!$J$2:$L$16,3,FALSE)</f>
        <v>66.56</v>
      </c>
      <c r="W118" s="8" t="str">
        <f>VLOOKUP(MID(P118,3,1),DATA!$D$2:$E$16,2,FALSE)</f>
        <v>High Offset</v>
      </c>
      <c r="Y118" s="9" t="s">
        <v>84</v>
      </c>
      <c r="Z118" s="8" t="s">
        <v>2035</v>
      </c>
      <c r="AA118" s="8" t="s">
        <v>2</v>
      </c>
      <c r="AB118" s="8" t="s">
        <v>5</v>
      </c>
    </row>
    <row r="119" spans="1:28" x14ac:dyDescent="0.25">
      <c r="A119" s="8" t="s">
        <v>1905</v>
      </c>
      <c r="B119" s="8" t="s">
        <v>121</v>
      </c>
      <c r="C119" s="59" t="str">
        <f>VLOOKUP(MID(E119,1,2),DATA!$B$2:$C$10,2,FALSE)</f>
        <v>FF11</v>
      </c>
      <c r="D119" s="8" t="str">
        <f>VLOOKUP(MID(E119,13,2),DATA!$M$2:$N$16,2,FALSE)</f>
        <v>Liquid Metal</v>
      </c>
      <c r="E119" s="66" t="s">
        <v>377</v>
      </c>
      <c r="F119" s="18" cm="1">
        <f t="array" ref="F119">SUMPRODUCT(1*('All Skus'!$C$2:$C$951=$E119),'All Skus'!$D$2:$D$951)</f>
        <v>4</v>
      </c>
      <c r="G119" s="12" t="str">
        <f>VLOOKUP(MID(E119,4,1),DATA!$F$2:$G$16,2,FALSE)</f>
        <v>19"</v>
      </c>
      <c r="H119" s="12" t="str">
        <f>VLOOKUP(MID(E119,5,3),DATA!$H$2:$I$16,2,FALSE)</f>
        <v>9.0"</v>
      </c>
      <c r="I119" s="12" t="str">
        <f t="shared" si="4"/>
        <v>35</v>
      </c>
      <c r="J119" s="12" t="str">
        <f>VLOOKUP(MID(E119,10,3),DATA!$J$2:$L$16,2,FALSE)</f>
        <v>5x112</v>
      </c>
      <c r="K119" s="12">
        <f>VLOOKUP(MID(E119,10,3),DATA!$J$2:$L$16,3,FALSE)</f>
        <v>66.56</v>
      </c>
      <c r="L119" s="8" t="str">
        <f>VLOOKUP(MID(E119,3,1),DATA!$D$2:$E$16,2,FALSE)</f>
        <v>High Offset</v>
      </c>
      <c r="N119" s="9" t="s">
        <v>17</v>
      </c>
      <c r="O119" s="60" t="str">
        <f>VLOOKUP(MID(P119,1,2),DATA!$B$2:$C$10,2,FALSE)</f>
        <v>FF11</v>
      </c>
      <c r="P119" s="66" t="s">
        <v>373</v>
      </c>
      <c r="Q119" s="18" cm="1">
        <f t="array" ref="Q119">SUMPRODUCT(1*('All Skus'!$C$2:$C$951=$P119),'All Skus'!$D$2:$D$951)</f>
        <v>3</v>
      </c>
      <c r="R119" s="12" t="str">
        <f>VLOOKUP(MID(P119,4,1),DATA!$F$2:$G$16,2,FALSE)</f>
        <v>19"</v>
      </c>
      <c r="S119" s="12" t="str">
        <f>VLOOKUP(MID(P119,5,3),DATA!$H$2:$I$16,2,FALSE)</f>
        <v>9.5"</v>
      </c>
      <c r="T119" s="12" t="str">
        <f t="shared" si="5"/>
        <v>45</v>
      </c>
      <c r="U119" s="12" t="str">
        <f>VLOOKUP(MID(P119,10,3),DATA!$J$2:$L$16,2,FALSE)</f>
        <v>5x112</v>
      </c>
      <c r="V119" s="12">
        <f>VLOOKUP(MID(P119,10,3),DATA!$J$2:$L$16,3,FALSE)</f>
        <v>66.56</v>
      </c>
      <c r="W119" s="8" t="str">
        <f>VLOOKUP(MID(P119,3,1),DATA!$D$2:$E$16,2,FALSE)</f>
        <v>High Offset</v>
      </c>
      <c r="Y119" s="9" t="s">
        <v>84</v>
      </c>
      <c r="Z119" s="8" t="s">
        <v>2035</v>
      </c>
      <c r="AA119" s="8" t="s">
        <v>2</v>
      </c>
      <c r="AB119" s="8" t="s">
        <v>5</v>
      </c>
    </row>
    <row r="120" spans="1:28" x14ac:dyDescent="0.25">
      <c r="A120" s="8" t="s">
        <v>1906</v>
      </c>
      <c r="B120" s="8" t="s">
        <v>1907</v>
      </c>
      <c r="C120" s="59" t="str">
        <f>VLOOKUP(MID(E120,1,2),DATA!$B$2:$C$10,2,FALSE)</f>
        <v>FF01</v>
      </c>
      <c r="D120" s="8" t="str">
        <f>VLOOKUP(MID(E120,13,2),DATA!$M$2:$N$16,2,FALSE)</f>
        <v>Tarmac</v>
      </c>
      <c r="E120" s="66" t="s">
        <v>151</v>
      </c>
      <c r="F120" s="18" cm="1">
        <f t="array" ref="F120">SUMPRODUCT(1*('All Skus'!$C$2:$C$951=$E120),'All Skus'!$D$2:$D$951)</f>
        <v>10</v>
      </c>
      <c r="G120" s="12" t="str">
        <f>VLOOKUP(MID(E120,4,1),DATA!$F$2:$G$16,2,FALSE)</f>
        <v>19"</v>
      </c>
      <c r="H120" s="12" t="str">
        <f>VLOOKUP(MID(E120,5,3),DATA!$H$2:$I$16,2,FALSE)</f>
        <v>8.5"</v>
      </c>
      <c r="I120" s="12" t="str">
        <f t="shared" si="4"/>
        <v>47</v>
      </c>
      <c r="J120" s="12" t="str">
        <f>VLOOKUP(MID(E120,10,3),DATA!$J$2:$L$16,2,FALSE)</f>
        <v>5x112</v>
      </c>
      <c r="K120" s="12">
        <f>VLOOKUP(MID(E120,10,3),DATA!$J$2:$L$16,3,FALSE)</f>
        <v>66.56</v>
      </c>
      <c r="L120" s="8" t="str">
        <f>VLOOKUP(MID(E120,3,1),DATA!$D$2:$E$16,2,FALSE)</f>
        <v>High Offset</v>
      </c>
      <c r="M120" s="8">
        <v>23.2</v>
      </c>
      <c r="N120" s="9" t="s">
        <v>12</v>
      </c>
      <c r="O120" s="60" t="str">
        <f>VLOOKUP(MID(P120,1,2),DATA!$B$2:$C$10,2,FALSE)</f>
        <v>FF01</v>
      </c>
      <c r="P120" s="66" t="s">
        <v>147</v>
      </c>
      <c r="Q120" s="18" cm="1">
        <f t="array" ref="Q120">SUMPRODUCT(1*('All Skus'!$C$2:$C$951=$P120),'All Skus'!$D$2:$D$951)</f>
        <v>7</v>
      </c>
      <c r="R120" s="12" t="str">
        <f>VLOOKUP(MID(P120,4,1),DATA!$F$2:$G$16,2,FALSE)</f>
        <v>19"</v>
      </c>
      <c r="S120" s="12" t="str">
        <f>VLOOKUP(MID(P120,5,3),DATA!$H$2:$I$16,2,FALSE)</f>
        <v>9.5"</v>
      </c>
      <c r="T120" s="12" t="str">
        <f t="shared" si="5"/>
        <v>45</v>
      </c>
      <c r="U120" s="12" t="str">
        <f>VLOOKUP(MID(P120,10,3),DATA!$J$2:$L$16,2,FALSE)</f>
        <v>5x112</v>
      </c>
      <c r="V120" s="12">
        <f>VLOOKUP(MID(P120,10,3),DATA!$J$2:$L$16,3,FALSE)</f>
        <v>66.56</v>
      </c>
      <c r="W120" s="8" t="str">
        <f>VLOOKUP(MID(P120,3,1),DATA!$D$2:$E$16,2,FALSE)</f>
        <v>High Offset</v>
      </c>
      <c r="X120" s="8">
        <v>25.6</v>
      </c>
      <c r="Y120" s="9" t="s">
        <v>122</v>
      </c>
      <c r="AA120" s="8" t="s">
        <v>2</v>
      </c>
      <c r="AB120" s="8" t="s">
        <v>5</v>
      </c>
    </row>
    <row r="121" spans="1:28" x14ac:dyDescent="0.25">
      <c r="A121" s="8" t="s">
        <v>1906</v>
      </c>
      <c r="B121" s="8" t="s">
        <v>1907</v>
      </c>
      <c r="C121" s="59" t="str">
        <f>VLOOKUP(MID(E121,1,2),DATA!$B$2:$C$10,2,FALSE)</f>
        <v>FF01</v>
      </c>
      <c r="D121" s="8" t="str">
        <f>VLOOKUP(MID(E121,13,2),DATA!$M$2:$N$16,2,FALSE)</f>
        <v>Liquid Silver</v>
      </c>
      <c r="E121" s="66" t="s">
        <v>152</v>
      </c>
      <c r="F121" s="18" cm="1">
        <f t="array" ref="F121">SUMPRODUCT(1*('All Skus'!$C$2:$C$951=$E121),'All Skus'!$D$2:$D$951)</f>
        <v>1</v>
      </c>
      <c r="G121" s="12" t="str">
        <f>VLOOKUP(MID(E121,4,1),DATA!$F$2:$G$16,2,FALSE)</f>
        <v>19"</v>
      </c>
      <c r="H121" s="12" t="str">
        <f>VLOOKUP(MID(E121,5,3),DATA!$H$2:$I$16,2,FALSE)</f>
        <v>8.5"</v>
      </c>
      <c r="I121" s="12" t="str">
        <f t="shared" si="4"/>
        <v>47</v>
      </c>
      <c r="J121" s="12" t="str">
        <f>VLOOKUP(MID(E121,10,3),DATA!$J$2:$L$16,2,FALSE)</f>
        <v>5x112</v>
      </c>
      <c r="K121" s="12">
        <f>VLOOKUP(MID(E121,10,3),DATA!$J$2:$L$16,3,FALSE)</f>
        <v>66.56</v>
      </c>
      <c r="L121" s="8" t="str">
        <f>VLOOKUP(MID(E121,3,1),DATA!$D$2:$E$16,2,FALSE)</f>
        <v>High Offset</v>
      </c>
      <c r="M121" s="8">
        <v>23.2</v>
      </c>
      <c r="N121" s="9" t="s">
        <v>12</v>
      </c>
      <c r="O121" s="60" t="str">
        <f>VLOOKUP(MID(P121,1,2),DATA!$B$2:$C$10,2,FALSE)</f>
        <v>FF01</v>
      </c>
      <c r="P121" s="66" t="s">
        <v>149</v>
      </c>
      <c r="Q121" s="18" cm="1">
        <f t="array" ref="Q121">SUMPRODUCT(1*('All Skus'!$C$2:$C$951=$P121),'All Skus'!$D$2:$D$951)</f>
        <v>17</v>
      </c>
      <c r="R121" s="12" t="str">
        <f>VLOOKUP(MID(P121,4,1),DATA!$F$2:$G$16,2,FALSE)</f>
        <v>19"</v>
      </c>
      <c r="S121" s="12" t="str">
        <f>VLOOKUP(MID(P121,5,3),DATA!$H$2:$I$16,2,FALSE)</f>
        <v>9.5"</v>
      </c>
      <c r="T121" s="12" t="str">
        <f t="shared" si="5"/>
        <v>45</v>
      </c>
      <c r="U121" s="12" t="str">
        <f>VLOOKUP(MID(P121,10,3),DATA!$J$2:$L$16,2,FALSE)</f>
        <v>5x112</v>
      </c>
      <c r="V121" s="12">
        <f>VLOOKUP(MID(P121,10,3),DATA!$J$2:$L$16,3,FALSE)</f>
        <v>66.56</v>
      </c>
      <c r="W121" s="8" t="str">
        <f>VLOOKUP(MID(P121,3,1),DATA!$D$2:$E$16,2,FALSE)</f>
        <v>High Offset</v>
      </c>
      <c r="X121" s="8">
        <v>25.6</v>
      </c>
      <c r="Y121" s="9" t="s">
        <v>122</v>
      </c>
      <c r="AB121" s="8" t="s">
        <v>5</v>
      </c>
    </row>
    <row r="122" spans="1:28" x14ac:dyDescent="0.25">
      <c r="A122" s="8" t="s">
        <v>1906</v>
      </c>
      <c r="B122" s="8" t="s">
        <v>1907</v>
      </c>
      <c r="C122" s="59" t="str">
        <f>VLOOKUP(MID(E122,1,2),DATA!$B$2:$C$10,2,FALSE)</f>
        <v>FF04</v>
      </c>
      <c r="D122" s="8" t="str">
        <f>VLOOKUP(MID(E122,13,2),DATA!$M$2:$N$16,2,FALSE)</f>
        <v>Tarmac</v>
      </c>
      <c r="E122" s="66" t="s">
        <v>297</v>
      </c>
      <c r="F122" s="18" cm="1">
        <f t="array" ref="F122">SUMPRODUCT(1*('All Skus'!$C$2:$C$951=$E122),'All Skus'!$D$2:$D$951)</f>
        <v>17</v>
      </c>
      <c r="G122" s="12" t="str">
        <f>VLOOKUP(MID(E122,4,1),DATA!$F$2:$G$16,2,FALSE)</f>
        <v>19"</v>
      </c>
      <c r="H122" s="12" t="str">
        <f>VLOOKUP(MID(E122,5,3),DATA!$H$2:$I$16,2,FALSE)</f>
        <v>8.5"</v>
      </c>
      <c r="I122" s="12" t="str">
        <f t="shared" si="4"/>
        <v>47</v>
      </c>
      <c r="J122" s="12" t="str">
        <f>VLOOKUP(MID(E122,10,3),DATA!$J$2:$L$16,2,FALSE)</f>
        <v>5x112</v>
      </c>
      <c r="K122" s="12">
        <f>VLOOKUP(MID(E122,10,3),DATA!$J$2:$L$16,3,FALSE)</f>
        <v>66.56</v>
      </c>
      <c r="L122" s="8" t="str">
        <f>VLOOKUP(MID(E122,3,1),DATA!$D$2:$E$16,2,FALSE)</f>
        <v>High Offset</v>
      </c>
      <c r="M122" s="8">
        <v>22.8</v>
      </c>
      <c r="O122" s="60" t="str">
        <f>VLOOKUP(MID(P122,1,2),DATA!$B$2:$C$10,2,FALSE)</f>
        <v>FF04</v>
      </c>
      <c r="P122" s="66" t="s">
        <v>295</v>
      </c>
      <c r="Q122" s="18" cm="1">
        <f t="array" ref="Q122">SUMPRODUCT(1*('All Skus'!$C$2:$C$951=$P122),'All Skus'!$D$2:$D$951)</f>
        <v>27</v>
      </c>
      <c r="R122" s="12" t="str">
        <f>VLOOKUP(MID(P122,4,1),DATA!$F$2:$G$16,2,FALSE)</f>
        <v>19"</v>
      </c>
      <c r="S122" s="12" t="str">
        <f>VLOOKUP(MID(P122,5,3),DATA!$H$2:$I$16,2,FALSE)</f>
        <v>9.5"</v>
      </c>
      <c r="T122" s="12" t="str">
        <f t="shared" si="5"/>
        <v>45</v>
      </c>
      <c r="U122" s="12" t="str">
        <f>VLOOKUP(MID(P122,10,3),DATA!$J$2:$L$16,2,FALSE)</f>
        <v>5x112</v>
      </c>
      <c r="V122" s="12">
        <f>VLOOKUP(MID(P122,10,3),DATA!$J$2:$L$16,3,FALSE)</f>
        <v>66.56</v>
      </c>
      <c r="W122" s="8" t="str">
        <f>VLOOKUP(MID(P122,3,1),DATA!$D$2:$E$16,2,FALSE)</f>
        <v>High Offset</v>
      </c>
      <c r="X122" s="8">
        <v>24.6</v>
      </c>
      <c r="AA122" s="8" t="s">
        <v>2</v>
      </c>
      <c r="AB122" s="8" t="s">
        <v>5</v>
      </c>
    </row>
    <row r="123" spans="1:28" x14ac:dyDescent="0.25">
      <c r="A123" s="8" t="s">
        <v>1906</v>
      </c>
      <c r="B123" s="8" t="s">
        <v>1907</v>
      </c>
      <c r="C123" s="59" t="str">
        <f>VLOOKUP(MID(E123,1,2),DATA!$B$2:$C$10,2,FALSE)</f>
        <v>FF04</v>
      </c>
      <c r="D123" s="8" t="str">
        <f>VLOOKUP(MID(E123,13,2),DATA!$M$2:$N$16,2,FALSE)</f>
        <v>Liquid Metal</v>
      </c>
      <c r="E123" s="66" t="s">
        <v>298</v>
      </c>
      <c r="F123" s="18" cm="1">
        <f t="array" ref="F123">SUMPRODUCT(1*('All Skus'!$C$2:$C$951=$E123),'All Skus'!$D$2:$D$951)</f>
        <v>19</v>
      </c>
      <c r="G123" s="12" t="str">
        <f>VLOOKUP(MID(E123,4,1),DATA!$F$2:$G$16,2,FALSE)</f>
        <v>19"</v>
      </c>
      <c r="H123" s="12" t="str">
        <f>VLOOKUP(MID(E123,5,3),DATA!$H$2:$I$16,2,FALSE)</f>
        <v>8.5"</v>
      </c>
      <c r="I123" s="12" t="str">
        <f t="shared" si="4"/>
        <v>47</v>
      </c>
      <c r="J123" s="12" t="str">
        <f>VLOOKUP(MID(E123,10,3),DATA!$J$2:$L$16,2,FALSE)</f>
        <v>5x112</v>
      </c>
      <c r="K123" s="12">
        <f>VLOOKUP(MID(E123,10,3),DATA!$J$2:$L$16,3,FALSE)</f>
        <v>66.56</v>
      </c>
      <c r="L123" s="8" t="str">
        <f>VLOOKUP(MID(E123,3,1),DATA!$D$2:$E$16,2,FALSE)</f>
        <v>High Offset</v>
      </c>
      <c r="M123" s="8">
        <v>22.8</v>
      </c>
      <c r="O123" s="60" t="str">
        <f>VLOOKUP(MID(P123,1,2),DATA!$B$2:$C$10,2,FALSE)</f>
        <v>FF04</v>
      </c>
      <c r="P123" s="66" t="s">
        <v>296</v>
      </c>
      <c r="Q123" s="18" cm="1">
        <f t="array" ref="Q123">SUMPRODUCT(1*('All Skus'!$C$2:$C$951=$P123),'All Skus'!$D$2:$D$951)</f>
        <v>15</v>
      </c>
      <c r="R123" s="12" t="str">
        <f>VLOOKUP(MID(P123,4,1),DATA!$F$2:$G$16,2,FALSE)</f>
        <v>19"</v>
      </c>
      <c r="S123" s="12" t="str">
        <f>VLOOKUP(MID(P123,5,3),DATA!$H$2:$I$16,2,FALSE)</f>
        <v>9.5"</v>
      </c>
      <c r="T123" s="12" t="str">
        <f t="shared" si="5"/>
        <v>45</v>
      </c>
      <c r="U123" s="12" t="str">
        <f>VLOOKUP(MID(P123,10,3),DATA!$J$2:$L$16,2,FALSE)</f>
        <v>5x112</v>
      </c>
      <c r="V123" s="12">
        <f>VLOOKUP(MID(P123,10,3),DATA!$J$2:$L$16,3,FALSE)</f>
        <v>66.56</v>
      </c>
      <c r="W123" s="8" t="str">
        <f>VLOOKUP(MID(P123,3,1),DATA!$D$2:$E$16,2,FALSE)</f>
        <v>High Offset</v>
      </c>
      <c r="X123" s="8">
        <v>24.6</v>
      </c>
      <c r="AB123" s="8" t="s">
        <v>5</v>
      </c>
    </row>
    <row r="124" spans="1:28" x14ac:dyDescent="0.25">
      <c r="A124" s="8" t="s">
        <v>1906</v>
      </c>
      <c r="B124" s="8" t="s">
        <v>1907</v>
      </c>
      <c r="C124" s="59" t="str">
        <f>VLOOKUP(MID(E124,1,2),DATA!$B$2:$C$10,2,FALSE)</f>
        <v>FF10</v>
      </c>
      <c r="D124" s="8" t="str">
        <f>VLOOKUP(MID(E124,13,2),DATA!$M$2:$N$16,2,FALSE)</f>
        <v>Tarmac</v>
      </c>
      <c r="E124" s="66" t="s">
        <v>9</v>
      </c>
      <c r="F124" s="18" cm="1">
        <f t="array" ref="F124">SUMPRODUCT(1*('All Skus'!$C$2:$C$951=$E124),'All Skus'!$D$2:$D$951)</f>
        <v>-3</v>
      </c>
      <c r="G124" s="12" t="str">
        <f>VLOOKUP(MID(E124,4,1),DATA!$F$2:$G$16,2,FALSE)</f>
        <v>19"</v>
      </c>
      <c r="H124" s="12" t="str">
        <f>VLOOKUP(MID(E124,5,3),DATA!$H$2:$I$16,2,FALSE)</f>
        <v>8.5"</v>
      </c>
      <c r="I124" s="12" t="str">
        <f t="shared" si="4"/>
        <v>47</v>
      </c>
      <c r="J124" s="12" t="str">
        <f>VLOOKUP(MID(E124,10,3),DATA!$J$2:$L$16,2,FALSE)</f>
        <v>5x112</v>
      </c>
      <c r="K124" s="12">
        <f>VLOOKUP(MID(E124,10,3),DATA!$J$2:$L$16,3,FALSE)</f>
        <v>66.56</v>
      </c>
      <c r="L124" s="8" t="str">
        <f>VLOOKUP(MID(E124,3,1),DATA!$D$2:$E$16,2,FALSE)</f>
        <v>High Offset</v>
      </c>
      <c r="N124" s="9" t="s">
        <v>12</v>
      </c>
      <c r="O124" s="60" t="str">
        <f>VLOOKUP(MID(P124,1,2),DATA!$B$2:$C$10,2,FALSE)</f>
        <v>FF10</v>
      </c>
      <c r="P124" s="66" t="s">
        <v>3</v>
      </c>
      <c r="Q124" s="18" cm="1">
        <f t="array" ref="Q124">SUMPRODUCT(1*('All Skus'!$C$2:$C$951=$P124),'All Skus'!$D$2:$D$951)</f>
        <v>1</v>
      </c>
      <c r="R124" s="12" t="str">
        <f>VLOOKUP(MID(P124,4,1),DATA!$F$2:$G$16,2,FALSE)</f>
        <v>19"</v>
      </c>
      <c r="S124" s="12" t="str">
        <f>VLOOKUP(MID(P124,5,3),DATA!$H$2:$I$16,2,FALSE)</f>
        <v>9.5"</v>
      </c>
      <c r="T124" s="12" t="str">
        <f t="shared" si="5"/>
        <v>45</v>
      </c>
      <c r="U124" s="12" t="str">
        <f>VLOOKUP(MID(P124,10,3),DATA!$J$2:$L$16,2,FALSE)</f>
        <v>5x112</v>
      </c>
      <c r="V124" s="12">
        <f>VLOOKUP(MID(P124,10,3),DATA!$J$2:$L$16,3,FALSE)</f>
        <v>66.56</v>
      </c>
      <c r="W124" s="8" t="str">
        <f>VLOOKUP(MID(P124,3,1),DATA!$D$2:$E$16,2,FALSE)</f>
        <v>High Offset</v>
      </c>
      <c r="Y124" s="9" t="s">
        <v>122</v>
      </c>
      <c r="AA124" s="8" t="s">
        <v>2</v>
      </c>
      <c r="AB124" s="8" t="s">
        <v>5</v>
      </c>
    </row>
    <row r="125" spans="1:28" x14ac:dyDescent="0.25">
      <c r="A125" s="8" t="s">
        <v>1906</v>
      </c>
      <c r="B125" s="8" t="s">
        <v>1907</v>
      </c>
      <c r="C125" s="59" t="str">
        <f>VLOOKUP(MID(E125,1,2),DATA!$B$2:$C$10,2,FALSE)</f>
        <v>FF10</v>
      </c>
      <c r="D125" s="8" t="str">
        <f>VLOOKUP(MID(E125,13,2),DATA!$M$2:$N$16,2,FALSE)</f>
        <v>Liquid Metal</v>
      </c>
      <c r="E125" s="66" t="s">
        <v>10</v>
      </c>
      <c r="F125" s="18" cm="1">
        <f t="array" ref="F125">SUMPRODUCT(1*('All Skus'!$C$2:$C$951=$E125),'All Skus'!$D$2:$D$951)</f>
        <v>-8</v>
      </c>
      <c r="G125" s="12" t="str">
        <f>VLOOKUP(MID(E125,4,1),DATA!$F$2:$G$16,2,FALSE)</f>
        <v>19"</v>
      </c>
      <c r="H125" s="12" t="str">
        <f>VLOOKUP(MID(E125,5,3),DATA!$H$2:$I$16,2,FALSE)</f>
        <v>8.5"</v>
      </c>
      <c r="I125" s="12" t="str">
        <f t="shared" si="4"/>
        <v>47</v>
      </c>
      <c r="J125" s="12" t="str">
        <f>VLOOKUP(MID(E125,10,3),DATA!$J$2:$L$16,2,FALSE)</f>
        <v>5x112</v>
      </c>
      <c r="K125" s="12">
        <f>VLOOKUP(MID(E125,10,3),DATA!$J$2:$L$16,3,FALSE)</f>
        <v>66.56</v>
      </c>
      <c r="L125" s="8" t="str">
        <f>VLOOKUP(MID(E125,3,1),DATA!$D$2:$E$16,2,FALSE)</f>
        <v>High Offset</v>
      </c>
      <c r="N125" s="9" t="s">
        <v>12</v>
      </c>
      <c r="O125" s="60" t="str">
        <f>VLOOKUP(MID(P125,1,2),DATA!$B$2:$C$10,2,FALSE)</f>
        <v>FF10</v>
      </c>
      <c r="P125" s="66" t="s">
        <v>7</v>
      </c>
      <c r="Q125" s="18" cm="1">
        <f t="array" ref="Q125">SUMPRODUCT(1*('All Skus'!$C$2:$C$951=$P125),'All Skus'!$D$2:$D$951)</f>
        <v>22</v>
      </c>
      <c r="R125" s="12" t="str">
        <f>VLOOKUP(MID(P125,4,1),DATA!$F$2:$G$16,2,FALSE)</f>
        <v>19"</v>
      </c>
      <c r="S125" s="12" t="str">
        <f>VLOOKUP(MID(P125,5,3),DATA!$H$2:$I$16,2,FALSE)</f>
        <v>9.5"</v>
      </c>
      <c r="T125" s="12" t="str">
        <f t="shared" si="5"/>
        <v>45</v>
      </c>
      <c r="U125" s="12" t="str">
        <f>VLOOKUP(MID(P125,10,3),DATA!$J$2:$L$16,2,FALSE)</f>
        <v>5x112</v>
      </c>
      <c r="V125" s="12">
        <f>VLOOKUP(MID(P125,10,3),DATA!$J$2:$L$16,3,FALSE)</f>
        <v>66.56</v>
      </c>
      <c r="W125" s="8" t="str">
        <f>VLOOKUP(MID(P125,3,1),DATA!$D$2:$E$16,2,FALSE)</f>
        <v>High Offset</v>
      </c>
      <c r="Y125" s="9" t="s">
        <v>122</v>
      </c>
      <c r="AA125" s="8" t="s">
        <v>2</v>
      </c>
      <c r="AB125" s="8" t="s">
        <v>5</v>
      </c>
    </row>
    <row r="126" spans="1:28" x14ac:dyDescent="0.25">
      <c r="A126" s="8" t="s">
        <v>1906</v>
      </c>
      <c r="B126" s="8" t="s">
        <v>1907</v>
      </c>
      <c r="C126" s="59" t="str">
        <f>VLOOKUP(MID(E126,1,2),DATA!$B$2:$C$10,2,FALSE)</f>
        <v>FF11</v>
      </c>
      <c r="D126" s="8" t="str">
        <f>VLOOKUP(MID(E126,13,2),DATA!$M$2:$N$16,2,FALSE)</f>
        <v>Tarmac</v>
      </c>
      <c r="E126" s="66" t="s">
        <v>374</v>
      </c>
      <c r="F126" s="18" cm="1">
        <f t="array" ref="F126">SUMPRODUCT(1*('All Skus'!$C$2:$C$951=$E126),'All Skus'!$D$2:$D$951)</f>
        <v>4</v>
      </c>
      <c r="G126" s="12" t="str">
        <f>VLOOKUP(MID(E126,4,1),DATA!$F$2:$G$16,2,FALSE)</f>
        <v>19"</v>
      </c>
      <c r="H126" s="12" t="str">
        <f>VLOOKUP(MID(E126,5,3),DATA!$H$2:$I$16,2,FALSE)</f>
        <v>8.5"</v>
      </c>
      <c r="I126" s="12" t="str">
        <f t="shared" si="4"/>
        <v>47</v>
      </c>
      <c r="J126" s="12" t="str">
        <f>VLOOKUP(MID(E126,10,3),DATA!$J$2:$L$16,2,FALSE)</f>
        <v>5x112</v>
      </c>
      <c r="K126" s="12">
        <f>VLOOKUP(MID(E126,10,3),DATA!$J$2:$L$16,3,FALSE)</f>
        <v>66.56</v>
      </c>
      <c r="L126" s="8" t="str">
        <f>VLOOKUP(MID(E126,3,1),DATA!$D$2:$E$16,2,FALSE)</f>
        <v>High Offset</v>
      </c>
      <c r="N126" s="9" t="s">
        <v>12</v>
      </c>
      <c r="O126" s="60" t="str">
        <f>VLOOKUP(MID(P126,1,2),DATA!$B$2:$C$10,2,FALSE)</f>
        <v>FF11</v>
      </c>
      <c r="P126" s="66" t="s">
        <v>372</v>
      </c>
      <c r="Q126" s="18" cm="1">
        <f t="array" ref="Q126">SUMPRODUCT(1*('All Skus'!$C$2:$C$951=$P126),'All Skus'!$D$2:$D$951)</f>
        <v>3</v>
      </c>
      <c r="R126" s="12" t="str">
        <f>VLOOKUP(MID(P126,4,1),DATA!$F$2:$G$16,2,FALSE)</f>
        <v>19"</v>
      </c>
      <c r="S126" s="12" t="str">
        <f>VLOOKUP(MID(P126,5,3),DATA!$H$2:$I$16,2,FALSE)</f>
        <v>9.5"</v>
      </c>
      <c r="T126" s="12" t="str">
        <f t="shared" si="5"/>
        <v>45</v>
      </c>
      <c r="U126" s="12" t="str">
        <f>VLOOKUP(MID(P126,10,3),DATA!$J$2:$L$16,2,FALSE)</f>
        <v>5x112</v>
      </c>
      <c r="V126" s="12">
        <f>VLOOKUP(MID(P126,10,3),DATA!$J$2:$L$16,3,FALSE)</f>
        <v>66.56</v>
      </c>
      <c r="W126" s="8" t="str">
        <f>VLOOKUP(MID(P126,3,1),DATA!$D$2:$E$16,2,FALSE)</f>
        <v>High Offset</v>
      </c>
      <c r="Y126" s="9" t="s">
        <v>122</v>
      </c>
      <c r="AA126" s="8" t="s">
        <v>2</v>
      </c>
      <c r="AB126" s="8" t="s">
        <v>5</v>
      </c>
    </row>
    <row r="127" spans="1:28" x14ac:dyDescent="0.25">
      <c r="A127" s="8" t="s">
        <v>1906</v>
      </c>
      <c r="B127" s="8" t="s">
        <v>1907</v>
      </c>
      <c r="C127" s="59" t="str">
        <f>VLOOKUP(MID(E127,1,2),DATA!$B$2:$C$10,2,FALSE)</f>
        <v>FF11</v>
      </c>
      <c r="D127" s="8" t="str">
        <f>VLOOKUP(MID(E127,13,2),DATA!$M$2:$N$16,2,FALSE)</f>
        <v>Liquid Metal</v>
      </c>
      <c r="E127" s="66" t="s">
        <v>375</v>
      </c>
      <c r="F127" s="18" cm="1">
        <f t="array" ref="F127">SUMPRODUCT(1*('All Skus'!$C$2:$C$951=$E127),'All Skus'!$D$2:$D$951)</f>
        <v>3</v>
      </c>
      <c r="G127" s="12" t="str">
        <f>VLOOKUP(MID(E127,4,1),DATA!$F$2:$G$16,2,FALSE)</f>
        <v>19"</v>
      </c>
      <c r="H127" s="12" t="str">
        <f>VLOOKUP(MID(E127,5,3),DATA!$H$2:$I$16,2,FALSE)</f>
        <v>8.5"</v>
      </c>
      <c r="I127" s="12" t="str">
        <f t="shared" si="4"/>
        <v>47</v>
      </c>
      <c r="J127" s="12" t="str">
        <f>VLOOKUP(MID(E127,10,3),DATA!$J$2:$L$16,2,FALSE)</f>
        <v>5x112</v>
      </c>
      <c r="K127" s="12">
        <f>VLOOKUP(MID(E127,10,3),DATA!$J$2:$L$16,3,FALSE)</f>
        <v>66.56</v>
      </c>
      <c r="L127" s="8" t="str">
        <f>VLOOKUP(MID(E127,3,1),DATA!$D$2:$E$16,2,FALSE)</f>
        <v>High Offset</v>
      </c>
      <c r="N127" s="9" t="s">
        <v>12</v>
      </c>
      <c r="O127" s="60" t="str">
        <f>VLOOKUP(MID(P127,1,2),DATA!$B$2:$C$10,2,FALSE)</f>
        <v>FF11</v>
      </c>
      <c r="P127" s="66" t="s">
        <v>373</v>
      </c>
      <c r="Q127" s="18" cm="1">
        <f t="array" ref="Q127">SUMPRODUCT(1*('All Skus'!$C$2:$C$951=$P127),'All Skus'!$D$2:$D$951)</f>
        <v>3</v>
      </c>
      <c r="R127" s="12" t="str">
        <f>VLOOKUP(MID(P127,4,1),DATA!$F$2:$G$16,2,FALSE)</f>
        <v>19"</v>
      </c>
      <c r="S127" s="12" t="str">
        <f>VLOOKUP(MID(P127,5,3),DATA!$H$2:$I$16,2,FALSE)</f>
        <v>9.5"</v>
      </c>
      <c r="T127" s="12" t="str">
        <f t="shared" si="5"/>
        <v>45</v>
      </c>
      <c r="U127" s="12" t="str">
        <f>VLOOKUP(MID(P127,10,3),DATA!$J$2:$L$16,2,FALSE)</f>
        <v>5x112</v>
      </c>
      <c r="V127" s="12">
        <f>VLOOKUP(MID(P127,10,3),DATA!$J$2:$L$16,3,FALSE)</f>
        <v>66.56</v>
      </c>
      <c r="W127" s="8" t="str">
        <f>VLOOKUP(MID(P127,3,1),DATA!$D$2:$E$16,2,FALSE)</f>
        <v>High Offset</v>
      </c>
      <c r="Y127" s="9" t="s">
        <v>122</v>
      </c>
      <c r="AA127" s="8" t="s">
        <v>2</v>
      </c>
      <c r="AB127" s="8" t="s">
        <v>5</v>
      </c>
    </row>
    <row r="128" spans="1:28" x14ac:dyDescent="0.25">
      <c r="A128" s="8" t="s">
        <v>1906</v>
      </c>
      <c r="B128" s="8" t="s">
        <v>1907</v>
      </c>
      <c r="C128" s="59" t="str">
        <f>VLOOKUP(MID(E128,1,2),DATA!$B$2:$C$10,2,FALSE)</f>
        <v>FF15</v>
      </c>
      <c r="D128" s="8" t="str">
        <f>VLOOKUP(MID(E128,13,2),DATA!$M$2:$N$16,2,FALSE)</f>
        <v>Tarmac</v>
      </c>
      <c r="E128" s="66" t="s">
        <v>248</v>
      </c>
      <c r="F128" s="18" cm="1">
        <f t="array" ref="F128">SUMPRODUCT(1*('All Skus'!$C$2:$C$951=$E128),'All Skus'!$D$2:$D$951)</f>
        <v>32</v>
      </c>
      <c r="G128" s="12" t="str">
        <f>VLOOKUP(MID(E128,4,1),DATA!$F$2:$G$16,2,FALSE)</f>
        <v>19"</v>
      </c>
      <c r="H128" s="12" t="str">
        <f>VLOOKUP(MID(E128,5,3),DATA!$H$2:$I$16,2,FALSE)</f>
        <v>8.5"</v>
      </c>
      <c r="I128" s="12" t="str">
        <f t="shared" ref="I128:I172" si="8">MID(E128,8,2)</f>
        <v>47</v>
      </c>
      <c r="J128" s="12" t="str">
        <f>VLOOKUP(MID(E128,10,3),DATA!$J$2:$L$16,2,FALSE)</f>
        <v>5x112</v>
      </c>
      <c r="K128" s="12">
        <f>VLOOKUP(MID(E128,10,3),DATA!$J$2:$L$16,3,FALSE)</f>
        <v>66.56</v>
      </c>
      <c r="L128" s="8" t="str">
        <f>VLOOKUP(MID(E128,3,1),DATA!$D$2:$E$16,2,FALSE)</f>
        <v>High Offset</v>
      </c>
      <c r="M128" s="8">
        <v>22.2</v>
      </c>
      <c r="O128" s="60" t="str">
        <f>VLOOKUP(MID(P128,1,2),DATA!$B$2:$C$10,2,FALSE)</f>
        <v>FF15</v>
      </c>
      <c r="P128" s="66" t="s">
        <v>246</v>
      </c>
      <c r="Q128" s="18" cm="1">
        <f t="array" ref="Q128">SUMPRODUCT(1*('All Skus'!$C$2:$C$951=$P128),'All Skus'!$D$2:$D$951)</f>
        <v>0</v>
      </c>
      <c r="R128" s="12" t="str">
        <f>VLOOKUP(MID(P128,4,1),DATA!$F$2:$G$16,2,FALSE)</f>
        <v>19"</v>
      </c>
      <c r="S128" s="12" t="str">
        <f>VLOOKUP(MID(P128,5,3),DATA!$H$2:$I$16,2,FALSE)</f>
        <v>9.5"</v>
      </c>
      <c r="T128" s="12" t="str">
        <f t="shared" ref="T128:T172" si="9">MID(P128,8,2)</f>
        <v>45</v>
      </c>
      <c r="U128" s="12" t="str">
        <f>VLOOKUP(MID(P128,10,3),DATA!$J$2:$L$16,2,FALSE)</f>
        <v>5x112</v>
      </c>
      <c r="V128" s="12">
        <f>VLOOKUP(MID(P128,10,3),DATA!$J$2:$L$16,3,FALSE)</f>
        <v>66.56</v>
      </c>
      <c r="W128" s="8" t="str">
        <f>VLOOKUP(MID(P128,3,1),DATA!$D$2:$E$16,2,FALSE)</f>
        <v>High Offset</v>
      </c>
      <c r="X128" s="8">
        <v>24</v>
      </c>
      <c r="Z128" s="8" t="s">
        <v>4</v>
      </c>
      <c r="AA128" s="8" t="s">
        <v>2</v>
      </c>
      <c r="AB128" s="8" t="s">
        <v>5</v>
      </c>
    </row>
    <row r="129" spans="1:28" x14ac:dyDescent="0.25">
      <c r="A129" s="8" t="s">
        <v>1892</v>
      </c>
      <c r="B129" s="8" t="s">
        <v>36</v>
      </c>
      <c r="C129" s="59" t="str">
        <f>VLOOKUP(MID(E129,1,2),DATA!$B$2:$C$10,2,FALSE)</f>
        <v>FF01</v>
      </c>
      <c r="D129" s="8" t="str">
        <f>VLOOKUP(MID(E129,13,2),DATA!$M$2:$N$16,2,FALSE)</f>
        <v>Tarmac</v>
      </c>
      <c r="E129" s="66" t="s">
        <v>153</v>
      </c>
      <c r="F129" s="18" cm="1">
        <f t="array" ref="F129">SUMPRODUCT(1*('All Skus'!$C$2:$C$951=$E129),'All Skus'!$D$2:$D$951)</f>
        <v>30</v>
      </c>
      <c r="G129" s="12" t="str">
        <f>VLOOKUP(MID(E129,4,1),DATA!$F$2:$G$16,2,FALSE)</f>
        <v>19"</v>
      </c>
      <c r="H129" s="12" t="str">
        <f>VLOOKUP(MID(E129,5,3),DATA!$H$2:$I$16,2,FALSE)</f>
        <v>9.0"</v>
      </c>
      <c r="I129" s="12" t="str">
        <f t="shared" si="8"/>
        <v>35</v>
      </c>
      <c r="J129" s="12" t="str">
        <f>VLOOKUP(MID(E129,10,3),DATA!$J$2:$L$16,2,FALSE)</f>
        <v>5x112</v>
      </c>
      <c r="K129" s="12">
        <f>VLOOKUP(MID(E129,10,3),DATA!$J$2:$L$16,3,FALSE)</f>
        <v>66.56</v>
      </c>
      <c r="L129" s="8" t="str">
        <f>VLOOKUP(MID(E129,3,1),DATA!$D$2:$E$16,2,FALSE)</f>
        <v>High Offset</v>
      </c>
      <c r="M129" s="8">
        <v>25.4</v>
      </c>
      <c r="N129" s="9" t="s">
        <v>77</v>
      </c>
      <c r="O129" s="60" t="str">
        <f>VLOOKUP(MID(P129,1,2),DATA!$B$2:$C$10,2,FALSE)</f>
        <v>FF01</v>
      </c>
      <c r="P129" s="66" t="s">
        <v>147</v>
      </c>
      <c r="Q129" s="18" cm="1">
        <f t="array" ref="Q129">SUMPRODUCT(1*('All Skus'!$C$2:$C$951=$P129),'All Skus'!$D$2:$D$951)</f>
        <v>7</v>
      </c>
      <c r="R129" s="12" t="str">
        <f>VLOOKUP(MID(P129,4,1),DATA!$F$2:$G$16,2,FALSE)</f>
        <v>19"</v>
      </c>
      <c r="S129" s="12" t="str">
        <f>VLOOKUP(MID(P129,5,3),DATA!$H$2:$I$16,2,FALSE)</f>
        <v>9.5"</v>
      </c>
      <c r="T129" s="12" t="str">
        <f t="shared" si="9"/>
        <v>45</v>
      </c>
      <c r="U129" s="12" t="str">
        <f>VLOOKUP(MID(P129,10,3),DATA!$J$2:$L$16,2,FALSE)</f>
        <v>5x112</v>
      </c>
      <c r="V129" s="12">
        <f>VLOOKUP(MID(P129,10,3),DATA!$J$2:$L$16,3,FALSE)</f>
        <v>66.56</v>
      </c>
      <c r="W129" s="8" t="str">
        <f>VLOOKUP(MID(P129,3,1),DATA!$D$2:$E$16,2,FALSE)</f>
        <v>High Offset</v>
      </c>
      <c r="X129" s="8">
        <v>25.6</v>
      </c>
      <c r="Y129" s="9" t="s">
        <v>83</v>
      </c>
      <c r="AA129" s="8" t="s">
        <v>2</v>
      </c>
      <c r="AB129" s="8" t="s">
        <v>5</v>
      </c>
    </row>
    <row r="130" spans="1:28" x14ac:dyDescent="0.25">
      <c r="A130" s="8" t="s">
        <v>1892</v>
      </c>
      <c r="B130" s="8" t="s">
        <v>36</v>
      </c>
      <c r="C130" s="59" t="str">
        <f>VLOOKUP(MID(E130,1,2),DATA!$B$2:$C$10,2,FALSE)</f>
        <v>FF01</v>
      </c>
      <c r="D130" s="8" t="str">
        <f>VLOOKUP(MID(E130,13,2),DATA!$M$2:$N$16,2,FALSE)</f>
        <v>Liquid Silver</v>
      </c>
      <c r="E130" s="66" t="s">
        <v>154</v>
      </c>
      <c r="F130" s="18" cm="1">
        <f t="array" ref="F130">SUMPRODUCT(1*('All Skus'!$C$2:$C$951=$E130),'All Skus'!$D$2:$D$951)</f>
        <v>1</v>
      </c>
      <c r="G130" s="12" t="str">
        <f>VLOOKUP(MID(E130,4,1),DATA!$F$2:$G$16,2,FALSE)</f>
        <v>19"</v>
      </c>
      <c r="H130" s="12" t="str">
        <f>VLOOKUP(MID(E130,5,3),DATA!$H$2:$I$16,2,FALSE)</f>
        <v>9.0"</v>
      </c>
      <c r="I130" s="12" t="str">
        <f t="shared" si="8"/>
        <v>35</v>
      </c>
      <c r="J130" s="12" t="str">
        <f>VLOOKUP(MID(E130,10,3),DATA!$J$2:$L$16,2,FALSE)</f>
        <v>5x112</v>
      </c>
      <c r="K130" s="12">
        <f>VLOOKUP(MID(E130,10,3),DATA!$J$2:$L$16,3,FALSE)</f>
        <v>66.56</v>
      </c>
      <c r="L130" s="8" t="str">
        <f>VLOOKUP(MID(E130,3,1),DATA!$D$2:$E$16,2,FALSE)</f>
        <v>High Offset</v>
      </c>
      <c r="M130" s="8">
        <v>25.4</v>
      </c>
      <c r="N130" s="9" t="s">
        <v>77</v>
      </c>
      <c r="O130" s="60" t="str">
        <f>VLOOKUP(MID(P130,1,2),DATA!$B$2:$C$10,2,FALSE)</f>
        <v>FF01</v>
      </c>
      <c r="P130" s="66" t="s">
        <v>149</v>
      </c>
      <c r="Q130" s="18" cm="1">
        <f t="array" ref="Q130">SUMPRODUCT(1*('All Skus'!$C$2:$C$951=$P130),'All Skus'!$D$2:$D$951)</f>
        <v>17</v>
      </c>
      <c r="R130" s="12" t="str">
        <f>VLOOKUP(MID(P130,4,1),DATA!$F$2:$G$16,2,FALSE)</f>
        <v>19"</v>
      </c>
      <c r="S130" s="12" t="str">
        <f>VLOOKUP(MID(P130,5,3),DATA!$H$2:$I$16,2,FALSE)</f>
        <v>9.5"</v>
      </c>
      <c r="T130" s="12" t="str">
        <f t="shared" si="9"/>
        <v>45</v>
      </c>
      <c r="U130" s="12" t="str">
        <f>VLOOKUP(MID(P130,10,3),DATA!$J$2:$L$16,2,FALSE)</f>
        <v>5x112</v>
      </c>
      <c r="V130" s="12">
        <f>VLOOKUP(MID(P130,10,3),DATA!$J$2:$L$16,3,FALSE)</f>
        <v>66.56</v>
      </c>
      <c r="W130" s="8" t="str">
        <f>VLOOKUP(MID(P130,3,1),DATA!$D$2:$E$16,2,FALSE)</f>
        <v>High Offset</v>
      </c>
      <c r="X130" s="8">
        <v>25.6</v>
      </c>
      <c r="Y130" s="9" t="s">
        <v>83</v>
      </c>
      <c r="AB130" s="8" t="s">
        <v>5</v>
      </c>
    </row>
    <row r="131" spans="1:28" x14ac:dyDescent="0.25">
      <c r="A131" s="8" t="s">
        <v>1892</v>
      </c>
      <c r="B131" s="8" t="s">
        <v>36</v>
      </c>
      <c r="C131" s="59" t="str">
        <f>VLOOKUP(MID(E131,1,2),DATA!$B$2:$C$10,2,FALSE)</f>
        <v>FF04</v>
      </c>
      <c r="D131" s="8" t="str">
        <f>VLOOKUP(MID(E131,13,2),DATA!$M$2:$N$16,2,FALSE)</f>
        <v>Tarmac</v>
      </c>
      <c r="E131" s="66" t="s">
        <v>299</v>
      </c>
      <c r="F131" s="18" cm="1">
        <f t="array" ref="F131">SUMPRODUCT(1*('All Skus'!$C$2:$C$951=$E131),'All Skus'!$D$2:$D$951)</f>
        <v>23</v>
      </c>
      <c r="G131" s="12" t="str">
        <f>VLOOKUP(MID(E131,4,1),DATA!$F$2:$G$16,2,FALSE)</f>
        <v>19"</v>
      </c>
      <c r="H131" s="12" t="str">
        <f>VLOOKUP(MID(E131,5,3),DATA!$H$2:$I$16,2,FALSE)</f>
        <v>9.0"</v>
      </c>
      <c r="I131" s="12" t="str">
        <f t="shared" si="8"/>
        <v>35</v>
      </c>
      <c r="J131" s="12" t="str">
        <f>VLOOKUP(MID(E131,10,3),DATA!$J$2:$L$16,2,FALSE)</f>
        <v>5x112</v>
      </c>
      <c r="K131" s="12">
        <f>VLOOKUP(MID(E131,10,3),DATA!$J$2:$L$16,3,FALSE)</f>
        <v>66.56</v>
      </c>
      <c r="L131" s="8" t="str">
        <f>VLOOKUP(MID(E131,3,1),DATA!$D$2:$E$16,2,FALSE)</f>
        <v>High Offset</v>
      </c>
      <c r="M131" s="8">
        <v>24.6</v>
      </c>
      <c r="O131" s="60" t="str">
        <f>VLOOKUP(MID(P131,1,2),DATA!$B$2:$C$10,2,FALSE)</f>
        <v>FF04</v>
      </c>
      <c r="P131" s="66" t="s">
        <v>295</v>
      </c>
      <c r="Q131" s="18" cm="1">
        <f t="array" ref="Q131">SUMPRODUCT(1*('All Skus'!$C$2:$C$951=$P131),'All Skus'!$D$2:$D$951)</f>
        <v>27</v>
      </c>
      <c r="R131" s="12" t="str">
        <f>VLOOKUP(MID(P131,4,1),DATA!$F$2:$G$16,2,FALSE)</f>
        <v>19"</v>
      </c>
      <c r="S131" s="12" t="str">
        <f>VLOOKUP(MID(P131,5,3),DATA!$H$2:$I$16,2,FALSE)</f>
        <v>9.5"</v>
      </c>
      <c r="T131" s="12" t="str">
        <f t="shared" si="9"/>
        <v>45</v>
      </c>
      <c r="U131" s="12" t="str">
        <f>VLOOKUP(MID(P131,10,3),DATA!$J$2:$L$16,2,FALSE)</f>
        <v>5x112</v>
      </c>
      <c r="V131" s="12">
        <f>VLOOKUP(MID(P131,10,3),DATA!$J$2:$L$16,3,FALSE)</f>
        <v>66.56</v>
      </c>
      <c r="W131" s="8" t="str">
        <f>VLOOKUP(MID(P131,3,1),DATA!$D$2:$E$16,2,FALSE)</f>
        <v>High Offset</v>
      </c>
      <c r="X131" s="8">
        <v>24.6</v>
      </c>
      <c r="AA131" s="8" t="s">
        <v>2</v>
      </c>
      <c r="AB131" s="8" t="s">
        <v>5</v>
      </c>
    </row>
    <row r="132" spans="1:28" x14ac:dyDescent="0.25">
      <c r="A132" s="8" t="s">
        <v>1892</v>
      </c>
      <c r="B132" s="8" t="s">
        <v>36</v>
      </c>
      <c r="C132" s="59" t="str">
        <f>VLOOKUP(MID(E132,1,2),DATA!$B$2:$C$10,2,FALSE)</f>
        <v>FF04</v>
      </c>
      <c r="D132" s="8" t="str">
        <f>VLOOKUP(MID(E132,13,2),DATA!$M$2:$N$16,2,FALSE)</f>
        <v>Liquid Metal</v>
      </c>
      <c r="E132" s="66" t="s">
        <v>300</v>
      </c>
      <c r="F132" s="18" cm="1">
        <f t="array" ref="F132">SUMPRODUCT(1*('All Skus'!$C$2:$C$951=$E132),'All Skus'!$D$2:$D$951)</f>
        <v>26</v>
      </c>
      <c r="G132" s="12" t="str">
        <f>VLOOKUP(MID(E132,4,1),DATA!$F$2:$G$16,2,FALSE)</f>
        <v>19"</v>
      </c>
      <c r="H132" s="12" t="str">
        <f>VLOOKUP(MID(E132,5,3),DATA!$H$2:$I$16,2,FALSE)</f>
        <v>9.0"</v>
      </c>
      <c r="I132" s="12" t="str">
        <f t="shared" si="8"/>
        <v>35</v>
      </c>
      <c r="J132" s="12" t="str">
        <f>VLOOKUP(MID(E132,10,3),DATA!$J$2:$L$16,2,FALSE)</f>
        <v>5x112</v>
      </c>
      <c r="K132" s="12">
        <f>VLOOKUP(MID(E132,10,3),DATA!$J$2:$L$16,3,FALSE)</f>
        <v>66.56</v>
      </c>
      <c r="L132" s="8" t="str">
        <f>VLOOKUP(MID(E132,3,1),DATA!$D$2:$E$16,2,FALSE)</f>
        <v>High Offset</v>
      </c>
      <c r="M132" s="8">
        <v>24.6</v>
      </c>
      <c r="O132" s="60" t="str">
        <f>VLOOKUP(MID(P132,1,2),DATA!$B$2:$C$10,2,FALSE)</f>
        <v>FF04</v>
      </c>
      <c r="P132" s="66" t="s">
        <v>296</v>
      </c>
      <c r="Q132" s="18" cm="1">
        <f t="array" ref="Q132">SUMPRODUCT(1*('All Skus'!$C$2:$C$951=$P132),'All Skus'!$D$2:$D$951)</f>
        <v>15</v>
      </c>
      <c r="R132" s="12" t="str">
        <f>VLOOKUP(MID(P132,4,1),DATA!$F$2:$G$16,2,FALSE)</f>
        <v>19"</v>
      </c>
      <c r="S132" s="12" t="str">
        <f>VLOOKUP(MID(P132,5,3),DATA!$H$2:$I$16,2,FALSE)</f>
        <v>9.5"</v>
      </c>
      <c r="T132" s="12" t="str">
        <f t="shared" si="9"/>
        <v>45</v>
      </c>
      <c r="U132" s="12" t="str">
        <f>VLOOKUP(MID(P132,10,3),DATA!$J$2:$L$16,2,FALSE)</f>
        <v>5x112</v>
      </c>
      <c r="V132" s="12">
        <f>VLOOKUP(MID(P132,10,3),DATA!$J$2:$L$16,3,FALSE)</f>
        <v>66.56</v>
      </c>
      <c r="W132" s="8" t="str">
        <f>VLOOKUP(MID(P132,3,1),DATA!$D$2:$E$16,2,FALSE)</f>
        <v>High Offset</v>
      </c>
      <c r="X132" s="8">
        <v>24.6</v>
      </c>
      <c r="AB132" s="8" t="s">
        <v>5</v>
      </c>
    </row>
    <row r="133" spans="1:28" x14ac:dyDescent="0.25">
      <c r="A133" s="8" t="s">
        <v>1892</v>
      </c>
      <c r="B133" s="8" t="s">
        <v>36</v>
      </c>
      <c r="C133" s="59" t="str">
        <f>VLOOKUP(MID(E133,1,2),DATA!$B$2:$C$10,2,FALSE)</f>
        <v>FF10</v>
      </c>
      <c r="D133" s="8" t="str">
        <f>VLOOKUP(MID(E133,13,2),DATA!$M$2:$N$16,2,FALSE)</f>
        <v>Tarmac</v>
      </c>
      <c r="E133" s="66" t="s">
        <v>14</v>
      </c>
      <c r="F133" s="18" cm="1">
        <f t="array" ref="F133">SUMPRODUCT(1*('All Skus'!$C$2:$C$951=$E133),'All Skus'!$D$2:$D$951)</f>
        <v>4</v>
      </c>
      <c r="G133" s="12" t="str">
        <f>VLOOKUP(MID(E133,4,1),DATA!$F$2:$G$16,2,FALSE)</f>
        <v>19"</v>
      </c>
      <c r="H133" s="12" t="str">
        <f>VLOOKUP(MID(E133,5,3),DATA!$H$2:$I$16,2,FALSE)</f>
        <v>9.0"</v>
      </c>
      <c r="I133" s="12" t="str">
        <f t="shared" si="8"/>
        <v>35</v>
      </c>
      <c r="J133" s="12" t="str">
        <f>VLOOKUP(MID(E133,10,3),DATA!$J$2:$L$16,2,FALSE)</f>
        <v>5x112</v>
      </c>
      <c r="K133" s="12">
        <f>VLOOKUP(MID(E133,10,3),DATA!$J$2:$L$16,3,FALSE)</f>
        <v>66.56</v>
      </c>
      <c r="L133" s="8" t="str">
        <f>VLOOKUP(MID(E133,3,1),DATA!$D$2:$E$16,2,FALSE)</f>
        <v>High Offset</v>
      </c>
      <c r="N133" s="9" t="s">
        <v>77</v>
      </c>
      <c r="O133" s="60" t="str">
        <f>VLOOKUP(MID(P133,1,2),DATA!$B$2:$C$10,2,FALSE)</f>
        <v>FF10</v>
      </c>
      <c r="P133" s="66" t="s">
        <v>3</v>
      </c>
      <c r="Q133" s="18" cm="1">
        <f t="array" ref="Q133">SUMPRODUCT(1*('All Skus'!$C$2:$C$951=$P133),'All Skus'!$D$2:$D$951)</f>
        <v>1</v>
      </c>
      <c r="R133" s="12" t="str">
        <f>VLOOKUP(MID(P133,4,1),DATA!$F$2:$G$16,2,FALSE)</f>
        <v>19"</v>
      </c>
      <c r="S133" s="12" t="str">
        <f>VLOOKUP(MID(P133,5,3),DATA!$H$2:$I$16,2,FALSE)</f>
        <v>9.5"</v>
      </c>
      <c r="T133" s="12" t="str">
        <f t="shared" si="9"/>
        <v>45</v>
      </c>
      <c r="U133" s="12" t="str">
        <f>VLOOKUP(MID(P133,10,3),DATA!$J$2:$L$16,2,FALSE)</f>
        <v>5x112</v>
      </c>
      <c r="V133" s="12">
        <f>VLOOKUP(MID(P133,10,3),DATA!$J$2:$L$16,3,FALSE)</f>
        <v>66.56</v>
      </c>
      <c r="W133" s="8" t="str">
        <f>VLOOKUP(MID(P133,3,1),DATA!$D$2:$E$16,2,FALSE)</f>
        <v>High Offset</v>
      </c>
      <c r="Y133" s="9" t="s">
        <v>83</v>
      </c>
      <c r="AA133" s="8" t="s">
        <v>2</v>
      </c>
      <c r="AB133" s="8" t="s">
        <v>5</v>
      </c>
    </row>
    <row r="134" spans="1:28" x14ac:dyDescent="0.25">
      <c r="A134" s="8" t="s">
        <v>1892</v>
      </c>
      <c r="B134" s="8" t="s">
        <v>36</v>
      </c>
      <c r="C134" s="59" t="str">
        <f>VLOOKUP(MID(E134,1,2),DATA!$B$2:$C$10,2,FALSE)</f>
        <v>FF10</v>
      </c>
      <c r="D134" s="8" t="str">
        <f>VLOOKUP(MID(E134,13,2),DATA!$M$2:$N$16,2,FALSE)</f>
        <v>Liquid Metal</v>
      </c>
      <c r="E134" s="66" t="s">
        <v>15</v>
      </c>
      <c r="F134" s="18" cm="1">
        <f t="array" ref="F134">SUMPRODUCT(1*('All Skus'!$C$2:$C$951=$E134),'All Skus'!$D$2:$D$951)</f>
        <v>0</v>
      </c>
      <c r="G134" s="12" t="str">
        <f>VLOOKUP(MID(E134,4,1),DATA!$F$2:$G$16,2,FALSE)</f>
        <v>19"</v>
      </c>
      <c r="H134" s="12" t="str">
        <f>VLOOKUP(MID(E134,5,3),DATA!$H$2:$I$16,2,FALSE)</f>
        <v>9.0"</v>
      </c>
      <c r="I134" s="12" t="str">
        <f t="shared" si="8"/>
        <v>35</v>
      </c>
      <c r="J134" s="12" t="str">
        <f>VLOOKUP(MID(E134,10,3),DATA!$J$2:$L$16,2,FALSE)</f>
        <v>5x112</v>
      </c>
      <c r="K134" s="12">
        <f>VLOOKUP(MID(E134,10,3),DATA!$J$2:$L$16,3,FALSE)</f>
        <v>66.56</v>
      </c>
      <c r="L134" s="8" t="str">
        <f>VLOOKUP(MID(E134,3,1),DATA!$D$2:$E$16,2,FALSE)</f>
        <v>High Offset</v>
      </c>
      <c r="N134" s="9" t="s">
        <v>77</v>
      </c>
      <c r="O134" s="60" t="str">
        <f>VLOOKUP(MID(P134,1,2),DATA!$B$2:$C$10,2,FALSE)</f>
        <v>FF10</v>
      </c>
      <c r="P134" s="66" t="s">
        <v>7</v>
      </c>
      <c r="Q134" s="18" cm="1">
        <f t="array" ref="Q134">SUMPRODUCT(1*('All Skus'!$C$2:$C$951=$P134),'All Skus'!$D$2:$D$951)</f>
        <v>22</v>
      </c>
      <c r="R134" s="12" t="str">
        <f>VLOOKUP(MID(P134,4,1),DATA!$F$2:$G$16,2,FALSE)</f>
        <v>19"</v>
      </c>
      <c r="S134" s="12" t="str">
        <f>VLOOKUP(MID(P134,5,3),DATA!$H$2:$I$16,2,FALSE)</f>
        <v>9.5"</v>
      </c>
      <c r="T134" s="12" t="str">
        <f t="shared" si="9"/>
        <v>45</v>
      </c>
      <c r="U134" s="12" t="str">
        <f>VLOOKUP(MID(P134,10,3),DATA!$J$2:$L$16,2,FALSE)</f>
        <v>5x112</v>
      </c>
      <c r="V134" s="12">
        <f>VLOOKUP(MID(P134,10,3),DATA!$J$2:$L$16,3,FALSE)</f>
        <v>66.56</v>
      </c>
      <c r="W134" s="8" t="str">
        <f>VLOOKUP(MID(P134,3,1),DATA!$D$2:$E$16,2,FALSE)</f>
        <v>High Offset</v>
      </c>
      <c r="Y134" s="9" t="s">
        <v>83</v>
      </c>
      <c r="AA134" s="8" t="s">
        <v>2</v>
      </c>
      <c r="AB134" s="8" t="s">
        <v>5</v>
      </c>
    </row>
    <row r="135" spans="1:28" x14ac:dyDescent="0.25">
      <c r="A135" s="8" t="s">
        <v>1892</v>
      </c>
      <c r="B135" s="8" t="s">
        <v>36</v>
      </c>
      <c r="C135" s="59" t="str">
        <f>VLOOKUP(MID(E135,1,2),DATA!$B$2:$C$10,2,FALSE)</f>
        <v>FF11</v>
      </c>
      <c r="D135" s="8" t="str">
        <f>VLOOKUP(MID(E135,13,2),DATA!$M$2:$N$16,2,FALSE)</f>
        <v>Tarmac</v>
      </c>
      <c r="E135" s="66" t="s">
        <v>376</v>
      </c>
      <c r="F135" s="18" cm="1">
        <f t="array" ref="F135">SUMPRODUCT(1*('All Skus'!$C$2:$C$951=$E135),'All Skus'!$D$2:$D$951)</f>
        <v>16</v>
      </c>
      <c r="G135" s="12" t="str">
        <f>VLOOKUP(MID(E135,4,1),DATA!$F$2:$G$16,2,FALSE)</f>
        <v>19"</v>
      </c>
      <c r="H135" s="12" t="str">
        <f>VLOOKUP(MID(E135,5,3),DATA!$H$2:$I$16,2,FALSE)</f>
        <v>9.0"</v>
      </c>
      <c r="I135" s="12" t="str">
        <f t="shared" si="8"/>
        <v>35</v>
      </c>
      <c r="J135" s="12" t="str">
        <f>VLOOKUP(MID(E135,10,3),DATA!$J$2:$L$16,2,FALSE)</f>
        <v>5x112</v>
      </c>
      <c r="K135" s="12">
        <f>VLOOKUP(MID(E135,10,3),DATA!$J$2:$L$16,3,FALSE)</f>
        <v>66.56</v>
      </c>
      <c r="L135" s="8" t="str">
        <f>VLOOKUP(MID(E135,3,1),DATA!$D$2:$E$16,2,FALSE)</f>
        <v>High Offset</v>
      </c>
      <c r="N135" s="9" t="s">
        <v>77</v>
      </c>
      <c r="O135" s="60" t="str">
        <f>VLOOKUP(MID(P135,1,2),DATA!$B$2:$C$10,2,FALSE)</f>
        <v>FF11</v>
      </c>
      <c r="P135" s="66" t="s">
        <v>372</v>
      </c>
      <c r="Q135" s="18" cm="1">
        <f t="array" ref="Q135">SUMPRODUCT(1*('All Skus'!$C$2:$C$951=$P135),'All Skus'!$D$2:$D$951)</f>
        <v>3</v>
      </c>
      <c r="R135" s="12" t="str">
        <f>VLOOKUP(MID(P135,4,1),DATA!$F$2:$G$16,2,FALSE)</f>
        <v>19"</v>
      </c>
      <c r="S135" s="12" t="str">
        <f>VLOOKUP(MID(P135,5,3),DATA!$H$2:$I$16,2,FALSE)</f>
        <v>9.5"</v>
      </c>
      <c r="T135" s="12" t="str">
        <f t="shared" si="9"/>
        <v>45</v>
      </c>
      <c r="U135" s="12" t="str">
        <f>VLOOKUP(MID(P135,10,3),DATA!$J$2:$L$16,2,FALSE)</f>
        <v>5x112</v>
      </c>
      <c r="V135" s="12">
        <f>VLOOKUP(MID(P135,10,3),DATA!$J$2:$L$16,3,FALSE)</f>
        <v>66.56</v>
      </c>
      <c r="W135" s="8" t="str">
        <f>VLOOKUP(MID(P135,3,1),DATA!$D$2:$E$16,2,FALSE)</f>
        <v>High Offset</v>
      </c>
      <c r="Y135" s="9" t="s">
        <v>83</v>
      </c>
      <c r="AA135" s="8" t="s">
        <v>2</v>
      </c>
      <c r="AB135" s="8" t="s">
        <v>5</v>
      </c>
    </row>
    <row r="136" spans="1:28" x14ac:dyDescent="0.25">
      <c r="A136" s="8" t="s">
        <v>1892</v>
      </c>
      <c r="B136" s="8" t="s">
        <v>36</v>
      </c>
      <c r="C136" s="59" t="str">
        <f>VLOOKUP(MID(E136,1,2),DATA!$B$2:$C$10,2,FALSE)</f>
        <v>FF11</v>
      </c>
      <c r="D136" s="8" t="str">
        <f>VLOOKUP(MID(E136,13,2),DATA!$M$2:$N$16,2,FALSE)</f>
        <v>Liquid Metal</v>
      </c>
      <c r="E136" s="66" t="s">
        <v>377</v>
      </c>
      <c r="F136" s="18" cm="1">
        <f t="array" ref="F136">SUMPRODUCT(1*('All Skus'!$C$2:$C$951=$E136),'All Skus'!$D$2:$D$951)</f>
        <v>4</v>
      </c>
      <c r="G136" s="12" t="str">
        <f>VLOOKUP(MID(E136,4,1),DATA!$F$2:$G$16,2,FALSE)</f>
        <v>19"</v>
      </c>
      <c r="H136" s="12" t="str">
        <f>VLOOKUP(MID(E136,5,3),DATA!$H$2:$I$16,2,FALSE)</f>
        <v>9.0"</v>
      </c>
      <c r="I136" s="12" t="str">
        <f t="shared" si="8"/>
        <v>35</v>
      </c>
      <c r="J136" s="12" t="str">
        <f>VLOOKUP(MID(E136,10,3),DATA!$J$2:$L$16,2,FALSE)</f>
        <v>5x112</v>
      </c>
      <c r="K136" s="12">
        <f>VLOOKUP(MID(E136,10,3),DATA!$J$2:$L$16,3,FALSE)</f>
        <v>66.56</v>
      </c>
      <c r="L136" s="8" t="str">
        <f>VLOOKUP(MID(E136,3,1),DATA!$D$2:$E$16,2,FALSE)</f>
        <v>High Offset</v>
      </c>
      <c r="N136" s="9" t="s">
        <v>77</v>
      </c>
      <c r="O136" s="60" t="str">
        <f>VLOOKUP(MID(P136,1,2),DATA!$B$2:$C$10,2,FALSE)</f>
        <v>FF11</v>
      </c>
      <c r="P136" s="66" t="s">
        <v>373</v>
      </c>
      <c r="Q136" s="18" cm="1">
        <f t="array" ref="Q136">SUMPRODUCT(1*('All Skus'!$C$2:$C$951=$P136),'All Skus'!$D$2:$D$951)</f>
        <v>3</v>
      </c>
      <c r="R136" s="12" t="str">
        <f>VLOOKUP(MID(P136,4,1),DATA!$F$2:$G$16,2,FALSE)</f>
        <v>19"</v>
      </c>
      <c r="S136" s="12" t="str">
        <f>VLOOKUP(MID(P136,5,3),DATA!$H$2:$I$16,2,FALSE)</f>
        <v>9.5"</v>
      </c>
      <c r="T136" s="12" t="str">
        <f t="shared" si="9"/>
        <v>45</v>
      </c>
      <c r="U136" s="12" t="str">
        <f>VLOOKUP(MID(P136,10,3),DATA!$J$2:$L$16,2,FALSE)</f>
        <v>5x112</v>
      </c>
      <c r="V136" s="12">
        <f>VLOOKUP(MID(P136,10,3),DATA!$J$2:$L$16,3,FALSE)</f>
        <v>66.56</v>
      </c>
      <c r="W136" s="8" t="str">
        <f>VLOOKUP(MID(P136,3,1),DATA!$D$2:$E$16,2,FALSE)</f>
        <v>High Offset</v>
      </c>
      <c r="Y136" s="9" t="s">
        <v>83</v>
      </c>
      <c r="AA136" s="8" t="s">
        <v>2</v>
      </c>
      <c r="AB136" s="8" t="s">
        <v>5</v>
      </c>
    </row>
    <row r="137" spans="1:28" x14ac:dyDescent="0.25">
      <c r="A137" s="8" t="s">
        <v>1890</v>
      </c>
      <c r="B137" s="8" t="s">
        <v>1837</v>
      </c>
      <c r="C137" s="59" t="str">
        <f>VLOOKUP(MID(E137,1,2),DATA!$B$2:$C$10,2,FALSE)</f>
        <v>FF04</v>
      </c>
      <c r="D137" s="8" t="str">
        <f>VLOOKUP(MID(E137,13,2),DATA!$M$2:$N$16,2,FALSE)</f>
        <v>Tarmac</v>
      </c>
      <c r="E137" s="66" t="s">
        <v>303</v>
      </c>
      <c r="F137" s="18" cm="1">
        <f t="array" ref="F137">SUMPRODUCT(1*('All Skus'!$C$2:$C$951=$E137),'All Skus'!$D$2:$D$951)</f>
        <v>7</v>
      </c>
      <c r="G137" s="12" t="str">
        <f>VLOOKUP(MID(E137,4,1),DATA!$F$2:$G$16,2,FALSE)</f>
        <v>20"</v>
      </c>
      <c r="H137" s="12" t="str">
        <f>VLOOKUP(MID(E137,5,3),DATA!$H$2:$I$16,2,FALSE)</f>
        <v>9.0"</v>
      </c>
      <c r="I137" s="12" t="str">
        <f t="shared" si="8"/>
        <v>25</v>
      </c>
      <c r="J137" s="12" t="str">
        <f>VLOOKUP(MID(E137,10,3),DATA!$J$2:$L$16,2,FALSE)</f>
        <v>5x112</v>
      </c>
      <c r="K137" s="12">
        <f>VLOOKUP(MID(E137,10,3),DATA!$J$2:$L$16,3,FALSE)</f>
        <v>66.56</v>
      </c>
      <c r="L137" s="8" t="str">
        <f>VLOOKUP(MID(E137,3,1),DATA!$D$2:$E$16,2,FALSE)</f>
        <v>Medium Offset</v>
      </c>
      <c r="M137" s="8">
        <v>24.8</v>
      </c>
      <c r="N137" s="9" t="s">
        <v>43</v>
      </c>
      <c r="O137" s="60" t="str">
        <f>VLOOKUP(MID(P137,1,2),DATA!$B$2:$C$10,2,FALSE)</f>
        <v>FF04</v>
      </c>
      <c r="P137" s="66" t="s">
        <v>303</v>
      </c>
      <c r="Q137" s="18" cm="1">
        <f t="array" ref="Q137">SUMPRODUCT(1*('All Skus'!$C$2:$C$951=$P137),'All Skus'!$D$2:$D$951)</f>
        <v>7</v>
      </c>
      <c r="R137" s="12" t="str">
        <f>VLOOKUP(MID(P137,4,1),DATA!$F$2:$G$16,2,FALSE)</f>
        <v>20"</v>
      </c>
      <c r="S137" s="12" t="str">
        <f>VLOOKUP(MID(P137,5,3),DATA!$H$2:$I$16,2,FALSE)</f>
        <v>9.0"</v>
      </c>
      <c r="T137" s="12" t="str">
        <f t="shared" si="9"/>
        <v>25</v>
      </c>
      <c r="U137" s="12" t="str">
        <f>VLOOKUP(MID(P137,10,3),DATA!$J$2:$L$16,2,FALSE)</f>
        <v>5x112</v>
      </c>
      <c r="V137" s="12">
        <f>VLOOKUP(MID(P137,10,3),DATA!$J$2:$L$16,3,FALSE)</f>
        <v>66.56</v>
      </c>
      <c r="W137" s="8" t="str">
        <f>VLOOKUP(MID(P137,3,1),DATA!$D$2:$E$16,2,FALSE)</f>
        <v>Medium Offset</v>
      </c>
      <c r="X137" s="8">
        <v>24.8</v>
      </c>
      <c r="Y137" s="9" t="s">
        <v>46</v>
      </c>
      <c r="Z137" s="68" t="s">
        <v>2170</v>
      </c>
      <c r="AA137" s="8" t="s">
        <v>2</v>
      </c>
      <c r="AB137" s="8" t="s">
        <v>5</v>
      </c>
    </row>
    <row r="138" spans="1:28" x14ac:dyDescent="0.25">
      <c r="A138" s="8" t="s">
        <v>1890</v>
      </c>
      <c r="B138" s="8" t="s">
        <v>1837</v>
      </c>
      <c r="C138" s="59" t="str">
        <f>VLOOKUP(MID(E138,1,2),DATA!$B$2:$C$10,2,FALSE)</f>
        <v>FF04</v>
      </c>
      <c r="D138" s="8" t="str">
        <f>VLOOKUP(MID(E138,13,2),DATA!$M$2:$N$16,2,FALSE)</f>
        <v>Liquid Metal</v>
      </c>
      <c r="E138" s="66" t="s">
        <v>304</v>
      </c>
      <c r="F138" s="18" cm="1">
        <f t="array" ref="F138">SUMPRODUCT(1*('All Skus'!$C$2:$C$951=$E138),'All Skus'!$D$2:$D$951)</f>
        <v>9</v>
      </c>
      <c r="G138" s="12" t="str">
        <f>VLOOKUP(MID(E138,4,1),DATA!$F$2:$G$16,2,FALSE)</f>
        <v>20"</v>
      </c>
      <c r="H138" s="12" t="str">
        <f>VLOOKUP(MID(E138,5,3),DATA!$H$2:$I$16,2,FALSE)</f>
        <v>9.0"</v>
      </c>
      <c r="I138" s="12" t="str">
        <f t="shared" si="8"/>
        <v>25</v>
      </c>
      <c r="J138" s="12" t="str">
        <f>VLOOKUP(MID(E138,10,3),DATA!$J$2:$L$16,2,FALSE)</f>
        <v>5x112</v>
      </c>
      <c r="K138" s="12">
        <f>VLOOKUP(MID(E138,10,3),DATA!$J$2:$L$16,3,FALSE)</f>
        <v>66.56</v>
      </c>
      <c r="L138" s="8" t="str">
        <f>VLOOKUP(MID(E138,3,1),DATA!$D$2:$E$16,2,FALSE)</f>
        <v>Medium Offset</v>
      </c>
      <c r="M138" s="8">
        <v>24.8</v>
      </c>
      <c r="N138" s="9" t="s">
        <v>43</v>
      </c>
      <c r="O138" s="60" t="str">
        <f>VLOOKUP(MID(P138,1,2),DATA!$B$2:$C$10,2,FALSE)</f>
        <v>FF04</v>
      </c>
      <c r="P138" s="66" t="s">
        <v>304</v>
      </c>
      <c r="Q138" s="18" cm="1">
        <f t="array" ref="Q138">SUMPRODUCT(1*('All Skus'!$C$2:$C$951=$P138),'All Skus'!$D$2:$D$951)</f>
        <v>9</v>
      </c>
      <c r="R138" s="12" t="str">
        <f>VLOOKUP(MID(P138,4,1),DATA!$F$2:$G$16,2,FALSE)</f>
        <v>20"</v>
      </c>
      <c r="S138" s="12" t="str">
        <f>VLOOKUP(MID(P138,5,3),DATA!$H$2:$I$16,2,FALSE)</f>
        <v>9.0"</v>
      </c>
      <c r="T138" s="12" t="str">
        <f t="shared" si="9"/>
        <v>25</v>
      </c>
      <c r="U138" s="12" t="str">
        <f>VLOOKUP(MID(P138,10,3),DATA!$J$2:$L$16,2,FALSE)</f>
        <v>5x112</v>
      </c>
      <c r="V138" s="12">
        <f>VLOOKUP(MID(P138,10,3),DATA!$J$2:$L$16,3,FALSE)</f>
        <v>66.56</v>
      </c>
      <c r="W138" s="8" t="str">
        <f>VLOOKUP(MID(P138,3,1),DATA!$D$2:$E$16,2,FALSE)</f>
        <v>Medium Offset</v>
      </c>
      <c r="X138" s="8">
        <v>24.8</v>
      </c>
      <c r="Y138" s="9" t="s">
        <v>46</v>
      </c>
      <c r="Z138" s="68" t="s">
        <v>2170</v>
      </c>
      <c r="AB138" s="8" t="s">
        <v>5</v>
      </c>
    </row>
    <row r="139" spans="1:28" x14ac:dyDescent="0.25">
      <c r="A139" s="8" t="s">
        <v>1890</v>
      </c>
      <c r="B139" s="8" t="s">
        <v>1837</v>
      </c>
      <c r="C139" s="59" t="str">
        <f>VLOOKUP(MID(E139,1,2),DATA!$B$2:$C$10,2,FALSE)</f>
        <v>FF10</v>
      </c>
      <c r="D139" s="8" t="str">
        <f>VLOOKUP(MID(E139,13,2),DATA!$M$2:$N$16,2,FALSE)</f>
        <v>Tarmac</v>
      </c>
      <c r="E139" s="66" t="s">
        <v>28</v>
      </c>
      <c r="F139" s="18" cm="1">
        <f t="array" ref="F139">SUMPRODUCT(1*('All Skus'!$C$2:$C$951=$E139),'All Skus'!$D$2:$D$951)</f>
        <v>24</v>
      </c>
      <c r="G139" s="12" t="str">
        <f>VLOOKUP(MID(E139,4,1),DATA!$F$2:$G$16,2,FALSE)</f>
        <v>20"</v>
      </c>
      <c r="H139" s="12" t="str">
        <f>VLOOKUP(MID(E139,5,3),DATA!$H$2:$I$16,2,FALSE)</f>
        <v>9.0"</v>
      </c>
      <c r="I139" s="12" t="str">
        <f t="shared" si="8"/>
        <v>25</v>
      </c>
      <c r="J139" s="12" t="str">
        <f>VLOOKUP(MID(E139,10,3),DATA!$J$2:$L$16,2,FALSE)</f>
        <v>5x112</v>
      </c>
      <c r="K139" s="12">
        <f>VLOOKUP(MID(E139,10,3),DATA!$J$2:$L$16,3,FALSE)</f>
        <v>66.56</v>
      </c>
      <c r="L139" s="8" t="str">
        <f>VLOOKUP(MID(E139,3,1),DATA!$D$2:$E$16,2,FALSE)</f>
        <v>Medium Offset</v>
      </c>
      <c r="N139" s="9" t="s">
        <v>43</v>
      </c>
      <c r="O139" s="60" t="str">
        <f>VLOOKUP(MID(P139,1,2),DATA!$B$2:$C$10,2,FALSE)</f>
        <v>FF10</v>
      </c>
      <c r="P139" s="66" t="s">
        <v>28</v>
      </c>
      <c r="Q139" s="18" cm="1">
        <f t="array" ref="Q139">SUMPRODUCT(1*('All Skus'!$C$2:$C$951=$P139),'All Skus'!$D$2:$D$951)</f>
        <v>24</v>
      </c>
      <c r="R139" s="12" t="str">
        <f>VLOOKUP(MID(P139,4,1),DATA!$F$2:$G$16,2,FALSE)</f>
        <v>20"</v>
      </c>
      <c r="S139" s="12" t="str">
        <f>VLOOKUP(MID(P139,5,3),DATA!$H$2:$I$16,2,FALSE)</f>
        <v>9.0"</v>
      </c>
      <c r="T139" s="12" t="str">
        <f t="shared" si="9"/>
        <v>25</v>
      </c>
      <c r="U139" s="12" t="str">
        <f>VLOOKUP(MID(P139,10,3),DATA!$J$2:$L$16,2,FALSE)</f>
        <v>5x112</v>
      </c>
      <c r="V139" s="12">
        <f>VLOOKUP(MID(P139,10,3),DATA!$J$2:$L$16,3,FALSE)</f>
        <v>66.56</v>
      </c>
      <c r="W139" s="8" t="str">
        <f>VLOOKUP(MID(P139,3,1),DATA!$D$2:$E$16,2,FALSE)</f>
        <v>Medium Offset</v>
      </c>
      <c r="Y139" s="9" t="s">
        <v>46</v>
      </c>
      <c r="Z139" s="68" t="s">
        <v>2170</v>
      </c>
      <c r="AA139" s="8" t="s">
        <v>2</v>
      </c>
      <c r="AB139" s="8" t="s">
        <v>5</v>
      </c>
    </row>
    <row r="140" spans="1:28" x14ac:dyDescent="0.25">
      <c r="A140" s="8" t="s">
        <v>1890</v>
      </c>
      <c r="B140" s="8" t="s">
        <v>1837</v>
      </c>
      <c r="C140" s="59" t="str">
        <f>VLOOKUP(MID(E140,1,2),DATA!$B$2:$C$10,2,FALSE)</f>
        <v>FF10</v>
      </c>
      <c r="D140" s="8" t="str">
        <f>VLOOKUP(MID(E140,13,2),DATA!$M$2:$N$16,2,FALSE)</f>
        <v>Liquid Metal</v>
      </c>
      <c r="E140" s="66" t="s">
        <v>29</v>
      </c>
      <c r="F140" s="18" cm="1">
        <f t="array" ref="F140">SUMPRODUCT(1*('All Skus'!$C$2:$C$951=$E140),'All Skus'!$D$2:$D$951)</f>
        <v>8</v>
      </c>
      <c r="G140" s="12" t="str">
        <f>VLOOKUP(MID(E140,4,1),DATA!$F$2:$G$16,2,FALSE)</f>
        <v>20"</v>
      </c>
      <c r="H140" s="12" t="str">
        <f>VLOOKUP(MID(E140,5,3),DATA!$H$2:$I$16,2,FALSE)</f>
        <v>9.0"</v>
      </c>
      <c r="I140" s="12" t="str">
        <f t="shared" si="8"/>
        <v>25</v>
      </c>
      <c r="J140" s="12" t="str">
        <f>VLOOKUP(MID(E140,10,3),DATA!$J$2:$L$16,2,FALSE)</f>
        <v>5x112</v>
      </c>
      <c r="K140" s="12">
        <f>VLOOKUP(MID(E140,10,3),DATA!$J$2:$L$16,3,FALSE)</f>
        <v>66.56</v>
      </c>
      <c r="L140" s="8" t="str">
        <f>VLOOKUP(MID(E140,3,1),DATA!$D$2:$E$16,2,FALSE)</f>
        <v>Medium Offset</v>
      </c>
      <c r="N140" s="9" t="s">
        <v>43</v>
      </c>
      <c r="O140" s="60" t="str">
        <f>VLOOKUP(MID(P140,1,2),DATA!$B$2:$C$10,2,FALSE)</f>
        <v>FF10</v>
      </c>
      <c r="P140" s="66" t="s">
        <v>29</v>
      </c>
      <c r="Q140" s="18" cm="1">
        <f t="array" ref="Q140">SUMPRODUCT(1*('All Skus'!$C$2:$C$951=$P140),'All Skus'!$D$2:$D$951)</f>
        <v>8</v>
      </c>
      <c r="R140" s="12" t="str">
        <f>VLOOKUP(MID(P140,4,1),DATA!$F$2:$G$16,2,FALSE)</f>
        <v>20"</v>
      </c>
      <c r="S140" s="12" t="str">
        <f>VLOOKUP(MID(P140,5,3),DATA!$H$2:$I$16,2,FALSE)</f>
        <v>9.0"</v>
      </c>
      <c r="T140" s="12" t="str">
        <f t="shared" si="9"/>
        <v>25</v>
      </c>
      <c r="U140" s="12" t="str">
        <f>VLOOKUP(MID(P140,10,3),DATA!$J$2:$L$16,2,FALSE)</f>
        <v>5x112</v>
      </c>
      <c r="V140" s="12">
        <f>VLOOKUP(MID(P140,10,3),DATA!$J$2:$L$16,3,FALSE)</f>
        <v>66.56</v>
      </c>
      <c r="W140" s="8" t="str">
        <f>VLOOKUP(MID(P140,3,1),DATA!$D$2:$E$16,2,FALSE)</f>
        <v>Medium Offset</v>
      </c>
      <c r="Y140" s="9" t="s">
        <v>46</v>
      </c>
      <c r="Z140" s="68" t="s">
        <v>2170</v>
      </c>
      <c r="AA140" s="8" t="s">
        <v>2</v>
      </c>
      <c r="AB140" s="8" t="s">
        <v>5</v>
      </c>
    </row>
    <row r="141" spans="1:28" x14ac:dyDescent="0.25">
      <c r="A141" s="8" t="s">
        <v>1890</v>
      </c>
      <c r="B141" s="8" t="s">
        <v>1837</v>
      </c>
      <c r="C141" s="59" t="str">
        <f>VLOOKUP(MID(E141,1,2),DATA!$B$2:$C$10,2,FALSE)</f>
        <v>FF11</v>
      </c>
      <c r="D141" s="8" t="str">
        <f>VLOOKUP(MID(E141,13,2),DATA!$M$2:$N$16,2,FALSE)</f>
        <v>Tarmac</v>
      </c>
      <c r="E141" s="66" t="s">
        <v>378</v>
      </c>
      <c r="F141" s="18" cm="1">
        <f t="array" ref="F141">SUMPRODUCT(1*('All Skus'!$C$2:$C$951=$E141),'All Skus'!$D$2:$D$951)</f>
        <v>22</v>
      </c>
      <c r="G141" s="12" t="str">
        <f>VLOOKUP(MID(E141,4,1),DATA!$F$2:$G$16,2,FALSE)</f>
        <v>20"</v>
      </c>
      <c r="H141" s="12" t="str">
        <f>VLOOKUP(MID(E141,5,3),DATA!$H$2:$I$16,2,FALSE)</f>
        <v>9.0"</v>
      </c>
      <c r="I141" s="12" t="str">
        <f t="shared" si="8"/>
        <v>25</v>
      </c>
      <c r="J141" s="12" t="str">
        <f>VLOOKUP(MID(E141,10,3),DATA!$J$2:$L$16,2,FALSE)</f>
        <v>5x112</v>
      </c>
      <c r="K141" s="12">
        <f>VLOOKUP(MID(E141,10,3),DATA!$J$2:$L$16,3,FALSE)</f>
        <v>66.56</v>
      </c>
      <c r="L141" s="8" t="str">
        <f>VLOOKUP(MID(E141,3,1),DATA!$D$2:$E$16,2,FALSE)</f>
        <v>Medium Offset</v>
      </c>
      <c r="N141" s="9" t="s">
        <v>43</v>
      </c>
      <c r="O141" s="60" t="str">
        <f>VLOOKUP(MID(P141,1,2),DATA!$B$2:$C$10,2,FALSE)</f>
        <v>FF11</v>
      </c>
      <c r="P141" s="66" t="s">
        <v>378</v>
      </c>
      <c r="Q141" s="18" cm="1">
        <f t="array" ref="Q141">SUMPRODUCT(1*('All Skus'!$C$2:$C$951=$P141),'All Skus'!$D$2:$D$951)</f>
        <v>22</v>
      </c>
      <c r="R141" s="12" t="str">
        <f>VLOOKUP(MID(P141,4,1),DATA!$F$2:$G$16,2,FALSE)</f>
        <v>20"</v>
      </c>
      <c r="S141" s="12" t="str">
        <f>VLOOKUP(MID(P141,5,3),DATA!$H$2:$I$16,2,FALSE)</f>
        <v>9.0"</v>
      </c>
      <c r="T141" s="12" t="str">
        <f t="shared" si="9"/>
        <v>25</v>
      </c>
      <c r="U141" s="12" t="str">
        <f>VLOOKUP(MID(P141,10,3),DATA!$J$2:$L$16,2,FALSE)</f>
        <v>5x112</v>
      </c>
      <c r="V141" s="12">
        <f>VLOOKUP(MID(P141,10,3),DATA!$J$2:$L$16,3,FALSE)</f>
        <v>66.56</v>
      </c>
      <c r="W141" s="8" t="str">
        <f>VLOOKUP(MID(P141,3,1),DATA!$D$2:$E$16,2,FALSE)</f>
        <v>Medium Offset</v>
      </c>
      <c r="Y141" s="9" t="s">
        <v>46</v>
      </c>
      <c r="Z141" s="68" t="s">
        <v>2170</v>
      </c>
      <c r="AA141" s="8" t="s">
        <v>2</v>
      </c>
      <c r="AB141" s="8" t="s">
        <v>5</v>
      </c>
    </row>
    <row r="142" spans="1:28" x14ac:dyDescent="0.25">
      <c r="A142" s="8" t="s">
        <v>1890</v>
      </c>
      <c r="B142" s="8" t="s">
        <v>1837</v>
      </c>
      <c r="C142" s="59" t="str">
        <f>VLOOKUP(MID(E142,1,2),DATA!$B$2:$C$10,2,FALSE)</f>
        <v>FF11</v>
      </c>
      <c r="D142" s="8" t="str">
        <f>VLOOKUP(MID(E142,13,2),DATA!$M$2:$N$16,2,FALSE)</f>
        <v>Liquid Metal</v>
      </c>
      <c r="E142" s="66" t="s">
        <v>379</v>
      </c>
      <c r="F142" s="18" cm="1">
        <f t="array" ref="F142">SUMPRODUCT(1*('All Skus'!$C$2:$C$951=$E142),'All Skus'!$D$2:$D$951)</f>
        <v>5</v>
      </c>
      <c r="G142" s="12" t="str">
        <f>VLOOKUP(MID(E142,4,1),DATA!$F$2:$G$16,2,FALSE)</f>
        <v>20"</v>
      </c>
      <c r="H142" s="12" t="str">
        <f>VLOOKUP(MID(E142,5,3),DATA!$H$2:$I$16,2,FALSE)</f>
        <v>9.0"</v>
      </c>
      <c r="I142" s="12" t="str">
        <f t="shared" si="8"/>
        <v>25</v>
      </c>
      <c r="J142" s="12" t="str">
        <f>VLOOKUP(MID(E142,10,3),DATA!$J$2:$L$16,2,FALSE)</f>
        <v>5x112</v>
      </c>
      <c r="K142" s="12">
        <f>VLOOKUP(MID(E142,10,3),DATA!$J$2:$L$16,3,FALSE)</f>
        <v>66.56</v>
      </c>
      <c r="L142" s="8" t="str">
        <f>VLOOKUP(MID(E142,3,1),DATA!$D$2:$E$16,2,FALSE)</f>
        <v>Medium Offset</v>
      </c>
      <c r="N142" s="9" t="s">
        <v>43</v>
      </c>
      <c r="O142" s="60" t="str">
        <f>VLOOKUP(MID(P142,1,2),DATA!$B$2:$C$10,2,FALSE)</f>
        <v>FF11</v>
      </c>
      <c r="P142" s="66" t="s">
        <v>379</v>
      </c>
      <c r="Q142" s="18" cm="1">
        <f t="array" ref="Q142">SUMPRODUCT(1*('All Skus'!$C$2:$C$951=$P142),'All Skus'!$D$2:$D$951)</f>
        <v>5</v>
      </c>
      <c r="R142" s="12" t="str">
        <f>VLOOKUP(MID(P142,4,1),DATA!$F$2:$G$16,2,FALSE)</f>
        <v>20"</v>
      </c>
      <c r="S142" s="12" t="str">
        <f>VLOOKUP(MID(P142,5,3),DATA!$H$2:$I$16,2,FALSE)</f>
        <v>9.0"</v>
      </c>
      <c r="T142" s="12" t="str">
        <f t="shared" si="9"/>
        <v>25</v>
      </c>
      <c r="U142" s="12" t="str">
        <f>VLOOKUP(MID(P142,10,3),DATA!$J$2:$L$16,2,FALSE)</f>
        <v>5x112</v>
      </c>
      <c r="V142" s="12">
        <f>VLOOKUP(MID(P142,10,3),DATA!$J$2:$L$16,3,FALSE)</f>
        <v>66.56</v>
      </c>
      <c r="W142" s="8" t="str">
        <f>VLOOKUP(MID(P142,3,1),DATA!$D$2:$E$16,2,FALSE)</f>
        <v>Medium Offset</v>
      </c>
      <c r="Y142" s="9" t="s">
        <v>46</v>
      </c>
      <c r="Z142" s="68" t="s">
        <v>2170</v>
      </c>
      <c r="AA142" s="8" t="s">
        <v>2</v>
      </c>
      <c r="AB142" s="8" t="s">
        <v>5</v>
      </c>
    </row>
    <row r="143" spans="1:28" x14ac:dyDescent="0.25">
      <c r="A143" s="8" t="s">
        <v>1890</v>
      </c>
      <c r="B143" s="8" t="s">
        <v>1837</v>
      </c>
      <c r="C143" s="59" t="str">
        <f>VLOOKUP(MID(E143,1,2),DATA!$B$2:$C$10,2,FALSE)</f>
        <v>FF15</v>
      </c>
      <c r="D143" s="8" t="str">
        <f>VLOOKUP(MID(E143,13,2),DATA!$M$2:$N$16,2,FALSE)</f>
        <v>Tarmac</v>
      </c>
      <c r="E143" s="66" t="s">
        <v>1701</v>
      </c>
      <c r="F143" s="18" cm="1">
        <f t="array" ref="F143">SUMPRODUCT(1*('All Skus'!$C$2:$C$951=$E143),'All Skus'!$D$2:$D$951)</f>
        <v>24</v>
      </c>
      <c r="G143" s="12" t="str">
        <f>VLOOKUP(MID(E143,4,1),DATA!$F$2:$G$16,2,FALSE)</f>
        <v>20"</v>
      </c>
      <c r="H143" s="12" t="str">
        <f>VLOOKUP(MID(E143,5,3),DATA!$H$2:$I$16,2,FALSE)</f>
        <v>9.0"</v>
      </c>
      <c r="I143" s="12" t="str">
        <f t="shared" si="8"/>
        <v>25</v>
      </c>
      <c r="J143" s="12" t="str">
        <f>VLOOKUP(MID(E143,10,3),DATA!$J$2:$L$16,2,FALSE)</f>
        <v>5x112</v>
      </c>
      <c r="K143" s="12">
        <f>VLOOKUP(MID(E143,10,3),DATA!$J$2:$L$16,3,FALSE)</f>
        <v>66.56</v>
      </c>
      <c r="L143" s="8" t="str">
        <f>VLOOKUP(MID(E143,3,1),DATA!$D$2:$E$16,2,FALSE)</f>
        <v>Medium Offset</v>
      </c>
      <c r="M143" s="8">
        <v>23.4</v>
      </c>
      <c r="N143" s="9" t="s">
        <v>43</v>
      </c>
      <c r="O143" s="60" t="str">
        <f>VLOOKUP(MID(P143,1,2),DATA!$B$2:$C$10,2,FALSE)</f>
        <v>FF15</v>
      </c>
      <c r="P143" s="66" t="s">
        <v>1701</v>
      </c>
      <c r="Q143" s="18" cm="1">
        <f t="array" ref="Q143">SUMPRODUCT(1*('All Skus'!$C$2:$C$951=$P143),'All Skus'!$D$2:$D$951)</f>
        <v>24</v>
      </c>
      <c r="R143" s="12" t="str">
        <f>VLOOKUP(MID(P143,4,1),DATA!$F$2:$G$16,2,FALSE)</f>
        <v>20"</v>
      </c>
      <c r="S143" s="12" t="str">
        <f>VLOOKUP(MID(P143,5,3),DATA!$H$2:$I$16,2,FALSE)</f>
        <v>9.0"</v>
      </c>
      <c r="T143" s="12" t="str">
        <f t="shared" si="9"/>
        <v>25</v>
      </c>
      <c r="U143" s="12" t="str">
        <f>VLOOKUP(MID(P143,10,3),DATA!$J$2:$L$16,2,FALSE)</f>
        <v>5x112</v>
      </c>
      <c r="V143" s="12">
        <f>VLOOKUP(MID(P143,10,3),DATA!$J$2:$L$16,3,FALSE)</f>
        <v>66.56</v>
      </c>
      <c r="W143" s="8" t="str">
        <f>VLOOKUP(MID(P143,3,1),DATA!$D$2:$E$16,2,FALSE)</f>
        <v>Medium Offset</v>
      </c>
      <c r="X143" s="8">
        <v>23.4</v>
      </c>
      <c r="Y143" s="9" t="s">
        <v>46</v>
      </c>
      <c r="Z143" s="68" t="s">
        <v>2170</v>
      </c>
      <c r="AA143" s="8" t="s">
        <v>2</v>
      </c>
      <c r="AB143" s="8" t="s">
        <v>5</v>
      </c>
    </row>
    <row r="144" spans="1:28" x14ac:dyDescent="0.25">
      <c r="A144" s="8" t="s">
        <v>1893</v>
      </c>
      <c r="B144" s="8" t="s">
        <v>1853</v>
      </c>
      <c r="C144" s="59" t="str">
        <f>VLOOKUP(MID(E144,1,2),DATA!$B$2:$C$10,2,FALSE)</f>
        <v>FF01</v>
      </c>
      <c r="D144" s="8" t="str">
        <f>VLOOKUP(MID(E144,13,2),DATA!$M$2:$N$16,2,FALSE)</f>
        <v>Tarmac</v>
      </c>
      <c r="E144" s="66" t="s">
        <v>153</v>
      </c>
      <c r="F144" s="18" cm="1">
        <f t="array" ref="F144">SUMPRODUCT(1*('All Skus'!$C$2:$C$951=$E144),'All Skus'!$D$2:$D$951)</f>
        <v>30</v>
      </c>
      <c r="G144" s="12" t="str">
        <f>VLOOKUP(MID(E144,4,1),DATA!$F$2:$G$16,2,FALSE)</f>
        <v>19"</v>
      </c>
      <c r="H144" s="12" t="str">
        <f>VLOOKUP(MID(E144,5,3),DATA!$H$2:$I$16,2,FALSE)</f>
        <v>9.0"</v>
      </c>
      <c r="I144" s="12" t="str">
        <f t="shared" si="8"/>
        <v>35</v>
      </c>
      <c r="J144" s="12" t="str">
        <f>VLOOKUP(MID(E144,10,3),DATA!$J$2:$L$16,2,FALSE)</f>
        <v>5x112</v>
      </c>
      <c r="K144" s="12">
        <f>VLOOKUP(MID(E144,10,3),DATA!$J$2:$L$16,3,FALSE)</f>
        <v>66.56</v>
      </c>
      <c r="L144" s="8" t="str">
        <f>VLOOKUP(MID(E144,3,1),DATA!$D$2:$E$16,2,FALSE)</f>
        <v>High Offset</v>
      </c>
      <c r="M144" s="8">
        <v>25.4</v>
      </c>
      <c r="N144" s="9" t="s">
        <v>177</v>
      </c>
      <c r="O144" s="60" t="str">
        <f>VLOOKUP(MID(P144,1,2),DATA!$B$2:$C$10,2,FALSE)</f>
        <v>FF01</v>
      </c>
      <c r="P144" s="66" t="s">
        <v>153</v>
      </c>
      <c r="Q144" s="18" cm="1">
        <f t="array" ref="Q144">SUMPRODUCT(1*('All Skus'!$C$2:$C$951=$P144),'All Skus'!$D$2:$D$951)</f>
        <v>30</v>
      </c>
      <c r="R144" s="12" t="str">
        <f>VLOOKUP(MID(P144,4,1),DATA!$F$2:$G$16,2,FALSE)</f>
        <v>19"</v>
      </c>
      <c r="S144" s="12" t="str">
        <f>VLOOKUP(MID(P144,5,3),DATA!$H$2:$I$16,2,FALSE)</f>
        <v>9.0"</v>
      </c>
      <c r="T144" s="12" t="str">
        <f t="shared" si="9"/>
        <v>35</v>
      </c>
      <c r="U144" s="12" t="str">
        <f>VLOOKUP(MID(P144,10,3),DATA!$J$2:$L$16,2,FALSE)</f>
        <v>5x112</v>
      </c>
      <c r="V144" s="12">
        <f>VLOOKUP(MID(P144,10,3),DATA!$J$2:$L$16,3,FALSE)</f>
        <v>66.56</v>
      </c>
      <c r="W144" s="8" t="str">
        <f>VLOOKUP(MID(P144,3,1),DATA!$D$2:$E$16,2,FALSE)</f>
        <v>High Offset</v>
      </c>
      <c r="X144" s="8">
        <v>25.4</v>
      </c>
      <c r="Y144" s="9" t="s">
        <v>177</v>
      </c>
      <c r="AA144" s="8" t="s">
        <v>2</v>
      </c>
      <c r="AB144" s="8" t="s">
        <v>5</v>
      </c>
    </row>
    <row r="145" spans="1:28" x14ac:dyDescent="0.25">
      <c r="A145" s="8" t="s">
        <v>1893</v>
      </c>
      <c r="B145" s="8" t="s">
        <v>1853</v>
      </c>
      <c r="C145" s="59" t="str">
        <f>VLOOKUP(MID(E145,1,2),DATA!$B$2:$C$10,2,FALSE)</f>
        <v>FF01</v>
      </c>
      <c r="D145" s="8" t="str">
        <f>VLOOKUP(MID(E145,13,2),DATA!$M$2:$N$16,2,FALSE)</f>
        <v>Tarmac</v>
      </c>
      <c r="E145" s="66" t="s">
        <v>157</v>
      </c>
      <c r="F145" s="18" cm="1">
        <f t="array" ref="F145">SUMPRODUCT(1*('All Skus'!$C$2:$C$951=$E145),'All Skus'!$D$2:$D$951)</f>
        <v>19</v>
      </c>
      <c r="G145" s="12" t="str">
        <f>VLOOKUP(MID(E145,4,1),DATA!$F$2:$G$16,2,FALSE)</f>
        <v>20"</v>
      </c>
      <c r="H145" s="12" t="str">
        <f>VLOOKUP(MID(E145,5,3),DATA!$H$2:$I$16,2,FALSE)</f>
        <v>9.0"</v>
      </c>
      <c r="I145" s="12" t="str">
        <f t="shared" si="8"/>
        <v>35</v>
      </c>
      <c r="J145" s="12" t="str">
        <f>VLOOKUP(MID(E145,10,3),DATA!$J$2:$L$16,2,FALSE)</f>
        <v>5x112</v>
      </c>
      <c r="K145" s="12">
        <f>VLOOKUP(MID(E145,10,3),DATA!$J$2:$L$16,3,FALSE)</f>
        <v>66.56</v>
      </c>
      <c r="L145" s="8" t="str">
        <f>VLOOKUP(MID(E145,3,1),DATA!$D$2:$E$16,2,FALSE)</f>
        <v>High Offset</v>
      </c>
      <c r="M145" s="8">
        <v>26.8</v>
      </c>
      <c r="N145" s="9" t="s">
        <v>43</v>
      </c>
      <c r="O145" s="60" t="str">
        <f>VLOOKUP(MID(P145,1,2),DATA!$B$2:$C$10,2,FALSE)</f>
        <v>FF01</v>
      </c>
      <c r="P145" s="66" t="s">
        <v>157</v>
      </c>
      <c r="Q145" s="18" cm="1">
        <f t="array" ref="Q145">SUMPRODUCT(1*('All Skus'!$C$2:$C$951=$P145),'All Skus'!$D$2:$D$951)</f>
        <v>19</v>
      </c>
      <c r="R145" s="12" t="str">
        <f>VLOOKUP(MID(P145,4,1),DATA!$F$2:$G$16,2,FALSE)</f>
        <v>20"</v>
      </c>
      <c r="S145" s="12" t="str">
        <f>VLOOKUP(MID(P145,5,3),DATA!$H$2:$I$16,2,FALSE)</f>
        <v>9.0"</v>
      </c>
      <c r="T145" s="12" t="str">
        <f t="shared" si="9"/>
        <v>35</v>
      </c>
      <c r="U145" s="12" t="str">
        <f>VLOOKUP(MID(P145,10,3),DATA!$J$2:$L$16,2,FALSE)</f>
        <v>5x112</v>
      </c>
      <c r="V145" s="12">
        <f>VLOOKUP(MID(P145,10,3),DATA!$J$2:$L$16,3,FALSE)</f>
        <v>66.56</v>
      </c>
      <c r="W145" s="8" t="str">
        <f>VLOOKUP(MID(P145,3,1),DATA!$D$2:$E$16,2,FALSE)</f>
        <v>High Offset</v>
      </c>
      <c r="X145" s="8">
        <v>26.8</v>
      </c>
      <c r="Y145" s="9" t="s">
        <v>43</v>
      </c>
      <c r="AA145" s="8" t="s">
        <v>2</v>
      </c>
      <c r="AB145" s="8" t="s">
        <v>5</v>
      </c>
    </row>
    <row r="146" spans="1:28" x14ac:dyDescent="0.25">
      <c r="A146" s="8" t="s">
        <v>1893</v>
      </c>
      <c r="B146" s="8" t="s">
        <v>1853</v>
      </c>
      <c r="C146" s="59" t="str">
        <f>VLOOKUP(MID(E146,1,2),DATA!$B$2:$C$10,2,FALSE)</f>
        <v>FF04</v>
      </c>
      <c r="D146" s="8" t="str">
        <f>VLOOKUP(MID(E146,13,2),DATA!$M$2:$N$16,2,FALSE)</f>
        <v>Tarmac</v>
      </c>
      <c r="E146" s="66" t="s">
        <v>299</v>
      </c>
      <c r="F146" s="18" cm="1">
        <f t="array" ref="F146">SUMPRODUCT(1*('All Skus'!$C$2:$C$951=$E146),'All Skus'!$D$2:$D$951)</f>
        <v>23</v>
      </c>
      <c r="G146" s="12" t="str">
        <f>VLOOKUP(MID(E146,4,1),DATA!$F$2:$G$16,2,FALSE)</f>
        <v>19"</v>
      </c>
      <c r="H146" s="12" t="str">
        <f>VLOOKUP(MID(E146,5,3),DATA!$H$2:$I$16,2,FALSE)</f>
        <v>9.0"</v>
      </c>
      <c r="I146" s="12" t="str">
        <f t="shared" si="8"/>
        <v>35</v>
      </c>
      <c r="J146" s="12" t="str">
        <f>VLOOKUP(MID(E146,10,3),DATA!$J$2:$L$16,2,FALSE)</f>
        <v>5x112</v>
      </c>
      <c r="K146" s="12">
        <f>VLOOKUP(MID(E146,10,3),DATA!$J$2:$L$16,3,FALSE)</f>
        <v>66.56</v>
      </c>
      <c r="L146" s="8" t="str">
        <f>VLOOKUP(MID(E146,3,1),DATA!$D$2:$E$16,2,FALSE)</f>
        <v>High Offset</v>
      </c>
      <c r="M146" s="8">
        <v>24.6</v>
      </c>
      <c r="N146" s="9" t="s">
        <v>85</v>
      </c>
      <c r="O146" s="60" t="str">
        <f>VLOOKUP(MID(P146,1,2),DATA!$B$2:$C$10,2,FALSE)</f>
        <v>FF04</v>
      </c>
      <c r="P146" s="66" t="s">
        <v>299</v>
      </c>
      <c r="Q146" s="18" cm="1">
        <f t="array" ref="Q146">SUMPRODUCT(1*('All Skus'!$C$2:$C$951=$P146),'All Skus'!$D$2:$D$951)</f>
        <v>23</v>
      </c>
      <c r="R146" s="12" t="str">
        <f>VLOOKUP(MID(P146,4,1),DATA!$F$2:$G$16,2,FALSE)</f>
        <v>19"</v>
      </c>
      <c r="S146" s="12" t="str">
        <f>VLOOKUP(MID(P146,5,3),DATA!$H$2:$I$16,2,FALSE)</f>
        <v>9.0"</v>
      </c>
      <c r="T146" s="12" t="str">
        <f t="shared" si="9"/>
        <v>35</v>
      </c>
      <c r="U146" s="12" t="str">
        <f>VLOOKUP(MID(P146,10,3),DATA!$J$2:$L$16,2,FALSE)</f>
        <v>5x112</v>
      </c>
      <c r="V146" s="12">
        <f>VLOOKUP(MID(P146,10,3),DATA!$J$2:$L$16,3,FALSE)</f>
        <v>66.56</v>
      </c>
      <c r="W146" s="8" t="str">
        <f>VLOOKUP(MID(P146,3,1),DATA!$D$2:$E$16,2,FALSE)</f>
        <v>High Offset</v>
      </c>
      <c r="X146" s="8">
        <v>24.6</v>
      </c>
      <c r="Y146" s="9" t="s">
        <v>85</v>
      </c>
      <c r="AA146" s="8" t="s">
        <v>2</v>
      </c>
      <c r="AB146" s="8" t="s">
        <v>5</v>
      </c>
    </row>
    <row r="147" spans="1:28" x14ac:dyDescent="0.25">
      <c r="A147" s="8" t="s">
        <v>1893</v>
      </c>
      <c r="B147" s="8" t="s">
        <v>1853</v>
      </c>
      <c r="C147" s="59" t="str">
        <f>VLOOKUP(MID(E147,1,2),DATA!$B$2:$C$10,2,FALSE)</f>
        <v>FF04</v>
      </c>
      <c r="D147" s="8" t="str">
        <f>VLOOKUP(MID(E147,13,2),DATA!$M$2:$N$16,2,FALSE)</f>
        <v>Liquid Metal</v>
      </c>
      <c r="E147" s="66" t="s">
        <v>300</v>
      </c>
      <c r="F147" s="18" cm="1">
        <f t="array" ref="F147">SUMPRODUCT(1*('All Skus'!$C$2:$C$951=$E147),'All Skus'!$D$2:$D$951)</f>
        <v>26</v>
      </c>
      <c r="G147" s="12" t="str">
        <f>VLOOKUP(MID(E147,4,1),DATA!$F$2:$G$16,2,FALSE)</f>
        <v>19"</v>
      </c>
      <c r="H147" s="12" t="str">
        <f>VLOOKUP(MID(E147,5,3),DATA!$H$2:$I$16,2,FALSE)</f>
        <v>9.0"</v>
      </c>
      <c r="I147" s="12" t="str">
        <f t="shared" si="8"/>
        <v>35</v>
      </c>
      <c r="J147" s="12" t="str">
        <f>VLOOKUP(MID(E147,10,3),DATA!$J$2:$L$16,2,FALSE)</f>
        <v>5x112</v>
      </c>
      <c r="K147" s="12">
        <f>VLOOKUP(MID(E147,10,3),DATA!$J$2:$L$16,3,FALSE)</f>
        <v>66.56</v>
      </c>
      <c r="L147" s="8" t="str">
        <f>VLOOKUP(MID(E147,3,1),DATA!$D$2:$E$16,2,FALSE)</f>
        <v>High Offset</v>
      </c>
      <c r="M147" s="8">
        <v>24.6</v>
      </c>
      <c r="N147" s="9" t="s">
        <v>85</v>
      </c>
      <c r="O147" s="60" t="str">
        <f>VLOOKUP(MID(P147,1,2),DATA!$B$2:$C$10,2,FALSE)</f>
        <v>FF04</v>
      </c>
      <c r="P147" s="66" t="s">
        <v>300</v>
      </c>
      <c r="Q147" s="18" cm="1">
        <f t="array" ref="Q147">SUMPRODUCT(1*('All Skus'!$C$2:$C$951=$P147),'All Skus'!$D$2:$D$951)</f>
        <v>26</v>
      </c>
      <c r="R147" s="12" t="str">
        <f>VLOOKUP(MID(P147,4,1),DATA!$F$2:$G$16,2,FALSE)</f>
        <v>19"</v>
      </c>
      <c r="S147" s="12" t="str">
        <f>VLOOKUP(MID(P147,5,3),DATA!$H$2:$I$16,2,FALSE)</f>
        <v>9.0"</v>
      </c>
      <c r="T147" s="12" t="str">
        <f t="shared" si="9"/>
        <v>35</v>
      </c>
      <c r="U147" s="12" t="str">
        <f>VLOOKUP(MID(P147,10,3),DATA!$J$2:$L$16,2,FALSE)</f>
        <v>5x112</v>
      </c>
      <c r="V147" s="12">
        <f>VLOOKUP(MID(P147,10,3),DATA!$J$2:$L$16,3,FALSE)</f>
        <v>66.56</v>
      </c>
      <c r="W147" s="8" t="str">
        <f>VLOOKUP(MID(P147,3,1),DATA!$D$2:$E$16,2,FALSE)</f>
        <v>High Offset</v>
      </c>
      <c r="X147" s="8">
        <v>24.6</v>
      </c>
      <c r="Y147" s="9" t="s">
        <v>85</v>
      </c>
      <c r="AB147" s="8" t="s">
        <v>5</v>
      </c>
    </row>
    <row r="148" spans="1:28" x14ac:dyDescent="0.25">
      <c r="A148" s="8" t="s">
        <v>1893</v>
      </c>
      <c r="B148" s="8" t="s">
        <v>1853</v>
      </c>
      <c r="C148" s="59" t="str">
        <f>VLOOKUP(MID(E148,1,2),DATA!$B$2:$C$10,2,FALSE)</f>
        <v>FF10</v>
      </c>
      <c r="D148" s="8" t="str">
        <f>VLOOKUP(MID(E148,13,2),DATA!$M$2:$N$16,2,FALSE)</f>
        <v>Tarmac</v>
      </c>
      <c r="E148" s="66" t="s">
        <v>14</v>
      </c>
      <c r="F148" s="18" cm="1">
        <f t="array" ref="F148">SUMPRODUCT(1*('All Skus'!$C$2:$C$951=$E148),'All Skus'!$D$2:$D$951)</f>
        <v>4</v>
      </c>
      <c r="G148" s="12" t="str">
        <f>VLOOKUP(MID(E148,4,1),DATA!$F$2:$G$16,2,FALSE)</f>
        <v>19"</v>
      </c>
      <c r="H148" s="12" t="str">
        <f>VLOOKUP(MID(E148,5,3),DATA!$H$2:$I$16,2,FALSE)</f>
        <v>9.0"</v>
      </c>
      <c r="I148" s="12" t="str">
        <f t="shared" si="8"/>
        <v>35</v>
      </c>
      <c r="J148" s="12" t="str">
        <f>VLOOKUP(MID(E148,10,3),DATA!$J$2:$L$16,2,FALSE)</f>
        <v>5x112</v>
      </c>
      <c r="K148" s="12">
        <f>VLOOKUP(MID(E148,10,3),DATA!$J$2:$L$16,3,FALSE)</f>
        <v>66.56</v>
      </c>
      <c r="L148" s="8" t="str">
        <f>VLOOKUP(MID(E148,3,1),DATA!$D$2:$E$16,2,FALSE)</f>
        <v>High Offset</v>
      </c>
      <c r="N148" s="9" t="s">
        <v>85</v>
      </c>
      <c r="O148" s="60" t="str">
        <f>VLOOKUP(MID(P148,1,2),DATA!$B$2:$C$10,2,FALSE)</f>
        <v>FF10</v>
      </c>
      <c r="P148" s="66" t="s">
        <v>14</v>
      </c>
      <c r="Q148" s="18" cm="1">
        <f t="array" ref="Q148">SUMPRODUCT(1*('All Skus'!$C$2:$C$951=$P148),'All Skus'!$D$2:$D$951)</f>
        <v>4</v>
      </c>
      <c r="R148" s="12" t="str">
        <f>VLOOKUP(MID(P148,4,1),DATA!$F$2:$G$16,2,FALSE)</f>
        <v>19"</v>
      </c>
      <c r="S148" s="12" t="str">
        <f>VLOOKUP(MID(P148,5,3),DATA!$H$2:$I$16,2,FALSE)</f>
        <v>9.0"</v>
      </c>
      <c r="T148" s="12" t="str">
        <f t="shared" si="9"/>
        <v>35</v>
      </c>
      <c r="U148" s="12" t="str">
        <f>VLOOKUP(MID(P148,10,3),DATA!$J$2:$L$16,2,FALSE)</f>
        <v>5x112</v>
      </c>
      <c r="V148" s="12">
        <f>VLOOKUP(MID(P148,10,3),DATA!$J$2:$L$16,3,FALSE)</f>
        <v>66.56</v>
      </c>
      <c r="W148" s="8" t="str">
        <f>VLOOKUP(MID(P148,3,1),DATA!$D$2:$E$16,2,FALSE)</f>
        <v>High Offset</v>
      </c>
      <c r="Y148" s="9" t="s">
        <v>85</v>
      </c>
      <c r="AA148" s="8" t="s">
        <v>2</v>
      </c>
      <c r="AB148" s="8" t="s">
        <v>5</v>
      </c>
    </row>
    <row r="149" spans="1:28" x14ac:dyDescent="0.25">
      <c r="A149" s="8" t="s">
        <v>1893</v>
      </c>
      <c r="B149" s="8" t="s">
        <v>1853</v>
      </c>
      <c r="C149" s="59" t="str">
        <f>VLOOKUP(MID(E149,1,2),DATA!$B$2:$C$10,2,FALSE)</f>
        <v>FF10</v>
      </c>
      <c r="D149" s="8" t="str">
        <f>VLOOKUP(MID(E149,13,2),DATA!$M$2:$N$16,2,FALSE)</f>
        <v>Liquid Metal</v>
      </c>
      <c r="E149" s="66" t="s">
        <v>15</v>
      </c>
      <c r="F149" s="18" cm="1">
        <f t="array" ref="F149">SUMPRODUCT(1*('All Skus'!$C$2:$C$951=$E149),'All Skus'!$D$2:$D$951)</f>
        <v>0</v>
      </c>
      <c r="G149" s="12" t="str">
        <f>VLOOKUP(MID(E149,4,1),DATA!$F$2:$G$16,2,FALSE)</f>
        <v>19"</v>
      </c>
      <c r="H149" s="12" t="str">
        <f>VLOOKUP(MID(E149,5,3),DATA!$H$2:$I$16,2,FALSE)</f>
        <v>9.0"</v>
      </c>
      <c r="I149" s="12" t="str">
        <f t="shared" si="8"/>
        <v>35</v>
      </c>
      <c r="J149" s="12" t="str">
        <f>VLOOKUP(MID(E149,10,3),DATA!$J$2:$L$16,2,FALSE)</f>
        <v>5x112</v>
      </c>
      <c r="K149" s="12">
        <f>VLOOKUP(MID(E149,10,3),DATA!$J$2:$L$16,3,FALSE)</f>
        <v>66.56</v>
      </c>
      <c r="L149" s="8" t="str">
        <f>VLOOKUP(MID(E149,3,1),DATA!$D$2:$E$16,2,FALSE)</f>
        <v>High Offset</v>
      </c>
      <c r="N149" s="9" t="s">
        <v>85</v>
      </c>
      <c r="O149" s="60" t="str">
        <f>VLOOKUP(MID(P149,1,2),DATA!$B$2:$C$10,2,FALSE)</f>
        <v>FF10</v>
      </c>
      <c r="P149" s="66" t="s">
        <v>15</v>
      </c>
      <c r="Q149" s="18" cm="1">
        <f t="array" ref="Q149">SUMPRODUCT(1*('All Skus'!$C$2:$C$951=$P149),'All Skus'!$D$2:$D$951)</f>
        <v>0</v>
      </c>
      <c r="R149" s="12" t="str">
        <f>VLOOKUP(MID(P149,4,1),DATA!$F$2:$G$16,2,FALSE)</f>
        <v>19"</v>
      </c>
      <c r="S149" s="12" t="str">
        <f>VLOOKUP(MID(P149,5,3),DATA!$H$2:$I$16,2,FALSE)</f>
        <v>9.0"</v>
      </c>
      <c r="T149" s="12" t="str">
        <f t="shared" si="9"/>
        <v>35</v>
      </c>
      <c r="U149" s="12" t="str">
        <f>VLOOKUP(MID(P149,10,3),DATA!$J$2:$L$16,2,FALSE)</f>
        <v>5x112</v>
      </c>
      <c r="V149" s="12">
        <f>VLOOKUP(MID(P149,10,3),DATA!$J$2:$L$16,3,FALSE)</f>
        <v>66.56</v>
      </c>
      <c r="W149" s="8" t="str">
        <f>VLOOKUP(MID(P149,3,1),DATA!$D$2:$E$16,2,FALSE)</f>
        <v>High Offset</v>
      </c>
      <c r="Y149" s="9" t="s">
        <v>85</v>
      </c>
      <c r="AA149" s="8" t="s">
        <v>2</v>
      </c>
      <c r="AB149" s="8" t="s">
        <v>5</v>
      </c>
    </row>
    <row r="150" spans="1:28" x14ac:dyDescent="0.25">
      <c r="A150" s="8" t="s">
        <v>1893</v>
      </c>
      <c r="B150" s="8" t="s">
        <v>1853</v>
      </c>
      <c r="C150" s="59" t="str">
        <f>VLOOKUP(MID(E150,1,2),DATA!$B$2:$C$10,2,FALSE)</f>
        <v>FF11</v>
      </c>
      <c r="D150" s="8" t="str">
        <f>VLOOKUP(MID(E150,13,2),DATA!$M$2:$N$16,2,FALSE)</f>
        <v>Tarmac</v>
      </c>
      <c r="E150" s="66" t="s">
        <v>376</v>
      </c>
      <c r="F150" s="18" cm="1">
        <f t="array" ref="F150">SUMPRODUCT(1*('All Skus'!$C$2:$C$951=$E150),'All Skus'!$D$2:$D$951)</f>
        <v>16</v>
      </c>
      <c r="G150" s="12" t="str">
        <f>VLOOKUP(MID(E150,4,1),DATA!$F$2:$G$16,2,FALSE)</f>
        <v>19"</v>
      </c>
      <c r="H150" s="12" t="str">
        <f>VLOOKUP(MID(E150,5,3),DATA!$H$2:$I$16,2,FALSE)</f>
        <v>9.0"</v>
      </c>
      <c r="I150" s="12" t="str">
        <f t="shared" si="8"/>
        <v>35</v>
      </c>
      <c r="J150" s="12" t="str">
        <f>VLOOKUP(MID(E150,10,3),DATA!$J$2:$L$16,2,FALSE)</f>
        <v>5x112</v>
      </c>
      <c r="K150" s="12">
        <f>VLOOKUP(MID(E150,10,3),DATA!$J$2:$L$16,3,FALSE)</f>
        <v>66.56</v>
      </c>
      <c r="L150" s="8" t="str">
        <f>VLOOKUP(MID(E150,3,1),DATA!$D$2:$E$16,2,FALSE)</f>
        <v>High Offset</v>
      </c>
      <c r="N150" s="9" t="s">
        <v>85</v>
      </c>
      <c r="O150" s="60" t="str">
        <f>VLOOKUP(MID(P150,1,2),DATA!$B$2:$C$10,2,FALSE)</f>
        <v>FF11</v>
      </c>
      <c r="P150" s="66" t="s">
        <v>376</v>
      </c>
      <c r="Q150" s="18" cm="1">
        <f t="array" ref="Q150">SUMPRODUCT(1*('All Skus'!$C$2:$C$951=$P150),'All Skus'!$D$2:$D$951)</f>
        <v>16</v>
      </c>
      <c r="R150" s="12" t="str">
        <f>VLOOKUP(MID(P150,4,1),DATA!$F$2:$G$16,2,FALSE)</f>
        <v>19"</v>
      </c>
      <c r="S150" s="12" t="str">
        <f>VLOOKUP(MID(P150,5,3),DATA!$H$2:$I$16,2,FALSE)</f>
        <v>9.0"</v>
      </c>
      <c r="T150" s="12" t="str">
        <f t="shared" si="9"/>
        <v>35</v>
      </c>
      <c r="U150" s="12" t="str">
        <f>VLOOKUP(MID(P150,10,3),DATA!$J$2:$L$16,2,FALSE)</f>
        <v>5x112</v>
      </c>
      <c r="V150" s="12">
        <f>VLOOKUP(MID(P150,10,3),DATA!$J$2:$L$16,3,FALSE)</f>
        <v>66.56</v>
      </c>
      <c r="W150" s="8" t="str">
        <f>VLOOKUP(MID(P150,3,1),DATA!$D$2:$E$16,2,FALSE)</f>
        <v>High Offset</v>
      </c>
      <c r="Y150" s="9" t="s">
        <v>85</v>
      </c>
      <c r="AA150" s="8" t="s">
        <v>2</v>
      </c>
      <c r="AB150" s="8" t="s">
        <v>5</v>
      </c>
    </row>
    <row r="151" spans="1:28" x14ac:dyDescent="0.25">
      <c r="A151" s="8" t="s">
        <v>1893</v>
      </c>
      <c r="B151" s="8" t="s">
        <v>1853</v>
      </c>
      <c r="C151" s="59" t="str">
        <f>VLOOKUP(MID(E151,1,2),DATA!$B$2:$C$10,2,FALSE)</f>
        <v>FF11</v>
      </c>
      <c r="D151" s="8" t="str">
        <f>VLOOKUP(MID(E151,13,2),DATA!$M$2:$N$16,2,FALSE)</f>
        <v>Liquid Metal</v>
      </c>
      <c r="E151" s="66" t="s">
        <v>377</v>
      </c>
      <c r="F151" s="18" cm="1">
        <f t="array" ref="F151">SUMPRODUCT(1*('All Skus'!$C$2:$C$951=$E151),'All Skus'!$D$2:$D$951)</f>
        <v>4</v>
      </c>
      <c r="G151" s="12" t="str">
        <f>VLOOKUP(MID(E151,4,1),DATA!$F$2:$G$16,2,FALSE)</f>
        <v>19"</v>
      </c>
      <c r="H151" s="12" t="str">
        <f>VLOOKUP(MID(E151,5,3),DATA!$H$2:$I$16,2,FALSE)</f>
        <v>9.0"</v>
      </c>
      <c r="I151" s="12" t="str">
        <f t="shared" si="8"/>
        <v>35</v>
      </c>
      <c r="J151" s="12" t="str">
        <f>VLOOKUP(MID(E151,10,3),DATA!$J$2:$L$16,2,FALSE)</f>
        <v>5x112</v>
      </c>
      <c r="K151" s="12">
        <f>VLOOKUP(MID(E151,10,3),DATA!$J$2:$L$16,3,FALSE)</f>
        <v>66.56</v>
      </c>
      <c r="L151" s="8" t="str">
        <f>VLOOKUP(MID(E151,3,1),DATA!$D$2:$E$16,2,FALSE)</f>
        <v>High Offset</v>
      </c>
      <c r="N151" s="9" t="s">
        <v>85</v>
      </c>
      <c r="O151" s="60" t="str">
        <f>VLOOKUP(MID(P151,1,2),DATA!$B$2:$C$10,2,FALSE)</f>
        <v>FF11</v>
      </c>
      <c r="P151" s="66" t="s">
        <v>377</v>
      </c>
      <c r="Q151" s="18" cm="1">
        <f t="array" ref="Q151">SUMPRODUCT(1*('All Skus'!$C$2:$C$951=$P151),'All Skus'!$D$2:$D$951)</f>
        <v>4</v>
      </c>
      <c r="R151" s="12" t="str">
        <f>VLOOKUP(MID(P151,4,1),DATA!$F$2:$G$16,2,FALSE)</f>
        <v>19"</v>
      </c>
      <c r="S151" s="12" t="str">
        <f>VLOOKUP(MID(P151,5,3),DATA!$H$2:$I$16,2,FALSE)</f>
        <v>9.0"</v>
      </c>
      <c r="T151" s="12" t="str">
        <f t="shared" si="9"/>
        <v>35</v>
      </c>
      <c r="U151" s="12" t="str">
        <f>VLOOKUP(MID(P151,10,3),DATA!$J$2:$L$16,2,FALSE)</f>
        <v>5x112</v>
      </c>
      <c r="V151" s="12">
        <f>VLOOKUP(MID(P151,10,3),DATA!$J$2:$L$16,3,FALSE)</f>
        <v>66.56</v>
      </c>
      <c r="W151" s="8" t="str">
        <f>VLOOKUP(MID(P151,3,1),DATA!$D$2:$E$16,2,FALSE)</f>
        <v>High Offset</v>
      </c>
      <c r="Y151" s="9" t="s">
        <v>85</v>
      </c>
      <c r="AA151" s="8" t="s">
        <v>2</v>
      </c>
      <c r="AB151" s="8" t="s">
        <v>5</v>
      </c>
    </row>
    <row r="152" spans="1:28" x14ac:dyDescent="0.25">
      <c r="A152" s="8" t="s">
        <v>1908</v>
      </c>
      <c r="B152" s="8" t="s">
        <v>1853</v>
      </c>
      <c r="C152" s="59" t="str">
        <f>VLOOKUP(MID(E152,1,2),DATA!$B$2:$C$10,2,FALSE)</f>
        <v>FF01</v>
      </c>
      <c r="D152" s="8" t="str">
        <f>VLOOKUP(MID(E152,13,2),DATA!$M$2:$N$16,2,FALSE)</f>
        <v>Tarmac</v>
      </c>
      <c r="E152" s="66" t="s">
        <v>153</v>
      </c>
      <c r="F152" s="18" cm="1">
        <f t="array" ref="F152">SUMPRODUCT(1*('All Skus'!$C$2:$C$951=$E152),'All Skus'!$D$2:$D$951)</f>
        <v>30</v>
      </c>
      <c r="G152" s="12" t="str">
        <f>VLOOKUP(MID(E152,4,1),DATA!$F$2:$G$16,2,FALSE)</f>
        <v>19"</v>
      </c>
      <c r="H152" s="12" t="str">
        <f>VLOOKUP(MID(E152,5,3),DATA!$H$2:$I$16,2,FALSE)</f>
        <v>9.0"</v>
      </c>
      <c r="I152" s="12" t="str">
        <f t="shared" si="8"/>
        <v>35</v>
      </c>
      <c r="J152" s="12" t="str">
        <f>VLOOKUP(MID(E152,10,3),DATA!$J$2:$L$16,2,FALSE)</f>
        <v>5x112</v>
      </c>
      <c r="K152" s="12">
        <f>VLOOKUP(MID(E152,10,3),DATA!$J$2:$L$16,3,FALSE)</f>
        <v>66.56</v>
      </c>
      <c r="L152" s="8" t="str">
        <f>VLOOKUP(MID(E152,3,1),DATA!$D$2:$E$16,2,FALSE)</f>
        <v>High Offset</v>
      </c>
      <c r="M152" s="8">
        <v>25.4</v>
      </c>
      <c r="N152" s="9" t="s">
        <v>177</v>
      </c>
      <c r="O152" s="60" t="str">
        <f>VLOOKUP(MID(P152,1,2),DATA!$B$2:$C$10,2,FALSE)</f>
        <v>FF01</v>
      </c>
      <c r="P152" s="66" t="s">
        <v>153</v>
      </c>
      <c r="Q152" s="18" cm="1">
        <f t="array" ref="Q152">SUMPRODUCT(1*('All Skus'!$C$2:$C$951=$P152),'All Skus'!$D$2:$D$951)</f>
        <v>30</v>
      </c>
      <c r="R152" s="12" t="str">
        <f>VLOOKUP(MID(P152,4,1),DATA!$F$2:$G$16,2,FALSE)</f>
        <v>19"</v>
      </c>
      <c r="S152" s="12" t="str">
        <f>VLOOKUP(MID(P152,5,3),DATA!$H$2:$I$16,2,FALSE)</f>
        <v>9.0"</v>
      </c>
      <c r="T152" s="12" t="str">
        <f t="shared" si="9"/>
        <v>35</v>
      </c>
      <c r="U152" s="12" t="str">
        <f>VLOOKUP(MID(P152,10,3),DATA!$J$2:$L$16,2,FALSE)</f>
        <v>5x112</v>
      </c>
      <c r="V152" s="12">
        <f>VLOOKUP(MID(P152,10,3),DATA!$J$2:$L$16,3,FALSE)</f>
        <v>66.56</v>
      </c>
      <c r="W152" s="8" t="str">
        <f>VLOOKUP(MID(P152,3,1),DATA!$D$2:$E$16,2,FALSE)</f>
        <v>High Offset</v>
      </c>
      <c r="X152" s="8">
        <v>25.4</v>
      </c>
      <c r="Y152" s="9" t="s">
        <v>177</v>
      </c>
      <c r="AA152" s="8" t="s">
        <v>2</v>
      </c>
      <c r="AB152" s="8" t="s">
        <v>5</v>
      </c>
    </row>
    <row r="153" spans="1:28" x14ac:dyDescent="0.25">
      <c r="A153" s="8" t="s">
        <v>1908</v>
      </c>
      <c r="B153" s="8" t="s">
        <v>1853</v>
      </c>
      <c r="C153" s="59" t="str">
        <f>VLOOKUP(MID(E153,1,2),DATA!$B$2:$C$10,2,FALSE)</f>
        <v>FF01</v>
      </c>
      <c r="D153" s="8" t="str">
        <f>VLOOKUP(MID(E153,13,2),DATA!$M$2:$N$16,2,FALSE)</f>
        <v>Tarmac</v>
      </c>
      <c r="E153" s="66" t="s">
        <v>157</v>
      </c>
      <c r="F153" s="18" cm="1">
        <f t="array" ref="F153">SUMPRODUCT(1*('All Skus'!$C$2:$C$951=$E153),'All Skus'!$D$2:$D$951)</f>
        <v>19</v>
      </c>
      <c r="G153" s="12" t="str">
        <f>VLOOKUP(MID(E153,4,1),DATA!$F$2:$G$16,2,FALSE)</f>
        <v>20"</v>
      </c>
      <c r="H153" s="12" t="str">
        <f>VLOOKUP(MID(E153,5,3),DATA!$H$2:$I$16,2,FALSE)</f>
        <v>9.0"</v>
      </c>
      <c r="I153" s="12" t="str">
        <f t="shared" si="8"/>
        <v>35</v>
      </c>
      <c r="J153" s="12" t="str">
        <f>VLOOKUP(MID(E153,10,3),DATA!$J$2:$L$16,2,FALSE)</f>
        <v>5x112</v>
      </c>
      <c r="K153" s="12">
        <f>VLOOKUP(MID(E153,10,3),DATA!$J$2:$L$16,3,FALSE)</f>
        <v>66.56</v>
      </c>
      <c r="L153" s="8" t="str">
        <f>VLOOKUP(MID(E153,3,1),DATA!$D$2:$E$16,2,FALSE)</f>
        <v>High Offset</v>
      </c>
      <c r="M153" s="8">
        <v>26.8</v>
      </c>
      <c r="N153" s="9" t="s">
        <v>43</v>
      </c>
      <c r="O153" s="60" t="str">
        <f>VLOOKUP(MID(P153,1,2),DATA!$B$2:$C$10,2,FALSE)</f>
        <v>FF01</v>
      </c>
      <c r="P153" s="66" t="s">
        <v>157</v>
      </c>
      <c r="Q153" s="18" cm="1">
        <f t="array" ref="Q153">SUMPRODUCT(1*('All Skus'!$C$2:$C$951=$P153),'All Skus'!$D$2:$D$951)</f>
        <v>19</v>
      </c>
      <c r="R153" s="12" t="str">
        <f>VLOOKUP(MID(P153,4,1),DATA!$F$2:$G$16,2,FALSE)</f>
        <v>20"</v>
      </c>
      <c r="S153" s="12" t="str">
        <f>VLOOKUP(MID(P153,5,3),DATA!$H$2:$I$16,2,FALSE)</f>
        <v>9.0"</v>
      </c>
      <c r="T153" s="12" t="str">
        <f t="shared" si="9"/>
        <v>35</v>
      </c>
      <c r="U153" s="12" t="str">
        <f>VLOOKUP(MID(P153,10,3),DATA!$J$2:$L$16,2,FALSE)</f>
        <v>5x112</v>
      </c>
      <c r="V153" s="12">
        <f>VLOOKUP(MID(P153,10,3),DATA!$J$2:$L$16,3,FALSE)</f>
        <v>66.56</v>
      </c>
      <c r="W153" s="8" t="str">
        <f>VLOOKUP(MID(P153,3,1),DATA!$D$2:$E$16,2,FALSE)</f>
        <v>High Offset</v>
      </c>
      <c r="X153" s="8">
        <v>26.8</v>
      </c>
      <c r="Y153" s="9" t="s">
        <v>43</v>
      </c>
      <c r="AA153" s="8" t="s">
        <v>2</v>
      </c>
      <c r="AB153" s="8" t="s">
        <v>5</v>
      </c>
    </row>
    <row r="154" spans="1:28" x14ac:dyDescent="0.25">
      <c r="A154" s="8" t="s">
        <v>1908</v>
      </c>
      <c r="B154" s="8" t="s">
        <v>1853</v>
      </c>
      <c r="C154" s="59" t="str">
        <f>VLOOKUP(MID(E154,1,2),DATA!$B$2:$C$10,2,FALSE)</f>
        <v>FF04</v>
      </c>
      <c r="D154" s="8" t="str">
        <f>VLOOKUP(MID(E154,13,2),DATA!$M$2:$N$16,2,FALSE)</f>
        <v>Tarmac</v>
      </c>
      <c r="E154" s="66" t="s">
        <v>299</v>
      </c>
      <c r="F154" s="18" cm="1">
        <f t="array" ref="F154">SUMPRODUCT(1*('All Skus'!$C$2:$C$951=$E154),'All Skus'!$D$2:$D$951)</f>
        <v>23</v>
      </c>
      <c r="G154" s="12" t="str">
        <f>VLOOKUP(MID(E154,4,1),DATA!$F$2:$G$16,2,FALSE)</f>
        <v>19"</v>
      </c>
      <c r="H154" s="12" t="str">
        <f>VLOOKUP(MID(E154,5,3),DATA!$H$2:$I$16,2,FALSE)</f>
        <v>9.0"</v>
      </c>
      <c r="I154" s="12" t="str">
        <f t="shared" si="8"/>
        <v>35</v>
      </c>
      <c r="J154" s="12" t="str">
        <f>VLOOKUP(MID(E154,10,3),DATA!$J$2:$L$16,2,FALSE)</f>
        <v>5x112</v>
      </c>
      <c r="K154" s="12">
        <f>VLOOKUP(MID(E154,10,3),DATA!$J$2:$L$16,3,FALSE)</f>
        <v>66.56</v>
      </c>
      <c r="L154" s="8" t="str">
        <f>VLOOKUP(MID(E154,3,1),DATA!$D$2:$E$16,2,FALSE)</f>
        <v>High Offset</v>
      </c>
      <c r="M154" s="8">
        <v>24.6</v>
      </c>
      <c r="N154" s="9" t="s">
        <v>85</v>
      </c>
      <c r="O154" s="60" t="str">
        <f>VLOOKUP(MID(P154,1,2),DATA!$B$2:$C$10,2,FALSE)</f>
        <v>FF04</v>
      </c>
      <c r="P154" s="66" t="s">
        <v>299</v>
      </c>
      <c r="Q154" s="18" cm="1">
        <f t="array" ref="Q154">SUMPRODUCT(1*('All Skus'!$C$2:$C$951=$P154),'All Skus'!$D$2:$D$951)</f>
        <v>23</v>
      </c>
      <c r="R154" s="12" t="str">
        <f>VLOOKUP(MID(P154,4,1),DATA!$F$2:$G$16,2,FALSE)</f>
        <v>19"</v>
      </c>
      <c r="S154" s="12" t="str">
        <f>VLOOKUP(MID(P154,5,3),DATA!$H$2:$I$16,2,FALSE)</f>
        <v>9.0"</v>
      </c>
      <c r="T154" s="12" t="str">
        <f t="shared" si="9"/>
        <v>35</v>
      </c>
      <c r="U154" s="12" t="str">
        <f>VLOOKUP(MID(P154,10,3),DATA!$J$2:$L$16,2,FALSE)</f>
        <v>5x112</v>
      </c>
      <c r="V154" s="12">
        <f>VLOOKUP(MID(P154,10,3),DATA!$J$2:$L$16,3,FALSE)</f>
        <v>66.56</v>
      </c>
      <c r="W154" s="8" t="str">
        <f>VLOOKUP(MID(P154,3,1),DATA!$D$2:$E$16,2,FALSE)</f>
        <v>High Offset</v>
      </c>
      <c r="X154" s="8">
        <v>24.6</v>
      </c>
      <c r="Y154" s="9" t="s">
        <v>85</v>
      </c>
      <c r="AA154" s="8" t="s">
        <v>2</v>
      </c>
      <c r="AB154" s="8" t="s">
        <v>5</v>
      </c>
    </row>
    <row r="155" spans="1:28" x14ac:dyDescent="0.25">
      <c r="A155" s="8" t="s">
        <v>1908</v>
      </c>
      <c r="B155" s="8" t="s">
        <v>1853</v>
      </c>
      <c r="C155" s="59" t="str">
        <f>VLOOKUP(MID(E155,1,2),DATA!$B$2:$C$10,2,FALSE)</f>
        <v>FF04</v>
      </c>
      <c r="D155" s="8" t="str">
        <f>VLOOKUP(MID(E155,13,2),DATA!$M$2:$N$16,2,FALSE)</f>
        <v>Liquid Metal</v>
      </c>
      <c r="E155" s="66" t="s">
        <v>300</v>
      </c>
      <c r="F155" s="18" cm="1">
        <f t="array" ref="F155">SUMPRODUCT(1*('All Skus'!$C$2:$C$951=$E155),'All Skus'!$D$2:$D$951)</f>
        <v>26</v>
      </c>
      <c r="G155" s="12" t="str">
        <f>VLOOKUP(MID(E155,4,1),DATA!$F$2:$G$16,2,FALSE)</f>
        <v>19"</v>
      </c>
      <c r="H155" s="12" t="str">
        <f>VLOOKUP(MID(E155,5,3),DATA!$H$2:$I$16,2,FALSE)</f>
        <v>9.0"</v>
      </c>
      <c r="I155" s="12" t="str">
        <f t="shared" si="8"/>
        <v>35</v>
      </c>
      <c r="J155" s="12" t="str">
        <f>VLOOKUP(MID(E155,10,3),DATA!$J$2:$L$16,2,FALSE)</f>
        <v>5x112</v>
      </c>
      <c r="K155" s="12">
        <f>VLOOKUP(MID(E155,10,3),DATA!$J$2:$L$16,3,FALSE)</f>
        <v>66.56</v>
      </c>
      <c r="L155" s="8" t="str">
        <f>VLOOKUP(MID(E155,3,1),DATA!$D$2:$E$16,2,FALSE)</f>
        <v>High Offset</v>
      </c>
      <c r="M155" s="8">
        <v>24.6</v>
      </c>
      <c r="N155" s="9" t="s">
        <v>85</v>
      </c>
      <c r="O155" s="60" t="str">
        <f>VLOOKUP(MID(P155,1,2),DATA!$B$2:$C$10,2,FALSE)</f>
        <v>FF04</v>
      </c>
      <c r="P155" s="66" t="s">
        <v>300</v>
      </c>
      <c r="Q155" s="18" cm="1">
        <f t="array" ref="Q155">SUMPRODUCT(1*('All Skus'!$C$2:$C$951=$P155),'All Skus'!$D$2:$D$951)</f>
        <v>26</v>
      </c>
      <c r="R155" s="12" t="str">
        <f>VLOOKUP(MID(P155,4,1),DATA!$F$2:$G$16,2,FALSE)</f>
        <v>19"</v>
      </c>
      <c r="S155" s="12" t="str">
        <f>VLOOKUP(MID(P155,5,3),DATA!$H$2:$I$16,2,FALSE)</f>
        <v>9.0"</v>
      </c>
      <c r="T155" s="12" t="str">
        <f t="shared" si="9"/>
        <v>35</v>
      </c>
      <c r="U155" s="12" t="str">
        <f>VLOOKUP(MID(P155,10,3),DATA!$J$2:$L$16,2,FALSE)</f>
        <v>5x112</v>
      </c>
      <c r="V155" s="12">
        <f>VLOOKUP(MID(P155,10,3),DATA!$J$2:$L$16,3,FALSE)</f>
        <v>66.56</v>
      </c>
      <c r="W155" s="8" t="str">
        <f>VLOOKUP(MID(P155,3,1),DATA!$D$2:$E$16,2,FALSE)</f>
        <v>High Offset</v>
      </c>
      <c r="X155" s="8">
        <v>24.6</v>
      </c>
      <c r="Y155" s="9" t="s">
        <v>85</v>
      </c>
      <c r="AB155" s="8" t="s">
        <v>5</v>
      </c>
    </row>
    <row r="156" spans="1:28" x14ac:dyDescent="0.25">
      <c r="A156" s="8" t="s">
        <v>1908</v>
      </c>
      <c r="B156" s="8" t="s">
        <v>1853</v>
      </c>
      <c r="C156" s="59" t="str">
        <f>VLOOKUP(MID(E156,1,2),DATA!$B$2:$C$10,2,FALSE)</f>
        <v>FF10</v>
      </c>
      <c r="D156" s="8" t="str">
        <f>VLOOKUP(MID(E156,13,2),DATA!$M$2:$N$16,2,FALSE)</f>
        <v>Tarmac</v>
      </c>
      <c r="E156" s="66" t="s">
        <v>14</v>
      </c>
      <c r="F156" s="18" cm="1">
        <f t="array" ref="F156">SUMPRODUCT(1*('All Skus'!$C$2:$C$951=$E156),'All Skus'!$D$2:$D$951)</f>
        <v>4</v>
      </c>
      <c r="G156" s="12" t="str">
        <f>VLOOKUP(MID(E156,4,1),DATA!$F$2:$G$16,2,FALSE)</f>
        <v>19"</v>
      </c>
      <c r="H156" s="12" t="str">
        <f>VLOOKUP(MID(E156,5,3),DATA!$H$2:$I$16,2,FALSE)</f>
        <v>9.0"</v>
      </c>
      <c r="I156" s="12" t="str">
        <f t="shared" si="8"/>
        <v>35</v>
      </c>
      <c r="J156" s="12" t="str">
        <f>VLOOKUP(MID(E156,10,3),DATA!$J$2:$L$16,2,FALSE)</f>
        <v>5x112</v>
      </c>
      <c r="K156" s="12">
        <f>VLOOKUP(MID(E156,10,3),DATA!$J$2:$L$16,3,FALSE)</f>
        <v>66.56</v>
      </c>
      <c r="L156" s="8" t="str">
        <f>VLOOKUP(MID(E156,3,1),DATA!$D$2:$E$16,2,FALSE)</f>
        <v>High Offset</v>
      </c>
      <c r="N156" s="9" t="s">
        <v>85</v>
      </c>
      <c r="O156" s="60" t="str">
        <f>VLOOKUP(MID(P156,1,2),DATA!$B$2:$C$10,2,FALSE)</f>
        <v>FF10</v>
      </c>
      <c r="P156" s="66" t="s">
        <v>14</v>
      </c>
      <c r="Q156" s="18" cm="1">
        <f t="array" ref="Q156">SUMPRODUCT(1*('All Skus'!$C$2:$C$951=$P156),'All Skus'!$D$2:$D$951)</f>
        <v>4</v>
      </c>
      <c r="R156" s="12" t="str">
        <f>VLOOKUP(MID(P156,4,1),DATA!$F$2:$G$16,2,FALSE)</f>
        <v>19"</v>
      </c>
      <c r="S156" s="12" t="str">
        <f>VLOOKUP(MID(P156,5,3),DATA!$H$2:$I$16,2,FALSE)</f>
        <v>9.0"</v>
      </c>
      <c r="T156" s="12" t="str">
        <f t="shared" si="9"/>
        <v>35</v>
      </c>
      <c r="U156" s="12" t="str">
        <f>VLOOKUP(MID(P156,10,3),DATA!$J$2:$L$16,2,FALSE)</f>
        <v>5x112</v>
      </c>
      <c r="V156" s="12">
        <f>VLOOKUP(MID(P156,10,3),DATA!$J$2:$L$16,3,FALSE)</f>
        <v>66.56</v>
      </c>
      <c r="W156" s="8" t="str">
        <f>VLOOKUP(MID(P156,3,1),DATA!$D$2:$E$16,2,FALSE)</f>
        <v>High Offset</v>
      </c>
      <c r="Y156" s="9" t="s">
        <v>85</v>
      </c>
      <c r="AA156" s="8" t="s">
        <v>2</v>
      </c>
      <c r="AB156" s="8" t="s">
        <v>5</v>
      </c>
    </row>
    <row r="157" spans="1:28" x14ac:dyDescent="0.25">
      <c r="A157" s="8" t="s">
        <v>1908</v>
      </c>
      <c r="B157" s="8" t="s">
        <v>1853</v>
      </c>
      <c r="C157" s="59" t="str">
        <f>VLOOKUP(MID(E157,1,2),DATA!$B$2:$C$10,2,FALSE)</f>
        <v>FF10</v>
      </c>
      <c r="D157" s="8" t="str">
        <f>VLOOKUP(MID(E157,13,2),DATA!$M$2:$N$16,2,FALSE)</f>
        <v>Liquid Metal</v>
      </c>
      <c r="E157" s="66" t="s">
        <v>15</v>
      </c>
      <c r="F157" s="18" cm="1">
        <f t="array" ref="F157">SUMPRODUCT(1*('All Skus'!$C$2:$C$951=$E157),'All Skus'!$D$2:$D$951)</f>
        <v>0</v>
      </c>
      <c r="G157" s="12" t="str">
        <f>VLOOKUP(MID(E157,4,1),DATA!$F$2:$G$16,2,FALSE)</f>
        <v>19"</v>
      </c>
      <c r="H157" s="12" t="str">
        <f>VLOOKUP(MID(E157,5,3),DATA!$H$2:$I$16,2,FALSE)</f>
        <v>9.0"</v>
      </c>
      <c r="I157" s="12" t="str">
        <f t="shared" si="8"/>
        <v>35</v>
      </c>
      <c r="J157" s="12" t="str">
        <f>VLOOKUP(MID(E157,10,3),DATA!$J$2:$L$16,2,FALSE)</f>
        <v>5x112</v>
      </c>
      <c r="K157" s="12">
        <f>VLOOKUP(MID(E157,10,3),DATA!$J$2:$L$16,3,FALSE)</f>
        <v>66.56</v>
      </c>
      <c r="L157" s="8" t="str">
        <f>VLOOKUP(MID(E157,3,1),DATA!$D$2:$E$16,2,FALSE)</f>
        <v>High Offset</v>
      </c>
      <c r="N157" s="9" t="s">
        <v>85</v>
      </c>
      <c r="O157" s="60" t="str">
        <f>VLOOKUP(MID(P157,1,2),DATA!$B$2:$C$10,2,FALSE)</f>
        <v>FF10</v>
      </c>
      <c r="P157" s="66" t="s">
        <v>15</v>
      </c>
      <c r="Q157" s="18" cm="1">
        <f t="array" ref="Q157">SUMPRODUCT(1*('All Skus'!$C$2:$C$951=$P157),'All Skus'!$D$2:$D$951)</f>
        <v>0</v>
      </c>
      <c r="R157" s="12" t="str">
        <f>VLOOKUP(MID(P157,4,1),DATA!$F$2:$G$16,2,FALSE)</f>
        <v>19"</v>
      </c>
      <c r="S157" s="12" t="str">
        <f>VLOOKUP(MID(P157,5,3),DATA!$H$2:$I$16,2,FALSE)</f>
        <v>9.0"</v>
      </c>
      <c r="T157" s="12" t="str">
        <f t="shared" si="9"/>
        <v>35</v>
      </c>
      <c r="U157" s="12" t="str">
        <f>VLOOKUP(MID(P157,10,3),DATA!$J$2:$L$16,2,FALSE)</f>
        <v>5x112</v>
      </c>
      <c r="V157" s="12">
        <f>VLOOKUP(MID(P157,10,3),DATA!$J$2:$L$16,3,FALSE)</f>
        <v>66.56</v>
      </c>
      <c r="W157" s="8" t="str">
        <f>VLOOKUP(MID(P157,3,1),DATA!$D$2:$E$16,2,FALSE)</f>
        <v>High Offset</v>
      </c>
      <c r="Y157" s="9" t="s">
        <v>85</v>
      </c>
      <c r="AA157" s="8" t="s">
        <v>2</v>
      </c>
      <c r="AB157" s="8" t="s">
        <v>5</v>
      </c>
    </row>
    <row r="158" spans="1:28" x14ac:dyDescent="0.25">
      <c r="A158" s="8" t="s">
        <v>1908</v>
      </c>
      <c r="B158" s="8" t="s">
        <v>1853</v>
      </c>
      <c r="C158" s="59" t="str">
        <f>VLOOKUP(MID(E158,1,2),DATA!$B$2:$C$10,2,FALSE)</f>
        <v>FF11</v>
      </c>
      <c r="D158" s="8" t="str">
        <f>VLOOKUP(MID(E158,13,2),DATA!$M$2:$N$16,2,FALSE)</f>
        <v>Tarmac</v>
      </c>
      <c r="E158" s="66" t="s">
        <v>376</v>
      </c>
      <c r="F158" s="18" cm="1">
        <f t="array" ref="F158">SUMPRODUCT(1*('All Skus'!$C$2:$C$951=$E158),'All Skus'!$D$2:$D$951)</f>
        <v>16</v>
      </c>
      <c r="G158" s="12" t="str">
        <f>VLOOKUP(MID(E158,4,1),DATA!$F$2:$G$16,2,FALSE)</f>
        <v>19"</v>
      </c>
      <c r="H158" s="12" t="str">
        <f>VLOOKUP(MID(E158,5,3),DATA!$H$2:$I$16,2,FALSE)</f>
        <v>9.0"</v>
      </c>
      <c r="I158" s="12" t="str">
        <f t="shared" si="8"/>
        <v>35</v>
      </c>
      <c r="J158" s="12" t="str">
        <f>VLOOKUP(MID(E158,10,3),DATA!$J$2:$L$16,2,FALSE)</f>
        <v>5x112</v>
      </c>
      <c r="K158" s="12">
        <f>VLOOKUP(MID(E158,10,3),DATA!$J$2:$L$16,3,FALSE)</f>
        <v>66.56</v>
      </c>
      <c r="L158" s="8" t="str">
        <f>VLOOKUP(MID(E158,3,1),DATA!$D$2:$E$16,2,FALSE)</f>
        <v>High Offset</v>
      </c>
      <c r="N158" s="9" t="s">
        <v>85</v>
      </c>
      <c r="O158" s="60" t="str">
        <f>VLOOKUP(MID(P158,1,2),DATA!$B$2:$C$10,2,FALSE)</f>
        <v>FF11</v>
      </c>
      <c r="P158" s="66" t="s">
        <v>376</v>
      </c>
      <c r="Q158" s="18" cm="1">
        <f t="array" ref="Q158">SUMPRODUCT(1*('All Skus'!$C$2:$C$951=$P158),'All Skus'!$D$2:$D$951)</f>
        <v>16</v>
      </c>
      <c r="R158" s="12" t="str">
        <f>VLOOKUP(MID(P158,4,1),DATA!$F$2:$G$16,2,FALSE)</f>
        <v>19"</v>
      </c>
      <c r="S158" s="12" t="str">
        <f>VLOOKUP(MID(P158,5,3),DATA!$H$2:$I$16,2,FALSE)</f>
        <v>9.0"</v>
      </c>
      <c r="T158" s="12" t="str">
        <f t="shared" si="9"/>
        <v>35</v>
      </c>
      <c r="U158" s="12" t="str">
        <f>VLOOKUP(MID(P158,10,3),DATA!$J$2:$L$16,2,FALSE)</f>
        <v>5x112</v>
      </c>
      <c r="V158" s="12">
        <f>VLOOKUP(MID(P158,10,3),DATA!$J$2:$L$16,3,FALSE)</f>
        <v>66.56</v>
      </c>
      <c r="W158" s="8" t="str">
        <f>VLOOKUP(MID(P158,3,1),DATA!$D$2:$E$16,2,FALSE)</f>
        <v>High Offset</v>
      </c>
      <c r="Y158" s="9" t="s">
        <v>85</v>
      </c>
      <c r="AA158" s="8" t="s">
        <v>2</v>
      </c>
      <c r="AB158" s="8" t="s">
        <v>5</v>
      </c>
    </row>
    <row r="159" spans="1:28" x14ac:dyDescent="0.25">
      <c r="A159" s="8" t="s">
        <v>1908</v>
      </c>
      <c r="B159" s="8" t="s">
        <v>1853</v>
      </c>
      <c r="C159" s="59" t="str">
        <f>VLOOKUP(MID(E159,1,2),DATA!$B$2:$C$10,2,FALSE)</f>
        <v>FF11</v>
      </c>
      <c r="D159" s="8" t="str">
        <f>VLOOKUP(MID(E159,13,2),DATA!$M$2:$N$16,2,FALSE)</f>
        <v>Liquid Metal</v>
      </c>
      <c r="E159" s="66" t="s">
        <v>377</v>
      </c>
      <c r="F159" s="18" cm="1">
        <f t="array" ref="F159">SUMPRODUCT(1*('All Skus'!$C$2:$C$951=$E159),'All Skus'!$D$2:$D$951)</f>
        <v>4</v>
      </c>
      <c r="G159" s="12" t="str">
        <f>VLOOKUP(MID(E159,4,1),DATA!$F$2:$G$16,2,FALSE)</f>
        <v>19"</v>
      </c>
      <c r="H159" s="12" t="str">
        <f>VLOOKUP(MID(E159,5,3),DATA!$H$2:$I$16,2,FALSE)</f>
        <v>9.0"</v>
      </c>
      <c r="I159" s="12" t="str">
        <f t="shared" si="8"/>
        <v>35</v>
      </c>
      <c r="J159" s="12" t="str">
        <f>VLOOKUP(MID(E159,10,3),DATA!$J$2:$L$16,2,FALSE)</f>
        <v>5x112</v>
      </c>
      <c r="K159" s="12">
        <f>VLOOKUP(MID(E159,10,3),DATA!$J$2:$L$16,3,FALSE)</f>
        <v>66.56</v>
      </c>
      <c r="L159" s="8" t="str">
        <f>VLOOKUP(MID(E159,3,1),DATA!$D$2:$E$16,2,FALSE)</f>
        <v>High Offset</v>
      </c>
      <c r="N159" s="9" t="s">
        <v>85</v>
      </c>
      <c r="O159" s="60" t="str">
        <f>VLOOKUP(MID(P159,1,2),DATA!$B$2:$C$10,2,FALSE)</f>
        <v>FF11</v>
      </c>
      <c r="P159" s="66" t="s">
        <v>377</v>
      </c>
      <c r="Q159" s="18" cm="1">
        <f t="array" ref="Q159">SUMPRODUCT(1*('All Skus'!$C$2:$C$951=$P159),'All Skus'!$D$2:$D$951)</f>
        <v>4</v>
      </c>
      <c r="R159" s="12" t="str">
        <f>VLOOKUP(MID(P159,4,1),DATA!$F$2:$G$16,2,FALSE)</f>
        <v>19"</v>
      </c>
      <c r="S159" s="12" t="str">
        <f>VLOOKUP(MID(P159,5,3),DATA!$H$2:$I$16,2,FALSE)</f>
        <v>9.0"</v>
      </c>
      <c r="T159" s="12" t="str">
        <f t="shared" si="9"/>
        <v>35</v>
      </c>
      <c r="U159" s="12" t="str">
        <f>VLOOKUP(MID(P159,10,3),DATA!$J$2:$L$16,2,FALSE)</f>
        <v>5x112</v>
      </c>
      <c r="V159" s="12">
        <f>VLOOKUP(MID(P159,10,3),DATA!$J$2:$L$16,3,FALSE)</f>
        <v>66.56</v>
      </c>
      <c r="W159" s="8" t="str">
        <f>VLOOKUP(MID(P159,3,1),DATA!$D$2:$E$16,2,FALSE)</f>
        <v>High Offset</v>
      </c>
      <c r="Y159" s="9" t="s">
        <v>85</v>
      </c>
      <c r="AA159" s="8" t="s">
        <v>2</v>
      </c>
      <c r="AB159" s="8" t="s">
        <v>5</v>
      </c>
    </row>
    <row r="160" spans="1:28" x14ac:dyDescent="0.25">
      <c r="A160" s="8" t="s">
        <v>2066</v>
      </c>
      <c r="B160" s="8" t="s">
        <v>1855</v>
      </c>
      <c r="C160" s="59" t="str">
        <f>VLOOKUP(MID(E160,1,2),DATA!$B$2:$C$10,2,FALSE)</f>
        <v>FF04</v>
      </c>
      <c r="D160" s="8" t="str">
        <f>VLOOKUP(MID(E160,13,2),DATA!$M$2:$N$16,2,FALSE)</f>
        <v>Tarmac</v>
      </c>
      <c r="E160" s="66" t="s">
        <v>100</v>
      </c>
      <c r="F160" s="18" cm="1">
        <f t="array" ref="F160">SUMPRODUCT(1*('All Skus'!$C$2:$C$951=$E160),'All Skus'!$D$2:$D$951)</f>
        <v>37</v>
      </c>
      <c r="G160" s="12" t="str">
        <f>VLOOKUP(MID(E160,4,1),DATA!$F$2:$G$16,2,FALSE)</f>
        <v>20"</v>
      </c>
      <c r="H160" s="12" t="str">
        <f>VLOOKUP(MID(E160,5,3),DATA!$H$2:$I$16,2,FALSE)</f>
        <v>9.5"</v>
      </c>
      <c r="I160" s="12" t="str">
        <f t="shared" si="8"/>
        <v>35</v>
      </c>
      <c r="J160" s="12" t="str">
        <f>VLOOKUP(MID(E160,10,3),DATA!$J$2:$L$16,2,FALSE)</f>
        <v>5x112</v>
      </c>
      <c r="K160" s="12">
        <f>VLOOKUP(MID(E160,10,3),DATA!$J$2:$L$16,3,FALSE)</f>
        <v>66.56</v>
      </c>
      <c r="L160" s="8" t="str">
        <f>VLOOKUP(MID(E160,3,1),DATA!$D$2:$E$16,2,FALSE)</f>
        <v>High Offset</v>
      </c>
      <c r="M160" s="8">
        <v>26.4</v>
      </c>
      <c r="N160" s="9" t="s">
        <v>47</v>
      </c>
      <c r="O160" s="60" t="str">
        <f>VLOOKUP(MID(P160,1,2),DATA!$B$2:$C$10,2,FALSE)</f>
        <v>FF04</v>
      </c>
      <c r="P160" s="66" t="s">
        <v>301</v>
      </c>
      <c r="Q160" s="18" cm="1">
        <f t="array" ref="Q160">SUMPRODUCT(1*('All Skus'!$C$2:$C$951=$P160),'All Skus'!$D$2:$D$951)</f>
        <v>28</v>
      </c>
      <c r="R160" s="12" t="str">
        <f>VLOOKUP(MID(P160,4,1),DATA!$F$2:$G$16,2,FALSE)</f>
        <v>20"</v>
      </c>
      <c r="S160" s="12" t="str">
        <f>VLOOKUP(MID(P160,5,3),DATA!$H$2:$I$16,2,FALSE)</f>
        <v>10.5"</v>
      </c>
      <c r="T160" s="12" t="str">
        <f t="shared" si="9"/>
        <v>35</v>
      </c>
      <c r="U160" s="12" t="str">
        <f>VLOOKUP(MID(P160,10,3),DATA!$J$2:$L$16,2,FALSE)</f>
        <v>5x112</v>
      </c>
      <c r="V160" s="12">
        <f>VLOOKUP(MID(P160,10,3),DATA!$J$2:$L$16,3,FALSE)</f>
        <v>66.56</v>
      </c>
      <c r="W160" s="8" t="str">
        <f>VLOOKUP(MID(P160,3,1),DATA!$D$2:$E$16,2,FALSE)</f>
        <v>Medium Offset</v>
      </c>
      <c r="X160" s="8">
        <v>26.2</v>
      </c>
      <c r="Y160" s="9" t="s">
        <v>2261</v>
      </c>
      <c r="Z160" s="63" t="s">
        <v>2052</v>
      </c>
      <c r="AA160" s="8" t="s">
        <v>2</v>
      </c>
      <c r="AB160" s="8" t="s">
        <v>5</v>
      </c>
    </row>
    <row r="161" spans="1:28" x14ac:dyDescent="0.25">
      <c r="A161" s="8" t="s">
        <v>2066</v>
      </c>
      <c r="B161" s="8" t="s">
        <v>1855</v>
      </c>
      <c r="C161" s="59" t="str">
        <f>VLOOKUP(MID(E161,1,2),DATA!$B$2:$C$10,2,FALSE)</f>
        <v>FF04</v>
      </c>
      <c r="D161" s="8" t="str">
        <f>VLOOKUP(MID(E161,13,2),DATA!$M$2:$N$16,2,FALSE)</f>
        <v>Liquid Metal</v>
      </c>
      <c r="E161" s="66" t="s">
        <v>101</v>
      </c>
      <c r="F161" s="18" cm="1">
        <f t="array" ref="F161">SUMPRODUCT(1*('All Skus'!$C$2:$C$951=$E161),'All Skus'!$D$2:$D$951)</f>
        <v>13</v>
      </c>
      <c r="G161" s="12" t="str">
        <f>VLOOKUP(MID(E161,4,1),DATA!$F$2:$G$16,2,FALSE)</f>
        <v>20"</v>
      </c>
      <c r="H161" s="12" t="str">
        <f>VLOOKUP(MID(E161,5,3),DATA!$H$2:$I$16,2,FALSE)</f>
        <v>9.5"</v>
      </c>
      <c r="I161" s="12" t="str">
        <f t="shared" si="8"/>
        <v>35</v>
      </c>
      <c r="J161" s="12" t="str">
        <f>VLOOKUP(MID(E161,10,3),DATA!$J$2:$L$16,2,FALSE)</f>
        <v>5x112</v>
      </c>
      <c r="K161" s="12">
        <f>VLOOKUP(MID(E161,10,3),DATA!$J$2:$L$16,3,FALSE)</f>
        <v>66.56</v>
      </c>
      <c r="L161" s="8" t="str">
        <f>VLOOKUP(MID(E161,3,1),DATA!$D$2:$E$16,2,FALSE)</f>
        <v>High Offset</v>
      </c>
      <c r="M161" s="8">
        <v>26.4</v>
      </c>
      <c r="N161" s="9" t="s">
        <v>47</v>
      </c>
      <c r="O161" s="60" t="str">
        <f>VLOOKUP(MID(P161,1,2),DATA!$B$2:$C$10,2,FALSE)</f>
        <v>FF04</v>
      </c>
      <c r="P161" s="66" t="s">
        <v>302</v>
      </c>
      <c r="Q161" s="18" cm="1">
        <f t="array" ref="Q161">SUMPRODUCT(1*('All Skus'!$C$2:$C$951=$P161),'All Skus'!$D$2:$D$951)</f>
        <v>1</v>
      </c>
      <c r="R161" s="12" t="str">
        <f>VLOOKUP(MID(P161,4,1),DATA!$F$2:$G$16,2,FALSE)</f>
        <v>20"</v>
      </c>
      <c r="S161" s="12" t="str">
        <f>VLOOKUP(MID(P161,5,3),DATA!$H$2:$I$16,2,FALSE)</f>
        <v>10.5"</v>
      </c>
      <c r="T161" s="12" t="str">
        <f t="shared" si="9"/>
        <v>35</v>
      </c>
      <c r="U161" s="12" t="str">
        <f>VLOOKUP(MID(P161,10,3),DATA!$J$2:$L$16,2,FALSE)</f>
        <v>5x112</v>
      </c>
      <c r="V161" s="12">
        <f>VLOOKUP(MID(P161,10,3),DATA!$J$2:$L$16,3,FALSE)</f>
        <v>66.56</v>
      </c>
      <c r="W161" s="8" t="str">
        <f>VLOOKUP(MID(P161,3,1),DATA!$D$2:$E$16,2,FALSE)</f>
        <v>Medium Offset</v>
      </c>
      <c r="X161" s="8">
        <v>26.2</v>
      </c>
      <c r="Y161" s="9" t="s">
        <v>2261</v>
      </c>
      <c r="Z161" s="63" t="s">
        <v>2052</v>
      </c>
      <c r="AB161" s="8" t="s">
        <v>5</v>
      </c>
    </row>
    <row r="162" spans="1:28" x14ac:dyDescent="0.25">
      <c r="A162" s="8" t="s">
        <v>2066</v>
      </c>
      <c r="B162" s="8" t="s">
        <v>1855</v>
      </c>
      <c r="C162" s="59" t="str">
        <f>VLOOKUP(MID(E162,1,2),DATA!$B$2:$C$10,2,FALSE)</f>
        <v>FF10</v>
      </c>
      <c r="D162" s="8" t="str">
        <f>VLOOKUP(MID(E162,13,2),DATA!$M$2:$N$16,2,FALSE)</f>
        <v>Tarmac</v>
      </c>
      <c r="E162" s="66" t="s">
        <v>53</v>
      </c>
      <c r="F162" s="18" cm="1">
        <f t="array" ref="F162">SUMPRODUCT(1*('All Skus'!$C$2:$C$951=$E162),'All Skus'!$D$2:$D$951)</f>
        <v>0</v>
      </c>
      <c r="G162" s="12" t="str">
        <f>VLOOKUP(MID(E162,4,1),DATA!$F$2:$G$16,2,FALSE)</f>
        <v>21"</v>
      </c>
      <c r="H162" s="12" t="str">
        <f>VLOOKUP(MID(E162,5,3),DATA!$H$2:$I$16,2,FALSE)</f>
        <v>9.5"</v>
      </c>
      <c r="I162" s="12" t="str">
        <f t="shared" si="8"/>
        <v>30</v>
      </c>
      <c r="J162" s="12" t="str">
        <f>VLOOKUP(MID(E162,10,3),DATA!$J$2:$L$16,2,FALSE)</f>
        <v>5x112</v>
      </c>
      <c r="K162" s="12">
        <f>VLOOKUP(MID(E162,10,3),DATA!$J$2:$L$16,3,FALSE)</f>
        <v>66.56</v>
      </c>
      <c r="L162" s="8" t="str">
        <f>VLOOKUP(MID(E162,3,1),DATA!$D$2:$E$16,2,FALSE)</f>
        <v>Medium Offset</v>
      </c>
      <c r="N162" s="9" t="s">
        <v>57</v>
      </c>
      <c r="O162" s="60" t="str">
        <f>VLOOKUP(MID(P162,1,2),DATA!$B$2:$C$10,2,FALSE)</f>
        <v>FF10</v>
      </c>
      <c r="P162" s="66" t="s">
        <v>49</v>
      </c>
      <c r="Q162" s="18" cm="1">
        <f t="array" ref="Q162">SUMPRODUCT(1*('All Skus'!$C$2:$C$951=$P162),'All Skus'!$D$2:$D$951)</f>
        <v>-2</v>
      </c>
      <c r="R162" s="12" t="str">
        <f>VLOOKUP(MID(P162,4,1),DATA!$F$2:$G$16,2,FALSE)</f>
        <v>21"</v>
      </c>
      <c r="S162" s="12" t="str">
        <f>VLOOKUP(MID(P162,5,3),DATA!$H$2:$I$16,2,FALSE)</f>
        <v>10.5"</v>
      </c>
      <c r="T162" s="12" t="str">
        <f t="shared" si="9"/>
        <v>35</v>
      </c>
      <c r="U162" s="12" t="str">
        <f>VLOOKUP(MID(P162,10,3),DATA!$J$2:$L$16,2,FALSE)</f>
        <v>5x112</v>
      </c>
      <c r="V162" s="12">
        <f>VLOOKUP(MID(P162,10,3),DATA!$J$2:$L$16,3,FALSE)</f>
        <v>66.56</v>
      </c>
      <c r="W162" s="8" t="str">
        <f>VLOOKUP(MID(P162,3,1),DATA!$D$2:$E$16,2,FALSE)</f>
        <v>Medium Offset</v>
      </c>
      <c r="Y162" s="9" t="s">
        <v>2262</v>
      </c>
      <c r="Z162" s="8" t="s">
        <v>2051</v>
      </c>
      <c r="AA162" s="8" t="s">
        <v>2</v>
      </c>
      <c r="AB162" s="8" t="s">
        <v>5</v>
      </c>
    </row>
    <row r="163" spans="1:28" x14ac:dyDescent="0.25">
      <c r="A163" s="8" t="s">
        <v>2066</v>
      </c>
      <c r="B163" s="8" t="s">
        <v>1855</v>
      </c>
      <c r="C163" s="59" t="str">
        <f>VLOOKUP(MID(E163,1,2),DATA!$B$2:$C$10,2,FALSE)</f>
        <v>FF10</v>
      </c>
      <c r="D163" s="8" t="str">
        <f>VLOOKUP(MID(E163,13,2),DATA!$M$2:$N$16,2,FALSE)</f>
        <v>Liquid Metal</v>
      </c>
      <c r="E163" s="66" t="s">
        <v>54</v>
      </c>
      <c r="F163" s="18" cm="1">
        <f t="array" ref="F163">SUMPRODUCT(1*('All Skus'!$C$2:$C$951=$E163),'All Skus'!$D$2:$D$951)</f>
        <v>-6</v>
      </c>
      <c r="G163" s="12" t="str">
        <f>VLOOKUP(MID(E163,4,1),DATA!$F$2:$G$16,2,FALSE)</f>
        <v>21"</v>
      </c>
      <c r="H163" s="12" t="str">
        <f>VLOOKUP(MID(E163,5,3),DATA!$H$2:$I$16,2,FALSE)</f>
        <v>9.5"</v>
      </c>
      <c r="I163" s="12" t="str">
        <f t="shared" si="8"/>
        <v>30</v>
      </c>
      <c r="J163" s="12" t="str">
        <f>VLOOKUP(MID(E163,10,3),DATA!$J$2:$L$16,2,FALSE)</f>
        <v>5x112</v>
      </c>
      <c r="K163" s="12">
        <f>VLOOKUP(MID(E163,10,3),DATA!$J$2:$L$16,3,FALSE)</f>
        <v>66.56</v>
      </c>
      <c r="L163" s="8" t="str">
        <f>VLOOKUP(MID(E163,3,1),DATA!$D$2:$E$16,2,FALSE)</f>
        <v>Medium Offset</v>
      </c>
      <c r="N163" s="9" t="s">
        <v>57</v>
      </c>
      <c r="O163" s="60" t="str">
        <f>VLOOKUP(MID(P163,1,2),DATA!$B$2:$C$10,2,FALSE)</f>
        <v>FF10</v>
      </c>
      <c r="P163" s="66" t="s">
        <v>50</v>
      </c>
      <c r="Q163" s="18" cm="1">
        <f t="array" ref="Q163">SUMPRODUCT(1*('All Skus'!$C$2:$C$951=$P163),'All Skus'!$D$2:$D$951)</f>
        <v>-2</v>
      </c>
      <c r="R163" s="12" t="str">
        <f>VLOOKUP(MID(P163,4,1),DATA!$F$2:$G$16,2,FALSE)</f>
        <v>21"</v>
      </c>
      <c r="S163" s="12" t="str">
        <f>VLOOKUP(MID(P163,5,3),DATA!$H$2:$I$16,2,FALSE)</f>
        <v>10.5"</v>
      </c>
      <c r="T163" s="12" t="str">
        <f t="shared" si="9"/>
        <v>35</v>
      </c>
      <c r="U163" s="12" t="str">
        <f>VLOOKUP(MID(P163,10,3),DATA!$J$2:$L$16,2,FALSE)</f>
        <v>5x112</v>
      </c>
      <c r="V163" s="12">
        <f>VLOOKUP(MID(P163,10,3),DATA!$J$2:$L$16,3,FALSE)</f>
        <v>66.56</v>
      </c>
      <c r="W163" s="8" t="str">
        <f>VLOOKUP(MID(P163,3,1),DATA!$D$2:$E$16,2,FALSE)</f>
        <v>Medium Offset</v>
      </c>
      <c r="Y163" s="9" t="s">
        <v>2262</v>
      </c>
      <c r="Z163" s="8" t="s">
        <v>2051</v>
      </c>
      <c r="AA163" s="8" t="s">
        <v>2</v>
      </c>
      <c r="AB163" s="8" t="s">
        <v>5</v>
      </c>
    </row>
    <row r="164" spans="1:28" x14ac:dyDescent="0.25">
      <c r="A164" s="8" t="s">
        <v>2066</v>
      </c>
      <c r="B164" s="8" t="s">
        <v>1855</v>
      </c>
      <c r="C164" s="59" t="str">
        <f>VLOOKUP(MID(E164,1,2),DATA!$B$2:$C$10,2,FALSE)</f>
        <v>FF11</v>
      </c>
      <c r="D164" s="8" t="str">
        <f>VLOOKUP(MID(E164,13,2),DATA!$M$2:$N$16,2,FALSE)</f>
        <v>Tarmac</v>
      </c>
      <c r="E164" s="66" t="s">
        <v>389</v>
      </c>
      <c r="F164" s="18" cm="1">
        <f t="array" ref="F164">SUMPRODUCT(1*('All Skus'!$C$2:$C$951=$E164),'All Skus'!$D$2:$D$951)</f>
        <v>1</v>
      </c>
      <c r="G164" s="12" t="str">
        <f>VLOOKUP(MID(E164,4,1),DATA!$F$2:$G$16,2,FALSE)</f>
        <v>21"</v>
      </c>
      <c r="H164" s="12" t="str">
        <f>VLOOKUP(MID(E164,5,3),DATA!$H$2:$I$16,2,FALSE)</f>
        <v>9.5"</v>
      </c>
      <c r="I164" s="12" t="str">
        <f t="shared" si="8"/>
        <v>30</v>
      </c>
      <c r="J164" s="12" t="str">
        <f>VLOOKUP(MID(E164,10,3),DATA!$J$2:$L$16,2,FALSE)</f>
        <v>5x112</v>
      </c>
      <c r="K164" s="12">
        <f>VLOOKUP(MID(E164,10,3),DATA!$J$2:$L$16,3,FALSE)</f>
        <v>66.56</v>
      </c>
      <c r="L164" s="8" t="str">
        <f>VLOOKUP(MID(E164,3,1),DATA!$D$2:$E$16,2,FALSE)</f>
        <v>Medium Offset</v>
      </c>
      <c r="N164" s="9" t="s">
        <v>57</v>
      </c>
      <c r="O164" s="60" t="str">
        <f>VLOOKUP(MID(P164,1,2),DATA!$B$2:$C$10,2,FALSE)</f>
        <v>FF11</v>
      </c>
      <c r="P164" s="66" t="s">
        <v>386</v>
      </c>
      <c r="Q164" s="18" cm="1">
        <f t="array" ref="Q164">SUMPRODUCT(1*('All Skus'!$C$2:$C$951=$P164),'All Skus'!$D$2:$D$951)</f>
        <v>2</v>
      </c>
      <c r="R164" s="12" t="str">
        <f>VLOOKUP(MID(P164,4,1),DATA!$F$2:$G$16,2,FALSE)</f>
        <v>21"</v>
      </c>
      <c r="S164" s="12" t="str">
        <f>VLOOKUP(MID(P164,5,3),DATA!$H$2:$I$16,2,FALSE)</f>
        <v>10.5"</v>
      </c>
      <c r="T164" s="12" t="str">
        <f t="shared" si="9"/>
        <v>35</v>
      </c>
      <c r="U164" s="12" t="str">
        <f>VLOOKUP(MID(P164,10,3),DATA!$J$2:$L$16,2,FALSE)</f>
        <v>5x112</v>
      </c>
      <c r="V164" s="12">
        <f>VLOOKUP(MID(P164,10,3),DATA!$J$2:$L$16,3,FALSE)</f>
        <v>66.56</v>
      </c>
      <c r="W164" s="8" t="str">
        <f>VLOOKUP(MID(P164,3,1),DATA!$D$2:$E$16,2,FALSE)</f>
        <v>Medium Offset</v>
      </c>
      <c r="Y164" s="9" t="s">
        <v>2262</v>
      </c>
      <c r="Z164" s="8" t="s">
        <v>2051</v>
      </c>
      <c r="AA164" s="8" t="s">
        <v>2</v>
      </c>
      <c r="AB164" s="8" t="s">
        <v>5</v>
      </c>
    </row>
    <row r="165" spans="1:28" x14ac:dyDescent="0.25">
      <c r="A165" s="8" t="s">
        <v>2066</v>
      </c>
      <c r="B165" s="8" t="s">
        <v>1855</v>
      </c>
      <c r="C165" s="59" t="str">
        <f>VLOOKUP(MID(E165,1,2),DATA!$B$2:$C$10,2,FALSE)</f>
        <v>FF11</v>
      </c>
      <c r="D165" s="8" t="str">
        <f>VLOOKUP(MID(E165,13,2),DATA!$M$2:$N$16,2,FALSE)</f>
        <v>Raw</v>
      </c>
      <c r="E165" s="66" t="s">
        <v>391</v>
      </c>
      <c r="F165" s="18" cm="1">
        <f t="array" ref="F165">SUMPRODUCT(1*('All Skus'!$C$2:$C$951=$E165),'All Skus'!$D$2:$D$951)</f>
        <v>19</v>
      </c>
      <c r="G165" s="12" t="str">
        <f>VLOOKUP(MID(E165,4,1),DATA!$F$2:$G$16,2,FALSE)</f>
        <v>21"</v>
      </c>
      <c r="H165" s="12" t="str">
        <f>VLOOKUP(MID(E165,5,3),DATA!$H$2:$I$16,2,FALSE)</f>
        <v>9.5"</v>
      </c>
      <c r="I165" s="12" t="str">
        <f t="shared" si="8"/>
        <v>30</v>
      </c>
      <c r="J165" s="12" t="str">
        <f>VLOOKUP(MID(E165,10,3),DATA!$J$2:$L$16,2,FALSE)</f>
        <v>5x112</v>
      </c>
      <c r="K165" s="12">
        <f>VLOOKUP(MID(E165,10,3),DATA!$J$2:$L$16,3,FALSE)</f>
        <v>66.56</v>
      </c>
      <c r="L165" s="8" t="str">
        <f>VLOOKUP(MID(E165,3,1),DATA!$D$2:$E$16,2,FALSE)</f>
        <v>Medium Offset</v>
      </c>
      <c r="N165" s="9" t="s">
        <v>57</v>
      </c>
      <c r="O165" s="60" t="str">
        <f>VLOOKUP(MID(P165,1,2),DATA!$B$2:$C$10,2,FALSE)</f>
        <v>FF11</v>
      </c>
      <c r="P165" s="66" t="s">
        <v>388</v>
      </c>
      <c r="Q165" s="18" cm="1">
        <f t="array" ref="Q165">SUMPRODUCT(1*('All Skus'!$C$2:$C$951=$P165),'All Skus'!$D$2:$D$951)</f>
        <v>6</v>
      </c>
      <c r="R165" s="12" t="str">
        <f>VLOOKUP(MID(P165,4,1),DATA!$F$2:$G$16,2,FALSE)</f>
        <v>21"</v>
      </c>
      <c r="S165" s="12" t="str">
        <f>VLOOKUP(MID(P165,5,3),DATA!$H$2:$I$16,2,FALSE)</f>
        <v>10.5"</v>
      </c>
      <c r="T165" s="12" t="str">
        <f t="shared" si="9"/>
        <v>35</v>
      </c>
      <c r="U165" s="12" t="str">
        <f>VLOOKUP(MID(P165,10,3),DATA!$J$2:$L$16,2,FALSE)</f>
        <v>5x112</v>
      </c>
      <c r="V165" s="12">
        <f>VLOOKUP(MID(P165,10,3),DATA!$J$2:$L$16,3,FALSE)</f>
        <v>66.56</v>
      </c>
      <c r="W165" s="8" t="str">
        <f>VLOOKUP(MID(P165,3,1),DATA!$D$2:$E$16,2,FALSE)</f>
        <v>Medium Offset</v>
      </c>
      <c r="Y165" s="9" t="s">
        <v>2262</v>
      </c>
      <c r="Z165" s="8" t="s">
        <v>2051</v>
      </c>
      <c r="AA165" s="8" t="s">
        <v>2</v>
      </c>
      <c r="AB165" s="8" t="s">
        <v>5</v>
      </c>
    </row>
    <row r="166" spans="1:28" x14ac:dyDescent="0.25">
      <c r="A166" s="8" t="s">
        <v>2066</v>
      </c>
      <c r="B166" s="8" t="s">
        <v>1855</v>
      </c>
      <c r="C166" s="59" t="str">
        <f>VLOOKUP(MID(E166,1,2),DATA!$B$2:$C$10,2,FALSE)</f>
        <v>FF11</v>
      </c>
      <c r="D166" s="8" t="str">
        <f>VLOOKUP(MID(E166,13,2),DATA!$M$2:$N$16,2,FALSE)</f>
        <v>Liquid Metal</v>
      </c>
      <c r="E166" s="66" t="s">
        <v>390</v>
      </c>
      <c r="F166" s="18" cm="1">
        <f t="array" ref="F166">SUMPRODUCT(1*('All Skus'!$C$2:$C$951=$E166),'All Skus'!$D$2:$D$951)</f>
        <v>-2</v>
      </c>
      <c r="G166" s="12" t="str">
        <f>VLOOKUP(MID(E166,4,1),DATA!$F$2:$G$16,2,FALSE)</f>
        <v>21"</v>
      </c>
      <c r="H166" s="12" t="str">
        <f>VLOOKUP(MID(E166,5,3),DATA!$H$2:$I$16,2,FALSE)</f>
        <v>9.5"</v>
      </c>
      <c r="I166" s="12" t="str">
        <f t="shared" si="8"/>
        <v>30</v>
      </c>
      <c r="J166" s="12" t="str">
        <f>VLOOKUP(MID(E166,10,3),DATA!$J$2:$L$16,2,FALSE)</f>
        <v>5x112</v>
      </c>
      <c r="K166" s="12">
        <f>VLOOKUP(MID(E166,10,3),DATA!$J$2:$L$16,3,FALSE)</f>
        <v>66.56</v>
      </c>
      <c r="L166" s="8" t="str">
        <f>VLOOKUP(MID(E166,3,1),DATA!$D$2:$E$16,2,FALSE)</f>
        <v>Medium Offset</v>
      </c>
      <c r="N166" s="9" t="s">
        <v>57</v>
      </c>
      <c r="O166" s="60" t="str">
        <f>VLOOKUP(MID(P166,1,2),DATA!$B$2:$C$10,2,FALSE)</f>
        <v>FF11</v>
      </c>
      <c r="P166" s="66" t="s">
        <v>387</v>
      </c>
      <c r="Q166" s="18" cm="1">
        <f t="array" ref="Q166">SUMPRODUCT(1*('All Skus'!$C$2:$C$951=$P166),'All Skus'!$D$2:$D$951)</f>
        <v>0</v>
      </c>
      <c r="R166" s="12" t="str">
        <f>VLOOKUP(MID(P166,4,1),DATA!$F$2:$G$16,2,FALSE)</f>
        <v>21"</v>
      </c>
      <c r="S166" s="12" t="str">
        <f>VLOOKUP(MID(P166,5,3),DATA!$H$2:$I$16,2,FALSE)</f>
        <v>10.5"</v>
      </c>
      <c r="T166" s="12" t="str">
        <f t="shared" si="9"/>
        <v>35</v>
      </c>
      <c r="U166" s="12" t="str">
        <f>VLOOKUP(MID(P166,10,3),DATA!$J$2:$L$16,2,FALSE)</f>
        <v>5x112</v>
      </c>
      <c r="V166" s="12">
        <f>VLOOKUP(MID(P166,10,3),DATA!$J$2:$L$16,3,FALSE)</f>
        <v>66.56</v>
      </c>
      <c r="W166" s="8" t="str">
        <f>VLOOKUP(MID(P166,3,1),DATA!$D$2:$E$16,2,FALSE)</f>
        <v>Medium Offset</v>
      </c>
      <c r="Y166" s="9" t="s">
        <v>2262</v>
      </c>
      <c r="Z166" s="8" t="s">
        <v>2051</v>
      </c>
      <c r="AA166" s="8" t="s">
        <v>2</v>
      </c>
      <c r="AB166" s="8" t="s">
        <v>5</v>
      </c>
    </row>
    <row r="167" spans="1:28" x14ac:dyDescent="0.25">
      <c r="A167" s="8" t="s">
        <v>1909</v>
      </c>
      <c r="B167" s="8" t="s">
        <v>1855</v>
      </c>
      <c r="C167" s="59" t="str">
        <f>VLOOKUP(MID(E167,1,2),DATA!$B$2:$C$10,2,FALSE)</f>
        <v>FF11</v>
      </c>
      <c r="D167" s="8" t="str">
        <f>VLOOKUP(MID(E167,13,2),DATA!$M$2:$N$16,2,FALSE)</f>
        <v>Tarmac</v>
      </c>
      <c r="E167" s="66" t="s">
        <v>382</v>
      </c>
      <c r="F167" s="18" cm="1">
        <f t="array" ref="F167">SUMPRODUCT(1*('All Skus'!$C$2:$C$951=$E167),'All Skus'!$D$2:$D$951)</f>
        <v>0</v>
      </c>
      <c r="G167" s="12" t="str">
        <f>VLOOKUP(MID(E167,4,1),DATA!$F$2:$G$16,2,FALSE)</f>
        <v>20"</v>
      </c>
      <c r="H167" s="12" t="str">
        <f>VLOOKUP(MID(E167,5,3),DATA!$H$2:$I$16,2,FALSE)</f>
        <v>9.0"</v>
      </c>
      <c r="I167" s="12" t="str">
        <f t="shared" si="8"/>
        <v>35</v>
      </c>
      <c r="J167" s="12" t="str">
        <f>VLOOKUP(MID(E167,10,3),DATA!$J$2:$L$16,2,FALSE)</f>
        <v>5x112</v>
      </c>
      <c r="K167" s="12">
        <f>VLOOKUP(MID(E167,10,3),DATA!$J$2:$L$16,3,FALSE)</f>
        <v>66.56</v>
      </c>
      <c r="L167" s="8" t="str">
        <f>VLOOKUP(MID(E167,3,1),DATA!$D$2:$E$16,2,FALSE)</f>
        <v>High Offset</v>
      </c>
      <c r="M167" s="8">
        <v>26.8</v>
      </c>
      <c r="N167" s="9" t="s">
        <v>47</v>
      </c>
      <c r="O167" s="60" t="str">
        <f>VLOOKUP(MID(P167,1,2),DATA!$B$2:$C$10,2,FALSE)</f>
        <v>FF11</v>
      </c>
      <c r="P167" s="66" t="s">
        <v>382</v>
      </c>
      <c r="Q167" s="18" cm="1">
        <f t="array" ref="Q167">SUMPRODUCT(1*('All Skus'!$C$2:$C$951=$P167),'All Skus'!$D$2:$D$951)</f>
        <v>0</v>
      </c>
      <c r="R167" s="12" t="str">
        <f>VLOOKUP(MID(P167,4,1),DATA!$F$2:$G$16,2,FALSE)</f>
        <v>20"</v>
      </c>
      <c r="S167" s="12" t="str">
        <f>VLOOKUP(MID(P167,5,3),DATA!$H$2:$I$16,2,FALSE)</f>
        <v>9.0"</v>
      </c>
      <c r="T167" s="12" t="str">
        <f t="shared" si="9"/>
        <v>35</v>
      </c>
      <c r="U167" s="12" t="str">
        <f>VLOOKUP(MID(P167,10,3),DATA!$J$2:$L$16,2,FALSE)</f>
        <v>5x112</v>
      </c>
      <c r="V167" s="12">
        <f>VLOOKUP(MID(P167,10,3),DATA!$J$2:$L$16,3,FALSE)</f>
        <v>66.56</v>
      </c>
      <c r="W167" s="8" t="str">
        <f>VLOOKUP(MID(P167,3,1),DATA!$D$2:$E$16,2,FALSE)</f>
        <v>High Offset</v>
      </c>
      <c r="X167" s="8">
        <v>26.8</v>
      </c>
      <c r="Y167" s="9" t="s">
        <v>47</v>
      </c>
      <c r="AA167" s="8" t="s">
        <v>2</v>
      </c>
      <c r="AB167" s="8" t="s">
        <v>5</v>
      </c>
    </row>
    <row r="168" spans="1:28" x14ac:dyDescent="0.25">
      <c r="A168" s="8" t="s">
        <v>1909</v>
      </c>
      <c r="B168" s="8" t="s">
        <v>1855</v>
      </c>
      <c r="C168" s="59" t="str">
        <f>VLOOKUP(MID(E168,1,2),DATA!$B$2:$C$10,2,FALSE)</f>
        <v>FF11</v>
      </c>
      <c r="D168" s="8" t="str">
        <f>VLOOKUP(MID(E168,13,2),DATA!$M$2:$N$16,2,FALSE)</f>
        <v>Liquid Metal</v>
      </c>
      <c r="E168" s="66" t="s">
        <v>383</v>
      </c>
      <c r="F168" s="18" cm="1">
        <f t="array" ref="F168">SUMPRODUCT(1*('All Skus'!$C$2:$C$951=$E168),'All Skus'!$D$2:$D$951)</f>
        <v>27</v>
      </c>
      <c r="G168" s="12" t="str">
        <f>VLOOKUP(MID(E168,4,1),DATA!$F$2:$G$16,2,FALSE)</f>
        <v>20"</v>
      </c>
      <c r="H168" s="12" t="str">
        <f>VLOOKUP(MID(E168,5,3),DATA!$H$2:$I$16,2,FALSE)</f>
        <v>9.0"</v>
      </c>
      <c r="I168" s="12" t="str">
        <f t="shared" si="8"/>
        <v>35</v>
      </c>
      <c r="J168" s="12" t="str">
        <f>VLOOKUP(MID(E168,10,3),DATA!$J$2:$L$16,2,FALSE)</f>
        <v>5x112</v>
      </c>
      <c r="K168" s="12">
        <f>VLOOKUP(MID(E168,10,3),DATA!$J$2:$L$16,3,FALSE)</f>
        <v>66.56</v>
      </c>
      <c r="L168" s="8" t="str">
        <f>VLOOKUP(MID(E168,3,1),DATA!$D$2:$E$16,2,FALSE)</f>
        <v>High Offset</v>
      </c>
      <c r="M168" s="8">
        <v>26.8</v>
      </c>
      <c r="N168" s="9" t="s">
        <v>47</v>
      </c>
      <c r="O168" s="60" t="str">
        <f>VLOOKUP(MID(P168,1,2),DATA!$B$2:$C$10,2,FALSE)</f>
        <v>FF11</v>
      </c>
      <c r="P168" s="66" t="s">
        <v>383</v>
      </c>
      <c r="Q168" s="18" cm="1">
        <f t="array" ref="Q168">SUMPRODUCT(1*('All Skus'!$C$2:$C$951=$P168),'All Skus'!$D$2:$D$951)</f>
        <v>27</v>
      </c>
      <c r="R168" s="12" t="str">
        <f>VLOOKUP(MID(P168,4,1),DATA!$F$2:$G$16,2,FALSE)</f>
        <v>20"</v>
      </c>
      <c r="S168" s="12" t="str">
        <f>VLOOKUP(MID(P168,5,3),DATA!$H$2:$I$16,2,FALSE)</f>
        <v>9.0"</v>
      </c>
      <c r="T168" s="12" t="str">
        <f t="shared" si="9"/>
        <v>35</v>
      </c>
      <c r="U168" s="12" t="str">
        <f>VLOOKUP(MID(P168,10,3),DATA!$J$2:$L$16,2,FALSE)</f>
        <v>5x112</v>
      </c>
      <c r="V168" s="12">
        <f>VLOOKUP(MID(P168,10,3),DATA!$J$2:$L$16,3,FALSE)</f>
        <v>66.56</v>
      </c>
      <c r="W168" s="8" t="str">
        <f>VLOOKUP(MID(P168,3,1),DATA!$D$2:$E$16,2,FALSE)</f>
        <v>High Offset</v>
      </c>
      <c r="X168" s="8">
        <v>26.8</v>
      </c>
      <c r="Y168" s="9" t="s">
        <v>47</v>
      </c>
      <c r="AA168" s="8" t="s">
        <v>2</v>
      </c>
      <c r="AB168" s="8" t="s">
        <v>5</v>
      </c>
    </row>
    <row r="169" spans="1:28" x14ac:dyDescent="0.25">
      <c r="A169" s="8" t="s">
        <v>1909</v>
      </c>
      <c r="B169" s="8" t="s">
        <v>1855</v>
      </c>
      <c r="C169" s="59" t="str">
        <f>VLOOKUP(MID(E169,1,2),DATA!$B$2:$C$10,2,FALSE)</f>
        <v>FF10</v>
      </c>
      <c r="D169" s="8" t="str">
        <f>VLOOKUP(MID(E169,13,2),DATA!$M$2:$N$16,2,FALSE)</f>
        <v>Liquid Metal</v>
      </c>
      <c r="E169" s="66" t="s">
        <v>38</v>
      </c>
      <c r="F169" s="18" cm="1">
        <f t="array" ref="F169">SUMPRODUCT(1*('All Skus'!$C$2:$C$951=$E169),'All Skus'!$D$2:$D$951)</f>
        <v>11</v>
      </c>
      <c r="G169" s="12" t="str">
        <f>VLOOKUP(MID(E169,4,1),DATA!$F$2:$G$16,2,FALSE)</f>
        <v>20"</v>
      </c>
      <c r="H169" s="12" t="str">
        <f>VLOOKUP(MID(E169,5,3),DATA!$H$2:$I$16,2,FALSE)</f>
        <v>9.0"</v>
      </c>
      <c r="I169" s="12" t="str">
        <f t="shared" si="8"/>
        <v>35</v>
      </c>
      <c r="J169" s="12" t="str">
        <f>VLOOKUP(MID(E169,10,3),DATA!$J$2:$L$16,2,FALSE)</f>
        <v>5x112</v>
      </c>
      <c r="K169" s="12">
        <f>VLOOKUP(MID(E169,10,3),DATA!$J$2:$L$16,3,FALSE)</f>
        <v>66.56</v>
      </c>
      <c r="L169" s="8" t="str">
        <f>VLOOKUP(MID(E169,3,1),DATA!$D$2:$E$16,2,FALSE)</f>
        <v>High Offset</v>
      </c>
      <c r="M169" s="8">
        <v>26.8</v>
      </c>
      <c r="N169" s="9" t="s">
        <v>47</v>
      </c>
      <c r="O169" s="60" t="str">
        <f>VLOOKUP(MID(P169,1,2),DATA!$B$2:$C$10,2,FALSE)</f>
        <v>FF10</v>
      </c>
      <c r="P169" s="66" t="s">
        <v>38</v>
      </c>
      <c r="Q169" s="18" cm="1">
        <f t="array" ref="Q169">SUMPRODUCT(1*('All Skus'!$C$2:$C$951=$P169),'All Skus'!$D$2:$D$951)</f>
        <v>11</v>
      </c>
      <c r="R169" s="12" t="str">
        <f>VLOOKUP(MID(P169,4,1),DATA!$F$2:$G$16,2,FALSE)</f>
        <v>20"</v>
      </c>
      <c r="S169" s="12" t="str">
        <f>VLOOKUP(MID(P169,5,3),DATA!$H$2:$I$16,2,FALSE)</f>
        <v>9.0"</v>
      </c>
      <c r="T169" s="12" t="str">
        <f t="shared" si="9"/>
        <v>35</v>
      </c>
      <c r="U169" s="12" t="str">
        <f>VLOOKUP(MID(P169,10,3),DATA!$J$2:$L$16,2,FALSE)</f>
        <v>5x112</v>
      </c>
      <c r="V169" s="12">
        <f>VLOOKUP(MID(P169,10,3),DATA!$J$2:$L$16,3,FALSE)</f>
        <v>66.56</v>
      </c>
      <c r="W169" s="8" t="str">
        <f>VLOOKUP(MID(P169,3,1),DATA!$D$2:$E$16,2,FALSE)</f>
        <v>High Offset</v>
      </c>
      <c r="X169" s="8">
        <v>26.8</v>
      </c>
      <c r="Y169" s="9" t="s">
        <v>47</v>
      </c>
      <c r="AA169" s="8" t="s">
        <v>2</v>
      </c>
      <c r="AB169" s="8" t="s">
        <v>5</v>
      </c>
    </row>
    <row r="170" spans="1:28" x14ac:dyDescent="0.25">
      <c r="A170" s="8" t="s">
        <v>1909</v>
      </c>
      <c r="B170" s="8" t="s">
        <v>1855</v>
      </c>
      <c r="C170" s="59" t="str">
        <f>VLOOKUP(MID(E170,1,2),DATA!$B$2:$C$10,2,FALSE)</f>
        <v>FF10</v>
      </c>
      <c r="D170" s="8" t="str">
        <f>VLOOKUP(MID(E170,13,2),DATA!$M$2:$N$16,2,FALSE)</f>
        <v>Tarmac</v>
      </c>
      <c r="E170" s="66" t="s">
        <v>37</v>
      </c>
      <c r="F170" s="18" cm="1">
        <f t="array" ref="F170">SUMPRODUCT(1*('All Skus'!$C$2:$C$951=$E170),'All Skus'!$D$2:$D$951)</f>
        <v>11</v>
      </c>
      <c r="G170" s="12" t="str">
        <f>VLOOKUP(MID(E170,4,1),DATA!$F$2:$G$16,2,FALSE)</f>
        <v>20"</v>
      </c>
      <c r="H170" s="12" t="str">
        <f>VLOOKUP(MID(E170,5,3),DATA!$H$2:$I$16,2,FALSE)</f>
        <v>9.0"</v>
      </c>
      <c r="I170" s="12" t="str">
        <f t="shared" si="8"/>
        <v>35</v>
      </c>
      <c r="J170" s="12" t="str">
        <f>VLOOKUP(MID(E170,10,3),DATA!$J$2:$L$16,2,FALSE)</f>
        <v>5x112</v>
      </c>
      <c r="K170" s="12">
        <f>VLOOKUP(MID(E170,10,3),DATA!$J$2:$L$16,3,FALSE)</f>
        <v>66.56</v>
      </c>
      <c r="L170" s="8" t="str">
        <f>VLOOKUP(MID(E170,3,1),DATA!$D$2:$E$16,2,FALSE)</f>
        <v>High Offset</v>
      </c>
      <c r="M170" s="8">
        <v>26.8</v>
      </c>
      <c r="N170" s="9" t="s">
        <v>47</v>
      </c>
      <c r="O170" s="60" t="str">
        <f>VLOOKUP(MID(P170,1,2),DATA!$B$2:$C$10,2,FALSE)</f>
        <v>FF10</v>
      </c>
      <c r="P170" s="66" t="s">
        <v>37</v>
      </c>
      <c r="Q170" s="18" cm="1">
        <f t="array" ref="Q170">SUMPRODUCT(1*('All Skus'!$C$2:$C$951=$P170),'All Skus'!$D$2:$D$951)</f>
        <v>11</v>
      </c>
      <c r="R170" s="12" t="str">
        <f>VLOOKUP(MID(P170,4,1),DATA!$F$2:$G$16,2,FALSE)</f>
        <v>20"</v>
      </c>
      <c r="S170" s="12" t="str">
        <f>VLOOKUP(MID(P170,5,3),DATA!$H$2:$I$16,2,FALSE)</f>
        <v>9.0"</v>
      </c>
      <c r="T170" s="12" t="str">
        <f t="shared" si="9"/>
        <v>35</v>
      </c>
      <c r="U170" s="12" t="str">
        <f>VLOOKUP(MID(P170,10,3),DATA!$J$2:$L$16,2,FALSE)</f>
        <v>5x112</v>
      </c>
      <c r="V170" s="12">
        <f>VLOOKUP(MID(P170,10,3),DATA!$J$2:$L$16,3,FALSE)</f>
        <v>66.56</v>
      </c>
      <c r="W170" s="8" t="str">
        <f>VLOOKUP(MID(P170,3,1),DATA!$D$2:$E$16,2,FALSE)</f>
        <v>High Offset</v>
      </c>
      <c r="X170" s="8">
        <v>26.8</v>
      </c>
      <c r="Y170" s="9" t="s">
        <v>47</v>
      </c>
      <c r="AA170" s="8" t="s">
        <v>2</v>
      </c>
      <c r="AB170" s="8" t="s">
        <v>5</v>
      </c>
    </row>
    <row r="171" spans="1:28" x14ac:dyDescent="0.25">
      <c r="A171" s="8" t="s">
        <v>1909</v>
      </c>
      <c r="B171" s="8" t="s">
        <v>1855</v>
      </c>
      <c r="C171" s="59" t="str">
        <f>VLOOKUP(MID(E171,1,2),DATA!$B$2:$C$10,2,FALSE)</f>
        <v>FF01</v>
      </c>
      <c r="D171" s="8" t="str">
        <f>VLOOKUP(MID(E171,13,2),DATA!$M$2:$N$16,2,FALSE)</f>
        <v>Tarmac</v>
      </c>
      <c r="E171" s="66" t="s">
        <v>157</v>
      </c>
      <c r="F171" s="18" cm="1">
        <f t="array" ref="F171">SUMPRODUCT(1*('All Skus'!$C$2:$C$951=$E171),'All Skus'!$D$2:$D$951)</f>
        <v>19</v>
      </c>
      <c r="G171" s="12" t="str">
        <f>VLOOKUP(MID(E171,4,1),DATA!$F$2:$G$16,2,FALSE)</f>
        <v>20"</v>
      </c>
      <c r="H171" s="12" t="str">
        <f>VLOOKUP(MID(E171,5,3),DATA!$H$2:$I$16,2,FALSE)</f>
        <v>9.0"</v>
      </c>
      <c r="I171" s="12" t="str">
        <f t="shared" si="8"/>
        <v>35</v>
      </c>
      <c r="J171" s="12" t="str">
        <f>VLOOKUP(MID(E171,10,3),DATA!$J$2:$L$16,2,FALSE)</f>
        <v>5x112</v>
      </c>
      <c r="K171" s="12">
        <f>VLOOKUP(MID(E171,10,3),DATA!$J$2:$L$16,3,FALSE)</f>
        <v>66.56</v>
      </c>
      <c r="L171" s="8" t="str">
        <f>VLOOKUP(MID(E171,3,1),DATA!$D$2:$E$16,2,FALSE)</f>
        <v>High Offset</v>
      </c>
      <c r="M171" s="8">
        <v>26.8</v>
      </c>
      <c r="N171" s="9" t="s">
        <v>47</v>
      </c>
      <c r="O171" s="60" t="str">
        <f>VLOOKUP(MID(P171,1,2),DATA!$B$2:$C$10,2,FALSE)</f>
        <v>FF01</v>
      </c>
      <c r="P171" s="66" t="s">
        <v>157</v>
      </c>
      <c r="Q171" s="18" cm="1">
        <f t="array" ref="Q171">SUMPRODUCT(1*('All Skus'!$C$2:$C$951=$P171),'All Skus'!$D$2:$D$951)</f>
        <v>19</v>
      </c>
      <c r="R171" s="12" t="str">
        <f>VLOOKUP(MID(P171,4,1),DATA!$F$2:$G$16,2,FALSE)</f>
        <v>20"</v>
      </c>
      <c r="S171" s="12" t="str">
        <f>VLOOKUP(MID(P171,5,3),DATA!$H$2:$I$16,2,FALSE)</f>
        <v>9.0"</v>
      </c>
      <c r="T171" s="12" t="str">
        <f t="shared" si="9"/>
        <v>35</v>
      </c>
      <c r="U171" s="12" t="str">
        <f>VLOOKUP(MID(P171,10,3),DATA!$J$2:$L$16,2,FALSE)</f>
        <v>5x112</v>
      </c>
      <c r="V171" s="12">
        <f>VLOOKUP(MID(P171,10,3),DATA!$J$2:$L$16,3,FALSE)</f>
        <v>66.56</v>
      </c>
      <c r="W171" s="8" t="str">
        <f>VLOOKUP(MID(P171,3,1),DATA!$D$2:$E$16,2,FALSE)</f>
        <v>High Offset</v>
      </c>
      <c r="X171" s="8">
        <v>26.8</v>
      </c>
      <c r="Y171" s="9" t="s">
        <v>47</v>
      </c>
      <c r="AA171" s="8" t="s">
        <v>2</v>
      </c>
      <c r="AB171" s="8" t="s">
        <v>5</v>
      </c>
    </row>
    <row r="172" spans="1:28" x14ac:dyDescent="0.25">
      <c r="A172" s="8" t="s">
        <v>1910</v>
      </c>
      <c r="B172" s="8" t="s">
        <v>1845</v>
      </c>
      <c r="C172" s="59" t="str">
        <f>VLOOKUP(MID(E172,1,2),DATA!$B$2:$C$10,2,FALSE)</f>
        <v>FF10</v>
      </c>
      <c r="D172" s="8" t="str">
        <f>VLOOKUP(MID(E172,13,2),DATA!$M$2:$N$16,2,FALSE)</f>
        <v>Tarmac</v>
      </c>
      <c r="E172" s="66" t="s">
        <v>53</v>
      </c>
      <c r="F172" s="18" cm="1">
        <f t="array" ref="F172">SUMPRODUCT(1*('All Skus'!$C$2:$C$951=$E172),'All Skus'!$D$2:$D$951)</f>
        <v>0</v>
      </c>
      <c r="G172" s="12" t="str">
        <f>VLOOKUP(MID(E172,4,1),DATA!$F$2:$G$16,2,FALSE)</f>
        <v>21"</v>
      </c>
      <c r="H172" s="12" t="str">
        <f>VLOOKUP(MID(E172,5,3),DATA!$H$2:$I$16,2,FALSE)</f>
        <v>9.5"</v>
      </c>
      <c r="I172" s="12" t="str">
        <f t="shared" si="8"/>
        <v>30</v>
      </c>
      <c r="J172" s="12" t="str">
        <f>VLOOKUP(MID(E172,10,3),DATA!$J$2:$L$16,2,FALSE)</f>
        <v>5x112</v>
      </c>
      <c r="K172" s="12">
        <f>VLOOKUP(MID(E172,10,3),DATA!$J$2:$L$16,3,FALSE)</f>
        <v>66.56</v>
      </c>
      <c r="L172" s="8" t="str">
        <f>VLOOKUP(MID(E172,3,1),DATA!$D$2:$E$16,2,FALSE)</f>
        <v>Medium Offset</v>
      </c>
      <c r="N172" s="9" t="s">
        <v>112</v>
      </c>
      <c r="O172" s="60" t="str">
        <f>VLOOKUP(MID(P172,1,2),DATA!$B$2:$C$10,2,FALSE)</f>
        <v>FF10</v>
      </c>
      <c r="P172" s="66" t="s">
        <v>49</v>
      </c>
      <c r="Q172" s="18" cm="1">
        <f t="array" ref="Q172">SUMPRODUCT(1*('All Skus'!$C$2:$C$951=$P172),'All Skus'!$D$2:$D$951)</f>
        <v>-2</v>
      </c>
      <c r="R172" s="12" t="str">
        <f>VLOOKUP(MID(P172,4,1),DATA!$F$2:$G$16,2,FALSE)</f>
        <v>21"</v>
      </c>
      <c r="S172" s="12" t="str">
        <f>VLOOKUP(MID(P172,5,3),DATA!$H$2:$I$16,2,FALSE)</f>
        <v>10.5"</v>
      </c>
      <c r="T172" s="12" t="str">
        <f t="shared" si="9"/>
        <v>35</v>
      </c>
      <c r="U172" s="12" t="str">
        <f>VLOOKUP(MID(P172,10,3),DATA!$J$2:$L$16,2,FALSE)</f>
        <v>5x112</v>
      </c>
      <c r="V172" s="12">
        <f>VLOOKUP(MID(P172,10,3),DATA!$J$2:$L$16,3,FALSE)</f>
        <v>66.56</v>
      </c>
      <c r="W172" s="8" t="str">
        <f>VLOOKUP(MID(P172,3,1),DATA!$D$2:$E$16,2,FALSE)</f>
        <v>Medium Offset</v>
      </c>
      <c r="Y172" s="9" t="s">
        <v>111</v>
      </c>
      <c r="AA172" s="8" t="s">
        <v>2</v>
      </c>
      <c r="AB172" s="8" t="s">
        <v>5</v>
      </c>
    </row>
    <row r="173" spans="1:28" x14ac:dyDescent="0.25">
      <c r="A173" s="8" t="s">
        <v>1910</v>
      </c>
      <c r="B173" s="8" t="s">
        <v>1845</v>
      </c>
      <c r="C173" s="59" t="str">
        <f>VLOOKUP(MID(E173,1,2),DATA!$B$2:$C$10,2,FALSE)</f>
        <v>FF10</v>
      </c>
      <c r="D173" s="8" t="str">
        <f>VLOOKUP(MID(E173,13,2),DATA!$M$2:$N$16,2,FALSE)</f>
        <v>Liquid Metal</v>
      </c>
      <c r="E173" s="66" t="s">
        <v>54</v>
      </c>
      <c r="F173" s="18" cm="1">
        <f t="array" ref="F173">SUMPRODUCT(1*('All Skus'!$C$2:$C$951=$E173),'All Skus'!$D$2:$D$951)</f>
        <v>-6</v>
      </c>
      <c r="G173" s="12" t="str">
        <f>VLOOKUP(MID(E173,4,1),DATA!$F$2:$G$16,2,FALSE)</f>
        <v>21"</v>
      </c>
      <c r="H173" s="12" t="str">
        <f>VLOOKUP(MID(E173,5,3),DATA!$H$2:$I$16,2,FALSE)</f>
        <v>9.5"</v>
      </c>
      <c r="I173" s="12" t="str">
        <f t="shared" ref="I173:I203" si="10">MID(E173,8,2)</f>
        <v>30</v>
      </c>
      <c r="J173" s="12" t="str">
        <f>VLOOKUP(MID(E173,10,3),DATA!$J$2:$L$16,2,FALSE)</f>
        <v>5x112</v>
      </c>
      <c r="K173" s="12">
        <f>VLOOKUP(MID(E173,10,3),DATA!$J$2:$L$16,3,FALSE)</f>
        <v>66.56</v>
      </c>
      <c r="L173" s="8" t="str">
        <f>VLOOKUP(MID(E173,3,1),DATA!$D$2:$E$16,2,FALSE)</f>
        <v>Medium Offset</v>
      </c>
      <c r="N173" s="9" t="s">
        <v>112</v>
      </c>
      <c r="O173" s="60" t="str">
        <f>VLOOKUP(MID(P173,1,2),DATA!$B$2:$C$10,2,FALSE)</f>
        <v>FF10</v>
      </c>
      <c r="P173" s="66" t="s">
        <v>50</v>
      </c>
      <c r="Q173" s="18" cm="1">
        <f t="array" ref="Q173">SUMPRODUCT(1*('All Skus'!$C$2:$C$951=$P173),'All Skus'!$D$2:$D$951)</f>
        <v>-2</v>
      </c>
      <c r="R173" s="12" t="str">
        <f>VLOOKUP(MID(P173,4,1),DATA!$F$2:$G$16,2,FALSE)</f>
        <v>21"</v>
      </c>
      <c r="S173" s="12" t="str">
        <f>VLOOKUP(MID(P173,5,3),DATA!$H$2:$I$16,2,FALSE)</f>
        <v>10.5"</v>
      </c>
      <c r="T173" s="12" t="str">
        <f t="shared" ref="T173:T203" si="11">MID(P173,8,2)</f>
        <v>35</v>
      </c>
      <c r="U173" s="12" t="str">
        <f>VLOOKUP(MID(P173,10,3),DATA!$J$2:$L$16,2,FALSE)</f>
        <v>5x112</v>
      </c>
      <c r="V173" s="12">
        <f>VLOOKUP(MID(P173,10,3),DATA!$J$2:$L$16,3,FALSE)</f>
        <v>66.56</v>
      </c>
      <c r="W173" s="8" t="str">
        <f>VLOOKUP(MID(P173,3,1),DATA!$D$2:$E$16,2,FALSE)</f>
        <v>Medium Offset</v>
      </c>
      <c r="Y173" s="9" t="s">
        <v>111</v>
      </c>
      <c r="AA173" s="8" t="s">
        <v>2</v>
      </c>
      <c r="AB173" s="8" t="s">
        <v>5</v>
      </c>
    </row>
    <row r="174" spans="1:28" x14ac:dyDescent="0.25">
      <c r="A174" s="8" t="s">
        <v>1910</v>
      </c>
      <c r="B174" s="8" t="s">
        <v>1845</v>
      </c>
      <c r="C174" s="59" t="str">
        <f>VLOOKUP(MID(E174,1,2),DATA!$B$2:$C$10,2,FALSE)</f>
        <v>FF11</v>
      </c>
      <c r="D174" s="8" t="str">
        <f>VLOOKUP(MID(E174,13,2),DATA!$M$2:$N$16,2,FALSE)</f>
        <v>Tarmac</v>
      </c>
      <c r="E174" s="66" t="s">
        <v>389</v>
      </c>
      <c r="F174" s="18" cm="1">
        <f t="array" ref="F174">SUMPRODUCT(1*('All Skus'!$C$2:$C$951=$E174),'All Skus'!$D$2:$D$951)</f>
        <v>1</v>
      </c>
      <c r="G174" s="12" t="str">
        <f>VLOOKUP(MID(E174,4,1),DATA!$F$2:$G$16,2,FALSE)</f>
        <v>21"</v>
      </c>
      <c r="H174" s="12" t="str">
        <f>VLOOKUP(MID(E174,5,3),DATA!$H$2:$I$16,2,FALSE)</f>
        <v>9.5"</v>
      </c>
      <c r="I174" s="12" t="str">
        <f t="shared" si="10"/>
        <v>30</v>
      </c>
      <c r="J174" s="12" t="str">
        <f>VLOOKUP(MID(E174,10,3),DATA!$J$2:$L$16,2,FALSE)</f>
        <v>5x112</v>
      </c>
      <c r="K174" s="12">
        <f>VLOOKUP(MID(E174,10,3),DATA!$J$2:$L$16,3,FALSE)</f>
        <v>66.56</v>
      </c>
      <c r="L174" s="8" t="str">
        <f>VLOOKUP(MID(E174,3,1),DATA!$D$2:$E$16,2,FALSE)</f>
        <v>Medium Offset</v>
      </c>
      <c r="N174" s="9" t="s">
        <v>112</v>
      </c>
      <c r="O174" s="60" t="str">
        <f>VLOOKUP(MID(P174,1,2),DATA!$B$2:$C$10,2,FALSE)</f>
        <v>FF11</v>
      </c>
      <c r="P174" s="66" t="s">
        <v>386</v>
      </c>
      <c r="Q174" s="18" cm="1">
        <f t="array" ref="Q174">SUMPRODUCT(1*('All Skus'!$C$2:$C$951=$P174),'All Skus'!$D$2:$D$951)</f>
        <v>2</v>
      </c>
      <c r="R174" s="12" t="str">
        <f>VLOOKUP(MID(P174,4,1),DATA!$F$2:$G$16,2,FALSE)</f>
        <v>21"</v>
      </c>
      <c r="S174" s="12" t="str">
        <f>VLOOKUP(MID(P174,5,3),DATA!$H$2:$I$16,2,FALSE)</f>
        <v>10.5"</v>
      </c>
      <c r="T174" s="12" t="str">
        <f t="shared" si="11"/>
        <v>35</v>
      </c>
      <c r="U174" s="12" t="str">
        <f>VLOOKUP(MID(P174,10,3),DATA!$J$2:$L$16,2,FALSE)</f>
        <v>5x112</v>
      </c>
      <c r="V174" s="12">
        <f>VLOOKUP(MID(P174,10,3),DATA!$J$2:$L$16,3,FALSE)</f>
        <v>66.56</v>
      </c>
      <c r="W174" s="8" t="str">
        <f>VLOOKUP(MID(P174,3,1),DATA!$D$2:$E$16,2,FALSE)</f>
        <v>Medium Offset</v>
      </c>
      <c r="Y174" s="9" t="s">
        <v>111</v>
      </c>
      <c r="AA174" s="8" t="s">
        <v>2</v>
      </c>
      <c r="AB174" s="8" t="s">
        <v>5</v>
      </c>
    </row>
    <row r="175" spans="1:28" x14ac:dyDescent="0.25">
      <c r="A175" s="8" t="s">
        <v>1910</v>
      </c>
      <c r="B175" s="8" t="s">
        <v>1845</v>
      </c>
      <c r="C175" s="59" t="str">
        <f>VLOOKUP(MID(E175,1,2),DATA!$B$2:$C$10,2,FALSE)</f>
        <v>FF11</v>
      </c>
      <c r="D175" s="8" t="str">
        <f>VLOOKUP(MID(E175,13,2),DATA!$M$2:$N$16,2,FALSE)</f>
        <v>Raw</v>
      </c>
      <c r="E175" s="66" t="s">
        <v>391</v>
      </c>
      <c r="F175" s="18" cm="1">
        <f t="array" ref="F175">SUMPRODUCT(1*('All Skus'!$C$2:$C$951=$E175),'All Skus'!$D$2:$D$951)</f>
        <v>19</v>
      </c>
      <c r="G175" s="12" t="str">
        <f>VLOOKUP(MID(E175,4,1),DATA!$F$2:$G$16,2,FALSE)</f>
        <v>21"</v>
      </c>
      <c r="H175" s="12" t="str">
        <f>VLOOKUP(MID(E175,5,3),DATA!$H$2:$I$16,2,FALSE)</f>
        <v>9.5"</v>
      </c>
      <c r="I175" s="12" t="str">
        <f t="shared" si="10"/>
        <v>30</v>
      </c>
      <c r="J175" s="12" t="str">
        <f>VLOOKUP(MID(E175,10,3),DATA!$J$2:$L$16,2,FALSE)</f>
        <v>5x112</v>
      </c>
      <c r="K175" s="12">
        <f>VLOOKUP(MID(E175,10,3),DATA!$J$2:$L$16,3,FALSE)</f>
        <v>66.56</v>
      </c>
      <c r="L175" s="8" t="str">
        <f>VLOOKUP(MID(E175,3,1),DATA!$D$2:$E$16,2,FALSE)</f>
        <v>Medium Offset</v>
      </c>
      <c r="N175" s="9" t="s">
        <v>112</v>
      </c>
      <c r="O175" s="60" t="str">
        <f>VLOOKUP(MID(P175,1,2),DATA!$B$2:$C$10,2,FALSE)</f>
        <v>FF11</v>
      </c>
      <c r="P175" s="66" t="s">
        <v>388</v>
      </c>
      <c r="Q175" s="18" cm="1">
        <f t="array" ref="Q175">SUMPRODUCT(1*('All Skus'!$C$2:$C$951=$P175),'All Skus'!$D$2:$D$951)</f>
        <v>6</v>
      </c>
      <c r="R175" s="12" t="str">
        <f>VLOOKUP(MID(P175,4,1),DATA!$F$2:$G$16,2,FALSE)</f>
        <v>21"</v>
      </c>
      <c r="S175" s="12" t="str">
        <f>VLOOKUP(MID(P175,5,3),DATA!$H$2:$I$16,2,FALSE)</f>
        <v>10.5"</v>
      </c>
      <c r="T175" s="12" t="str">
        <f t="shared" si="11"/>
        <v>35</v>
      </c>
      <c r="U175" s="12" t="str">
        <f>VLOOKUP(MID(P175,10,3),DATA!$J$2:$L$16,2,FALSE)</f>
        <v>5x112</v>
      </c>
      <c r="V175" s="12">
        <f>VLOOKUP(MID(P175,10,3),DATA!$J$2:$L$16,3,FALSE)</f>
        <v>66.56</v>
      </c>
      <c r="W175" s="8" t="str">
        <f>VLOOKUP(MID(P175,3,1),DATA!$D$2:$E$16,2,FALSE)</f>
        <v>Medium Offset</v>
      </c>
      <c r="Y175" s="9" t="s">
        <v>111</v>
      </c>
      <c r="AA175" s="8" t="s">
        <v>2</v>
      </c>
      <c r="AB175" s="8" t="s">
        <v>5</v>
      </c>
    </row>
    <row r="176" spans="1:28" x14ac:dyDescent="0.25">
      <c r="A176" s="8" t="s">
        <v>1910</v>
      </c>
      <c r="B176" s="8" t="s">
        <v>1845</v>
      </c>
      <c r="C176" s="59" t="str">
        <f>VLOOKUP(MID(E176,1,2),DATA!$B$2:$C$10,2,FALSE)</f>
        <v>FF11</v>
      </c>
      <c r="D176" s="8" t="str">
        <f>VLOOKUP(MID(E176,13,2),DATA!$M$2:$N$16,2,FALSE)</f>
        <v>Liquid Metal</v>
      </c>
      <c r="E176" s="66" t="s">
        <v>390</v>
      </c>
      <c r="F176" s="18" cm="1">
        <f t="array" ref="F176">SUMPRODUCT(1*('All Skus'!$C$2:$C$951=$E176),'All Skus'!$D$2:$D$951)</f>
        <v>-2</v>
      </c>
      <c r="G176" s="12" t="str">
        <f>VLOOKUP(MID(E176,4,1),DATA!$F$2:$G$16,2,FALSE)</f>
        <v>21"</v>
      </c>
      <c r="H176" s="12" t="str">
        <f>VLOOKUP(MID(E176,5,3),DATA!$H$2:$I$16,2,FALSE)</f>
        <v>9.5"</v>
      </c>
      <c r="I176" s="12" t="str">
        <f t="shared" si="10"/>
        <v>30</v>
      </c>
      <c r="J176" s="12" t="str">
        <f>VLOOKUP(MID(E176,10,3),DATA!$J$2:$L$16,2,FALSE)</f>
        <v>5x112</v>
      </c>
      <c r="K176" s="12">
        <f>VLOOKUP(MID(E176,10,3),DATA!$J$2:$L$16,3,FALSE)</f>
        <v>66.56</v>
      </c>
      <c r="L176" s="8" t="str">
        <f>VLOOKUP(MID(E176,3,1),DATA!$D$2:$E$16,2,FALSE)</f>
        <v>Medium Offset</v>
      </c>
      <c r="N176" s="9" t="s">
        <v>112</v>
      </c>
      <c r="O176" s="60" t="str">
        <f>VLOOKUP(MID(P176,1,2),DATA!$B$2:$C$10,2,FALSE)</f>
        <v>FF11</v>
      </c>
      <c r="P176" s="66" t="s">
        <v>387</v>
      </c>
      <c r="Q176" s="18" cm="1">
        <f t="array" ref="Q176">SUMPRODUCT(1*('All Skus'!$C$2:$C$951=$P176),'All Skus'!$D$2:$D$951)</f>
        <v>0</v>
      </c>
      <c r="R176" s="12" t="str">
        <f>VLOOKUP(MID(P176,4,1),DATA!$F$2:$G$16,2,FALSE)</f>
        <v>21"</v>
      </c>
      <c r="S176" s="12" t="str">
        <f>VLOOKUP(MID(P176,5,3),DATA!$H$2:$I$16,2,FALSE)</f>
        <v>10.5"</v>
      </c>
      <c r="T176" s="12" t="str">
        <f t="shared" si="11"/>
        <v>35</v>
      </c>
      <c r="U176" s="12" t="str">
        <f>VLOOKUP(MID(P176,10,3),DATA!$J$2:$L$16,2,FALSE)</f>
        <v>5x112</v>
      </c>
      <c r="V176" s="12">
        <f>VLOOKUP(MID(P176,10,3),DATA!$J$2:$L$16,3,FALSE)</f>
        <v>66.56</v>
      </c>
      <c r="W176" s="8" t="str">
        <f>VLOOKUP(MID(P176,3,1),DATA!$D$2:$E$16,2,FALSE)</f>
        <v>Medium Offset</v>
      </c>
      <c r="Y176" s="9" t="s">
        <v>111</v>
      </c>
      <c r="AA176" s="8" t="s">
        <v>2</v>
      </c>
      <c r="AB176" s="8" t="s">
        <v>5</v>
      </c>
    </row>
    <row r="177" spans="1:28" x14ac:dyDescent="0.25">
      <c r="A177" s="8" t="s">
        <v>1911</v>
      </c>
      <c r="B177" s="8" t="s">
        <v>1912</v>
      </c>
      <c r="C177" s="59" t="str">
        <f>VLOOKUP(MID(E177,1,2),DATA!$B$2:$C$10,2,FALSE)</f>
        <v>FF01</v>
      </c>
      <c r="D177" s="8" t="str">
        <f>VLOOKUP(MID(E177,13,2),DATA!$M$2:$N$16,2,FALSE)</f>
        <v>Tarmac</v>
      </c>
      <c r="E177" s="66" t="s">
        <v>159</v>
      </c>
      <c r="F177" s="18" cm="1">
        <f t="array" ref="F177">SUMPRODUCT(1*('All Skus'!$C$2:$C$951=$E177),'All Skus'!$D$2:$D$951)</f>
        <v>0</v>
      </c>
      <c r="G177" s="12" t="str">
        <f>VLOOKUP(MID(E177,4,1),DATA!$F$2:$G$16,2,FALSE)</f>
        <v>20"</v>
      </c>
      <c r="H177" s="12" t="str">
        <f>VLOOKUP(MID(E177,5,3),DATA!$H$2:$I$16,2,FALSE)</f>
        <v>9.0"</v>
      </c>
      <c r="I177" s="12" t="str">
        <f t="shared" si="10"/>
        <v>25</v>
      </c>
      <c r="J177" s="12" t="str">
        <f>VLOOKUP(MID(E177,10,3),DATA!$J$2:$L$16,2,FALSE)</f>
        <v>5x112</v>
      </c>
      <c r="K177" s="12">
        <f>VLOOKUP(MID(E177,10,3),DATA!$J$2:$L$16,3,FALSE)</f>
        <v>66.56</v>
      </c>
      <c r="L177" s="8" t="str">
        <f>VLOOKUP(MID(E177,3,1),DATA!$D$2:$E$16,2,FALSE)</f>
        <v>Medium Offset</v>
      </c>
      <c r="M177" s="8">
        <v>25.8</v>
      </c>
      <c r="N177" s="9" t="s">
        <v>39</v>
      </c>
      <c r="O177" s="60" t="str">
        <f>VLOOKUP(MID(P177,1,2),DATA!$B$2:$C$10,2,FALSE)</f>
        <v>FF01</v>
      </c>
      <c r="P177" s="66" t="s">
        <v>155</v>
      </c>
      <c r="Q177" s="18" cm="1">
        <f t="array" ref="Q177">SUMPRODUCT(1*('All Skus'!$C$2:$C$951=$P177),'All Skus'!$D$2:$D$951)</f>
        <v>1</v>
      </c>
      <c r="R177" s="12" t="str">
        <f>VLOOKUP(MID(P177,4,1),DATA!$F$2:$G$16,2,FALSE)</f>
        <v>20"</v>
      </c>
      <c r="S177" s="12" t="str">
        <f>VLOOKUP(MID(P177,5,3),DATA!$H$2:$I$16,2,FALSE)</f>
        <v>10.5"</v>
      </c>
      <c r="T177" s="12" t="str">
        <f t="shared" si="11"/>
        <v>35</v>
      </c>
      <c r="U177" s="12" t="str">
        <f>VLOOKUP(MID(P177,10,3),DATA!$J$2:$L$16,2,FALSE)</f>
        <v>5x112</v>
      </c>
      <c r="V177" s="12">
        <f>VLOOKUP(MID(P177,10,3),DATA!$J$2:$L$16,3,FALSE)</f>
        <v>66.56</v>
      </c>
      <c r="W177" s="8" t="str">
        <f>VLOOKUP(MID(P177,3,1),DATA!$D$2:$E$16,2,FALSE)</f>
        <v>Medium Offset</v>
      </c>
      <c r="X177" s="8">
        <v>28</v>
      </c>
      <c r="Y177" s="9" t="s">
        <v>116</v>
      </c>
      <c r="Z177" s="8" t="s">
        <v>123</v>
      </c>
      <c r="AA177" s="8" t="s">
        <v>2</v>
      </c>
      <c r="AB177" s="8" t="s">
        <v>5</v>
      </c>
    </row>
    <row r="178" spans="1:28" x14ac:dyDescent="0.25">
      <c r="A178" s="8" t="s">
        <v>1911</v>
      </c>
      <c r="B178" s="8" t="s">
        <v>1912</v>
      </c>
      <c r="C178" s="59" t="str">
        <f>VLOOKUP(MID(E178,1,2),DATA!$B$2:$C$10,2,FALSE)</f>
        <v>FF01</v>
      </c>
      <c r="D178" s="8" t="str">
        <f>VLOOKUP(MID(E178,13,2),DATA!$M$2:$N$16,2,FALSE)</f>
        <v>Liquid Silver</v>
      </c>
      <c r="E178" s="66" t="s">
        <v>160</v>
      </c>
      <c r="F178" s="18" cm="1">
        <f t="array" ref="F178">SUMPRODUCT(1*('All Skus'!$C$2:$C$951=$E178),'All Skus'!$D$2:$D$951)</f>
        <v>34</v>
      </c>
      <c r="G178" s="12" t="str">
        <f>VLOOKUP(MID(E178,4,1),DATA!$F$2:$G$16,2,FALSE)</f>
        <v>20"</v>
      </c>
      <c r="H178" s="12" t="str">
        <f>VLOOKUP(MID(E178,5,3),DATA!$H$2:$I$16,2,FALSE)</f>
        <v>9.0"</v>
      </c>
      <c r="I178" s="12" t="str">
        <f t="shared" si="10"/>
        <v>25</v>
      </c>
      <c r="J178" s="12" t="str">
        <f>VLOOKUP(MID(E178,10,3),DATA!$J$2:$L$16,2,FALSE)</f>
        <v>5x112</v>
      </c>
      <c r="K178" s="12">
        <f>VLOOKUP(MID(E178,10,3),DATA!$J$2:$L$16,3,FALSE)</f>
        <v>66.56</v>
      </c>
      <c r="L178" s="8" t="str">
        <f>VLOOKUP(MID(E178,3,1),DATA!$D$2:$E$16,2,FALSE)</f>
        <v>Medium Offset</v>
      </c>
      <c r="M178" s="8">
        <v>25.8</v>
      </c>
      <c r="N178" s="9" t="s">
        <v>39</v>
      </c>
      <c r="O178" s="60" t="str">
        <f>VLOOKUP(MID(P178,1,2),DATA!$B$2:$C$10,2,FALSE)</f>
        <v>FF01</v>
      </c>
      <c r="P178" s="66" t="s">
        <v>156</v>
      </c>
      <c r="Q178" s="18" cm="1">
        <f t="array" ref="Q178">SUMPRODUCT(1*('All Skus'!$C$2:$C$951=$P178),'All Skus'!$D$2:$D$951)</f>
        <v>26</v>
      </c>
      <c r="R178" s="12" t="str">
        <f>VLOOKUP(MID(P178,4,1),DATA!$F$2:$G$16,2,FALSE)</f>
        <v>20"</v>
      </c>
      <c r="S178" s="12" t="str">
        <f>VLOOKUP(MID(P178,5,3),DATA!$H$2:$I$16,2,FALSE)</f>
        <v>10.5"</v>
      </c>
      <c r="T178" s="12" t="str">
        <f t="shared" si="11"/>
        <v>35</v>
      </c>
      <c r="U178" s="12" t="str">
        <f>VLOOKUP(MID(P178,10,3),DATA!$J$2:$L$16,2,FALSE)</f>
        <v>5x112</v>
      </c>
      <c r="V178" s="12">
        <f>VLOOKUP(MID(P178,10,3),DATA!$J$2:$L$16,3,FALSE)</f>
        <v>66.56</v>
      </c>
      <c r="W178" s="8" t="str">
        <f>VLOOKUP(MID(P178,3,1),DATA!$D$2:$E$16,2,FALSE)</f>
        <v>Medium Offset</v>
      </c>
      <c r="X178" s="8">
        <v>28</v>
      </c>
      <c r="Y178" s="9" t="s">
        <v>116</v>
      </c>
      <c r="Z178" s="8" t="s">
        <v>123</v>
      </c>
      <c r="AB178" s="8" t="s">
        <v>5</v>
      </c>
    </row>
    <row r="179" spans="1:28" x14ac:dyDescent="0.25">
      <c r="A179" s="8" t="s">
        <v>1911</v>
      </c>
      <c r="B179" s="8" t="s">
        <v>1912</v>
      </c>
      <c r="C179" s="59" t="str">
        <f>VLOOKUP(MID(E179,1,2),DATA!$B$2:$C$10,2,FALSE)</f>
        <v>FF04</v>
      </c>
      <c r="D179" s="8" t="str">
        <f>VLOOKUP(MID(E179,13,2),DATA!$M$2:$N$16,2,FALSE)</f>
        <v>Tarmac</v>
      </c>
      <c r="E179" s="66" t="s">
        <v>303</v>
      </c>
      <c r="F179" s="18" cm="1">
        <f t="array" ref="F179">SUMPRODUCT(1*('All Skus'!$C$2:$C$951=$E179),'All Skus'!$D$2:$D$951)</f>
        <v>7</v>
      </c>
      <c r="G179" s="12" t="str">
        <f>VLOOKUP(MID(E179,4,1),DATA!$F$2:$G$16,2,FALSE)</f>
        <v>20"</v>
      </c>
      <c r="H179" s="12" t="str">
        <f>VLOOKUP(MID(E179,5,3),DATA!$H$2:$I$16,2,FALSE)</f>
        <v>9.0"</v>
      </c>
      <c r="I179" s="12" t="str">
        <f t="shared" si="10"/>
        <v>25</v>
      </c>
      <c r="J179" s="12" t="str">
        <f>VLOOKUP(MID(E179,10,3),DATA!$J$2:$L$16,2,FALSE)</f>
        <v>5x112</v>
      </c>
      <c r="K179" s="12">
        <f>VLOOKUP(MID(E179,10,3),DATA!$J$2:$L$16,3,FALSE)</f>
        <v>66.56</v>
      </c>
      <c r="L179" s="8" t="str">
        <f>VLOOKUP(MID(E179,3,1),DATA!$D$2:$E$16,2,FALSE)</f>
        <v>Medium Offset</v>
      </c>
      <c r="M179" s="8">
        <v>24.8</v>
      </c>
      <c r="N179" s="9" t="s">
        <v>39</v>
      </c>
      <c r="O179" s="60" t="str">
        <f>VLOOKUP(MID(P179,1,2),DATA!$B$2:$C$10,2,FALSE)</f>
        <v>FF04</v>
      </c>
      <c r="P179" s="66" t="s">
        <v>301</v>
      </c>
      <c r="Q179" s="18" cm="1">
        <f t="array" ref="Q179">SUMPRODUCT(1*('All Skus'!$C$2:$C$951=$P179),'All Skus'!$D$2:$D$951)</f>
        <v>28</v>
      </c>
      <c r="R179" s="12" t="str">
        <f>VLOOKUP(MID(P179,4,1),DATA!$F$2:$G$16,2,FALSE)</f>
        <v>20"</v>
      </c>
      <c r="S179" s="12" t="str">
        <f>VLOOKUP(MID(P179,5,3),DATA!$H$2:$I$16,2,FALSE)</f>
        <v>10.5"</v>
      </c>
      <c r="T179" s="12" t="str">
        <f t="shared" si="11"/>
        <v>35</v>
      </c>
      <c r="U179" s="12" t="str">
        <f>VLOOKUP(MID(P179,10,3),DATA!$J$2:$L$16,2,FALSE)</f>
        <v>5x112</v>
      </c>
      <c r="V179" s="12">
        <f>VLOOKUP(MID(P179,10,3),DATA!$J$2:$L$16,3,FALSE)</f>
        <v>66.56</v>
      </c>
      <c r="W179" s="8" t="str">
        <f>VLOOKUP(MID(P179,3,1),DATA!$D$2:$E$16,2,FALSE)</f>
        <v>Medium Offset</v>
      </c>
      <c r="Y179" s="9" t="s">
        <v>116</v>
      </c>
      <c r="Z179" s="8" t="s">
        <v>123</v>
      </c>
      <c r="AA179" s="8" t="s">
        <v>2</v>
      </c>
      <c r="AB179" s="8" t="s">
        <v>5</v>
      </c>
    </row>
    <row r="180" spans="1:28" x14ac:dyDescent="0.25">
      <c r="A180" s="8" t="s">
        <v>1911</v>
      </c>
      <c r="B180" s="8" t="s">
        <v>1912</v>
      </c>
      <c r="C180" s="59" t="str">
        <f>VLOOKUP(MID(E180,1,2),DATA!$B$2:$C$10,2,FALSE)</f>
        <v>FF04</v>
      </c>
      <c r="D180" s="8" t="str">
        <f>VLOOKUP(MID(E180,13,2),DATA!$M$2:$N$16,2,FALSE)</f>
        <v>Liquid Metal</v>
      </c>
      <c r="E180" s="66" t="s">
        <v>304</v>
      </c>
      <c r="F180" s="18" cm="1">
        <f t="array" ref="F180">SUMPRODUCT(1*('All Skus'!$C$2:$C$951=$E180),'All Skus'!$D$2:$D$951)</f>
        <v>9</v>
      </c>
      <c r="G180" s="12" t="str">
        <f>VLOOKUP(MID(E180,4,1),DATA!$F$2:$G$16,2,FALSE)</f>
        <v>20"</v>
      </c>
      <c r="H180" s="12" t="str">
        <f>VLOOKUP(MID(E180,5,3),DATA!$H$2:$I$16,2,FALSE)</f>
        <v>9.0"</v>
      </c>
      <c r="I180" s="12" t="str">
        <f t="shared" si="10"/>
        <v>25</v>
      </c>
      <c r="J180" s="12" t="str">
        <f>VLOOKUP(MID(E180,10,3),DATA!$J$2:$L$16,2,FALSE)</f>
        <v>5x112</v>
      </c>
      <c r="K180" s="12">
        <f>VLOOKUP(MID(E180,10,3),DATA!$J$2:$L$16,3,FALSE)</f>
        <v>66.56</v>
      </c>
      <c r="L180" s="8" t="str">
        <f>VLOOKUP(MID(E180,3,1),DATA!$D$2:$E$16,2,FALSE)</f>
        <v>Medium Offset</v>
      </c>
      <c r="M180" s="8">
        <v>24.8</v>
      </c>
      <c r="N180" s="9" t="s">
        <v>39</v>
      </c>
      <c r="O180" s="60" t="str">
        <f>VLOOKUP(MID(P180,1,2),DATA!$B$2:$C$10,2,FALSE)</f>
        <v>FF04</v>
      </c>
      <c r="P180" s="66" t="s">
        <v>302</v>
      </c>
      <c r="Q180" s="18" cm="1">
        <f t="array" ref="Q180">SUMPRODUCT(1*('All Skus'!$C$2:$C$951=$P180),'All Skus'!$D$2:$D$951)</f>
        <v>1</v>
      </c>
      <c r="R180" s="12" t="str">
        <f>VLOOKUP(MID(P180,4,1),DATA!$F$2:$G$16,2,FALSE)</f>
        <v>20"</v>
      </c>
      <c r="S180" s="12" t="str">
        <f>VLOOKUP(MID(P180,5,3),DATA!$H$2:$I$16,2,FALSE)</f>
        <v>10.5"</v>
      </c>
      <c r="T180" s="12" t="str">
        <f t="shared" si="11"/>
        <v>35</v>
      </c>
      <c r="U180" s="12" t="str">
        <f>VLOOKUP(MID(P180,10,3),DATA!$J$2:$L$16,2,FALSE)</f>
        <v>5x112</v>
      </c>
      <c r="V180" s="12">
        <f>VLOOKUP(MID(P180,10,3),DATA!$J$2:$L$16,3,FALSE)</f>
        <v>66.56</v>
      </c>
      <c r="W180" s="8" t="str">
        <f>VLOOKUP(MID(P180,3,1),DATA!$D$2:$E$16,2,FALSE)</f>
        <v>Medium Offset</v>
      </c>
      <c r="Y180" s="9" t="s">
        <v>116</v>
      </c>
      <c r="Z180" s="8" t="s">
        <v>123</v>
      </c>
      <c r="AB180" s="8" t="s">
        <v>5</v>
      </c>
    </row>
    <row r="181" spans="1:28" x14ac:dyDescent="0.25">
      <c r="A181" s="8" t="s">
        <v>1911</v>
      </c>
      <c r="B181" s="8" t="s">
        <v>1912</v>
      </c>
      <c r="C181" s="59" t="str">
        <f>VLOOKUP(MID(E181,1,2),DATA!$B$2:$C$10,2,FALSE)</f>
        <v>FF10</v>
      </c>
      <c r="D181" s="8" t="str">
        <f>VLOOKUP(MID(E181,13,2),DATA!$M$2:$N$16,2,FALSE)</f>
        <v>Tarmac</v>
      </c>
      <c r="E181" s="66" t="s">
        <v>28</v>
      </c>
      <c r="F181" s="18" cm="1">
        <f t="array" ref="F181">SUMPRODUCT(1*('All Skus'!$C$2:$C$951=$E181),'All Skus'!$D$2:$D$951)</f>
        <v>24</v>
      </c>
      <c r="G181" s="12" t="str">
        <f>VLOOKUP(MID(E181,4,1),DATA!$F$2:$G$16,2,FALSE)</f>
        <v>20"</v>
      </c>
      <c r="H181" s="12" t="str">
        <f>VLOOKUP(MID(E181,5,3),DATA!$H$2:$I$16,2,FALSE)</f>
        <v>9.0"</v>
      </c>
      <c r="I181" s="12" t="str">
        <f t="shared" si="10"/>
        <v>25</v>
      </c>
      <c r="J181" s="12" t="str">
        <f>VLOOKUP(MID(E181,10,3),DATA!$J$2:$L$16,2,FALSE)</f>
        <v>5x112</v>
      </c>
      <c r="K181" s="12">
        <f>VLOOKUP(MID(E181,10,3),DATA!$J$2:$L$16,3,FALSE)</f>
        <v>66.56</v>
      </c>
      <c r="L181" s="8" t="str">
        <f>VLOOKUP(MID(E181,3,1),DATA!$D$2:$E$16,2,FALSE)</f>
        <v>Medium Offset</v>
      </c>
      <c r="N181" s="9" t="s">
        <v>39</v>
      </c>
      <c r="O181" s="60" t="str">
        <f>VLOOKUP(MID(P181,1,2),DATA!$B$2:$C$10,2,FALSE)</f>
        <v>FF10</v>
      </c>
      <c r="P181" s="66" t="s">
        <v>31</v>
      </c>
      <c r="Q181" s="18" cm="1">
        <f t="array" ref="Q181">SUMPRODUCT(1*('All Skus'!$C$2:$C$951=$P181),'All Skus'!$D$2:$D$951)</f>
        <v>68</v>
      </c>
      <c r="R181" s="12" t="str">
        <f>VLOOKUP(MID(P181,4,1),DATA!$F$2:$G$16,2,FALSE)</f>
        <v>20"</v>
      </c>
      <c r="S181" s="12" t="str">
        <f>VLOOKUP(MID(P181,5,3),DATA!$H$2:$I$16,2,FALSE)</f>
        <v>10.5"</v>
      </c>
      <c r="T181" s="12" t="str">
        <f t="shared" si="11"/>
        <v>35</v>
      </c>
      <c r="U181" s="12" t="str">
        <f>VLOOKUP(MID(P181,10,3),DATA!$J$2:$L$16,2,FALSE)</f>
        <v>5x112</v>
      </c>
      <c r="V181" s="12">
        <f>VLOOKUP(MID(P181,10,3),DATA!$J$2:$L$16,3,FALSE)</f>
        <v>66.56</v>
      </c>
      <c r="W181" s="8" t="str">
        <f>VLOOKUP(MID(P181,3,1),DATA!$D$2:$E$16,2,FALSE)</f>
        <v>Medium Offset</v>
      </c>
      <c r="Y181" s="9" t="s">
        <v>116</v>
      </c>
      <c r="Z181" s="8" t="s">
        <v>123</v>
      </c>
      <c r="AA181" s="8" t="s">
        <v>2</v>
      </c>
      <c r="AB181" s="8" t="s">
        <v>5</v>
      </c>
    </row>
    <row r="182" spans="1:28" x14ac:dyDescent="0.25">
      <c r="A182" s="8" t="s">
        <v>1911</v>
      </c>
      <c r="B182" s="8" t="s">
        <v>1912</v>
      </c>
      <c r="C182" s="59" t="str">
        <f>VLOOKUP(MID(E182,1,2),DATA!$B$2:$C$10,2,FALSE)</f>
        <v>FF10</v>
      </c>
      <c r="D182" s="8" t="str">
        <f>VLOOKUP(MID(E182,13,2),DATA!$M$2:$N$16,2,FALSE)</f>
        <v>Liquid Metal</v>
      </c>
      <c r="E182" s="66" t="s">
        <v>29</v>
      </c>
      <c r="F182" s="18" cm="1">
        <f t="array" ref="F182">SUMPRODUCT(1*('All Skus'!$C$2:$C$951=$E182),'All Skus'!$D$2:$D$951)</f>
        <v>8</v>
      </c>
      <c r="G182" s="12" t="str">
        <f>VLOOKUP(MID(E182,4,1),DATA!$F$2:$G$16,2,FALSE)</f>
        <v>20"</v>
      </c>
      <c r="H182" s="12" t="str">
        <f>VLOOKUP(MID(E182,5,3),DATA!$H$2:$I$16,2,FALSE)</f>
        <v>9.0"</v>
      </c>
      <c r="I182" s="12" t="str">
        <f t="shared" si="10"/>
        <v>25</v>
      </c>
      <c r="J182" s="12" t="str">
        <f>VLOOKUP(MID(E182,10,3),DATA!$J$2:$L$16,2,FALSE)</f>
        <v>5x112</v>
      </c>
      <c r="K182" s="12">
        <f>VLOOKUP(MID(E182,10,3),DATA!$J$2:$L$16,3,FALSE)</f>
        <v>66.56</v>
      </c>
      <c r="L182" s="8" t="str">
        <f>VLOOKUP(MID(E182,3,1),DATA!$D$2:$E$16,2,FALSE)</f>
        <v>Medium Offset</v>
      </c>
      <c r="N182" s="9" t="s">
        <v>39</v>
      </c>
      <c r="O182" s="60" t="str">
        <f>VLOOKUP(MID(P182,1,2),DATA!$B$2:$C$10,2,FALSE)</f>
        <v>FF10</v>
      </c>
      <c r="P182" s="66" t="s">
        <v>32</v>
      </c>
      <c r="Q182" s="18" cm="1">
        <f t="array" ref="Q182">SUMPRODUCT(1*('All Skus'!$C$2:$C$951=$P182),'All Skus'!$D$2:$D$951)</f>
        <v>10</v>
      </c>
      <c r="R182" s="12" t="str">
        <f>VLOOKUP(MID(P182,4,1),DATA!$F$2:$G$16,2,FALSE)</f>
        <v>20"</v>
      </c>
      <c r="S182" s="12" t="str">
        <f>VLOOKUP(MID(P182,5,3),DATA!$H$2:$I$16,2,FALSE)</f>
        <v>10.5"</v>
      </c>
      <c r="T182" s="12" t="str">
        <f t="shared" si="11"/>
        <v>35</v>
      </c>
      <c r="U182" s="12" t="str">
        <f>VLOOKUP(MID(P182,10,3),DATA!$J$2:$L$16,2,FALSE)</f>
        <v>5x112</v>
      </c>
      <c r="V182" s="12">
        <f>VLOOKUP(MID(P182,10,3),DATA!$J$2:$L$16,3,FALSE)</f>
        <v>66.56</v>
      </c>
      <c r="W182" s="8" t="str">
        <f>VLOOKUP(MID(P182,3,1),DATA!$D$2:$E$16,2,FALSE)</f>
        <v>Medium Offset</v>
      </c>
      <c r="Y182" s="9" t="s">
        <v>116</v>
      </c>
      <c r="Z182" s="8" t="s">
        <v>123</v>
      </c>
      <c r="AA182" s="8" t="s">
        <v>2</v>
      </c>
      <c r="AB182" s="8" t="s">
        <v>5</v>
      </c>
    </row>
    <row r="183" spans="1:28" x14ac:dyDescent="0.25">
      <c r="A183" s="8" t="s">
        <v>1911</v>
      </c>
      <c r="B183" s="8" t="s">
        <v>1912</v>
      </c>
      <c r="C183" s="59" t="str">
        <f>VLOOKUP(MID(E183,1,2),DATA!$B$2:$C$10,2,FALSE)</f>
        <v>FF11</v>
      </c>
      <c r="D183" s="8" t="str">
        <f>VLOOKUP(MID(E183,13,2),DATA!$M$2:$N$16,2,FALSE)</f>
        <v>Tarmac</v>
      </c>
      <c r="E183" s="66" t="s">
        <v>378</v>
      </c>
      <c r="F183" s="18" cm="1">
        <f t="array" ref="F183">SUMPRODUCT(1*('All Skus'!$C$2:$C$951=$E183),'All Skus'!$D$2:$D$951)</f>
        <v>22</v>
      </c>
      <c r="G183" s="12" t="str">
        <f>VLOOKUP(MID(E183,4,1),DATA!$F$2:$G$16,2,FALSE)</f>
        <v>20"</v>
      </c>
      <c r="H183" s="12" t="str">
        <f>VLOOKUP(MID(E183,5,3),DATA!$H$2:$I$16,2,FALSE)</f>
        <v>9.0"</v>
      </c>
      <c r="I183" s="12" t="str">
        <f t="shared" si="10"/>
        <v>25</v>
      </c>
      <c r="J183" s="12" t="str">
        <f>VLOOKUP(MID(E183,10,3),DATA!$J$2:$L$16,2,FALSE)</f>
        <v>5x112</v>
      </c>
      <c r="K183" s="12">
        <f>VLOOKUP(MID(E183,10,3),DATA!$J$2:$L$16,3,FALSE)</f>
        <v>66.56</v>
      </c>
      <c r="L183" s="8" t="str">
        <f>VLOOKUP(MID(E183,3,1),DATA!$D$2:$E$16,2,FALSE)</f>
        <v>Medium Offset</v>
      </c>
      <c r="N183" s="9" t="s">
        <v>39</v>
      </c>
      <c r="O183" s="60" t="str">
        <f>VLOOKUP(MID(P183,1,2),DATA!$B$2:$C$10,2,FALSE)</f>
        <v>FF11</v>
      </c>
      <c r="P183" s="66" t="s">
        <v>380</v>
      </c>
      <c r="Q183" s="18" cm="1">
        <f t="array" ref="Q183">SUMPRODUCT(1*('All Skus'!$C$2:$C$951=$P183),'All Skus'!$D$2:$D$951)</f>
        <v>23</v>
      </c>
      <c r="R183" s="12" t="str">
        <f>VLOOKUP(MID(P183,4,1),DATA!$F$2:$G$16,2,FALSE)</f>
        <v>20"</v>
      </c>
      <c r="S183" s="12" t="str">
        <f>VLOOKUP(MID(P183,5,3),DATA!$H$2:$I$16,2,FALSE)</f>
        <v>10.5"</v>
      </c>
      <c r="T183" s="12" t="str">
        <f t="shared" si="11"/>
        <v>35</v>
      </c>
      <c r="U183" s="12" t="str">
        <f>VLOOKUP(MID(P183,10,3),DATA!$J$2:$L$16,2,FALSE)</f>
        <v>5x112</v>
      </c>
      <c r="V183" s="12">
        <f>VLOOKUP(MID(P183,10,3),DATA!$J$2:$L$16,3,FALSE)</f>
        <v>66.56</v>
      </c>
      <c r="W183" s="8" t="str">
        <f>VLOOKUP(MID(P183,3,1),DATA!$D$2:$E$16,2,FALSE)</f>
        <v>Medium Offset</v>
      </c>
      <c r="Y183" s="9" t="s">
        <v>116</v>
      </c>
      <c r="Z183" s="8" t="s">
        <v>123</v>
      </c>
      <c r="AA183" s="8" t="s">
        <v>2</v>
      </c>
      <c r="AB183" s="8" t="s">
        <v>5</v>
      </c>
    </row>
    <row r="184" spans="1:28" x14ac:dyDescent="0.25">
      <c r="A184" s="8" t="s">
        <v>1911</v>
      </c>
      <c r="B184" s="8" t="s">
        <v>1912</v>
      </c>
      <c r="C184" s="59" t="str">
        <f>VLOOKUP(MID(E184,1,2),DATA!$B$2:$C$10,2,FALSE)</f>
        <v>FF11</v>
      </c>
      <c r="D184" s="8" t="str">
        <f>VLOOKUP(MID(E184,13,2),DATA!$M$2:$N$16,2,FALSE)</f>
        <v>Liquid Metal</v>
      </c>
      <c r="E184" s="66" t="s">
        <v>379</v>
      </c>
      <c r="F184" s="18" cm="1">
        <f t="array" ref="F184">SUMPRODUCT(1*('All Skus'!$C$2:$C$951=$E184),'All Skus'!$D$2:$D$951)</f>
        <v>5</v>
      </c>
      <c r="G184" s="12" t="str">
        <f>VLOOKUP(MID(E184,4,1),DATA!$F$2:$G$16,2,FALSE)</f>
        <v>20"</v>
      </c>
      <c r="H184" s="12" t="str">
        <f>VLOOKUP(MID(E184,5,3),DATA!$H$2:$I$16,2,FALSE)</f>
        <v>9.0"</v>
      </c>
      <c r="I184" s="12" t="str">
        <f t="shared" si="10"/>
        <v>25</v>
      </c>
      <c r="J184" s="12" t="str">
        <f>VLOOKUP(MID(E184,10,3),DATA!$J$2:$L$16,2,FALSE)</f>
        <v>5x112</v>
      </c>
      <c r="K184" s="12">
        <f>VLOOKUP(MID(E184,10,3),DATA!$J$2:$L$16,3,FALSE)</f>
        <v>66.56</v>
      </c>
      <c r="L184" s="8" t="str">
        <f>VLOOKUP(MID(E184,3,1),DATA!$D$2:$E$16,2,FALSE)</f>
        <v>Medium Offset</v>
      </c>
      <c r="N184" s="9" t="s">
        <v>39</v>
      </c>
      <c r="O184" s="60" t="str">
        <f>VLOOKUP(MID(P184,1,2),DATA!$B$2:$C$10,2,FALSE)</f>
        <v>FF11</v>
      </c>
      <c r="P184" s="66" t="s">
        <v>381</v>
      </c>
      <c r="Q184" s="18" cm="1">
        <f t="array" ref="Q184">SUMPRODUCT(1*('All Skus'!$C$2:$C$951=$P184),'All Skus'!$D$2:$D$951)</f>
        <v>13</v>
      </c>
      <c r="R184" s="12" t="str">
        <f>VLOOKUP(MID(P184,4,1),DATA!$F$2:$G$16,2,FALSE)</f>
        <v>20"</v>
      </c>
      <c r="S184" s="12" t="str">
        <f>VLOOKUP(MID(P184,5,3),DATA!$H$2:$I$16,2,FALSE)</f>
        <v>10.5"</v>
      </c>
      <c r="T184" s="12" t="str">
        <f t="shared" si="11"/>
        <v>35</v>
      </c>
      <c r="U184" s="12" t="str">
        <f>VLOOKUP(MID(P184,10,3),DATA!$J$2:$L$16,2,FALSE)</f>
        <v>5x112</v>
      </c>
      <c r="V184" s="12">
        <f>VLOOKUP(MID(P184,10,3),DATA!$J$2:$L$16,3,FALSE)</f>
        <v>66.56</v>
      </c>
      <c r="W184" s="8" t="str">
        <f>VLOOKUP(MID(P184,3,1),DATA!$D$2:$E$16,2,FALSE)</f>
        <v>Medium Offset</v>
      </c>
      <c r="Y184" s="9" t="s">
        <v>116</v>
      </c>
      <c r="Z184" s="8" t="s">
        <v>123</v>
      </c>
      <c r="AA184" s="8" t="s">
        <v>2</v>
      </c>
      <c r="AB184" s="8" t="s">
        <v>5</v>
      </c>
    </row>
    <row r="185" spans="1:28" x14ac:dyDescent="0.25">
      <c r="A185" s="8" t="s">
        <v>1911</v>
      </c>
      <c r="B185" s="8" t="s">
        <v>1912</v>
      </c>
      <c r="C185" s="59" t="str">
        <f>VLOOKUP(MID(E185,1,2),DATA!$B$2:$C$10,2,FALSE)</f>
        <v>FF15</v>
      </c>
      <c r="D185" s="8" t="str">
        <f>VLOOKUP(MID(E185,13,2),DATA!$M$2:$N$16,2,FALSE)</f>
        <v>Tarmac</v>
      </c>
      <c r="E185" s="66" t="s">
        <v>1701</v>
      </c>
      <c r="F185" s="18" cm="1">
        <f t="array" ref="F185">SUMPRODUCT(1*('All Skus'!$C$2:$C$951=$E185),'All Skus'!$D$2:$D$951)</f>
        <v>24</v>
      </c>
      <c r="G185" s="12" t="str">
        <f>VLOOKUP(MID(E185,4,1),DATA!$F$2:$G$16,2,FALSE)</f>
        <v>20"</v>
      </c>
      <c r="H185" s="12" t="str">
        <f>VLOOKUP(MID(E185,5,3),DATA!$H$2:$I$16,2,FALSE)</f>
        <v>9.0"</v>
      </c>
      <c r="I185" s="12" t="str">
        <f t="shared" si="10"/>
        <v>25</v>
      </c>
      <c r="J185" s="12" t="str">
        <f>VLOOKUP(MID(E185,10,3),DATA!$J$2:$L$16,2,FALSE)</f>
        <v>5x112</v>
      </c>
      <c r="K185" s="12">
        <f>VLOOKUP(MID(E185,10,3),DATA!$J$2:$L$16,3,FALSE)</f>
        <v>66.56</v>
      </c>
      <c r="L185" s="8" t="str">
        <f>VLOOKUP(MID(E185,3,1),DATA!$D$2:$E$16,2,FALSE)</f>
        <v>Medium Offset</v>
      </c>
      <c r="M185" s="8">
        <v>23.4</v>
      </c>
      <c r="N185" s="9" t="s">
        <v>39</v>
      </c>
      <c r="O185" s="60" t="str">
        <f>VLOOKUP(MID(P185,1,2),DATA!$B$2:$C$10,2,FALSE)</f>
        <v>FF15</v>
      </c>
      <c r="P185" s="66" t="s">
        <v>250</v>
      </c>
      <c r="Q185" s="18" cm="1">
        <f t="array" ref="Q185">SUMPRODUCT(1*('All Skus'!$C$2:$C$951=$P185),'All Skus'!$D$2:$D$951)</f>
        <v>6</v>
      </c>
      <c r="R185" s="12" t="str">
        <f>VLOOKUP(MID(P185,4,1),DATA!$F$2:$G$16,2,FALSE)</f>
        <v>20"</v>
      </c>
      <c r="S185" s="12" t="str">
        <f>VLOOKUP(MID(P185,5,3),DATA!$H$2:$I$16,2,FALSE)</f>
        <v>10.5"</v>
      </c>
      <c r="T185" s="12" t="str">
        <f t="shared" si="11"/>
        <v>35</v>
      </c>
      <c r="U185" s="12" t="str">
        <f>VLOOKUP(MID(P185,10,3),DATA!$J$2:$L$16,2,FALSE)</f>
        <v>5x112</v>
      </c>
      <c r="V185" s="12">
        <f>VLOOKUP(MID(P185,10,3),DATA!$J$2:$L$16,3,FALSE)</f>
        <v>66.56</v>
      </c>
      <c r="W185" s="8" t="str">
        <f>VLOOKUP(MID(P185,3,1),DATA!$D$2:$E$16,2,FALSE)</f>
        <v>Medium Offset</v>
      </c>
      <c r="X185" s="8">
        <v>25.6</v>
      </c>
      <c r="Y185" s="9" t="s">
        <v>116</v>
      </c>
      <c r="Z185" s="8" t="s">
        <v>123</v>
      </c>
      <c r="AA185" s="8" t="s">
        <v>2</v>
      </c>
      <c r="AB185" s="8" t="s">
        <v>5</v>
      </c>
    </row>
    <row r="186" spans="1:28" x14ac:dyDescent="0.25">
      <c r="A186" s="8" t="s">
        <v>1913</v>
      </c>
      <c r="B186" s="8" t="s">
        <v>1914</v>
      </c>
      <c r="C186" s="59" t="str">
        <f>VLOOKUP(MID(E186,1,2),DATA!$B$2:$C$10,2,FALSE)</f>
        <v>FF01</v>
      </c>
      <c r="D186" s="8" t="str">
        <f>VLOOKUP(MID(E186,13,2),DATA!$M$2:$N$16,2,FALSE)</f>
        <v>Tarmac</v>
      </c>
      <c r="E186" s="66" t="s">
        <v>159</v>
      </c>
      <c r="F186" s="18" cm="1">
        <f t="array" ref="F186">SUMPRODUCT(1*('All Skus'!$C$2:$C$951=$E186),'All Skus'!$D$2:$D$951)</f>
        <v>0</v>
      </c>
      <c r="G186" s="12" t="str">
        <f>VLOOKUP(MID(E186,4,1),DATA!$F$2:$G$16,2,FALSE)</f>
        <v>20"</v>
      </c>
      <c r="H186" s="12" t="str">
        <f>VLOOKUP(MID(E186,5,3),DATA!$H$2:$I$16,2,FALSE)</f>
        <v>9.0"</v>
      </c>
      <c r="I186" s="12" t="str">
        <f t="shared" si="10"/>
        <v>25</v>
      </c>
      <c r="J186" s="12" t="str">
        <f>VLOOKUP(MID(E186,10,3),DATA!$J$2:$L$16,2,FALSE)</f>
        <v>5x112</v>
      </c>
      <c r="K186" s="12">
        <f>VLOOKUP(MID(E186,10,3),DATA!$J$2:$L$16,3,FALSE)</f>
        <v>66.56</v>
      </c>
      <c r="L186" s="8" t="str">
        <f>VLOOKUP(MID(E186,3,1),DATA!$D$2:$E$16,2,FALSE)</f>
        <v>Medium Offset</v>
      </c>
      <c r="M186" s="8">
        <v>25.8</v>
      </c>
      <c r="N186" s="9" t="s">
        <v>39</v>
      </c>
      <c r="O186" s="60" t="str">
        <f>VLOOKUP(MID(P186,1,2),DATA!$B$2:$C$10,2,FALSE)</f>
        <v>FF01</v>
      </c>
      <c r="P186" s="66" t="s">
        <v>155</v>
      </c>
      <c r="Q186" s="18" cm="1">
        <f t="array" ref="Q186">SUMPRODUCT(1*('All Skus'!$C$2:$C$951=$P186),'All Skus'!$D$2:$D$951)</f>
        <v>1</v>
      </c>
      <c r="R186" s="12" t="str">
        <f>VLOOKUP(MID(P186,4,1),DATA!$F$2:$G$16,2,FALSE)</f>
        <v>20"</v>
      </c>
      <c r="S186" s="12" t="str">
        <f>VLOOKUP(MID(P186,5,3),DATA!$H$2:$I$16,2,FALSE)</f>
        <v>10.5"</v>
      </c>
      <c r="T186" s="12" t="str">
        <f t="shared" si="11"/>
        <v>35</v>
      </c>
      <c r="U186" s="12" t="str">
        <f>VLOOKUP(MID(P186,10,3),DATA!$J$2:$L$16,2,FALSE)</f>
        <v>5x112</v>
      </c>
      <c r="V186" s="12">
        <f>VLOOKUP(MID(P186,10,3),DATA!$J$2:$L$16,3,FALSE)</f>
        <v>66.56</v>
      </c>
      <c r="W186" s="8" t="str">
        <f>VLOOKUP(MID(P186,3,1),DATA!$D$2:$E$16,2,FALSE)</f>
        <v>Medium Offset</v>
      </c>
      <c r="X186" s="8">
        <v>28</v>
      </c>
      <c r="Y186" s="9" t="s">
        <v>116</v>
      </c>
      <c r="Z186" s="8" t="s">
        <v>123</v>
      </c>
      <c r="AA186" s="8" t="s">
        <v>2</v>
      </c>
      <c r="AB186" s="8" t="s">
        <v>5</v>
      </c>
    </row>
    <row r="187" spans="1:28" x14ac:dyDescent="0.25">
      <c r="A187" s="8" t="s">
        <v>1913</v>
      </c>
      <c r="B187" s="8" t="s">
        <v>1914</v>
      </c>
      <c r="C187" s="59" t="str">
        <f>VLOOKUP(MID(E187,1,2),DATA!$B$2:$C$10,2,FALSE)</f>
        <v>FF01</v>
      </c>
      <c r="D187" s="8" t="str">
        <f>VLOOKUP(MID(E187,13,2),DATA!$M$2:$N$16,2,FALSE)</f>
        <v>Liquid Silver</v>
      </c>
      <c r="E187" s="66" t="s">
        <v>160</v>
      </c>
      <c r="F187" s="18" cm="1">
        <f t="array" ref="F187">SUMPRODUCT(1*('All Skus'!$C$2:$C$951=$E187),'All Skus'!$D$2:$D$951)</f>
        <v>34</v>
      </c>
      <c r="G187" s="12" t="str">
        <f>VLOOKUP(MID(E187,4,1),DATA!$F$2:$G$16,2,FALSE)</f>
        <v>20"</v>
      </c>
      <c r="H187" s="12" t="str">
        <f>VLOOKUP(MID(E187,5,3),DATA!$H$2:$I$16,2,FALSE)</f>
        <v>9.0"</v>
      </c>
      <c r="I187" s="12" t="str">
        <f t="shared" si="10"/>
        <v>25</v>
      </c>
      <c r="J187" s="12" t="str">
        <f>VLOOKUP(MID(E187,10,3),DATA!$J$2:$L$16,2,FALSE)</f>
        <v>5x112</v>
      </c>
      <c r="K187" s="12">
        <f>VLOOKUP(MID(E187,10,3),DATA!$J$2:$L$16,3,FALSE)</f>
        <v>66.56</v>
      </c>
      <c r="L187" s="8" t="str">
        <f>VLOOKUP(MID(E187,3,1),DATA!$D$2:$E$16,2,FALSE)</f>
        <v>Medium Offset</v>
      </c>
      <c r="M187" s="8">
        <v>25.8</v>
      </c>
      <c r="N187" s="9" t="s">
        <v>39</v>
      </c>
      <c r="O187" s="60" t="str">
        <f>VLOOKUP(MID(P187,1,2),DATA!$B$2:$C$10,2,FALSE)</f>
        <v>FF01</v>
      </c>
      <c r="P187" s="66" t="s">
        <v>156</v>
      </c>
      <c r="Q187" s="18" cm="1">
        <f t="array" ref="Q187">SUMPRODUCT(1*('All Skus'!$C$2:$C$951=$P187),'All Skus'!$D$2:$D$951)</f>
        <v>26</v>
      </c>
      <c r="R187" s="12" t="str">
        <f>VLOOKUP(MID(P187,4,1),DATA!$F$2:$G$16,2,FALSE)</f>
        <v>20"</v>
      </c>
      <c r="S187" s="12" t="str">
        <f>VLOOKUP(MID(P187,5,3),DATA!$H$2:$I$16,2,FALSE)</f>
        <v>10.5"</v>
      </c>
      <c r="T187" s="12" t="str">
        <f t="shared" si="11"/>
        <v>35</v>
      </c>
      <c r="U187" s="12" t="str">
        <f>VLOOKUP(MID(P187,10,3),DATA!$J$2:$L$16,2,FALSE)</f>
        <v>5x112</v>
      </c>
      <c r="V187" s="12">
        <f>VLOOKUP(MID(P187,10,3),DATA!$J$2:$L$16,3,FALSE)</f>
        <v>66.56</v>
      </c>
      <c r="W187" s="8" t="str">
        <f>VLOOKUP(MID(P187,3,1),DATA!$D$2:$E$16,2,FALSE)</f>
        <v>Medium Offset</v>
      </c>
      <c r="X187" s="8">
        <v>28</v>
      </c>
      <c r="Y187" s="9" t="s">
        <v>116</v>
      </c>
      <c r="Z187" s="8" t="s">
        <v>123</v>
      </c>
      <c r="AB187" s="8" t="s">
        <v>5</v>
      </c>
    </row>
    <row r="188" spans="1:28" x14ac:dyDescent="0.25">
      <c r="A188" s="8" t="s">
        <v>1913</v>
      </c>
      <c r="B188" s="8" t="s">
        <v>1914</v>
      </c>
      <c r="C188" s="59" t="str">
        <f>VLOOKUP(MID(E188,1,2),DATA!$B$2:$C$10,2,FALSE)</f>
        <v>FF04</v>
      </c>
      <c r="D188" s="8" t="str">
        <f>VLOOKUP(MID(E188,13,2),DATA!$M$2:$N$16,2,FALSE)</f>
        <v>Tarmac</v>
      </c>
      <c r="E188" s="66" t="s">
        <v>303</v>
      </c>
      <c r="F188" s="18" cm="1">
        <f t="array" ref="F188">SUMPRODUCT(1*('All Skus'!$C$2:$C$951=$E188),'All Skus'!$D$2:$D$951)</f>
        <v>7</v>
      </c>
      <c r="G188" s="12" t="str">
        <f>VLOOKUP(MID(E188,4,1),DATA!$F$2:$G$16,2,FALSE)</f>
        <v>20"</v>
      </c>
      <c r="H188" s="12" t="str">
        <f>VLOOKUP(MID(E188,5,3),DATA!$H$2:$I$16,2,FALSE)</f>
        <v>9.0"</v>
      </c>
      <c r="I188" s="12" t="str">
        <f t="shared" si="10"/>
        <v>25</v>
      </c>
      <c r="J188" s="12" t="str">
        <f>VLOOKUP(MID(E188,10,3),DATA!$J$2:$L$16,2,FALSE)</f>
        <v>5x112</v>
      </c>
      <c r="K188" s="12">
        <f>VLOOKUP(MID(E188,10,3),DATA!$J$2:$L$16,3,FALSE)</f>
        <v>66.56</v>
      </c>
      <c r="L188" s="8" t="str">
        <f>VLOOKUP(MID(E188,3,1),DATA!$D$2:$E$16,2,FALSE)</f>
        <v>Medium Offset</v>
      </c>
      <c r="M188" s="8">
        <v>24.8</v>
      </c>
      <c r="N188" s="9" t="s">
        <v>39</v>
      </c>
      <c r="O188" s="60" t="str">
        <f>VLOOKUP(MID(P188,1,2),DATA!$B$2:$C$10,2,FALSE)</f>
        <v>FF04</v>
      </c>
      <c r="P188" s="66" t="s">
        <v>301</v>
      </c>
      <c r="Q188" s="18" cm="1">
        <f t="array" ref="Q188">SUMPRODUCT(1*('All Skus'!$C$2:$C$951=$P188),'All Skus'!$D$2:$D$951)</f>
        <v>28</v>
      </c>
      <c r="R188" s="12" t="str">
        <f>VLOOKUP(MID(P188,4,1),DATA!$F$2:$G$16,2,FALSE)</f>
        <v>20"</v>
      </c>
      <c r="S188" s="12" t="str">
        <f>VLOOKUP(MID(P188,5,3),DATA!$H$2:$I$16,2,FALSE)</f>
        <v>10.5"</v>
      </c>
      <c r="T188" s="12" t="str">
        <f t="shared" si="11"/>
        <v>35</v>
      </c>
      <c r="U188" s="12" t="str">
        <f>VLOOKUP(MID(P188,10,3),DATA!$J$2:$L$16,2,FALSE)</f>
        <v>5x112</v>
      </c>
      <c r="V188" s="12">
        <f>VLOOKUP(MID(P188,10,3),DATA!$J$2:$L$16,3,FALSE)</f>
        <v>66.56</v>
      </c>
      <c r="W188" s="8" t="str">
        <f>VLOOKUP(MID(P188,3,1),DATA!$D$2:$E$16,2,FALSE)</f>
        <v>Medium Offset</v>
      </c>
      <c r="Y188" s="9" t="s">
        <v>116</v>
      </c>
      <c r="Z188" s="8" t="s">
        <v>123</v>
      </c>
      <c r="AA188" s="8" t="s">
        <v>2</v>
      </c>
      <c r="AB188" s="8" t="s">
        <v>5</v>
      </c>
    </row>
    <row r="189" spans="1:28" x14ac:dyDescent="0.25">
      <c r="A189" s="8" t="s">
        <v>1913</v>
      </c>
      <c r="B189" s="8" t="s">
        <v>1914</v>
      </c>
      <c r="C189" s="59" t="str">
        <f>VLOOKUP(MID(E189,1,2),DATA!$B$2:$C$10,2,FALSE)</f>
        <v>FF04</v>
      </c>
      <c r="D189" s="8" t="str">
        <f>VLOOKUP(MID(E189,13,2),DATA!$M$2:$N$16,2,FALSE)</f>
        <v>Liquid Metal</v>
      </c>
      <c r="E189" s="66" t="s">
        <v>304</v>
      </c>
      <c r="F189" s="18" cm="1">
        <f t="array" ref="F189">SUMPRODUCT(1*('All Skus'!$C$2:$C$951=$E189),'All Skus'!$D$2:$D$951)</f>
        <v>9</v>
      </c>
      <c r="G189" s="12" t="str">
        <f>VLOOKUP(MID(E189,4,1),DATA!$F$2:$G$16,2,FALSE)</f>
        <v>20"</v>
      </c>
      <c r="H189" s="12" t="str">
        <f>VLOOKUP(MID(E189,5,3),DATA!$H$2:$I$16,2,FALSE)</f>
        <v>9.0"</v>
      </c>
      <c r="I189" s="12" t="str">
        <f t="shared" si="10"/>
        <v>25</v>
      </c>
      <c r="J189" s="12" t="str">
        <f>VLOOKUP(MID(E189,10,3),DATA!$J$2:$L$16,2,FALSE)</f>
        <v>5x112</v>
      </c>
      <c r="K189" s="12">
        <f>VLOOKUP(MID(E189,10,3),DATA!$J$2:$L$16,3,FALSE)</f>
        <v>66.56</v>
      </c>
      <c r="L189" s="8" t="str">
        <f>VLOOKUP(MID(E189,3,1),DATA!$D$2:$E$16,2,FALSE)</f>
        <v>Medium Offset</v>
      </c>
      <c r="M189" s="8">
        <v>24.8</v>
      </c>
      <c r="N189" s="9" t="s">
        <v>39</v>
      </c>
      <c r="O189" s="60" t="str">
        <f>VLOOKUP(MID(P189,1,2),DATA!$B$2:$C$10,2,FALSE)</f>
        <v>FF04</v>
      </c>
      <c r="P189" s="66" t="s">
        <v>302</v>
      </c>
      <c r="Q189" s="18" cm="1">
        <f t="array" ref="Q189">SUMPRODUCT(1*('All Skus'!$C$2:$C$951=$P189),'All Skus'!$D$2:$D$951)</f>
        <v>1</v>
      </c>
      <c r="R189" s="12" t="str">
        <f>VLOOKUP(MID(P189,4,1),DATA!$F$2:$G$16,2,FALSE)</f>
        <v>20"</v>
      </c>
      <c r="S189" s="12" t="str">
        <f>VLOOKUP(MID(P189,5,3),DATA!$H$2:$I$16,2,FALSE)</f>
        <v>10.5"</v>
      </c>
      <c r="T189" s="12" t="str">
        <f t="shared" si="11"/>
        <v>35</v>
      </c>
      <c r="U189" s="12" t="str">
        <f>VLOOKUP(MID(P189,10,3),DATA!$J$2:$L$16,2,FALSE)</f>
        <v>5x112</v>
      </c>
      <c r="V189" s="12">
        <f>VLOOKUP(MID(P189,10,3),DATA!$J$2:$L$16,3,FALSE)</f>
        <v>66.56</v>
      </c>
      <c r="W189" s="8" t="str">
        <f>VLOOKUP(MID(P189,3,1),DATA!$D$2:$E$16,2,FALSE)</f>
        <v>Medium Offset</v>
      </c>
      <c r="Y189" s="9" t="s">
        <v>116</v>
      </c>
      <c r="Z189" s="8" t="s">
        <v>123</v>
      </c>
      <c r="AB189" s="8" t="s">
        <v>5</v>
      </c>
    </row>
    <row r="190" spans="1:28" x14ac:dyDescent="0.25">
      <c r="A190" s="8" t="s">
        <v>1913</v>
      </c>
      <c r="B190" s="8" t="s">
        <v>1914</v>
      </c>
      <c r="C190" s="59" t="str">
        <f>VLOOKUP(MID(E190,1,2),DATA!$B$2:$C$10,2,FALSE)</f>
        <v>FF10</v>
      </c>
      <c r="D190" s="8" t="str">
        <f>VLOOKUP(MID(E190,13,2),DATA!$M$2:$N$16,2,FALSE)</f>
        <v>Tarmac</v>
      </c>
      <c r="E190" s="66" t="s">
        <v>28</v>
      </c>
      <c r="F190" s="18" cm="1">
        <f t="array" ref="F190">SUMPRODUCT(1*('All Skus'!$C$2:$C$951=$E190),'All Skus'!$D$2:$D$951)</f>
        <v>24</v>
      </c>
      <c r="G190" s="12" t="str">
        <f>VLOOKUP(MID(E190,4,1),DATA!$F$2:$G$16,2,FALSE)</f>
        <v>20"</v>
      </c>
      <c r="H190" s="12" t="str">
        <f>VLOOKUP(MID(E190,5,3),DATA!$H$2:$I$16,2,FALSE)</f>
        <v>9.0"</v>
      </c>
      <c r="I190" s="12" t="str">
        <f t="shared" si="10"/>
        <v>25</v>
      </c>
      <c r="J190" s="12" t="str">
        <f>VLOOKUP(MID(E190,10,3),DATA!$J$2:$L$16,2,FALSE)</f>
        <v>5x112</v>
      </c>
      <c r="K190" s="12">
        <f>VLOOKUP(MID(E190,10,3),DATA!$J$2:$L$16,3,FALSE)</f>
        <v>66.56</v>
      </c>
      <c r="L190" s="8" t="str">
        <f>VLOOKUP(MID(E190,3,1),DATA!$D$2:$E$16,2,FALSE)</f>
        <v>Medium Offset</v>
      </c>
      <c r="N190" s="9" t="s">
        <v>39</v>
      </c>
      <c r="O190" s="60" t="str">
        <f>VLOOKUP(MID(P190,1,2),DATA!$B$2:$C$10,2,FALSE)</f>
        <v>FF10</v>
      </c>
      <c r="P190" s="66" t="s">
        <v>31</v>
      </c>
      <c r="Q190" s="18" cm="1">
        <f t="array" ref="Q190">SUMPRODUCT(1*('All Skus'!$C$2:$C$951=$P190),'All Skus'!$D$2:$D$951)</f>
        <v>68</v>
      </c>
      <c r="R190" s="12" t="str">
        <f>VLOOKUP(MID(P190,4,1),DATA!$F$2:$G$16,2,FALSE)</f>
        <v>20"</v>
      </c>
      <c r="S190" s="12" t="str">
        <f>VLOOKUP(MID(P190,5,3),DATA!$H$2:$I$16,2,FALSE)</f>
        <v>10.5"</v>
      </c>
      <c r="T190" s="12" t="str">
        <f t="shared" si="11"/>
        <v>35</v>
      </c>
      <c r="U190" s="12" t="str">
        <f>VLOOKUP(MID(P190,10,3),DATA!$J$2:$L$16,2,FALSE)</f>
        <v>5x112</v>
      </c>
      <c r="V190" s="12">
        <f>VLOOKUP(MID(P190,10,3),DATA!$J$2:$L$16,3,FALSE)</f>
        <v>66.56</v>
      </c>
      <c r="W190" s="8" t="str">
        <f>VLOOKUP(MID(P190,3,1),DATA!$D$2:$E$16,2,FALSE)</f>
        <v>Medium Offset</v>
      </c>
      <c r="Y190" s="9" t="s">
        <v>116</v>
      </c>
      <c r="Z190" s="8" t="s">
        <v>123</v>
      </c>
      <c r="AA190" s="8" t="s">
        <v>2</v>
      </c>
      <c r="AB190" s="8" t="s">
        <v>5</v>
      </c>
    </row>
    <row r="191" spans="1:28" x14ac:dyDescent="0.25">
      <c r="A191" s="8" t="s">
        <v>1913</v>
      </c>
      <c r="B191" s="8" t="s">
        <v>1914</v>
      </c>
      <c r="C191" s="59" t="str">
        <f>VLOOKUP(MID(E191,1,2),DATA!$B$2:$C$10,2,FALSE)</f>
        <v>FF10</v>
      </c>
      <c r="D191" s="8" t="str">
        <f>VLOOKUP(MID(E191,13,2),DATA!$M$2:$N$16,2,FALSE)</f>
        <v>Liquid Metal</v>
      </c>
      <c r="E191" s="66" t="s">
        <v>29</v>
      </c>
      <c r="F191" s="18" cm="1">
        <f t="array" ref="F191">SUMPRODUCT(1*('All Skus'!$C$2:$C$951=$E191),'All Skus'!$D$2:$D$951)</f>
        <v>8</v>
      </c>
      <c r="G191" s="12" t="str">
        <f>VLOOKUP(MID(E191,4,1),DATA!$F$2:$G$16,2,FALSE)</f>
        <v>20"</v>
      </c>
      <c r="H191" s="12" t="str">
        <f>VLOOKUP(MID(E191,5,3),DATA!$H$2:$I$16,2,FALSE)</f>
        <v>9.0"</v>
      </c>
      <c r="I191" s="12" t="str">
        <f t="shared" si="10"/>
        <v>25</v>
      </c>
      <c r="J191" s="12" t="str">
        <f>VLOOKUP(MID(E191,10,3),DATA!$J$2:$L$16,2,FALSE)</f>
        <v>5x112</v>
      </c>
      <c r="K191" s="12">
        <f>VLOOKUP(MID(E191,10,3),DATA!$J$2:$L$16,3,FALSE)</f>
        <v>66.56</v>
      </c>
      <c r="L191" s="8" t="str">
        <f>VLOOKUP(MID(E191,3,1),DATA!$D$2:$E$16,2,FALSE)</f>
        <v>Medium Offset</v>
      </c>
      <c r="N191" s="9" t="s">
        <v>39</v>
      </c>
      <c r="O191" s="60" t="str">
        <f>VLOOKUP(MID(P191,1,2),DATA!$B$2:$C$10,2,FALSE)</f>
        <v>FF10</v>
      </c>
      <c r="P191" s="66" t="s">
        <v>32</v>
      </c>
      <c r="Q191" s="18" cm="1">
        <f t="array" ref="Q191">SUMPRODUCT(1*('All Skus'!$C$2:$C$951=$P191),'All Skus'!$D$2:$D$951)</f>
        <v>10</v>
      </c>
      <c r="R191" s="12" t="str">
        <f>VLOOKUP(MID(P191,4,1),DATA!$F$2:$G$16,2,FALSE)</f>
        <v>20"</v>
      </c>
      <c r="S191" s="12" t="str">
        <f>VLOOKUP(MID(P191,5,3),DATA!$H$2:$I$16,2,FALSE)</f>
        <v>10.5"</v>
      </c>
      <c r="T191" s="12" t="str">
        <f t="shared" si="11"/>
        <v>35</v>
      </c>
      <c r="U191" s="12" t="str">
        <f>VLOOKUP(MID(P191,10,3),DATA!$J$2:$L$16,2,FALSE)</f>
        <v>5x112</v>
      </c>
      <c r="V191" s="12">
        <f>VLOOKUP(MID(P191,10,3),DATA!$J$2:$L$16,3,FALSE)</f>
        <v>66.56</v>
      </c>
      <c r="W191" s="8" t="str">
        <f>VLOOKUP(MID(P191,3,1),DATA!$D$2:$E$16,2,FALSE)</f>
        <v>Medium Offset</v>
      </c>
      <c r="Y191" s="9" t="s">
        <v>116</v>
      </c>
      <c r="Z191" s="8" t="s">
        <v>123</v>
      </c>
      <c r="AA191" s="8" t="s">
        <v>2</v>
      </c>
      <c r="AB191" s="8" t="s">
        <v>5</v>
      </c>
    </row>
    <row r="192" spans="1:28" x14ac:dyDescent="0.25">
      <c r="A192" s="8" t="s">
        <v>1913</v>
      </c>
      <c r="B192" s="8" t="s">
        <v>1914</v>
      </c>
      <c r="C192" s="59" t="str">
        <f>VLOOKUP(MID(E192,1,2),DATA!$B$2:$C$10,2,FALSE)</f>
        <v>FF11</v>
      </c>
      <c r="D192" s="8" t="str">
        <f>VLOOKUP(MID(E192,13,2),DATA!$M$2:$N$16,2,FALSE)</f>
        <v>Tarmac</v>
      </c>
      <c r="E192" s="66" t="s">
        <v>378</v>
      </c>
      <c r="F192" s="18" cm="1">
        <f t="array" ref="F192">SUMPRODUCT(1*('All Skus'!$C$2:$C$951=$E192),'All Skus'!$D$2:$D$951)</f>
        <v>22</v>
      </c>
      <c r="G192" s="12" t="str">
        <f>VLOOKUP(MID(E192,4,1),DATA!$F$2:$G$16,2,FALSE)</f>
        <v>20"</v>
      </c>
      <c r="H192" s="12" t="str">
        <f>VLOOKUP(MID(E192,5,3),DATA!$H$2:$I$16,2,FALSE)</f>
        <v>9.0"</v>
      </c>
      <c r="I192" s="12" t="str">
        <f t="shared" si="10"/>
        <v>25</v>
      </c>
      <c r="J192" s="12" t="str">
        <f>VLOOKUP(MID(E192,10,3),DATA!$J$2:$L$16,2,FALSE)</f>
        <v>5x112</v>
      </c>
      <c r="K192" s="12">
        <f>VLOOKUP(MID(E192,10,3),DATA!$J$2:$L$16,3,FALSE)</f>
        <v>66.56</v>
      </c>
      <c r="L192" s="8" t="str">
        <f>VLOOKUP(MID(E192,3,1),DATA!$D$2:$E$16,2,FALSE)</f>
        <v>Medium Offset</v>
      </c>
      <c r="N192" s="9" t="s">
        <v>39</v>
      </c>
      <c r="O192" s="60" t="str">
        <f>VLOOKUP(MID(P192,1,2),DATA!$B$2:$C$10,2,FALSE)</f>
        <v>FF11</v>
      </c>
      <c r="P192" s="66" t="s">
        <v>380</v>
      </c>
      <c r="Q192" s="18" cm="1">
        <f t="array" ref="Q192">SUMPRODUCT(1*('All Skus'!$C$2:$C$951=$P192),'All Skus'!$D$2:$D$951)</f>
        <v>23</v>
      </c>
      <c r="R192" s="12" t="str">
        <f>VLOOKUP(MID(P192,4,1),DATA!$F$2:$G$16,2,FALSE)</f>
        <v>20"</v>
      </c>
      <c r="S192" s="12" t="str">
        <f>VLOOKUP(MID(P192,5,3),DATA!$H$2:$I$16,2,FALSE)</f>
        <v>10.5"</v>
      </c>
      <c r="T192" s="12" t="str">
        <f t="shared" si="11"/>
        <v>35</v>
      </c>
      <c r="U192" s="12" t="str">
        <f>VLOOKUP(MID(P192,10,3),DATA!$J$2:$L$16,2,FALSE)</f>
        <v>5x112</v>
      </c>
      <c r="V192" s="12">
        <f>VLOOKUP(MID(P192,10,3),DATA!$J$2:$L$16,3,FALSE)</f>
        <v>66.56</v>
      </c>
      <c r="W192" s="8" t="str">
        <f>VLOOKUP(MID(P192,3,1),DATA!$D$2:$E$16,2,FALSE)</f>
        <v>Medium Offset</v>
      </c>
      <c r="Y192" s="9" t="s">
        <v>116</v>
      </c>
      <c r="Z192" s="8" t="s">
        <v>123</v>
      </c>
      <c r="AA192" s="8" t="s">
        <v>2</v>
      </c>
      <c r="AB192" s="8" t="s">
        <v>5</v>
      </c>
    </row>
    <row r="193" spans="1:28" x14ac:dyDescent="0.25">
      <c r="A193" s="8" t="s">
        <v>1913</v>
      </c>
      <c r="B193" s="8" t="s">
        <v>1914</v>
      </c>
      <c r="C193" s="59" t="str">
        <f>VLOOKUP(MID(E193,1,2),DATA!$B$2:$C$10,2,FALSE)</f>
        <v>FF11</v>
      </c>
      <c r="D193" s="8" t="str">
        <f>VLOOKUP(MID(E193,13,2),DATA!$M$2:$N$16,2,FALSE)</f>
        <v>Liquid Metal</v>
      </c>
      <c r="E193" s="66" t="s">
        <v>379</v>
      </c>
      <c r="F193" s="18" cm="1">
        <f t="array" ref="F193">SUMPRODUCT(1*('All Skus'!$C$2:$C$951=$E193),'All Skus'!$D$2:$D$951)</f>
        <v>5</v>
      </c>
      <c r="G193" s="12" t="str">
        <f>VLOOKUP(MID(E193,4,1),DATA!$F$2:$G$16,2,FALSE)</f>
        <v>20"</v>
      </c>
      <c r="H193" s="12" t="str">
        <f>VLOOKUP(MID(E193,5,3),DATA!$H$2:$I$16,2,FALSE)</f>
        <v>9.0"</v>
      </c>
      <c r="I193" s="12" t="str">
        <f t="shared" si="10"/>
        <v>25</v>
      </c>
      <c r="J193" s="12" t="str">
        <f>VLOOKUP(MID(E193,10,3),DATA!$J$2:$L$16,2,FALSE)</f>
        <v>5x112</v>
      </c>
      <c r="K193" s="12">
        <f>VLOOKUP(MID(E193,10,3),DATA!$J$2:$L$16,3,FALSE)</f>
        <v>66.56</v>
      </c>
      <c r="L193" s="8" t="str">
        <f>VLOOKUP(MID(E193,3,1),DATA!$D$2:$E$16,2,FALSE)</f>
        <v>Medium Offset</v>
      </c>
      <c r="N193" s="9" t="s">
        <v>39</v>
      </c>
      <c r="O193" s="60" t="str">
        <f>VLOOKUP(MID(P193,1,2),DATA!$B$2:$C$10,2,FALSE)</f>
        <v>FF11</v>
      </c>
      <c r="P193" s="66" t="s">
        <v>381</v>
      </c>
      <c r="Q193" s="18" cm="1">
        <f t="array" ref="Q193">SUMPRODUCT(1*('All Skus'!$C$2:$C$951=$P193),'All Skus'!$D$2:$D$951)</f>
        <v>13</v>
      </c>
      <c r="R193" s="12" t="str">
        <f>VLOOKUP(MID(P193,4,1),DATA!$F$2:$G$16,2,FALSE)</f>
        <v>20"</v>
      </c>
      <c r="S193" s="12" t="str">
        <f>VLOOKUP(MID(P193,5,3),DATA!$H$2:$I$16,2,FALSE)</f>
        <v>10.5"</v>
      </c>
      <c r="T193" s="12" t="str">
        <f t="shared" si="11"/>
        <v>35</v>
      </c>
      <c r="U193" s="12" t="str">
        <f>VLOOKUP(MID(P193,10,3),DATA!$J$2:$L$16,2,FALSE)</f>
        <v>5x112</v>
      </c>
      <c r="V193" s="12">
        <f>VLOOKUP(MID(P193,10,3),DATA!$J$2:$L$16,3,FALSE)</f>
        <v>66.56</v>
      </c>
      <c r="W193" s="8" t="str">
        <f>VLOOKUP(MID(P193,3,1),DATA!$D$2:$E$16,2,FALSE)</f>
        <v>Medium Offset</v>
      </c>
      <c r="Y193" s="9" t="s">
        <v>116</v>
      </c>
      <c r="Z193" s="8" t="s">
        <v>123</v>
      </c>
      <c r="AA193" s="8" t="s">
        <v>2</v>
      </c>
      <c r="AB193" s="8" t="s">
        <v>5</v>
      </c>
    </row>
    <row r="194" spans="1:28" x14ac:dyDescent="0.25">
      <c r="A194" s="8" t="s">
        <v>1913</v>
      </c>
      <c r="B194" s="8" t="s">
        <v>1914</v>
      </c>
      <c r="C194" s="59" t="str">
        <f>VLOOKUP(MID(E194,1,2),DATA!$B$2:$C$10,2,FALSE)</f>
        <v>FF15</v>
      </c>
      <c r="D194" s="8" t="str">
        <f>VLOOKUP(MID(E194,13,2),DATA!$M$2:$N$16,2,FALSE)</f>
        <v>Tarmac</v>
      </c>
      <c r="E194" s="66" t="s">
        <v>1701</v>
      </c>
      <c r="F194" s="18" cm="1">
        <f t="array" ref="F194">SUMPRODUCT(1*('All Skus'!$C$2:$C$951=$E194),'All Skus'!$D$2:$D$951)</f>
        <v>24</v>
      </c>
      <c r="G194" s="12" t="str">
        <f>VLOOKUP(MID(E194,4,1),DATA!$F$2:$G$16,2,FALSE)</f>
        <v>20"</v>
      </c>
      <c r="H194" s="12" t="str">
        <f>VLOOKUP(MID(E194,5,3),DATA!$H$2:$I$16,2,FALSE)</f>
        <v>9.0"</v>
      </c>
      <c r="I194" s="12" t="str">
        <f t="shared" si="10"/>
        <v>25</v>
      </c>
      <c r="J194" s="12" t="str">
        <f>VLOOKUP(MID(E194,10,3),DATA!$J$2:$L$16,2,FALSE)</f>
        <v>5x112</v>
      </c>
      <c r="K194" s="12">
        <f>VLOOKUP(MID(E194,10,3),DATA!$J$2:$L$16,3,FALSE)</f>
        <v>66.56</v>
      </c>
      <c r="L194" s="8" t="str">
        <f>VLOOKUP(MID(E194,3,1),DATA!$D$2:$E$16,2,FALSE)</f>
        <v>Medium Offset</v>
      </c>
      <c r="M194" s="8">
        <v>23.4</v>
      </c>
      <c r="N194" s="9" t="s">
        <v>39</v>
      </c>
      <c r="O194" s="60" t="str">
        <f>VLOOKUP(MID(P194,1,2),DATA!$B$2:$C$10,2,FALSE)</f>
        <v>FF15</v>
      </c>
      <c r="P194" s="66" t="s">
        <v>250</v>
      </c>
      <c r="Q194" s="18" cm="1">
        <f t="array" ref="Q194">SUMPRODUCT(1*('All Skus'!$C$2:$C$951=$P194),'All Skus'!$D$2:$D$951)</f>
        <v>6</v>
      </c>
      <c r="R194" s="12" t="str">
        <f>VLOOKUP(MID(P194,4,1),DATA!$F$2:$G$16,2,FALSE)</f>
        <v>20"</v>
      </c>
      <c r="S194" s="12" t="str">
        <f>VLOOKUP(MID(P194,5,3),DATA!$H$2:$I$16,2,FALSE)</f>
        <v>10.5"</v>
      </c>
      <c r="T194" s="12" t="str">
        <f t="shared" si="11"/>
        <v>35</v>
      </c>
      <c r="U194" s="12" t="str">
        <f>VLOOKUP(MID(P194,10,3),DATA!$J$2:$L$16,2,FALSE)</f>
        <v>5x112</v>
      </c>
      <c r="V194" s="12">
        <f>VLOOKUP(MID(P194,10,3),DATA!$J$2:$L$16,3,FALSE)</f>
        <v>66.56</v>
      </c>
      <c r="W194" s="8" t="str">
        <f>VLOOKUP(MID(P194,3,1),DATA!$D$2:$E$16,2,FALSE)</f>
        <v>Medium Offset</v>
      </c>
      <c r="X194" s="8">
        <v>25.6</v>
      </c>
      <c r="Y194" s="9" t="s">
        <v>116</v>
      </c>
      <c r="Z194" s="8" t="s">
        <v>123</v>
      </c>
      <c r="AA194" s="8" t="s">
        <v>2</v>
      </c>
      <c r="AB194" s="8" t="s">
        <v>5</v>
      </c>
    </row>
    <row r="195" spans="1:28" x14ac:dyDescent="0.25">
      <c r="A195" s="8" t="s">
        <v>1894</v>
      </c>
      <c r="B195" s="8" t="s">
        <v>1912</v>
      </c>
      <c r="C195" s="59" t="str">
        <f>VLOOKUP(MID(E195,1,2),DATA!$B$2:$C$10,2,FALSE)</f>
        <v>FF01</v>
      </c>
      <c r="D195" s="8" t="str">
        <f>VLOOKUP(MID(E195,13,2),DATA!$M$2:$N$16,2,FALSE)</f>
        <v>Tarmac</v>
      </c>
      <c r="E195" s="66" t="s">
        <v>159</v>
      </c>
      <c r="F195" s="18" cm="1">
        <f t="array" ref="F195">SUMPRODUCT(1*('All Skus'!$C$2:$C$951=$E195),'All Skus'!$D$2:$D$951)</f>
        <v>0</v>
      </c>
      <c r="G195" s="12" t="str">
        <f>VLOOKUP(MID(E195,4,1),DATA!$F$2:$G$16,2,FALSE)</f>
        <v>20"</v>
      </c>
      <c r="H195" s="12" t="str">
        <f>VLOOKUP(MID(E195,5,3),DATA!$H$2:$I$16,2,FALSE)</f>
        <v>9.0"</v>
      </c>
      <c r="I195" s="12" t="str">
        <f t="shared" si="10"/>
        <v>25</v>
      </c>
      <c r="J195" s="12" t="str">
        <f>VLOOKUP(MID(E195,10,3),DATA!$J$2:$L$16,2,FALSE)</f>
        <v>5x112</v>
      </c>
      <c r="K195" s="12">
        <f>VLOOKUP(MID(E195,10,3),DATA!$J$2:$L$16,3,FALSE)</f>
        <v>66.56</v>
      </c>
      <c r="L195" s="8" t="str">
        <f>VLOOKUP(MID(E195,3,1),DATA!$D$2:$E$16,2,FALSE)</f>
        <v>Medium Offset</v>
      </c>
      <c r="M195" s="8">
        <v>25.8</v>
      </c>
      <c r="N195" s="9" t="s">
        <v>39</v>
      </c>
      <c r="O195" s="60" t="str">
        <f>VLOOKUP(MID(P195,1,2),DATA!$B$2:$C$10,2,FALSE)</f>
        <v>FF01</v>
      </c>
      <c r="P195" s="66" t="s">
        <v>155</v>
      </c>
      <c r="Q195" s="18" cm="1">
        <f t="array" ref="Q195">SUMPRODUCT(1*('All Skus'!$C$2:$C$951=$P195),'All Skus'!$D$2:$D$951)</f>
        <v>1</v>
      </c>
      <c r="R195" s="12" t="str">
        <f>VLOOKUP(MID(P195,4,1),DATA!$F$2:$G$16,2,FALSE)</f>
        <v>20"</v>
      </c>
      <c r="S195" s="12" t="str">
        <f>VLOOKUP(MID(P195,5,3),DATA!$H$2:$I$16,2,FALSE)</f>
        <v>10.5"</v>
      </c>
      <c r="T195" s="12" t="str">
        <f t="shared" si="11"/>
        <v>35</v>
      </c>
      <c r="U195" s="12" t="str">
        <f>VLOOKUP(MID(P195,10,3),DATA!$J$2:$L$16,2,FALSE)</f>
        <v>5x112</v>
      </c>
      <c r="V195" s="12">
        <f>VLOOKUP(MID(P195,10,3),DATA!$J$2:$L$16,3,FALSE)</f>
        <v>66.56</v>
      </c>
      <c r="W195" s="8" t="str">
        <f>VLOOKUP(MID(P195,3,1),DATA!$D$2:$E$16,2,FALSE)</f>
        <v>Medium Offset</v>
      </c>
      <c r="X195" s="8">
        <v>28</v>
      </c>
      <c r="Y195" s="9" t="s">
        <v>116</v>
      </c>
      <c r="Z195" s="8" t="s">
        <v>123</v>
      </c>
      <c r="AA195" s="8" t="s">
        <v>2</v>
      </c>
      <c r="AB195" s="8" t="s">
        <v>5</v>
      </c>
    </row>
    <row r="196" spans="1:28" x14ac:dyDescent="0.25">
      <c r="A196" s="8" t="s">
        <v>1894</v>
      </c>
      <c r="B196" s="8" t="s">
        <v>1912</v>
      </c>
      <c r="C196" s="59" t="str">
        <f>VLOOKUP(MID(E196,1,2),DATA!$B$2:$C$10,2,FALSE)</f>
        <v>FF01</v>
      </c>
      <c r="D196" s="8" t="str">
        <f>VLOOKUP(MID(E196,13,2),DATA!$M$2:$N$16,2,FALSE)</f>
        <v>Liquid Silver</v>
      </c>
      <c r="E196" s="66" t="s">
        <v>160</v>
      </c>
      <c r="F196" s="18" cm="1">
        <f t="array" ref="F196">SUMPRODUCT(1*('All Skus'!$C$2:$C$951=$E196),'All Skus'!$D$2:$D$951)</f>
        <v>34</v>
      </c>
      <c r="G196" s="12" t="str">
        <f>VLOOKUP(MID(E196,4,1),DATA!$F$2:$G$16,2,FALSE)</f>
        <v>20"</v>
      </c>
      <c r="H196" s="12" t="str">
        <f>VLOOKUP(MID(E196,5,3),DATA!$H$2:$I$16,2,FALSE)</f>
        <v>9.0"</v>
      </c>
      <c r="I196" s="12" t="str">
        <f t="shared" si="10"/>
        <v>25</v>
      </c>
      <c r="J196" s="12" t="str">
        <f>VLOOKUP(MID(E196,10,3),DATA!$J$2:$L$16,2,FALSE)</f>
        <v>5x112</v>
      </c>
      <c r="K196" s="12">
        <f>VLOOKUP(MID(E196,10,3),DATA!$J$2:$L$16,3,FALSE)</f>
        <v>66.56</v>
      </c>
      <c r="L196" s="8" t="str">
        <f>VLOOKUP(MID(E196,3,1),DATA!$D$2:$E$16,2,FALSE)</f>
        <v>Medium Offset</v>
      </c>
      <c r="M196" s="8">
        <v>25.8</v>
      </c>
      <c r="N196" s="9" t="s">
        <v>39</v>
      </c>
      <c r="O196" s="60" t="str">
        <f>VLOOKUP(MID(P196,1,2),DATA!$B$2:$C$10,2,FALSE)</f>
        <v>FF01</v>
      </c>
      <c r="P196" s="66" t="s">
        <v>156</v>
      </c>
      <c r="Q196" s="18" cm="1">
        <f t="array" ref="Q196">SUMPRODUCT(1*('All Skus'!$C$2:$C$951=$P196),'All Skus'!$D$2:$D$951)</f>
        <v>26</v>
      </c>
      <c r="R196" s="12" t="str">
        <f>VLOOKUP(MID(P196,4,1),DATA!$F$2:$G$16,2,FALSE)</f>
        <v>20"</v>
      </c>
      <c r="S196" s="12" t="str">
        <f>VLOOKUP(MID(P196,5,3),DATA!$H$2:$I$16,2,FALSE)</f>
        <v>10.5"</v>
      </c>
      <c r="T196" s="12" t="str">
        <f t="shared" si="11"/>
        <v>35</v>
      </c>
      <c r="U196" s="12" t="str">
        <f>VLOOKUP(MID(P196,10,3),DATA!$J$2:$L$16,2,FALSE)</f>
        <v>5x112</v>
      </c>
      <c r="V196" s="12">
        <f>VLOOKUP(MID(P196,10,3),DATA!$J$2:$L$16,3,FALSE)</f>
        <v>66.56</v>
      </c>
      <c r="W196" s="8" t="str">
        <f>VLOOKUP(MID(P196,3,1),DATA!$D$2:$E$16,2,FALSE)</f>
        <v>Medium Offset</v>
      </c>
      <c r="X196" s="8">
        <v>28</v>
      </c>
      <c r="Y196" s="9" t="s">
        <v>116</v>
      </c>
      <c r="Z196" s="8" t="s">
        <v>123</v>
      </c>
      <c r="AB196" s="8" t="s">
        <v>5</v>
      </c>
    </row>
    <row r="197" spans="1:28" x14ac:dyDescent="0.25">
      <c r="A197" s="8" t="s">
        <v>1894</v>
      </c>
      <c r="B197" s="8" t="s">
        <v>1912</v>
      </c>
      <c r="C197" s="59" t="str">
        <f>VLOOKUP(MID(E197,1,2),DATA!$B$2:$C$10,2,FALSE)</f>
        <v>FF04</v>
      </c>
      <c r="D197" s="8" t="str">
        <f>VLOOKUP(MID(E197,13,2),DATA!$M$2:$N$16,2,FALSE)</f>
        <v>Tarmac</v>
      </c>
      <c r="E197" s="66" t="s">
        <v>303</v>
      </c>
      <c r="F197" s="18" cm="1">
        <f t="array" ref="F197">SUMPRODUCT(1*('All Skus'!$C$2:$C$951=$E197),'All Skus'!$D$2:$D$951)</f>
        <v>7</v>
      </c>
      <c r="G197" s="12" t="str">
        <f>VLOOKUP(MID(E197,4,1),DATA!$F$2:$G$16,2,FALSE)</f>
        <v>20"</v>
      </c>
      <c r="H197" s="12" t="str">
        <f>VLOOKUP(MID(E197,5,3),DATA!$H$2:$I$16,2,FALSE)</f>
        <v>9.0"</v>
      </c>
      <c r="I197" s="12" t="str">
        <f t="shared" si="10"/>
        <v>25</v>
      </c>
      <c r="J197" s="12" t="str">
        <f>VLOOKUP(MID(E197,10,3),DATA!$J$2:$L$16,2,FALSE)</f>
        <v>5x112</v>
      </c>
      <c r="K197" s="12">
        <f>VLOOKUP(MID(E197,10,3),DATA!$J$2:$L$16,3,FALSE)</f>
        <v>66.56</v>
      </c>
      <c r="L197" s="8" t="str">
        <f>VLOOKUP(MID(E197,3,1),DATA!$D$2:$E$16,2,FALSE)</f>
        <v>Medium Offset</v>
      </c>
      <c r="M197" s="8">
        <v>24.8</v>
      </c>
      <c r="N197" s="9" t="s">
        <v>39</v>
      </c>
      <c r="O197" s="60" t="str">
        <f>VLOOKUP(MID(P197,1,2),DATA!$B$2:$C$10,2,FALSE)</f>
        <v>FF04</v>
      </c>
      <c r="P197" s="66" t="s">
        <v>301</v>
      </c>
      <c r="Q197" s="18" cm="1">
        <f t="array" ref="Q197">SUMPRODUCT(1*('All Skus'!$C$2:$C$951=$P197),'All Skus'!$D$2:$D$951)</f>
        <v>28</v>
      </c>
      <c r="R197" s="12" t="str">
        <f>VLOOKUP(MID(P197,4,1),DATA!$F$2:$G$16,2,FALSE)</f>
        <v>20"</v>
      </c>
      <c r="S197" s="12" t="str">
        <f>VLOOKUP(MID(P197,5,3),DATA!$H$2:$I$16,2,FALSE)</f>
        <v>10.5"</v>
      </c>
      <c r="T197" s="12" t="str">
        <f t="shared" si="11"/>
        <v>35</v>
      </c>
      <c r="U197" s="12" t="str">
        <f>VLOOKUP(MID(P197,10,3),DATA!$J$2:$L$16,2,FALSE)</f>
        <v>5x112</v>
      </c>
      <c r="V197" s="12">
        <f>VLOOKUP(MID(P197,10,3),DATA!$J$2:$L$16,3,FALSE)</f>
        <v>66.56</v>
      </c>
      <c r="W197" s="8" t="str">
        <f>VLOOKUP(MID(P197,3,1),DATA!$D$2:$E$16,2,FALSE)</f>
        <v>Medium Offset</v>
      </c>
      <c r="Y197" s="9" t="s">
        <v>116</v>
      </c>
      <c r="Z197" s="8" t="s">
        <v>123</v>
      </c>
      <c r="AA197" s="8" t="s">
        <v>2</v>
      </c>
      <c r="AB197" s="8" t="s">
        <v>5</v>
      </c>
    </row>
    <row r="198" spans="1:28" x14ac:dyDescent="0.25">
      <c r="A198" s="8" t="s">
        <v>1894</v>
      </c>
      <c r="B198" s="8" t="s">
        <v>1912</v>
      </c>
      <c r="C198" s="59" t="str">
        <f>VLOOKUP(MID(E198,1,2),DATA!$B$2:$C$10,2,FALSE)</f>
        <v>FF04</v>
      </c>
      <c r="D198" s="8" t="str">
        <f>VLOOKUP(MID(E198,13,2),DATA!$M$2:$N$16,2,FALSE)</f>
        <v>Liquid Metal</v>
      </c>
      <c r="E198" s="66" t="s">
        <v>304</v>
      </c>
      <c r="F198" s="18" cm="1">
        <f t="array" ref="F198">SUMPRODUCT(1*('All Skus'!$C$2:$C$951=$E198),'All Skus'!$D$2:$D$951)</f>
        <v>9</v>
      </c>
      <c r="G198" s="12" t="str">
        <f>VLOOKUP(MID(E198,4,1),DATA!$F$2:$G$16,2,FALSE)</f>
        <v>20"</v>
      </c>
      <c r="H198" s="12" t="str">
        <f>VLOOKUP(MID(E198,5,3),DATA!$H$2:$I$16,2,FALSE)</f>
        <v>9.0"</v>
      </c>
      <c r="I198" s="12" t="str">
        <f t="shared" si="10"/>
        <v>25</v>
      </c>
      <c r="J198" s="12" t="str">
        <f>VLOOKUP(MID(E198,10,3),DATA!$J$2:$L$16,2,FALSE)</f>
        <v>5x112</v>
      </c>
      <c r="K198" s="12">
        <f>VLOOKUP(MID(E198,10,3),DATA!$J$2:$L$16,3,FALSE)</f>
        <v>66.56</v>
      </c>
      <c r="L198" s="8" t="str">
        <f>VLOOKUP(MID(E198,3,1),DATA!$D$2:$E$16,2,FALSE)</f>
        <v>Medium Offset</v>
      </c>
      <c r="M198" s="8">
        <v>24.8</v>
      </c>
      <c r="N198" s="9" t="s">
        <v>39</v>
      </c>
      <c r="O198" s="60" t="str">
        <f>VLOOKUP(MID(P198,1,2),DATA!$B$2:$C$10,2,FALSE)</f>
        <v>FF04</v>
      </c>
      <c r="P198" s="66" t="s">
        <v>302</v>
      </c>
      <c r="Q198" s="18" cm="1">
        <f t="array" ref="Q198">SUMPRODUCT(1*('All Skus'!$C$2:$C$951=$P198),'All Skus'!$D$2:$D$951)</f>
        <v>1</v>
      </c>
      <c r="R198" s="12" t="str">
        <f>VLOOKUP(MID(P198,4,1),DATA!$F$2:$G$16,2,FALSE)</f>
        <v>20"</v>
      </c>
      <c r="S198" s="12" t="str">
        <f>VLOOKUP(MID(P198,5,3),DATA!$H$2:$I$16,2,FALSE)</f>
        <v>10.5"</v>
      </c>
      <c r="T198" s="12" t="str">
        <f t="shared" si="11"/>
        <v>35</v>
      </c>
      <c r="U198" s="12" t="str">
        <f>VLOOKUP(MID(P198,10,3),DATA!$J$2:$L$16,2,FALSE)</f>
        <v>5x112</v>
      </c>
      <c r="V198" s="12">
        <f>VLOOKUP(MID(P198,10,3),DATA!$J$2:$L$16,3,FALSE)</f>
        <v>66.56</v>
      </c>
      <c r="W198" s="8" t="str">
        <f>VLOOKUP(MID(P198,3,1),DATA!$D$2:$E$16,2,FALSE)</f>
        <v>Medium Offset</v>
      </c>
      <c r="Y198" s="9" t="s">
        <v>116</v>
      </c>
      <c r="Z198" s="8" t="s">
        <v>123</v>
      </c>
      <c r="AB198" s="8" t="s">
        <v>5</v>
      </c>
    </row>
    <row r="199" spans="1:28" x14ac:dyDescent="0.25">
      <c r="A199" s="8" t="s">
        <v>1894</v>
      </c>
      <c r="B199" s="8" t="s">
        <v>1912</v>
      </c>
      <c r="C199" s="59" t="str">
        <f>VLOOKUP(MID(E199,1,2),DATA!$B$2:$C$10,2,FALSE)</f>
        <v>FF10</v>
      </c>
      <c r="D199" s="8" t="str">
        <f>VLOOKUP(MID(E199,13,2),DATA!$M$2:$N$16,2,FALSE)</f>
        <v>Tarmac</v>
      </c>
      <c r="E199" s="66" t="s">
        <v>28</v>
      </c>
      <c r="F199" s="18" cm="1">
        <f t="array" ref="F199">SUMPRODUCT(1*('All Skus'!$C$2:$C$951=$E199),'All Skus'!$D$2:$D$951)</f>
        <v>24</v>
      </c>
      <c r="G199" s="12" t="str">
        <f>VLOOKUP(MID(E199,4,1),DATA!$F$2:$G$16,2,FALSE)</f>
        <v>20"</v>
      </c>
      <c r="H199" s="12" t="str">
        <f>VLOOKUP(MID(E199,5,3),DATA!$H$2:$I$16,2,FALSE)</f>
        <v>9.0"</v>
      </c>
      <c r="I199" s="12" t="str">
        <f t="shared" si="10"/>
        <v>25</v>
      </c>
      <c r="J199" s="12" t="str">
        <f>VLOOKUP(MID(E199,10,3),DATA!$J$2:$L$16,2,FALSE)</f>
        <v>5x112</v>
      </c>
      <c r="K199" s="12">
        <f>VLOOKUP(MID(E199,10,3),DATA!$J$2:$L$16,3,FALSE)</f>
        <v>66.56</v>
      </c>
      <c r="L199" s="8" t="str">
        <f>VLOOKUP(MID(E199,3,1),DATA!$D$2:$E$16,2,FALSE)</f>
        <v>Medium Offset</v>
      </c>
      <c r="N199" s="9" t="s">
        <v>39</v>
      </c>
      <c r="O199" s="60" t="str">
        <f>VLOOKUP(MID(P199,1,2),DATA!$B$2:$C$10,2,FALSE)</f>
        <v>FF10</v>
      </c>
      <c r="P199" s="66" t="s">
        <v>31</v>
      </c>
      <c r="Q199" s="18" cm="1">
        <f t="array" ref="Q199">SUMPRODUCT(1*('All Skus'!$C$2:$C$951=$P199),'All Skus'!$D$2:$D$951)</f>
        <v>68</v>
      </c>
      <c r="R199" s="12" t="str">
        <f>VLOOKUP(MID(P199,4,1),DATA!$F$2:$G$16,2,FALSE)</f>
        <v>20"</v>
      </c>
      <c r="S199" s="12" t="str">
        <f>VLOOKUP(MID(P199,5,3),DATA!$H$2:$I$16,2,FALSE)</f>
        <v>10.5"</v>
      </c>
      <c r="T199" s="12" t="str">
        <f t="shared" si="11"/>
        <v>35</v>
      </c>
      <c r="U199" s="12" t="str">
        <f>VLOOKUP(MID(P199,10,3),DATA!$J$2:$L$16,2,FALSE)</f>
        <v>5x112</v>
      </c>
      <c r="V199" s="12">
        <f>VLOOKUP(MID(P199,10,3),DATA!$J$2:$L$16,3,FALSE)</f>
        <v>66.56</v>
      </c>
      <c r="W199" s="8" t="str">
        <f>VLOOKUP(MID(P199,3,1),DATA!$D$2:$E$16,2,FALSE)</f>
        <v>Medium Offset</v>
      </c>
      <c r="Y199" s="9" t="s">
        <v>116</v>
      </c>
      <c r="Z199" s="8" t="s">
        <v>123</v>
      </c>
      <c r="AA199" s="8" t="s">
        <v>2</v>
      </c>
      <c r="AB199" s="8" t="s">
        <v>5</v>
      </c>
    </row>
    <row r="200" spans="1:28" x14ac:dyDescent="0.25">
      <c r="A200" s="8" t="s">
        <v>1894</v>
      </c>
      <c r="B200" s="8" t="s">
        <v>1912</v>
      </c>
      <c r="C200" s="59" t="str">
        <f>VLOOKUP(MID(E200,1,2),DATA!$B$2:$C$10,2,FALSE)</f>
        <v>FF10</v>
      </c>
      <c r="D200" s="8" t="str">
        <f>VLOOKUP(MID(E200,13,2),DATA!$M$2:$N$16,2,FALSE)</f>
        <v>Liquid Metal</v>
      </c>
      <c r="E200" s="66" t="s">
        <v>29</v>
      </c>
      <c r="F200" s="18" cm="1">
        <f t="array" ref="F200">SUMPRODUCT(1*('All Skus'!$C$2:$C$951=$E200),'All Skus'!$D$2:$D$951)</f>
        <v>8</v>
      </c>
      <c r="G200" s="12" t="str">
        <f>VLOOKUP(MID(E200,4,1),DATA!$F$2:$G$16,2,FALSE)</f>
        <v>20"</v>
      </c>
      <c r="H200" s="12" t="str">
        <f>VLOOKUP(MID(E200,5,3),DATA!$H$2:$I$16,2,FALSE)</f>
        <v>9.0"</v>
      </c>
      <c r="I200" s="12" t="str">
        <f t="shared" si="10"/>
        <v>25</v>
      </c>
      <c r="J200" s="12" t="str">
        <f>VLOOKUP(MID(E200,10,3),DATA!$J$2:$L$16,2,FALSE)</f>
        <v>5x112</v>
      </c>
      <c r="K200" s="12">
        <f>VLOOKUP(MID(E200,10,3),DATA!$J$2:$L$16,3,FALSE)</f>
        <v>66.56</v>
      </c>
      <c r="L200" s="8" t="str">
        <f>VLOOKUP(MID(E200,3,1),DATA!$D$2:$E$16,2,FALSE)</f>
        <v>Medium Offset</v>
      </c>
      <c r="N200" s="9" t="s">
        <v>39</v>
      </c>
      <c r="O200" s="60" t="str">
        <f>VLOOKUP(MID(P200,1,2),DATA!$B$2:$C$10,2,FALSE)</f>
        <v>FF10</v>
      </c>
      <c r="P200" s="66" t="s">
        <v>32</v>
      </c>
      <c r="Q200" s="18" cm="1">
        <f t="array" ref="Q200">SUMPRODUCT(1*('All Skus'!$C$2:$C$951=$P200),'All Skus'!$D$2:$D$951)</f>
        <v>10</v>
      </c>
      <c r="R200" s="12" t="str">
        <f>VLOOKUP(MID(P200,4,1),DATA!$F$2:$G$16,2,FALSE)</f>
        <v>20"</v>
      </c>
      <c r="S200" s="12" t="str">
        <f>VLOOKUP(MID(P200,5,3),DATA!$H$2:$I$16,2,FALSE)</f>
        <v>10.5"</v>
      </c>
      <c r="T200" s="12" t="str">
        <f t="shared" si="11"/>
        <v>35</v>
      </c>
      <c r="U200" s="12" t="str">
        <f>VLOOKUP(MID(P200,10,3),DATA!$J$2:$L$16,2,FALSE)</f>
        <v>5x112</v>
      </c>
      <c r="V200" s="12">
        <f>VLOOKUP(MID(P200,10,3),DATA!$J$2:$L$16,3,FALSE)</f>
        <v>66.56</v>
      </c>
      <c r="W200" s="8" t="str">
        <f>VLOOKUP(MID(P200,3,1),DATA!$D$2:$E$16,2,FALSE)</f>
        <v>Medium Offset</v>
      </c>
      <c r="Y200" s="9" t="s">
        <v>116</v>
      </c>
      <c r="Z200" s="8" t="s">
        <v>123</v>
      </c>
      <c r="AA200" s="8" t="s">
        <v>2</v>
      </c>
      <c r="AB200" s="8" t="s">
        <v>5</v>
      </c>
    </row>
    <row r="201" spans="1:28" x14ac:dyDescent="0.25">
      <c r="A201" s="8" t="s">
        <v>1894</v>
      </c>
      <c r="B201" s="8" t="s">
        <v>1912</v>
      </c>
      <c r="C201" s="59" t="str">
        <f>VLOOKUP(MID(E201,1,2),DATA!$B$2:$C$10,2,FALSE)</f>
        <v>FF11</v>
      </c>
      <c r="D201" s="8" t="str">
        <f>VLOOKUP(MID(E201,13,2),DATA!$M$2:$N$16,2,FALSE)</f>
        <v>Tarmac</v>
      </c>
      <c r="E201" s="66" t="s">
        <v>378</v>
      </c>
      <c r="F201" s="18" cm="1">
        <f t="array" ref="F201">SUMPRODUCT(1*('All Skus'!$C$2:$C$951=$E201),'All Skus'!$D$2:$D$951)</f>
        <v>22</v>
      </c>
      <c r="G201" s="12" t="str">
        <f>VLOOKUP(MID(E201,4,1),DATA!$F$2:$G$16,2,FALSE)</f>
        <v>20"</v>
      </c>
      <c r="H201" s="12" t="str">
        <f>VLOOKUP(MID(E201,5,3),DATA!$H$2:$I$16,2,FALSE)</f>
        <v>9.0"</v>
      </c>
      <c r="I201" s="12" t="str">
        <f t="shared" si="10"/>
        <v>25</v>
      </c>
      <c r="J201" s="12" t="str">
        <f>VLOOKUP(MID(E201,10,3),DATA!$J$2:$L$16,2,FALSE)</f>
        <v>5x112</v>
      </c>
      <c r="K201" s="12">
        <f>VLOOKUP(MID(E201,10,3),DATA!$J$2:$L$16,3,FALSE)</f>
        <v>66.56</v>
      </c>
      <c r="L201" s="8" t="str">
        <f>VLOOKUP(MID(E201,3,1),DATA!$D$2:$E$16,2,FALSE)</f>
        <v>Medium Offset</v>
      </c>
      <c r="N201" s="9" t="s">
        <v>39</v>
      </c>
      <c r="O201" s="60" t="str">
        <f>VLOOKUP(MID(P201,1,2),DATA!$B$2:$C$10,2,FALSE)</f>
        <v>FF11</v>
      </c>
      <c r="P201" s="66" t="s">
        <v>380</v>
      </c>
      <c r="Q201" s="18" cm="1">
        <f t="array" ref="Q201">SUMPRODUCT(1*('All Skus'!$C$2:$C$951=$P201),'All Skus'!$D$2:$D$951)</f>
        <v>23</v>
      </c>
      <c r="R201" s="12" t="str">
        <f>VLOOKUP(MID(P201,4,1),DATA!$F$2:$G$16,2,FALSE)</f>
        <v>20"</v>
      </c>
      <c r="S201" s="12" t="str">
        <f>VLOOKUP(MID(P201,5,3),DATA!$H$2:$I$16,2,FALSE)</f>
        <v>10.5"</v>
      </c>
      <c r="T201" s="12" t="str">
        <f t="shared" si="11"/>
        <v>35</v>
      </c>
      <c r="U201" s="12" t="str">
        <f>VLOOKUP(MID(P201,10,3),DATA!$J$2:$L$16,2,FALSE)</f>
        <v>5x112</v>
      </c>
      <c r="V201" s="12">
        <f>VLOOKUP(MID(P201,10,3),DATA!$J$2:$L$16,3,FALSE)</f>
        <v>66.56</v>
      </c>
      <c r="W201" s="8" t="str">
        <f>VLOOKUP(MID(P201,3,1),DATA!$D$2:$E$16,2,FALSE)</f>
        <v>Medium Offset</v>
      </c>
      <c r="Y201" s="9" t="s">
        <v>116</v>
      </c>
      <c r="Z201" s="8" t="s">
        <v>123</v>
      </c>
      <c r="AA201" s="8" t="s">
        <v>2</v>
      </c>
      <c r="AB201" s="8" t="s">
        <v>5</v>
      </c>
    </row>
    <row r="202" spans="1:28" x14ac:dyDescent="0.25">
      <c r="A202" s="8" t="s">
        <v>1894</v>
      </c>
      <c r="B202" s="8" t="s">
        <v>1912</v>
      </c>
      <c r="C202" s="59" t="str">
        <f>VLOOKUP(MID(E202,1,2),DATA!$B$2:$C$10,2,FALSE)</f>
        <v>FF11</v>
      </c>
      <c r="D202" s="8" t="str">
        <f>VLOOKUP(MID(E202,13,2),DATA!$M$2:$N$16,2,FALSE)</f>
        <v>Liquid Metal</v>
      </c>
      <c r="E202" s="66" t="s">
        <v>379</v>
      </c>
      <c r="F202" s="18" cm="1">
        <f t="array" ref="F202">SUMPRODUCT(1*('All Skus'!$C$2:$C$951=$E202),'All Skus'!$D$2:$D$951)</f>
        <v>5</v>
      </c>
      <c r="G202" s="12" t="str">
        <f>VLOOKUP(MID(E202,4,1),DATA!$F$2:$G$16,2,FALSE)</f>
        <v>20"</v>
      </c>
      <c r="H202" s="12" t="str">
        <f>VLOOKUP(MID(E202,5,3),DATA!$H$2:$I$16,2,FALSE)</f>
        <v>9.0"</v>
      </c>
      <c r="I202" s="12" t="str">
        <f t="shared" si="10"/>
        <v>25</v>
      </c>
      <c r="J202" s="12" t="str">
        <f>VLOOKUP(MID(E202,10,3),DATA!$J$2:$L$16,2,FALSE)</f>
        <v>5x112</v>
      </c>
      <c r="K202" s="12">
        <f>VLOOKUP(MID(E202,10,3),DATA!$J$2:$L$16,3,FALSE)</f>
        <v>66.56</v>
      </c>
      <c r="L202" s="8" t="str">
        <f>VLOOKUP(MID(E202,3,1),DATA!$D$2:$E$16,2,FALSE)</f>
        <v>Medium Offset</v>
      </c>
      <c r="N202" s="9" t="s">
        <v>39</v>
      </c>
      <c r="O202" s="60" t="str">
        <f>VLOOKUP(MID(P202,1,2),DATA!$B$2:$C$10,2,FALSE)</f>
        <v>FF11</v>
      </c>
      <c r="P202" s="66" t="s">
        <v>381</v>
      </c>
      <c r="Q202" s="18" cm="1">
        <f t="array" ref="Q202">SUMPRODUCT(1*('All Skus'!$C$2:$C$951=$P202),'All Skus'!$D$2:$D$951)</f>
        <v>13</v>
      </c>
      <c r="R202" s="12" t="str">
        <f>VLOOKUP(MID(P202,4,1),DATA!$F$2:$G$16,2,FALSE)</f>
        <v>20"</v>
      </c>
      <c r="S202" s="12" t="str">
        <f>VLOOKUP(MID(P202,5,3),DATA!$H$2:$I$16,2,FALSE)</f>
        <v>10.5"</v>
      </c>
      <c r="T202" s="12" t="str">
        <f t="shared" si="11"/>
        <v>35</v>
      </c>
      <c r="U202" s="12" t="str">
        <f>VLOOKUP(MID(P202,10,3),DATA!$J$2:$L$16,2,FALSE)</f>
        <v>5x112</v>
      </c>
      <c r="V202" s="12">
        <f>VLOOKUP(MID(P202,10,3),DATA!$J$2:$L$16,3,FALSE)</f>
        <v>66.56</v>
      </c>
      <c r="W202" s="8" t="str">
        <f>VLOOKUP(MID(P202,3,1),DATA!$D$2:$E$16,2,FALSE)</f>
        <v>Medium Offset</v>
      </c>
      <c r="Y202" s="9" t="s">
        <v>116</v>
      </c>
      <c r="Z202" s="8" t="s">
        <v>123</v>
      </c>
      <c r="AA202" s="8" t="s">
        <v>2</v>
      </c>
      <c r="AB202" s="8" t="s">
        <v>5</v>
      </c>
    </row>
    <row r="203" spans="1:28" x14ac:dyDescent="0.25">
      <c r="A203" s="8" t="s">
        <v>1894</v>
      </c>
      <c r="B203" s="8" t="s">
        <v>1912</v>
      </c>
      <c r="C203" s="59" t="str">
        <f>VLOOKUP(MID(E203,1,2),DATA!$B$2:$C$10,2,FALSE)</f>
        <v>FF15</v>
      </c>
      <c r="D203" s="8" t="str">
        <f>VLOOKUP(MID(E203,13,2),DATA!$M$2:$N$16,2,FALSE)</f>
        <v>Tarmac</v>
      </c>
      <c r="E203" s="66" t="s">
        <v>1701</v>
      </c>
      <c r="F203" s="18" cm="1">
        <f t="array" ref="F203">SUMPRODUCT(1*('All Skus'!$C$2:$C$951=$E203),'All Skus'!$D$2:$D$951)</f>
        <v>24</v>
      </c>
      <c r="G203" s="12" t="str">
        <f>VLOOKUP(MID(E203,4,1),DATA!$F$2:$G$16,2,FALSE)</f>
        <v>20"</v>
      </c>
      <c r="H203" s="12" t="str">
        <f>VLOOKUP(MID(E203,5,3),DATA!$H$2:$I$16,2,FALSE)</f>
        <v>9.0"</v>
      </c>
      <c r="I203" s="12" t="str">
        <f t="shared" si="10"/>
        <v>25</v>
      </c>
      <c r="J203" s="12" t="str">
        <f>VLOOKUP(MID(E203,10,3),DATA!$J$2:$L$16,2,FALSE)</f>
        <v>5x112</v>
      </c>
      <c r="K203" s="12">
        <f>VLOOKUP(MID(E203,10,3),DATA!$J$2:$L$16,3,FALSE)</f>
        <v>66.56</v>
      </c>
      <c r="L203" s="8" t="str">
        <f>VLOOKUP(MID(E203,3,1),DATA!$D$2:$E$16,2,FALSE)</f>
        <v>Medium Offset</v>
      </c>
      <c r="M203" s="8">
        <v>23.4</v>
      </c>
      <c r="N203" s="9" t="s">
        <v>39</v>
      </c>
      <c r="O203" s="60" t="str">
        <f>VLOOKUP(MID(P203,1,2),DATA!$B$2:$C$10,2,FALSE)</f>
        <v>FF15</v>
      </c>
      <c r="P203" s="66" t="s">
        <v>250</v>
      </c>
      <c r="Q203" s="18" cm="1">
        <f t="array" ref="Q203">SUMPRODUCT(1*('All Skus'!$C$2:$C$951=$P203),'All Skus'!$D$2:$D$951)</f>
        <v>6</v>
      </c>
      <c r="R203" s="12" t="str">
        <f>VLOOKUP(MID(P203,4,1),DATA!$F$2:$G$16,2,FALSE)</f>
        <v>20"</v>
      </c>
      <c r="S203" s="12" t="str">
        <f>VLOOKUP(MID(P203,5,3),DATA!$H$2:$I$16,2,FALSE)</f>
        <v>10.5"</v>
      </c>
      <c r="T203" s="12" t="str">
        <f t="shared" si="11"/>
        <v>35</v>
      </c>
      <c r="U203" s="12" t="str">
        <f>VLOOKUP(MID(P203,10,3),DATA!$J$2:$L$16,2,FALSE)</f>
        <v>5x112</v>
      </c>
      <c r="V203" s="12">
        <f>VLOOKUP(MID(P203,10,3),DATA!$J$2:$L$16,3,FALSE)</f>
        <v>66.56</v>
      </c>
      <c r="W203" s="8" t="str">
        <f>VLOOKUP(MID(P203,3,1),DATA!$D$2:$E$16,2,FALSE)</f>
        <v>Medium Offset</v>
      </c>
      <c r="X203" s="8">
        <v>25.6</v>
      </c>
      <c r="Y203" s="9" t="s">
        <v>116</v>
      </c>
      <c r="Z203" s="8" t="s">
        <v>123</v>
      </c>
      <c r="AA203" s="8" t="s">
        <v>2</v>
      </c>
      <c r="AB203" s="8" t="s">
        <v>5</v>
      </c>
    </row>
    <row r="204" spans="1:28" x14ac:dyDescent="0.25">
      <c r="A204" s="31" t="s">
        <v>2120</v>
      </c>
      <c r="B204" s="31" t="s">
        <v>1843</v>
      </c>
      <c r="C204" s="59" t="str">
        <f>VLOOKUP(MID(E204,1,2),DATA!$B$2:$C$10,2,FALSE)</f>
        <v>FF10</v>
      </c>
      <c r="D204" s="68" t="str">
        <f>VLOOKUP(MID(E204,13,2),DATA!$M$2:$N$16,2,FALSE)</f>
        <v>Liquid Metal</v>
      </c>
      <c r="E204" s="66" t="s">
        <v>1312</v>
      </c>
      <c r="F204" s="18" cm="1">
        <f t="array" ref="F204">SUMPRODUCT(1*('All Skus'!$C$2:$C$951=$E204),'All Skus'!$D$2:$D$951)</f>
        <v>5</v>
      </c>
      <c r="G204" s="12" t="str">
        <f>VLOOKUP(MID(E204,4,1),DATA!$F$2:$G$16,2,FALSE)</f>
        <v>22"</v>
      </c>
      <c r="H204" s="12" t="str">
        <f>VLOOKUP(MID(E204,5,3),DATA!$H$2:$I$16,2,FALSE)</f>
        <v>10.5"</v>
      </c>
      <c r="I204" s="12" t="str">
        <f t="shared" ref="I204:I209" si="12">MID(E204,8,2)</f>
        <v>25</v>
      </c>
      <c r="J204" s="12" t="str">
        <f>VLOOKUP(MID(E204,10,3),DATA!$J$2:$L$16,2,FALSE)</f>
        <v>5x130</v>
      </c>
      <c r="K204" s="12">
        <f>VLOOKUP(MID(E204,10,3),DATA!$J$2:$L$16,3,FALSE)</f>
        <v>84.1</v>
      </c>
      <c r="L204" s="68" t="str">
        <f>VLOOKUP(MID(E204,3,1),DATA!$D$2:$E$16,2,FALSE)</f>
        <v>Low Offset</v>
      </c>
      <c r="N204" s="9" t="s">
        <v>2134</v>
      </c>
      <c r="O204" s="60" t="str">
        <f>VLOOKUP(MID(P204,1,2),DATA!$B$2:$C$10,2,FALSE)</f>
        <v>FF10</v>
      </c>
      <c r="P204" s="66" t="s">
        <v>1312</v>
      </c>
      <c r="Q204" s="18" cm="1">
        <f t="array" ref="Q204">SUMPRODUCT(1*('All Skus'!$C$2:$C$951=$P204),'All Skus'!$D$2:$D$951)</f>
        <v>5</v>
      </c>
      <c r="R204" s="12" t="str">
        <f>VLOOKUP(MID(P204,4,1),DATA!$F$2:$G$16,2,FALSE)</f>
        <v>22"</v>
      </c>
      <c r="S204" s="12" t="str">
        <f>VLOOKUP(MID(P204,5,3),DATA!$H$2:$I$16,2,FALSE)</f>
        <v>10.5"</v>
      </c>
      <c r="T204" s="12" t="str">
        <f t="shared" ref="T204:T209" si="13">MID(P204,8,2)</f>
        <v>25</v>
      </c>
      <c r="U204" s="12" t="str">
        <f>VLOOKUP(MID(P204,10,3),DATA!$J$2:$L$16,2,FALSE)</f>
        <v>5x130</v>
      </c>
      <c r="V204" s="12">
        <f>VLOOKUP(MID(P204,10,3),DATA!$J$2:$L$16,3,FALSE)</f>
        <v>84.1</v>
      </c>
      <c r="W204" s="68" t="str">
        <f>VLOOKUP(MID(P204,3,1),DATA!$D$2:$E$16,2,FALSE)</f>
        <v>Low Offset</v>
      </c>
      <c r="Y204" s="9" t="s">
        <v>2134</v>
      </c>
    </row>
    <row r="205" spans="1:28" x14ac:dyDescent="0.25">
      <c r="A205" s="31" t="s">
        <v>2120</v>
      </c>
      <c r="B205" s="31" t="s">
        <v>1843</v>
      </c>
      <c r="C205" s="59" t="str">
        <f>VLOOKUP(MID(E205,1,2),DATA!$B$2:$C$10,2,FALSE)</f>
        <v>FF10</v>
      </c>
      <c r="D205" s="68" t="str">
        <f>VLOOKUP(MID(E205,13,2),DATA!$M$2:$N$16,2,FALSE)</f>
        <v>Raw</v>
      </c>
      <c r="E205" s="66" t="s">
        <v>1314</v>
      </c>
      <c r="F205" s="18" cm="1">
        <f t="array" ref="F205">SUMPRODUCT(1*('All Skus'!$C$2:$C$951=$E205),'All Skus'!$D$2:$D$951)</f>
        <v>13</v>
      </c>
      <c r="G205" s="12" t="str">
        <f>VLOOKUP(MID(E205,4,1),DATA!$F$2:$G$16,2,FALSE)</f>
        <v>22"</v>
      </c>
      <c r="H205" s="12" t="str">
        <f>VLOOKUP(MID(E205,5,3),DATA!$H$2:$I$16,2,FALSE)</f>
        <v>10.5"</v>
      </c>
      <c r="I205" s="12" t="str">
        <f t="shared" si="12"/>
        <v>25</v>
      </c>
      <c r="J205" s="12" t="str">
        <f>VLOOKUP(MID(E205,10,3),DATA!$J$2:$L$16,2,FALSE)</f>
        <v>5x130</v>
      </c>
      <c r="K205" s="12">
        <f>VLOOKUP(MID(E205,10,3),DATA!$J$2:$L$16,3,FALSE)</f>
        <v>84.1</v>
      </c>
      <c r="L205" s="68" t="str">
        <f>VLOOKUP(MID(E205,3,1),DATA!$D$2:$E$16,2,FALSE)</f>
        <v>Low Offset</v>
      </c>
      <c r="N205" s="9" t="s">
        <v>2134</v>
      </c>
      <c r="O205" s="60" t="str">
        <f>VLOOKUP(MID(P205,1,2),DATA!$B$2:$C$10,2,FALSE)</f>
        <v>FF10</v>
      </c>
      <c r="P205" s="66" t="s">
        <v>1314</v>
      </c>
      <c r="Q205" s="18" cm="1">
        <f t="array" ref="Q205">SUMPRODUCT(1*('All Skus'!$C$2:$C$951=$P205),'All Skus'!$D$2:$D$951)</f>
        <v>13</v>
      </c>
      <c r="R205" s="12" t="str">
        <f>VLOOKUP(MID(P205,4,1),DATA!$F$2:$G$16,2,FALSE)</f>
        <v>22"</v>
      </c>
      <c r="S205" s="12" t="str">
        <f>VLOOKUP(MID(P205,5,3),DATA!$H$2:$I$16,2,FALSE)</f>
        <v>10.5"</v>
      </c>
      <c r="T205" s="12" t="str">
        <f t="shared" si="13"/>
        <v>25</v>
      </c>
      <c r="U205" s="12" t="str">
        <f>VLOOKUP(MID(P205,10,3),DATA!$J$2:$L$16,2,FALSE)</f>
        <v>5x130</v>
      </c>
      <c r="V205" s="12">
        <f>VLOOKUP(MID(P205,10,3),DATA!$J$2:$L$16,3,FALSE)</f>
        <v>84.1</v>
      </c>
      <c r="W205" s="68" t="str">
        <f>VLOOKUP(MID(P205,3,1),DATA!$D$2:$E$16,2,FALSE)</f>
        <v>Low Offset</v>
      </c>
      <c r="Y205" s="9" t="s">
        <v>2134</v>
      </c>
    </row>
    <row r="206" spans="1:28" x14ac:dyDescent="0.25">
      <c r="A206" s="31" t="s">
        <v>2120</v>
      </c>
      <c r="B206" s="31" t="s">
        <v>1843</v>
      </c>
      <c r="C206" s="59" t="str">
        <f>VLOOKUP(MID(E206,1,2),DATA!$B$2:$C$10,2,FALSE)</f>
        <v>FF10</v>
      </c>
      <c r="D206" s="68" t="str">
        <f>VLOOKUP(MID(E206,13,2),DATA!$M$2:$N$16,2,FALSE)</f>
        <v>Tarmac</v>
      </c>
      <c r="E206" s="66" t="s">
        <v>1316</v>
      </c>
      <c r="F206" s="18" cm="1">
        <f t="array" ref="F206">SUMPRODUCT(1*('All Skus'!$C$2:$C$951=$E206),'All Skus'!$D$2:$D$951)</f>
        <v>2</v>
      </c>
      <c r="G206" s="12" t="str">
        <f>VLOOKUP(MID(E206,4,1),DATA!$F$2:$G$16,2,FALSE)</f>
        <v>22"</v>
      </c>
      <c r="H206" s="12" t="str">
        <f>VLOOKUP(MID(E206,5,3),DATA!$H$2:$I$16,2,FALSE)</f>
        <v>10.5"</v>
      </c>
      <c r="I206" s="12" t="str">
        <f t="shared" si="12"/>
        <v>25</v>
      </c>
      <c r="J206" s="12" t="str">
        <f>VLOOKUP(MID(E206,10,3),DATA!$J$2:$L$16,2,FALSE)</f>
        <v>5x130</v>
      </c>
      <c r="K206" s="12">
        <f>VLOOKUP(MID(E206,10,3),DATA!$J$2:$L$16,3,FALSE)</f>
        <v>84.1</v>
      </c>
      <c r="L206" s="68" t="str">
        <f>VLOOKUP(MID(E206,3,1),DATA!$D$2:$E$16,2,FALSE)</f>
        <v>Low Offset</v>
      </c>
      <c r="N206" s="9" t="s">
        <v>2134</v>
      </c>
      <c r="O206" s="60" t="str">
        <f>VLOOKUP(MID(P206,1,2),DATA!$B$2:$C$10,2,FALSE)</f>
        <v>FF10</v>
      </c>
      <c r="P206" s="66" t="s">
        <v>1316</v>
      </c>
      <c r="Q206" s="18" cm="1">
        <f t="array" ref="Q206">SUMPRODUCT(1*('All Skus'!$C$2:$C$951=$P206),'All Skus'!$D$2:$D$951)</f>
        <v>2</v>
      </c>
      <c r="R206" s="12" t="str">
        <f>VLOOKUP(MID(P206,4,1),DATA!$F$2:$G$16,2,FALSE)</f>
        <v>22"</v>
      </c>
      <c r="S206" s="12" t="str">
        <f>VLOOKUP(MID(P206,5,3),DATA!$H$2:$I$16,2,FALSE)</f>
        <v>10.5"</v>
      </c>
      <c r="T206" s="12" t="str">
        <f t="shared" si="13"/>
        <v>25</v>
      </c>
      <c r="U206" s="12" t="str">
        <f>VLOOKUP(MID(P206,10,3),DATA!$J$2:$L$16,2,FALSE)</f>
        <v>5x130</v>
      </c>
      <c r="V206" s="12">
        <f>VLOOKUP(MID(P206,10,3),DATA!$J$2:$L$16,3,FALSE)</f>
        <v>84.1</v>
      </c>
      <c r="W206" s="68" t="str">
        <f>VLOOKUP(MID(P206,3,1),DATA!$D$2:$E$16,2,FALSE)</f>
        <v>Low Offset</v>
      </c>
      <c r="Y206" s="9" t="s">
        <v>2134</v>
      </c>
    </row>
    <row r="207" spans="1:28" x14ac:dyDescent="0.25">
      <c r="A207" s="31" t="s">
        <v>2120</v>
      </c>
      <c r="B207" s="31" t="s">
        <v>1843</v>
      </c>
      <c r="C207" s="59" t="str">
        <f>VLOOKUP(MID(E207,1,2),DATA!$B$2:$C$10,2,FALSE)</f>
        <v>FF11</v>
      </c>
      <c r="D207" s="68" t="str">
        <f>VLOOKUP(MID(E207,13,2),DATA!$M$2:$N$16,2,FALSE)</f>
        <v>Liquid Metal</v>
      </c>
      <c r="E207" s="66" t="s">
        <v>1432</v>
      </c>
      <c r="F207" s="18" cm="1">
        <f t="array" ref="F207">SUMPRODUCT(1*('All Skus'!$C$2:$C$951=$E207),'All Skus'!$D$2:$D$951)</f>
        <v>30</v>
      </c>
      <c r="G207" s="12" t="str">
        <f>VLOOKUP(MID(E207,4,1),DATA!$F$2:$G$16,2,FALSE)</f>
        <v>22"</v>
      </c>
      <c r="H207" s="12" t="str">
        <f>VLOOKUP(MID(E207,5,3),DATA!$H$2:$I$16,2,FALSE)</f>
        <v>10.5"</v>
      </c>
      <c r="I207" s="12" t="str">
        <f t="shared" si="12"/>
        <v>25</v>
      </c>
      <c r="J207" s="12" t="str">
        <f>VLOOKUP(MID(E207,10,3),DATA!$J$2:$L$16,2,FALSE)</f>
        <v>5x130</v>
      </c>
      <c r="K207" s="12">
        <f>VLOOKUP(MID(E207,10,3),DATA!$J$2:$L$16,3,FALSE)</f>
        <v>84.1</v>
      </c>
      <c r="L207" s="68" t="str">
        <f>VLOOKUP(MID(E207,3,1),DATA!$D$2:$E$16,2,FALSE)</f>
        <v>Low Offset</v>
      </c>
      <c r="N207" s="9" t="s">
        <v>2134</v>
      </c>
      <c r="O207" s="60" t="str">
        <f>VLOOKUP(MID(P207,1,2),DATA!$B$2:$C$10,2,FALSE)</f>
        <v>FF11</v>
      </c>
      <c r="P207" s="66" t="s">
        <v>1432</v>
      </c>
      <c r="Q207" s="18" cm="1">
        <f t="array" ref="Q207">SUMPRODUCT(1*('All Skus'!$C$2:$C$951=$P207),'All Skus'!$D$2:$D$951)</f>
        <v>30</v>
      </c>
      <c r="R207" s="12" t="str">
        <f>VLOOKUP(MID(P207,4,1),DATA!$F$2:$G$16,2,FALSE)</f>
        <v>22"</v>
      </c>
      <c r="S207" s="12" t="str">
        <f>VLOOKUP(MID(P207,5,3),DATA!$H$2:$I$16,2,FALSE)</f>
        <v>10.5"</v>
      </c>
      <c r="T207" s="12" t="str">
        <f t="shared" si="13"/>
        <v>25</v>
      </c>
      <c r="U207" s="12" t="str">
        <f>VLOOKUP(MID(P207,10,3),DATA!$J$2:$L$16,2,FALSE)</f>
        <v>5x130</v>
      </c>
      <c r="V207" s="12">
        <f>VLOOKUP(MID(P207,10,3),DATA!$J$2:$L$16,3,FALSE)</f>
        <v>84.1</v>
      </c>
      <c r="W207" s="68" t="str">
        <f>VLOOKUP(MID(P207,3,1),DATA!$D$2:$E$16,2,FALSE)</f>
        <v>Low Offset</v>
      </c>
      <c r="Y207" s="9" t="s">
        <v>2134</v>
      </c>
    </row>
    <row r="208" spans="1:28" x14ac:dyDescent="0.25">
      <c r="A208" s="31" t="s">
        <v>2120</v>
      </c>
      <c r="B208" s="31" t="s">
        <v>1843</v>
      </c>
      <c r="C208" s="59" t="str">
        <f>VLOOKUP(MID(E208,1,2),DATA!$B$2:$C$10,2,FALSE)</f>
        <v>FF11</v>
      </c>
      <c r="D208" s="68" t="str">
        <f>VLOOKUP(MID(E208,13,2),DATA!$M$2:$N$16,2,FALSE)</f>
        <v>Raw</v>
      </c>
      <c r="E208" s="66" t="s">
        <v>1434</v>
      </c>
      <c r="F208" s="18" cm="1">
        <f t="array" ref="F208">SUMPRODUCT(1*('All Skus'!$C$2:$C$951=$E208),'All Skus'!$D$2:$D$951)</f>
        <v>12</v>
      </c>
      <c r="G208" s="12" t="str">
        <f>VLOOKUP(MID(E208,4,1),DATA!$F$2:$G$16,2,FALSE)</f>
        <v>22"</v>
      </c>
      <c r="H208" s="12" t="str">
        <f>VLOOKUP(MID(E208,5,3),DATA!$H$2:$I$16,2,FALSE)</f>
        <v>10.5"</v>
      </c>
      <c r="I208" s="12" t="str">
        <f t="shared" si="12"/>
        <v>25</v>
      </c>
      <c r="J208" s="12" t="str">
        <f>VLOOKUP(MID(E208,10,3),DATA!$J$2:$L$16,2,FALSE)</f>
        <v>5x130</v>
      </c>
      <c r="K208" s="12">
        <f>VLOOKUP(MID(E208,10,3),DATA!$J$2:$L$16,3,FALSE)</f>
        <v>84.1</v>
      </c>
      <c r="L208" s="68" t="str">
        <f>VLOOKUP(MID(E208,3,1),DATA!$D$2:$E$16,2,FALSE)</f>
        <v>Low Offset</v>
      </c>
      <c r="N208" s="9" t="s">
        <v>2134</v>
      </c>
      <c r="O208" s="60" t="str">
        <f>VLOOKUP(MID(P208,1,2),DATA!$B$2:$C$10,2,FALSE)</f>
        <v>FF11</v>
      </c>
      <c r="P208" s="66" t="s">
        <v>1434</v>
      </c>
      <c r="Q208" s="18" cm="1">
        <f t="array" ref="Q208">SUMPRODUCT(1*('All Skus'!$C$2:$C$951=$P208),'All Skus'!$D$2:$D$951)</f>
        <v>12</v>
      </c>
      <c r="R208" s="12" t="str">
        <f>VLOOKUP(MID(P208,4,1),DATA!$F$2:$G$16,2,FALSE)</f>
        <v>22"</v>
      </c>
      <c r="S208" s="12" t="str">
        <f>VLOOKUP(MID(P208,5,3),DATA!$H$2:$I$16,2,FALSE)</f>
        <v>10.5"</v>
      </c>
      <c r="T208" s="12" t="str">
        <f t="shared" si="13"/>
        <v>25</v>
      </c>
      <c r="U208" s="12" t="str">
        <f>VLOOKUP(MID(P208,10,3),DATA!$J$2:$L$16,2,FALSE)</f>
        <v>5x130</v>
      </c>
      <c r="V208" s="12">
        <f>VLOOKUP(MID(P208,10,3),DATA!$J$2:$L$16,3,FALSE)</f>
        <v>84.1</v>
      </c>
      <c r="W208" s="68" t="str">
        <f>VLOOKUP(MID(P208,3,1),DATA!$D$2:$E$16,2,FALSE)</f>
        <v>Low Offset</v>
      </c>
      <c r="Y208" s="9" t="s">
        <v>2134</v>
      </c>
    </row>
    <row r="209" spans="1:25" x14ac:dyDescent="0.25">
      <c r="A209" s="31" t="s">
        <v>2120</v>
      </c>
      <c r="B209" s="31" t="s">
        <v>1843</v>
      </c>
      <c r="C209" s="59" t="str">
        <f>VLOOKUP(MID(E209,1,2),DATA!$B$2:$C$10,2,FALSE)</f>
        <v>FF11</v>
      </c>
      <c r="D209" s="68" t="str">
        <f>VLOOKUP(MID(E209,13,2),DATA!$M$2:$N$16,2,FALSE)</f>
        <v>Tarmac</v>
      </c>
      <c r="E209" s="66" t="s">
        <v>1436</v>
      </c>
      <c r="F209" s="18" cm="1">
        <f t="array" ref="F209">SUMPRODUCT(1*('All Skus'!$C$2:$C$951=$E209),'All Skus'!$D$2:$D$951)</f>
        <v>35</v>
      </c>
      <c r="G209" s="12" t="str">
        <f>VLOOKUP(MID(E209,4,1),DATA!$F$2:$G$16,2,FALSE)</f>
        <v>22"</v>
      </c>
      <c r="H209" s="12" t="str">
        <f>VLOOKUP(MID(E209,5,3),DATA!$H$2:$I$16,2,FALSE)</f>
        <v>10.5"</v>
      </c>
      <c r="I209" s="12" t="str">
        <f t="shared" si="12"/>
        <v>25</v>
      </c>
      <c r="J209" s="12" t="str">
        <f>VLOOKUP(MID(E209,10,3),DATA!$J$2:$L$16,2,FALSE)</f>
        <v>5x130</v>
      </c>
      <c r="K209" s="12">
        <f>VLOOKUP(MID(E209,10,3),DATA!$J$2:$L$16,3,FALSE)</f>
        <v>84.1</v>
      </c>
      <c r="L209" s="68" t="str">
        <f>VLOOKUP(MID(E209,3,1),DATA!$D$2:$E$16,2,FALSE)</f>
        <v>Low Offset</v>
      </c>
      <c r="N209" s="9" t="s">
        <v>2134</v>
      </c>
      <c r="O209" s="60" t="str">
        <f>VLOOKUP(MID(P209,1,2),DATA!$B$2:$C$10,2,FALSE)</f>
        <v>FF11</v>
      </c>
      <c r="P209" s="66" t="s">
        <v>1436</v>
      </c>
      <c r="Q209" s="18" cm="1">
        <f t="array" ref="Q209">SUMPRODUCT(1*('All Skus'!$C$2:$C$951=$P209),'All Skus'!$D$2:$D$951)</f>
        <v>35</v>
      </c>
      <c r="R209" s="12" t="str">
        <f>VLOOKUP(MID(P209,4,1),DATA!$F$2:$G$16,2,FALSE)</f>
        <v>22"</v>
      </c>
      <c r="S209" s="12" t="str">
        <f>VLOOKUP(MID(P209,5,3),DATA!$H$2:$I$16,2,FALSE)</f>
        <v>10.5"</v>
      </c>
      <c r="T209" s="12" t="str">
        <f t="shared" si="13"/>
        <v>25</v>
      </c>
      <c r="U209" s="12" t="str">
        <f>VLOOKUP(MID(P209,10,3),DATA!$J$2:$L$16,2,FALSE)</f>
        <v>5x130</v>
      </c>
      <c r="V209" s="12">
        <f>VLOOKUP(MID(P209,10,3),DATA!$J$2:$L$16,3,FALSE)</f>
        <v>84.1</v>
      </c>
      <c r="W209" s="68" t="str">
        <f>VLOOKUP(MID(P209,3,1),DATA!$D$2:$E$16,2,FALSE)</f>
        <v>Low Offset</v>
      </c>
      <c r="Y209" s="9" t="s">
        <v>2134</v>
      </c>
    </row>
    <row r="210" spans="1:25" x14ac:dyDescent="0.25">
      <c r="A210" s="92" t="s">
        <v>2514</v>
      </c>
      <c r="B210" s="31" t="s">
        <v>1843</v>
      </c>
      <c r="C210" s="59" t="str">
        <f>VLOOKUP(MID(E210,1,2),DATA!$B$2:$C$10,2,FALSE)</f>
        <v>FF10</v>
      </c>
      <c r="D210" s="68" t="str">
        <f>VLOOKUP(MID(E210,13,2),DATA!$M$2:$N$16,2,FALSE)</f>
        <v>Liquid Metal</v>
      </c>
      <c r="E210" s="66" t="s">
        <v>2191</v>
      </c>
      <c r="F210" s="18" cm="1">
        <f t="array" ref="F210">SUMPRODUCT(1*('All Skus'!$C$2:$C$951=$E210),'All Skus'!$D$2:$D$951)</f>
        <v>0</v>
      </c>
      <c r="G210" s="12" t="str">
        <f>VLOOKUP(MID(E210,4,1),DATA!$F$2:$G$16,2,FALSE)</f>
        <v>22"</v>
      </c>
      <c r="H210" s="12" t="str">
        <f>VLOOKUP(MID(E210,5,3),DATA!$H$2:$I$16,2,FALSE)</f>
        <v>10.5"</v>
      </c>
      <c r="I210" s="12" t="str">
        <f t="shared" ref="I210:I215" si="14">MID(E210,8,2)</f>
        <v>25</v>
      </c>
      <c r="J210" s="12" t="str">
        <f>VLOOKUP(MID(E210,10,3),DATA!$J$2:$L$16,2,FALSE)</f>
        <v>5x130</v>
      </c>
      <c r="K210" s="12">
        <f>VLOOKUP(MID(E210,10,3),DATA!$J$2:$L$16,3,FALSE)</f>
        <v>84.1</v>
      </c>
      <c r="L210" s="68" t="str">
        <f>VLOOKUP(MID(E210,3,1),DATA!$D$2:$E$16,2,FALSE)</f>
        <v>Medium Offset</v>
      </c>
      <c r="N210" s="9" t="s">
        <v>2134</v>
      </c>
      <c r="O210" s="60" t="str">
        <f>VLOOKUP(MID(P210,1,2),DATA!$B$2:$C$10,2,FALSE)</f>
        <v>FF10</v>
      </c>
      <c r="P210" s="66" t="s">
        <v>2191</v>
      </c>
      <c r="Q210" s="18" cm="1">
        <f t="array" ref="Q210">SUMPRODUCT(1*('All Skus'!$C$2:$C$951=$P210),'All Skus'!$D$2:$D$951)</f>
        <v>0</v>
      </c>
      <c r="R210" s="12" t="str">
        <f>VLOOKUP(MID(P210,4,1),DATA!$F$2:$G$16,2,FALSE)</f>
        <v>22"</v>
      </c>
      <c r="S210" s="12" t="str">
        <f>VLOOKUP(MID(P210,5,3),DATA!$H$2:$I$16,2,FALSE)</f>
        <v>10.5"</v>
      </c>
      <c r="T210" s="12" t="str">
        <f t="shared" ref="T210:T215" si="15">MID(P210,8,2)</f>
        <v>25</v>
      </c>
      <c r="U210" s="12" t="str">
        <f>VLOOKUP(MID(P210,10,3),DATA!$J$2:$L$16,2,FALSE)</f>
        <v>5x130</v>
      </c>
      <c r="V210" s="12">
        <f>VLOOKUP(MID(P210,10,3),DATA!$J$2:$L$16,3,FALSE)</f>
        <v>84.1</v>
      </c>
      <c r="W210" s="68" t="str">
        <f>VLOOKUP(MID(P210,3,1),DATA!$D$2:$E$16,2,FALSE)</f>
        <v>Medium Offset</v>
      </c>
      <c r="Y210" s="9" t="s">
        <v>2134</v>
      </c>
    </row>
    <row r="211" spans="1:25" x14ac:dyDescent="0.25">
      <c r="A211" s="92" t="s">
        <v>2514</v>
      </c>
      <c r="B211" s="31" t="s">
        <v>1843</v>
      </c>
      <c r="C211" s="59" t="str">
        <f>VLOOKUP(MID(E211,1,2),DATA!$B$2:$C$10,2,FALSE)</f>
        <v>FF10</v>
      </c>
      <c r="D211" s="68" t="str">
        <f>VLOOKUP(MID(E211,13,2),DATA!$M$2:$N$16,2,FALSE)</f>
        <v>Raw</v>
      </c>
      <c r="E211" s="66" t="s">
        <v>2193</v>
      </c>
      <c r="F211" s="18" cm="1">
        <f t="array" ref="F211">SUMPRODUCT(1*('All Skus'!$C$2:$C$951=$E211),'All Skus'!$D$2:$D$951)</f>
        <v>4</v>
      </c>
      <c r="G211" s="12" t="str">
        <f>VLOOKUP(MID(E211,4,1),DATA!$F$2:$G$16,2,FALSE)</f>
        <v>22"</v>
      </c>
      <c r="H211" s="12" t="str">
        <f>VLOOKUP(MID(E211,5,3),DATA!$H$2:$I$16,2,FALSE)</f>
        <v>10.5"</v>
      </c>
      <c r="I211" s="12" t="str">
        <f t="shared" si="14"/>
        <v>25</v>
      </c>
      <c r="J211" s="12" t="str">
        <f>VLOOKUP(MID(E211,10,3),DATA!$J$2:$L$16,2,FALSE)</f>
        <v>5x130</v>
      </c>
      <c r="K211" s="12">
        <f>VLOOKUP(MID(E211,10,3),DATA!$J$2:$L$16,3,FALSE)</f>
        <v>84.1</v>
      </c>
      <c r="L211" s="68" t="str">
        <f>VLOOKUP(MID(E211,3,1),DATA!$D$2:$E$16,2,FALSE)</f>
        <v>Medium Offset</v>
      </c>
      <c r="N211" s="9" t="s">
        <v>2134</v>
      </c>
      <c r="O211" s="60" t="str">
        <f>VLOOKUP(MID(P211,1,2),DATA!$B$2:$C$10,2,FALSE)</f>
        <v>FF10</v>
      </c>
      <c r="P211" s="66" t="s">
        <v>2193</v>
      </c>
      <c r="Q211" s="18" cm="1">
        <f t="array" ref="Q211">SUMPRODUCT(1*('All Skus'!$C$2:$C$951=$P211),'All Skus'!$D$2:$D$951)</f>
        <v>4</v>
      </c>
      <c r="R211" s="12" t="str">
        <f>VLOOKUP(MID(P211,4,1),DATA!$F$2:$G$16,2,FALSE)</f>
        <v>22"</v>
      </c>
      <c r="S211" s="12" t="str">
        <f>VLOOKUP(MID(P211,5,3),DATA!$H$2:$I$16,2,FALSE)</f>
        <v>10.5"</v>
      </c>
      <c r="T211" s="12" t="str">
        <f t="shared" si="15"/>
        <v>25</v>
      </c>
      <c r="U211" s="12" t="str">
        <f>VLOOKUP(MID(P211,10,3),DATA!$J$2:$L$16,2,FALSE)</f>
        <v>5x130</v>
      </c>
      <c r="V211" s="12">
        <f>VLOOKUP(MID(P211,10,3),DATA!$J$2:$L$16,3,FALSE)</f>
        <v>84.1</v>
      </c>
      <c r="W211" s="68" t="str">
        <f>VLOOKUP(MID(P211,3,1),DATA!$D$2:$E$16,2,FALSE)</f>
        <v>Medium Offset</v>
      </c>
      <c r="Y211" s="9" t="s">
        <v>2134</v>
      </c>
    </row>
    <row r="212" spans="1:25" x14ac:dyDescent="0.25">
      <c r="A212" s="92" t="s">
        <v>2514</v>
      </c>
      <c r="B212" s="31" t="s">
        <v>1843</v>
      </c>
      <c r="C212" s="59" t="str">
        <f>VLOOKUP(MID(E212,1,2),DATA!$B$2:$C$10,2,FALSE)</f>
        <v>FF10</v>
      </c>
      <c r="D212" s="68" t="str">
        <f>VLOOKUP(MID(E212,13,2),DATA!$M$2:$N$16,2,FALSE)</f>
        <v>Tarmac</v>
      </c>
      <c r="E212" s="66" t="s">
        <v>2195</v>
      </c>
      <c r="F212" s="18" cm="1">
        <f t="array" ref="F212">SUMPRODUCT(1*('All Skus'!$C$2:$C$951=$E212),'All Skus'!$D$2:$D$951)</f>
        <v>-4</v>
      </c>
      <c r="G212" s="12" t="str">
        <f>VLOOKUP(MID(E212,4,1),DATA!$F$2:$G$16,2,FALSE)</f>
        <v>22"</v>
      </c>
      <c r="H212" s="12" t="str">
        <f>VLOOKUP(MID(E212,5,3),DATA!$H$2:$I$16,2,FALSE)</f>
        <v>10.5"</v>
      </c>
      <c r="I212" s="12" t="str">
        <f t="shared" si="14"/>
        <v>25</v>
      </c>
      <c r="J212" s="12" t="str">
        <f>VLOOKUP(MID(E212,10,3),DATA!$J$2:$L$16,2,FALSE)</f>
        <v>5x130</v>
      </c>
      <c r="K212" s="12">
        <f>VLOOKUP(MID(E212,10,3),DATA!$J$2:$L$16,3,FALSE)</f>
        <v>84.1</v>
      </c>
      <c r="L212" s="68" t="str">
        <f>VLOOKUP(MID(E212,3,1),DATA!$D$2:$E$16,2,FALSE)</f>
        <v>Medium Offset</v>
      </c>
      <c r="N212" s="9" t="s">
        <v>2134</v>
      </c>
      <c r="O212" s="60" t="str">
        <f>VLOOKUP(MID(P212,1,2),DATA!$B$2:$C$10,2,FALSE)</f>
        <v>FF10</v>
      </c>
      <c r="P212" s="66" t="s">
        <v>2195</v>
      </c>
      <c r="Q212" s="18" cm="1">
        <f t="array" ref="Q212">SUMPRODUCT(1*('All Skus'!$C$2:$C$951=$P212),'All Skus'!$D$2:$D$951)</f>
        <v>-4</v>
      </c>
      <c r="R212" s="12" t="str">
        <f>VLOOKUP(MID(P212,4,1),DATA!$F$2:$G$16,2,FALSE)</f>
        <v>22"</v>
      </c>
      <c r="S212" s="12" t="str">
        <f>VLOOKUP(MID(P212,5,3),DATA!$H$2:$I$16,2,FALSE)</f>
        <v>10.5"</v>
      </c>
      <c r="T212" s="12" t="str">
        <f t="shared" si="15"/>
        <v>25</v>
      </c>
      <c r="U212" s="12" t="str">
        <f>VLOOKUP(MID(P212,10,3),DATA!$J$2:$L$16,2,FALSE)</f>
        <v>5x130</v>
      </c>
      <c r="V212" s="12">
        <f>VLOOKUP(MID(P212,10,3),DATA!$J$2:$L$16,3,FALSE)</f>
        <v>84.1</v>
      </c>
      <c r="W212" s="68" t="str">
        <f>VLOOKUP(MID(P212,3,1),DATA!$D$2:$E$16,2,FALSE)</f>
        <v>Medium Offset</v>
      </c>
      <c r="Y212" s="9" t="s">
        <v>2134</v>
      </c>
    </row>
    <row r="213" spans="1:25" x14ac:dyDescent="0.25">
      <c r="A213" s="92" t="s">
        <v>2514</v>
      </c>
      <c r="B213" s="31" t="s">
        <v>1843</v>
      </c>
      <c r="C213" s="59" t="str">
        <f>VLOOKUP(MID(E213,1,2),DATA!$B$2:$C$10,2,FALSE)</f>
        <v>FF11</v>
      </c>
      <c r="D213" s="68" t="str">
        <f>VLOOKUP(MID(E213,13,2),DATA!$M$2:$N$16,2,FALSE)</f>
        <v>Liquid Metal</v>
      </c>
      <c r="E213" s="66" t="s">
        <v>2222</v>
      </c>
      <c r="F213" s="18" cm="1">
        <f t="array" ref="F213">SUMPRODUCT(1*('All Skus'!$C$2:$C$951=$E213),'All Skus'!$D$2:$D$951)</f>
        <v>6</v>
      </c>
      <c r="G213" s="12" t="str">
        <f>VLOOKUP(MID(E213,4,1),DATA!$F$2:$G$16,2,FALSE)</f>
        <v>22"</v>
      </c>
      <c r="H213" s="12" t="str">
        <f>VLOOKUP(MID(E213,5,3),DATA!$H$2:$I$16,2,FALSE)</f>
        <v>10.5"</v>
      </c>
      <c r="I213" s="12" t="str">
        <f t="shared" si="14"/>
        <v>25</v>
      </c>
      <c r="J213" s="12" t="str">
        <f>VLOOKUP(MID(E213,10,3),DATA!$J$2:$L$16,2,FALSE)</f>
        <v>5x130</v>
      </c>
      <c r="K213" s="12">
        <f>VLOOKUP(MID(E213,10,3),DATA!$J$2:$L$16,3,FALSE)</f>
        <v>84.1</v>
      </c>
      <c r="L213" s="68" t="str">
        <f>VLOOKUP(MID(E213,3,1),DATA!$D$2:$E$16,2,FALSE)</f>
        <v>Medium Offset</v>
      </c>
      <c r="N213" s="9" t="s">
        <v>2134</v>
      </c>
      <c r="O213" s="60" t="str">
        <f>VLOOKUP(MID(P213,1,2),DATA!$B$2:$C$10,2,FALSE)</f>
        <v>FF11</v>
      </c>
      <c r="P213" s="66" t="s">
        <v>2222</v>
      </c>
      <c r="Q213" s="18" cm="1">
        <f t="array" ref="Q213">SUMPRODUCT(1*('All Skus'!$C$2:$C$951=$P213),'All Skus'!$D$2:$D$951)</f>
        <v>6</v>
      </c>
      <c r="R213" s="12" t="str">
        <f>VLOOKUP(MID(P213,4,1),DATA!$F$2:$G$16,2,FALSE)</f>
        <v>22"</v>
      </c>
      <c r="S213" s="12" t="str">
        <f>VLOOKUP(MID(P213,5,3),DATA!$H$2:$I$16,2,FALSE)</f>
        <v>10.5"</v>
      </c>
      <c r="T213" s="12" t="str">
        <f t="shared" si="15"/>
        <v>25</v>
      </c>
      <c r="U213" s="12" t="str">
        <f>VLOOKUP(MID(P213,10,3),DATA!$J$2:$L$16,2,FALSE)</f>
        <v>5x130</v>
      </c>
      <c r="V213" s="12">
        <f>VLOOKUP(MID(P213,10,3),DATA!$J$2:$L$16,3,FALSE)</f>
        <v>84.1</v>
      </c>
      <c r="W213" s="68" t="str">
        <f>VLOOKUP(MID(P213,3,1),DATA!$D$2:$E$16,2,FALSE)</f>
        <v>Medium Offset</v>
      </c>
      <c r="Y213" s="9" t="s">
        <v>2134</v>
      </c>
    </row>
    <row r="214" spans="1:25" x14ac:dyDescent="0.25">
      <c r="A214" s="92" t="s">
        <v>2514</v>
      </c>
      <c r="B214" s="31" t="s">
        <v>1843</v>
      </c>
      <c r="C214" s="59" t="str">
        <f>VLOOKUP(MID(E214,1,2),DATA!$B$2:$C$10,2,FALSE)</f>
        <v>FF11</v>
      </c>
      <c r="D214" s="68" t="str">
        <f>VLOOKUP(MID(E214,13,2),DATA!$M$2:$N$16,2,FALSE)</f>
        <v>Raw</v>
      </c>
      <c r="E214" s="66" t="s">
        <v>2224</v>
      </c>
      <c r="F214" s="18" cm="1">
        <f t="array" ref="F214">SUMPRODUCT(1*('All Skus'!$C$2:$C$951=$E214),'All Skus'!$D$2:$D$951)</f>
        <v>14</v>
      </c>
      <c r="G214" s="12" t="str">
        <f>VLOOKUP(MID(E214,4,1),DATA!$F$2:$G$16,2,FALSE)</f>
        <v>22"</v>
      </c>
      <c r="H214" s="12" t="str">
        <f>VLOOKUP(MID(E214,5,3),DATA!$H$2:$I$16,2,FALSE)</f>
        <v>10.5"</v>
      </c>
      <c r="I214" s="12" t="str">
        <f t="shared" si="14"/>
        <v>25</v>
      </c>
      <c r="J214" s="12" t="str">
        <f>VLOOKUP(MID(E214,10,3),DATA!$J$2:$L$16,2,FALSE)</f>
        <v>5x130</v>
      </c>
      <c r="K214" s="12">
        <f>VLOOKUP(MID(E214,10,3),DATA!$J$2:$L$16,3,FALSE)</f>
        <v>84.1</v>
      </c>
      <c r="L214" s="68" t="str">
        <f>VLOOKUP(MID(E214,3,1),DATA!$D$2:$E$16,2,FALSE)</f>
        <v>Medium Offset</v>
      </c>
      <c r="N214" s="9" t="s">
        <v>2134</v>
      </c>
      <c r="O214" s="60" t="str">
        <f>VLOOKUP(MID(P214,1,2),DATA!$B$2:$C$10,2,FALSE)</f>
        <v>FF11</v>
      </c>
      <c r="P214" s="66" t="s">
        <v>2224</v>
      </c>
      <c r="Q214" s="18" cm="1">
        <f t="array" ref="Q214">SUMPRODUCT(1*('All Skus'!$C$2:$C$951=$P214),'All Skus'!$D$2:$D$951)</f>
        <v>14</v>
      </c>
      <c r="R214" s="12" t="str">
        <f>VLOOKUP(MID(P214,4,1),DATA!$F$2:$G$16,2,FALSE)</f>
        <v>22"</v>
      </c>
      <c r="S214" s="12" t="str">
        <f>VLOOKUP(MID(P214,5,3),DATA!$H$2:$I$16,2,FALSE)</f>
        <v>10.5"</v>
      </c>
      <c r="T214" s="12" t="str">
        <f t="shared" si="15"/>
        <v>25</v>
      </c>
      <c r="U214" s="12" t="str">
        <f>VLOOKUP(MID(P214,10,3),DATA!$J$2:$L$16,2,FALSE)</f>
        <v>5x130</v>
      </c>
      <c r="V214" s="12">
        <f>VLOOKUP(MID(P214,10,3),DATA!$J$2:$L$16,3,FALSE)</f>
        <v>84.1</v>
      </c>
      <c r="W214" s="68" t="str">
        <f>VLOOKUP(MID(P214,3,1),DATA!$D$2:$E$16,2,FALSE)</f>
        <v>Medium Offset</v>
      </c>
      <c r="Y214" s="9" t="s">
        <v>2134</v>
      </c>
    </row>
    <row r="215" spans="1:25" x14ac:dyDescent="0.25">
      <c r="A215" s="92" t="s">
        <v>2514</v>
      </c>
      <c r="B215" s="31" t="s">
        <v>1843</v>
      </c>
      <c r="C215" s="59" t="str">
        <f>VLOOKUP(MID(E215,1,2),DATA!$B$2:$C$10,2,FALSE)</f>
        <v>FF11</v>
      </c>
      <c r="D215" s="68" t="str">
        <f>VLOOKUP(MID(E215,13,2),DATA!$M$2:$N$16,2,FALSE)</f>
        <v>Tarmac</v>
      </c>
      <c r="E215" s="66" t="s">
        <v>2226</v>
      </c>
      <c r="F215" s="18" cm="1">
        <f t="array" ref="F215">SUMPRODUCT(1*('All Skus'!$C$2:$C$951=$E215),'All Skus'!$D$2:$D$951)</f>
        <v>16</v>
      </c>
      <c r="G215" s="12" t="str">
        <f>VLOOKUP(MID(E215,4,1),DATA!$F$2:$G$16,2,FALSE)</f>
        <v>22"</v>
      </c>
      <c r="H215" s="12" t="str">
        <f>VLOOKUP(MID(E215,5,3),DATA!$H$2:$I$16,2,FALSE)</f>
        <v>10.5"</v>
      </c>
      <c r="I215" s="12" t="str">
        <f t="shared" si="14"/>
        <v>25</v>
      </c>
      <c r="J215" s="12" t="str">
        <f>VLOOKUP(MID(E215,10,3),DATA!$J$2:$L$16,2,FALSE)</f>
        <v>5x130</v>
      </c>
      <c r="K215" s="12">
        <f>VLOOKUP(MID(E215,10,3),DATA!$J$2:$L$16,3,FALSE)</f>
        <v>84.1</v>
      </c>
      <c r="L215" s="68" t="str">
        <f>VLOOKUP(MID(E215,3,1),DATA!$D$2:$E$16,2,FALSE)</f>
        <v>Medium Offset</v>
      </c>
      <c r="N215" s="9" t="s">
        <v>2134</v>
      </c>
      <c r="O215" s="60" t="str">
        <f>VLOOKUP(MID(P215,1,2),DATA!$B$2:$C$10,2,FALSE)</f>
        <v>FF11</v>
      </c>
      <c r="P215" s="66" t="s">
        <v>2226</v>
      </c>
      <c r="Q215" s="18" cm="1">
        <f t="array" ref="Q215">SUMPRODUCT(1*('All Skus'!$C$2:$C$951=$P215),'All Skus'!$D$2:$D$951)</f>
        <v>16</v>
      </c>
      <c r="R215" s="12" t="str">
        <f>VLOOKUP(MID(P215,4,1),DATA!$F$2:$G$16,2,FALSE)</f>
        <v>22"</v>
      </c>
      <c r="S215" s="12" t="str">
        <f>VLOOKUP(MID(P215,5,3),DATA!$H$2:$I$16,2,FALSE)</f>
        <v>10.5"</v>
      </c>
      <c r="T215" s="12" t="str">
        <f t="shared" si="15"/>
        <v>25</v>
      </c>
      <c r="U215" s="12" t="str">
        <f>VLOOKUP(MID(P215,10,3),DATA!$J$2:$L$16,2,FALSE)</f>
        <v>5x130</v>
      </c>
      <c r="V215" s="12">
        <f>VLOOKUP(MID(P215,10,3),DATA!$J$2:$L$16,3,FALSE)</f>
        <v>84.1</v>
      </c>
      <c r="W215" s="68" t="str">
        <f>VLOOKUP(MID(P215,3,1),DATA!$D$2:$E$16,2,FALSE)</f>
        <v>Medium Offset</v>
      </c>
      <c r="Y215" s="9" t="s">
        <v>2134</v>
      </c>
    </row>
  </sheetData>
  <autoFilter ref="A1:AC215" xr:uid="{81583E9B-E089-408E-9353-5B70F55A9C74}"/>
  <phoneticPr fontId="2" type="noConversion"/>
  <conditionalFormatting sqref="F1:F1048576 Q1:Q1048576">
    <cfRule type="cellIs" dxfId="211" priority="53" operator="lessThan">
      <formula>2</formula>
    </cfRule>
  </conditionalFormatting>
  <conditionalFormatting sqref="E207:E209">
    <cfRule type="duplicateValues" dxfId="210" priority="31"/>
  </conditionalFormatting>
  <conditionalFormatting sqref="P207:P209">
    <cfRule type="duplicateValues" dxfId="209" priority="30"/>
  </conditionalFormatting>
  <conditionalFormatting sqref="E213:E215">
    <cfRule type="duplicateValues" dxfId="208" priority="23"/>
  </conditionalFormatting>
  <conditionalFormatting sqref="P213:P215">
    <cfRule type="duplicateValues" dxfId="207" priority="22"/>
  </conditionalFormatting>
  <conditionalFormatting sqref="E96:E97">
    <cfRule type="containsText" dxfId="206" priority="16" operator="containsText" text="yes">
      <formula>NOT(ISERROR(SEARCH("yes",E96)))</formula>
    </cfRule>
  </conditionalFormatting>
  <conditionalFormatting sqref="E94:E95">
    <cfRule type="containsText" dxfId="205" priority="19" operator="containsText" text="yes">
      <formula>NOT(ISERROR(SEARCH("yes",E94)))</formula>
    </cfRule>
  </conditionalFormatting>
  <conditionalFormatting sqref="E94:E95">
    <cfRule type="duplicateValues" dxfId="204" priority="20"/>
  </conditionalFormatting>
  <conditionalFormatting sqref="E94:E95">
    <cfRule type="duplicateValues" dxfId="203" priority="21"/>
  </conditionalFormatting>
  <conditionalFormatting sqref="E102">
    <cfRule type="containsText" dxfId="202" priority="1" operator="containsText" text="yes">
      <formula>NOT(ISERROR(SEARCH("yes",E102)))</formula>
    </cfRule>
  </conditionalFormatting>
  <conditionalFormatting sqref="E96:E97">
    <cfRule type="duplicateValues" dxfId="201" priority="17"/>
  </conditionalFormatting>
  <conditionalFormatting sqref="E96:E97">
    <cfRule type="duplicateValues" dxfId="200" priority="18"/>
  </conditionalFormatting>
  <conditionalFormatting sqref="E98">
    <cfRule type="containsText" dxfId="199" priority="13" operator="containsText" text="yes">
      <formula>NOT(ISERROR(SEARCH("yes",E98)))</formula>
    </cfRule>
  </conditionalFormatting>
  <conditionalFormatting sqref="E98">
    <cfRule type="duplicateValues" dxfId="198" priority="14"/>
  </conditionalFormatting>
  <conditionalFormatting sqref="E98">
    <cfRule type="duplicateValues" dxfId="197" priority="15"/>
  </conditionalFormatting>
  <conditionalFormatting sqref="E99">
    <cfRule type="containsText" dxfId="196" priority="10" operator="containsText" text="yes">
      <formula>NOT(ISERROR(SEARCH("yes",E99)))</formula>
    </cfRule>
  </conditionalFormatting>
  <conditionalFormatting sqref="E99">
    <cfRule type="duplicateValues" dxfId="195" priority="11"/>
  </conditionalFormatting>
  <conditionalFormatting sqref="E99">
    <cfRule type="duplicateValues" dxfId="194" priority="12"/>
  </conditionalFormatting>
  <conditionalFormatting sqref="E100">
    <cfRule type="containsText" dxfId="193" priority="7" operator="containsText" text="yes">
      <formula>NOT(ISERROR(SEARCH("yes",E100)))</formula>
    </cfRule>
  </conditionalFormatting>
  <conditionalFormatting sqref="E100">
    <cfRule type="duplicateValues" dxfId="192" priority="8"/>
  </conditionalFormatting>
  <conditionalFormatting sqref="E100">
    <cfRule type="duplicateValues" dxfId="191" priority="9"/>
  </conditionalFormatting>
  <conditionalFormatting sqref="E101">
    <cfRule type="containsText" dxfId="190" priority="4" operator="containsText" text="yes">
      <formula>NOT(ISERROR(SEARCH("yes",E101)))</formula>
    </cfRule>
  </conditionalFormatting>
  <conditionalFormatting sqref="E101">
    <cfRule type="duplicateValues" dxfId="189" priority="5"/>
  </conditionalFormatting>
  <conditionalFormatting sqref="E101">
    <cfRule type="duplicateValues" dxfId="188" priority="6"/>
  </conditionalFormatting>
  <conditionalFormatting sqref="E102">
    <cfRule type="duplicateValues" dxfId="187" priority="2"/>
  </conditionalFormatting>
  <conditionalFormatting sqref="E102">
    <cfRule type="duplicateValues" dxfId="186" priority="3"/>
  </conditionalFormatting>
  <pageMargins left="0.7" right="0.7" top="0.75" bottom="0.75" header="0.3" footer="0.3"/>
  <pageSetup scale="1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C7731-1FD0-440B-806A-7F1A225C8413}">
  <sheetPr codeName="Sheet6"/>
  <dimension ref="A1:AC115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19.28515625" style="8" bestFit="1" customWidth="1"/>
    <col min="2" max="2" width="9.7109375" style="8" bestFit="1" customWidth="1"/>
    <col min="3" max="3" width="8.140625" style="59" bestFit="1" customWidth="1"/>
    <col min="4" max="4" width="12" style="8" bestFit="1" customWidth="1"/>
    <col min="5" max="5" width="16.85546875" style="8" bestFit="1" customWidth="1"/>
    <col min="6" max="6" width="7.140625" style="17" bestFit="1" customWidth="1"/>
    <col min="7" max="7" width="6.42578125" style="12" bestFit="1" customWidth="1"/>
    <col min="8" max="8" width="9.42578125" style="12" bestFit="1" customWidth="1"/>
    <col min="9" max="9" width="9.140625" style="12"/>
    <col min="10" max="10" width="7.140625" style="12" bestFit="1" customWidth="1"/>
    <col min="11" max="11" width="7.28515625" style="12" bestFit="1" customWidth="1"/>
    <col min="12" max="12" width="14.5703125" style="8" bestFit="1" customWidth="1"/>
    <col min="13" max="13" width="10.42578125" style="8" bestFit="1" customWidth="1"/>
    <col min="14" max="14" width="15.7109375" style="9" bestFit="1" customWidth="1"/>
    <col min="15" max="15" width="8.140625" style="60" bestFit="1" customWidth="1"/>
    <col min="16" max="16" width="16.85546875" style="8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/>
    <col min="21" max="21" width="7.140625" style="12" bestFit="1" customWidth="1"/>
    <col min="22" max="22" width="7.28515625" style="12" bestFit="1" customWidth="1"/>
    <col min="23" max="23" width="14.5703125" style="8" bestFit="1" customWidth="1"/>
    <col min="24" max="24" width="10.42578125" style="8" bestFit="1" customWidth="1"/>
    <col min="25" max="25" width="22" style="9" bestFit="1" customWidth="1"/>
    <col min="26" max="26" width="68.28515625" style="8" customWidth="1"/>
    <col min="27" max="27" width="26.7109375" style="8" bestFit="1" customWidth="1"/>
    <col min="28" max="28" width="21.7109375" style="8" bestFit="1" customWidth="1"/>
    <col min="29" max="29" width="20.5703125" style="8" bestFit="1" customWidth="1"/>
    <col min="30" max="16384" width="9.140625" style="8"/>
  </cols>
  <sheetData>
    <row r="1" spans="1:29" s="49" customFormat="1" ht="15.75" x14ac:dyDescent="0.25">
      <c r="A1" s="30" t="s">
        <v>23</v>
      </c>
      <c r="B1" s="30" t="s">
        <v>24</v>
      </c>
      <c r="C1" s="34" t="s">
        <v>471</v>
      </c>
      <c r="D1" s="35" t="s">
        <v>60</v>
      </c>
      <c r="E1" s="35" t="s">
        <v>62</v>
      </c>
      <c r="F1" s="38" t="s">
        <v>1739</v>
      </c>
      <c r="G1" s="35" t="s">
        <v>1740</v>
      </c>
      <c r="H1" s="35" t="s">
        <v>25</v>
      </c>
      <c r="I1" s="35" t="s">
        <v>63</v>
      </c>
      <c r="J1" s="35" t="s">
        <v>472</v>
      </c>
      <c r="K1" s="35" t="s">
        <v>473</v>
      </c>
      <c r="L1" s="35" t="s">
        <v>26</v>
      </c>
      <c r="M1" s="35" t="s">
        <v>64</v>
      </c>
      <c r="N1" s="37" t="s">
        <v>66</v>
      </c>
      <c r="O1" s="40" t="s">
        <v>471</v>
      </c>
      <c r="P1" s="41" t="s">
        <v>62</v>
      </c>
      <c r="Q1" s="44" t="s">
        <v>1739</v>
      </c>
      <c r="R1" s="41" t="s">
        <v>1740</v>
      </c>
      <c r="S1" s="41" t="s">
        <v>25</v>
      </c>
      <c r="T1" s="41" t="s">
        <v>63</v>
      </c>
      <c r="U1" s="41" t="s">
        <v>472</v>
      </c>
      <c r="V1" s="41" t="s">
        <v>473</v>
      </c>
      <c r="W1" s="41" t="s">
        <v>26</v>
      </c>
      <c r="X1" s="41" t="s">
        <v>64</v>
      </c>
      <c r="Y1" s="43" t="s">
        <v>66</v>
      </c>
      <c r="Z1" s="58" t="s">
        <v>69</v>
      </c>
      <c r="AA1" s="30" t="s">
        <v>61</v>
      </c>
      <c r="AB1" s="30" t="s">
        <v>65</v>
      </c>
      <c r="AC1" s="30" t="s">
        <v>67</v>
      </c>
    </row>
    <row r="2" spans="1:29" x14ac:dyDescent="0.25">
      <c r="A2" s="68" t="s">
        <v>1942</v>
      </c>
      <c r="B2" s="68" t="s">
        <v>1921</v>
      </c>
      <c r="C2" s="59" t="str">
        <f>VLOOKUP(MID(E2,1,2),DATA!$B$2:$C$10,2,FALSE)</f>
        <v>FF01</v>
      </c>
      <c r="D2" s="8" t="str">
        <f>VLOOKUP(MID(E2,13,2),DATA!$M$2:$N$16,2,FALSE)</f>
        <v>Liquid Silver</v>
      </c>
      <c r="E2" s="66" t="s">
        <v>212</v>
      </c>
      <c r="F2" s="18" cm="1">
        <f t="array" ref="F2">SUMPRODUCT(1*('All Skus'!$C$2:$C$951=$E2),'All Skus'!$D$2:$D$951)</f>
        <v>7</v>
      </c>
      <c r="G2" s="12" t="str">
        <f>VLOOKUP(MID(E2,4,1),DATA!$F$2:$G$16,2,FALSE)</f>
        <v>19"</v>
      </c>
      <c r="H2" s="12" t="str">
        <f>VLOOKUP(MID(E2,5,3),DATA!$H$2:$I$16,2,FALSE)</f>
        <v>8.5"</v>
      </c>
      <c r="I2" s="12" t="str">
        <f t="shared" ref="I2:I21" si="0">MID(E2,8,2)</f>
        <v>50</v>
      </c>
      <c r="J2" s="12" t="str">
        <f>VLOOKUP(MID(E2,10,3),DATA!$J$2:$L$16,2,FALSE)</f>
        <v>5x130</v>
      </c>
      <c r="K2" s="12">
        <f>VLOOKUP(MID(E2,10,3),DATA!$J$2:$L$16,3,FALSE)</f>
        <v>71.599999999999994</v>
      </c>
      <c r="L2" s="8" t="str">
        <f>VLOOKUP(MID(E2,3,1),DATA!$D$2:$E$16,2,FALSE)</f>
        <v>High Offset</v>
      </c>
      <c r="M2" s="8">
        <v>22.2</v>
      </c>
      <c r="N2" s="9" t="s">
        <v>89</v>
      </c>
      <c r="O2" s="60" t="str">
        <f>VLOOKUP(MID(P2,1,2),DATA!$B$2:$C$10,2,FALSE)</f>
        <v>FF01</v>
      </c>
      <c r="P2" s="66" t="s">
        <v>213</v>
      </c>
      <c r="Q2" s="18" cm="1">
        <f t="array" ref="Q2">SUMPRODUCT(1*('All Skus'!$C$2:$C$951=$P2),'All Skus'!$D$2:$D$951)</f>
        <v>0</v>
      </c>
      <c r="R2" s="12" t="str">
        <f>VLOOKUP(MID(P2,4,1),DATA!$F$2:$G$16,2,FALSE)</f>
        <v>19"</v>
      </c>
      <c r="S2" s="12" t="str">
        <f>VLOOKUP(MID(P2,5,3),DATA!$H$2:$I$16,2,FALSE)</f>
        <v>11.0"</v>
      </c>
      <c r="T2" s="12" t="str">
        <f t="shared" ref="T2:T21" si="1">MID(P2,8,2)</f>
        <v>60</v>
      </c>
      <c r="U2" s="12" t="str">
        <f>VLOOKUP(MID(P2,10,3),DATA!$J$2:$L$16,2,FALSE)</f>
        <v>5x130</v>
      </c>
      <c r="V2" s="12">
        <f>VLOOKUP(MID(P2,10,3),DATA!$J$2:$L$16,3,FALSE)</f>
        <v>71.599999999999994</v>
      </c>
      <c r="W2" s="8" t="str">
        <f>VLOOKUP(MID(P2,3,1),DATA!$D$2:$E$16,2,FALSE)</f>
        <v>Medium Offset</v>
      </c>
      <c r="X2" s="8">
        <v>24.6</v>
      </c>
      <c r="Y2" s="9" t="s">
        <v>214</v>
      </c>
      <c r="AA2" s="8" t="s">
        <v>2055</v>
      </c>
      <c r="AB2" s="8" t="s">
        <v>5</v>
      </c>
      <c r="AC2" s="68" t="s">
        <v>2056</v>
      </c>
    </row>
    <row r="3" spans="1:29" x14ac:dyDescent="0.25">
      <c r="A3" s="68" t="s">
        <v>1942</v>
      </c>
      <c r="B3" s="68" t="s">
        <v>1921</v>
      </c>
      <c r="C3" s="59" t="str">
        <f>VLOOKUP(MID(E3,1,2),DATA!$B$2:$C$10,2,FALSE)</f>
        <v>FF01</v>
      </c>
      <c r="D3" s="8" t="str">
        <f>VLOOKUP(MID(E3,13,2),DATA!$M$2:$N$16,2,FALSE)</f>
        <v>Tarmac</v>
      </c>
      <c r="E3" s="66" t="s">
        <v>210</v>
      </c>
      <c r="F3" s="18" cm="1">
        <f t="array" ref="F3">SUMPRODUCT(1*('All Skus'!$C$2:$C$951=$E3),'All Skus'!$D$2:$D$951)</f>
        <v>34</v>
      </c>
      <c r="G3" s="12" t="str">
        <f>VLOOKUP(MID(E3,4,1),DATA!$F$2:$G$16,2,FALSE)</f>
        <v>19"</v>
      </c>
      <c r="H3" s="12" t="str">
        <f>VLOOKUP(MID(E3,5,3),DATA!$H$2:$I$16,2,FALSE)</f>
        <v>8.5"</v>
      </c>
      <c r="I3" s="12" t="str">
        <f t="shared" si="0"/>
        <v>50</v>
      </c>
      <c r="J3" s="12" t="str">
        <f>VLOOKUP(MID(E3,10,3),DATA!$J$2:$L$16,2,FALSE)</f>
        <v>5x130</v>
      </c>
      <c r="K3" s="12">
        <f>VLOOKUP(MID(E3,10,3),DATA!$J$2:$L$16,3,FALSE)</f>
        <v>71.599999999999994</v>
      </c>
      <c r="L3" s="8" t="str">
        <f>VLOOKUP(MID(E3,3,1),DATA!$D$2:$E$16,2,FALSE)</f>
        <v>High Offset</v>
      </c>
      <c r="M3" s="8">
        <v>22.2</v>
      </c>
      <c r="N3" s="9" t="s">
        <v>89</v>
      </c>
      <c r="O3" s="60" t="str">
        <f>VLOOKUP(MID(P3,1,2),DATA!$B$2:$C$10,2,FALSE)</f>
        <v>FF01</v>
      </c>
      <c r="P3" s="66" t="s">
        <v>211</v>
      </c>
      <c r="Q3" s="18" cm="1">
        <f t="array" ref="Q3">SUMPRODUCT(1*('All Skus'!$C$2:$C$951=$P3),'All Skus'!$D$2:$D$951)</f>
        <v>17</v>
      </c>
      <c r="R3" s="12" t="str">
        <f>VLOOKUP(MID(P3,4,1),DATA!$F$2:$G$16,2,FALSE)</f>
        <v>19"</v>
      </c>
      <c r="S3" s="12" t="str">
        <f>VLOOKUP(MID(P3,5,3),DATA!$H$2:$I$16,2,FALSE)</f>
        <v>11.0"</v>
      </c>
      <c r="T3" s="12" t="str">
        <f t="shared" si="1"/>
        <v>60</v>
      </c>
      <c r="U3" s="12" t="str">
        <f>VLOOKUP(MID(P3,10,3),DATA!$J$2:$L$16,2,FALSE)</f>
        <v>5x130</v>
      </c>
      <c r="V3" s="12">
        <f>VLOOKUP(MID(P3,10,3),DATA!$J$2:$L$16,3,FALSE)</f>
        <v>71.599999999999994</v>
      </c>
      <c r="W3" s="8" t="str">
        <f>VLOOKUP(MID(P3,3,1),DATA!$D$2:$E$16,2,FALSE)</f>
        <v>Medium Offset</v>
      </c>
      <c r="X3" s="8">
        <v>24.6</v>
      </c>
      <c r="Y3" s="9" t="s">
        <v>214</v>
      </c>
      <c r="AA3" s="8" t="s">
        <v>2055</v>
      </c>
      <c r="AB3" s="8" t="s">
        <v>5</v>
      </c>
      <c r="AC3" s="68" t="s">
        <v>2056</v>
      </c>
    </row>
    <row r="4" spans="1:29" x14ac:dyDescent="0.25">
      <c r="A4" s="68" t="s">
        <v>1942</v>
      </c>
      <c r="B4" s="68" t="s">
        <v>1921</v>
      </c>
      <c r="C4" s="59" t="str">
        <f>VLOOKUP(MID(E4,1,2),DATA!$B$2:$C$10,2,FALSE)</f>
        <v>FF01</v>
      </c>
      <c r="D4" s="8" t="str">
        <f>VLOOKUP(MID(E4,13,2),DATA!$M$2:$N$16,2,FALSE)</f>
        <v>Liquid Silver</v>
      </c>
      <c r="E4" s="66" t="s">
        <v>229</v>
      </c>
      <c r="F4" s="18" cm="1">
        <f t="array" ref="F4">SUMPRODUCT(1*('All Skus'!$C$2:$C$951=$E4),'All Skus'!$D$2:$D$951)</f>
        <v>2</v>
      </c>
      <c r="G4" s="12" t="str">
        <f>VLOOKUP(MID(E4,4,1),DATA!$F$2:$G$16,2,FALSE)</f>
        <v>20"</v>
      </c>
      <c r="H4" s="12" t="str">
        <f>VLOOKUP(MID(E4,5,3),DATA!$H$2:$I$16,2,FALSE)</f>
        <v>8.5"</v>
      </c>
      <c r="I4" s="12" t="str">
        <f t="shared" si="0"/>
        <v>50</v>
      </c>
      <c r="J4" s="12" t="str">
        <f>VLOOKUP(MID(E4,10,3),DATA!$J$2:$L$16,2,FALSE)</f>
        <v>5x130</v>
      </c>
      <c r="K4" s="12">
        <f>VLOOKUP(MID(E4,10,3),DATA!$J$2:$L$16,3,FALSE)</f>
        <v>71.599999999999994</v>
      </c>
      <c r="L4" s="8" t="str">
        <f>VLOOKUP(MID(E4,3,1),DATA!$D$2:$E$16,2,FALSE)</f>
        <v>High Offset</v>
      </c>
      <c r="M4" s="8">
        <v>23.8</v>
      </c>
      <c r="N4" s="9" t="s">
        <v>43</v>
      </c>
      <c r="O4" s="60" t="str">
        <f>VLOOKUP(MID(P4,1,2),DATA!$B$2:$C$10,2,FALSE)</f>
        <v>FF01</v>
      </c>
      <c r="P4" s="66" t="s">
        <v>230</v>
      </c>
      <c r="Q4" s="18" cm="1">
        <f t="array" ref="Q4">SUMPRODUCT(1*('All Skus'!$C$2:$C$951=$P4),'All Skus'!$D$2:$D$951)</f>
        <v>1</v>
      </c>
      <c r="R4" s="12" t="str">
        <f>VLOOKUP(MID(P4,4,1),DATA!$F$2:$G$16,2,FALSE)</f>
        <v>20"</v>
      </c>
      <c r="S4" s="12" t="str">
        <f>VLOOKUP(MID(P4,5,3),DATA!$H$2:$I$16,2,FALSE)</f>
        <v>11.0"</v>
      </c>
      <c r="T4" s="12" t="str">
        <f t="shared" si="1"/>
        <v>60</v>
      </c>
      <c r="U4" s="12" t="str">
        <f>VLOOKUP(MID(P4,10,3),DATA!$J$2:$L$16,2,FALSE)</f>
        <v>5x130</v>
      </c>
      <c r="V4" s="12">
        <f>VLOOKUP(MID(P4,10,3),DATA!$J$2:$L$16,3,FALSE)</f>
        <v>71.599999999999994</v>
      </c>
      <c r="W4" s="68" t="str">
        <f>VLOOKUP(MID(P4,3,1),DATA!$D$2:$E$16,2,FALSE)</f>
        <v>Medium Offset</v>
      </c>
      <c r="X4" s="68">
        <v>24.6</v>
      </c>
      <c r="Y4" s="9" t="s">
        <v>231</v>
      </c>
      <c r="Z4" s="68"/>
      <c r="AA4" s="68" t="s">
        <v>2055</v>
      </c>
      <c r="AB4" s="68" t="s">
        <v>5</v>
      </c>
      <c r="AC4" s="68" t="s">
        <v>2056</v>
      </c>
    </row>
    <row r="5" spans="1:29" x14ac:dyDescent="0.25">
      <c r="A5" s="68" t="s">
        <v>1942</v>
      </c>
      <c r="B5" s="68" t="s">
        <v>1921</v>
      </c>
      <c r="C5" s="59" t="str">
        <f>VLOOKUP(MID(E5,1,2),DATA!$B$2:$C$10,2,FALSE)</f>
        <v>FF01</v>
      </c>
      <c r="D5" s="8" t="str">
        <f>VLOOKUP(MID(E5,13,2),DATA!$M$2:$N$16,2,FALSE)</f>
        <v>Tarmac</v>
      </c>
      <c r="E5" s="66" t="s">
        <v>227</v>
      </c>
      <c r="F5" s="18" cm="1">
        <f t="array" ref="F5">SUMPRODUCT(1*('All Skus'!$C$2:$C$951=$E5),'All Skus'!$D$2:$D$951)</f>
        <v>32</v>
      </c>
      <c r="G5" s="12" t="str">
        <f>VLOOKUP(MID(E5,4,1),DATA!$F$2:$G$16,2,FALSE)</f>
        <v>20"</v>
      </c>
      <c r="H5" s="12" t="str">
        <f>VLOOKUP(MID(E5,5,3),DATA!$H$2:$I$16,2,FALSE)</f>
        <v>8.5"</v>
      </c>
      <c r="I5" s="12" t="str">
        <f t="shared" si="0"/>
        <v>50</v>
      </c>
      <c r="J5" s="12" t="str">
        <f>VLOOKUP(MID(E5,10,3),DATA!$J$2:$L$16,2,FALSE)</f>
        <v>5x130</v>
      </c>
      <c r="K5" s="12">
        <f>VLOOKUP(MID(E5,10,3),DATA!$J$2:$L$16,3,FALSE)</f>
        <v>71.599999999999994</v>
      </c>
      <c r="L5" s="8" t="str">
        <f>VLOOKUP(MID(E5,3,1),DATA!$D$2:$E$16,2,FALSE)</f>
        <v>High Offset</v>
      </c>
      <c r="M5" s="8">
        <v>23.8</v>
      </c>
      <c r="N5" s="9" t="s">
        <v>43</v>
      </c>
      <c r="O5" s="60" t="str">
        <f>VLOOKUP(MID(P5,1,2),DATA!$B$2:$C$10,2,FALSE)</f>
        <v>FF01</v>
      </c>
      <c r="P5" s="66" t="s">
        <v>228</v>
      </c>
      <c r="Q5" s="18" cm="1">
        <f t="array" ref="Q5">SUMPRODUCT(1*('All Skus'!$C$2:$C$951=$P5),'All Skus'!$D$2:$D$951)</f>
        <v>35</v>
      </c>
      <c r="R5" s="12" t="str">
        <f>VLOOKUP(MID(P5,4,1),DATA!$F$2:$G$16,2,FALSE)</f>
        <v>20"</v>
      </c>
      <c r="S5" s="12" t="str">
        <f>VLOOKUP(MID(P5,5,3),DATA!$H$2:$I$16,2,FALSE)</f>
        <v>11.0"</v>
      </c>
      <c r="T5" s="12" t="str">
        <f t="shared" si="1"/>
        <v>60</v>
      </c>
      <c r="U5" s="12" t="str">
        <f>VLOOKUP(MID(P5,10,3),DATA!$J$2:$L$16,2,FALSE)</f>
        <v>5x130</v>
      </c>
      <c r="V5" s="12">
        <f>VLOOKUP(MID(P5,10,3),DATA!$J$2:$L$16,3,FALSE)</f>
        <v>71.599999999999994</v>
      </c>
      <c r="W5" s="8" t="str">
        <f>VLOOKUP(MID(P5,3,1),DATA!$D$2:$E$16,2,FALSE)</f>
        <v>Medium Offset</v>
      </c>
      <c r="X5" s="8">
        <v>24.6</v>
      </c>
      <c r="Y5" s="9" t="s">
        <v>231</v>
      </c>
      <c r="AA5" s="8" t="s">
        <v>2055</v>
      </c>
      <c r="AB5" s="8" t="s">
        <v>5</v>
      </c>
      <c r="AC5" s="68" t="s">
        <v>2056</v>
      </c>
    </row>
    <row r="6" spans="1:29" x14ac:dyDescent="0.25">
      <c r="A6" s="8" t="s">
        <v>1943</v>
      </c>
      <c r="B6" s="8" t="s">
        <v>1883</v>
      </c>
      <c r="C6" s="59" t="str">
        <f>VLOOKUP(MID(E6,1,2),DATA!$B$2:$C$10,2,FALSE)</f>
        <v>FF01</v>
      </c>
      <c r="D6" s="8" t="str">
        <f>VLOOKUP(MID(E6,13,2),DATA!$M$2:$N$16,2,FALSE)</f>
        <v>Liquid Silver</v>
      </c>
      <c r="E6" s="66" t="s">
        <v>212</v>
      </c>
      <c r="F6" s="18" cm="1">
        <f t="array" ref="F6">SUMPRODUCT(1*('All Skus'!$C$2:$C$951=$E6),'All Skus'!$D$2:$D$951)</f>
        <v>7</v>
      </c>
      <c r="G6" s="12" t="str">
        <f>VLOOKUP(MID(E6,4,1),DATA!$F$2:$G$16,2,FALSE)</f>
        <v>19"</v>
      </c>
      <c r="H6" s="12" t="str">
        <f>VLOOKUP(MID(E6,5,3),DATA!$H$2:$I$16,2,FALSE)</f>
        <v>8.5"</v>
      </c>
      <c r="I6" s="12" t="str">
        <f t="shared" si="0"/>
        <v>50</v>
      </c>
      <c r="J6" s="12" t="str">
        <f>VLOOKUP(MID(E6,10,3),DATA!$J$2:$L$16,2,FALSE)</f>
        <v>5x130</v>
      </c>
      <c r="K6" s="12">
        <f>VLOOKUP(MID(E6,10,3),DATA!$J$2:$L$16,3,FALSE)</f>
        <v>71.599999999999994</v>
      </c>
      <c r="L6" s="8" t="str">
        <f>VLOOKUP(MID(E6,3,1),DATA!$D$2:$E$16,2,FALSE)</f>
        <v>High Offset</v>
      </c>
      <c r="M6" s="8">
        <v>22.2</v>
      </c>
      <c r="N6" s="9" t="s">
        <v>89</v>
      </c>
      <c r="O6" s="60" t="str">
        <f>VLOOKUP(MID(P6,1,2),DATA!$B$2:$C$10,2,FALSE)</f>
        <v>FF01</v>
      </c>
      <c r="P6" s="66" t="s">
        <v>213</v>
      </c>
      <c r="Q6" s="18" cm="1">
        <f t="array" ref="Q6">SUMPRODUCT(1*('All Skus'!$C$2:$C$951=$P6),'All Skus'!$D$2:$D$951)</f>
        <v>0</v>
      </c>
      <c r="R6" s="12" t="str">
        <f>VLOOKUP(MID(P6,4,1),DATA!$F$2:$G$16,2,FALSE)</f>
        <v>19"</v>
      </c>
      <c r="S6" s="12" t="str">
        <f>VLOOKUP(MID(P6,5,3),DATA!$H$2:$I$16,2,FALSE)</f>
        <v>11.0"</v>
      </c>
      <c r="T6" s="12" t="str">
        <f t="shared" si="1"/>
        <v>60</v>
      </c>
      <c r="U6" s="12" t="str">
        <f>VLOOKUP(MID(P6,10,3),DATA!$J$2:$L$16,2,FALSE)</f>
        <v>5x130</v>
      </c>
      <c r="V6" s="12">
        <f>VLOOKUP(MID(P6,10,3),DATA!$J$2:$L$16,3,FALSE)</f>
        <v>71.599999999999994</v>
      </c>
      <c r="W6" s="68" t="str">
        <f>VLOOKUP(MID(P6,3,1),DATA!$D$2:$E$16,2,FALSE)</f>
        <v>Medium Offset</v>
      </c>
      <c r="X6" s="68">
        <v>24.6</v>
      </c>
      <c r="Y6" s="9" t="s">
        <v>214</v>
      </c>
      <c r="Z6" s="68" t="s">
        <v>2053</v>
      </c>
      <c r="AA6" s="68" t="s">
        <v>2055</v>
      </c>
      <c r="AB6" s="68" t="s">
        <v>5</v>
      </c>
      <c r="AC6" s="68" t="s">
        <v>2056</v>
      </c>
    </row>
    <row r="7" spans="1:29" x14ac:dyDescent="0.25">
      <c r="A7" s="8" t="s">
        <v>1943</v>
      </c>
      <c r="B7" s="8" t="s">
        <v>1883</v>
      </c>
      <c r="C7" s="59" t="str">
        <f>VLOOKUP(MID(E7,1,2),DATA!$B$2:$C$10,2,FALSE)</f>
        <v>FF01</v>
      </c>
      <c r="D7" s="8" t="str">
        <f>VLOOKUP(MID(E7,13,2),DATA!$M$2:$N$16,2,FALSE)</f>
        <v>Tarmac</v>
      </c>
      <c r="E7" s="66" t="s">
        <v>210</v>
      </c>
      <c r="F7" s="18" cm="1">
        <f t="array" ref="F7">SUMPRODUCT(1*('All Skus'!$C$2:$C$951=$E7),'All Skus'!$D$2:$D$951)</f>
        <v>34</v>
      </c>
      <c r="G7" s="12" t="str">
        <f>VLOOKUP(MID(E7,4,1),DATA!$F$2:$G$16,2,FALSE)</f>
        <v>19"</v>
      </c>
      <c r="H7" s="12" t="str">
        <f>VLOOKUP(MID(E7,5,3),DATA!$H$2:$I$16,2,FALSE)</f>
        <v>8.5"</v>
      </c>
      <c r="I7" s="12" t="str">
        <f t="shared" si="0"/>
        <v>50</v>
      </c>
      <c r="J7" s="12" t="str">
        <f>VLOOKUP(MID(E7,10,3),DATA!$J$2:$L$16,2,FALSE)</f>
        <v>5x130</v>
      </c>
      <c r="K7" s="12">
        <f>VLOOKUP(MID(E7,10,3),DATA!$J$2:$L$16,3,FALSE)</f>
        <v>71.599999999999994</v>
      </c>
      <c r="L7" s="8" t="str">
        <f>VLOOKUP(MID(E7,3,1),DATA!$D$2:$E$16,2,FALSE)</f>
        <v>High Offset</v>
      </c>
      <c r="M7" s="8">
        <v>22.2</v>
      </c>
      <c r="N7" s="9" t="s">
        <v>89</v>
      </c>
      <c r="O7" s="60" t="str">
        <f>VLOOKUP(MID(P7,1,2),DATA!$B$2:$C$10,2,FALSE)</f>
        <v>FF01</v>
      </c>
      <c r="P7" s="66" t="s">
        <v>211</v>
      </c>
      <c r="Q7" s="18" cm="1">
        <f t="array" ref="Q7">SUMPRODUCT(1*('All Skus'!$C$2:$C$951=$P7),'All Skus'!$D$2:$D$951)</f>
        <v>17</v>
      </c>
      <c r="R7" s="12" t="str">
        <f>VLOOKUP(MID(P7,4,1),DATA!$F$2:$G$16,2,FALSE)</f>
        <v>19"</v>
      </c>
      <c r="S7" s="12" t="str">
        <f>VLOOKUP(MID(P7,5,3),DATA!$H$2:$I$16,2,FALSE)</f>
        <v>11.0"</v>
      </c>
      <c r="T7" s="12" t="str">
        <f t="shared" si="1"/>
        <v>60</v>
      </c>
      <c r="U7" s="12" t="str">
        <f>VLOOKUP(MID(P7,10,3),DATA!$J$2:$L$16,2,FALSE)</f>
        <v>5x130</v>
      </c>
      <c r="V7" s="12">
        <f>VLOOKUP(MID(P7,10,3),DATA!$J$2:$L$16,3,FALSE)</f>
        <v>71.599999999999994</v>
      </c>
      <c r="W7" s="68" t="str">
        <f>VLOOKUP(MID(P7,3,1),DATA!$D$2:$E$16,2,FALSE)</f>
        <v>Medium Offset</v>
      </c>
      <c r="X7" s="68">
        <v>24.6</v>
      </c>
      <c r="Y7" s="9" t="s">
        <v>214</v>
      </c>
      <c r="Z7" s="68" t="s">
        <v>2053</v>
      </c>
      <c r="AA7" s="68" t="s">
        <v>2055</v>
      </c>
      <c r="AB7" s="68" t="s">
        <v>5</v>
      </c>
      <c r="AC7" s="68" t="s">
        <v>2056</v>
      </c>
    </row>
    <row r="8" spans="1:29" x14ac:dyDescent="0.25">
      <c r="A8" s="8" t="s">
        <v>1943</v>
      </c>
      <c r="B8" s="8" t="s">
        <v>1883</v>
      </c>
      <c r="C8" s="59" t="str">
        <f>VLOOKUP(MID(E8,1,2),DATA!$B$2:$C$10,2,FALSE)</f>
        <v>FF01</v>
      </c>
      <c r="D8" s="8" t="str">
        <f>VLOOKUP(MID(E8,13,2),DATA!$M$2:$N$16,2,FALSE)</f>
        <v>Liquid Silver</v>
      </c>
      <c r="E8" s="66" t="s">
        <v>229</v>
      </c>
      <c r="F8" s="18" cm="1">
        <f t="array" ref="F8">SUMPRODUCT(1*('All Skus'!$C$2:$C$951=$E8),'All Skus'!$D$2:$D$951)</f>
        <v>2</v>
      </c>
      <c r="G8" s="12" t="str">
        <f>VLOOKUP(MID(E8,4,1),DATA!$F$2:$G$16,2,FALSE)</f>
        <v>20"</v>
      </c>
      <c r="H8" s="12" t="str">
        <f>VLOOKUP(MID(E8,5,3),DATA!$H$2:$I$16,2,FALSE)</f>
        <v>8.5"</v>
      </c>
      <c r="I8" s="12" t="str">
        <f t="shared" si="0"/>
        <v>50</v>
      </c>
      <c r="J8" s="12" t="str">
        <f>VLOOKUP(MID(E8,10,3),DATA!$J$2:$L$16,2,FALSE)</f>
        <v>5x130</v>
      </c>
      <c r="K8" s="12">
        <f>VLOOKUP(MID(E8,10,3),DATA!$J$2:$L$16,3,FALSE)</f>
        <v>71.599999999999994</v>
      </c>
      <c r="L8" s="8" t="str">
        <f>VLOOKUP(MID(E8,3,1),DATA!$D$2:$E$16,2,FALSE)</f>
        <v>High Offset</v>
      </c>
      <c r="M8" s="8">
        <v>23.8</v>
      </c>
      <c r="N8" s="9" t="s">
        <v>43</v>
      </c>
      <c r="O8" s="60" t="str">
        <f>VLOOKUP(MID(P8,1,2),DATA!$B$2:$C$10,2,FALSE)</f>
        <v>FF01</v>
      </c>
      <c r="P8" s="66" t="s">
        <v>230</v>
      </c>
      <c r="Q8" s="18" cm="1">
        <f t="array" ref="Q8">SUMPRODUCT(1*('All Skus'!$C$2:$C$951=$P8),'All Skus'!$D$2:$D$951)</f>
        <v>1</v>
      </c>
      <c r="R8" s="12" t="str">
        <f>VLOOKUP(MID(P8,4,1),DATA!$F$2:$G$16,2,FALSE)</f>
        <v>20"</v>
      </c>
      <c r="S8" s="12" t="str">
        <f>VLOOKUP(MID(P8,5,3),DATA!$H$2:$I$16,2,FALSE)</f>
        <v>11.0"</v>
      </c>
      <c r="T8" s="12" t="str">
        <f t="shared" si="1"/>
        <v>60</v>
      </c>
      <c r="U8" s="12" t="str">
        <f>VLOOKUP(MID(P8,10,3),DATA!$J$2:$L$16,2,FALSE)</f>
        <v>5x130</v>
      </c>
      <c r="V8" s="12">
        <f>VLOOKUP(MID(P8,10,3),DATA!$J$2:$L$16,3,FALSE)</f>
        <v>71.599999999999994</v>
      </c>
      <c r="W8" s="68" t="str">
        <f>VLOOKUP(MID(P8,3,1),DATA!$D$2:$E$16,2,FALSE)</f>
        <v>Medium Offset</v>
      </c>
      <c r="X8" s="68">
        <v>24.6</v>
      </c>
      <c r="Y8" s="9" t="s">
        <v>231</v>
      </c>
      <c r="Z8" s="68" t="s">
        <v>2522</v>
      </c>
      <c r="AA8" s="68" t="s">
        <v>2055</v>
      </c>
      <c r="AB8" s="68" t="s">
        <v>5</v>
      </c>
      <c r="AC8" s="68" t="s">
        <v>2056</v>
      </c>
    </row>
    <row r="9" spans="1:29" x14ac:dyDescent="0.25">
      <c r="A9" s="8" t="s">
        <v>1943</v>
      </c>
      <c r="B9" s="8" t="s">
        <v>1883</v>
      </c>
      <c r="C9" s="59" t="str">
        <f>VLOOKUP(MID(E9,1,2),DATA!$B$2:$C$10,2,FALSE)</f>
        <v>FF01</v>
      </c>
      <c r="D9" s="8" t="str">
        <f>VLOOKUP(MID(E9,13,2),DATA!$M$2:$N$16,2,FALSE)</f>
        <v>Tarmac</v>
      </c>
      <c r="E9" s="66" t="s">
        <v>227</v>
      </c>
      <c r="F9" s="18" cm="1">
        <f t="array" ref="F9">SUMPRODUCT(1*('All Skus'!$C$2:$C$951=$E9),'All Skus'!$D$2:$D$951)</f>
        <v>32</v>
      </c>
      <c r="G9" s="12" t="str">
        <f>VLOOKUP(MID(E9,4,1),DATA!$F$2:$G$16,2,FALSE)</f>
        <v>20"</v>
      </c>
      <c r="H9" s="12" t="str">
        <f>VLOOKUP(MID(E9,5,3),DATA!$H$2:$I$16,2,FALSE)</f>
        <v>8.5"</v>
      </c>
      <c r="I9" s="12" t="str">
        <f t="shared" si="0"/>
        <v>50</v>
      </c>
      <c r="J9" s="12" t="str">
        <f>VLOOKUP(MID(E9,10,3),DATA!$J$2:$L$16,2,FALSE)</f>
        <v>5x130</v>
      </c>
      <c r="K9" s="12">
        <f>VLOOKUP(MID(E9,10,3),DATA!$J$2:$L$16,3,FALSE)</f>
        <v>71.599999999999994</v>
      </c>
      <c r="L9" s="8" t="str">
        <f>VLOOKUP(MID(E9,3,1),DATA!$D$2:$E$16,2,FALSE)</f>
        <v>High Offset</v>
      </c>
      <c r="M9" s="8">
        <v>23.8</v>
      </c>
      <c r="N9" s="9" t="s">
        <v>43</v>
      </c>
      <c r="O9" s="60" t="str">
        <f>VLOOKUP(MID(P9,1,2),DATA!$B$2:$C$10,2,FALSE)</f>
        <v>FF01</v>
      </c>
      <c r="P9" s="66" t="s">
        <v>228</v>
      </c>
      <c r="Q9" s="18" cm="1">
        <f t="array" ref="Q9">SUMPRODUCT(1*('All Skus'!$C$2:$C$951=$P9),'All Skus'!$D$2:$D$951)</f>
        <v>35</v>
      </c>
      <c r="R9" s="12" t="str">
        <f>VLOOKUP(MID(P9,4,1),DATA!$F$2:$G$16,2,FALSE)</f>
        <v>20"</v>
      </c>
      <c r="S9" s="12" t="str">
        <f>VLOOKUP(MID(P9,5,3),DATA!$H$2:$I$16,2,FALSE)</f>
        <v>11.0"</v>
      </c>
      <c r="T9" s="12" t="str">
        <f t="shared" si="1"/>
        <v>60</v>
      </c>
      <c r="U9" s="12" t="str">
        <f>VLOOKUP(MID(P9,10,3),DATA!$J$2:$L$16,2,FALSE)</f>
        <v>5x130</v>
      </c>
      <c r="V9" s="12">
        <f>VLOOKUP(MID(P9,10,3),DATA!$J$2:$L$16,3,FALSE)</f>
        <v>71.599999999999994</v>
      </c>
      <c r="W9" s="68" t="str">
        <f>VLOOKUP(MID(P9,3,1),DATA!$D$2:$E$16,2,FALSE)</f>
        <v>Medium Offset</v>
      </c>
      <c r="X9" s="68">
        <v>24.6</v>
      </c>
      <c r="Y9" s="9" t="s">
        <v>231</v>
      </c>
      <c r="Z9" s="68" t="s">
        <v>2522</v>
      </c>
      <c r="AA9" s="68" t="s">
        <v>2055</v>
      </c>
      <c r="AB9" s="68" t="s">
        <v>5</v>
      </c>
      <c r="AC9" s="68" t="s">
        <v>2056</v>
      </c>
    </row>
    <row r="10" spans="1:29" x14ac:dyDescent="0.25">
      <c r="A10" s="8" t="s">
        <v>1943</v>
      </c>
      <c r="B10" s="8" t="s">
        <v>1883</v>
      </c>
      <c r="C10" s="59" t="str">
        <f>VLOOKUP(MID(E10,1,2),DATA!$B$2:$C$10,2,FALSE)</f>
        <v>FF04</v>
      </c>
      <c r="D10" s="8" t="str">
        <f>VLOOKUP(MID(E10,13,2),DATA!$M$2:$N$16,2,FALSE)</f>
        <v>Liquid Metal</v>
      </c>
      <c r="E10" s="66" t="s">
        <v>364</v>
      </c>
      <c r="F10" s="18" cm="1">
        <f t="array" ref="F10">SUMPRODUCT(1*('All Skus'!$C$2:$C$951=$E10),'All Skus'!$D$2:$D$951)</f>
        <v>30</v>
      </c>
      <c r="G10" s="12" t="str">
        <f>VLOOKUP(MID(E10,4,1),DATA!$F$2:$G$16,2,FALSE)</f>
        <v>20"</v>
      </c>
      <c r="H10" s="12" t="str">
        <f>VLOOKUP(MID(E10,5,3),DATA!$H$2:$I$16,2,FALSE)</f>
        <v>9.0"</v>
      </c>
      <c r="I10" s="12" t="str">
        <f t="shared" si="0"/>
        <v>45</v>
      </c>
      <c r="J10" s="12" t="str">
        <f>VLOOKUP(MID(E10,10,3),DATA!$J$2:$L$16,2,FALSE)</f>
        <v>5x130</v>
      </c>
      <c r="K10" s="12">
        <f>VLOOKUP(MID(E10,10,3),DATA!$J$2:$L$16,3,FALSE)</f>
        <v>71.599999999999994</v>
      </c>
      <c r="L10" s="8" t="str">
        <f>VLOOKUP(MID(E10,3,1),DATA!$D$2:$E$16,2,FALSE)</f>
        <v>High Offset</v>
      </c>
      <c r="M10" s="8">
        <v>24.4</v>
      </c>
      <c r="N10" s="9" t="s">
        <v>43</v>
      </c>
      <c r="O10" s="60" t="str">
        <f>VLOOKUP(MID(P10,1,2),DATA!$B$2:$C$10,2,FALSE)</f>
        <v>FF04</v>
      </c>
      <c r="P10" s="66" t="s">
        <v>365</v>
      </c>
      <c r="Q10" s="18" cm="1">
        <f t="array" ref="Q10">SUMPRODUCT(1*('All Skus'!$C$2:$C$951=$P10),'All Skus'!$D$2:$D$951)</f>
        <v>1</v>
      </c>
      <c r="R10" s="12" t="str">
        <f>VLOOKUP(MID(P10,4,1),DATA!$F$2:$G$16,2,FALSE)</f>
        <v>20"</v>
      </c>
      <c r="S10" s="12" t="str">
        <f>VLOOKUP(MID(P10,5,3),DATA!$H$2:$I$16,2,FALSE)</f>
        <v>11.0"</v>
      </c>
      <c r="T10" s="12" t="str">
        <f t="shared" si="1"/>
        <v>65</v>
      </c>
      <c r="U10" s="12" t="str">
        <f>VLOOKUP(MID(P10,10,3),DATA!$J$2:$L$16,2,FALSE)</f>
        <v>5x130</v>
      </c>
      <c r="V10" s="12">
        <f>VLOOKUP(MID(P10,10,3),DATA!$J$2:$L$16,3,FALSE)</f>
        <v>71.599999999999994</v>
      </c>
      <c r="W10" s="68" t="str">
        <f>VLOOKUP(MID(P10,3,1),DATA!$D$2:$E$16,2,FALSE)</f>
        <v>Medium Offset</v>
      </c>
      <c r="X10" s="68">
        <v>24.4</v>
      </c>
      <c r="Y10" s="9" t="s">
        <v>117</v>
      </c>
      <c r="Z10" s="68" t="s">
        <v>2248</v>
      </c>
      <c r="AA10" s="68" t="s">
        <v>2057</v>
      </c>
      <c r="AB10" s="68" t="s">
        <v>71</v>
      </c>
      <c r="AC10" s="31" t="s">
        <v>2058</v>
      </c>
    </row>
    <row r="11" spans="1:29" x14ac:dyDescent="0.25">
      <c r="A11" s="31" t="s">
        <v>2138</v>
      </c>
      <c r="B11" s="31" t="s">
        <v>2137</v>
      </c>
      <c r="C11" s="59" t="str">
        <f>VLOOKUP(MID(E11,1,2),DATA!$B$2:$C$10,2,FALSE)</f>
        <v>FF11</v>
      </c>
      <c r="D11" s="8" t="str">
        <f>VLOOKUP(MID(E11,13,2),DATA!$M$2:$N$16,2,FALSE)</f>
        <v>Liquid Metal</v>
      </c>
      <c r="E11" s="66" t="s">
        <v>411</v>
      </c>
      <c r="F11" s="18" cm="1">
        <f t="array" ref="F11">SUMPRODUCT(1*('All Skus'!$C$2:$C$951=$E11),'All Skus'!$D$2:$D$951)</f>
        <v>27</v>
      </c>
      <c r="G11" s="12" t="str">
        <f>VLOOKUP(MID(E11,4,1),DATA!$F$2:$G$16,2,FALSE)</f>
        <v>20"</v>
      </c>
      <c r="H11" s="12" t="str">
        <f>VLOOKUP(MID(E11,5,3),DATA!$H$2:$I$16,2,FALSE)</f>
        <v>9.0"</v>
      </c>
      <c r="I11" s="12" t="str">
        <f t="shared" si="0"/>
        <v>45</v>
      </c>
      <c r="J11" s="12" t="str">
        <f>VLOOKUP(MID(E11,10,3),DATA!$J$2:$L$16,2,FALSE)</f>
        <v>5x130</v>
      </c>
      <c r="K11" s="12">
        <f>VLOOKUP(MID(E11,10,3),DATA!$J$2:$L$16,3,FALSE)</f>
        <v>71.599999999999994</v>
      </c>
      <c r="L11" s="8" t="str">
        <f>VLOOKUP(MID(E11,3,1),DATA!$D$2:$E$16,2,FALSE)</f>
        <v>High Offset</v>
      </c>
      <c r="N11" s="9" t="s">
        <v>2070</v>
      </c>
      <c r="O11" s="60" t="str">
        <f>VLOOKUP(MID(P11,1,2),DATA!$B$2:$C$10,2,FALSE)</f>
        <v>FF11</v>
      </c>
      <c r="P11" s="66" t="s">
        <v>2088</v>
      </c>
      <c r="Q11" s="18" cm="1">
        <f t="array" ref="Q11">SUMPRODUCT(1*('All Skus'!$C$2:$C$951=$P11),'All Skus'!$D$2:$D$951)</f>
        <v>0</v>
      </c>
      <c r="R11" s="12" t="str">
        <f>VLOOKUP(MID(P11,4,1),DATA!$F$2:$G$16,2,FALSE)</f>
        <v>21"</v>
      </c>
      <c r="S11" s="12" t="str">
        <f>VLOOKUP(MID(P11,5,3),DATA!$H$2:$I$16,2,FALSE)</f>
        <v>11.5"</v>
      </c>
      <c r="T11" s="12" t="str">
        <f t="shared" si="1"/>
        <v>58</v>
      </c>
      <c r="U11" s="12" t="str">
        <f>VLOOKUP(MID(P11,10,3),DATA!$J$2:$L$16,2,FALSE)</f>
        <v>5x130</v>
      </c>
      <c r="V11" s="12">
        <f>VLOOKUP(MID(P11,10,3),DATA!$J$2:$L$16,3,FALSE)</f>
        <v>71.599999999999994</v>
      </c>
      <c r="W11" s="68" t="str">
        <f>VLOOKUP(MID(P11,3,1),DATA!$D$2:$E$16,2,FALSE)</f>
        <v>Medium Offset</v>
      </c>
      <c r="X11" s="68"/>
      <c r="Y11" s="9" t="s">
        <v>2140</v>
      </c>
      <c r="Z11" s="68"/>
      <c r="AA11" s="68"/>
      <c r="AB11" s="68"/>
      <c r="AC11" s="68"/>
    </row>
    <row r="12" spans="1:29" x14ac:dyDescent="0.25">
      <c r="A12" s="31" t="s">
        <v>2138</v>
      </c>
      <c r="B12" s="31" t="s">
        <v>2137</v>
      </c>
      <c r="C12" s="59" t="str">
        <f>VLOOKUP(MID(E12,1,2),DATA!$B$2:$C$10,2,FALSE)</f>
        <v>FF11</v>
      </c>
      <c r="D12" s="8" t="str">
        <f>VLOOKUP(MID(E12,13,2),DATA!$M$2:$N$16,2,FALSE)</f>
        <v>Raw</v>
      </c>
      <c r="E12" s="66" t="s">
        <v>483</v>
      </c>
      <c r="F12" s="18" cm="1">
        <f t="array" ref="F12">SUMPRODUCT(1*('All Skus'!$C$2:$C$951=$E12),'All Skus'!$D$2:$D$951)</f>
        <v>35</v>
      </c>
      <c r="G12" s="12" t="str">
        <f>VLOOKUP(MID(E12,4,1),DATA!$F$2:$G$16,2,FALSE)</f>
        <v>20"</v>
      </c>
      <c r="H12" s="12" t="str">
        <f>VLOOKUP(MID(E12,5,3),DATA!$H$2:$I$16,2,FALSE)</f>
        <v>9.0"</v>
      </c>
      <c r="I12" s="12" t="str">
        <f t="shared" si="0"/>
        <v>45</v>
      </c>
      <c r="J12" s="12" t="str">
        <f>VLOOKUP(MID(E12,10,3),DATA!$J$2:$L$16,2,FALSE)</f>
        <v>5x130</v>
      </c>
      <c r="K12" s="12">
        <f>VLOOKUP(MID(E12,10,3),DATA!$J$2:$L$16,3,FALSE)</f>
        <v>71.599999999999994</v>
      </c>
      <c r="L12" s="8" t="str">
        <f>VLOOKUP(MID(E12,3,1),DATA!$D$2:$E$16,2,FALSE)</f>
        <v>High Offset</v>
      </c>
      <c r="N12" s="9" t="s">
        <v>2070</v>
      </c>
      <c r="O12" s="60" t="str">
        <f>VLOOKUP(MID(P12,1,2),DATA!$B$2:$C$10,2,FALSE)</f>
        <v>FF11</v>
      </c>
      <c r="P12" s="66" t="s">
        <v>2084</v>
      </c>
      <c r="Q12" s="18" cm="1">
        <f t="array" ref="Q12">SUMPRODUCT(1*('All Skus'!$C$2:$C$951=$P12),'All Skus'!$D$2:$D$951)</f>
        <v>1</v>
      </c>
      <c r="R12" s="12" t="str">
        <f>VLOOKUP(MID(P12,4,1),DATA!$F$2:$G$16,2,FALSE)</f>
        <v>21"</v>
      </c>
      <c r="S12" s="12" t="str">
        <f>VLOOKUP(MID(P12,5,3),DATA!$H$2:$I$16,2,FALSE)</f>
        <v>11.5"</v>
      </c>
      <c r="T12" s="12" t="str">
        <f t="shared" si="1"/>
        <v>58</v>
      </c>
      <c r="U12" s="12" t="str">
        <f>VLOOKUP(MID(P12,10,3),DATA!$J$2:$L$16,2,FALSE)</f>
        <v>5x130</v>
      </c>
      <c r="V12" s="12">
        <f>VLOOKUP(MID(P12,10,3),DATA!$J$2:$L$16,3,FALSE)</f>
        <v>71.599999999999994</v>
      </c>
      <c r="W12" s="68" t="str">
        <f>VLOOKUP(MID(P12,3,1),DATA!$D$2:$E$16,2,FALSE)</f>
        <v>Medium Offset</v>
      </c>
      <c r="X12" s="68"/>
      <c r="Y12" s="9" t="s">
        <v>2140</v>
      </c>
      <c r="Z12" s="68"/>
      <c r="AA12" s="68"/>
      <c r="AB12" s="68"/>
      <c r="AC12" s="68"/>
    </row>
    <row r="13" spans="1:29" x14ac:dyDescent="0.25">
      <c r="A13" s="31" t="s">
        <v>2138</v>
      </c>
      <c r="B13" s="31" t="s">
        <v>2137</v>
      </c>
      <c r="C13" s="59" t="str">
        <f>VLOOKUP(MID(E13,1,2),DATA!$B$2:$C$10,2,FALSE)</f>
        <v>FF11</v>
      </c>
      <c r="D13" s="8" t="str">
        <f>VLOOKUP(MID(E13,13,2),DATA!$M$2:$N$16,2,FALSE)</f>
        <v>Tarmac</v>
      </c>
      <c r="E13" s="66" t="s">
        <v>410</v>
      </c>
      <c r="F13" s="18" cm="1">
        <f t="array" ref="F13">SUMPRODUCT(1*('All Skus'!$C$2:$C$951=$E13),'All Skus'!$D$2:$D$951)</f>
        <v>24</v>
      </c>
      <c r="G13" s="12" t="str">
        <f>VLOOKUP(MID(E13,4,1),DATA!$F$2:$G$16,2,FALSE)</f>
        <v>20"</v>
      </c>
      <c r="H13" s="12" t="str">
        <f>VLOOKUP(MID(E13,5,3),DATA!$H$2:$I$16,2,FALSE)</f>
        <v>9.0"</v>
      </c>
      <c r="I13" s="12" t="str">
        <f t="shared" si="0"/>
        <v>45</v>
      </c>
      <c r="J13" s="12" t="str">
        <f>VLOOKUP(MID(E13,10,3),DATA!$J$2:$L$16,2,FALSE)</f>
        <v>5x130</v>
      </c>
      <c r="K13" s="12">
        <f>VLOOKUP(MID(E13,10,3),DATA!$J$2:$L$16,3,FALSE)</f>
        <v>71.599999999999994</v>
      </c>
      <c r="L13" s="8" t="str">
        <f>VLOOKUP(MID(E13,3,1),DATA!$D$2:$E$16,2,FALSE)</f>
        <v>High Offset</v>
      </c>
      <c r="N13" s="9" t="s">
        <v>2070</v>
      </c>
      <c r="O13" s="60" t="str">
        <f>VLOOKUP(MID(P13,1,2),DATA!$B$2:$C$10,2,FALSE)</f>
        <v>FF11</v>
      </c>
      <c r="P13" s="66" t="s">
        <v>2086</v>
      </c>
      <c r="Q13" s="18" cm="1">
        <f t="array" ref="Q13">SUMPRODUCT(1*('All Skus'!$C$2:$C$951=$P13),'All Skus'!$D$2:$D$951)</f>
        <v>0</v>
      </c>
      <c r="R13" s="12" t="str">
        <f>VLOOKUP(MID(P13,4,1),DATA!$F$2:$G$16,2,FALSE)</f>
        <v>21"</v>
      </c>
      <c r="S13" s="12" t="str">
        <f>VLOOKUP(MID(P13,5,3),DATA!$H$2:$I$16,2,FALSE)</f>
        <v>11.5"</v>
      </c>
      <c r="T13" s="12" t="str">
        <f t="shared" si="1"/>
        <v>58</v>
      </c>
      <c r="U13" s="12" t="str">
        <f>VLOOKUP(MID(P13,10,3),DATA!$J$2:$L$16,2,FALSE)</f>
        <v>5x130</v>
      </c>
      <c r="V13" s="12">
        <f>VLOOKUP(MID(P13,10,3),DATA!$J$2:$L$16,3,FALSE)</f>
        <v>71.599999999999994</v>
      </c>
      <c r="W13" s="68" t="str">
        <f>VLOOKUP(MID(P13,3,1),DATA!$D$2:$E$16,2,FALSE)</f>
        <v>Medium Offset</v>
      </c>
      <c r="X13" s="68"/>
      <c r="Y13" s="9" t="s">
        <v>2140</v>
      </c>
      <c r="Z13" s="68"/>
      <c r="AA13" s="68"/>
      <c r="AB13" s="68"/>
      <c r="AC13" s="68"/>
    </row>
    <row r="14" spans="1:29" x14ac:dyDescent="0.25">
      <c r="A14" s="8" t="s">
        <v>1944</v>
      </c>
      <c r="B14" s="8" t="s">
        <v>221</v>
      </c>
      <c r="C14" s="59" t="str">
        <f>VLOOKUP(MID(E14,1,2),DATA!$B$2:$C$10,2,FALSE)</f>
        <v>FF01</v>
      </c>
      <c r="D14" s="8" t="str">
        <f>VLOOKUP(MID(E14,13,2),DATA!$M$2:$N$16,2,FALSE)</f>
        <v>Liquid Silver</v>
      </c>
      <c r="E14" s="66" t="s">
        <v>212</v>
      </c>
      <c r="F14" s="18" cm="1">
        <f t="array" ref="F14">SUMPRODUCT(1*('All Skus'!$C$2:$C$951=$E14),'All Skus'!$D$2:$D$951)</f>
        <v>7</v>
      </c>
      <c r="G14" s="12" t="str">
        <f>VLOOKUP(MID(E14,4,1),DATA!$F$2:$G$16,2,FALSE)</f>
        <v>19"</v>
      </c>
      <c r="H14" s="12" t="str">
        <f>VLOOKUP(MID(E14,5,3),DATA!$H$2:$I$16,2,FALSE)</f>
        <v>8.5"</v>
      </c>
      <c r="I14" s="12" t="str">
        <f t="shared" si="0"/>
        <v>50</v>
      </c>
      <c r="J14" s="12" t="str">
        <f>VLOOKUP(MID(E14,10,3),DATA!$J$2:$L$16,2,FALSE)</f>
        <v>5x130</v>
      </c>
      <c r="K14" s="12">
        <f>VLOOKUP(MID(E14,10,3),DATA!$J$2:$L$16,3,FALSE)</f>
        <v>71.599999999999994</v>
      </c>
      <c r="L14" s="8" t="str">
        <f>VLOOKUP(MID(E14,3,1),DATA!$D$2:$E$16,2,FALSE)</f>
        <v>High Offset</v>
      </c>
      <c r="M14" s="8">
        <v>22.2</v>
      </c>
      <c r="N14" s="9" t="s">
        <v>12</v>
      </c>
      <c r="O14" s="60" t="str">
        <f>VLOOKUP(MID(P14,1,2),DATA!$B$2:$C$10,2,FALSE)</f>
        <v>FF01</v>
      </c>
      <c r="P14" s="66" t="s">
        <v>213</v>
      </c>
      <c r="Q14" s="18" cm="1">
        <f t="array" ref="Q14">SUMPRODUCT(1*('All Skus'!$C$2:$C$951=$P14),'All Skus'!$D$2:$D$951)</f>
        <v>0</v>
      </c>
      <c r="R14" s="12" t="str">
        <f>VLOOKUP(MID(P14,4,1),DATA!$F$2:$G$16,2,FALSE)</f>
        <v>19"</v>
      </c>
      <c r="S14" s="12" t="str">
        <f>VLOOKUP(MID(P14,5,3),DATA!$H$2:$I$16,2,FALSE)</f>
        <v>11.0"</v>
      </c>
      <c r="T14" s="12" t="str">
        <f t="shared" si="1"/>
        <v>60</v>
      </c>
      <c r="U14" s="12" t="str">
        <f>VLOOKUP(MID(P14,10,3),DATA!$J$2:$L$16,2,FALSE)</f>
        <v>5x130</v>
      </c>
      <c r="V14" s="12">
        <f>VLOOKUP(MID(P14,10,3),DATA!$J$2:$L$16,3,FALSE)</f>
        <v>71.599999999999994</v>
      </c>
      <c r="W14" s="68" t="str">
        <f>VLOOKUP(MID(P14,3,1),DATA!$D$2:$E$16,2,FALSE)</f>
        <v>Medium Offset</v>
      </c>
      <c r="X14" s="68">
        <v>24.6</v>
      </c>
      <c r="Y14" s="9" t="s">
        <v>84</v>
      </c>
      <c r="Z14" s="68" t="s">
        <v>2038</v>
      </c>
      <c r="AA14" s="68" t="s">
        <v>2055</v>
      </c>
      <c r="AB14" s="68" t="s">
        <v>5</v>
      </c>
      <c r="AC14" s="68" t="s">
        <v>2056</v>
      </c>
    </row>
    <row r="15" spans="1:29" x14ac:dyDescent="0.25">
      <c r="A15" s="68" t="s">
        <v>1944</v>
      </c>
      <c r="B15" s="8" t="s">
        <v>221</v>
      </c>
      <c r="C15" s="59" t="str">
        <f>VLOOKUP(MID(E15,1,2),DATA!$B$2:$C$10,2,FALSE)</f>
        <v>FF01</v>
      </c>
      <c r="D15" s="8" t="str">
        <f>VLOOKUP(MID(E15,13,2),DATA!$M$2:$N$16,2,FALSE)</f>
        <v>Tarmac</v>
      </c>
      <c r="E15" s="66" t="s">
        <v>210</v>
      </c>
      <c r="F15" s="18" cm="1">
        <f t="array" ref="F15">SUMPRODUCT(1*('All Skus'!$C$2:$C$951=$E15),'All Skus'!$D$2:$D$951)</f>
        <v>34</v>
      </c>
      <c r="G15" s="12" t="str">
        <f>VLOOKUP(MID(E15,4,1),DATA!$F$2:$G$16,2,FALSE)</f>
        <v>19"</v>
      </c>
      <c r="H15" s="12" t="str">
        <f>VLOOKUP(MID(E15,5,3),DATA!$H$2:$I$16,2,FALSE)</f>
        <v>8.5"</v>
      </c>
      <c r="I15" s="12" t="str">
        <f t="shared" si="0"/>
        <v>50</v>
      </c>
      <c r="J15" s="12" t="str">
        <f>VLOOKUP(MID(E15,10,3),DATA!$J$2:$L$16,2,FALSE)</f>
        <v>5x130</v>
      </c>
      <c r="K15" s="12">
        <f>VLOOKUP(MID(E15,10,3),DATA!$J$2:$L$16,3,FALSE)</f>
        <v>71.599999999999994</v>
      </c>
      <c r="L15" s="8" t="str">
        <f>VLOOKUP(MID(E15,3,1),DATA!$D$2:$E$16,2,FALSE)</f>
        <v>High Offset</v>
      </c>
      <c r="M15" s="8">
        <v>22.2</v>
      </c>
      <c r="N15" s="9" t="s">
        <v>12</v>
      </c>
      <c r="O15" s="60" t="str">
        <f>VLOOKUP(MID(P15,1,2),DATA!$B$2:$C$10,2,FALSE)</f>
        <v>FF01</v>
      </c>
      <c r="P15" s="66" t="s">
        <v>211</v>
      </c>
      <c r="Q15" s="18" cm="1">
        <f t="array" ref="Q15">SUMPRODUCT(1*('All Skus'!$C$2:$C$951=$P15),'All Skus'!$D$2:$D$951)</f>
        <v>17</v>
      </c>
      <c r="R15" s="12" t="str">
        <f>VLOOKUP(MID(P15,4,1),DATA!$F$2:$G$16,2,FALSE)</f>
        <v>19"</v>
      </c>
      <c r="S15" s="12" t="str">
        <f>VLOOKUP(MID(P15,5,3),DATA!$H$2:$I$16,2,FALSE)</f>
        <v>11.0"</v>
      </c>
      <c r="T15" s="12" t="str">
        <f t="shared" si="1"/>
        <v>60</v>
      </c>
      <c r="U15" s="12" t="str">
        <f>VLOOKUP(MID(P15,10,3),DATA!$J$2:$L$16,2,FALSE)</f>
        <v>5x130</v>
      </c>
      <c r="V15" s="12">
        <f>VLOOKUP(MID(P15,10,3),DATA!$J$2:$L$16,3,FALSE)</f>
        <v>71.599999999999994</v>
      </c>
      <c r="W15" s="68" t="str">
        <f>VLOOKUP(MID(P15,3,1),DATA!$D$2:$E$16,2,FALSE)</f>
        <v>Medium Offset</v>
      </c>
      <c r="X15" s="68">
        <v>24.6</v>
      </c>
      <c r="Y15" s="9" t="s">
        <v>84</v>
      </c>
      <c r="Z15" s="68" t="s">
        <v>2038</v>
      </c>
      <c r="AA15" s="68" t="s">
        <v>2055</v>
      </c>
      <c r="AB15" s="68" t="s">
        <v>5</v>
      </c>
      <c r="AC15" s="68" t="s">
        <v>2056</v>
      </c>
    </row>
    <row r="16" spans="1:29" x14ac:dyDescent="0.25">
      <c r="A16" s="68" t="s">
        <v>1945</v>
      </c>
      <c r="B16" s="8" t="s">
        <v>139</v>
      </c>
      <c r="C16" s="59" t="str">
        <f>VLOOKUP(MID(E16,1,2),DATA!$B$2:$C$10,2,FALSE)</f>
        <v>FF01</v>
      </c>
      <c r="D16" s="8" t="str">
        <f>VLOOKUP(MID(E16,13,2),DATA!$M$2:$N$16,2,FALSE)</f>
        <v>Liquid Silver</v>
      </c>
      <c r="E16" s="66" t="s">
        <v>212</v>
      </c>
      <c r="F16" s="18" cm="1">
        <f t="array" ref="F16">SUMPRODUCT(1*('All Skus'!$C$2:$C$951=$E16),'All Skus'!$D$2:$D$951)</f>
        <v>7</v>
      </c>
      <c r="G16" s="12" t="str">
        <f>VLOOKUP(MID(E16,4,1),DATA!$F$2:$G$16,2,FALSE)</f>
        <v>19"</v>
      </c>
      <c r="H16" s="12" t="str">
        <f>VLOOKUP(MID(E16,5,3),DATA!$H$2:$I$16,2,FALSE)</f>
        <v>8.5"</v>
      </c>
      <c r="I16" s="12" t="str">
        <f t="shared" si="0"/>
        <v>50</v>
      </c>
      <c r="J16" s="12" t="str">
        <f>VLOOKUP(MID(E16,10,3),DATA!$J$2:$L$16,2,FALSE)</f>
        <v>5x130</v>
      </c>
      <c r="K16" s="12">
        <f>VLOOKUP(MID(E16,10,3),DATA!$J$2:$L$16,3,FALSE)</f>
        <v>71.599999999999994</v>
      </c>
      <c r="L16" s="8" t="str">
        <f>VLOOKUP(MID(E16,3,1),DATA!$D$2:$E$16,2,FALSE)</f>
        <v>High Offset</v>
      </c>
      <c r="M16" s="8">
        <v>22.2</v>
      </c>
      <c r="N16" s="9" t="s">
        <v>12</v>
      </c>
      <c r="O16" s="60" t="str">
        <f>VLOOKUP(MID(P16,1,2),DATA!$B$2:$C$10,2,FALSE)</f>
        <v>FF01</v>
      </c>
      <c r="P16" s="66" t="s">
        <v>213</v>
      </c>
      <c r="Q16" s="18" cm="1">
        <f t="array" ref="Q16">SUMPRODUCT(1*('All Skus'!$C$2:$C$951=$P16),'All Skus'!$D$2:$D$951)</f>
        <v>0</v>
      </c>
      <c r="R16" s="12" t="str">
        <f>VLOOKUP(MID(P16,4,1),DATA!$F$2:$G$16,2,FALSE)</f>
        <v>19"</v>
      </c>
      <c r="S16" s="12" t="str">
        <f>VLOOKUP(MID(P16,5,3),DATA!$H$2:$I$16,2,FALSE)</f>
        <v>11.0"</v>
      </c>
      <c r="T16" s="12" t="str">
        <f t="shared" si="1"/>
        <v>60</v>
      </c>
      <c r="U16" s="12" t="str">
        <f>VLOOKUP(MID(P16,10,3),DATA!$J$2:$L$16,2,FALSE)</f>
        <v>5x130</v>
      </c>
      <c r="V16" s="12">
        <f>VLOOKUP(MID(P16,10,3),DATA!$J$2:$L$16,3,FALSE)</f>
        <v>71.599999999999994</v>
      </c>
      <c r="W16" s="68" t="str">
        <f>VLOOKUP(MID(P16,3,1),DATA!$D$2:$E$16,2,FALSE)</f>
        <v>Medium Offset</v>
      </c>
      <c r="X16" s="68">
        <v>24.6</v>
      </c>
      <c r="Y16" s="9" t="s">
        <v>218</v>
      </c>
      <c r="Z16" s="68"/>
      <c r="AA16" s="68" t="s">
        <v>2055</v>
      </c>
      <c r="AB16" s="68" t="s">
        <v>5</v>
      </c>
      <c r="AC16" s="68" t="s">
        <v>2056</v>
      </c>
    </row>
    <row r="17" spans="1:29" x14ac:dyDescent="0.25">
      <c r="A17" s="68" t="s">
        <v>1945</v>
      </c>
      <c r="B17" s="8" t="s">
        <v>139</v>
      </c>
      <c r="C17" s="59" t="str">
        <f>VLOOKUP(MID(E17,1,2),DATA!$B$2:$C$10,2,FALSE)</f>
        <v>FF01</v>
      </c>
      <c r="D17" s="8" t="str">
        <f>VLOOKUP(MID(E17,13,2),DATA!$M$2:$N$16,2,FALSE)</f>
        <v>Tarmac</v>
      </c>
      <c r="E17" s="66" t="s">
        <v>210</v>
      </c>
      <c r="F17" s="18" cm="1">
        <f t="array" ref="F17">SUMPRODUCT(1*('All Skus'!$C$2:$C$951=$E17),'All Skus'!$D$2:$D$951)</f>
        <v>34</v>
      </c>
      <c r="G17" s="12" t="str">
        <f>VLOOKUP(MID(E17,4,1),DATA!$F$2:$G$16,2,FALSE)</f>
        <v>19"</v>
      </c>
      <c r="H17" s="12" t="str">
        <f>VLOOKUP(MID(E17,5,3),DATA!$H$2:$I$16,2,FALSE)</f>
        <v>8.5"</v>
      </c>
      <c r="I17" s="12" t="str">
        <f t="shared" si="0"/>
        <v>50</v>
      </c>
      <c r="J17" s="12" t="str">
        <f>VLOOKUP(MID(E17,10,3),DATA!$J$2:$L$16,2,FALSE)</f>
        <v>5x130</v>
      </c>
      <c r="K17" s="12">
        <f>VLOOKUP(MID(E17,10,3),DATA!$J$2:$L$16,3,FALSE)</f>
        <v>71.599999999999994</v>
      </c>
      <c r="L17" s="8" t="str">
        <f>VLOOKUP(MID(E17,3,1),DATA!$D$2:$E$16,2,FALSE)</f>
        <v>High Offset</v>
      </c>
      <c r="M17" s="8">
        <v>22.2</v>
      </c>
      <c r="N17" s="9" t="s">
        <v>12</v>
      </c>
      <c r="O17" s="60" t="str">
        <f>VLOOKUP(MID(P17,1,2),DATA!$B$2:$C$10,2,FALSE)</f>
        <v>FF01</v>
      </c>
      <c r="P17" s="66" t="s">
        <v>211</v>
      </c>
      <c r="Q17" s="18" cm="1">
        <f t="array" ref="Q17">SUMPRODUCT(1*('All Skus'!$C$2:$C$951=$P17),'All Skus'!$D$2:$D$951)</f>
        <v>17</v>
      </c>
      <c r="R17" s="12" t="str">
        <f>VLOOKUP(MID(P17,4,1),DATA!$F$2:$G$16,2,FALSE)</f>
        <v>19"</v>
      </c>
      <c r="S17" s="12" t="str">
        <f>VLOOKUP(MID(P17,5,3),DATA!$H$2:$I$16,2,FALSE)</f>
        <v>11.0"</v>
      </c>
      <c r="T17" s="12" t="str">
        <f t="shared" si="1"/>
        <v>60</v>
      </c>
      <c r="U17" s="12" t="str">
        <f>VLOOKUP(MID(P17,10,3),DATA!$J$2:$L$16,2,FALSE)</f>
        <v>5x130</v>
      </c>
      <c r="V17" s="12">
        <f>VLOOKUP(MID(P17,10,3),DATA!$J$2:$L$16,3,FALSE)</f>
        <v>71.599999999999994</v>
      </c>
      <c r="W17" s="68" t="str">
        <f>VLOOKUP(MID(P17,3,1),DATA!$D$2:$E$16,2,FALSE)</f>
        <v>Medium Offset</v>
      </c>
      <c r="X17" s="68">
        <v>24.6</v>
      </c>
      <c r="Y17" s="9" t="s">
        <v>218</v>
      </c>
      <c r="Z17" s="68"/>
      <c r="AA17" s="68" t="s">
        <v>2055</v>
      </c>
      <c r="AB17" s="68" t="s">
        <v>5</v>
      </c>
      <c r="AC17" s="68" t="s">
        <v>2056</v>
      </c>
    </row>
    <row r="18" spans="1:29" x14ac:dyDescent="0.25">
      <c r="A18" s="68" t="s">
        <v>1945</v>
      </c>
      <c r="B18" s="8" t="s">
        <v>139</v>
      </c>
      <c r="C18" s="59" t="str">
        <f>VLOOKUP(MID(E18,1,2),DATA!$B$2:$C$10,2,FALSE)</f>
        <v>FF01</v>
      </c>
      <c r="D18" s="8" t="str">
        <f>VLOOKUP(MID(E18,13,2),DATA!$M$2:$N$16,2,FALSE)</f>
        <v>Liquid Silver</v>
      </c>
      <c r="E18" s="66" t="s">
        <v>229</v>
      </c>
      <c r="F18" s="18" cm="1">
        <f t="array" ref="F18">SUMPRODUCT(1*('All Skus'!$C$2:$C$951=$E18),'All Skus'!$D$2:$D$951)</f>
        <v>2</v>
      </c>
      <c r="G18" s="12" t="str">
        <f>VLOOKUP(MID(E18,4,1),DATA!$F$2:$G$16,2,FALSE)</f>
        <v>20"</v>
      </c>
      <c r="H18" s="12" t="str">
        <f>VLOOKUP(MID(E18,5,3),DATA!$H$2:$I$16,2,FALSE)</f>
        <v>8.5"</v>
      </c>
      <c r="I18" s="12" t="str">
        <f t="shared" si="0"/>
        <v>50</v>
      </c>
      <c r="J18" s="12" t="str">
        <f>VLOOKUP(MID(E18,10,3),DATA!$J$2:$L$16,2,FALSE)</f>
        <v>5x130</v>
      </c>
      <c r="K18" s="12">
        <f>VLOOKUP(MID(E18,10,3),DATA!$J$2:$L$16,3,FALSE)</f>
        <v>71.599999999999994</v>
      </c>
      <c r="L18" s="8" t="str">
        <f>VLOOKUP(MID(E18,3,1),DATA!$D$2:$E$16,2,FALSE)</f>
        <v>High Offset</v>
      </c>
      <c r="M18" s="8">
        <v>23.8</v>
      </c>
      <c r="N18" s="9" t="s">
        <v>35</v>
      </c>
      <c r="O18" s="60" t="str">
        <f>VLOOKUP(MID(P18,1,2),DATA!$B$2:$C$10,2,FALSE)</f>
        <v>FF01</v>
      </c>
      <c r="P18" s="66" t="s">
        <v>230</v>
      </c>
      <c r="Q18" s="18" cm="1">
        <f t="array" ref="Q18">SUMPRODUCT(1*('All Skus'!$C$2:$C$951=$P18),'All Skus'!$D$2:$D$951)</f>
        <v>1</v>
      </c>
      <c r="R18" s="12" t="str">
        <f>VLOOKUP(MID(P18,4,1),DATA!$F$2:$G$16,2,FALSE)</f>
        <v>20"</v>
      </c>
      <c r="S18" s="12" t="str">
        <f>VLOOKUP(MID(P18,5,3),DATA!$H$2:$I$16,2,FALSE)</f>
        <v>11.0"</v>
      </c>
      <c r="T18" s="12" t="str">
        <f t="shared" si="1"/>
        <v>60</v>
      </c>
      <c r="U18" s="12" t="str">
        <f>VLOOKUP(MID(P18,10,3),DATA!$J$2:$L$16,2,FALSE)</f>
        <v>5x130</v>
      </c>
      <c r="V18" s="12">
        <f>VLOOKUP(MID(P18,10,3),DATA!$J$2:$L$16,3,FALSE)</f>
        <v>71.599999999999994</v>
      </c>
      <c r="W18" s="68" t="str">
        <f>VLOOKUP(MID(P18,3,1),DATA!$D$2:$E$16,2,FALSE)</f>
        <v>Medium Offset</v>
      </c>
      <c r="X18" s="68">
        <v>24.6</v>
      </c>
      <c r="Y18" s="9" t="s">
        <v>27</v>
      </c>
      <c r="Z18" s="68"/>
      <c r="AA18" s="68" t="s">
        <v>2055</v>
      </c>
      <c r="AB18" s="68" t="s">
        <v>5</v>
      </c>
      <c r="AC18" s="68" t="s">
        <v>2056</v>
      </c>
    </row>
    <row r="19" spans="1:29" x14ac:dyDescent="0.25">
      <c r="A19" s="68" t="s">
        <v>1945</v>
      </c>
      <c r="B19" s="8" t="s">
        <v>139</v>
      </c>
      <c r="C19" s="59" t="str">
        <f>VLOOKUP(MID(E19,1,2),DATA!$B$2:$C$10,2,FALSE)</f>
        <v>FF01</v>
      </c>
      <c r="D19" s="8" t="str">
        <f>VLOOKUP(MID(E19,13,2),DATA!$M$2:$N$16,2,FALSE)</f>
        <v>Tarmac</v>
      </c>
      <c r="E19" s="66" t="s">
        <v>227</v>
      </c>
      <c r="F19" s="18" cm="1">
        <f t="array" ref="F19">SUMPRODUCT(1*('All Skus'!$C$2:$C$951=$E19),'All Skus'!$D$2:$D$951)</f>
        <v>32</v>
      </c>
      <c r="G19" s="12" t="str">
        <f>VLOOKUP(MID(E19,4,1),DATA!$F$2:$G$16,2,FALSE)</f>
        <v>20"</v>
      </c>
      <c r="H19" s="12" t="str">
        <f>VLOOKUP(MID(E19,5,3),DATA!$H$2:$I$16,2,FALSE)</f>
        <v>8.5"</v>
      </c>
      <c r="I19" s="12" t="str">
        <f t="shared" si="0"/>
        <v>50</v>
      </c>
      <c r="J19" s="12" t="str">
        <f>VLOOKUP(MID(E19,10,3),DATA!$J$2:$L$16,2,FALSE)</f>
        <v>5x130</v>
      </c>
      <c r="K19" s="12">
        <f>VLOOKUP(MID(E19,10,3),DATA!$J$2:$L$16,3,FALSE)</f>
        <v>71.599999999999994</v>
      </c>
      <c r="L19" s="8" t="str">
        <f>VLOOKUP(MID(E19,3,1),DATA!$D$2:$E$16,2,FALSE)</f>
        <v>High Offset</v>
      </c>
      <c r="M19" s="8">
        <v>23.8</v>
      </c>
      <c r="N19" s="9" t="s">
        <v>35</v>
      </c>
      <c r="O19" s="60" t="str">
        <f>VLOOKUP(MID(P19,1,2),DATA!$B$2:$C$10,2,FALSE)</f>
        <v>FF01</v>
      </c>
      <c r="P19" s="66" t="s">
        <v>228</v>
      </c>
      <c r="Q19" s="18" cm="1">
        <f t="array" ref="Q19">SUMPRODUCT(1*('All Skus'!$C$2:$C$951=$P19),'All Skus'!$D$2:$D$951)</f>
        <v>35</v>
      </c>
      <c r="R19" s="12" t="str">
        <f>VLOOKUP(MID(P19,4,1),DATA!$F$2:$G$16,2,FALSE)</f>
        <v>20"</v>
      </c>
      <c r="S19" s="12" t="str">
        <f>VLOOKUP(MID(P19,5,3),DATA!$H$2:$I$16,2,FALSE)</f>
        <v>11.0"</v>
      </c>
      <c r="T19" s="12" t="str">
        <f t="shared" si="1"/>
        <v>60</v>
      </c>
      <c r="U19" s="12" t="str">
        <f>VLOOKUP(MID(P19,10,3),DATA!$J$2:$L$16,2,FALSE)</f>
        <v>5x130</v>
      </c>
      <c r="V19" s="12">
        <f>VLOOKUP(MID(P19,10,3),DATA!$J$2:$L$16,3,FALSE)</f>
        <v>71.599999999999994</v>
      </c>
      <c r="W19" s="68" t="str">
        <f>VLOOKUP(MID(P19,3,1),DATA!$D$2:$E$16,2,FALSE)</f>
        <v>Medium Offset</v>
      </c>
      <c r="X19" s="68">
        <v>24.6</v>
      </c>
      <c r="Y19" s="9" t="s">
        <v>27</v>
      </c>
      <c r="Z19" s="68"/>
      <c r="AA19" s="68" t="s">
        <v>2055</v>
      </c>
      <c r="AB19" s="68" t="s">
        <v>5</v>
      </c>
      <c r="AC19" s="68" t="s">
        <v>2056</v>
      </c>
    </row>
    <row r="20" spans="1:29" x14ac:dyDescent="0.25">
      <c r="A20" s="8" t="s">
        <v>1946</v>
      </c>
      <c r="B20" s="8" t="s">
        <v>1920</v>
      </c>
      <c r="C20" s="59" t="str">
        <f>VLOOKUP(MID(E20,1,2),DATA!$B$2:$C$10,2,FALSE)</f>
        <v>FF01</v>
      </c>
      <c r="D20" s="8" t="str">
        <f>VLOOKUP(MID(E20,13,2),DATA!$M$2:$N$16,2,FALSE)</f>
        <v>Liquid Silver</v>
      </c>
      <c r="E20" s="66" t="s">
        <v>212</v>
      </c>
      <c r="F20" s="18" cm="1">
        <f t="array" ref="F20">SUMPRODUCT(1*('All Skus'!$C$2:$C$951=$E20),'All Skus'!$D$2:$D$951)</f>
        <v>7</v>
      </c>
      <c r="G20" s="12" t="str">
        <f>VLOOKUP(MID(E20,4,1),DATA!$F$2:$G$16,2,FALSE)</f>
        <v>19"</v>
      </c>
      <c r="H20" s="12" t="str">
        <f>VLOOKUP(MID(E20,5,3),DATA!$H$2:$I$16,2,FALSE)</f>
        <v>8.5"</v>
      </c>
      <c r="I20" s="12" t="str">
        <f t="shared" si="0"/>
        <v>50</v>
      </c>
      <c r="J20" s="12" t="str">
        <f>VLOOKUP(MID(E20,10,3),DATA!$J$2:$L$16,2,FALSE)</f>
        <v>5x130</v>
      </c>
      <c r="K20" s="12">
        <f>VLOOKUP(MID(E20,10,3),DATA!$J$2:$L$16,3,FALSE)</f>
        <v>71.599999999999994</v>
      </c>
      <c r="L20" s="8" t="str">
        <f>VLOOKUP(MID(E20,3,1),DATA!$D$2:$E$16,2,FALSE)</f>
        <v>High Offset</v>
      </c>
      <c r="M20" s="8">
        <v>22.2</v>
      </c>
      <c r="N20" s="9" t="s">
        <v>89</v>
      </c>
      <c r="O20" s="60" t="str">
        <f>VLOOKUP(MID(P20,1,2),DATA!$B$2:$C$10,2,FALSE)</f>
        <v>FF01</v>
      </c>
      <c r="P20" s="66" t="s">
        <v>216</v>
      </c>
      <c r="Q20" s="18" cm="1">
        <f t="array" ref="Q20">SUMPRODUCT(1*('All Skus'!$C$2:$C$951=$P20),'All Skus'!$D$2:$D$951)</f>
        <v>6</v>
      </c>
      <c r="R20" s="12" t="str">
        <f>VLOOKUP(MID(P20,4,1),DATA!$F$2:$G$16,2,FALSE)</f>
        <v>19"</v>
      </c>
      <c r="S20" s="12" t="str">
        <f>VLOOKUP(MID(P20,5,3),DATA!$H$2:$I$16,2,FALSE)</f>
        <v>11.0"</v>
      </c>
      <c r="T20" s="12" t="str">
        <f t="shared" si="1"/>
        <v>35</v>
      </c>
      <c r="U20" s="12" t="str">
        <f>VLOOKUP(MID(P20,10,3),DATA!$J$2:$L$16,2,FALSE)</f>
        <v>5x130</v>
      </c>
      <c r="V20" s="12">
        <f>VLOOKUP(MID(P20,10,3),DATA!$J$2:$L$16,3,FALSE)</f>
        <v>71.599999999999994</v>
      </c>
      <c r="W20" s="68" t="str">
        <f>VLOOKUP(MID(P20,3,1),DATA!$D$2:$E$16,2,FALSE)</f>
        <v>Medium Offset</v>
      </c>
      <c r="X20" s="68">
        <v>26.4</v>
      </c>
      <c r="Y20" s="9" t="s">
        <v>217</v>
      </c>
      <c r="Z20" s="68" t="s">
        <v>2249</v>
      </c>
      <c r="AA20" s="68" t="s">
        <v>2055</v>
      </c>
      <c r="AB20" s="68" t="s">
        <v>5</v>
      </c>
      <c r="AC20" s="68" t="s">
        <v>2056</v>
      </c>
    </row>
    <row r="21" spans="1:29" x14ac:dyDescent="0.25">
      <c r="A21" s="8" t="s">
        <v>1946</v>
      </c>
      <c r="B21" s="8" t="s">
        <v>1920</v>
      </c>
      <c r="C21" s="59" t="str">
        <f>VLOOKUP(MID(E21,1,2),DATA!$B$2:$C$10,2,FALSE)</f>
        <v>FF01</v>
      </c>
      <c r="D21" s="8" t="str">
        <f>VLOOKUP(MID(E21,13,2),DATA!$M$2:$N$16,2,FALSE)</f>
        <v>Tarmac</v>
      </c>
      <c r="E21" s="66" t="s">
        <v>210</v>
      </c>
      <c r="F21" s="18" cm="1">
        <f t="array" ref="F21">SUMPRODUCT(1*('All Skus'!$C$2:$C$951=$E21),'All Skus'!$D$2:$D$951)</f>
        <v>34</v>
      </c>
      <c r="G21" s="12" t="str">
        <f>VLOOKUP(MID(E21,4,1),DATA!$F$2:$G$16,2,FALSE)</f>
        <v>19"</v>
      </c>
      <c r="H21" s="12" t="str">
        <f>VLOOKUP(MID(E21,5,3),DATA!$H$2:$I$16,2,FALSE)</f>
        <v>8.5"</v>
      </c>
      <c r="I21" s="12" t="str">
        <f t="shared" si="0"/>
        <v>50</v>
      </c>
      <c r="J21" s="12" t="str">
        <f>VLOOKUP(MID(E21,10,3),DATA!$J$2:$L$16,2,FALSE)</f>
        <v>5x130</v>
      </c>
      <c r="K21" s="12">
        <f>VLOOKUP(MID(E21,10,3),DATA!$J$2:$L$16,3,FALSE)</f>
        <v>71.599999999999994</v>
      </c>
      <c r="L21" s="8" t="str">
        <f>VLOOKUP(MID(E21,3,1),DATA!$D$2:$E$16,2,FALSE)</f>
        <v>High Offset</v>
      </c>
      <c r="M21" s="8">
        <v>22.2</v>
      </c>
      <c r="N21" s="9" t="s">
        <v>89</v>
      </c>
      <c r="O21" s="60" t="str">
        <f>VLOOKUP(MID(P21,1,2),DATA!$B$2:$C$10,2,FALSE)</f>
        <v>FF01</v>
      </c>
      <c r="P21" s="66" t="s">
        <v>215</v>
      </c>
      <c r="Q21" s="18" cm="1">
        <f t="array" ref="Q21">SUMPRODUCT(1*('All Skus'!$C$2:$C$951=$P21),'All Skus'!$D$2:$D$951)</f>
        <v>3</v>
      </c>
      <c r="R21" s="12" t="str">
        <f>VLOOKUP(MID(P21,4,1),DATA!$F$2:$G$16,2,FALSE)</f>
        <v>19"</v>
      </c>
      <c r="S21" s="12" t="str">
        <f>VLOOKUP(MID(P21,5,3),DATA!$H$2:$I$16,2,FALSE)</f>
        <v>11.0"</v>
      </c>
      <c r="T21" s="12" t="str">
        <f t="shared" si="1"/>
        <v>35</v>
      </c>
      <c r="U21" s="12" t="str">
        <f>VLOOKUP(MID(P21,10,3),DATA!$J$2:$L$16,2,FALSE)</f>
        <v>5x130</v>
      </c>
      <c r="V21" s="12">
        <f>VLOOKUP(MID(P21,10,3),DATA!$J$2:$L$16,3,FALSE)</f>
        <v>71.599999999999994</v>
      </c>
      <c r="W21" s="68" t="str">
        <f>VLOOKUP(MID(P21,3,1),DATA!$D$2:$E$16,2,FALSE)</f>
        <v>Medium Offset</v>
      </c>
      <c r="X21" s="68">
        <v>26.4</v>
      </c>
      <c r="Y21" s="9" t="s">
        <v>217</v>
      </c>
      <c r="Z21" s="68" t="s">
        <v>2249</v>
      </c>
      <c r="AA21" s="68" t="s">
        <v>2055</v>
      </c>
      <c r="AB21" s="68" t="s">
        <v>5</v>
      </c>
      <c r="AC21" s="68" t="s">
        <v>2056</v>
      </c>
    </row>
    <row r="22" spans="1:29" x14ac:dyDescent="0.25">
      <c r="A22" s="8" t="s">
        <v>1946</v>
      </c>
      <c r="B22" s="8" t="s">
        <v>1920</v>
      </c>
      <c r="C22" s="59" t="str">
        <f>VLOOKUP(MID(E22,1,2),DATA!$B$2:$C$10,2,FALSE)</f>
        <v>FF01</v>
      </c>
      <c r="D22" s="8" t="str">
        <f>VLOOKUP(MID(E22,13,2),DATA!$M$2:$N$16,2,FALSE)</f>
        <v>Liquid Silver</v>
      </c>
      <c r="E22" s="66" t="s">
        <v>229</v>
      </c>
      <c r="F22" s="18" cm="1">
        <f t="array" ref="F22">SUMPRODUCT(1*('All Skus'!$C$2:$C$951=$E22),'All Skus'!$D$2:$D$951)</f>
        <v>2</v>
      </c>
      <c r="G22" s="12" t="str">
        <f>VLOOKUP(MID(E22,4,1),DATA!$F$2:$G$16,2,FALSE)</f>
        <v>20"</v>
      </c>
      <c r="H22" s="12" t="str">
        <f>VLOOKUP(MID(E22,5,3),DATA!$H$2:$I$16,2,FALSE)</f>
        <v>8.5"</v>
      </c>
      <c r="I22" s="12" t="str">
        <f t="shared" ref="I22:I45" si="2">MID(E22,8,2)</f>
        <v>50</v>
      </c>
      <c r="J22" s="12" t="str">
        <f>VLOOKUP(MID(E22,10,3),DATA!$J$2:$L$16,2,FALSE)</f>
        <v>5x130</v>
      </c>
      <c r="K22" s="12">
        <f>VLOOKUP(MID(E22,10,3),DATA!$J$2:$L$16,3,FALSE)</f>
        <v>71.599999999999994</v>
      </c>
      <c r="L22" s="8" t="str">
        <f>VLOOKUP(MID(E22,3,1),DATA!$D$2:$E$16,2,FALSE)</f>
        <v>High Offset</v>
      </c>
      <c r="M22" s="8">
        <v>23.8</v>
      </c>
      <c r="N22" s="9" t="s">
        <v>43</v>
      </c>
      <c r="O22" s="60" t="str">
        <f>VLOOKUP(MID(P22,1,2),DATA!$B$2:$C$10,2,FALSE)</f>
        <v>FF01</v>
      </c>
      <c r="P22" s="66" t="s">
        <v>233</v>
      </c>
      <c r="Q22" s="18" cm="1">
        <f t="array" ref="Q22">SUMPRODUCT(1*('All Skus'!$C$2:$C$951=$P22),'All Skus'!$D$2:$D$951)</f>
        <v>11</v>
      </c>
      <c r="R22" s="12" t="str">
        <f>VLOOKUP(MID(P22,4,1),DATA!$F$2:$G$16,2,FALSE)</f>
        <v>20"</v>
      </c>
      <c r="S22" s="12" t="str">
        <f>VLOOKUP(MID(P22,5,3),DATA!$H$2:$I$16,2,FALSE)</f>
        <v>11.0"</v>
      </c>
      <c r="T22" s="12" t="str">
        <f t="shared" ref="T22:T45" si="3">MID(P22,8,2)</f>
        <v>35</v>
      </c>
      <c r="U22" s="12" t="str">
        <f>VLOOKUP(MID(P22,10,3),DATA!$J$2:$L$16,2,FALSE)</f>
        <v>5x130</v>
      </c>
      <c r="V22" s="12">
        <f>VLOOKUP(MID(P22,10,3),DATA!$J$2:$L$16,3,FALSE)</f>
        <v>71.599999999999994</v>
      </c>
      <c r="W22" s="68" t="str">
        <f>VLOOKUP(MID(P22,3,1),DATA!$D$2:$E$16,2,FALSE)</f>
        <v>Medium Offset</v>
      </c>
      <c r="X22" s="68">
        <v>27</v>
      </c>
      <c r="Y22" s="9" t="s">
        <v>117</v>
      </c>
      <c r="Z22" s="68" t="s">
        <v>2249</v>
      </c>
      <c r="AA22" s="68" t="s">
        <v>2055</v>
      </c>
      <c r="AB22" s="68" t="s">
        <v>5</v>
      </c>
      <c r="AC22" s="68" t="s">
        <v>2056</v>
      </c>
    </row>
    <row r="23" spans="1:29" x14ac:dyDescent="0.25">
      <c r="A23" s="68" t="s">
        <v>1946</v>
      </c>
      <c r="B23" s="68" t="s">
        <v>1920</v>
      </c>
      <c r="C23" s="59" t="str">
        <f>VLOOKUP(MID(E23,1,2),DATA!$B$2:$C$10,2,FALSE)</f>
        <v>FF01</v>
      </c>
      <c r="D23" s="8" t="str">
        <f>VLOOKUP(MID(E23,13,2),DATA!$M$2:$N$16,2,FALSE)</f>
        <v>Tarmac</v>
      </c>
      <c r="E23" s="66" t="s">
        <v>227</v>
      </c>
      <c r="F23" s="18" cm="1">
        <f t="array" ref="F23">SUMPRODUCT(1*('All Skus'!$C$2:$C$951=$E23),'All Skus'!$D$2:$D$951)</f>
        <v>32</v>
      </c>
      <c r="G23" s="12" t="str">
        <f>VLOOKUP(MID(E23,4,1),DATA!$F$2:$G$16,2,FALSE)</f>
        <v>20"</v>
      </c>
      <c r="H23" s="12" t="str">
        <f>VLOOKUP(MID(E23,5,3),DATA!$H$2:$I$16,2,FALSE)</f>
        <v>8.5"</v>
      </c>
      <c r="I23" s="12" t="str">
        <f t="shared" si="2"/>
        <v>50</v>
      </c>
      <c r="J23" s="12" t="str">
        <f>VLOOKUP(MID(E23,10,3),DATA!$J$2:$L$16,2,FALSE)</f>
        <v>5x130</v>
      </c>
      <c r="K23" s="12">
        <f>VLOOKUP(MID(E23,10,3),DATA!$J$2:$L$16,3,FALSE)</f>
        <v>71.599999999999994</v>
      </c>
      <c r="L23" s="8" t="str">
        <f>VLOOKUP(MID(E23,3,1),DATA!$D$2:$E$16,2,FALSE)</f>
        <v>High Offset</v>
      </c>
      <c r="M23" s="8">
        <v>23.8</v>
      </c>
      <c r="N23" s="9" t="s">
        <v>43</v>
      </c>
      <c r="O23" s="60" t="str">
        <f>VLOOKUP(MID(P23,1,2),DATA!$B$2:$C$10,2,FALSE)</f>
        <v>FF01</v>
      </c>
      <c r="P23" s="66" t="s">
        <v>232</v>
      </c>
      <c r="Q23" s="18" cm="1">
        <f t="array" ref="Q23">SUMPRODUCT(1*('All Skus'!$C$2:$C$951=$P23),'All Skus'!$D$2:$D$951)</f>
        <v>17</v>
      </c>
      <c r="R23" s="12" t="str">
        <f>VLOOKUP(MID(P23,4,1),DATA!$F$2:$G$16,2,FALSE)</f>
        <v>20"</v>
      </c>
      <c r="S23" s="12" t="str">
        <f>VLOOKUP(MID(P23,5,3),DATA!$H$2:$I$16,2,FALSE)</f>
        <v>11.0"</v>
      </c>
      <c r="T23" s="12" t="str">
        <f t="shared" si="3"/>
        <v>35</v>
      </c>
      <c r="U23" s="12" t="str">
        <f>VLOOKUP(MID(P23,10,3),DATA!$J$2:$L$16,2,FALSE)</f>
        <v>5x130</v>
      </c>
      <c r="V23" s="12">
        <f>VLOOKUP(MID(P23,10,3),DATA!$J$2:$L$16,3,FALSE)</f>
        <v>71.599999999999994</v>
      </c>
      <c r="W23" s="68" t="str">
        <f>VLOOKUP(MID(P23,3,1),DATA!$D$2:$E$16,2,FALSE)</f>
        <v>Medium Offset</v>
      </c>
      <c r="X23" s="68">
        <v>27</v>
      </c>
      <c r="Y23" s="9" t="s">
        <v>117</v>
      </c>
      <c r="Z23" s="68" t="s">
        <v>2249</v>
      </c>
      <c r="AA23" s="68" t="s">
        <v>2055</v>
      </c>
      <c r="AB23" s="68" t="s">
        <v>5</v>
      </c>
      <c r="AC23" s="68" t="s">
        <v>2056</v>
      </c>
    </row>
    <row r="24" spans="1:29" x14ac:dyDescent="0.25">
      <c r="A24" s="68" t="s">
        <v>1946</v>
      </c>
      <c r="B24" s="68" t="s">
        <v>1920</v>
      </c>
      <c r="C24" s="59" t="str">
        <f>VLOOKUP(MID(E24,1,2),DATA!$B$2:$C$10,2,FALSE)</f>
        <v>FF04</v>
      </c>
      <c r="D24" s="8" t="str">
        <f>VLOOKUP(MID(E24,13,2),DATA!$M$2:$N$16,2,FALSE)</f>
        <v>Liquid Metal</v>
      </c>
      <c r="E24" s="66" t="s">
        <v>364</v>
      </c>
      <c r="F24" s="18" cm="1">
        <f t="array" ref="F24">SUMPRODUCT(1*('All Skus'!$C$2:$C$951=$E24),'All Skus'!$D$2:$D$951)</f>
        <v>30</v>
      </c>
      <c r="G24" s="12" t="str">
        <f>VLOOKUP(MID(E24,4,1),DATA!$F$2:$G$16,2,FALSE)</f>
        <v>20"</v>
      </c>
      <c r="H24" s="12" t="str">
        <f>VLOOKUP(MID(E24,5,3),DATA!$H$2:$I$16,2,FALSE)</f>
        <v>9.0"</v>
      </c>
      <c r="I24" s="12" t="str">
        <f t="shared" si="2"/>
        <v>45</v>
      </c>
      <c r="J24" s="12" t="str">
        <f>VLOOKUP(MID(E24,10,3),DATA!$J$2:$L$16,2,FALSE)</f>
        <v>5x130</v>
      </c>
      <c r="K24" s="12">
        <f>VLOOKUP(MID(E24,10,3),DATA!$J$2:$L$16,3,FALSE)</f>
        <v>71.599999999999994</v>
      </c>
      <c r="L24" s="8" t="str">
        <f>VLOOKUP(MID(E24,3,1),DATA!$D$2:$E$16,2,FALSE)</f>
        <v>High Offset</v>
      </c>
      <c r="M24" s="8">
        <v>24.4</v>
      </c>
      <c r="N24" s="9" t="s">
        <v>43</v>
      </c>
      <c r="O24" s="60" t="str">
        <f>VLOOKUP(MID(P24,1,2),DATA!$B$2:$C$10,2,FALSE)</f>
        <v>FF04</v>
      </c>
      <c r="P24" s="66" t="s">
        <v>367</v>
      </c>
      <c r="Q24" s="18" cm="1">
        <f t="array" ref="Q24">SUMPRODUCT(1*('All Skus'!$C$2:$C$951=$P24),'All Skus'!$D$2:$D$951)</f>
        <v>9</v>
      </c>
      <c r="R24" s="12" t="str">
        <f>VLOOKUP(MID(P24,4,1),DATA!$F$2:$G$16,2,FALSE)</f>
        <v>20"</v>
      </c>
      <c r="S24" s="12" t="str">
        <f>VLOOKUP(MID(P24,5,3),DATA!$H$2:$I$16,2,FALSE)</f>
        <v>11.0"</v>
      </c>
      <c r="T24" s="12" t="str">
        <f t="shared" si="3"/>
        <v>45</v>
      </c>
      <c r="U24" s="12" t="str">
        <f>VLOOKUP(MID(P24,10,3),DATA!$J$2:$L$16,2,FALSE)</f>
        <v>5x130</v>
      </c>
      <c r="V24" s="12">
        <f>VLOOKUP(MID(P24,10,3),DATA!$J$2:$L$16,3,FALSE)</f>
        <v>71.599999999999994</v>
      </c>
      <c r="W24" s="68" t="str">
        <f>VLOOKUP(MID(P24,3,1),DATA!$D$2:$E$16,2,FALSE)</f>
        <v>Low Offset</v>
      </c>
      <c r="X24" s="68">
        <v>24.4</v>
      </c>
      <c r="Y24" s="9" t="s">
        <v>117</v>
      </c>
      <c r="Z24" s="68" t="s">
        <v>2249</v>
      </c>
      <c r="AA24" s="68" t="s">
        <v>2057</v>
      </c>
      <c r="AB24" s="68" t="s">
        <v>71</v>
      </c>
      <c r="AC24" s="31" t="s">
        <v>2058</v>
      </c>
    </row>
    <row r="25" spans="1:29" x14ac:dyDescent="0.25">
      <c r="A25" s="8" t="s">
        <v>1946</v>
      </c>
      <c r="B25" s="8" t="s">
        <v>1920</v>
      </c>
      <c r="C25" s="59" t="str">
        <f>VLOOKUP(MID(E25,1,2),DATA!$B$2:$C$10,2,FALSE)</f>
        <v>FF04</v>
      </c>
      <c r="D25" s="8" t="str">
        <f>VLOOKUP(MID(E25,13,2),DATA!$M$2:$N$16,2,FALSE)</f>
        <v>Tarmac</v>
      </c>
      <c r="E25" s="66" t="s">
        <v>362</v>
      </c>
      <c r="F25" s="18" cm="1">
        <f t="array" ref="F25">SUMPRODUCT(1*('All Skus'!$C$2:$C$951=$E25),'All Skus'!$D$2:$D$951)</f>
        <v>1</v>
      </c>
      <c r="G25" s="12" t="str">
        <f>VLOOKUP(MID(E25,4,1),DATA!$F$2:$G$16,2,FALSE)</f>
        <v>20"</v>
      </c>
      <c r="H25" s="12" t="str">
        <f>VLOOKUP(MID(E25,5,3),DATA!$H$2:$I$16,2,FALSE)</f>
        <v>9.0"</v>
      </c>
      <c r="I25" s="12" t="str">
        <f t="shared" si="2"/>
        <v>45</v>
      </c>
      <c r="J25" s="12" t="str">
        <f>VLOOKUP(MID(E25,10,3),DATA!$J$2:$L$16,2,FALSE)</f>
        <v>5x130</v>
      </c>
      <c r="K25" s="12">
        <f>VLOOKUP(MID(E25,10,3),DATA!$J$2:$L$16,3,FALSE)</f>
        <v>71.599999999999994</v>
      </c>
      <c r="L25" s="8" t="str">
        <f>VLOOKUP(MID(E25,3,1),DATA!$D$2:$E$16,2,FALSE)</f>
        <v>High Offset</v>
      </c>
      <c r="M25" s="8">
        <v>24.4</v>
      </c>
      <c r="N25" s="9" t="s">
        <v>43</v>
      </c>
      <c r="O25" s="60" t="str">
        <f>VLOOKUP(MID(P25,1,2),DATA!$B$2:$C$10,2,FALSE)</f>
        <v>FF04</v>
      </c>
      <c r="P25" s="66" t="s">
        <v>366</v>
      </c>
      <c r="Q25" s="18" cm="1">
        <f t="array" ref="Q25">SUMPRODUCT(1*('All Skus'!$C$2:$C$951=$P25),'All Skus'!$D$2:$D$951)</f>
        <v>6</v>
      </c>
      <c r="R25" s="12" t="str">
        <f>VLOOKUP(MID(P25,4,1),DATA!$F$2:$G$16,2,FALSE)</f>
        <v>20"</v>
      </c>
      <c r="S25" s="12" t="str">
        <f>VLOOKUP(MID(P25,5,3),DATA!$H$2:$I$16,2,FALSE)</f>
        <v>11.0"</v>
      </c>
      <c r="T25" s="12" t="str">
        <f t="shared" si="3"/>
        <v>45</v>
      </c>
      <c r="U25" s="12" t="str">
        <f>VLOOKUP(MID(P25,10,3),DATA!$J$2:$L$16,2,FALSE)</f>
        <v>5x130</v>
      </c>
      <c r="V25" s="12">
        <f>VLOOKUP(MID(P25,10,3),DATA!$J$2:$L$16,3,FALSE)</f>
        <v>71.599999999999994</v>
      </c>
      <c r="W25" s="68" t="str">
        <f>VLOOKUP(MID(P25,3,1),DATA!$D$2:$E$16,2,FALSE)</f>
        <v>Low Offset</v>
      </c>
      <c r="X25" s="68">
        <v>24.4</v>
      </c>
      <c r="Y25" s="9" t="s">
        <v>117</v>
      </c>
      <c r="Z25" s="68" t="s">
        <v>2249</v>
      </c>
      <c r="AA25" s="68" t="s">
        <v>2057</v>
      </c>
      <c r="AB25" s="68" t="s">
        <v>71</v>
      </c>
      <c r="AC25" s="31" t="s">
        <v>2058</v>
      </c>
    </row>
    <row r="26" spans="1:29" s="31" customFormat="1" x14ac:dyDescent="0.25">
      <c r="A26" s="92" t="s">
        <v>1946</v>
      </c>
      <c r="B26" s="68" t="s">
        <v>1920</v>
      </c>
      <c r="C26" s="59" t="str">
        <f>VLOOKUP(MID(E26,1,2),DATA!$B$2:$C$10,2,FALSE)</f>
        <v>FF11</v>
      </c>
      <c r="D26" s="68" t="str">
        <f>VLOOKUP(MID(E26,13,2),DATA!$M$2:$N$16,2,FALSE)</f>
        <v>Liquid Metal</v>
      </c>
      <c r="E26" s="66" t="s">
        <v>411</v>
      </c>
      <c r="F26" s="18" cm="1">
        <f t="array" ref="F26">SUMPRODUCT(1*('All Skus'!$C$2:$C$951=$E26),'All Skus'!$D$2:$D$951)</f>
        <v>27</v>
      </c>
      <c r="G26" s="12" t="str">
        <f>VLOOKUP(MID(E26,4,1),DATA!$F$2:$G$16,2,FALSE)</f>
        <v>20"</v>
      </c>
      <c r="H26" s="12" t="str">
        <f>VLOOKUP(MID(E26,5,3),DATA!$H$2:$I$16,2,FALSE)</f>
        <v>9.0"</v>
      </c>
      <c r="I26" s="12" t="str">
        <f t="shared" si="2"/>
        <v>45</v>
      </c>
      <c r="J26" s="12" t="str">
        <f>VLOOKUP(MID(E26,10,3),DATA!$J$2:$L$16,2,FALSE)</f>
        <v>5x130</v>
      </c>
      <c r="K26" s="12">
        <f>VLOOKUP(MID(E26,10,3),DATA!$J$2:$L$16,3,FALSE)</f>
        <v>71.599999999999994</v>
      </c>
      <c r="L26" s="68" t="str">
        <f>VLOOKUP(MID(E26,3,1),DATA!$D$2:$E$16,2,FALSE)</f>
        <v>High Offset</v>
      </c>
      <c r="M26" s="68"/>
      <c r="N26" s="9"/>
      <c r="O26" s="60" t="str">
        <f>VLOOKUP(MID(P26,1,2),DATA!$B$2:$C$10,2,FALSE)</f>
        <v>FF11</v>
      </c>
      <c r="P26" s="66" t="s">
        <v>1474</v>
      </c>
      <c r="Q26" s="18" cm="1">
        <f t="array" ref="Q26">SUMPRODUCT(1*('All Skus'!$C$2:$C$951=$P26),'All Skus'!$D$2:$D$951)</f>
        <v>20</v>
      </c>
      <c r="R26" s="12" t="str">
        <f>VLOOKUP(MID(P26,4,1),DATA!$F$2:$G$16,2,FALSE)</f>
        <v>20"</v>
      </c>
      <c r="S26" s="12" t="str">
        <f>VLOOKUP(MID(P26,5,3),DATA!$H$2:$I$16,2,FALSE)</f>
        <v>11.5"</v>
      </c>
      <c r="T26" s="12" t="str">
        <f t="shared" si="3"/>
        <v>45</v>
      </c>
      <c r="U26" s="12" t="str">
        <f>VLOOKUP(MID(P26,10,3),DATA!$J$2:$L$16,2,FALSE)</f>
        <v>5x130</v>
      </c>
      <c r="V26" s="12">
        <f>VLOOKUP(MID(P26,10,3),DATA!$J$2:$L$16,3,FALSE)</f>
        <v>71.599999999999994</v>
      </c>
      <c r="W26" s="68" t="str">
        <f>VLOOKUP(MID(P26,3,1),DATA!$D$2:$E$16,2,FALSE)</f>
        <v>Medium Offset</v>
      </c>
      <c r="X26" s="68"/>
      <c r="Y26" s="9"/>
      <c r="Z26" s="68"/>
      <c r="AA26" s="68"/>
      <c r="AB26" s="68"/>
      <c r="AC26" s="68"/>
    </row>
    <row r="27" spans="1:29" s="31" customFormat="1" x14ac:dyDescent="0.25">
      <c r="A27" s="92" t="s">
        <v>1946</v>
      </c>
      <c r="B27" s="68" t="s">
        <v>1920</v>
      </c>
      <c r="C27" s="59" t="str">
        <f>VLOOKUP(MID(E27,1,2),DATA!$B$2:$C$10,2,FALSE)</f>
        <v>FF11</v>
      </c>
      <c r="D27" s="68" t="str">
        <f>VLOOKUP(MID(E27,13,2),DATA!$M$2:$N$16,2,FALSE)</f>
        <v>Raw</v>
      </c>
      <c r="E27" s="66" t="s">
        <v>483</v>
      </c>
      <c r="F27" s="18" cm="1">
        <f t="array" ref="F27">SUMPRODUCT(1*('All Skus'!$C$2:$C$951=$E27),'All Skus'!$D$2:$D$951)</f>
        <v>35</v>
      </c>
      <c r="G27" s="12" t="str">
        <f>VLOOKUP(MID(E27,4,1),DATA!$F$2:$G$16,2,FALSE)</f>
        <v>20"</v>
      </c>
      <c r="H27" s="12" t="str">
        <f>VLOOKUP(MID(E27,5,3),DATA!$H$2:$I$16,2,FALSE)</f>
        <v>9.0"</v>
      </c>
      <c r="I27" s="12" t="str">
        <f t="shared" si="2"/>
        <v>45</v>
      </c>
      <c r="J27" s="12" t="str">
        <f>VLOOKUP(MID(E27,10,3),DATA!$J$2:$L$16,2,FALSE)</f>
        <v>5x130</v>
      </c>
      <c r="K27" s="12">
        <f>VLOOKUP(MID(E27,10,3),DATA!$J$2:$L$16,3,FALSE)</f>
        <v>71.599999999999994</v>
      </c>
      <c r="L27" s="68" t="str">
        <f>VLOOKUP(MID(E27,3,1),DATA!$D$2:$E$16,2,FALSE)</f>
        <v>High Offset</v>
      </c>
      <c r="M27" s="68"/>
      <c r="N27" s="9"/>
      <c r="O27" s="60" t="str">
        <f>VLOOKUP(MID(P27,1,2),DATA!$B$2:$C$10,2,FALSE)</f>
        <v>FF11</v>
      </c>
      <c r="P27" s="66" t="s">
        <v>1476</v>
      </c>
      <c r="Q27" s="18" cm="1">
        <f t="array" ref="Q27">SUMPRODUCT(1*('All Skus'!$C$2:$C$951=$P27),'All Skus'!$D$2:$D$951)</f>
        <v>14</v>
      </c>
      <c r="R27" s="12" t="str">
        <f>VLOOKUP(MID(P27,4,1),DATA!$F$2:$G$16,2,FALSE)</f>
        <v>20"</v>
      </c>
      <c r="S27" s="12" t="str">
        <f>VLOOKUP(MID(P27,5,3),DATA!$H$2:$I$16,2,FALSE)</f>
        <v>11.5"</v>
      </c>
      <c r="T27" s="12" t="str">
        <f t="shared" si="3"/>
        <v>45</v>
      </c>
      <c r="U27" s="12" t="str">
        <f>VLOOKUP(MID(P27,10,3),DATA!$J$2:$L$16,2,FALSE)</f>
        <v>5x130</v>
      </c>
      <c r="V27" s="12">
        <f>VLOOKUP(MID(P27,10,3),DATA!$J$2:$L$16,3,FALSE)</f>
        <v>71.599999999999994</v>
      </c>
      <c r="W27" s="68" t="str">
        <f>VLOOKUP(MID(P27,3,1),DATA!$D$2:$E$16,2,FALSE)</f>
        <v>Medium Offset</v>
      </c>
      <c r="X27" s="68"/>
      <c r="Y27" s="9"/>
      <c r="Z27" s="68"/>
      <c r="AA27" s="68"/>
      <c r="AB27" s="68"/>
      <c r="AC27" s="68"/>
    </row>
    <row r="28" spans="1:29" s="31" customFormat="1" x14ac:dyDescent="0.25">
      <c r="A28" s="92" t="s">
        <v>1946</v>
      </c>
      <c r="B28" s="68" t="s">
        <v>1920</v>
      </c>
      <c r="C28" s="59" t="str">
        <f>VLOOKUP(MID(E28,1,2),DATA!$B$2:$C$10,2,FALSE)</f>
        <v>FF11</v>
      </c>
      <c r="D28" s="68" t="str">
        <f>VLOOKUP(MID(E28,13,2),DATA!$M$2:$N$16,2,FALSE)</f>
        <v>Tarmac</v>
      </c>
      <c r="E28" s="66" t="s">
        <v>410</v>
      </c>
      <c r="F28" s="18" cm="1">
        <f t="array" ref="F28">SUMPRODUCT(1*('All Skus'!$C$2:$C$951=$E28),'All Skus'!$D$2:$D$951)</f>
        <v>24</v>
      </c>
      <c r="G28" s="12" t="str">
        <f>VLOOKUP(MID(E28,4,1),DATA!$F$2:$G$16,2,FALSE)</f>
        <v>20"</v>
      </c>
      <c r="H28" s="12" t="str">
        <f>VLOOKUP(MID(E28,5,3),DATA!$H$2:$I$16,2,FALSE)</f>
        <v>9.0"</v>
      </c>
      <c r="I28" s="12" t="str">
        <f t="shared" si="2"/>
        <v>45</v>
      </c>
      <c r="J28" s="12" t="str">
        <f>VLOOKUP(MID(E28,10,3),DATA!$J$2:$L$16,2,FALSE)</f>
        <v>5x130</v>
      </c>
      <c r="K28" s="12">
        <f>VLOOKUP(MID(E28,10,3),DATA!$J$2:$L$16,3,FALSE)</f>
        <v>71.599999999999994</v>
      </c>
      <c r="L28" s="68" t="str">
        <f>VLOOKUP(MID(E28,3,1),DATA!$D$2:$E$16,2,FALSE)</f>
        <v>High Offset</v>
      </c>
      <c r="M28" s="68"/>
      <c r="N28" s="9"/>
      <c r="O28" s="60" t="str">
        <f>VLOOKUP(MID(P28,1,2),DATA!$B$2:$C$10,2,FALSE)</f>
        <v>FF11</v>
      </c>
      <c r="P28" s="66" t="s">
        <v>1478</v>
      </c>
      <c r="Q28" s="18" cm="1">
        <f t="array" ref="Q28">SUMPRODUCT(1*('All Skus'!$C$2:$C$951=$P28),'All Skus'!$D$2:$D$951)</f>
        <v>2</v>
      </c>
      <c r="R28" s="12" t="str">
        <f>VLOOKUP(MID(P28,4,1),DATA!$F$2:$G$16,2,FALSE)</f>
        <v>20"</v>
      </c>
      <c r="S28" s="12" t="str">
        <f>VLOOKUP(MID(P28,5,3),DATA!$H$2:$I$16,2,FALSE)</f>
        <v>11.5"</v>
      </c>
      <c r="T28" s="12" t="str">
        <f t="shared" si="3"/>
        <v>45</v>
      </c>
      <c r="U28" s="12" t="str">
        <f>VLOOKUP(MID(P28,10,3),DATA!$J$2:$L$16,2,FALSE)</f>
        <v>5x130</v>
      </c>
      <c r="V28" s="12">
        <f>VLOOKUP(MID(P28,10,3),DATA!$J$2:$L$16,3,FALSE)</f>
        <v>71.599999999999994</v>
      </c>
      <c r="W28" s="68" t="str">
        <f>VLOOKUP(MID(P28,3,1),DATA!$D$2:$E$16,2,FALSE)</f>
        <v>Medium Offset</v>
      </c>
      <c r="X28" s="68"/>
      <c r="Y28" s="9"/>
      <c r="Z28" s="68"/>
      <c r="AA28" s="68"/>
      <c r="AB28" s="68"/>
      <c r="AC28" s="68"/>
    </row>
    <row r="29" spans="1:29" s="31" customFormat="1" x14ac:dyDescent="0.25">
      <c r="A29" s="68" t="s">
        <v>1947</v>
      </c>
      <c r="B29" s="68" t="s">
        <v>1883</v>
      </c>
      <c r="C29" s="59" t="str">
        <f>VLOOKUP(MID(E29,1,2),DATA!$B$2:$C$10,2,FALSE)</f>
        <v>FF01</v>
      </c>
      <c r="D29" s="68" t="str">
        <f>VLOOKUP(MID(E29,13,2),DATA!$M$2:$N$16,2,FALSE)</f>
        <v>Liquid Silver</v>
      </c>
      <c r="E29" s="66" t="s">
        <v>212</v>
      </c>
      <c r="F29" s="18" cm="1">
        <f t="array" ref="F29">SUMPRODUCT(1*('All Skus'!$C$2:$C$951=$E29),'All Skus'!$D$2:$D$951)</f>
        <v>7</v>
      </c>
      <c r="G29" s="12" t="str">
        <f>VLOOKUP(MID(E29,4,1),DATA!$F$2:$G$16,2,FALSE)</f>
        <v>19"</v>
      </c>
      <c r="H29" s="12" t="str">
        <f>VLOOKUP(MID(E29,5,3),DATA!$H$2:$I$16,2,FALSE)</f>
        <v>8.5"</v>
      </c>
      <c r="I29" s="12" t="str">
        <f t="shared" si="2"/>
        <v>50</v>
      </c>
      <c r="J29" s="12" t="str">
        <f>VLOOKUP(MID(E29,10,3),DATA!$J$2:$L$16,2,FALSE)</f>
        <v>5x130</v>
      </c>
      <c r="K29" s="12">
        <f>VLOOKUP(MID(E29,10,3),DATA!$J$2:$L$16,3,FALSE)</f>
        <v>71.599999999999994</v>
      </c>
      <c r="L29" s="68" t="str">
        <f>VLOOKUP(MID(E29,3,1),DATA!$D$2:$E$16,2,FALSE)</f>
        <v>High Offset</v>
      </c>
      <c r="M29" s="68">
        <v>22.2</v>
      </c>
      <c r="N29" s="9" t="s">
        <v>89</v>
      </c>
      <c r="O29" s="60" t="str">
        <f>VLOOKUP(MID(P29,1,2),DATA!$B$2:$C$10,2,FALSE)</f>
        <v>FF01</v>
      </c>
      <c r="P29" s="66" t="s">
        <v>213</v>
      </c>
      <c r="Q29" s="18" cm="1">
        <f t="array" ref="Q29">SUMPRODUCT(1*('All Skus'!$C$2:$C$951=$P29),'All Skus'!$D$2:$D$951)</f>
        <v>0</v>
      </c>
      <c r="R29" s="12" t="str">
        <f>VLOOKUP(MID(P29,4,1),DATA!$F$2:$G$16,2,FALSE)</f>
        <v>19"</v>
      </c>
      <c r="S29" s="12" t="str">
        <f>VLOOKUP(MID(P29,5,3),DATA!$H$2:$I$16,2,FALSE)</f>
        <v>11.0"</v>
      </c>
      <c r="T29" s="82" t="str">
        <f t="shared" si="3"/>
        <v>60</v>
      </c>
      <c r="U29" s="82" t="str">
        <f>VLOOKUP(MID(P29,10,3),DATA!$J$2:$L$16,2,FALSE)</f>
        <v>5x130</v>
      </c>
      <c r="V29" s="82">
        <f>VLOOKUP(MID(P29,10,3),DATA!$J$2:$L$16,3,FALSE)</f>
        <v>71.599999999999994</v>
      </c>
      <c r="W29" s="31" t="str">
        <f>VLOOKUP(MID(P29,3,1),DATA!$D$2:$E$16,2,FALSE)</f>
        <v>Medium Offset</v>
      </c>
      <c r="X29" s="31">
        <v>24.6</v>
      </c>
      <c r="Y29" s="83" t="s">
        <v>214</v>
      </c>
      <c r="Z29" s="31" t="s">
        <v>2037</v>
      </c>
      <c r="AA29" s="31" t="s">
        <v>2055</v>
      </c>
      <c r="AC29" s="31" t="s">
        <v>2056</v>
      </c>
    </row>
    <row r="30" spans="1:29" s="31" customFormat="1" x14ac:dyDescent="0.25">
      <c r="A30" s="68" t="s">
        <v>1947</v>
      </c>
      <c r="B30" s="68" t="s">
        <v>1883</v>
      </c>
      <c r="C30" s="59" t="str">
        <f>VLOOKUP(MID(E30,1,2),DATA!$B$2:$C$10,2,FALSE)</f>
        <v>FF01</v>
      </c>
      <c r="D30" s="68" t="str">
        <f>VLOOKUP(MID(E30,13,2),DATA!$M$2:$N$16,2,FALSE)</f>
        <v>Tarmac</v>
      </c>
      <c r="E30" s="66" t="s">
        <v>210</v>
      </c>
      <c r="F30" s="18" cm="1">
        <f t="array" ref="F30">SUMPRODUCT(1*('All Skus'!$C$2:$C$951=$E30),'All Skus'!$D$2:$D$951)</f>
        <v>34</v>
      </c>
      <c r="G30" s="12" t="str">
        <f>VLOOKUP(MID(E30,4,1),DATA!$F$2:$G$16,2,FALSE)</f>
        <v>19"</v>
      </c>
      <c r="H30" s="12" t="str">
        <f>VLOOKUP(MID(E30,5,3),DATA!$H$2:$I$16,2,FALSE)</f>
        <v>8.5"</v>
      </c>
      <c r="I30" s="12" t="str">
        <f t="shared" si="2"/>
        <v>50</v>
      </c>
      <c r="J30" s="12" t="str">
        <f>VLOOKUP(MID(E30,10,3),DATA!$J$2:$L$16,2,FALSE)</f>
        <v>5x130</v>
      </c>
      <c r="K30" s="12">
        <f>VLOOKUP(MID(E30,10,3),DATA!$J$2:$L$16,3,FALSE)</f>
        <v>71.599999999999994</v>
      </c>
      <c r="L30" s="68" t="str">
        <f>VLOOKUP(MID(E30,3,1),DATA!$D$2:$E$16,2,FALSE)</f>
        <v>High Offset</v>
      </c>
      <c r="M30" s="68">
        <v>22.2</v>
      </c>
      <c r="N30" s="9" t="s">
        <v>89</v>
      </c>
      <c r="O30" s="60" t="str">
        <f>VLOOKUP(MID(P30,1,2),DATA!$B$2:$C$10,2,FALSE)</f>
        <v>FF01</v>
      </c>
      <c r="P30" s="66" t="s">
        <v>211</v>
      </c>
      <c r="Q30" s="18" cm="1">
        <f t="array" ref="Q30">SUMPRODUCT(1*('All Skus'!$C$2:$C$951=$P30),'All Skus'!$D$2:$D$951)</f>
        <v>17</v>
      </c>
      <c r="R30" s="12" t="str">
        <f>VLOOKUP(MID(P30,4,1),DATA!$F$2:$G$16,2,FALSE)</f>
        <v>19"</v>
      </c>
      <c r="S30" s="12" t="str">
        <f>VLOOKUP(MID(P30,5,3),DATA!$H$2:$I$16,2,FALSE)</f>
        <v>11.0"</v>
      </c>
      <c r="T30" s="82" t="str">
        <f t="shared" si="3"/>
        <v>60</v>
      </c>
      <c r="U30" s="82" t="str">
        <f>VLOOKUP(MID(P30,10,3),DATA!$J$2:$L$16,2,FALSE)</f>
        <v>5x130</v>
      </c>
      <c r="V30" s="82">
        <f>VLOOKUP(MID(P30,10,3),DATA!$J$2:$L$16,3,FALSE)</f>
        <v>71.599999999999994</v>
      </c>
      <c r="W30" s="31" t="str">
        <f>VLOOKUP(MID(P30,3,1),DATA!$D$2:$E$16,2,FALSE)</f>
        <v>Medium Offset</v>
      </c>
      <c r="X30" s="31">
        <v>24.6</v>
      </c>
      <c r="Y30" s="83" t="s">
        <v>214</v>
      </c>
      <c r="Z30" s="31" t="s">
        <v>2037</v>
      </c>
      <c r="AA30" s="31" t="s">
        <v>2055</v>
      </c>
      <c r="AC30" s="31" t="s">
        <v>2056</v>
      </c>
    </row>
    <row r="31" spans="1:29" s="31" customFormat="1" x14ac:dyDescent="0.25">
      <c r="A31" s="68" t="s">
        <v>1947</v>
      </c>
      <c r="B31" s="68" t="s">
        <v>1883</v>
      </c>
      <c r="C31" s="59" t="str">
        <f>VLOOKUP(MID(E31,1,2),DATA!$B$2:$C$10,2,FALSE)</f>
        <v>FF01</v>
      </c>
      <c r="D31" s="68" t="str">
        <f>VLOOKUP(MID(E31,13,2),DATA!$M$2:$N$16,2,FALSE)</f>
        <v>Liquid Silver</v>
      </c>
      <c r="E31" s="66" t="s">
        <v>229</v>
      </c>
      <c r="F31" s="18" cm="1">
        <f t="array" ref="F31">SUMPRODUCT(1*('All Skus'!$C$2:$C$951=$E31),'All Skus'!$D$2:$D$951)</f>
        <v>2</v>
      </c>
      <c r="G31" s="12" t="str">
        <f>VLOOKUP(MID(E31,4,1),DATA!$F$2:$G$16,2,FALSE)</f>
        <v>20"</v>
      </c>
      <c r="H31" s="12" t="str">
        <f>VLOOKUP(MID(E31,5,3),DATA!$H$2:$I$16,2,FALSE)</f>
        <v>8.5"</v>
      </c>
      <c r="I31" s="12" t="str">
        <f t="shared" si="2"/>
        <v>50</v>
      </c>
      <c r="J31" s="12" t="str">
        <f>VLOOKUP(MID(E31,10,3),DATA!$J$2:$L$16,2,FALSE)</f>
        <v>5x130</v>
      </c>
      <c r="K31" s="12">
        <f>VLOOKUP(MID(E31,10,3),DATA!$J$2:$L$16,3,FALSE)</f>
        <v>71.599999999999994</v>
      </c>
      <c r="L31" s="68" t="str">
        <f>VLOOKUP(MID(E31,3,1),DATA!$D$2:$E$16,2,FALSE)</f>
        <v>High Offset</v>
      </c>
      <c r="M31" s="68">
        <v>23.8</v>
      </c>
      <c r="N31" s="9" t="s">
        <v>43</v>
      </c>
      <c r="O31" s="60" t="str">
        <f>VLOOKUP(MID(P31,1,2),DATA!$B$2:$C$10,2,FALSE)</f>
        <v>FF01</v>
      </c>
      <c r="P31" s="66" t="s">
        <v>230</v>
      </c>
      <c r="Q31" s="18" cm="1">
        <f t="array" ref="Q31">SUMPRODUCT(1*('All Skus'!$C$2:$C$951=$P31),'All Skus'!$D$2:$D$951)</f>
        <v>1</v>
      </c>
      <c r="R31" s="12" t="str">
        <f>VLOOKUP(MID(P31,4,1),DATA!$F$2:$G$16,2,FALSE)</f>
        <v>20"</v>
      </c>
      <c r="S31" s="12" t="str">
        <f>VLOOKUP(MID(P31,5,3),DATA!$H$2:$I$16,2,FALSE)</f>
        <v>11.0"</v>
      </c>
      <c r="T31" s="82" t="str">
        <f t="shared" si="3"/>
        <v>60</v>
      </c>
      <c r="U31" s="82" t="str">
        <f>VLOOKUP(MID(P31,10,3),DATA!$J$2:$L$16,2,FALSE)</f>
        <v>5x130</v>
      </c>
      <c r="V31" s="82">
        <f>VLOOKUP(MID(P31,10,3),DATA!$J$2:$L$16,3,FALSE)</f>
        <v>71.599999999999994</v>
      </c>
      <c r="W31" s="31" t="str">
        <f>VLOOKUP(MID(P31,3,1),DATA!$D$2:$E$16,2,FALSE)</f>
        <v>Medium Offset</v>
      </c>
      <c r="X31" s="31">
        <v>24.6</v>
      </c>
      <c r="Y31" s="83" t="s">
        <v>117</v>
      </c>
      <c r="Z31" s="31" t="s">
        <v>2037</v>
      </c>
      <c r="AA31" s="31" t="s">
        <v>2055</v>
      </c>
      <c r="AC31" s="31" t="s">
        <v>2056</v>
      </c>
    </row>
    <row r="32" spans="1:29" s="31" customFormat="1" x14ac:dyDescent="0.25">
      <c r="A32" s="68" t="s">
        <v>1947</v>
      </c>
      <c r="B32" s="68" t="s">
        <v>1883</v>
      </c>
      <c r="C32" s="59" t="str">
        <f>VLOOKUP(MID(E32,1,2),DATA!$B$2:$C$10,2,FALSE)</f>
        <v>FF01</v>
      </c>
      <c r="D32" s="68" t="str">
        <f>VLOOKUP(MID(E32,13,2),DATA!$M$2:$N$16,2,FALSE)</f>
        <v>Tarmac</v>
      </c>
      <c r="E32" s="66" t="s">
        <v>227</v>
      </c>
      <c r="F32" s="18" cm="1">
        <f t="array" ref="F32">SUMPRODUCT(1*('All Skus'!$C$2:$C$951=$E32),'All Skus'!$D$2:$D$951)</f>
        <v>32</v>
      </c>
      <c r="G32" s="12" t="str">
        <f>VLOOKUP(MID(E32,4,1),DATA!$F$2:$G$16,2,FALSE)</f>
        <v>20"</v>
      </c>
      <c r="H32" s="12" t="str">
        <f>VLOOKUP(MID(E32,5,3),DATA!$H$2:$I$16,2,FALSE)</f>
        <v>8.5"</v>
      </c>
      <c r="I32" s="12" t="str">
        <f t="shared" si="2"/>
        <v>50</v>
      </c>
      <c r="J32" s="12" t="str">
        <f>VLOOKUP(MID(E32,10,3),DATA!$J$2:$L$16,2,FALSE)</f>
        <v>5x130</v>
      </c>
      <c r="K32" s="12">
        <f>VLOOKUP(MID(E32,10,3),DATA!$J$2:$L$16,3,FALSE)</f>
        <v>71.599999999999994</v>
      </c>
      <c r="L32" s="68" t="str">
        <f>VLOOKUP(MID(E32,3,1),DATA!$D$2:$E$16,2,FALSE)</f>
        <v>High Offset</v>
      </c>
      <c r="M32" s="68">
        <v>23.8</v>
      </c>
      <c r="N32" s="9" t="s">
        <v>43</v>
      </c>
      <c r="O32" s="60" t="str">
        <f>VLOOKUP(MID(P32,1,2),DATA!$B$2:$C$10,2,FALSE)</f>
        <v>FF01</v>
      </c>
      <c r="P32" s="66" t="s">
        <v>228</v>
      </c>
      <c r="Q32" s="18" cm="1">
        <f t="array" ref="Q32">SUMPRODUCT(1*('All Skus'!$C$2:$C$951=$P32),'All Skus'!$D$2:$D$951)</f>
        <v>35</v>
      </c>
      <c r="R32" s="12" t="str">
        <f>VLOOKUP(MID(P32,4,1),DATA!$F$2:$G$16,2,FALSE)</f>
        <v>20"</v>
      </c>
      <c r="S32" s="12" t="str">
        <f>VLOOKUP(MID(P32,5,3),DATA!$H$2:$I$16,2,FALSE)</f>
        <v>11.0"</v>
      </c>
      <c r="T32" s="82" t="str">
        <f t="shared" si="3"/>
        <v>60</v>
      </c>
      <c r="U32" s="82" t="str">
        <f>VLOOKUP(MID(P32,10,3),DATA!$J$2:$L$16,2,FALSE)</f>
        <v>5x130</v>
      </c>
      <c r="V32" s="82">
        <f>VLOOKUP(MID(P32,10,3),DATA!$J$2:$L$16,3,FALSE)</f>
        <v>71.599999999999994</v>
      </c>
      <c r="W32" s="31" t="str">
        <f>VLOOKUP(MID(P32,3,1),DATA!$D$2:$E$16,2,FALSE)</f>
        <v>Medium Offset</v>
      </c>
      <c r="X32" s="31">
        <v>24.6</v>
      </c>
      <c r="Y32" s="83" t="s">
        <v>117</v>
      </c>
      <c r="Z32" s="31" t="s">
        <v>2037</v>
      </c>
      <c r="AA32" s="31" t="s">
        <v>2055</v>
      </c>
      <c r="AC32" s="31" t="s">
        <v>2056</v>
      </c>
    </row>
    <row r="33" spans="1:29" s="31" customFormat="1" x14ac:dyDescent="0.25">
      <c r="A33" s="68" t="s">
        <v>2139</v>
      </c>
      <c r="B33" s="68" t="s">
        <v>2137</v>
      </c>
      <c r="C33" s="59" t="str">
        <f>VLOOKUP(MID(E33,1,2),DATA!$B$2:$C$10,2,FALSE)</f>
        <v>FF11</v>
      </c>
      <c r="D33" s="68" t="str">
        <f>VLOOKUP(MID(E33,13,2),DATA!$M$2:$N$16,2,FALSE)</f>
        <v>Liquid Metal</v>
      </c>
      <c r="E33" s="66" t="s">
        <v>411</v>
      </c>
      <c r="F33" s="18" cm="1">
        <f t="array" ref="F33">SUMPRODUCT(1*('All Skus'!$C$2:$C$951=$E33),'All Skus'!$D$2:$D$951)</f>
        <v>27</v>
      </c>
      <c r="G33" s="12" t="str">
        <f>VLOOKUP(MID(E33,4,1),DATA!$F$2:$G$16,2,FALSE)</f>
        <v>20"</v>
      </c>
      <c r="H33" s="12" t="str">
        <f>VLOOKUP(MID(E33,5,3),DATA!$H$2:$I$16,2,FALSE)</f>
        <v>9.0"</v>
      </c>
      <c r="I33" s="12" t="str">
        <f t="shared" si="2"/>
        <v>45</v>
      </c>
      <c r="J33" s="12" t="str">
        <f>VLOOKUP(MID(E33,10,3),DATA!$J$2:$L$16,2,FALSE)</f>
        <v>5x130</v>
      </c>
      <c r="K33" s="12">
        <f>VLOOKUP(MID(E33,10,3),DATA!$J$2:$L$16,3,FALSE)</f>
        <v>71.599999999999994</v>
      </c>
      <c r="L33" s="68" t="str">
        <f>VLOOKUP(MID(E33,3,1),DATA!$D$2:$E$16,2,FALSE)</f>
        <v>High Offset</v>
      </c>
      <c r="M33" s="68"/>
      <c r="N33" s="9" t="s">
        <v>2070</v>
      </c>
      <c r="O33" s="60" t="str">
        <f>VLOOKUP(MID(P33,1,2),DATA!$B$2:$C$10,2,FALSE)</f>
        <v>FF11</v>
      </c>
      <c r="P33" s="66" t="s">
        <v>2088</v>
      </c>
      <c r="Q33" s="18" cm="1">
        <f t="array" ref="Q33">SUMPRODUCT(1*('All Skus'!$C$2:$C$951=$P33),'All Skus'!$D$2:$D$951)</f>
        <v>0</v>
      </c>
      <c r="R33" s="12" t="str">
        <f>VLOOKUP(MID(P33,4,1),DATA!$F$2:$G$16,2,FALSE)</f>
        <v>21"</v>
      </c>
      <c r="S33" s="12" t="str">
        <f>VLOOKUP(MID(P33,5,3),DATA!$H$2:$I$16,2,FALSE)</f>
        <v>11.5"</v>
      </c>
      <c r="T33" s="82" t="str">
        <f t="shared" si="3"/>
        <v>58</v>
      </c>
      <c r="U33" s="82" t="str">
        <f>VLOOKUP(MID(P33,10,3),DATA!$J$2:$L$16,2,FALSE)</f>
        <v>5x130</v>
      </c>
      <c r="V33" s="82">
        <f>VLOOKUP(MID(P33,10,3),DATA!$J$2:$L$16,3,FALSE)</f>
        <v>71.599999999999994</v>
      </c>
      <c r="W33" s="31" t="str">
        <f>VLOOKUP(MID(P33,3,1),DATA!$D$2:$E$16,2,FALSE)</f>
        <v>Medium Offset</v>
      </c>
      <c r="Y33" s="83" t="s">
        <v>2140</v>
      </c>
    </row>
    <row r="34" spans="1:29" s="31" customFormat="1" x14ac:dyDescent="0.25">
      <c r="A34" s="68" t="s">
        <v>2139</v>
      </c>
      <c r="B34" s="68" t="s">
        <v>2137</v>
      </c>
      <c r="C34" s="59" t="str">
        <f>VLOOKUP(MID(E34,1,2),DATA!$B$2:$C$10,2,FALSE)</f>
        <v>FF11</v>
      </c>
      <c r="D34" s="68" t="str">
        <f>VLOOKUP(MID(E34,13,2),DATA!$M$2:$N$16,2,FALSE)</f>
        <v>Raw</v>
      </c>
      <c r="E34" s="66" t="s">
        <v>483</v>
      </c>
      <c r="F34" s="18" cm="1">
        <f t="array" ref="F34">SUMPRODUCT(1*('All Skus'!$C$2:$C$951=$E34),'All Skus'!$D$2:$D$951)</f>
        <v>35</v>
      </c>
      <c r="G34" s="12" t="str">
        <f>VLOOKUP(MID(E34,4,1),DATA!$F$2:$G$16,2,FALSE)</f>
        <v>20"</v>
      </c>
      <c r="H34" s="12" t="str">
        <f>VLOOKUP(MID(E34,5,3),DATA!$H$2:$I$16,2,FALSE)</f>
        <v>9.0"</v>
      </c>
      <c r="I34" s="12" t="str">
        <f t="shared" si="2"/>
        <v>45</v>
      </c>
      <c r="J34" s="12" t="str">
        <f>VLOOKUP(MID(E34,10,3),DATA!$J$2:$L$16,2,FALSE)</f>
        <v>5x130</v>
      </c>
      <c r="K34" s="12">
        <f>VLOOKUP(MID(E34,10,3),DATA!$J$2:$L$16,3,FALSE)</f>
        <v>71.599999999999994</v>
      </c>
      <c r="L34" s="68" t="str">
        <f>VLOOKUP(MID(E34,3,1),DATA!$D$2:$E$16,2,FALSE)</f>
        <v>High Offset</v>
      </c>
      <c r="M34" s="68"/>
      <c r="N34" s="9" t="s">
        <v>2070</v>
      </c>
      <c r="O34" s="60" t="str">
        <f>VLOOKUP(MID(P34,1,2),DATA!$B$2:$C$10,2,FALSE)</f>
        <v>FF11</v>
      </c>
      <c r="P34" s="66" t="s">
        <v>2084</v>
      </c>
      <c r="Q34" s="18" cm="1">
        <f t="array" ref="Q34">SUMPRODUCT(1*('All Skus'!$C$2:$C$951=$P34),'All Skus'!$D$2:$D$951)</f>
        <v>1</v>
      </c>
      <c r="R34" s="12" t="str">
        <f>VLOOKUP(MID(P34,4,1),DATA!$F$2:$G$16,2,FALSE)</f>
        <v>21"</v>
      </c>
      <c r="S34" s="12" t="str">
        <f>VLOOKUP(MID(P34,5,3),DATA!$H$2:$I$16,2,FALSE)</f>
        <v>11.5"</v>
      </c>
      <c r="T34" s="82" t="str">
        <f t="shared" si="3"/>
        <v>58</v>
      </c>
      <c r="U34" s="82" t="str">
        <f>VLOOKUP(MID(P34,10,3),DATA!$J$2:$L$16,2,FALSE)</f>
        <v>5x130</v>
      </c>
      <c r="V34" s="82">
        <f>VLOOKUP(MID(P34,10,3),DATA!$J$2:$L$16,3,FALSE)</f>
        <v>71.599999999999994</v>
      </c>
      <c r="W34" s="31" t="str">
        <f>VLOOKUP(MID(P34,3,1),DATA!$D$2:$E$16,2,FALSE)</f>
        <v>Medium Offset</v>
      </c>
      <c r="Y34" s="83" t="s">
        <v>2140</v>
      </c>
    </row>
    <row r="35" spans="1:29" s="31" customFormat="1" x14ac:dyDescent="0.25">
      <c r="A35" s="68" t="s">
        <v>2139</v>
      </c>
      <c r="B35" s="68" t="s">
        <v>2137</v>
      </c>
      <c r="C35" s="59" t="str">
        <f>VLOOKUP(MID(E35,1,2),DATA!$B$2:$C$10,2,FALSE)</f>
        <v>FF11</v>
      </c>
      <c r="D35" s="68" t="str">
        <f>VLOOKUP(MID(E35,13,2),DATA!$M$2:$N$16,2,FALSE)</f>
        <v>Tarmac</v>
      </c>
      <c r="E35" s="66" t="s">
        <v>410</v>
      </c>
      <c r="F35" s="18" cm="1">
        <f t="array" ref="F35">SUMPRODUCT(1*('All Skus'!$C$2:$C$951=$E35),'All Skus'!$D$2:$D$951)</f>
        <v>24</v>
      </c>
      <c r="G35" s="12" t="str">
        <f>VLOOKUP(MID(E35,4,1),DATA!$F$2:$G$16,2,FALSE)</f>
        <v>20"</v>
      </c>
      <c r="H35" s="12" t="str">
        <f>VLOOKUP(MID(E35,5,3),DATA!$H$2:$I$16,2,FALSE)</f>
        <v>9.0"</v>
      </c>
      <c r="I35" s="12" t="str">
        <f t="shared" si="2"/>
        <v>45</v>
      </c>
      <c r="J35" s="12" t="str">
        <f>VLOOKUP(MID(E35,10,3),DATA!$J$2:$L$16,2,FALSE)</f>
        <v>5x130</v>
      </c>
      <c r="K35" s="12">
        <f>VLOOKUP(MID(E35,10,3),DATA!$J$2:$L$16,3,FALSE)</f>
        <v>71.599999999999994</v>
      </c>
      <c r="L35" s="68" t="str">
        <f>VLOOKUP(MID(E35,3,1),DATA!$D$2:$E$16,2,FALSE)</f>
        <v>High Offset</v>
      </c>
      <c r="M35" s="68"/>
      <c r="N35" s="9" t="s">
        <v>2070</v>
      </c>
      <c r="O35" s="60" t="str">
        <f>VLOOKUP(MID(P35,1,2),DATA!$B$2:$C$10,2,FALSE)</f>
        <v>FF11</v>
      </c>
      <c r="P35" s="66" t="s">
        <v>2086</v>
      </c>
      <c r="Q35" s="18" cm="1">
        <f t="array" ref="Q35">SUMPRODUCT(1*('All Skus'!$C$2:$C$951=$P35),'All Skus'!$D$2:$D$951)</f>
        <v>0</v>
      </c>
      <c r="R35" s="12" t="str">
        <f>VLOOKUP(MID(P35,4,1),DATA!$F$2:$G$16,2,FALSE)</f>
        <v>21"</v>
      </c>
      <c r="S35" s="12" t="str">
        <f>VLOOKUP(MID(P35,5,3),DATA!$H$2:$I$16,2,FALSE)</f>
        <v>11.5"</v>
      </c>
      <c r="T35" s="82" t="str">
        <f t="shared" si="3"/>
        <v>58</v>
      </c>
      <c r="U35" s="82" t="str">
        <f>VLOOKUP(MID(P35,10,3),DATA!$J$2:$L$16,2,FALSE)</f>
        <v>5x130</v>
      </c>
      <c r="V35" s="82">
        <f>VLOOKUP(MID(P35,10,3),DATA!$J$2:$L$16,3,FALSE)</f>
        <v>71.599999999999994</v>
      </c>
      <c r="W35" s="31" t="str">
        <f>VLOOKUP(MID(P35,3,1),DATA!$D$2:$E$16,2,FALSE)</f>
        <v>Medium Offset</v>
      </c>
      <c r="Y35" s="83" t="s">
        <v>2140</v>
      </c>
    </row>
    <row r="36" spans="1:29" s="31" customFormat="1" x14ac:dyDescent="0.25">
      <c r="A36" s="68" t="s">
        <v>1948</v>
      </c>
      <c r="B36" s="68" t="s">
        <v>222</v>
      </c>
      <c r="C36" s="59" t="str">
        <f>VLOOKUP(MID(E36,1,2),DATA!$B$2:$C$10,2,FALSE)</f>
        <v>FF01</v>
      </c>
      <c r="D36" s="68" t="str">
        <f>VLOOKUP(MID(E36,13,2),DATA!$M$2:$N$16,2,FALSE)</f>
        <v>Liquid Silver</v>
      </c>
      <c r="E36" s="66" t="s">
        <v>212</v>
      </c>
      <c r="F36" s="18" cm="1">
        <f t="array" ref="F36">SUMPRODUCT(1*('All Skus'!$C$2:$C$951=$E36),'All Skus'!$D$2:$D$951)</f>
        <v>7</v>
      </c>
      <c r="G36" s="12" t="str">
        <f>VLOOKUP(MID(E36,4,1),DATA!$F$2:$G$16,2,FALSE)</f>
        <v>19"</v>
      </c>
      <c r="H36" s="12" t="str">
        <f>VLOOKUP(MID(E36,5,3),DATA!$H$2:$I$16,2,FALSE)</f>
        <v>8.5"</v>
      </c>
      <c r="I36" s="12" t="str">
        <f t="shared" si="2"/>
        <v>50</v>
      </c>
      <c r="J36" s="12" t="str">
        <f>VLOOKUP(MID(E36,10,3),DATA!$J$2:$L$16,2,FALSE)</f>
        <v>5x130</v>
      </c>
      <c r="K36" s="12">
        <f>VLOOKUP(MID(E36,10,3),DATA!$J$2:$L$16,3,FALSE)</f>
        <v>71.599999999999994</v>
      </c>
      <c r="L36" s="68" t="str">
        <f>VLOOKUP(MID(E36,3,1),DATA!$D$2:$E$16,2,FALSE)</f>
        <v>High Offset</v>
      </c>
      <c r="M36" s="68">
        <v>22.2</v>
      </c>
      <c r="N36" s="9" t="s">
        <v>12</v>
      </c>
      <c r="O36" s="60" t="str">
        <f>VLOOKUP(MID(P36,1,2),DATA!$B$2:$C$10,2,FALSE)</f>
        <v>FF01</v>
      </c>
      <c r="P36" s="66" t="s">
        <v>216</v>
      </c>
      <c r="Q36" s="18" cm="1">
        <f t="array" ref="Q36">SUMPRODUCT(1*('All Skus'!$C$2:$C$951=$P36),'All Skus'!$D$2:$D$951)</f>
        <v>6</v>
      </c>
      <c r="R36" s="12" t="str">
        <f>VLOOKUP(MID(P36,4,1),DATA!$F$2:$G$16,2,FALSE)</f>
        <v>19"</v>
      </c>
      <c r="S36" s="12" t="str">
        <f>VLOOKUP(MID(P36,5,3),DATA!$H$2:$I$16,2,FALSE)</f>
        <v>11.0"</v>
      </c>
      <c r="T36" s="82" t="str">
        <f t="shared" si="3"/>
        <v>35</v>
      </c>
      <c r="U36" s="82" t="str">
        <f>VLOOKUP(MID(P36,10,3),DATA!$J$2:$L$16,2,FALSE)</f>
        <v>5x130</v>
      </c>
      <c r="V36" s="82">
        <f>VLOOKUP(MID(P36,10,3),DATA!$J$2:$L$16,3,FALSE)</f>
        <v>71.599999999999994</v>
      </c>
      <c r="W36" s="31" t="str">
        <f>VLOOKUP(MID(P36,3,1),DATA!$D$2:$E$16,2,FALSE)</f>
        <v>Medium Offset</v>
      </c>
      <c r="X36" s="31">
        <v>26.6</v>
      </c>
      <c r="Y36" s="83" t="s">
        <v>223</v>
      </c>
      <c r="AA36" s="31" t="s">
        <v>2055</v>
      </c>
      <c r="AB36" s="31" t="s">
        <v>5</v>
      </c>
      <c r="AC36" s="31" t="s">
        <v>2056</v>
      </c>
    </row>
    <row r="37" spans="1:29" s="31" customFormat="1" x14ac:dyDescent="0.25">
      <c r="A37" s="68" t="s">
        <v>1948</v>
      </c>
      <c r="B37" s="68" t="s">
        <v>222</v>
      </c>
      <c r="C37" s="59" t="str">
        <f>VLOOKUP(MID(E37,1,2),DATA!$B$2:$C$10,2,FALSE)</f>
        <v>FF01</v>
      </c>
      <c r="D37" s="68" t="str">
        <f>VLOOKUP(MID(E37,13,2),DATA!$M$2:$N$16,2,FALSE)</f>
        <v>Tarmac</v>
      </c>
      <c r="E37" s="66" t="s">
        <v>210</v>
      </c>
      <c r="F37" s="18" cm="1">
        <f t="array" ref="F37">SUMPRODUCT(1*('All Skus'!$C$2:$C$951=$E37),'All Skus'!$D$2:$D$951)</f>
        <v>34</v>
      </c>
      <c r="G37" s="12" t="str">
        <f>VLOOKUP(MID(E37,4,1),DATA!$F$2:$G$16,2,FALSE)</f>
        <v>19"</v>
      </c>
      <c r="H37" s="12" t="str">
        <f>VLOOKUP(MID(E37,5,3),DATA!$H$2:$I$16,2,FALSE)</f>
        <v>8.5"</v>
      </c>
      <c r="I37" s="12" t="str">
        <f t="shared" si="2"/>
        <v>50</v>
      </c>
      <c r="J37" s="12" t="str">
        <f>VLOOKUP(MID(E37,10,3),DATA!$J$2:$L$16,2,FALSE)</f>
        <v>5x130</v>
      </c>
      <c r="K37" s="12">
        <f>VLOOKUP(MID(E37,10,3),DATA!$J$2:$L$16,3,FALSE)</f>
        <v>71.599999999999994</v>
      </c>
      <c r="L37" s="68" t="str">
        <f>VLOOKUP(MID(E37,3,1),DATA!$D$2:$E$16,2,FALSE)</f>
        <v>High Offset</v>
      </c>
      <c r="M37" s="68">
        <v>22.2</v>
      </c>
      <c r="N37" s="9" t="s">
        <v>12</v>
      </c>
      <c r="O37" s="60" t="str">
        <f>VLOOKUP(MID(P37,1,2),DATA!$B$2:$C$10,2,FALSE)</f>
        <v>FF01</v>
      </c>
      <c r="P37" s="66" t="s">
        <v>215</v>
      </c>
      <c r="Q37" s="18" cm="1">
        <f t="array" ref="Q37">SUMPRODUCT(1*('All Skus'!$C$2:$C$951=$P37),'All Skus'!$D$2:$D$951)</f>
        <v>3</v>
      </c>
      <c r="R37" s="12" t="str">
        <f>VLOOKUP(MID(P37,4,1),DATA!$F$2:$G$16,2,FALSE)</f>
        <v>19"</v>
      </c>
      <c r="S37" s="12" t="str">
        <f>VLOOKUP(MID(P37,5,3),DATA!$H$2:$I$16,2,FALSE)</f>
        <v>11.0"</v>
      </c>
      <c r="T37" s="82" t="str">
        <f t="shared" si="3"/>
        <v>35</v>
      </c>
      <c r="U37" s="82" t="str">
        <f>VLOOKUP(MID(P37,10,3),DATA!$J$2:$L$16,2,FALSE)</f>
        <v>5x130</v>
      </c>
      <c r="V37" s="82">
        <f>VLOOKUP(MID(P37,10,3),DATA!$J$2:$L$16,3,FALSE)</f>
        <v>71.599999999999994</v>
      </c>
      <c r="W37" s="31" t="str">
        <f>VLOOKUP(MID(P37,3,1),DATA!$D$2:$E$16,2,FALSE)</f>
        <v>Medium Offset</v>
      </c>
      <c r="X37" s="31">
        <v>26.6</v>
      </c>
      <c r="Y37" s="83" t="s">
        <v>223</v>
      </c>
      <c r="AA37" s="31" t="s">
        <v>2055</v>
      </c>
      <c r="AB37" s="31" t="s">
        <v>5</v>
      </c>
      <c r="AC37" s="31" t="s">
        <v>2056</v>
      </c>
    </row>
    <row r="38" spans="1:29" s="31" customFormat="1" x14ac:dyDescent="0.25">
      <c r="A38" s="68" t="s">
        <v>1949</v>
      </c>
      <c r="B38" s="68" t="s">
        <v>219</v>
      </c>
      <c r="C38" s="59" t="str">
        <f>VLOOKUP(MID(E38,1,2),DATA!$B$2:$C$10,2,FALSE)</f>
        <v>FF01</v>
      </c>
      <c r="D38" s="68" t="str">
        <f>VLOOKUP(MID(E38,13,2),DATA!$M$2:$N$16,2,FALSE)</f>
        <v>Liquid Silver</v>
      </c>
      <c r="E38" s="66" t="s">
        <v>212</v>
      </c>
      <c r="F38" s="18" cm="1">
        <f t="array" ref="F38">SUMPRODUCT(1*('All Skus'!$C$2:$C$951=$E38),'All Skus'!$D$2:$D$951)</f>
        <v>7</v>
      </c>
      <c r="G38" s="12" t="str">
        <f>VLOOKUP(MID(E38,4,1),DATA!$F$2:$G$16,2,FALSE)</f>
        <v>19"</v>
      </c>
      <c r="H38" s="12" t="str">
        <f>VLOOKUP(MID(E38,5,3),DATA!$H$2:$I$16,2,FALSE)</f>
        <v>8.5"</v>
      </c>
      <c r="I38" s="12" t="str">
        <f t="shared" si="2"/>
        <v>50</v>
      </c>
      <c r="J38" s="12" t="str">
        <f>VLOOKUP(MID(E38,10,3),DATA!$J$2:$L$16,2,FALSE)</f>
        <v>5x130</v>
      </c>
      <c r="K38" s="12">
        <f>VLOOKUP(MID(E38,10,3),DATA!$J$2:$L$16,3,FALSE)</f>
        <v>71.599999999999994</v>
      </c>
      <c r="L38" s="68" t="str">
        <f>VLOOKUP(MID(E38,3,1),DATA!$D$2:$E$16,2,FALSE)</f>
        <v>High Offset</v>
      </c>
      <c r="M38" s="68">
        <v>22.2</v>
      </c>
      <c r="N38" s="9" t="s">
        <v>12</v>
      </c>
      <c r="O38" s="60" t="str">
        <f>VLOOKUP(MID(P38,1,2),DATA!$B$2:$C$10,2,FALSE)</f>
        <v>FF01</v>
      </c>
      <c r="P38" s="66" t="s">
        <v>216</v>
      </c>
      <c r="Q38" s="18" cm="1">
        <f t="array" ref="Q38">SUMPRODUCT(1*('All Skus'!$C$2:$C$951=$P38),'All Skus'!$D$2:$D$951)</f>
        <v>6</v>
      </c>
      <c r="R38" s="12" t="str">
        <f>VLOOKUP(MID(P38,4,1),DATA!$F$2:$G$16,2,FALSE)</f>
        <v>19"</v>
      </c>
      <c r="S38" s="12" t="str">
        <f>VLOOKUP(MID(P38,5,3),DATA!$H$2:$I$16,2,FALSE)</f>
        <v>11.0"</v>
      </c>
      <c r="T38" s="82" t="str">
        <f t="shared" si="3"/>
        <v>35</v>
      </c>
      <c r="U38" s="82" t="str">
        <f>VLOOKUP(MID(P38,10,3),DATA!$J$2:$L$16,2,FALSE)</f>
        <v>5x130</v>
      </c>
      <c r="V38" s="82">
        <f>VLOOKUP(MID(P38,10,3),DATA!$J$2:$L$16,3,FALSE)</f>
        <v>71.599999999999994</v>
      </c>
      <c r="W38" s="31" t="str">
        <f>VLOOKUP(MID(P38,3,1),DATA!$D$2:$E$16,2,FALSE)</f>
        <v>Medium Offset</v>
      </c>
      <c r="X38" s="31">
        <v>26.4</v>
      </c>
      <c r="Y38" s="83" t="s">
        <v>220</v>
      </c>
      <c r="AA38" s="31" t="s">
        <v>2055</v>
      </c>
      <c r="AB38" s="31" t="s">
        <v>5</v>
      </c>
      <c r="AC38" s="31" t="s">
        <v>2056</v>
      </c>
    </row>
    <row r="39" spans="1:29" s="31" customFormat="1" x14ac:dyDescent="0.25">
      <c r="A39" s="68" t="s">
        <v>1949</v>
      </c>
      <c r="B39" s="68" t="s">
        <v>219</v>
      </c>
      <c r="C39" s="59" t="str">
        <f>VLOOKUP(MID(E39,1,2),DATA!$B$2:$C$10,2,FALSE)</f>
        <v>FF01</v>
      </c>
      <c r="D39" s="68" t="str">
        <f>VLOOKUP(MID(E39,13,2),DATA!$M$2:$N$16,2,FALSE)</f>
        <v>Tarmac</v>
      </c>
      <c r="E39" s="66" t="s">
        <v>210</v>
      </c>
      <c r="F39" s="18" cm="1">
        <f t="array" ref="F39">SUMPRODUCT(1*('All Skus'!$C$2:$C$951=$E39),'All Skus'!$D$2:$D$951)</f>
        <v>34</v>
      </c>
      <c r="G39" s="12" t="str">
        <f>VLOOKUP(MID(E39,4,1),DATA!$F$2:$G$16,2,FALSE)</f>
        <v>19"</v>
      </c>
      <c r="H39" s="12" t="str">
        <f>VLOOKUP(MID(E39,5,3),DATA!$H$2:$I$16,2,FALSE)</f>
        <v>8.5"</v>
      </c>
      <c r="I39" s="12" t="str">
        <f t="shared" si="2"/>
        <v>50</v>
      </c>
      <c r="J39" s="12" t="str">
        <f>VLOOKUP(MID(E39,10,3),DATA!$J$2:$L$16,2,FALSE)</f>
        <v>5x130</v>
      </c>
      <c r="K39" s="12">
        <f>VLOOKUP(MID(E39,10,3),DATA!$J$2:$L$16,3,FALSE)</f>
        <v>71.599999999999994</v>
      </c>
      <c r="L39" s="68" t="str">
        <f>VLOOKUP(MID(E39,3,1),DATA!$D$2:$E$16,2,FALSE)</f>
        <v>High Offset</v>
      </c>
      <c r="M39" s="68">
        <v>22.2</v>
      </c>
      <c r="N39" s="9" t="s">
        <v>12</v>
      </c>
      <c r="O39" s="60" t="str">
        <f>VLOOKUP(MID(P39,1,2),DATA!$B$2:$C$10,2,FALSE)</f>
        <v>FF01</v>
      </c>
      <c r="P39" s="66" t="s">
        <v>215</v>
      </c>
      <c r="Q39" s="18" cm="1">
        <f t="array" ref="Q39">SUMPRODUCT(1*('All Skus'!$C$2:$C$951=$P39),'All Skus'!$D$2:$D$951)</f>
        <v>3</v>
      </c>
      <c r="R39" s="12" t="str">
        <f>VLOOKUP(MID(P39,4,1),DATA!$F$2:$G$16,2,FALSE)</f>
        <v>19"</v>
      </c>
      <c r="S39" s="12" t="str">
        <f>VLOOKUP(MID(P39,5,3),DATA!$H$2:$I$16,2,FALSE)</f>
        <v>11.0"</v>
      </c>
      <c r="T39" s="82" t="str">
        <f t="shared" si="3"/>
        <v>35</v>
      </c>
      <c r="U39" s="82" t="str">
        <f>VLOOKUP(MID(P39,10,3),DATA!$J$2:$L$16,2,FALSE)</f>
        <v>5x130</v>
      </c>
      <c r="V39" s="82">
        <f>VLOOKUP(MID(P39,10,3),DATA!$J$2:$L$16,3,FALSE)</f>
        <v>71.599999999999994</v>
      </c>
      <c r="W39" s="31" t="str">
        <f>VLOOKUP(MID(P39,3,1),DATA!$D$2:$E$16,2,FALSE)</f>
        <v>Medium Offset</v>
      </c>
      <c r="X39" s="31">
        <v>26.4</v>
      </c>
      <c r="Y39" s="83" t="s">
        <v>220</v>
      </c>
      <c r="AA39" s="31" t="s">
        <v>2055</v>
      </c>
      <c r="AB39" s="31" t="s">
        <v>5</v>
      </c>
      <c r="AC39" s="31" t="s">
        <v>2056</v>
      </c>
    </row>
    <row r="40" spans="1:29" s="31" customFormat="1" x14ac:dyDescent="0.25">
      <c r="A40" s="68" t="s">
        <v>1949</v>
      </c>
      <c r="B40" s="68" t="s">
        <v>219</v>
      </c>
      <c r="C40" s="59" t="str">
        <f>VLOOKUP(MID(E40,1,2),DATA!$B$2:$C$10,2,FALSE)</f>
        <v>FF01</v>
      </c>
      <c r="D40" s="68" t="str">
        <f>VLOOKUP(MID(E40,13,2),DATA!$M$2:$N$16,2,FALSE)</f>
        <v>Liquid Silver</v>
      </c>
      <c r="E40" s="66" t="s">
        <v>229</v>
      </c>
      <c r="F40" s="18" cm="1">
        <f t="array" ref="F40">SUMPRODUCT(1*('All Skus'!$C$2:$C$951=$E40),'All Skus'!$D$2:$D$951)</f>
        <v>2</v>
      </c>
      <c r="G40" s="12" t="str">
        <f>VLOOKUP(MID(E40,4,1),DATA!$F$2:$G$16,2,FALSE)</f>
        <v>20"</v>
      </c>
      <c r="H40" s="12" t="str">
        <f>VLOOKUP(MID(E40,5,3),DATA!$H$2:$I$16,2,FALSE)</f>
        <v>8.5"</v>
      </c>
      <c r="I40" s="12" t="str">
        <f t="shared" si="2"/>
        <v>50</v>
      </c>
      <c r="J40" s="12" t="str">
        <f>VLOOKUP(MID(E40,10,3),DATA!$J$2:$L$16,2,FALSE)</f>
        <v>5x130</v>
      </c>
      <c r="K40" s="12">
        <f>VLOOKUP(MID(E40,10,3),DATA!$J$2:$L$16,3,FALSE)</f>
        <v>71.599999999999994</v>
      </c>
      <c r="L40" s="68" t="str">
        <f>VLOOKUP(MID(E40,3,1),DATA!$D$2:$E$16,2,FALSE)</f>
        <v>High Offset</v>
      </c>
      <c r="M40" s="68">
        <v>23.8</v>
      </c>
      <c r="N40" s="9" t="s">
        <v>35</v>
      </c>
      <c r="O40" s="60" t="str">
        <f>VLOOKUP(MID(P40,1,2),DATA!$B$2:$C$10,2,FALSE)</f>
        <v>FF01</v>
      </c>
      <c r="P40" s="66" t="s">
        <v>233</v>
      </c>
      <c r="Q40" s="18" cm="1">
        <f t="array" ref="Q40">SUMPRODUCT(1*('All Skus'!$C$2:$C$951=$P40),'All Skus'!$D$2:$D$951)</f>
        <v>11</v>
      </c>
      <c r="R40" s="12" t="str">
        <f>VLOOKUP(MID(P40,4,1),DATA!$F$2:$G$16,2,FALSE)</f>
        <v>20"</v>
      </c>
      <c r="S40" s="12" t="str">
        <f>VLOOKUP(MID(P40,5,3),DATA!$H$2:$I$16,2,FALSE)</f>
        <v>11.0"</v>
      </c>
      <c r="T40" s="82" t="str">
        <f t="shared" si="3"/>
        <v>35</v>
      </c>
      <c r="U40" s="82" t="str">
        <f>VLOOKUP(MID(P40,10,3),DATA!$J$2:$L$16,2,FALSE)</f>
        <v>5x130</v>
      </c>
      <c r="V40" s="82">
        <f>VLOOKUP(MID(P40,10,3),DATA!$J$2:$L$16,3,FALSE)</f>
        <v>71.599999999999994</v>
      </c>
      <c r="W40" s="31" t="str">
        <f>VLOOKUP(MID(P40,3,1),DATA!$D$2:$E$16,2,FALSE)</f>
        <v>Medium Offset</v>
      </c>
      <c r="X40" s="31">
        <v>27</v>
      </c>
      <c r="Y40" s="83" t="s">
        <v>234</v>
      </c>
      <c r="AA40" s="31" t="s">
        <v>2055</v>
      </c>
      <c r="AB40" s="31" t="s">
        <v>5</v>
      </c>
      <c r="AC40" s="31" t="s">
        <v>2056</v>
      </c>
    </row>
    <row r="41" spans="1:29" s="31" customFormat="1" x14ac:dyDescent="0.25">
      <c r="A41" s="68" t="s">
        <v>1949</v>
      </c>
      <c r="B41" s="68" t="s">
        <v>219</v>
      </c>
      <c r="C41" s="59" t="str">
        <f>VLOOKUP(MID(E41,1,2),DATA!$B$2:$C$10,2,FALSE)</f>
        <v>FF01</v>
      </c>
      <c r="D41" s="68" t="str">
        <f>VLOOKUP(MID(E41,13,2),DATA!$M$2:$N$16,2,FALSE)</f>
        <v>Tarmac</v>
      </c>
      <c r="E41" s="66" t="s">
        <v>227</v>
      </c>
      <c r="F41" s="18" cm="1">
        <f t="array" ref="F41">SUMPRODUCT(1*('All Skus'!$C$2:$C$951=$E41),'All Skus'!$D$2:$D$951)</f>
        <v>32</v>
      </c>
      <c r="G41" s="12" t="str">
        <f>VLOOKUP(MID(E41,4,1),DATA!$F$2:$G$16,2,FALSE)</f>
        <v>20"</v>
      </c>
      <c r="H41" s="12" t="str">
        <f>VLOOKUP(MID(E41,5,3),DATA!$H$2:$I$16,2,FALSE)</f>
        <v>8.5"</v>
      </c>
      <c r="I41" s="12" t="str">
        <f t="shared" si="2"/>
        <v>50</v>
      </c>
      <c r="J41" s="12" t="str">
        <f>VLOOKUP(MID(E41,10,3),DATA!$J$2:$L$16,2,FALSE)</f>
        <v>5x130</v>
      </c>
      <c r="K41" s="12">
        <f>VLOOKUP(MID(E41,10,3),DATA!$J$2:$L$16,3,FALSE)</f>
        <v>71.599999999999994</v>
      </c>
      <c r="L41" s="68" t="str">
        <f>VLOOKUP(MID(E41,3,1),DATA!$D$2:$E$16,2,FALSE)</f>
        <v>High Offset</v>
      </c>
      <c r="M41" s="68">
        <v>23.8</v>
      </c>
      <c r="N41" s="9" t="s">
        <v>35</v>
      </c>
      <c r="O41" s="60" t="str">
        <f>VLOOKUP(MID(P41,1,2),DATA!$B$2:$C$10,2,FALSE)</f>
        <v>FF01</v>
      </c>
      <c r="P41" s="66" t="s">
        <v>232</v>
      </c>
      <c r="Q41" s="18" cm="1">
        <f t="array" ref="Q41">SUMPRODUCT(1*('All Skus'!$C$2:$C$951=$P41),'All Skus'!$D$2:$D$951)</f>
        <v>17</v>
      </c>
      <c r="R41" s="12" t="str">
        <f>VLOOKUP(MID(P41,4,1),DATA!$F$2:$G$16,2,FALSE)</f>
        <v>20"</v>
      </c>
      <c r="S41" s="12" t="str">
        <f>VLOOKUP(MID(P41,5,3),DATA!$H$2:$I$16,2,FALSE)</f>
        <v>11.0"</v>
      </c>
      <c r="T41" s="82" t="str">
        <f t="shared" si="3"/>
        <v>35</v>
      </c>
      <c r="U41" s="82" t="str">
        <f>VLOOKUP(MID(P41,10,3),DATA!$J$2:$L$16,2,FALSE)</f>
        <v>5x130</v>
      </c>
      <c r="V41" s="82">
        <f>VLOOKUP(MID(P41,10,3),DATA!$J$2:$L$16,3,FALSE)</f>
        <v>71.599999999999994</v>
      </c>
      <c r="W41" s="31" t="str">
        <f>VLOOKUP(MID(P41,3,1),DATA!$D$2:$E$16,2,FALSE)</f>
        <v>Medium Offset</v>
      </c>
      <c r="X41" s="31">
        <v>27</v>
      </c>
      <c r="Y41" s="83" t="s">
        <v>234</v>
      </c>
      <c r="AA41" s="31" t="s">
        <v>2055</v>
      </c>
      <c r="AB41" s="31" t="s">
        <v>5</v>
      </c>
      <c r="AC41" s="31" t="s">
        <v>2056</v>
      </c>
    </row>
    <row r="42" spans="1:29" s="31" customFormat="1" x14ac:dyDescent="0.25">
      <c r="A42" s="92" t="s">
        <v>1949</v>
      </c>
      <c r="B42" s="68" t="s">
        <v>219</v>
      </c>
      <c r="C42" s="59" t="str">
        <f>VLOOKUP(MID(E42,1,2),DATA!$B$2:$C$10,2,FALSE)</f>
        <v>FF11</v>
      </c>
      <c r="D42" s="68" t="str">
        <f>VLOOKUP(MID(E42,13,2),DATA!$M$2:$N$16,2,FALSE)</f>
        <v>Liquid Metal</v>
      </c>
      <c r="E42" s="66" t="s">
        <v>2197</v>
      </c>
      <c r="F42" s="18" cm="1">
        <f t="array" ref="F42">SUMPRODUCT(1*('All Skus'!$C$2:$C$951=$E42),'All Skus'!$D$2:$D$951)</f>
        <v>12</v>
      </c>
      <c r="G42" s="12" t="str">
        <f>VLOOKUP(MID(E42,4,1),DATA!$F$2:$G$16,2,FALSE)</f>
        <v>20"</v>
      </c>
      <c r="H42" s="12" t="str">
        <f>VLOOKUP(MID(E42,5,3),DATA!$H$2:$I$16,2,FALSE)</f>
        <v>9.0"</v>
      </c>
      <c r="I42" s="12" t="str">
        <f t="shared" si="2"/>
        <v>50</v>
      </c>
      <c r="J42" s="12" t="str">
        <f>VLOOKUP(MID(E42,10,3),DATA!$J$2:$L$16,2,FALSE)</f>
        <v>5x130</v>
      </c>
      <c r="K42" s="12">
        <f>VLOOKUP(MID(E42,10,3),DATA!$J$2:$L$16,3,FALSE)</f>
        <v>71.599999999999994</v>
      </c>
      <c r="L42" s="68" t="str">
        <f>VLOOKUP(MID(E42,3,1),DATA!$D$2:$E$16,2,FALSE)</f>
        <v>High Offset</v>
      </c>
      <c r="M42" s="68"/>
      <c r="N42" s="9"/>
      <c r="O42" s="60" t="str">
        <f>VLOOKUP(MID(P42,1,2),DATA!$B$2:$C$10,2,FALSE)</f>
        <v>FF11</v>
      </c>
      <c r="P42" s="66" t="s">
        <v>1474</v>
      </c>
      <c r="Q42" s="18" cm="1">
        <f t="array" ref="Q42">SUMPRODUCT(1*('All Skus'!$C$2:$C$951=$P42),'All Skus'!$D$2:$D$951)</f>
        <v>20</v>
      </c>
      <c r="R42" s="12" t="str">
        <f>VLOOKUP(MID(P42,4,1),DATA!$F$2:$G$16,2,FALSE)</f>
        <v>20"</v>
      </c>
      <c r="S42" s="12" t="str">
        <f>VLOOKUP(MID(P42,5,3),DATA!$H$2:$I$16,2,FALSE)</f>
        <v>11.5"</v>
      </c>
      <c r="T42" s="12" t="str">
        <f t="shared" si="3"/>
        <v>45</v>
      </c>
      <c r="U42" s="12" t="str">
        <f>VLOOKUP(MID(P42,10,3),DATA!$J$2:$L$16,2,FALSE)</f>
        <v>5x130</v>
      </c>
      <c r="V42" s="12">
        <f>VLOOKUP(MID(P42,10,3),DATA!$J$2:$L$16,3,FALSE)</f>
        <v>71.599999999999994</v>
      </c>
      <c r="W42" s="68" t="str">
        <f>VLOOKUP(MID(P42,3,1),DATA!$D$2:$E$16,2,FALSE)</f>
        <v>Medium Offset</v>
      </c>
      <c r="X42" s="68"/>
      <c r="Y42" s="9"/>
      <c r="Z42" s="68"/>
      <c r="AA42" s="68"/>
      <c r="AB42" s="68"/>
      <c r="AC42" s="68"/>
    </row>
    <row r="43" spans="1:29" s="31" customFormat="1" x14ac:dyDescent="0.25">
      <c r="A43" s="92" t="s">
        <v>1949</v>
      </c>
      <c r="B43" s="68" t="s">
        <v>219</v>
      </c>
      <c r="C43" s="59" t="str">
        <f>VLOOKUP(MID(E43,1,2),DATA!$B$2:$C$10,2,FALSE)</f>
        <v>FF11</v>
      </c>
      <c r="D43" s="68" t="str">
        <f>VLOOKUP(MID(E43,13,2),DATA!$M$2:$N$16,2,FALSE)</f>
        <v>Raw</v>
      </c>
      <c r="E43" s="66" t="s">
        <v>2198</v>
      </c>
      <c r="F43" s="18" cm="1">
        <f t="array" ref="F43">SUMPRODUCT(1*('All Skus'!$C$2:$C$951=$E43),'All Skus'!$D$2:$D$951)</f>
        <v>9</v>
      </c>
      <c r="G43" s="12" t="str">
        <f>VLOOKUP(MID(E43,4,1),DATA!$F$2:$G$16,2,FALSE)</f>
        <v>20"</v>
      </c>
      <c r="H43" s="12" t="str">
        <f>VLOOKUP(MID(E43,5,3),DATA!$H$2:$I$16,2,FALSE)</f>
        <v>9.0"</v>
      </c>
      <c r="I43" s="12" t="str">
        <f t="shared" si="2"/>
        <v>50</v>
      </c>
      <c r="J43" s="12" t="str">
        <f>VLOOKUP(MID(E43,10,3),DATA!$J$2:$L$16,2,FALSE)</f>
        <v>5x130</v>
      </c>
      <c r="K43" s="12">
        <f>VLOOKUP(MID(E43,10,3),DATA!$J$2:$L$16,3,FALSE)</f>
        <v>71.599999999999994</v>
      </c>
      <c r="L43" s="68" t="str">
        <f>VLOOKUP(MID(E43,3,1),DATA!$D$2:$E$16,2,FALSE)</f>
        <v>High Offset</v>
      </c>
      <c r="M43" s="68"/>
      <c r="N43" s="9"/>
      <c r="O43" s="60" t="str">
        <f>VLOOKUP(MID(P43,1,2),DATA!$B$2:$C$10,2,FALSE)</f>
        <v>FF11</v>
      </c>
      <c r="P43" s="66" t="s">
        <v>1476</v>
      </c>
      <c r="Q43" s="18" cm="1">
        <f t="array" ref="Q43">SUMPRODUCT(1*('All Skus'!$C$2:$C$951=$P43),'All Skus'!$D$2:$D$951)</f>
        <v>14</v>
      </c>
      <c r="R43" s="12" t="str">
        <f>VLOOKUP(MID(P43,4,1),DATA!$F$2:$G$16,2,FALSE)</f>
        <v>20"</v>
      </c>
      <c r="S43" s="12" t="str">
        <f>VLOOKUP(MID(P43,5,3),DATA!$H$2:$I$16,2,FALSE)</f>
        <v>11.5"</v>
      </c>
      <c r="T43" s="12" t="str">
        <f t="shared" si="3"/>
        <v>45</v>
      </c>
      <c r="U43" s="12" t="str">
        <f>VLOOKUP(MID(P43,10,3),DATA!$J$2:$L$16,2,FALSE)</f>
        <v>5x130</v>
      </c>
      <c r="V43" s="12">
        <f>VLOOKUP(MID(P43,10,3),DATA!$J$2:$L$16,3,FALSE)</f>
        <v>71.599999999999994</v>
      </c>
      <c r="W43" s="68" t="str">
        <f>VLOOKUP(MID(P43,3,1),DATA!$D$2:$E$16,2,FALSE)</f>
        <v>Medium Offset</v>
      </c>
      <c r="X43" s="68"/>
      <c r="Y43" s="9"/>
      <c r="Z43" s="68"/>
      <c r="AA43" s="68"/>
      <c r="AB43" s="68"/>
      <c r="AC43" s="68"/>
    </row>
    <row r="44" spans="1:29" s="31" customFormat="1" x14ac:dyDescent="0.25">
      <c r="A44" s="68" t="s">
        <v>1950</v>
      </c>
      <c r="B44" s="68" t="s">
        <v>1920</v>
      </c>
      <c r="C44" s="59" t="str">
        <f>VLOOKUP(MID(E44,1,2),DATA!$B$2:$C$10,2,FALSE)</f>
        <v>FF01</v>
      </c>
      <c r="D44" s="68" t="str">
        <f>VLOOKUP(MID(E44,13,2),DATA!$M$2:$N$16,2,FALSE)</f>
        <v>Liquid Silver</v>
      </c>
      <c r="E44" s="66" t="s">
        <v>212</v>
      </c>
      <c r="F44" s="18" cm="1">
        <f t="array" ref="F44">SUMPRODUCT(1*('All Skus'!$C$2:$C$951=$E44),'All Skus'!$D$2:$D$951)</f>
        <v>7</v>
      </c>
      <c r="G44" s="12" t="str">
        <f>VLOOKUP(MID(E44,4,1),DATA!$F$2:$G$16,2,FALSE)</f>
        <v>19"</v>
      </c>
      <c r="H44" s="12" t="str">
        <f>VLOOKUP(MID(E44,5,3),DATA!$H$2:$I$16,2,FALSE)</f>
        <v>8.5"</v>
      </c>
      <c r="I44" s="12" t="str">
        <f t="shared" si="2"/>
        <v>50</v>
      </c>
      <c r="J44" s="12" t="str">
        <f>VLOOKUP(MID(E44,10,3),DATA!$J$2:$L$16,2,FALSE)</f>
        <v>5x130</v>
      </c>
      <c r="K44" s="12">
        <f>VLOOKUP(MID(E44,10,3),DATA!$J$2:$L$16,3,FALSE)</f>
        <v>71.599999999999994</v>
      </c>
      <c r="L44" s="68" t="str">
        <f>VLOOKUP(MID(E44,3,1),DATA!$D$2:$E$16,2,FALSE)</f>
        <v>High Offset</v>
      </c>
      <c r="M44" s="68">
        <v>22.2</v>
      </c>
      <c r="N44" s="9" t="s">
        <v>89</v>
      </c>
      <c r="O44" s="60" t="str">
        <f>VLOOKUP(MID(P44,1,2),DATA!$B$2:$C$10,2,FALSE)</f>
        <v>FF01</v>
      </c>
      <c r="P44" s="66" t="s">
        <v>216</v>
      </c>
      <c r="Q44" s="18" cm="1">
        <f t="array" ref="Q44">SUMPRODUCT(1*('All Skus'!$C$2:$C$951=$P44),'All Skus'!$D$2:$D$951)</f>
        <v>6</v>
      </c>
      <c r="R44" s="12" t="str">
        <f>VLOOKUP(MID(P44,4,1),DATA!$F$2:$G$16,2,FALSE)</f>
        <v>19"</v>
      </c>
      <c r="S44" s="12" t="str">
        <f>VLOOKUP(MID(P44,5,3),DATA!$H$2:$I$16,2,FALSE)</f>
        <v>11.0"</v>
      </c>
      <c r="T44" s="82" t="str">
        <f t="shared" si="3"/>
        <v>35</v>
      </c>
      <c r="U44" s="82" t="str">
        <f>VLOOKUP(MID(P44,10,3),DATA!$J$2:$L$16,2,FALSE)</f>
        <v>5x130</v>
      </c>
      <c r="V44" s="82">
        <f>VLOOKUP(MID(P44,10,3),DATA!$J$2:$L$16,3,FALSE)</f>
        <v>71.599999999999994</v>
      </c>
      <c r="W44" s="31" t="str">
        <f>VLOOKUP(MID(P44,3,1),DATA!$D$2:$E$16,2,FALSE)</f>
        <v>Medium Offset</v>
      </c>
      <c r="X44" s="31">
        <v>26.4</v>
      </c>
      <c r="Y44" s="83" t="s">
        <v>217</v>
      </c>
      <c r="Z44" s="31" t="s">
        <v>2249</v>
      </c>
      <c r="AA44" s="31" t="s">
        <v>2055</v>
      </c>
      <c r="AB44" s="31" t="s">
        <v>5</v>
      </c>
      <c r="AC44" s="31" t="s">
        <v>2056</v>
      </c>
    </row>
    <row r="45" spans="1:29" s="31" customFormat="1" x14ac:dyDescent="0.25">
      <c r="A45" s="68" t="s">
        <v>1950</v>
      </c>
      <c r="B45" s="68" t="s">
        <v>1920</v>
      </c>
      <c r="C45" s="59" t="str">
        <f>VLOOKUP(MID(E45,1,2),DATA!$B$2:$C$10,2,FALSE)</f>
        <v>FF01</v>
      </c>
      <c r="D45" s="68" t="str">
        <f>VLOOKUP(MID(E45,13,2),DATA!$M$2:$N$16,2,FALSE)</f>
        <v>Tarmac</v>
      </c>
      <c r="E45" s="66" t="s">
        <v>210</v>
      </c>
      <c r="F45" s="18" cm="1">
        <f t="array" ref="F45">SUMPRODUCT(1*('All Skus'!$C$2:$C$951=$E45),'All Skus'!$D$2:$D$951)</f>
        <v>34</v>
      </c>
      <c r="G45" s="12" t="str">
        <f>VLOOKUP(MID(E45,4,1),DATA!$F$2:$G$16,2,FALSE)</f>
        <v>19"</v>
      </c>
      <c r="H45" s="12" t="str">
        <f>VLOOKUP(MID(E45,5,3),DATA!$H$2:$I$16,2,FALSE)</f>
        <v>8.5"</v>
      </c>
      <c r="I45" s="12" t="str">
        <f t="shared" si="2"/>
        <v>50</v>
      </c>
      <c r="J45" s="12" t="str">
        <f>VLOOKUP(MID(E45,10,3),DATA!$J$2:$L$16,2,FALSE)</f>
        <v>5x130</v>
      </c>
      <c r="K45" s="12">
        <f>VLOOKUP(MID(E45,10,3),DATA!$J$2:$L$16,3,FALSE)</f>
        <v>71.599999999999994</v>
      </c>
      <c r="L45" s="68" t="str">
        <f>VLOOKUP(MID(E45,3,1),DATA!$D$2:$E$16,2,FALSE)</f>
        <v>High Offset</v>
      </c>
      <c r="M45" s="68">
        <v>22.2</v>
      </c>
      <c r="N45" s="9" t="s">
        <v>89</v>
      </c>
      <c r="O45" s="60" t="str">
        <f>VLOOKUP(MID(P45,1,2),DATA!$B$2:$C$10,2,FALSE)</f>
        <v>FF01</v>
      </c>
      <c r="P45" s="66" t="s">
        <v>215</v>
      </c>
      <c r="Q45" s="18" cm="1">
        <f t="array" ref="Q45">SUMPRODUCT(1*('All Skus'!$C$2:$C$951=$P45),'All Skus'!$D$2:$D$951)</f>
        <v>3</v>
      </c>
      <c r="R45" s="12" t="str">
        <f>VLOOKUP(MID(P45,4,1),DATA!$F$2:$G$16,2,FALSE)</f>
        <v>19"</v>
      </c>
      <c r="S45" s="12" t="str">
        <f>VLOOKUP(MID(P45,5,3),DATA!$H$2:$I$16,2,FALSE)</f>
        <v>11.0"</v>
      </c>
      <c r="T45" s="82" t="str">
        <f t="shared" si="3"/>
        <v>35</v>
      </c>
      <c r="U45" s="82" t="str">
        <f>VLOOKUP(MID(P45,10,3),DATA!$J$2:$L$16,2,FALSE)</f>
        <v>5x130</v>
      </c>
      <c r="V45" s="82">
        <f>VLOOKUP(MID(P45,10,3),DATA!$J$2:$L$16,3,FALSE)</f>
        <v>71.599999999999994</v>
      </c>
      <c r="W45" s="31" t="str">
        <f>VLOOKUP(MID(P45,3,1),DATA!$D$2:$E$16,2,FALSE)</f>
        <v>Medium Offset</v>
      </c>
      <c r="X45" s="31">
        <v>26.4</v>
      </c>
      <c r="Y45" s="83" t="s">
        <v>217</v>
      </c>
      <c r="Z45" s="31" t="s">
        <v>2249</v>
      </c>
      <c r="AA45" s="31" t="s">
        <v>2055</v>
      </c>
      <c r="AB45" s="31" t="s">
        <v>5</v>
      </c>
      <c r="AC45" s="31" t="s">
        <v>2056</v>
      </c>
    </row>
    <row r="46" spans="1:29" s="31" customFormat="1" x14ac:dyDescent="0.25">
      <c r="A46" s="68" t="s">
        <v>1950</v>
      </c>
      <c r="B46" s="68" t="s">
        <v>1920</v>
      </c>
      <c r="C46" s="59" t="str">
        <f>VLOOKUP(MID(E46,1,2),DATA!$B$2:$C$10,2,FALSE)</f>
        <v>FF01</v>
      </c>
      <c r="D46" s="68" t="str">
        <f>VLOOKUP(MID(E46,13,2),DATA!$M$2:$N$16,2,FALSE)</f>
        <v>Liquid Silver</v>
      </c>
      <c r="E46" s="66" t="s">
        <v>229</v>
      </c>
      <c r="F46" s="18" cm="1">
        <f t="array" ref="F46">SUMPRODUCT(1*('All Skus'!$C$2:$C$951=$E46),'All Skus'!$D$2:$D$951)</f>
        <v>2</v>
      </c>
      <c r="G46" s="12" t="str">
        <f>VLOOKUP(MID(E46,4,1),DATA!$F$2:$G$16,2,FALSE)</f>
        <v>20"</v>
      </c>
      <c r="H46" s="12" t="str">
        <f>VLOOKUP(MID(E46,5,3),DATA!$H$2:$I$16,2,FALSE)</f>
        <v>8.5"</v>
      </c>
      <c r="I46" s="12" t="str">
        <f t="shared" ref="I46:I73" si="4">MID(E46,8,2)</f>
        <v>50</v>
      </c>
      <c r="J46" s="12" t="str">
        <f>VLOOKUP(MID(E46,10,3),DATA!$J$2:$L$16,2,FALSE)</f>
        <v>5x130</v>
      </c>
      <c r="K46" s="12">
        <f>VLOOKUP(MID(E46,10,3),DATA!$J$2:$L$16,3,FALSE)</f>
        <v>71.599999999999994</v>
      </c>
      <c r="L46" s="68" t="str">
        <f>VLOOKUP(MID(E46,3,1),DATA!$D$2:$E$16,2,FALSE)</f>
        <v>High Offset</v>
      </c>
      <c r="M46" s="68">
        <v>23.8</v>
      </c>
      <c r="N46" s="9" t="s">
        <v>43</v>
      </c>
      <c r="O46" s="60" t="str">
        <f>VLOOKUP(MID(P46,1,2),DATA!$B$2:$C$10,2,FALSE)</f>
        <v>FF01</v>
      </c>
      <c r="P46" s="66" t="s">
        <v>233</v>
      </c>
      <c r="Q46" s="18" cm="1">
        <f t="array" ref="Q46">SUMPRODUCT(1*('All Skus'!$C$2:$C$951=$P46),'All Skus'!$D$2:$D$951)</f>
        <v>11</v>
      </c>
      <c r="R46" s="12" t="str">
        <f>VLOOKUP(MID(P46,4,1),DATA!$F$2:$G$16,2,FALSE)</f>
        <v>20"</v>
      </c>
      <c r="S46" s="12" t="str">
        <f>VLOOKUP(MID(P46,5,3),DATA!$H$2:$I$16,2,FALSE)</f>
        <v>11.0"</v>
      </c>
      <c r="T46" s="82" t="str">
        <f t="shared" ref="T46:T73" si="5">MID(P46,8,2)</f>
        <v>35</v>
      </c>
      <c r="U46" s="82" t="str">
        <f>VLOOKUP(MID(P46,10,3),DATA!$J$2:$L$16,2,FALSE)</f>
        <v>5x130</v>
      </c>
      <c r="V46" s="82">
        <f>VLOOKUP(MID(P46,10,3),DATA!$J$2:$L$16,3,FALSE)</f>
        <v>71.599999999999994</v>
      </c>
      <c r="W46" s="31" t="str">
        <f>VLOOKUP(MID(P46,3,1),DATA!$D$2:$E$16,2,FALSE)</f>
        <v>Medium Offset</v>
      </c>
      <c r="X46" s="31">
        <v>27</v>
      </c>
      <c r="Y46" s="83" t="s">
        <v>117</v>
      </c>
      <c r="Z46" s="31" t="s">
        <v>2249</v>
      </c>
      <c r="AA46" s="31" t="s">
        <v>2055</v>
      </c>
      <c r="AB46" s="31" t="s">
        <v>5</v>
      </c>
      <c r="AC46" s="31" t="s">
        <v>2056</v>
      </c>
    </row>
    <row r="47" spans="1:29" s="31" customFormat="1" x14ac:dyDescent="0.25">
      <c r="A47" s="68" t="s">
        <v>1950</v>
      </c>
      <c r="B47" s="68" t="s">
        <v>1920</v>
      </c>
      <c r="C47" s="59" t="str">
        <f>VLOOKUP(MID(E47,1,2),DATA!$B$2:$C$10,2,FALSE)</f>
        <v>FF01</v>
      </c>
      <c r="D47" s="68" t="str">
        <f>VLOOKUP(MID(E47,13,2),DATA!$M$2:$N$16,2,FALSE)</f>
        <v>Tarmac</v>
      </c>
      <c r="E47" s="66" t="s">
        <v>227</v>
      </c>
      <c r="F47" s="18" cm="1">
        <f t="array" ref="F47">SUMPRODUCT(1*('All Skus'!$C$2:$C$951=$E47),'All Skus'!$D$2:$D$951)</f>
        <v>32</v>
      </c>
      <c r="G47" s="12" t="str">
        <f>VLOOKUP(MID(E47,4,1),DATA!$F$2:$G$16,2,FALSE)</f>
        <v>20"</v>
      </c>
      <c r="H47" s="12" t="str">
        <f>VLOOKUP(MID(E47,5,3),DATA!$H$2:$I$16,2,FALSE)</f>
        <v>8.5"</v>
      </c>
      <c r="I47" s="12" t="str">
        <f t="shared" si="4"/>
        <v>50</v>
      </c>
      <c r="J47" s="12" t="str">
        <f>VLOOKUP(MID(E47,10,3),DATA!$J$2:$L$16,2,FALSE)</f>
        <v>5x130</v>
      </c>
      <c r="K47" s="12">
        <f>VLOOKUP(MID(E47,10,3),DATA!$J$2:$L$16,3,FALSE)</f>
        <v>71.599999999999994</v>
      </c>
      <c r="L47" s="68" t="str">
        <f>VLOOKUP(MID(E47,3,1),DATA!$D$2:$E$16,2,FALSE)</f>
        <v>High Offset</v>
      </c>
      <c r="M47" s="68">
        <v>23.8</v>
      </c>
      <c r="N47" s="9" t="s">
        <v>43</v>
      </c>
      <c r="O47" s="60" t="str">
        <f>VLOOKUP(MID(P47,1,2),DATA!$B$2:$C$10,2,FALSE)</f>
        <v>FF01</v>
      </c>
      <c r="P47" s="66" t="s">
        <v>232</v>
      </c>
      <c r="Q47" s="18" cm="1">
        <f t="array" ref="Q47">SUMPRODUCT(1*('All Skus'!$C$2:$C$951=$P47),'All Skus'!$D$2:$D$951)</f>
        <v>17</v>
      </c>
      <c r="R47" s="12" t="str">
        <f>VLOOKUP(MID(P47,4,1),DATA!$F$2:$G$16,2,FALSE)</f>
        <v>20"</v>
      </c>
      <c r="S47" s="12" t="str">
        <f>VLOOKUP(MID(P47,5,3),DATA!$H$2:$I$16,2,FALSE)</f>
        <v>11.0"</v>
      </c>
      <c r="T47" s="82" t="str">
        <f t="shared" si="5"/>
        <v>35</v>
      </c>
      <c r="U47" s="82" t="str">
        <f>VLOOKUP(MID(P47,10,3),DATA!$J$2:$L$16,2,FALSE)</f>
        <v>5x130</v>
      </c>
      <c r="V47" s="82">
        <f>VLOOKUP(MID(P47,10,3),DATA!$J$2:$L$16,3,FALSE)</f>
        <v>71.599999999999994</v>
      </c>
      <c r="W47" s="31" t="str">
        <f>VLOOKUP(MID(P47,3,1),DATA!$D$2:$E$16,2,FALSE)</f>
        <v>Medium Offset</v>
      </c>
      <c r="X47" s="31">
        <v>27</v>
      </c>
      <c r="Y47" s="83" t="s">
        <v>117</v>
      </c>
      <c r="Z47" s="31" t="s">
        <v>2249</v>
      </c>
      <c r="AA47" s="31" t="s">
        <v>2055</v>
      </c>
      <c r="AB47" s="31" t="s">
        <v>5</v>
      </c>
      <c r="AC47" s="31" t="s">
        <v>2056</v>
      </c>
    </row>
    <row r="48" spans="1:29" x14ac:dyDescent="0.25">
      <c r="A48" s="8" t="s">
        <v>1950</v>
      </c>
      <c r="B48" s="8" t="s">
        <v>1920</v>
      </c>
      <c r="C48" s="59" t="str">
        <f>VLOOKUP(MID(E48,1,2),DATA!$B$2:$C$10,2,FALSE)</f>
        <v>FF04</v>
      </c>
      <c r="D48" s="8" t="str">
        <f>VLOOKUP(MID(E48,13,2),DATA!$M$2:$N$16,2,FALSE)</f>
        <v>Liquid Metal</v>
      </c>
      <c r="E48" s="66" t="s">
        <v>364</v>
      </c>
      <c r="F48" s="18" cm="1">
        <f t="array" ref="F48">SUMPRODUCT(1*('All Skus'!$C$2:$C$951=$E48),'All Skus'!$D$2:$D$951)</f>
        <v>30</v>
      </c>
      <c r="G48" s="12" t="str">
        <f>VLOOKUP(MID(E48,4,1),DATA!$F$2:$G$16,2,FALSE)</f>
        <v>20"</v>
      </c>
      <c r="H48" s="12" t="str">
        <f>VLOOKUP(MID(E48,5,3),DATA!$H$2:$I$16,2,FALSE)</f>
        <v>9.0"</v>
      </c>
      <c r="I48" s="12" t="str">
        <f t="shared" si="4"/>
        <v>45</v>
      </c>
      <c r="J48" s="12" t="str">
        <f>VLOOKUP(MID(E48,10,3),DATA!$J$2:$L$16,2,FALSE)</f>
        <v>5x130</v>
      </c>
      <c r="K48" s="12">
        <f>VLOOKUP(MID(E48,10,3),DATA!$J$2:$L$16,3,FALSE)</f>
        <v>71.599999999999994</v>
      </c>
      <c r="L48" s="8" t="str">
        <f>VLOOKUP(MID(E48,3,1),DATA!$D$2:$E$16,2,FALSE)</f>
        <v>High Offset</v>
      </c>
      <c r="M48" s="8">
        <v>24.4</v>
      </c>
      <c r="N48" s="9" t="s">
        <v>43</v>
      </c>
      <c r="O48" s="60" t="str">
        <f>VLOOKUP(MID(P48,1,2),DATA!$B$2:$C$10,2,FALSE)</f>
        <v>FF04</v>
      </c>
      <c r="P48" s="66" t="s">
        <v>367</v>
      </c>
      <c r="Q48" s="18" cm="1">
        <f t="array" ref="Q48">SUMPRODUCT(1*('All Skus'!$C$2:$C$951=$P48),'All Skus'!$D$2:$D$951)</f>
        <v>9</v>
      </c>
      <c r="R48" s="12" t="str">
        <f>VLOOKUP(MID(P48,4,1),DATA!$F$2:$G$16,2,FALSE)</f>
        <v>20"</v>
      </c>
      <c r="S48" s="12" t="str">
        <f>VLOOKUP(MID(P48,5,3),DATA!$H$2:$I$16,2,FALSE)</f>
        <v>11.0"</v>
      </c>
      <c r="T48" s="82" t="str">
        <f t="shared" si="5"/>
        <v>45</v>
      </c>
      <c r="U48" s="82" t="str">
        <f>VLOOKUP(MID(P48,10,3),DATA!$J$2:$L$16,2,FALSE)</f>
        <v>5x130</v>
      </c>
      <c r="V48" s="82">
        <f>VLOOKUP(MID(P48,10,3),DATA!$J$2:$L$16,3,FALSE)</f>
        <v>71.599999999999994</v>
      </c>
      <c r="W48" s="31" t="str">
        <f>VLOOKUP(MID(P48,3,1),DATA!$D$2:$E$16,2,FALSE)</f>
        <v>Low Offset</v>
      </c>
      <c r="X48" s="31">
        <v>24.4</v>
      </c>
      <c r="Y48" s="83" t="s">
        <v>117</v>
      </c>
      <c r="Z48" s="31" t="s">
        <v>2249</v>
      </c>
      <c r="AA48" s="31" t="s">
        <v>2057</v>
      </c>
      <c r="AB48" s="31" t="s">
        <v>71</v>
      </c>
      <c r="AC48" s="31" t="s">
        <v>2058</v>
      </c>
    </row>
    <row r="49" spans="1:29" x14ac:dyDescent="0.25">
      <c r="A49" s="68" t="s">
        <v>1950</v>
      </c>
      <c r="B49" s="68" t="s">
        <v>1920</v>
      </c>
      <c r="C49" s="59" t="str">
        <f>VLOOKUP(MID(E49,1,2),DATA!$B$2:$C$10,2,FALSE)</f>
        <v>FF04</v>
      </c>
      <c r="D49" s="8" t="str">
        <f>VLOOKUP(MID(E49,13,2),DATA!$M$2:$N$16,2,FALSE)</f>
        <v>Tarmac</v>
      </c>
      <c r="E49" s="66" t="s">
        <v>362</v>
      </c>
      <c r="F49" s="18" cm="1">
        <f t="array" ref="F49">SUMPRODUCT(1*('All Skus'!$C$2:$C$951=$E49),'All Skus'!$D$2:$D$951)</f>
        <v>1</v>
      </c>
      <c r="G49" s="12" t="str">
        <f>VLOOKUP(MID(E49,4,1),DATA!$F$2:$G$16,2,FALSE)</f>
        <v>20"</v>
      </c>
      <c r="H49" s="12" t="str">
        <f>VLOOKUP(MID(E49,5,3),DATA!$H$2:$I$16,2,FALSE)</f>
        <v>9.0"</v>
      </c>
      <c r="I49" s="12" t="str">
        <f t="shared" si="4"/>
        <v>45</v>
      </c>
      <c r="J49" s="12" t="str">
        <f>VLOOKUP(MID(E49,10,3),DATA!$J$2:$L$16,2,FALSE)</f>
        <v>5x130</v>
      </c>
      <c r="K49" s="12">
        <f>VLOOKUP(MID(E49,10,3),DATA!$J$2:$L$16,3,FALSE)</f>
        <v>71.599999999999994</v>
      </c>
      <c r="L49" s="8" t="str">
        <f>VLOOKUP(MID(E49,3,1),DATA!$D$2:$E$16,2,FALSE)</f>
        <v>High Offset</v>
      </c>
      <c r="M49" s="8">
        <v>24.4</v>
      </c>
      <c r="N49" s="9" t="s">
        <v>43</v>
      </c>
      <c r="O49" s="60" t="str">
        <f>VLOOKUP(MID(P49,1,2),DATA!$B$2:$C$10,2,FALSE)</f>
        <v>FF04</v>
      </c>
      <c r="P49" s="66" t="s">
        <v>366</v>
      </c>
      <c r="Q49" s="18" cm="1">
        <f t="array" ref="Q49">SUMPRODUCT(1*('All Skus'!$C$2:$C$951=$P49),'All Skus'!$D$2:$D$951)</f>
        <v>6</v>
      </c>
      <c r="R49" s="12" t="str">
        <f>VLOOKUP(MID(P49,4,1),DATA!$F$2:$G$16,2,FALSE)</f>
        <v>20"</v>
      </c>
      <c r="S49" s="12" t="str">
        <f>VLOOKUP(MID(P49,5,3),DATA!$H$2:$I$16,2,FALSE)</f>
        <v>11.0"</v>
      </c>
      <c r="T49" s="82" t="str">
        <f t="shared" si="5"/>
        <v>45</v>
      </c>
      <c r="U49" s="82" t="str">
        <f>VLOOKUP(MID(P49,10,3),DATA!$J$2:$L$16,2,FALSE)</f>
        <v>5x130</v>
      </c>
      <c r="V49" s="82">
        <f>VLOOKUP(MID(P49,10,3),DATA!$J$2:$L$16,3,FALSE)</f>
        <v>71.599999999999994</v>
      </c>
      <c r="W49" s="31" t="str">
        <f>VLOOKUP(MID(P49,3,1),DATA!$D$2:$E$16,2,FALSE)</f>
        <v>Low Offset</v>
      </c>
      <c r="X49" s="31">
        <v>24.4</v>
      </c>
      <c r="Y49" s="83" t="s">
        <v>117</v>
      </c>
      <c r="Z49" s="31" t="s">
        <v>2249</v>
      </c>
      <c r="AA49" s="31" t="s">
        <v>2057</v>
      </c>
      <c r="AB49" s="31" t="s">
        <v>71</v>
      </c>
      <c r="AC49" s="31" t="s">
        <v>2058</v>
      </c>
    </row>
    <row r="50" spans="1:29" x14ac:dyDescent="0.25">
      <c r="A50" s="92" t="s">
        <v>1950</v>
      </c>
      <c r="B50" s="68" t="s">
        <v>1920</v>
      </c>
      <c r="C50" s="59" t="str">
        <f>VLOOKUP(MID(E50,1,2),DATA!$B$2:$C$10,2,FALSE)</f>
        <v>FF11</v>
      </c>
      <c r="D50" s="68" t="str">
        <f>VLOOKUP(MID(E50,13,2),DATA!$M$2:$N$16,2,FALSE)</f>
        <v>Liquid Metal</v>
      </c>
      <c r="E50" s="66" t="s">
        <v>411</v>
      </c>
      <c r="F50" s="18" cm="1">
        <f t="array" ref="F50">SUMPRODUCT(1*('All Skus'!$C$2:$C$951=$E50),'All Skus'!$D$2:$D$951)</f>
        <v>27</v>
      </c>
      <c r="G50" s="12" t="str">
        <f>VLOOKUP(MID(E50,4,1),DATA!$F$2:$G$16,2,FALSE)</f>
        <v>20"</v>
      </c>
      <c r="H50" s="12" t="str">
        <f>VLOOKUP(MID(E50,5,3),DATA!$H$2:$I$16,2,FALSE)</f>
        <v>9.0"</v>
      </c>
      <c r="I50" s="12" t="str">
        <f t="shared" si="4"/>
        <v>45</v>
      </c>
      <c r="J50" s="12" t="str">
        <f>VLOOKUP(MID(E50,10,3),DATA!$J$2:$L$16,2,FALSE)</f>
        <v>5x130</v>
      </c>
      <c r="K50" s="12">
        <f>VLOOKUP(MID(E50,10,3),DATA!$J$2:$L$16,3,FALSE)</f>
        <v>71.599999999999994</v>
      </c>
      <c r="L50" s="68" t="str">
        <f>VLOOKUP(MID(E50,3,1),DATA!$D$2:$E$16,2,FALSE)</f>
        <v>High Offset</v>
      </c>
      <c r="M50" s="68"/>
      <c r="O50" s="60" t="str">
        <f>VLOOKUP(MID(P50,1,2),DATA!$B$2:$C$10,2,FALSE)</f>
        <v>FF11</v>
      </c>
      <c r="P50" s="66" t="s">
        <v>1474</v>
      </c>
      <c r="Q50" s="18" cm="1">
        <f t="array" ref="Q50">SUMPRODUCT(1*('All Skus'!$C$2:$C$951=$P50),'All Skus'!$D$2:$D$951)</f>
        <v>20</v>
      </c>
      <c r="R50" s="12" t="str">
        <f>VLOOKUP(MID(P50,4,1),DATA!$F$2:$G$16,2,FALSE)</f>
        <v>20"</v>
      </c>
      <c r="S50" s="12" t="str">
        <f>VLOOKUP(MID(P50,5,3),DATA!$H$2:$I$16,2,FALSE)</f>
        <v>11.5"</v>
      </c>
      <c r="T50" s="12" t="str">
        <f t="shared" si="5"/>
        <v>45</v>
      </c>
      <c r="U50" s="12" t="str">
        <f>VLOOKUP(MID(P50,10,3),DATA!$J$2:$L$16,2,FALSE)</f>
        <v>5x130</v>
      </c>
      <c r="V50" s="12">
        <f>VLOOKUP(MID(P50,10,3),DATA!$J$2:$L$16,3,FALSE)</f>
        <v>71.599999999999994</v>
      </c>
      <c r="W50" s="68" t="str">
        <f>VLOOKUP(MID(P50,3,1),DATA!$D$2:$E$16,2,FALSE)</f>
        <v>Medium Offset</v>
      </c>
      <c r="X50" s="68"/>
      <c r="Z50" s="68"/>
      <c r="AA50" s="68"/>
      <c r="AB50" s="68"/>
      <c r="AC50" s="68"/>
    </row>
    <row r="51" spans="1:29" x14ac:dyDescent="0.25">
      <c r="A51" s="92" t="s">
        <v>1950</v>
      </c>
      <c r="B51" s="68" t="s">
        <v>1920</v>
      </c>
      <c r="C51" s="59" t="str">
        <f>VLOOKUP(MID(E51,1,2),DATA!$B$2:$C$10,2,FALSE)</f>
        <v>FF11</v>
      </c>
      <c r="D51" s="8" t="str">
        <f>VLOOKUP(MID(E51,13,2),DATA!$M$2:$N$16,2,FALSE)</f>
        <v>Raw</v>
      </c>
      <c r="E51" s="66" t="s">
        <v>483</v>
      </c>
      <c r="F51" s="18" cm="1">
        <f t="array" ref="F51">SUMPRODUCT(1*('All Skus'!$C$2:$C$951=$E51),'All Skus'!$D$2:$D$951)</f>
        <v>35</v>
      </c>
      <c r="G51" s="12" t="str">
        <f>VLOOKUP(MID(E51,4,1),DATA!$F$2:$G$16,2,FALSE)</f>
        <v>20"</v>
      </c>
      <c r="H51" s="12" t="str">
        <f>VLOOKUP(MID(E51,5,3),DATA!$H$2:$I$16,2,FALSE)</f>
        <v>9.0"</v>
      </c>
      <c r="I51" s="12" t="str">
        <f t="shared" si="4"/>
        <v>45</v>
      </c>
      <c r="J51" s="12" t="str">
        <f>VLOOKUP(MID(E51,10,3),DATA!$J$2:$L$16,2,FALSE)</f>
        <v>5x130</v>
      </c>
      <c r="K51" s="12">
        <f>VLOOKUP(MID(E51,10,3),DATA!$J$2:$L$16,3,FALSE)</f>
        <v>71.599999999999994</v>
      </c>
      <c r="L51" s="8" t="str">
        <f>VLOOKUP(MID(E51,3,1),DATA!$D$2:$E$16,2,FALSE)</f>
        <v>High Offset</v>
      </c>
      <c r="O51" s="60" t="str">
        <f>VLOOKUP(MID(P51,1,2),DATA!$B$2:$C$10,2,FALSE)</f>
        <v>FF11</v>
      </c>
      <c r="P51" s="66" t="s">
        <v>1476</v>
      </c>
      <c r="Q51" s="18" cm="1">
        <f t="array" ref="Q51">SUMPRODUCT(1*('All Skus'!$C$2:$C$951=$P51),'All Skus'!$D$2:$D$951)</f>
        <v>14</v>
      </c>
      <c r="R51" s="12" t="str">
        <f>VLOOKUP(MID(P51,4,1),DATA!$F$2:$G$16,2,FALSE)</f>
        <v>20"</v>
      </c>
      <c r="S51" s="12" t="str">
        <f>VLOOKUP(MID(P51,5,3),DATA!$H$2:$I$16,2,FALSE)</f>
        <v>11.5"</v>
      </c>
      <c r="T51" s="12" t="str">
        <f t="shared" si="5"/>
        <v>45</v>
      </c>
      <c r="U51" s="12" t="str">
        <f>VLOOKUP(MID(P51,10,3),DATA!$J$2:$L$16,2,FALSE)</f>
        <v>5x130</v>
      </c>
      <c r="V51" s="12">
        <f>VLOOKUP(MID(P51,10,3),DATA!$J$2:$L$16,3,FALSE)</f>
        <v>71.599999999999994</v>
      </c>
      <c r="W51" s="68" t="str">
        <f>VLOOKUP(MID(P51,3,1),DATA!$D$2:$E$16,2,FALSE)</f>
        <v>Medium Offset</v>
      </c>
      <c r="X51" s="68"/>
      <c r="Z51" s="68"/>
      <c r="AA51" s="68"/>
      <c r="AB51" s="68"/>
      <c r="AC51" s="68"/>
    </row>
    <row r="52" spans="1:29" s="80" customFormat="1" x14ac:dyDescent="0.25">
      <c r="A52" s="92" t="s">
        <v>1950</v>
      </c>
      <c r="B52" s="68" t="s">
        <v>1920</v>
      </c>
      <c r="C52" s="59" t="str">
        <f>VLOOKUP(MID(E52,1,2),DATA!$B$2:$C$10,2,FALSE)</f>
        <v>FF11</v>
      </c>
      <c r="D52" s="68" t="str">
        <f>VLOOKUP(MID(E52,13,2),DATA!$M$2:$N$16,2,FALSE)</f>
        <v>Tarmac</v>
      </c>
      <c r="E52" s="66" t="s">
        <v>410</v>
      </c>
      <c r="F52" s="18" cm="1">
        <f t="array" ref="F52">SUMPRODUCT(1*('All Skus'!$C$2:$C$951=$E52),'All Skus'!$D$2:$D$951)</f>
        <v>24</v>
      </c>
      <c r="G52" s="12" t="str">
        <f>VLOOKUP(MID(E52,4,1),DATA!$F$2:$G$16,2,FALSE)</f>
        <v>20"</v>
      </c>
      <c r="H52" s="12" t="str">
        <f>VLOOKUP(MID(E52,5,3),DATA!$H$2:$I$16,2,FALSE)</f>
        <v>9.0"</v>
      </c>
      <c r="I52" s="12" t="str">
        <f t="shared" si="4"/>
        <v>45</v>
      </c>
      <c r="J52" s="12" t="str">
        <f>VLOOKUP(MID(E52,10,3),DATA!$J$2:$L$16,2,FALSE)</f>
        <v>5x130</v>
      </c>
      <c r="K52" s="12">
        <f>VLOOKUP(MID(E52,10,3),DATA!$J$2:$L$16,3,FALSE)</f>
        <v>71.599999999999994</v>
      </c>
      <c r="L52" s="68" t="str">
        <f>VLOOKUP(MID(E52,3,1),DATA!$D$2:$E$16,2,FALSE)</f>
        <v>High Offset</v>
      </c>
      <c r="M52" s="68"/>
      <c r="N52" s="9"/>
      <c r="O52" s="60" t="str">
        <f>VLOOKUP(MID(P52,1,2),DATA!$B$2:$C$10,2,FALSE)</f>
        <v>FF11</v>
      </c>
      <c r="P52" s="66" t="s">
        <v>1478</v>
      </c>
      <c r="Q52" s="18" cm="1">
        <f t="array" ref="Q52">SUMPRODUCT(1*('All Skus'!$C$2:$C$951=$P52),'All Skus'!$D$2:$D$951)</f>
        <v>2</v>
      </c>
      <c r="R52" s="12" t="str">
        <f>VLOOKUP(MID(P52,4,1),DATA!$F$2:$G$16,2,FALSE)</f>
        <v>20"</v>
      </c>
      <c r="S52" s="12" t="str">
        <f>VLOOKUP(MID(P52,5,3),DATA!$H$2:$I$16,2,FALSE)</f>
        <v>11.5"</v>
      </c>
      <c r="T52" s="12" t="str">
        <f t="shared" si="5"/>
        <v>45</v>
      </c>
      <c r="U52" s="12" t="str">
        <f>VLOOKUP(MID(P52,10,3),DATA!$J$2:$L$16,2,FALSE)</f>
        <v>5x130</v>
      </c>
      <c r="V52" s="12">
        <f>VLOOKUP(MID(P52,10,3),DATA!$J$2:$L$16,3,FALSE)</f>
        <v>71.599999999999994</v>
      </c>
      <c r="W52" s="68" t="str">
        <f>VLOOKUP(MID(P52,3,1),DATA!$D$2:$E$16,2,FALSE)</f>
        <v>Medium Offset</v>
      </c>
      <c r="X52" s="68"/>
      <c r="Y52" s="9"/>
      <c r="Z52" s="68"/>
      <c r="AA52" s="68"/>
      <c r="AB52" s="68"/>
      <c r="AC52" s="68"/>
    </row>
    <row r="53" spans="1:29" s="80" customFormat="1" x14ac:dyDescent="0.25">
      <c r="A53" s="68" t="s">
        <v>1951</v>
      </c>
      <c r="B53" s="68" t="s">
        <v>1883</v>
      </c>
      <c r="C53" s="59" t="str">
        <f>VLOOKUP(MID(E53,1,2),DATA!$B$2:$C$10,2,FALSE)</f>
        <v>FF01</v>
      </c>
      <c r="D53" s="68" t="str">
        <f>VLOOKUP(MID(E53,13,2),DATA!$M$2:$N$16,2,FALSE)</f>
        <v>Liquid Silver</v>
      </c>
      <c r="E53" s="66" t="s">
        <v>212</v>
      </c>
      <c r="F53" s="18" cm="1">
        <f t="array" ref="F53">SUMPRODUCT(1*('All Skus'!$C$2:$C$951=$E53),'All Skus'!$D$2:$D$951)</f>
        <v>7</v>
      </c>
      <c r="G53" s="12" t="str">
        <f>VLOOKUP(MID(E53,4,1),DATA!$F$2:$G$16,2,FALSE)</f>
        <v>19"</v>
      </c>
      <c r="H53" s="12" t="str">
        <f>VLOOKUP(MID(E53,5,3),DATA!$H$2:$I$16,2,FALSE)</f>
        <v>8.5"</v>
      </c>
      <c r="I53" s="12" t="str">
        <f t="shared" si="4"/>
        <v>50</v>
      </c>
      <c r="J53" s="12" t="str">
        <f>VLOOKUP(MID(E53,10,3),DATA!$J$2:$L$16,2,FALSE)</f>
        <v>5x130</v>
      </c>
      <c r="K53" s="12">
        <f>VLOOKUP(MID(E53,10,3),DATA!$J$2:$L$16,3,FALSE)</f>
        <v>71.599999999999994</v>
      </c>
      <c r="L53" s="68" t="str">
        <f>VLOOKUP(MID(E53,3,1),DATA!$D$2:$E$16,2,FALSE)</f>
        <v>High Offset</v>
      </c>
      <c r="M53" s="68">
        <v>22.2</v>
      </c>
      <c r="N53" s="9" t="s">
        <v>89</v>
      </c>
      <c r="O53" s="60" t="str">
        <f>VLOOKUP(MID(P53,1,2),DATA!$B$2:$C$10,2,FALSE)</f>
        <v>FF01</v>
      </c>
      <c r="P53" s="66" t="s">
        <v>213</v>
      </c>
      <c r="Q53" s="18" cm="1">
        <f t="array" ref="Q53">SUMPRODUCT(1*('All Skus'!$C$2:$C$951=$P53),'All Skus'!$D$2:$D$951)</f>
        <v>0</v>
      </c>
      <c r="R53" s="12" t="str">
        <f>VLOOKUP(MID(P53,4,1),DATA!$F$2:$G$16,2,FALSE)</f>
        <v>19"</v>
      </c>
      <c r="S53" s="12" t="str">
        <f>VLOOKUP(MID(P53,5,3),DATA!$H$2:$I$16,2,FALSE)</f>
        <v>11.0"</v>
      </c>
      <c r="T53" s="12" t="str">
        <f t="shared" si="5"/>
        <v>60</v>
      </c>
      <c r="U53" s="12" t="str">
        <f>VLOOKUP(MID(P53,10,3),DATA!$J$2:$L$16,2,FALSE)</f>
        <v>5x130</v>
      </c>
      <c r="V53" s="12">
        <f>VLOOKUP(MID(P53,10,3),DATA!$J$2:$L$16,3,FALSE)</f>
        <v>71.599999999999994</v>
      </c>
      <c r="W53" s="68" t="str">
        <f>VLOOKUP(MID(P53,3,1),DATA!$D$2:$E$16,2,FALSE)</f>
        <v>Medium Offset</v>
      </c>
      <c r="X53" s="68">
        <v>24.6</v>
      </c>
      <c r="Y53" s="9" t="s">
        <v>214</v>
      </c>
      <c r="Z53" s="68" t="s">
        <v>2037</v>
      </c>
      <c r="AA53" s="68" t="s">
        <v>2055</v>
      </c>
      <c r="AB53" s="68"/>
      <c r="AC53" s="68" t="s">
        <v>2056</v>
      </c>
    </row>
    <row r="54" spans="1:29" s="80" customFormat="1" x14ac:dyDescent="0.25">
      <c r="A54" s="68" t="s">
        <v>1951</v>
      </c>
      <c r="B54" s="68" t="s">
        <v>1883</v>
      </c>
      <c r="C54" s="59" t="str">
        <f>VLOOKUP(MID(E54,1,2),DATA!$B$2:$C$10,2,FALSE)</f>
        <v>FF01</v>
      </c>
      <c r="D54" s="68" t="str">
        <f>VLOOKUP(MID(E54,13,2),DATA!$M$2:$N$16,2,FALSE)</f>
        <v>Tarmac</v>
      </c>
      <c r="E54" s="66" t="s">
        <v>210</v>
      </c>
      <c r="F54" s="18" cm="1">
        <f t="array" ref="F54">SUMPRODUCT(1*('All Skus'!$C$2:$C$951=$E54),'All Skus'!$D$2:$D$951)</f>
        <v>34</v>
      </c>
      <c r="G54" s="12" t="str">
        <f>VLOOKUP(MID(E54,4,1),DATA!$F$2:$G$16,2,FALSE)</f>
        <v>19"</v>
      </c>
      <c r="H54" s="12" t="str">
        <f>VLOOKUP(MID(E54,5,3),DATA!$H$2:$I$16,2,FALSE)</f>
        <v>8.5"</v>
      </c>
      <c r="I54" s="12" t="str">
        <f t="shared" si="4"/>
        <v>50</v>
      </c>
      <c r="J54" s="12" t="str">
        <f>VLOOKUP(MID(E54,10,3),DATA!$J$2:$L$16,2,FALSE)</f>
        <v>5x130</v>
      </c>
      <c r="K54" s="12">
        <f>VLOOKUP(MID(E54,10,3),DATA!$J$2:$L$16,3,FALSE)</f>
        <v>71.599999999999994</v>
      </c>
      <c r="L54" s="68" t="str">
        <f>VLOOKUP(MID(E54,3,1),DATA!$D$2:$E$16,2,FALSE)</f>
        <v>High Offset</v>
      </c>
      <c r="M54" s="68">
        <v>22.2</v>
      </c>
      <c r="N54" s="9" t="s">
        <v>89</v>
      </c>
      <c r="O54" s="60" t="str">
        <f>VLOOKUP(MID(P54,1,2),DATA!$B$2:$C$10,2,FALSE)</f>
        <v>FF01</v>
      </c>
      <c r="P54" s="66" t="s">
        <v>211</v>
      </c>
      <c r="Q54" s="18" cm="1">
        <f t="array" ref="Q54">SUMPRODUCT(1*('All Skus'!$C$2:$C$951=$P54),'All Skus'!$D$2:$D$951)</f>
        <v>17</v>
      </c>
      <c r="R54" s="12" t="str">
        <f>VLOOKUP(MID(P54,4,1),DATA!$F$2:$G$16,2,FALSE)</f>
        <v>19"</v>
      </c>
      <c r="S54" s="12" t="str">
        <f>VLOOKUP(MID(P54,5,3),DATA!$H$2:$I$16,2,FALSE)</f>
        <v>11.0"</v>
      </c>
      <c r="T54" s="12" t="str">
        <f t="shared" si="5"/>
        <v>60</v>
      </c>
      <c r="U54" s="12" t="str">
        <f>VLOOKUP(MID(P54,10,3),DATA!$J$2:$L$16,2,FALSE)</f>
        <v>5x130</v>
      </c>
      <c r="V54" s="12">
        <f>VLOOKUP(MID(P54,10,3),DATA!$J$2:$L$16,3,FALSE)</f>
        <v>71.599999999999994</v>
      </c>
      <c r="W54" s="68" t="str">
        <f>VLOOKUP(MID(P54,3,1),DATA!$D$2:$E$16,2,FALSE)</f>
        <v>Medium Offset</v>
      </c>
      <c r="X54" s="68">
        <v>24.6</v>
      </c>
      <c r="Y54" s="9" t="s">
        <v>214</v>
      </c>
      <c r="Z54" s="68" t="s">
        <v>2037</v>
      </c>
      <c r="AA54" s="68" t="s">
        <v>2055</v>
      </c>
      <c r="AB54" s="68"/>
      <c r="AC54" s="68" t="s">
        <v>2056</v>
      </c>
    </row>
    <row r="55" spans="1:29" s="31" customFormat="1" x14ac:dyDescent="0.25">
      <c r="A55" s="68" t="s">
        <v>1951</v>
      </c>
      <c r="B55" s="68" t="s">
        <v>1883</v>
      </c>
      <c r="C55" s="59" t="str">
        <f>VLOOKUP(MID(E55,1,2),DATA!$B$2:$C$10,2,FALSE)</f>
        <v>FF01</v>
      </c>
      <c r="D55" s="68" t="str">
        <f>VLOOKUP(MID(E55,13,2),DATA!$M$2:$N$16,2,FALSE)</f>
        <v>Liquid Silver</v>
      </c>
      <c r="E55" s="66" t="s">
        <v>229</v>
      </c>
      <c r="F55" s="18" cm="1">
        <f t="array" ref="F55">SUMPRODUCT(1*('All Skus'!$C$2:$C$951=$E55),'All Skus'!$D$2:$D$951)</f>
        <v>2</v>
      </c>
      <c r="G55" s="12" t="str">
        <f>VLOOKUP(MID(E55,4,1),DATA!$F$2:$G$16,2,FALSE)</f>
        <v>20"</v>
      </c>
      <c r="H55" s="12" t="str">
        <f>VLOOKUP(MID(E55,5,3),DATA!$H$2:$I$16,2,FALSE)</f>
        <v>8.5"</v>
      </c>
      <c r="I55" s="12" t="str">
        <f t="shared" si="4"/>
        <v>50</v>
      </c>
      <c r="J55" s="12" t="str">
        <f>VLOOKUP(MID(E55,10,3),DATA!$J$2:$L$16,2,FALSE)</f>
        <v>5x130</v>
      </c>
      <c r="K55" s="12">
        <f>VLOOKUP(MID(E55,10,3),DATA!$J$2:$L$16,3,FALSE)</f>
        <v>71.599999999999994</v>
      </c>
      <c r="L55" s="68" t="str">
        <f>VLOOKUP(MID(E55,3,1),DATA!$D$2:$E$16,2,FALSE)</f>
        <v>High Offset</v>
      </c>
      <c r="M55" s="68">
        <v>23.8</v>
      </c>
      <c r="N55" s="9" t="s">
        <v>43</v>
      </c>
      <c r="O55" s="60" t="str">
        <f>VLOOKUP(MID(P55,1,2),DATA!$B$2:$C$10,2,FALSE)</f>
        <v>FF01</v>
      </c>
      <c r="P55" s="66" t="s">
        <v>230</v>
      </c>
      <c r="Q55" s="18" cm="1">
        <f t="array" ref="Q55">SUMPRODUCT(1*('All Skus'!$C$2:$C$951=$P55),'All Skus'!$D$2:$D$951)</f>
        <v>1</v>
      </c>
      <c r="R55" s="12" t="str">
        <f>VLOOKUP(MID(P55,4,1),DATA!$F$2:$G$16,2,FALSE)</f>
        <v>20"</v>
      </c>
      <c r="S55" s="12" t="str">
        <f>VLOOKUP(MID(P55,5,3),DATA!$H$2:$I$16,2,FALSE)</f>
        <v>11.0"</v>
      </c>
      <c r="T55" s="12" t="str">
        <f t="shared" si="5"/>
        <v>60</v>
      </c>
      <c r="U55" s="12" t="str">
        <f>VLOOKUP(MID(P55,10,3),DATA!$J$2:$L$16,2,FALSE)</f>
        <v>5x130</v>
      </c>
      <c r="V55" s="12">
        <f>VLOOKUP(MID(P55,10,3),DATA!$J$2:$L$16,3,FALSE)</f>
        <v>71.599999999999994</v>
      </c>
      <c r="W55" s="68" t="str">
        <f>VLOOKUP(MID(P55,3,1),DATA!$D$2:$E$16,2,FALSE)</f>
        <v>Medium Offset</v>
      </c>
      <c r="X55" s="68">
        <v>24.6</v>
      </c>
      <c r="Y55" s="9" t="s">
        <v>117</v>
      </c>
      <c r="Z55" s="68" t="s">
        <v>2037</v>
      </c>
      <c r="AA55" s="68" t="s">
        <v>2055</v>
      </c>
      <c r="AB55" s="68"/>
      <c r="AC55" s="68" t="s">
        <v>2056</v>
      </c>
    </row>
    <row r="56" spans="1:29" s="31" customFormat="1" x14ac:dyDescent="0.25">
      <c r="A56" s="68" t="s">
        <v>1951</v>
      </c>
      <c r="B56" s="68" t="s">
        <v>1883</v>
      </c>
      <c r="C56" s="59" t="str">
        <f>VLOOKUP(MID(E56,1,2),DATA!$B$2:$C$10,2,FALSE)</f>
        <v>FF01</v>
      </c>
      <c r="D56" s="68" t="str">
        <f>VLOOKUP(MID(E56,13,2),DATA!$M$2:$N$16,2,FALSE)</f>
        <v>Tarmac</v>
      </c>
      <c r="E56" s="66" t="s">
        <v>227</v>
      </c>
      <c r="F56" s="18" cm="1">
        <f t="array" ref="F56">SUMPRODUCT(1*('All Skus'!$C$2:$C$951=$E56),'All Skus'!$D$2:$D$951)</f>
        <v>32</v>
      </c>
      <c r="G56" s="12" t="str">
        <f>VLOOKUP(MID(E56,4,1),DATA!$F$2:$G$16,2,FALSE)</f>
        <v>20"</v>
      </c>
      <c r="H56" s="12" t="str">
        <f>VLOOKUP(MID(E56,5,3),DATA!$H$2:$I$16,2,FALSE)</f>
        <v>8.5"</v>
      </c>
      <c r="I56" s="12" t="str">
        <f t="shared" si="4"/>
        <v>50</v>
      </c>
      <c r="J56" s="12" t="str">
        <f>VLOOKUP(MID(E56,10,3),DATA!$J$2:$L$16,2,FALSE)</f>
        <v>5x130</v>
      </c>
      <c r="K56" s="12">
        <f>VLOOKUP(MID(E56,10,3),DATA!$J$2:$L$16,3,FALSE)</f>
        <v>71.599999999999994</v>
      </c>
      <c r="L56" s="68" t="str">
        <f>VLOOKUP(MID(E56,3,1),DATA!$D$2:$E$16,2,FALSE)</f>
        <v>High Offset</v>
      </c>
      <c r="M56" s="68">
        <v>23.8</v>
      </c>
      <c r="N56" s="9" t="s">
        <v>43</v>
      </c>
      <c r="O56" s="60" t="str">
        <f>VLOOKUP(MID(P56,1,2),DATA!$B$2:$C$10,2,FALSE)</f>
        <v>FF01</v>
      </c>
      <c r="P56" s="66" t="s">
        <v>228</v>
      </c>
      <c r="Q56" s="18" cm="1">
        <f t="array" ref="Q56">SUMPRODUCT(1*('All Skus'!$C$2:$C$951=$P56),'All Skus'!$D$2:$D$951)</f>
        <v>35</v>
      </c>
      <c r="R56" s="12" t="str">
        <f>VLOOKUP(MID(P56,4,1),DATA!$F$2:$G$16,2,FALSE)</f>
        <v>20"</v>
      </c>
      <c r="S56" s="12" t="str">
        <f>VLOOKUP(MID(P56,5,3),DATA!$H$2:$I$16,2,FALSE)</f>
        <v>11.0"</v>
      </c>
      <c r="T56" s="12" t="str">
        <f t="shared" si="5"/>
        <v>60</v>
      </c>
      <c r="U56" s="12" t="str">
        <f>VLOOKUP(MID(P56,10,3),DATA!$J$2:$L$16,2,FALSE)</f>
        <v>5x130</v>
      </c>
      <c r="V56" s="12">
        <f>VLOOKUP(MID(P56,10,3),DATA!$J$2:$L$16,3,FALSE)</f>
        <v>71.599999999999994</v>
      </c>
      <c r="W56" s="68" t="str">
        <f>VLOOKUP(MID(P56,3,1),DATA!$D$2:$E$16,2,FALSE)</f>
        <v>Medium Offset</v>
      </c>
      <c r="X56" s="68">
        <v>24.6</v>
      </c>
      <c r="Y56" s="9" t="s">
        <v>117</v>
      </c>
      <c r="Z56" s="68" t="s">
        <v>2037</v>
      </c>
      <c r="AA56" s="68" t="s">
        <v>2055</v>
      </c>
      <c r="AB56" s="68"/>
      <c r="AC56" s="68" t="s">
        <v>2056</v>
      </c>
    </row>
    <row r="57" spans="1:29" s="31" customFormat="1" x14ac:dyDescent="0.25">
      <c r="A57" s="68" t="s">
        <v>1952</v>
      </c>
      <c r="B57" s="68" t="s">
        <v>222</v>
      </c>
      <c r="C57" s="59" t="str">
        <f>VLOOKUP(MID(E57,1,2),DATA!$B$2:$C$10,2,FALSE)</f>
        <v>FF01</v>
      </c>
      <c r="D57" s="68" t="str">
        <f>VLOOKUP(MID(E57,13,2),DATA!$M$2:$N$16,2,FALSE)</f>
        <v>Liquid Silver</v>
      </c>
      <c r="E57" s="66" t="s">
        <v>212</v>
      </c>
      <c r="F57" s="18" cm="1">
        <f t="array" ref="F57">SUMPRODUCT(1*('All Skus'!$C$2:$C$951=$E57),'All Skus'!$D$2:$D$951)</f>
        <v>7</v>
      </c>
      <c r="G57" s="12" t="str">
        <f>VLOOKUP(MID(E57,4,1),DATA!$F$2:$G$16,2,FALSE)</f>
        <v>19"</v>
      </c>
      <c r="H57" s="12" t="str">
        <f>VLOOKUP(MID(E57,5,3),DATA!$H$2:$I$16,2,FALSE)</f>
        <v>8.5"</v>
      </c>
      <c r="I57" s="12" t="str">
        <f t="shared" si="4"/>
        <v>50</v>
      </c>
      <c r="J57" s="12" t="str">
        <f>VLOOKUP(MID(E57,10,3),DATA!$J$2:$L$16,2,FALSE)</f>
        <v>5x130</v>
      </c>
      <c r="K57" s="12">
        <f>VLOOKUP(MID(E57,10,3),DATA!$J$2:$L$16,3,FALSE)</f>
        <v>71.599999999999994</v>
      </c>
      <c r="L57" s="68" t="str">
        <f>VLOOKUP(MID(E57,3,1),DATA!$D$2:$E$16,2,FALSE)</f>
        <v>High Offset</v>
      </c>
      <c r="M57" s="68">
        <v>22.2</v>
      </c>
      <c r="N57" s="9" t="s">
        <v>12</v>
      </c>
      <c r="O57" s="60" t="str">
        <f>VLOOKUP(MID(P57,1,2),DATA!$B$2:$C$10,2,FALSE)</f>
        <v>FF01</v>
      </c>
      <c r="P57" s="66" t="s">
        <v>216</v>
      </c>
      <c r="Q57" s="18" cm="1">
        <f t="array" ref="Q57">SUMPRODUCT(1*('All Skus'!$C$2:$C$951=$P57),'All Skus'!$D$2:$D$951)</f>
        <v>6</v>
      </c>
      <c r="R57" s="12" t="str">
        <f>VLOOKUP(MID(P57,4,1),DATA!$F$2:$G$16,2,FALSE)</f>
        <v>19"</v>
      </c>
      <c r="S57" s="12" t="str">
        <f>VLOOKUP(MID(P57,5,3),DATA!$H$2:$I$16,2,FALSE)</f>
        <v>11.0"</v>
      </c>
      <c r="T57" s="12" t="str">
        <f t="shared" si="5"/>
        <v>35</v>
      </c>
      <c r="U57" s="12" t="str">
        <f>VLOOKUP(MID(P57,10,3),DATA!$J$2:$L$16,2,FALSE)</f>
        <v>5x130</v>
      </c>
      <c r="V57" s="12">
        <f>VLOOKUP(MID(P57,10,3),DATA!$J$2:$L$16,3,FALSE)</f>
        <v>71.599999999999994</v>
      </c>
      <c r="W57" s="68" t="str">
        <f>VLOOKUP(MID(P57,3,1),DATA!$D$2:$E$16,2,FALSE)</f>
        <v>Medium Offset</v>
      </c>
      <c r="X57" s="68">
        <v>26.6</v>
      </c>
      <c r="Y57" s="9" t="s">
        <v>223</v>
      </c>
      <c r="Z57" s="68"/>
      <c r="AA57" s="68" t="s">
        <v>2055</v>
      </c>
      <c r="AB57" s="68" t="s">
        <v>5</v>
      </c>
      <c r="AC57" s="68" t="s">
        <v>2056</v>
      </c>
    </row>
    <row r="58" spans="1:29" s="31" customFormat="1" x14ac:dyDescent="0.25">
      <c r="A58" s="68" t="s">
        <v>1952</v>
      </c>
      <c r="B58" s="68" t="s">
        <v>222</v>
      </c>
      <c r="C58" s="59" t="str">
        <f>VLOOKUP(MID(E58,1,2),DATA!$B$2:$C$10,2,FALSE)</f>
        <v>FF01</v>
      </c>
      <c r="D58" s="68" t="str">
        <f>VLOOKUP(MID(E58,13,2),DATA!$M$2:$N$16,2,FALSE)</f>
        <v>Tarmac</v>
      </c>
      <c r="E58" s="66" t="s">
        <v>210</v>
      </c>
      <c r="F58" s="18" cm="1">
        <f t="array" ref="F58">SUMPRODUCT(1*('All Skus'!$C$2:$C$951=$E58),'All Skus'!$D$2:$D$951)</f>
        <v>34</v>
      </c>
      <c r="G58" s="12" t="str">
        <f>VLOOKUP(MID(E58,4,1),DATA!$F$2:$G$16,2,FALSE)</f>
        <v>19"</v>
      </c>
      <c r="H58" s="12" t="str">
        <f>VLOOKUP(MID(E58,5,3),DATA!$H$2:$I$16,2,FALSE)</f>
        <v>8.5"</v>
      </c>
      <c r="I58" s="12" t="str">
        <f t="shared" si="4"/>
        <v>50</v>
      </c>
      <c r="J58" s="12" t="str">
        <f>VLOOKUP(MID(E58,10,3),DATA!$J$2:$L$16,2,FALSE)</f>
        <v>5x130</v>
      </c>
      <c r="K58" s="12">
        <f>VLOOKUP(MID(E58,10,3),DATA!$J$2:$L$16,3,FALSE)</f>
        <v>71.599999999999994</v>
      </c>
      <c r="L58" s="68" t="str">
        <f>VLOOKUP(MID(E58,3,1),DATA!$D$2:$E$16,2,FALSE)</f>
        <v>High Offset</v>
      </c>
      <c r="M58" s="68">
        <v>22.2</v>
      </c>
      <c r="N58" s="9" t="s">
        <v>12</v>
      </c>
      <c r="O58" s="60" t="str">
        <f>VLOOKUP(MID(P58,1,2),DATA!$B$2:$C$10,2,FALSE)</f>
        <v>FF01</v>
      </c>
      <c r="P58" s="66" t="s">
        <v>215</v>
      </c>
      <c r="Q58" s="18" cm="1">
        <f t="array" ref="Q58">SUMPRODUCT(1*('All Skus'!$C$2:$C$951=$P58),'All Skus'!$D$2:$D$951)</f>
        <v>3</v>
      </c>
      <c r="R58" s="12" t="str">
        <f>VLOOKUP(MID(P58,4,1),DATA!$F$2:$G$16,2,FALSE)</f>
        <v>19"</v>
      </c>
      <c r="S58" s="12" t="str">
        <f>VLOOKUP(MID(P58,5,3),DATA!$H$2:$I$16,2,FALSE)</f>
        <v>11.0"</v>
      </c>
      <c r="T58" s="12" t="str">
        <f t="shared" si="5"/>
        <v>35</v>
      </c>
      <c r="U58" s="12" t="str">
        <f>VLOOKUP(MID(P58,10,3),DATA!$J$2:$L$16,2,FALSE)</f>
        <v>5x130</v>
      </c>
      <c r="V58" s="12">
        <f>VLOOKUP(MID(P58,10,3),DATA!$J$2:$L$16,3,FALSE)</f>
        <v>71.599999999999994</v>
      </c>
      <c r="W58" s="68" t="str">
        <f>VLOOKUP(MID(P58,3,1),DATA!$D$2:$E$16,2,FALSE)</f>
        <v>Medium Offset</v>
      </c>
      <c r="X58" s="68">
        <v>26.6</v>
      </c>
      <c r="Y58" s="9" t="s">
        <v>223</v>
      </c>
      <c r="Z58" s="68"/>
      <c r="AA58" s="68" t="s">
        <v>2055</v>
      </c>
      <c r="AB58" s="68" t="s">
        <v>5</v>
      </c>
      <c r="AC58" s="68" t="s">
        <v>2056</v>
      </c>
    </row>
    <row r="59" spans="1:29" s="31" customFormat="1" x14ac:dyDescent="0.25">
      <c r="A59" s="68" t="s">
        <v>1953</v>
      </c>
      <c r="B59" s="68" t="s">
        <v>150</v>
      </c>
      <c r="C59" s="59" t="str">
        <f>VLOOKUP(MID(E59,1,2),DATA!$B$2:$C$10,2,FALSE)</f>
        <v>FF01</v>
      </c>
      <c r="D59" s="68" t="str">
        <f>VLOOKUP(MID(E59,13,2),DATA!$M$2:$N$16,2,FALSE)</f>
        <v>Liquid Silver</v>
      </c>
      <c r="E59" s="66" t="s">
        <v>229</v>
      </c>
      <c r="F59" s="18" cm="1">
        <f t="array" ref="F59">SUMPRODUCT(1*('All Skus'!$C$2:$C$951=$E59),'All Skus'!$D$2:$D$951)</f>
        <v>2</v>
      </c>
      <c r="G59" s="12" t="str">
        <f>VLOOKUP(MID(E59,4,1),DATA!$F$2:$G$16,2,FALSE)</f>
        <v>20"</v>
      </c>
      <c r="H59" s="12" t="str">
        <f>VLOOKUP(MID(E59,5,3),DATA!$H$2:$I$16,2,FALSE)</f>
        <v>8.5"</v>
      </c>
      <c r="I59" s="12" t="str">
        <f t="shared" si="4"/>
        <v>50</v>
      </c>
      <c r="J59" s="12" t="str">
        <f>VLOOKUP(MID(E59,10,3),DATA!$J$2:$L$16,2,FALSE)</f>
        <v>5x130</v>
      </c>
      <c r="K59" s="12">
        <f>VLOOKUP(MID(E59,10,3),DATA!$J$2:$L$16,3,FALSE)</f>
        <v>71.599999999999994</v>
      </c>
      <c r="L59" s="68" t="str">
        <f>VLOOKUP(MID(E59,3,1),DATA!$D$2:$E$16,2,FALSE)</f>
        <v>High Offset</v>
      </c>
      <c r="M59" s="68">
        <v>23.8</v>
      </c>
      <c r="N59" s="9" t="s">
        <v>43</v>
      </c>
      <c r="O59" s="60" t="str">
        <f>VLOOKUP(MID(P59,1,2),DATA!$B$2:$C$10,2,FALSE)</f>
        <v>FF01</v>
      </c>
      <c r="P59" s="66" t="s">
        <v>230</v>
      </c>
      <c r="Q59" s="18" cm="1">
        <f t="array" ref="Q59">SUMPRODUCT(1*('All Skus'!$C$2:$C$951=$P59),'All Skus'!$D$2:$D$951)</f>
        <v>1</v>
      </c>
      <c r="R59" s="12" t="str">
        <f>VLOOKUP(MID(P59,4,1),DATA!$F$2:$G$16,2,FALSE)</f>
        <v>20"</v>
      </c>
      <c r="S59" s="12" t="str">
        <f>VLOOKUP(MID(P59,5,3),DATA!$H$2:$I$16,2,FALSE)</f>
        <v>11.0"</v>
      </c>
      <c r="T59" s="12" t="str">
        <f t="shared" si="5"/>
        <v>60</v>
      </c>
      <c r="U59" s="12" t="str">
        <f>VLOOKUP(MID(P59,10,3),DATA!$J$2:$L$16,2,FALSE)</f>
        <v>5x130</v>
      </c>
      <c r="V59" s="12">
        <f>VLOOKUP(MID(P59,10,3),DATA!$J$2:$L$16,3,FALSE)</f>
        <v>71.599999999999994</v>
      </c>
      <c r="W59" s="68" t="str">
        <f>VLOOKUP(MID(P59,3,1),DATA!$D$2:$E$16,2,FALSE)</f>
        <v>Medium Offset</v>
      </c>
      <c r="X59" s="68">
        <v>24.6</v>
      </c>
      <c r="Y59" s="9" t="s">
        <v>117</v>
      </c>
      <c r="Z59" s="68" t="s">
        <v>2037</v>
      </c>
      <c r="AA59" s="68" t="s">
        <v>2055</v>
      </c>
      <c r="AB59" s="68"/>
      <c r="AC59" s="68" t="s">
        <v>2056</v>
      </c>
    </row>
    <row r="60" spans="1:29" s="31" customFormat="1" x14ac:dyDescent="0.25">
      <c r="A60" s="68" t="s">
        <v>1953</v>
      </c>
      <c r="B60" s="68" t="s">
        <v>150</v>
      </c>
      <c r="C60" s="59" t="str">
        <f>VLOOKUP(MID(E60,1,2),DATA!$B$2:$C$10,2,FALSE)</f>
        <v>FF01</v>
      </c>
      <c r="D60" s="68" t="str">
        <f>VLOOKUP(MID(E60,13,2),DATA!$M$2:$N$16,2,FALSE)</f>
        <v>Tarmac</v>
      </c>
      <c r="E60" s="66" t="s">
        <v>227</v>
      </c>
      <c r="F60" s="18" cm="1">
        <f t="array" ref="F60">SUMPRODUCT(1*('All Skus'!$C$2:$C$951=$E60),'All Skus'!$D$2:$D$951)</f>
        <v>32</v>
      </c>
      <c r="G60" s="12" t="str">
        <f>VLOOKUP(MID(E60,4,1),DATA!$F$2:$G$16,2,FALSE)</f>
        <v>20"</v>
      </c>
      <c r="H60" s="12" t="str">
        <f>VLOOKUP(MID(E60,5,3),DATA!$H$2:$I$16,2,FALSE)</f>
        <v>8.5"</v>
      </c>
      <c r="I60" s="12" t="str">
        <f t="shared" si="4"/>
        <v>50</v>
      </c>
      <c r="J60" s="12" t="str">
        <f>VLOOKUP(MID(E60,10,3),DATA!$J$2:$L$16,2,FALSE)</f>
        <v>5x130</v>
      </c>
      <c r="K60" s="12">
        <f>VLOOKUP(MID(E60,10,3),DATA!$J$2:$L$16,3,FALSE)</f>
        <v>71.599999999999994</v>
      </c>
      <c r="L60" s="68" t="str">
        <f>VLOOKUP(MID(E60,3,1),DATA!$D$2:$E$16,2,FALSE)</f>
        <v>High Offset</v>
      </c>
      <c r="M60" s="68">
        <v>23.8</v>
      </c>
      <c r="N60" s="9" t="s">
        <v>43</v>
      </c>
      <c r="O60" s="60" t="str">
        <f>VLOOKUP(MID(P60,1,2),DATA!$B$2:$C$10,2,FALSE)</f>
        <v>FF01</v>
      </c>
      <c r="P60" s="66" t="s">
        <v>228</v>
      </c>
      <c r="Q60" s="18" cm="1">
        <f t="array" ref="Q60">SUMPRODUCT(1*('All Skus'!$C$2:$C$951=$P60),'All Skus'!$D$2:$D$951)</f>
        <v>35</v>
      </c>
      <c r="R60" s="12" t="str">
        <f>VLOOKUP(MID(P60,4,1),DATA!$F$2:$G$16,2,FALSE)</f>
        <v>20"</v>
      </c>
      <c r="S60" s="12" t="str">
        <f>VLOOKUP(MID(P60,5,3),DATA!$H$2:$I$16,2,FALSE)</f>
        <v>11.0"</v>
      </c>
      <c r="T60" s="12" t="str">
        <f t="shared" si="5"/>
        <v>60</v>
      </c>
      <c r="U60" s="12" t="str">
        <f>VLOOKUP(MID(P60,10,3),DATA!$J$2:$L$16,2,FALSE)</f>
        <v>5x130</v>
      </c>
      <c r="V60" s="12">
        <f>VLOOKUP(MID(P60,10,3),DATA!$J$2:$L$16,3,FALSE)</f>
        <v>71.599999999999994</v>
      </c>
      <c r="W60" s="68" t="str">
        <f>VLOOKUP(MID(P60,3,1),DATA!$D$2:$E$16,2,FALSE)</f>
        <v>Medium Offset</v>
      </c>
      <c r="X60" s="68">
        <v>24.6</v>
      </c>
      <c r="Y60" s="9" t="s">
        <v>117</v>
      </c>
      <c r="Z60" s="68" t="s">
        <v>2037</v>
      </c>
      <c r="AA60" s="68" t="s">
        <v>2055</v>
      </c>
      <c r="AB60" s="68"/>
      <c r="AC60" s="68" t="s">
        <v>2056</v>
      </c>
    </row>
    <row r="61" spans="1:29" s="31" customFormat="1" x14ac:dyDescent="0.25">
      <c r="A61" s="68" t="s">
        <v>1953</v>
      </c>
      <c r="B61" s="68" t="s">
        <v>150</v>
      </c>
      <c r="C61" s="59" t="str">
        <f>VLOOKUP(MID(E61,1,2),DATA!$B$2:$C$10,2,FALSE)</f>
        <v>FF04</v>
      </c>
      <c r="D61" s="68" t="str">
        <f>VLOOKUP(MID(E61,13,2),DATA!$M$2:$N$16,2,FALSE)</f>
        <v>Liquid Metal</v>
      </c>
      <c r="E61" s="66" t="s">
        <v>364</v>
      </c>
      <c r="F61" s="18" cm="1">
        <f t="array" ref="F61">SUMPRODUCT(1*('All Skus'!$C$2:$C$951=$E61),'All Skus'!$D$2:$D$951)</f>
        <v>30</v>
      </c>
      <c r="G61" s="12" t="str">
        <f>VLOOKUP(MID(E61,4,1),DATA!$F$2:$G$16,2,FALSE)</f>
        <v>20"</v>
      </c>
      <c r="H61" s="12" t="str">
        <f>VLOOKUP(MID(E61,5,3),DATA!$H$2:$I$16,2,FALSE)</f>
        <v>9.0"</v>
      </c>
      <c r="I61" s="12" t="str">
        <f t="shared" si="4"/>
        <v>45</v>
      </c>
      <c r="J61" s="12" t="str">
        <f>VLOOKUP(MID(E61,10,3),DATA!$J$2:$L$16,2,FALSE)</f>
        <v>5x130</v>
      </c>
      <c r="K61" s="12">
        <f>VLOOKUP(MID(E61,10,3),DATA!$J$2:$L$16,3,FALSE)</f>
        <v>71.599999999999994</v>
      </c>
      <c r="L61" s="68" t="str">
        <f>VLOOKUP(MID(E61,3,1),DATA!$D$2:$E$16,2,FALSE)</f>
        <v>High Offset</v>
      </c>
      <c r="M61" s="68">
        <v>24.4</v>
      </c>
      <c r="N61" s="9" t="s">
        <v>43</v>
      </c>
      <c r="O61" s="60" t="str">
        <f>VLOOKUP(MID(P61,1,2),DATA!$B$2:$C$10,2,FALSE)</f>
        <v>FF04</v>
      </c>
      <c r="P61" s="66" t="s">
        <v>367</v>
      </c>
      <c r="Q61" s="18" cm="1">
        <f t="array" ref="Q61">SUMPRODUCT(1*('All Skus'!$C$2:$C$951=$P61),'All Skus'!$D$2:$D$951)</f>
        <v>9</v>
      </c>
      <c r="R61" s="12" t="str">
        <f>VLOOKUP(MID(P61,4,1),DATA!$F$2:$G$16,2,FALSE)</f>
        <v>20"</v>
      </c>
      <c r="S61" s="12" t="str">
        <f>VLOOKUP(MID(P61,5,3),DATA!$H$2:$I$16,2,FALSE)</f>
        <v>11.0"</v>
      </c>
      <c r="T61" s="12" t="str">
        <f t="shared" si="5"/>
        <v>45</v>
      </c>
      <c r="U61" s="12" t="str">
        <f>VLOOKUP(MID(P61,10,3),DATA!$J$2:$L$16,2,FALSE)</f>
        <v>5x130</v>
      </c>
      <c r="V61" s="12">
        <f>VLOOKUP(MID(P61,10,3),DATA!$J$2:$L$16,3,FALSE)</f>
        <v>71.599999999999994</v>
      </c>
      <c r="W61" s="68" t="str">
        <f>VLOOKUP(MID(P61,3,1),DATA!$D$2:$E$16,2,FALSE)</f>
        <v>Low Offset</v>
      </c>
      <c r="X61" s="68">
        <v>24.4</v>
      </c>
      <c r="Y61" s="9" t="s">
        <v>117</v>
      </c>
      <c r="Z61" s="68"/>
      <c r="AA61" s="68" t="s">
        <v>2057</v>
      </c>
      <c r="AB61" s="68" t="s">
        <v>71</v>
      </c>
      <c r="AC61" s="31" t="s">
        <v>2058</v>
      </c>
    </row>
    <row r="62" spans="1:29" s="31" customFormat="1" x14ac:dyDescent="0.25">
      <c r="A62" s="68" t="s">
        <v>1953</v>
      </c>
      <c r="B62" s="68" t="s">
        <v>150</v>
      </c>
      <c r="C62" s="59" t="str">
        <f>VLOOKUP(MID(E62,1,2),DATA!$B$2:$C$10,2,FALSE)</f>
        <v>FF04</v>
      </c>
      <c r="D62" s="68" t="str">
        <f>VLOOKUP(MID(E62,13,2),DATA!$M$2:$N$16,2,FALSE)</f>
        <v>Tarmac</v>
      </c>
      <c r="E62" s="66" t="s">
        <v>362</v>
      </c>
      <c r="F62" s="18" cm="1">
        <f t="array" ref="F62">SUMPRODUCT(1*('All Skus'!$C$2:$C$951=$E62),'All Skus'!$D$2:$D$951)</f>
        <v>1</v>
      </c>
      <c r="G62" s="12" t="str">
        <f>VLOOKUP(MID(E62,4,1),DATA!$F$2:$G$16,2,FALSE)</f>
        <v>20"</v>
      </c>
      <c r="H62" s="12" t="str">
        <f>VLOOKUP(MID(E62,5,3),DATA!$H$2:$I$16,2,FALSE)</f>
        <v>9.0"</v>
      </c>
      <c r="I62" s="12" t="str">
        <f t="shared" si="4"/>
        <v>45</v>
      </c>
      <c r="J62" s="12" t="str">
        <f>VLOOKUP(MID(E62,10,3),DATA!$J$2:$L$16,2,FALSE)</f>
        <v>5x130</v>
      </c>
      <c r="K62" s="12">
        <f>VLOOKUP(MID(E62,10,3),DATA!$J$2:$L$16,3,FALSE)</f>
        <v>71.599999999999994</v>
      </c>
      <c r="L62" s="68" t="str">
        <f>VLOOKUP(MID(E62,3,1),DATA!$D$2:$E$16,2,FALSE)</f>
        <v>High Offset</v>
      </c>
      <c r="M62" s="68">
        <v>24.4</v>
      </c>
      <c r="N62" s="9" t="s">
        <v>43</v>
      </c>
      <c r="O62" s="60" t="str">
        <f>VLOOKUP(MID(P62,1,2),DATA!$B$2:$C$10,2,FALSE)</f>
        <v>FF04</v>
      </c>
      <c r="P62" s="66" t="s">
        <v>366</v>
      </c>
      <c r="Q62" s="18" cm="1">
        <f t="array" ref="Q62">SUMPRODUCT(1*('All Skus'!$C$2:$C$951=$P62),'All Skus'!$D$2:$D$951)</f>
        <v>6</v>
      </c>
      <c r="R62" s="12" t="str">
        <f>VLOOKUP(MID(P62,4,1),DATA!$F$2:$G$16,2,FALSE)</f>
        <v>20"</v>
      </c>
      <c r="S62" s="12" t="str">
        <f>VLOOKUP(MID(P62,5,3),DATA!$H$2:$I$16,2,FALSE)</f>
        <v>11.0"</v>
      </c>
      <c r="T62" s="12" t="str">
        <f t="shared" si="5"/>
        <v>45</v>
      </c>
      <c r="U62" s="12" t="str">
        <f>VLOOKUP(MID(P62,10,3),DATA!$J$2:$L$16,2,FALSE)</f>
        <v>5x130</v>
      </c>
      <c r="V62" s="12">
        <f>VLOOKUP(MID(P62,10,3),DATA!$J$2:$L$16,3,FALSE)</f>
        <v>71.599999999999994</v>
      </c>
      <c r="W62" s="68" t="str">
        <f>VLOOKUP(MID(P62,3,1),DATA!$D$2:$E$16,2,FALSE)</f>
        <v>Low Offset</v>
      </c>
      <c r="X62" s="68">
        <v>24.4</v>
      </c>
      <c r="Y62" s="9" t="s">
        <v>117</v>
      </c>
      <c r="Z62" s="68"/>
      <c r="AA62" s="68" t="s">
        <v>2057</v>
      </c>
      <c r="AB62" s="68" t="s">
        <v>71</v>
      </c>
      <c r="AC62" s="31" t="s">
        <v>2058</v>
      </c>
    </row>
    <row r="63" spans="1:29" s="31" customFormat="1" x14ac:dyDescent="0.25">
      <c r="A63" s="92" t="s">
        <v>1953</v>
      </c>
      <c r="B63" s="68" t="s">
        <v>150</v>
      </c>
      <c r="C63" s="59" t="str">
        <f>VLOOKUP(MID(E63,1,2),DATA!$B$2:$C$10,2,FALSE)</f>
        <v>FF11</v>
      </c>
      <c r="D63" s="68" t="str">
        <f>VLOOKUP(MID(E63,13,2),DATA!$M$2:$N$16,2,FALSE)</f>
        <v>Liquid Metal</v>
      </c>
      <c r="E63" s="66" t="s">
        <v>411</v>
      </c>
      <c r="F63" s="18" cm="1">
        <f t="array" ref="F63">SUMPRODUCT(1*('All Skus'!$C$2:$C$951=$E63),'All Skus'!$D$2:$D$951)</f>
        <v>27</v>
      </c>
      <c r="G63" s="12" t="str">
        <f>VLOOKUP(MID(E63,4,1),DATA!$F$2:$G$16,2,FALSE)</f>
        <v>20"</v>
      </c>
      <c r="H63" s="12" t="str">
        <f>VLOOKUP(MID(E63,5,3),DATA!$H$2:$I$16,2,FALSE)</f>
        <v>9.0"</v>
      </c>
      <c r="I63" s="12" t="str">
        <f t="shared" si="4"/>
        <v>45</v>
      </c>
      <c r="J63" s="12" t="str">
        <f>VLOOKUP(MID(E63,10,3),DATA!$J$2:$L$16,2,FALSE)</f>
        <v>5x130</v>
      </c>
      <c r="K63" s="12">
        <f>VLOOKUP(MID(E63,10,3),DATA!$J$2:$L$16,3,FALSE)</f>
        <v>71.599999999999994</v>
      </c>
      <c r="L63" s="68" t="str">
        <f>VLOOKUP(MID(E63,3,1),DATA!$D$2:$E$16,2,FALSE)</f>
        <v>High Offset</v>
      </c>
      <c r="M63" s="68"/>
      <c r="N63" s="9"/>
      <c r="O63" s="60" t="str">
        <f>VLOOKUP(MID(P63,1,2),DATA!$B$2:$C$10,2,FALSE)</f>
        <v>FF11</v>
      </c>
      <c r="P63" s="66" t="s">
        <v>1474</v>
      </c>
      <c r="Q63" s="18" cm="1">
        <f t="array" ref="Q63">SUMPRODUCT(1*('All Skus'!$C$2:$C$951=$P63),'All Skus'!$D$2:$D$951)</f>
        <v>20</v>
      </c>
      <c r="R63" s="12" t="str">
        <f>VLOOKUP(MID(P63,4,1),DATA!$F$2:$G$16,2,FALSE)</f>
        <v>20"</v>
      </c>
      <c r="S63" s="12" t="str">
        <f>VLOOKUP(MID(P63,5,3),DATA!$H$2:$I$16,2,FALSE)</f>
        <v>11.5"</v>
      </c>
      <c r="T63" s="12" t="str">
        <f t="shared" si="5"/>
        <v>45</v>
      </c>
      <c r="U63" s="12" t="str">
        <f>VLOOKUP(MID(P63,10,3),DATA!$J$2:$L$16,2,FALSE)</f>
        <v>5x130</v>
      </c>
      <c r="V63" s="12">
        <f>VLOOKUP(MID(P63,10,3),DATA!$J$2:$L$16,3,FALSE)</f>
        <v>71.599999999999994</v>
      </c>
      <c r="W63" s="68" t="str">
        <f>VLOOKUP(MID(P63,3,1),DATA!$D$2:$E$16,2,FALSE)</f>
        <v>Medium Offset</v>
      </c>
      <c r="X63" s="68"/>
      <c r="Y63" s="9"/>
      <c r="Z63" s="68"/>
      <c r="AA63" s="68"/>
      <c r="AB63" s="68"/>
      <c r="AC63" s="68"/>
    </row>
    <row r="64" spans="1:29" s="31" customFormat="1" x14ac:dyDescent="0.25">
      <c r="A64" s="92" t="s">
        <v>1953</v>
      </c>
      <c r="B64" s="68" t="s">
        <v>150</v>
      </c>
      <c r="C64" s="59" t="str">
        <f>VLOOKUP(MID(E64,1,2),DATA!$B$2:$C$10,2,FALSE)</f>
        <v>FF11</v>
      </c>
      <c r="D64" s="68" t="str">
        <f>VLOOKUP(MID(E64,13,2),DATA!$M$2:$N$16,2,FALSE)</f>
        <v>Raw</v>
      </c>
      <c r="E64" s="66" t="s">
        <v>483</v>
      </c>
      <c r="F64" s="18" cm="1">
        <f t="array" ref="F64">SUMPRODUCT(1*('All Skus'!$C$2:$C$951=$E64),'All Skus'!$D$2:$D$951)</f>
        <v>35</v>
      </c>
      <c r="G64" s="12" t="str">
        <f>VLOOKUP(MID(E64,4,1),DATA!$F$2:$G$16,2,FALSE)</f>
        <v>20"</v>
      </c>
      <c r="H64" s="12" t="str">
        <f>VLOOKUP(MID(E64,5,3),DATA!$H$2:$I$16,2,FALSE)</f>
        <v>9.0"</v>
      </c>
      <c r="I64" s="12" t="str">
        <f t="shared" si="4"/>
        <v>45</v>
      </c>
      <c r="J64" s="12" t="str">
        <f>VLOOKUP(MID(E64,10,3),DATA!$J$2:$L$16,2,FALSE)</f>
        <v>5x130</v>
      </c>
      <c r="K64" s="12">
        <f>VLOOKUP(MID(E64,10,3),DATA!$J$2:$L$16,3,FALSE)</f>
        <v>71.599999999999994</v>
      </c>
      <c r="L64" s="68" t="str">
        <f>VLOOKUP(MID(E64,3,1),DATA!$D$2:$E$16,2,FALSE)</f>
        <v>High Offset</v>
      </c>
      <c r="M64" s="68"/>
      <c r="N64" s="9"/>
      <c r="O64" s="60" t="str">
        <f>VLOOKUP(MID(P64,1,2),DATA!$B$2:$C$10,2,FALSE)</f>
        <v>FF11</v>
      </c>
      <c r="P64" s="66" t="s">
        <v>1476</v>
      </c>
      <c r="Q64" s="18" cm="1">
        <f t="array" ref="Q64">SUMPRODUCT(1*('All Skus'!$C$2:$C$951=$P64),'All Skus'!$D$2:$D$951)</f>
        <v>14</v>
      </c>
      <c r="R64" s="12" t="str">
        <f>VLOOKUP(MID(P64,4,1),DATA!$F$2:$G$16,2,FALSE)</f>
        <v>20"</v>
      </c>
      <c r="S64" s="12" t="str">
        <f>VLOOKUP(MID(P64,5,3),DATA!$H$2:$I$16,2,FALSE)</f>
        <v>11.5"</v>
      </c>
      <c r="T64" s="12" t="str">
        <f t="shared" si="5"/>
        <v>45</v>
      </c>
      <c r="U64" s="12" t="str">
        <f>VLOOKUP(MID(P64,10,3),DATA!$J$2:$L$16,2,FALSE)</f>
        <v>5x130</v>
      </c>
      <c r="V64" s="12">
        <f>VLOOKUP(MID(P64,10,3),DATA!$J$2:$L$16,3,FALSE)</f>
        <v>71.599999999999994</v>
      </c>
      <c r="W64" s="68" t="str">
        <f>VLOOKUP(MID(P64,3,1),DATA!$D$2:$E$16,2,FALSE)</f>
        <v>Medium Offset</v>
      </c>
      <c r="X64" s="68"/>
      <c r="Y64" s="9"/>
      <c r="Z64" s="68"/>
      <c r="AA64" s="68"/>
      <c r="AB64" s="68"/>
      <c r="AC64" s="68"/>
    </row>
    <row r="65" spans="1:29" s="31" customFormat="1" x14ac:dyDescent="0.25">
      <c r="A65" s="92" t="s">
        <v>1953</v>
      </c>
      <c r="B65" s="68" t="s">
        <v>150</v>
      </c>
      <c r="C65" s="59" t="str">
        <f>VLOOKUP(MID(E65,1,2),DATA!$B$2:$C$10,2,FALSE)</f>
        <v>FF11</v>
      </c>
      <c r="D65" s="68" t="str">
        <f>VLOOKUP(MID(E65,13,2),DATA!$M$2:$N$16,2,FALSE)</f>
        <v>Tarmac</v>
      </c>
      <c r="E65" s="66" t="s">
        <v>410</v>
      </c>
      <c r="F65" s="18" cm="1">
        <f t="array" ref="F65">SUMPRODUCT(1*('All Skus'!$C$2:$C$951=$E65),'All Skus'!$D$2:$D$951)</f>
        <v>24</v>
      </c>
      <c r="G65" s="12" t="str">
        <f>VLOOKUP(MID(E65,4,1),DATA!$F$2:$G$16,2,FALSE)</f>
        <v>20"</v>
      </c>
      <c r="H65" s="12" t="str">
        <f>VLOOKUP(MID(E65,5,3),DATA!$H$2:$I$16,2,FALSE)</f>
        <v>9.0"</v>
      </c>
      <c r="I65" s="12" t="str">
        <f t="shared" si="4"/>
        <v>45</v>
      </c>
      <c r="J65" s="12" t="str">
        <f>VLOOKUP(MID(E65,10,3),DATA!$J$2:$L$16,2,FALSE)</f>
        <v>5x130</v>
      </c>
      <c r="K65" s="12">
        <f>VLOOKUP(MID(E65,10,3),DATA!$J$2:$L$16,3,FALSE)</f>
        <v>71.599999999999994</v>
      </c>
      <c r="L65" s="68" t="str">
        <f>VLOOKUP(MID(E65,3,1),DATA!$D$2:$E$16,2,FALSE)</f>
        <v>High Offset</v>
      </c>
      <c r="M65" s="68"/>
      <c r="N65" s="9"/>
      <c r="O65" s="60" t="str">
        <f>VLOOKUP(MID(P65,1,2),DATA!$B$2:$C$10,2,FALSE)</f>
        <v>FF11</v>
      </c>
      <c r="P65" s="66" t="s">
        <v>1478</v>
      </c>
      <c r="Q65" s="18" cm="1">
        <f t="array" ref="Q65">SUMPRODUCT(1*('All Skus'!$C$2:$C$951=$P65),'All Skus'!$D$2:$D$951)</f>
        <v>2</v>
      </c>
      <c r="R65" s="12" t="str">
        <f>VLOOKUP(MID(P65,4,1),DATA!$F$2:$G$16,2,FALSE)</f>
        <v>20"</v>
      </c>
      <c r="S65" s="12" t="str">
        <f>VLOOKUP(MID(P65,5,3),DATA!$H$2:$I$16,2,FALSE)</f>
        <v>11.5"</v>
      </c>
      <c r="T65" s="12" t="str">
        <f t="shared" si="5"/>
        <v>45</v>
      </c>
      <c r="U65" s="12" t="str">
        <f>VLOOKUP(MID(P65,10,3),DATA!$J$2:$L$16,2,FALSE)</f>
        <v>5x130</v>
      </c>
      <c r="V65" s="12">
        <f>VLOOKUP(MID(P65,10,3),DATA!$J$2:$L$16,3,FALSE)</f>
        <v>71.599999999999994</v>
      </c>
      <c r="W65" s="68" t="str">
        <f>VLOOKUP(MID(P65,3,1),DATA!$D$2:$E$16,2,FALSE)</f>
        <v>Medium Offset</v>
      </c>
      <c r="X65" s="68"/>
      <c r="Y65" s="9"/>
      <c r="Z65" s="68"/>
      <c r="AA65" s="68"/>
      <c r="AB65" s="68"/>
      <c r="AC65" s="68"/>
    </row>
    <row r="66" spans="1:29" s="31" customFormat="1" x14ac:dyDescent="0.25">
      <c r="A66" s="68" t="s">
        <v>1954</v>
      </c>
      <c r="B66" s="68" t="s">
        <v>219</v>
      </c>
      <c r="C66" s="59" t="str">
        <f>VLOOKUP(MID(E66,1,2),DATA!$B$2:$C$10,2,FALSE)</f>
        <v>FF01</v>
      </c>
      <c r="D66" s="68" t="str">
        <f>VLOOKUP(MID(E66,13,2),DATA!$M$2:$N$16,2,FALSE)</f>
        <v>Liquid Silver</v>
      </c>
      <c r="E66" s="66" t="s">
        <v>212</v>
      </c>
      <c r="F66" s="18" cm="1">
        <f t="array" ref="F66">SUMPRODUCT(1*('All Skus'!$C$2:$C$951=$E66),'All Skus'!$D$2:$D$951)</f>
        <v>7</v>
      </c>
      <c r="G66" s="12" t="str">
        <f>VLOOKUP(MID(E66,4,1),DATA!$F$2:$G$16,2,FALSE)</f>
        <v>19"</v>
      </c>
      <c r="H66" s="12" t="str">
        <f>VLOOKUP(MID(E66,5,3),DATA!$H$2:$I$16,2,FALSE)</f>
        <v>8.5"</v>
      </c>
      <c r="I66" s="12" t="str">
        <f t="shared" si="4"/>
        <v>50</v>
      </c>
      <c r="J66" s="12" t="str">
        <f>VLOOKUP(MID(E66,10,3),DATA!$J$2:$L$16,2,FALSE)</f>
        <v>5x130</v>
      </c>
      <c r="K66" s="12">
        <f>VLOOKUP(MID(E66,10,3),DATA!$J$2:$L$16,3,FALSE)</f>
        <v>71.599999999999994</v>
      </c>
      <c r="L66" s="68" t="str">
        <f>VLOOKUP(MID(E66,3,1),DATA!$D$2:$E$16,2,FALSE)</f>
        <v>High Offset</v>
      </c>
      <c r="M66" s="68">
        <v>22.2</v>
      </c>
      <c r="N66" s="9" t="s">
        <v>12</v>
      </c>
      <c r="O66" s="60" t="str">
        <f>VLOOKUP(MID(P66,1,2),DATA!$B$2:$C$10,2,FALSE)</f>
        <v>FF01</v>
      </c>
      <c r="P66" s="66" t="s">
        <v>216</v>
      </c>
      <c r="Q66" s="18" cm="1">
        <f t="array" ref="Q66">SUMPRODUCT(1*('All Skus'!$C$2:$C$951=$P66),'All Skus'!$D$2:$D$951)</f>
        <v>6</v>
      </c>
      <c r="R66" s="12" t="str">
        <f>VLOOKUP(MID(P66,4,1),DATA!$F$2:$G$16,2,FALSE)</f>
        <v>19"</v>
      </c>
      <c r="S66" s="12" t="str">
        <f>VLOOKUP(MID(P66,5,3),DATA!$H$2:$I$16,2,FALSE)</f>
        <v>11.0"</v>
      </c>
      <c r="T66" s="82" t="str">
        <f t="shared" si="5"/>
        <v>35</v>
      </c>
      <c r="U66" s="82" t="str">
        <f>VLOOKUP(MID(P66,10,3),DATA!$J$2:$L$16,2,FALSE)</f>
        <v>5x130</v>
      </c>
      <c r="V66" s="82">
        <f>VLOOKUP(MID(P66,10,3),DATA!$J$2:$L$16,3,FALSE)</f>
        <v>71.599999999999994</v>
      </c>
      <c r="W66" s="31" t="str">
        <f>VLOOKUP(MID(P66,3,1),DATA!$D$2:$E$16,2,FALSE)</f>
        <v>Medium Offset</v>
      </c>
      <c r="X66" s="31">
        <v>26.4</v>
      </c>
      <c r="Y66" s="83" t="s">
        <v>220</v>
      </c>
      <c r="AA66" s="31" t="s">
        <v>2055</v>
      </c>
      <c r="AB66" s="31" t="s">
        <v>5</v>
      </c>
      <c r="AC66" s="31" t="s">
        <v>2056</v>
      </c>
    </row>
    <row r="67" spans="1:29" s="31" customFormat="1" x14ac:dyDescent="0.25">
      <c r="A67" s="68" t="s">
        <v>1954</v>
      </c>
      <c r="B67" s="68" t="s">
        <v>219</v>
      </c>
      <c r="C67" s="59" t="str">
        <f>VLOOKUP(MID(E67,1,2),DATA!$B$2:$C$10,2,FALSE)</f>
        <v>FF01</v>
      </c>
      <c r="D67" s="68" t="str">
        <f>VLOOKUP(MID(E67,13,2),DATA!$M$2:$N$16,2,FALSE)</f>
        <v>Tarmac</v>
      </c>
      <c r="E67" s="66" t="s">
        <v>210</v>
      </c>
      <c r="F67" s="18" cm="1">
        <f t="array" ref="F67">SUMPRODUCT(1*('All Skus'!$C$2:$C$951=$E67),'All Skus'!$D$2:$D$951)</f>
        <v>34</v>
      </c>
      <c r="G67" s="12" t="str">
        <f>VLOOKUP(MID(E67,4,1),DATA!$F$2:$G$16,2,FALSE)</f>
        <v>19"</v>
      </c>
      <c r="H67" s="12" t="str">
        <f>VLOOKUP(MID(E67,5,3),DATA!$H$2:$I$16,2,FALSE)</f>
        <v>8.5"</v>
      </c>
      <c r="I67" s="12" t="str">
        <f t="shared" si="4"/>
        <v>50</v>
      </c>
      <c r="J67" s="12" t="str">
        <f>VLOOKUP(MID(E67,10,3),DATA!$J$2:$L$16,2,FALSE)</f>
        <v>5x130</v>
      </c>
      <c r="K67" s="12">
        <f>VLOOKUP(MID(E67,10,3),DATA!$J$2:$L$16,3,FALSE)</f>
        <v>71.599999999999994</v>
      </c>
      <c r="L67" s="68" t="str">
        <f>VLOOKUP(MID(E67,3,1),DATA!$D$2:$E$16,2,FALSE)</f>
        <v>High Offset</v>
      </c>
      <c r="M67" s="68">
        <v>22.2</v>
      </c>
      <c r="N67" s="9" t="s">
        <v>12</v>
      </c>
      <c r="O67" s="60" t="str">
        <f>VLOOKUP(MID(P67,1,2),DATA!$B$2:$C$10,2,FALSE)</f>
        <v>FF01</v>
      </c>
      <c r="P67" s="66" t="s">
        <v>215</v>
      </c>
      <c r="Q67" s="18" cm="1">
        <f t="array" ref="Q67">SUMPRODUCT(1*('All Skus'!$C$2:$C$951=$P67),'All Skus'!$D$2:$D$951)</f>
        <v>3</v>
      </c>
      <c r="R67" s="12" t="str">
        <f>VLOOKUP(MID(P67,4,1),DATA!$F$2:$G$16,2,FALSE)</f>
        <v>19"</v>
      </c>
      <c r="S67" s="12" t="str">
        <f>VLOOKUP(MID(P67,5,3),DATA!$H$2:$I$16,2,FALSE)</f>
        <v>11.0"</v>
      </c>
      <c r="T67" s="82" t="str">
        <f t="shared" si="5"/>
        <v>35</v>
      </c>
      <c r="U67" s="82" t="str">
        <f>VLOOKUP(MID(P67,10,3),DATA!$J$2:$L$16,2,FALSE)</f>
        <v>5x130</v>
      </c>
      <c r="V67" s="82">
        <f>VLOOKUP(MID(P67,10,3),DATA!$J$2:$L$16,3,FALSE)</f>
        <v>71.599999999999994</v>
      </c>
      <c r="W67" s="31" t="str">
        <f>VLOOKUP(MID(P67,3,1),DATA!$D$2:$E$16,2,FALSE)</f>
        <v>Medium Offset</v>
      </c>
      <c r="X67" s="31">
        <v>26.4</v>
      </c>
      <c r="Y67" s="83" t="s">
        <v>220</v>
      </c>
      <c r="AA67" s="31" t="s">
        <v>2055</v>
      </c>
      <c r="AB67" s="31" t="s">
        <v>5</v>
      </c>
      <c r="AC67" s="31" t="s">
        <v>2056</v>
      </c>
    </row>
    <row r="68" spans="1:29" x14ac:dyDescent="0.25">
      <c r="A68" s="68" t="s">
        <v>1954</v>
      </c>
      <c r="B68" s="68" t="s">
        <v>219</v>
      </c>
      <c r="C68" s="59" t="str">
        <f>VLOOKUP(MID(E68,1,2),DATA!$B$2:$C$10,2,FALSE)</f>
        <v>FF01</v>
      </c>
      <c r="D68" s="68" t="str">
        <f>VLOOKUP(MID(E68,13,2),DATA!$M$2:$N$16,2,FALSE)</f>
        <v>Liquid Silver</v>
      </c>
      <c r="E68" s="66" t="s">
        <v>229</v>
      </c>
      <c r="F68" s="18" cm="1">
        <f t="array" ref="F68">SUMPRODUCT(1*('All Skus'!$C$2:$C$951=$E68),'All Skus'!$D$2:$D$951)</f>
        <v>2</v>
      </c>
      <c r="G68" s="12" t="str">
        <f>VLOOKUP(MID(E68,4,1),DATA!$F$2:$G$16,2,FALSE)</f>
        <v>20"</v>
      </c>
      <c r="H68" s="12" t="str">
        <f>VLOOKUP(MID(E68,5,3),DATA!$H$2:$I$16,2,FALSE)</f>
        <v>8.5"</v>
      </c>
      <c r="I68" s="12" t="str">
        <f t="shared" si="4"/>
        <v>50</v>
      </c>
      <c r="J68" s="12" t="str">
        <f>VLOOKUP(MID(E68,10,3),DATA!$J$2:$L$16,2,FALSE)</f>
        <v>5x130</v>
      </c>
      <c r="K68" s="12">
        <f>VLOOKUP(MID(E68,10,3),DATA!$J$2:$L$16,3,FALSE)</f>
        <v>71.599999999999994</v>
      </c>
      <c r="L68" s="68" t="str">
        <f>VLOOKUP(MID(E68,3,1),DATA!$D$2:$E$16,2,FALSE)</f>
        <v>High Offset</v>
      </c>
      <c r="M68" s="68">
        <v>23.8</v>
      </c>
      <c r="N68" s="9" t="s">
        <v>35</v>
      </c>
      <c r="O68" s="60" t="str">
        <f>VLOOKUP(MID(P68,1,2),DATA!$B$2:$C$10,2,FALSE)</f>
        <v>FF01</v>
      </c>
      <c r="P68" s="66" t="s">
        <v>233</v>
      </c>
      <c r="Q68" s="18" cm="1">
        <f t="array" ref="Q68">SUMPRODUCT(1*('All Skus'!$C$2:$C$951=$P68),'All Skus'!$D$2:$D$951)</f>
        <v>11</v>
      </c>
      <c r="R68" s="12" t="str">
        <f>VLOOKUP(MID(P68,4,1),DATA!$F$2:$G$16,2,FALSE)</f>
        <v>20"</v>
      </c>
      <c r="S68" s="12" t="str">
        <f>VLOOKUP(MID(P68,5,3),DATA!$H$2:$I$16,2,FALSE)</f>
        <v>11.0"</v>
      </c>
      <c r="T68" s="82" t="str">
        <f t="shared" si="5"/>
        <v>35</v>
      </c>
      <c r="U68" s="82" t="str">
        <f>VLOOKUP(MID(P68,10,3),DATA!$J$2:$L$16,2,FALSE)</f>
        <v>5x130</v>
      </c>
      <c r="V68" s="82">
        <f>VLOOKUP(MID(P68,10,3),DATA!$J$2:$L$16,3,FALSE)</f>
        <v>71.599999999999994</v>
      </c>
      <c r="W68" s="31" t="str">
        <f>VLOOKUP(MID(P68,3,1),DATA!$D$2:$E$16,2,FALSE)</f>
        <v>Medium Offset</v>
      </c>
      <c r="X68" s="31">
        <v>27</v>
      </c>
      <c r="Y68" s="83" t="s">
        <v>234</v>
      </c>
      <c r="Z68" s="31"/>
      <c r="AA68" s="31" t="s">
        <v>2055</v>
      </c>
      <c r="AB68" s="31" t="s">
        <v>5</v>
      </c>
      <c r="AC68" s="31" t="s">
        <v>2056</v>
      </c>
    </row>
    <row r="69" spans="1:29" x14ac:dyDescent="0.25">
      <c r="A69" s="68" t="s">
        <v>1954</v>
      </c>
      <c r="B69" s="68" t="s">
        <v>219</v>
      </c>
      <c r="C69" s="59" t="str">
        <f>VLOOKUP(MID(E69,1,2),DATA!$B$2:$C$10,2,FALSE)</f>
        <v>FF01</v>
      </c>
      <c r="D69" s="68" t="str">
        <f>VLOOKUP(MID(E69,13,2),DATA!$M$2:$N$16,2,FALSE)</f>
        <v>Tarmac</v>
      </c>
      <c r="E69" s="66" t="s">
        <v>227</v>
      </c>
      <c r="F69" s="18" cm="1">
        <f t="array" ref="F69">SUMPRODUCT(1*('All Skus'!$C$2:$C$951=$E69),'All Skus'!$D$2:$D$951)</f>
        <v>32</v>
      </c>
      <c r="G69" s="12" t="str">
        <f>VLOOKUP(MID(E69,4,1),DATA!$F$2:$G$16,2,FALSE)</f>
        <v>20"</v>
      </c>
      <c r="H69" s="12" t="str">
        <f>VLOOKUP(MID(E69,5,3),DATA!$H$2:$I$16,2,FALSE)</f>
        <v>8.5"</v>
      </c>
      <c r="I69" s="12" t="str">
        <f t="shared" si="4"/>
        <v>50</v>
      </c>
      <c r="J69" s="12" t="str">
        <f>VLOOKUP(MID(E69,10,3),DATA!$J$2:$L$16,2,FALSE)</f>
        <v>5x130</v>
      </c>
      <c r="K69" s="12">
        <f>VLOOKUP(MID(E69,10,3),DATA!$J$2:$L$16,3,FALSE)</f>
        <v>71.599999999999994</v>
      </c>
      <c r="L69" s="68" t="str">
        <f>VLOOKUP(MID(E69,3,1),DATA!$D$2:$E$16,2,FALSE)</f>
        <v>High Offset</v>
      </c>
      <c r="M69" s="68">
        <v>23.8</v>
      </c>
      <c r="N69" s="9" t="s">
        <v>35</v>
      </c>
      <c r="O69" s="60" t="str">
        <f>VLOOKUP(MID(P69,1,2),DATA!$B$2:$C$10,2,FALSE)</f>
        <v>FF01</v>
      </c>
      <c r="P69" s="66" t="s">
        <v>232</v>
      </c>
      <c r="Q69" s="18" cm="1">
        <f t="array" ref="Q69">SUMPRODUCT(1*('All Skus'!$C$2:$C$951=$P69),'All Skus'!$D$2:$D$951)</f>
        <v>17</v>
      </c>
      <c r="R69" s="12" t="str">
        <f>VLOOKUP(MID(P69,4,1),DATA!$F$2:$G$16,2,FALSE)</f>
        <v>20"</v>
      </c>
      <c r="S69" s="12" t="str">
        <f>VLOOKUP(MID(P69,5,3),DATA!$H$2:$I$16,2,FALSE)</f>
        <v>11.0"</v>
      </c>
      <c r="T69" s="82" t="str">
        <f t="shared" si="5"/>
        <v>35</v>
      </c>
      <c r="U69" s="82" t="str">
        <f>VLOOKUP(MID(P69,10,3),DATA!$J$2:$L$16,2,FALSE)</f>
        <v>5x130</v>
      </c>
      <c r="V69" s="82">
        <f>VLOOKUP(MID(P69,10,3),DATA!$J$2:$L$16,3,FALSE)</f>
        <v>71.599999999999994</v>
      </c>
      <c r="W69" s="31" t="str">
        <f>VLOOKUP(MID(P69,3,1),DATA!$D$2:$E$16,2,FALSE)</f>
        <v>Medium Offset</v>
      </c>
      <c r="X69" s="31">
        <v>27</v>
      </c>
      <c r="Y69" s="83" t="s">
        <v>234</v>
      </c>
      <c r="Z69" s="31"/>
      <c r="AA69" s="31" t="s">
        <v>2055</v>
      </c>
      <c r="AB69" s="31" t="s">
        <v>5</v>
      </c>
      <c r="AC69" s="31" t="s">
        <v>2056</v>
      </c>
    </row>
    <row r="70" spans="1:29" x14ac:dyDescent="0.25">
      <c r="A70" s="92" t="s">
        <v>1954</v>
      </c>
      <c r="B70" s="68" t="s">
        <v>219</v>
      </c>
      <c r="C70" s="59" t="str">
        <f>VLOOKUP(MID(E70,1,2),DATA!$B$2:$C$10,2,FALSE)</f>
        <v>FF11</v>
      </c>
      <c r="D70" s="68" t="str">
        <f>VLOOKUP(MID(E70,13,2),DATA!$M$2:$N$16,2,FALSE)</f>
        <v>Liquid Metal</v>
      </c>
      <c r="E70" s="66" t="s">
        <v>2197</v>
      </c>
      <c r="F70" s="18" cm="1">
        <f t="array" ref="F70">SUMPRODUCT(1*('All Skus'!$C$2:$C$951=$E70),'All Skus'!$D$2:$D$951)</f>
        <v>12</v>
      </c>
      <c r="G70" s="12" t="str">
        <f>VLOOKUP(MID(E70,4,1),DATA!$F$2:$G$16,2,FALSE)</f>
        <v>20"</v>
      </c>
      <c r="H70" s="12" t="str">
        <f>VLOOKUP(MID(E70,5,3),DATA!$H$2:$I$16,2,FALSE)</f>
        <v>9.0"</v>
      </c>
      <c r="I70" s="12" t="str">
        <f t="shared" si="4"/>
        <v>50</v>
      </c>
      <c r="J70" s="12" t="str">
        <f>VLOOKUP(MID(E70,10,3),DATA!$J$2:$L$16,2,FALSE)</f>
        <v>5x130</v>
      </c>
      <c r="K70" s="12">
        <f>VLOOKUP(MID(E70,10,3),DATA!$J$2:$L$16,3,FALSE)</f>
        <v>71.599999999999994</v>
      </c>
      <c r="L70" s="68" t="str">
        <f>VLOOKUP(MID(E70,3,1),DATA!$D$2:$E$16,2,FALSE)</f>
        <v>High Offset</v>
      </c>
      <c r="M70" s="68"/>
      <c r="O70" s="60" t="str">
        <f>VLOOKUP(MID(P70,1,2),DATA!$B$2:$C$10,2,FALSE)</f>
        <v>FF11</v>
      </c>
      <c r="P70" s="66" t="s">
        <v>1474</v>
      </c>
      <c r="Q70" s="18" cm="1">
        <f t="array" ref="Q70">SUMPRODUCT(1*('All Skus'!$C$2:$C$951=$P70),'All Skus'!$D$2:$D$951)</f>
        <v>20</v>
      </c>
      <c r="R70" s="12" t="str">
        <f>VLOOKUP(MID(P70,4,1),DATA!$F$2:$G$16,2,FALSE)</f>
        <v>20"</v>
      </c>
      <c r="S70" s="12" t="str">
        <f>VLOOKUP(MID(P70,5,3),DATA!$H$2:$I$16,2,FALSE)</f>
        <v>11.5"</v>
      </c>
      <c r="T70" s="12" t="str">
        <f t="shared" si="5"/>
        <v>45</v>
      </c>
      <c r="U70" s="12" t="str">
        <f>VLOOKUP(MID(P70,10,3),DATA!$J$2:$L$16,2,FALSE)</f>
        <v>5x130</v>
      </c>
      <c r="V70" s="12">
        <f>VLOOKUP(MID(P70,10,3),DATA!$J$2:$L$16,3,FALSE)</f>
        <v>71.599999999999994</v>
      </c>
      <c r="W70" s="68" t="str">
        <f>VLOOKUP(MID(P70,3,1),DATA!$D$2:$E$16,2,FALSE)</f>
        <v>Medium Offset</v>
      </c>
      <c r="X70" s="68"/>
      <c r="Z70" s="68"/>
      <c r="AA70" s="68"/>
      <c r="AB70" s="68"/>
      <c r="AC70" s="68"/>
    </row>
    <row r="71" spans="1:29" x14ac:dyDescent="0.25">
      <c r="A71" s="92" t="s">
        <v>1954</v>
      </c>
      <c r="B71" s="68" t="s">
        <v>219</v>
      </c>
      <c r="C71" s="59" t="str">
        <f>VLOOKUP(MID(E71,1,2),DATA!$B$2:$C$10,2,FALSE)</f>
        <v>FF11</v>
      </c>
      <c r="D71" s="68" t="str">
        <f>VLOOKUP(MID(E71,13,2),DATA!$M$2:$N$16,2,FALSE)</f>
        <v>Raw</v>
      </c>
      <c r="E71" s="66" t="s">
        <v>2198</v>
      </c>
      <c r="F71" s="18" cm="1">
        <f t="array" ref="F71">SUMPRODUCT(1*('All Skus'!$C$2:$C$951=$E71),'All Skus'!$D$2:$D$951)</f>
        <v>9</v>
      </c>
      <c r="G71" s="12" t="str">
        <f>VLOOKUP(MID(E71,4,1),DATA!$F$2:$G$16,2,FALSE)</f>
        <v>20"</v>
      </c>
      <c r="H71" s="12" t="str">
        <f>VLOOKUP(MID(E71,5,3),DATA!$H$2:$I$16,2,FALSE)</f>
        <v>9.0"</v>
      </c>
      <c r="I71" s="12" t="str">
        <f t="shared" si="4"/>
        <v>50</v>
      </c>
      <c r="J71" s="12" t="str">
        <f>VLOOKUP(MID(E71,10,3),DATA!$J$2:$L$16,2,FALSE)</f>
        <v>5x130</v>
      </c>
      <c r="K71" s="12">
        <f>VLOOKUP(MID(E71,10,3),DATA!$J$2:$L$16,3,FALSE)</f>
        <v>71.599999999999994</v>
      </c>
      <c r="L71" s="68" t="str">
        <f>VLOOKUP(MID(E71,3,1),DATA!$D$2:$E$16,2,FALSE)</f>
        <v>High Offset</v>
      </c>
      <c r="M71" s="68"/>
      <c r="O71" s="60" t="str">
        <f>VLOOKUP(MID(P71,1,2),DATA!$B$2:$C$10,2,FALSE)</f>
        <v>FF11</v>
      </c>
      <c r="P71" s="66" t="s">
        <v>1476</v>
      </c>
      <c r="Q71" s="18" cm="1">
        <f t="array" ref="Q71">SUMPRODUCT(1*('All Skus'!$C$2:$C$951=$P71),'All Skus'!$D$2:$D$951)</f>
        <v>14</v>
      </c>
      <c r="R71" s="12" t="str">
        <f>VLOOKUP(MID(P71,4,1),DATA!$F$2:$G$16,2,FALSE)</f>
        <v>20"</v>
      </c>
      <c r="S71" s="12" t="str">
        <f>VLOOKUP(MID(P71,5,3),DATA!$H$2:$I$16,2,FALSE)</f>
        <v>11.5"</v>
      </c>
      <c r="T71" s="12" t="str">
        <f t="shared" si="5"/>
        <v>45</v>
      </c>
      <c r="U71" s="12" t="str">
        <f>VLOOKUP(MID(P71,10,3),DATA!$J$2:$L$16,2,FALSE)</f>
        <v>5x130</v>
      </c>
      <c r="V71" s="12">
        <f>VLOOKUP(MID(P71,10,3),DATA!$J$2:$L$16,3,FALSE)</f>
        <v>71.599999999999994</v>
      </c>
      <c r="W71" s="68" t="str">
        <f>VLOOKUP(MID(P71,3,1),DATA!$D$2:$E$16,2,FALSE)</f>
        <v>Medium Offset</v>
      </c>
      <c r="X71" s="68"/>
      <c r="Z71" s="68"/>
      <c r="AA71" s="68"/>
      <c r="AB71" s="68"/>
      <c r="AC71" s="68"/>
    </row>
    <row r="72" spans="1:29" x14ac:dyDescent="0.25">
      <c r="A72" s="68" t="s">
        <v>1922</v>
      </c>
      <c r="B72" s="68" t="s">
        <v>1883</v>
      </c>
      <c r="C72" s="59" t="str">
        <f>VLOOKUP(MID(E72,1,2),DATA!$B$2:$C$10,2,FALSE)</f>
        <v>FF01</v>
      </c>
      <c r="D72" s="68" t="str">
        <f>VLOOKUP(MID(E72,13,2),DATA!$M$2:$N$16,2,FALSE)</f>
        <v>Tarmac</v>
      </c>
      <c r="E72" s="66" t="s">
        <v>210</v>
      </c>
      <c r="F72" s="18" cm="1">
        <f t="array" ref="F72">SUMPRODUCT(1*('All Skus'!$C$2:$C$951=$E72),'All Skus'!$D$2:$D$951)</f>
        <v>34</v>
      </c>
      <c r="G72" s="12" t="str">
        <f>VLOOKUP(MID(E72,4,1),DATA!$F$2:$G$16,2,FALSE)</f>
        <v>19"</v>
      </c>
      <c r="H72" s="12" t="str">
        <f>VLOOKUP(MID(E72,5,3),DATA!$H$2:$I$16,2,FALSE)</f>
        <v>8.5"</v>
      </c>
      <c r="I72" s="12" t="str">
        <f t="shared" si="4"/>
        <v>50</v>
      </c>
      <c r="J72" s="12" t="str">
        <f>VLOOKUP(MID(E72,10,3),DATA!$J$2:$L$16,2,FALSE)</f>
        <v>5x130</v>
      </c>
      <c r="K72" s="12">
        <f>VLOOKUP(MID(E72,10,3),DATA!$J$2:$L$16,3,FALSE)</f>
        <v>71.599999999999994</v>
      </c>
      <c r="L72" s="68" t="str">
        <f>VLOOKUP(MID(E72,3,1),DATA!$D$2:$E$16,2,FALSE)</f>
        <v>High Offset</v>
      </c>
      <c r="M72" s="68">
        <v>22.2</v>
      </c>
      <c r="N72" s="9" t="s">
        <v>89</v>
      </c>
      <c r="O72" s="60" t="str">
        <f>VLOOKUP(MID(P72,1,2),DATA!$B$2:$C$10,2,FALSE)</f>
        <v>FF01</v>
      </c>
      <c r="P72" s="66" t="s">
        <v>224</v>
      </c>
      <c r="Q72" s="18" cm="1">
        <f t="array" ref="Q72">SUMPRODUCT(1*('All Skus'!$C$2:$C$951=$P72),'All Skus'!$D$2:$D$951)</f>
        <v>8</v>
      </c>
      <c r="R72" s="12" t="str">
        <f>VLOOKUP(MID(P72,4,1),DATA!$F$2:$G$16,2,FALSE)</f>
        <v>19"</v>
      </c>
      <c r="S72" s="12" t="str">
        <f>VLOOKUP(MID(P72,5,3),DATA!$H$2:$I$16,2,FALSE)</f>
        <v>10.0"</v>
      </c>
      <c r="T72" s="82" t="str">
        <f t="shared" si="5"/>
        <v>40</v>
      </c>
      <c r="U72" s="82" t="str">
        <f>VLOOKUP(MID(P72,10,3),DATA!$J$2:$L$16,2,FALSE)</f>
        <v>5x130</v>
      </c>
      <c r="V72" s="82">
        <f>VLOOKUP(MID(P72,10,3),DATA!$J$2:$L$16,3,FALSE)</f>
        <v>71.599999999999994</v>
      </c>
      <c r="W72" s="31" t="str">
        <f>VLOOKUP(MID(P72,3,1),DATA!$D$2:$E$16,2,FALSE)</f>
        <v>Medium Offset</v>
      </c>
      <c r="X72" s="31">
        <v>24</v>
      </c>
      <c r="Y72" s="83" t="s">
        <v>19</v>
      </c>
      <c r="Z72" s="31"/>
      <c r="AA72" s="31" t="s">
        <v>2055</v>
      </c>
      <c r="AB72" s="31" t="s">
        <v>5</v>
      </c>
      <c r="AC72" s="31" t="s">
        <v>2056</v>
      </c>
    </row>
    <row r="73" spans="1:29" x14ac:dyDescent="0.25">
      <c r="A73" s="68" t="s">
        <v>1922</v>
      </c>
      <c r="B73" s="68" t="s">
        <v>1883</v>
      </c>
      <c r="C73" s="59" t="str">
        <f>VLOOKUP(MID(E73,1,2),DATA!$B$2:$C$10,2,FALSE)</f>
        <v>FF01</v>
      </c>
      <c r="D73" s="68" t="str">
        <f>VLOOKUP(MID(E73,13,2),DATA!$M$2:$N$16,2,FALSE)</f>
        <v>Liquid Silver</v>
      </c>
      <c r="E73" s="66" t="s">
        <v>229</v>
      </c>
      <c r="F73" s="18" cm="1">
        <f t="array" ref="F73">SUMPRODUCT(1*('All Skus'!$C$2:$C$951=$E73),'All Skus'!$D$2:$D$951)</f>
        <v>2</v>
      </c>
      <c r="G73" s="12" t="str">
        <f>VLOOKUP(MID(E73,4,1),DATA!$F$2:$G$16,2,FALSE)</f>
        <v>20"</v>
      </c>
      <c r="H73" s="12" t="str">
        <f>VLOOKUP(MID(E73,5,3),DATA!$H$2:$I$16,2,FALSE)</f>
        <v>8.5"</v>
      </c>
      <c r="I73" s="12" t="str">
        <f t="shared" si="4"/>
        <v>50</v>
      </c>
      <c r="J73" s="12" t="str">
        <f>VLOOKUP(MID(E73,10,3),DATA!$J$2:$L$16,2,FALSE)</f>
        <v>5x130</v>
      </c>
      <c r="K73" s="12">
        <f>VLOOKUP(MID(E73,10,3),DATA!$J$2:$L$16,3,FALSE)</f>
        <v>71.599999999999994</v>
      </c>
      <c r="L73" s="68" t="str">
        <f>VLOOKUP(MID(E73,3,1),DATA!$D$2:$E$16,2,FALSE)</f>
        <v>High Offset</v>
      </c>
      <c r="M73" s="68">
        <v>23.8</v>
      </c>
      <c r="N73" s="9" t="s">
        <v>108</v>
      </c>
      <c r="O73" s="60" t="str">
        <f>VLOOKUP(MID(P73,1,2),DATA!$B$2:$C$10,2,FALSE)</f>
        <v>FF01</v>
      </c>
      <c r="P73" s="66" t="s">
        <v>238</v>
      </c>
      <c r="Q73" s="18" cm="1">
        <f t="array" ref="Q73">SUMPRODUCT(1*('All Skus'!$C$2:$C$951=$P73),'All Skus'!$D$2:$D$951)</f>
        <v>14</v>
      </c>
      <c r="R73" s="12" t="str">
        <f>VLOOKUP(MID(P73,4,1),DATA!$F$2:$G$16,2,FALSE)</f>
        <v>20"</v>
      </c>
      <c r="S73" s="12" t="str">
        <f>VLOOKUP(MID(P73,5,3),DATA!$H$2:$I$16,2,FALSE)</f>
        <v>10.0"</v>
      </c>
      <c r="T73" s="82" t="str">
        <f t="shared" si="5"/>
        <v>40</v>
      </c>
      <c r="U73" s="82" t="str">
        <f>VLOOKUP(MID(P73,10,3),DATA!$J$2:$L$16,2,FALSE)</f>
        <v>5x130</v>
      </c>
      <c r="V73" s="82">
        <f>VLOOKUP(MID(P73,10,3),DATA!$J$2:$L$16,3,FALSE)</f>
        <v>71.599999999999994</v>
      </c>
      <c r="W73" s="31" t="str">
        <f>VLOOKUP(MID(P73,3,1),DATA!$D$2:$E$16,2,FALSE)</f>
        <v>Medium Offset</v>
      </c>
      <c r="X73" s="31">
        <v>24.8</v>
      </c>
      <c r="Y73" s="83" t="s">
        <v>48</v>
      </c>
      <c r="Z73" s="31"/>
      <c r="AA73" s="31" t="s">
        <v>2055</v>
      </c>
      <c r="AB73" s="31" t="s">
        <v>5</v>
      </c>
      <c r="AC73" s="31" t="s">
        <v>2056</v>
      </c>
    </row>
    <row r="74" spans="1:29" x14ac:dyDescent="0.25">
      <c r="A74" s="68" t="s">
        <v>1922</v>
      </c>
      <c r="B74" s="68" t="s">
        <v>1883</v>
      </c>
      <c r="C74" s="59" t="str">
        <f>VLOOKUP(MID(E74,1,2),DATA!$B$2:$C$10,2,FALSE)</f>
        <v>FF11</v>
      </c>
      <c r="D74" s="68" t="str">
        <f>VLOOKUP(MID(E74,13,2),DATA!$M$2:$N$16,2,FALSE)</f>
        <v>Raw</v>
      </c>
      <c r="E74" s="66" t="s">
        <v>2198</v>
      </c>
      <c r="F74" s="18" cm="1">
        <f t="array" ref="F74">SUMPRODUCT(1*('All Skus'!$C$2:$C$951=$E74),'All Skus'!$D$2:$D$951)</f>
        <v>9</v>
      </c>
      <c r="G74" s="12" t="str">
        <f>VLOOKUP(MID(E74,4,1),DATA!$F$2:$G$16,2,FALSE)</f>
        <v>20"</v>
      </c>
      <c r="H74" s="12" t="str">
        <f>VLOOKUP(MID(E74,5,3),DATA!$H$2:$I$16,2,FALSE)</f>
        <v>9.0"</v>
      </c>
      <c r="I74" s="12" t="str">
        <f t="shared" ref="I74:I91" si="6">MID(E74,8,2)</f>
        <v>50</v>
      </c>
      <c r="J74" s="12" t="str">
        <f>VLOOKUP(MID(E74,10,3),DATA!$J$2:$L$16,2,FALSE)</f>
        <v>5x130</v>
      </c>
      <c r="K74" s="12">
        <f>VLOOKUP(MID(E74,10,3),DATA!$J$2:$L$16,3,FALSE)</f>
        <v>71.599999999999994</v>
      </c>
      <c r="L74" s="68" t="str">
        <f>VLOOKUP(MID(E74,3,1),DATA!$D$2:$E$16,2,FALSE)</f>
        <v>High Offset</v>
      </c>
      <c r="M74" s="68"/>
      <c r="N74" s="9" t="s">
        <v>2275</v>
      </c>
      <c r="O74" s="60" t="str">
        <f>VLOOKUP(MID(P74,1,2),DATA!$B$2:$C$10,2,FALSE)</f>
        <v>FF11</v>
      </c>
      <c r="P74" s="66" t="s">
        <v>2203</v>
      </c>
      <c r="Q74" s="18" cm="1">
        <f t="array" ref="Q74">SUMPRODUCT(1*('All Skus'!$C$2:$C$951=$P74),'All Skus'!$D$2:$D$951)</f>
        <v>30</v>
      </c>
      <c r="R74" s="12" t="str">
        <f>VLOOKUP(MID(P74,4,1),DATA!$F$2:$G$16,2,FALSE)</f>
        <v>20"</v>
      </c>
      <c r="S74" s="12" t="str">
        <f>VLOOKUP(MID(P74,5,3),DATA!$H$2:$I$16,2,FALSE)</f>
        <v>11.0"</v>
      </c>
      <c r="T74" s="82" t="str">
        <f t="shared" ref="T74:T91" si="7">MID(P74,8,2)</f>
        <v>50</v>
      </c>
      <c r="U74" s="82" t="str">
        <f>VLOOKUP(MID(P74,10,3),DATA!$J$2:$L$16,2,FALSE)</f>
        <v>5x130</v>
      </c>
      <c r="V74" s="82">
        <f>VLOOKUP(MID(P74,10,3),DATA!$J$2:$L$16,3,FALSE)</f>
        <v>71.599999999999994</v>
      </c>
      <c r="W74" s="31" t="str">
        <f>VLOOKUP(MID(P74,3,1),DATA!$D$2:$E$16,2,FALSE)</f>
        <v>Medium Offset</v>
      </c>
      <c r="X74" s="31"/>
      <c r="Y74" s="83" t="s">
        <v>2276</v>
      </c>
      <c r="Z74" s="31"/>
      <c r="AA74" s="31"/>
      <c r="AB74" s="31"/>
      <c r="AC74" s="31"/>
    </row>
    <row r="75" spans="1:29" x14ac:dyDescent="0.25">
      <c r="A75" s="68" t="s">
        <v>1923</v>
      </c>
      <c r="B75" s="68" t="s">
        <v>1838</v>
      </c>
      <c r="C75" s="59" t="str">
        <f>VLOOKUP(MID(E75,1,2),DATA!$B$2:$C$10,2,FALSE)</f>
        <v>FF01</v>
      </c>
      <c r="D75" s="68" t="str">
        <f>VLOOKUP(MID(E75,13,2),DATA!$M$2:$N$16,2,FALSE)</f>
        <v>Tarmac</v>
      </c>
      <c r="E75" s="66" t="s">
        <v>210</v>
      </c>
      <c r="F75" s="18" cm="1">
        <f t="array" ref="F75">SUMPRODUCT(1*('All Skus'!$C$2:$C$951=$E75),'All Skus'!$D$2:$D$951)</f>
        <v>34</v>
      </c>
      <c r="G75" s="12" t="str">
        <f>VLOOKUP(MID(E75,4,1),DATA!$F$2:$G$16,2,FALSE)</f>
        <v>19"</v>
      </c>
      <c r="H75" s="12" t="str">
        <f>VLOOKUP(MID(E75,5,3),DATA!$H$2:$I$16,2,FALSE)</f>
        <v>8.5"</v>
      </c>
      <c r="I75" s="12" t="str">
        <f t="shared" si="6"/>
        <v>50</v>
      </c>
      <c r="J75" s="12" t="str">
        <f>VLOOKUP(MID(E75,10,3),DATA!$J$2:$L$16,2,FALSE)</f>
        <v>5x130</v>
      </c>
      <c r="K75" s="12">
        <f>VLOOKUP(MID(E75,10,3),DATA!$J$2:$L$16,3,FALSE)</f>
        <v>71.599999999999994</v>
      </c>
      <c r="L75" s="68" t="str">
        <f>VLOOKUP(MID(E75,3,1),DATA!$D$2:$E$16,2,FALSE)</f>
        <v>High Offset</v>
      </c>
      <c r="M75" s="68">
        <v>22.2</v>
      </c>
      <c r="N75" s="9" t="s">
        <v>89</v>
      </c>
      <c r="O75" s="60" t="str">
        <f>VLOOKUP(MID(P75,1,2),DATA!$B$2:$C$10,2,FALSE)</f>
        <v>FF01</v>
      </c>
      <c r="P75" s="66" t="s">
        <v>224</v>
      </c>
      <c r="Q75" s="18" cm="1">
        <f t="array" ref="Q75">SUMPRODUCT(1*('All Skus'!$C$2:$C$951=$P75),'All Skus'!$D$2:$D$951)</f>
        <v>8</v>
      </c>
      <c r="R75" s="12" t="str">
        <f>VLOOKUP(MID(P75,4,1),DATA!$F$2:$G$16,2,FALSE)</f>
        <v>19"</v>
      </c>
      <c r="S75" s="12" t="str">
        <f>VLOOKUP(MID(P75,5,3),DATA!$H$2:$I$16,2,FALSE)</f>
        <v>10.0"</v>
      </c>
      <c r="T75" s="12" t="str">
        <f t="shared" si="7"/>
        <v>40</v>
      </c>
      <c r="U75" s="12" t="str">
        <f>VLOOKUP(MID(P75,10,3),DATA!$J$2:$L$16,2,FALSE)</f>
        <v>5x130</v>
      </c>
      <c r="V75" s="12">
        <f>VLOOKUP(MID(P75,10,3),DATA!$J$2:$L$16,3,FALSE)</f>
        <v>71.599999999999994</v>
      </c>
      <c r="W75" s="68" t="str">
        <f>VLOOKUP(MID(P75,3,1),DATA!$D$2:$E$16,2,FALSE)</f>
        <v>Medium Offset</v>
      </c>
      <c r="X75" s="68">
        <v>24</v>
      </c>
      <c r="Y75" s="9" t="s">
        <v>19</v>
      </c>
      <c r="Z75" s="68"/>
      <c r="AA75" s="68" t="s">
        <v>2055</v>
      </c>
      <c r="AB75" s="68" t="s">
        <v>5</v>
      </c>
      <c r="AC75" s="68" t="s">
        <v>2056</v>
      </c>
    </row>
    <row r="76" spans="1:29" x14ac:dyDescent="0.25">
      <c r="A76" s="68" t="s">
        <v>1923</v>
      </c>
      <c r="B76" s="68" t="s">
        <v>1838</v>
      </c>
      <c r="C76" s="59" t="str">
        <f>VLOOKUP(MID(E76,1,2),DATA!$B$2:$C$10,2,FALSE)</f>
        <v>FF01</v>
      </c>
      <c r="D76" s="68" t="str">
        <f>VLOOKUP(MID(E76,13,2),DATA!$M$2:$N$16,2,FALSE)</f>
        <v>Liquid Silver</v>
      </c>
      <c r="E76" s="66" t="s">
        <v>229</v>
      </c>
      <c r="F76" s="18" cm="1">
        <f t="array" ref="F76">SUMPRODUCT(1*('All Skus'!$C$2:$C$951=$E76),'All Skus'!$D$2:$D$951)</f>
        <v>2</v>
      </c>
      <c r="G76" s="12" t="str">
        <f>VLOOKUP(MID(E76,4,1),DATA!$F$2:$G$16,2,FALSE)</f>
        <v>20"</v>
      </c>
      <c r="H76" s="12" t="str">
        <f>VLOOKUP(MID(E76,5,3),DATA!$H$2:$I$16,2,FALSE)</f>
        <v>8.5"</v>
      </c>
      <c r="I76" s="12" t="str">
        <f t="shared" si="6"/>
        <v>50</v>
      </c>
      <c r="J76" s="12" t="str">
        <f>VLOOKUP(MID(E76,10,3),DATA!$J$2:$L$16,2,FALSE)</f>
        <v>5x130</v>
      </c>
      <c r="K76" s="12">
        <f>VLOOKUP(MID(E76,10,3),DATA!$J$2:$L$16,3,FALSE)</f>
        <v>71.599999999999994</v>
      </c>
      <c r="L76" s="68" t="str">
        <f>VLOOKUP(MID(E76,3,1),DATA!$D$2:$E$16,2,FALSE)</f>
        <v>High Offset</v>
      </c>
      <c r="M76" s="68">
        <v>23.8</v>
      </c>
      <c r="N76" s="9" t="s">
        <v>108</v>
      </c>
      <c r="O76" s="60" t="str">
        <f>VLOOKUP(MID(P76,1,2),DATA!$B$2:$C$10,2,FALSE)</f>
        <v>FF01</v>
      </c>
      <c r="P76" s="66" t="s">
        <v>238</v>
      </c>
      <c r="Q76" s="18" cm="1">
        <f t="array" ref="Q76">SUMPRODUCT(1*('All Skus'!$C$2:$C$951=$P76),'All Skus'!$D$2:$D$951)</f>
        <v>14</v>
      </c>
      <c r="R76" s="12" t="str">
        <f>VLOOKUP(MID(P76,4,1),DATA!$F$2:$G$16,2,FALSE)</f>
        <v>20"</v>
      </c>
      <c r="S76" s="12" t="str">
        <f>VLOOKUP(MID(P76,5,3),DATA!$H$2:$I$16,2,FALSE)</f>
        <v>10.0"</v>
      </c>
      <c r="T76" s="12" t="str">
        <f t="shared" si="7"/>
        <v>40</v>
      </c>
      <c r="U76" s="12" t="str">
        <f>VLOOKUP(MID(P76,10,3),DATA!$J$2:$L$16,2,FALSE)</f>
        <v>5x130</v>
      </c>
      <c r="V76" s="12">
        <f>VLOOKUP(MID(P76,10,3),DATA!$J$2:$L$16,3,FALSE)</f>
        <v>71.599999999999994</v>
      </c>
      <c r="W76" s="68" t="str">
        <f>VLOOKUP(MID(P76,3,1),DATA!$D$2:$E$16,2,FALSE)</f>
        <v>Medium Offset</v>
      </c>
      <c r="X76" s="68">
        <v>24.8</v>
      </c>
      <c r="Y76" s="9" t="s">
        <v>48</v>
      </c>
      <c r="Z76" s="68"/>
      <c r="AA76" s="68" t="s">
        <v>2055</v>
      </c>
      <c r="AB76" s="68" t="s">
        <v>5</v>
      </c>
      <c r="AC76" s="68" t="s">
        <v>2056</v>
      </c>
    </row>
    <row r="77" spans="1:29" x14ac:dyDescent="0.25">
      <c r="A77" s="68" t="s">
        <v>1927</v>
      </c>
      <c r="B77" s="68" t="s">
        <v>226</v>
      </c>
      <c r="C77" s="59" t="str">
        <f>VLOOKUP(MID(E77,1,2),DATA!$B$2:$C$10,2,FALSE)</f>
        <v>FF01</v>
      </c>
      <c r="D77" s="68" t="str">
        <f>VLOOKUP(MID(E77,13,2),DATA!$M$2:$N$16,2,FALSE)</f>
        <v>Tarmac</v>
      </c>
      <c r="E77" s="66" t="s">
        <v>210</v>
      </c>
      <c r="F77" s="18" cm="1">
        <f t="array" ref="F77">SUMPRODUCT(1*('All Skus'!$C$2:$C$951=$E77),'All Skus'!$D$2:$D$951)</f>
        <v>34</v>
      </c>
      <c r="G77" s="12" t="str">
        <f>VLOOKUP(MID(E77,4,1),DATA!$F$2:$G$16,2,FALSE)</f>
        <v>19"</v>
      </c>
      <c r="H77" s="12" t="str">
        <f>VLOOKUP(MID(E77,5,3),DATA!$H$2:$I$16,2,FALSE)</f>
        <v>8.5"</v>
      </c>
      <c r="I77" s="12" t="str">
        <f t="shared" si="6"/>
        <v>50</v>
      </c>
      <c r="J77" s="12" t="str">
        <f>VLOOKUP(MID(E77,10,3),DATA!$J$2:$L$16,2,FALSE)</f>
        <v>5x130</v>
      </c>
      <c r="K77" s="12">
        <f>VLOOKUP(MID(E77,10,3),DATA!$J$2:$L$16,3,FALSE)</f>
        <v>71.599999999999994</v>
      </c>
      <c r="L77" s="68" t="str">
        <f>VLOOKUP(MID(E77,3,1),DATA!$D$2:$E$16,2,FALSE)</f>
        <v>High Offset</v>
      </c>
      <c r="M77" s="68">
        <v>22.2</v>
      </c>
      <c r="N77" s="9" t="s">
        <v>12</v>
      </c>
      <c r="O77" s="60" t="str">
        <f>VLOOKUP(MID(P77,1,2),DATA!$B$2:$C$10,2,FALSE)</f>
        <v>FF01</v>
      </c>
      <c r="P77" s="66" t="s">
        <v>224</v>
      </c>
      <c r="Q77" s="18" cm="1">
        <f t="array" ref="Q77">SUMPRODUCT(1*('All Skus'!$C$2:$C$951=$P77),'All Skus'!$D$2:$D$951)</f>
        <v>8</v>
      </c>
      <c r="R77" s="12" t="str">
        <f>VLOOKUP(MID(P77,4,1),DATA!$F$2:$G$16,2,FALSE)</f>
        <v>19"</v>
      </c>
      <c r="S77" s="12" t="str">
        <f>VLOOKUP(MID(P77,5,3),DATA!$H$2:$I$16,2,FALSE)</f>
        <v>10.0"</v>
      </c>
      <c r="T77" s="12" t="str">
        <f t="shared" si="7"/>
        <v>40</v>
      </c>
      <c r="U77" s="12" t="str">
        <f>VLOOKUP(MID(P77,10,3),DATA!$J$2:$L$16,2,FALSE)</f>
        <v>5x130</v>
      </c>
      <c r="V77" s="12">
        <f>VLOOKUP(MID(P77,10,3),DATA!$J$2:$L$16,3,FALSE)</f>
        <v>71.599999999999994</v>
      </c>
      <c r="W77" s="68" t="str">
        <f>VLOOKUP(MID(P77,3,1),DATA!$D$2:$E$16,2,FALSE)</f>
        <v>Medium Offset</v>
      </c>
      <c r="X77" s="68">
        <v>24</v>
      </c>
      <c r="Y77" s="9" t="s">
        <v>122</v>
      </c>
      <c r="Z77" s="68"/>
      <c r="AA77" s="68" t="s">
        <v>2055</v>
      </c>
      <c r="AB77" s="68" t="s">
        <v>5</v>
      </c>
      <c r="AC77" s="68" t="s">
        <v>2056</v>
      </c>
    </row>
    <row r="78" spans="1:29" x14ac:dyDescent="0.25">
      <c r="A78" s="68" t="s">
        <v>1927</v>
      </c>
      <c r="B78" s="68" t="s">
        <v>226</v>
      </c>
      <c r="C78" s="59" t="str">
        <f>VLOOKUP(MID(E78,1,2),DATA!$B$2:$C$10,2,FALSE)</f>
        <v>FF01</v>
      </c>
      <c r="D78" s="68" t="str">
        <f>VLOOKUP(MID(E78,13,2),DATA!$M$2:$N$16,2,FALSE)</f>
        <v>Liquid Silver</v>
      </c>
      <c r="E78" s="66" t="s">
        <v>229</v>
      </c>
      <c r="F78" s="18" cm="1">
        <f t="array" ref="F78">SUMPRODUCT(1*('All Skus'!$C$2:$C$951=$E78),'All Skus'!$D$2:$D$951)</f>
        <v>2</v>
      </c>
      <c r="G78" s="12" t="str">
        <f>VLOOKUP(MID(E78,4,1),DATA!$F$2:$G$16,2,FALSE)</f>
        <v>20"</v>
      </c>
      <c r="H78" s="12" t="str">
        <f>VLOOKUP(MID(E78,5,3),DATA!$H$2:$I$16,2,FALSE)</f>
        <v>8.5"</v>
      </c>
      <c r="I78" s="12" t="str">
        <f t="shared" si="6"/>
        <v>50</v>
      </c>
      <c r="J78" s="12" t="str">
        <f>VLOOKUP(MID(E78,10,3),DATA!$J$2:$L$16,2,FALSE)</f>
        <v>5x130</v>
      </c>
      <c r="K78" s="12">
        <f>VLOOKUP(MID(E78,10,3),DATA!$J$2:$L$16,3,FALSE)</f>
        <v>71.599999999999994</v>
      </c>
      <c r="L78" s="68" t="str">
        <f>VLOOKUP(MID(E78,3,1),DATA!$D$2:$E$16,2,FALSE)</f>
        <v>High Offset</v>
      </c>
      <c r="M78" s="68">
        <v>23.8</v>
      </c>
      <c r="N78" s="9" t="s">
        <v>42</v>
      </c>
      <c r="O78" s="60" t="str">
        <f>VLOOKUP(MID(P78,1,2),DATA!$B$2:$C$10,2,FALSE)</f>
        <v>FF01</v>
      </c>
      <c r="P78" s="66" t="s">
        <v>238</v>
      </c>
      <c r="Q78" s="18" cm="1">
        <f t="array" ref="Q78">SUMPRODUCT(1*('All Skus'!$C$2:$C$951=$P78),'All Skus'!$D$2:$D$951)</f>
        <v>14</v>
      </c>
      <c r="R78" s="12" t="str">
        <f>VLOOKUP(MID(P78,4,1),DATA!$F$2:$G$16,2,FALSE)</f>
        <v>20"</v>
      </c>
      <c r="S78" s="12" t="str">
        <f>VLOOKUP(MID(P78,5,3),DATA!$H$2:$I$16,2,FALSE)</f>
        <v>10.0"</v>
      </c>
      <c r="T78" s="12" t="str">
        <f t="shared" si="7"/>
        <v>40</v>
      </c>
      <c r="U78" s="12" t="str">
        <f>VLOOKUP(MID(P78,10,3),DATA!$J$2:$L$16,2,FALSE)</f>
        <v>5x130</v>
      </c>
      <c r="V78" s="12">
        <f>VLOOKUP(MID(P78,10,3),DATA!$J$2:$L$16,3,FALSE)</f>
        <v>71.599999999999994</v>
      </c>
      <c r="W78" s="68" t="str">
        <f>VLOOKUP(MID(P78,3,1),DATA!$D$2:$E$16,2,FALSE)</f>
        <v>Medium Offset</v>
      </c>
      <c r="X78" s="68">
        <v>24.8</v>
      </c>
      <c r="Y78" s="9" t="s">
        <v>46</v>
      </c>
      <c r="Z78" s="68"/>
      <c r="AA78" s="68" t="s">
        <v>2055</v>
      </c>
      <c r="AB78" s="68" t="s">
        <v>5</v>
      </c>
      <c r="AC78" s="68" t="s">
        <v>2056</v>
      </c>
    </row>
    <row r="79" spans="1:29" s="31" customFormat="1" x14ac:dyDescent="0.25">
      <c r="A79" s="68" t="s">
        <v>1928</v>
      </c>
      <c r="B79" s="68" t="s">
        <v>139</v>
      </c>
      <c r="C79" s="59" t="str">
        <f>VLOOKUP(MID(E79,1,2),DATA!$B$2:$C$10,2,FALSE)</f>
        <v>FF01</v>
      </c>
      <c r="D79" s="68" t="str">
        <f>VLOOKUP(MID(E79,13,2),DATA!$M$2:$N$16,2,FALSE)</f>
        <v>Tarmac</v>
      </c>
      <c r="E79" s="66" t="s">
        <v>210</v>
      </c>
      <c r="F79" s="18" cm="1">
        <f t="array" ref="F79">SUMPRODUCT(1*('All Skus'!$C$2:$C$951=$E79),'All Skus'!$D$2:$D$951)</f>
        <v>34</v>
      </c>
      <c r="G79" s="12" t="str">
        <f>VLOOKUP(MID(E79,4,1),DATA!$F$2:$G$16,2,FALSE)</f>
        <v>19"</v>
      </c>
      <c r="H79" s="12" t="str">
        <f>VLOOKUP(MID(E79,5,3),DATA!$H$2:$I$16,2,FALSE)</f>
        <v>8.5"</v>
      </c>
      <c r="I79" s="12" t="str">
        <f t="shared" si="6"/>
        <v>50</v>
      </c>
      <c r="J79" s="12" t="str">
        <f>VLOOKUP(MID(E79,10,3),DATA!$J$2:$L$16,2,FALSE)</f>
        <v>5x130</v>
      </c>
      <c r="K79" s="12">
        <f>VLOOKUP(MID(E79,10,3),DATA!$J$2:$L$16,3,FALSE)</f>
        <v>71.599999999999994</v>
      </c>
      <c r="L79" s="68" t="str">
        <f>VLOOKUP(MID(E79,3,1),DATA!$D$2:$E$16,2,FALSE)</f>
        <v>High Offset</v>
      </c>
      <c r="M79" s="68">
        <v>22.2</v>
      </c>
      <c r="N79" s="9" t="s">
        <v>12</v>
      </c>
      <c r="O79" s="60" t="str">
        <f>VLOOKUP(MID(P79,1,2),DATA!$B$2:$C$10,2,FALSE)</f>
        <v>FF01</v>
      </c>
      <c r="P79" s="66" t="s">
        <v>224</v>
      </c>
      <c r="Q79" s="18" cm="1">
        <f t="array" ref="Q79">SUMPRODUCT(1*('All Skus'!$C$2:$C$951=$P79),'All Skus'!$D$2:$D$951)</f>
        <v>8</v>
      </c>
      <c r="R79" s="12" t="str">
        <f>VLOOKUP(MID(P79,4,1),DATA!$F$2:$G$16,2,FALSE)</f>
        <v>19"</v>
      </c>
      <c r="S79" s="12" t="str">
        <f>VLOOKUP(MID(P79,5,3),DATA!$H$2:$I$16,2,FALSE)</f>
        <v>10.0"</v>
      </c>
      <c r="T79" s="12" t="str">
        <f t="shared" si="7"/>
        <v>40</v>
      </c>
      <c r="U79" s="12" t="str">
        <f>VLOOKUP(MID(P79,10,3),DATA!$J$2:$L$16,2,FALSE)</f>
        <v>5x130</v>
      </c>
      <c r="V79" s="12">
        <f>VLOOKUP(MID(P79,10,3),DATA!$J$2:$L$16,3,FALSE)</f>
        <v>71.599999999999994</v>
      </c>
      <c r="W79" s="68" t="str">
        <f>VLOOKUP(MID(P79,3,1),DATA!$D$2:$E$16,2,FALSE)</f>
        <v>Medium Offset</v>
      </c>
      <c r="X79" s="68">
        <v>24</v>
      </c>
      <c r="Y79" s="9" t="s">
        <v>18</v>
      </c>
      <c r="Z79" s="68"/>
      <c r="AA79" s="68" t="s">
        <v>2055</v>
      </c>
      <c r="AB79" s="68" t="s">
        <v>5</v>
      </c>
      <c r="AC79" s="68" t="s">
        <v>2056</v>
      </c>
    </row>
    <row r="80" spans="1:29" s="31" customFormat="1" x14ac:dyDescent="0.25">
      <c r="A80" s="68" t="s">
        <v>1928</v>
      </c>
      <c r="B80" s="68" t="s">
        <v>139</v>
      </c>
      <c r="C80" s="59" t="str">
        <f>VLOOKUP(MID(E80,1,2),DATA!$B$2:$C$10,2,FALSE)</f>
        <v>FF01</v>
      </c>
      <c r="D80" s="68" t="str">
        <f>VLOOKUP(MID(E80,13,2),DATA!$M$2:$N$16,2,FALSE)</f>
        <v>Liquid Silver</v>
      </c>
      <c r="E80" s="66" t="s">
        <v>229</v>
      </c>
      <c r="F80" s="18" cm="1">
        <f t="array" ref="F80">SUMPRODUCT(1*('All Skus'!$C$2:$C$951=$E80),'All Skus'!$D$2:$D$951)</f>
        <v>2</v>
      </c>
      <c r="G80" s="12" t="str">
        <f>VLOOKUP(MID(E80,4,1),DATA!$F$2:$G$16,2,FALSE)</f>
        <v>20"</v>
      </c>
      <c r="H80" s="12" t="str">
        <f>VLOOKUP(MID(E80,5,3),DATA!$H$2:$I$16,2,FALSE)</f>
        <v>8.5"</v>
      </c>
      <c r="I80" s="12" t="str">
        <f t="shared" si="6"/>
        <v>50</v>
      </c>
      <c r="J80" s="12" t="str">
        <f>VLOOKUP(MID(E80,10,3),DATA!$J$2:$L$16,2,FALSE)</f>
        <v>5x130</v>
      </c>
      <c r="K80" s="12">
        <f>VLOOKUP(MID(E80,10,3),DATA!$J$2:$L$16,3,FALSE)</f>
        <v>71.599999999999994</v>
      </c>
      <c r="L80" s="68" t="str">
        <f>VLOOKUP(MID(E80,3,1),DATA!$D$2:$E$16,2,FALSE)</f>
        <v>High Offset</v>
      </c>
      <c r="M80" s="68">
        <v>23.8</v>
      </c>
      <c r="N80" s="9" t="s">
        <v>42</v>
      </c>
      <c r="O80" s="60" t="str">
        <f>VLOOKUP(MID(P80,1,2),DATA!$B$2:$C$10,2,FALSE)</f>
        <v>FF01</v>
      </c>
      <c r="P80" s="66" t="s">
        <v>238</v>
      </c>
      <c r="Q80" s="18" cm="1">
        <f t="array" ref="Q80">SUMPRODUCT(1*('All Skus'!$C$2:$C$951=$P80),'All Skus'!$D$2:$D$951)</f>
        <v>14</v>
      </c>
      <c r="R80" s="12" t="str">
        <f>VLOOKUP(MID(P80,4,1),DATA!$F$2:$G$16,2,FALSE)</f>
        <v>20"</v>
      </c>
      <c r="S80" s="12" t="str">
        <f>VLOOKUP(MID(P80,5,3),DATA!$H$2:$I$16,2,FALSE)</f>
        <v>10.0"</v>
      </c>
      <c r="T80" s="12" t="str">
        <f t="shared" si="7"/>
        <v>40</v>
      </c>
      <c r="U80" s="12" t="str">
        <f>VLOOKUP(MID(P80,10,3),DATA!$J$2:$L$16,2,FALSE)</f>
        <v>5x130</v>
      </c>
      <c r="V80" s="12">
        <f>VLOOKUP(MID(P80,10,3),DATA!$J$2:$L$16,3,FALSE)</f>
        <v>71.599999999999994</v>
      </c>
      <c r="W80" s="68" t="str">
        <f>VLOOKUP(MID(P80,3,1),DATA!$D$2:$E$16,2,FALSE)</f>
        <v>Medium Offset</v>
      </c>
      <c r="X80" s="68">
        <v>24.8</v>
      </c>
      <c r="Y80" s="9" t="s">
        <v>46</v>
      </c>
      <c r="Z80" s="68"/>
      <c r="AA80" s="68" t="s">
        <v>2055</v>
      </c>
      <c r="AB80" s="68" t="s">
        <v>5</v>
      </c>
      <c r="AC80" s="68" t="s">
        <v>2056</v>
      </c>
    </row>
    <row r="81" spans="1:29" s="31" customFormat="1" x14ac:dyDescent="0.25">
      <c r="A81" s="31" t="s">
        <v>2111</v>
      </c>
      <c r="B81" s="31" t="s">
        <v>1843</v>
      </c>
      <c r="C81" s="59" t="str">
        <f>VLOOKUP(MID(E81,1,2),DATA!$B$2:$C$10,2,FALSE)</f>
        <v>FF10</v>
      </c>
      <c r="D81" s="68" t="str">
        <f>VLOOKUP(MID(E81,13,2),DATA!$M$2:$N$16,2,FALSE)</f>
        <v>Liquid Metal</v>
      </c>
      <c r="E81" s="66" t="s">
        <v>1372</v>
      </c>
      <c r="F81" s="18" cm="1">
        <f t="array" ref="F81">SUMPRODUCT(1*('All Skus'!$C$2:$C$951=$E81),'All Skus'!$D$2:$D$951)</f>
        <v>3</v>
      </c>
      <c r="G81" s="12" t="str">
        <f>VLOOKUP(MID(E81,4,1),DATA!$F$2:$G$16,2,FALSE)</f>
        <v>22"</v>
      </c>
      <c r="H81" s="12" t="str">
        <f>VLOOKUP(MID(E81,5,3),DATA!$H$2:$I$16,2,FALSE)</f>
        <v>10.0"</v>
      </c>
      <c r="I81" s="12" t="str">
        <f t="shared" si="6"/>
        <v>45</v>
      </c>
      <c r="J81" s="12" t="str">
        <f>VLOOKUP(MID(E81,10,3),DATA!$J$2:$L$16,2,FALSE)</f>
        <v>5x130</v>
      </c>
      <c r="K81" s="12">
        <f>VLOOKUP(MID(E81,10,3),DATA!$J$2:$L$16,3,FALSE)</f>
        <v>71.599999999999994</v>
      </c>
      <c r="L81" s="68" t="str">
        <f>VLOOKUP(MID(E81,3,1),DATA!$D$2:$E$16,2,FALSE)</f>
        <v>Medium Offset</v>
      </c>
      <c r="M81" s="68"/>
      <c r="N81" s="9" t="s">
        <v>2172</v>
      </c>
      <c r="O81" s="60" t="str">
        <f>VLOOKUP(MID(P81,1,2),DATA!$B$2:$C$10,2,FALSE)</f>
        <v>FF10</v>
      </c>
      <c r="P81" s="66" t="s">
        <v>592</v>
      </c>
      <c r="Q81" s="18" cm="1">
        <f t="array" ref="Q81">SUMPRODUCT(1*('All Skus'!$C$2:$C$951=$P81),'All Skus'!$D$2:$D$951)</f>
        <v>-2</v>
      </c>
      <c r="R81" s="12" t="str">
        <f>VLOOKUP(MID(P81,4,1),DATA!$F$2:$G$16,2,FALSE)</f>
        <v>22"</v>
      </c>
      <c r="S81" s="12" t="str">
        <f>VLOOKUP(MID(P81,5,3),DATA!$H$2:$I$16,2,FALSE)</f>
        <v>11.5"</v>
      </c>
      <c r="T81" s="12" t="str">
        <f t="shared" si="7"/>
        <v>50</v>
      </c>
      <c r="U81" s="12" t="str">
        <f>VLOOKUP(MID(P81,10,3),DATA!$J$2:$L$16,2,FALSE)</f>
        <v>5x130</v>
      </c>
      <c r="V81" s="12">
        <f>VLOOKUP(MID(P81,10,3),DATA!$J$2:$L$16,3,FALSE)</f>
        <v>71.599999999999994</v>
      </c>
      <c r="W81" s="68" t="str">
        <f>VLOOKUP(MID(P81,3,1),DATA!$D$2:$E$16,2,FALSE)</f>
        <v>Medium Offset</v>
      </c>
      <c r="X81" s="68"/>
      <c r="Y81" s="9" t="s">
        <v>2173</v>
      </c>
      <c r="Z81" s="68"/>
      <c r="AA81" s="68"/>
      <c r="AB81" s="68"/>
      <c r="AC81" s="68"/>
    </row>
    <row r="82" spans="1:29" s="31" customFormat="1" x14ac:dyDescent="0.25">
      <c r="A82" s="31" t="s">
        <v>2111</v>
      </c>
      <c r="B82" s="31" t="s">
        <v>1843</v>
      </c>
      <c r="C82" s="59" t="str">
        <f>VLOOKUP(MID(E82,1,2),DATA!$B$2:$C$10,2,FALSE)</f>
        <v>FF10</v>
      </c>
      <c r="D82" s="68" t="str">
        <f>VLOOKUP(MID(E82,13,2),DATA!$M$2:$N$16,2,FALSE)</f>
        <v>Raw</v>
      </c>
      <c r="E82" s="66" t="s">
        <v>1374</v>
      </c>
      <c r="F82" s="18" cm="1">
        <f t="array" ref="F82">SUMPRODUCT(1*('All Skus'!$C$2:$C$951=$E82),'All Skus'!$D$2:$D$951)</f>
        <v>12</v>
      </c>
      <c r="G82" s="12" t="str">
        <f>VLOOKUP(MID(E82,4,1),DATA!$F$2:$G$16,2,FALSE)</f>
        <v>22"</v>
      </c>
      <c r="H82" s="12" t="str">
        <f>VLOOKUP(MID(E82,5,3),DATA!$H$2:$I$16,2,FALSE)</f>
        <v>10.0"</v>
      </c>
      <c r="I82" s="12" t="str">
        <f t="shared" si="6"/>
        <v>45</v>
      </c>
      <c r="J82" s="12" t="str">
        <f>VLOOKUP(MID(E82,10,3),DATA!$J$2:$L$16,2,FALSE)</f>
        <v>5x130</v>
      </c>
      <c r="K82" s="12">
        <f>VLOOKUP(MID(E82,10,3),DATA!$J$2:$L$16,3,FALSE)</f>
        <v>71.599999999999994</v>
      </c>
      <c r="L82" s="68" t="str">
        <f>VLOOKUP(MID(E82,3,1),DATA!$D$2:$E$16,2,FALSE)</f>
        <v>Medium Offset</v>
      </c>
      <c r="M82" s="68"/>
      <c r="N82" s="9" t="s">
        <v>2172</v>
      </c>
      <c r="O82" s="60" t="str">
        <f>VLOOKUP(MID(P82,1,2),DATA!$B$2:$C$10,2,FALSE)</f>
        <v>FF10</v>
      </c>
      <c r="P82" s="66" t="s">
        <v>594</v>
      </c>
      <c r="Q82" s="18" cm="1">
        <f t="array" ref="Q82">SUMPRODUCT(1*('All Skus'!$C$2:$C$951=$P82),'All Skus'!$D$2:$D$951)</f>
        <v>10</v>
      </c>
      <c r="R82" s="12" t="str">
        <f>VLOOKUP(MID(P82,4,1),DATA!$F$2:$G$16,2,FALSE)</f>
        <v>22"</v>
      </c>
      <c r="S82" s="12" t="str">
        <f>VLOOKUP(MID(P82,5,3),DATA!$H$2:$I$16,2,FALSE)</f>
        <v>11.5"</v>
      </c>
      <c r="T82" s="12" t="str">
        <f t="shared" si="7"/>
        <v>50</v>
      </c>
      <c r="U82" s="12" t="str">
        <f>VLOOKUP(MID(P82,10,3),DATA!$J$2:$L$16,2,FALSE)</f>
        <v>5x130</v>
      </c>
      <c r="V82" s="12">
        <f>VLOOKUP(MID(P82,10,3),DATA!$J$2:$L$16,3,FALSE)</f>
        <v>71.599999999999994</v>
      </c>
      <c r="W82" s="68" t="str">
        <f>VLOOKUP(MID(P82,3,1),DATA!$D$2:$E$16,2,FALSE)</f>
        <v>Medium Offset</v>
      </c>
      <c r="X82" s="68"/>
      <c r="Y82" s="9" t="s">
        <v>2173</v>
      </c>
      <c r="Z82" s="68"/>
      <c r="AA82" s="68"/>
      <c r="AB82" s="68"/>
      <c r="AC82" s="68"/>
    </row>
    <row r="83" spans="1:29" s="31" customFormat="1" x14ac:dyDescent="0.25">
      <c r="A83" s="31" t="s">
        <v>2111</v>
      </c>
      <c r="B83" s="31" t="s">
        <v>1843</v>
      </c>
      <c r="C83" s="59" t="str">
        <f>VLOOKUP(MID(E83,1,2),DATA!$B$2:$C$10,2,FALSE)</f>
        <v>FF10</v>
      </c>
      <c r="D83" s="68" t="str">
        <f>VLOOKUP(MID(E83,13,2),DATA!$M$2:$N$16,2,FALSE)</f>
        <v>Tarmac</v>
      </c>
      <c r="E83" s="66" t="s">
        <v>1376</v>
      </c>
      <c r="F83" s="18" cm="1">
        <f t="array" ref="F83">SUMPRODUCT(1*('All Skus'!$C$2:$C$951=$E83),'All Skus'!$D$2:$D$951)</f>
        <v>17</v>
      </c>
      <c r="G83" s="12" t="str">
        <f>VLOOKUP(MID(E83,4,1),DATA!$F$2:$G$16,2,FALSE)</f>
        <v>22"</v>
      </c>
      <c r="H83" s="12" t="str">
        <f>VLOOKUP(MID(E83,5,3),DATA!$H$2:$I$16,2,FALSE)</f>
        <v>10.0"</v>
      </c>
      <c r="I83" s="12" t="str">
        <f t="shared" si="6"/>
        <v>45</v>
      </c>
      <c r="J83" s="12" t="str">
        <f>VLOOKUP(MID(E83,10,3),DATA!$J$2:$L$16,2,FALSE)</f>
        <v>5x130</v>
      </c>
      <c r="K83" s="12">
        <f>VLOOKUP(MID(E83,10,3),DATA!$J$2:$L$16,3,FALSE)</f>
        <v>71.599999999999994</v>
      </c>
      <c r="L83" s="68" t="str">
        <f>VLOOKUP(MID(E83,3,1),DATA!$D$2:$E$16,2,FALSE)</f>
        <v>Medium Offset</v>
      </c>
      <c r="M83" s="68"/>
      <c r="N83" s="9" t="s">
        <v>2172</v>
      </c>
      <c r="O83" s="60" t="str">
        <f>VLOOKUP(MID(P83,1,2),DATA!$B$2:$C$10,2,FALSE)</f>
        <v>FF10</v>
      </c>
      <c r="P83" s="66" t="s">
        <v>596</v>
      </c>
      <c r="Q83" s="18" cm="1">
        <f t="array" ref="Q83">SUMPRODUCT(1*('All Skus'!$C$2:$C$951=$P83),'All Skus'!$D$2:$D$951)</f>
        <v>26</v>
      </c>
      <c r="R83" s="12" t="str">
        <f>VLOOKUP(MID(P83,4,1),DATA!$F$2:$G$16,2,FALSE)</f>
        <v>22"</v>
      </c>
      <c r="S83" s="12" t="str">
        <f>VLOOKUP(MID(P83,5,3),DATA!$H$2:$I$16,2,FALSE)</f>
        <v>11.5"</v>
      </c>
      <c r="T83" s="12" t="str">
        <f t="shared" si="7"/>
        <v>50</v>
      </c>
      <c r="U83" s="12" t="str">
        <f>VLOOKUP(MID(P83,10,3),DATA!$J$2:$L$16,2,FALSE)</f>
        <v>5x130</v>
      </c>
      <c r="V83" s="12">
        <f>VLOOKUP(MID(P83,10,3),DATA!$J$2:$L$16,3,FALSE)</f>
        <v>71.599999999999994</v>
      </c>
      <c r="W83" s="68" t="str">
        <f>VLOOKUP(MID(P83,3,1),DATA!$D$2:$E$16,2,FALSE)</f>
        <v>Medium Offset</v>
      </c>
      <c r="X83" s="68"/>
      <c r="Y83" s="9" t="s">
        <v>2173</v>
      </c>
      <c r="Z83" s="68"/>
      <c r="AA83" s="68"/>
      <c r="AB83" s="68"/>
      <c r="AC83" s="68"/>
    </row>
    <row r="84" spans="1:29" s="31" customFormat="1" x14ac:dyDescent="0.25">
      <c r="A84" s="31" t="s">
        <v>2111</v>
      </c>
      <c r="B84" s="31" t="s">
        <v>1843</v>
      </c>
      <c r="C84" s="59" t="str">
        <f>VLOOKUP(MID(E84,1,2),DATA!$B$2:$C$10,2,FALSE)</f>
        <v>FF11</v>
      </c>
      <c r="D84" s="68" t="str">
        <f>VLOOKUP(MID(E84,13,2),DATA!$M$2:$N$16,2,FALSE)</f>
        <v>Liquid Metal</v>
      </c>
      <c r="E84" s="66" t="s">
        <v>1492</v>
      </c>
      <c r="F84" s="18" cm="1">
        <f t="array" ref="F84">SUMPRODUCT(1*('All Skus'!$C$2:$C$951=$E84),'All Skus'!$D$2:$D$951)</f>
        <v>8</v>
      </c>
      <c r="G84" s="12" t="str">
        <f>VLOOKUP(MID(E84,4,1),DATA!$F$2:$G$16,2,FALSE)</f>
        <v>22"</v>
      </c>
      <c r="H84" s="12" t="str">
        <f>VLOOKUP(MID(E84,5,3),DATA!$H$2:$I$16,2,FALSE)</f>
        <v>10.0"</v>
      </c>
      <c r="I84" s="12" t="str">
        <f t="shared" si="6"/>
        <v>45</v>
      </c>
      <c r="J84" s="12" t="str">
        <f>VLOOKUP(MID(E84,10,3),DATA!$J$2:$L$16,2,FALSE)</f>
        <v>5x130</v>
      </c>
      <c r="K84" s="12">
        <f>VLOOKUP(MID(E84,10,3),DATA!$J$2:$L$16,3,FALSE)</f>
        <v>71.599999999999994</v>
      </c>
      <c r="L84" s="68" t="str">
        <f>VLOOKUP(MID(E84,3,1),DATA!$D$2:$E$16,2,FALSE)</f>
        <v>Medium Offset</v>
      </c>
      <c r="M84" s="68"/>
      <c r="N84" s="9" t="s">
        <v>2172</v>
      </c>
      <c r="O84" s="60" t="str">
        <f>VLOOKUP(MID(P84,1,2),DATA!$B$2:$C$10,2,FALSE)</f>
        <v>FF11</v>
      </c>
      <c r="P84" s="66" t="s">
        <v>598</v>
      </c>
      <c r="Q84" s="18" cm="1">
        <f t="array" ref="Q84">SUMPRODUCT(1*('All Skus'!$C$2:$C$951=$P84),'All Skus'!$D$2:$D$951)</f>
        <v>23</v>
      </c>
      <c r="R84" s="12" t="str">
        <f>VLOOKUP(MID(P84,4,1),DATA!$F$2:$G$16,2,FALSE)</f>
        <v>22"</v>
      </c>
      <c r="S84" s="12" t="str">
        <f>VLOOKUP(MID(P84,5,3),DATA!$H$2:$I$16,2,FALSE)</f>
        <v>11.5"</v>
      </c>
      <c r="T84" s="12" t="str">
        <f t="shared" si="7"/>
        <v>50</v>
      </c>
      <c r="U84" s="12" t="str">
        <f>VLOOKUP(MID(P84,10,3),DATA!$J$2:$L$16,2,FALSE)</f>
        <v>5x130</v>
      </c>
      <c r="V84" s="12">
        <f>VLOOKUP(MID(P84,10,3),DATA!$J$2:$L$16,3,FALSE)</f>
        <v>71.599999999999994</v>
      </c>
      <c r="W84" s="68" t="str">
        <f>VLOOKUP(MID(P84,3,1),DATA!$D$2:$E$16,2,FALSE)</f>
        <v>Medium Offset</v>
      </c>
      <c r="X84" s="68"/>
      <c r="Y84" s="9" t="s">
        <v>2173</v>
      </c>
      <c r="Z84" s="68"/>
      <c r="AA84" s="68"/>
      <c r="AB84" s="68"/>
      <c r="AC84" s="68"/>
    </row>
    <row r="85" spans="1:29" s="31" customFormat="1" x14ac:dyDescent="0.25">
      <c r="A85" s="31" t="s">
        <v>2111</v>
      </c>
      <c r="B85" s="31" t="s">
        <v>1843</v>
      </c>
      <c r="C85" s="59" t="str">
        <f>VLOOKUP(MID(E85,1,2),DATA!$B$2:$C$10,2,FALSE)</f>
        <v>FF11</v>
      </c>
      <c r="D85" s="68" t="str">
        <f>VLOOKUP(MID(E85,13,2),DATA!$M$2:$N$16,2,FALSE)</f>
        <v>Raw</v>
      </c>
      <c r="E85" s="66" t="s">
        <v>1494</v>
      </c>
      <c r="F85" s="18" cm="1">
        <f t="array" ref="F85">SUMPRODUCT(1*('All Skus'!$C$2:$C$951=$E85),'All Skus'!$D$2:$D$951)</f>
        <v>24</v>
      </c>
      <c r="G85" s="12" t="str">
        <f>VLOOKUP(MID(E85,4,1),DATA!$F$2:$G$16,2,FALSE)</f>
        <v>22"</v>
      </c>
      <c r="H85" s="12" t="str">
        <f>VLOOKUP(MID(E85,5,3),DATA!$H$2:$I$16,2,FALSE)</f>
        <v>10.0"</v>
      </c>
      <c r="I85" s="12" t="str">
        <f t="shared" si="6"/>
        <v>45</v>
      </c>
      <c r="J85" s="12" t="str">
        <f>VLOOKUP(MID(E85,10,3),DATA!$J$2:$L$16,2,FALSE)</f>
        <v>5x130</v>
      </c>
      <c r="K85" s="12">
        <f>VLOOKUP(MID(E85,10,3),DATA!$J$2:$L$16,3,FALSE)</f>
        <v>71.599999999999994</v>
      </c>
      <c r="L85" s="68" t="str">
        <f>VLOOKUP(MID(E85,3,1),DATA!$D$2:$E$16,2,FALSE)</f>
        <v>Medium Offset</v>
      </c>
      <c r="M85" s="68"/>
      <c r="N85" s="9" t="s">
        <v>2172</v>
      </c>
      <c r="O85" s="60" t="str">
        <f>VLOOKUP(MID(P85,1,2),DATA!$B$2:$C$10,2,FALSE)</f>
        <v>FF11</v>
      </c>
      <c r="P85" s="66" t="s">
        <v>600</v>
      </c>
      <c r="Q85" s="18" cm="1">
        <f t="array" ref="Q85">SUMPRODUCT(1*('All Skus'!$C$2:$C$951=$P85),'All Skus'!$D$2:$D$951)</f>
        <v>24</v>
      </c>
      <c r="R85" s="12" t="str">
        <f>VLOOKUP(MID(P85,4,1),DATA!$F$2:$G$16,2,FALSE)</f>
        <v>22"</v>
      </c>
      <c r="S85" s="12" t="str">
        <f>VLOOKUP(MID(P85,5,3),DATA!$H$2:$I$16,2,FALSE)</f>
        <v>11.5"</v>
      </c>
      <c r="T85" s="12" t="str">
        <f t="shared" si="7"/>
        <v>50</v>
      </c>
      <c r="U85" s="12" t="str">
        <f>VLOOKUP(MID(P85,10,3),DATA!$J$2:$L$16,2,FALSE)</f>
        <v>5x130</v>
      </c>
      <c r="V85" s="12">
        <f>VLOOKUP(MID(P85,10,3),DATA!$J$2:$L$16,3,FALSE)</f>
        <v>71.599999999999994</v>
      </c>
      <c r="W85" s="68" t="str">
        <f>VLOOKUP(MID(P85,3,1),DATA!$D$2:$E$16,2,FALSE)</f>
        <v>Medium Offset</v>
      </c>
      <c r="X85" s="68"/>
      <c r="Y85" s="9" t="s">
        <v>2173</v>
      </c>
      <c r="Z85" s="68"/>
      <c r="AA85" s="68"/>
      <c r="AB85" s="68"/>
      <c r="AC85" s="68"/>
    </row>
    <row r="86" spans="1:29" s="31" customFormat="1" x14ac:dyDescent="0.25">
      <c r="A86" s="31" t="s">
        <v>2111</v>
      </c>
      <c r="B86" s="31" t="s">
        <v>1843</v>
      </c>
      <c r="C86" s="59" t="str">
        <f>VLOOKUP(MID(E86,1,2),DATA!$B$2:$C$10,2,FALSE)</f>
        <v>FF11</v>
      </c>
      <c r="D86" s="68" t="str">
        <f>VLOOKUP(MID(E86,13,2),DATA!$M$2:$N$16,2,FALSE)</f>
        <v>Tarmac</v>
      </c>
      <c r="E86" s="66" t="s">
        <v>1496</v>
      </c>
      <c r="F86" s="18" cm="1">
        <f t="array" ref="F86">SUMPRODUCT(1*('All Skus'!$C$2:$C$951=$E86),'All Skus'!$D$2:$D$951)</f>
        <v>23</v>
      </c>
      <c r="G86" s="12" t="str">
        <f>VLOOKUP(MID(E86,4,1),DATA!$F$2:$G$16,2,FALSE)</f>
        <v>22"</v>
      </c>
      <c r="H86" s="12" t="str">
        <f>VLOOKUP(MID(E86,5,3),DATA!$H$2:$I$16,2,FALSE)</f>
        <v>10.0"</v>
      </c>
      <c r="I86" s="12" t="str">
        <f t="shared" si="6"/>
        <v>45</v>
      </c>
      <c r="J86" s="12" t="str">
        <f>VLOOKUP(MID(E86,10,3),DATA!$J$2:$L$16,2,FALSE)</f>
        <v>5x130</v>
      </c>
      <c r="K86" s="12">
        <f>VLOOKUP(MID(E86,10,3),DATA!$J$2:$L$16,3,FALSE)</f>
        <v>71.599999999999994</v>
      </c>
      <c r="L86" s="68" t="str">
        <f>VLOOKUP(MID(E86,3,1),DATA!$D$2:$E$16,2,FALSE)</f>
        <v>Medium Offset</v>
      </c>
      <c r="M86" s="68"/>
      <c r="N86" s="9" t="s">
        <v>2172</v>
      </c>
      <c r="O86" s="60" t="str">
        <f>VLOOKUP(MID(P86,1,2),DATA!$B$2:$C$10,2,FALSE)</f>
        <v>FF11</v>
      </c>
      <c r="P86" s="66" t="s">
        <v>602</v>
      </c>
      <c r="Q86" s="18" cm="1">
        <f t="array" ref="Q86">SUMPRODUCT(1*('All Skus'!$C$2:$C$951=$P86),'All Skus'!$D$2:$D$951)</f>
        <v>33</v>
      </c>
      <c r="R86" s="12" t="str">
        <f>VLOOKUP(MID(P86,4,1),DATA!$F$2:$G$16,2,FALSE)</f>
        <v>22"</v>
      </c>
      <c r="S86" s="12" t="str">
        <f>VLOOKUP(MID(P86,5,3),DATA!$H$2:$I$16,2,FALSE)</f>
        <v>11.5"</v>
      </c>
      <c r="T86" s="12" t="str">
        <f t="shared" si="7"/>
        <v>50</v>
      </c>
      <c r="U86" s="12" t="str">
        <f>VLOOKUP(MID(P86,10,3),DATA!$J$2:$L$16,2,FALSE)</f>
        <v>5x130</v>
      </c>
      <c r="V86" s="12">
        <f>VLOOKUP(MID(P86,10,3),DATA!$J$2:$L$16,3,FALSE)</f>
        <v>71.599999999999994</v>
      </c>
      <c r="W86" s="68" t="str">
        <f>VLOOKUP(MID(P86,3,1),DATA!$D$2:$E$16,2,FALSE)</f>
        <v>Medium Offset</v>
      </c>
      <c r="X86" s="68"/>
      <c r="Y86" s="9" t="s">
        <v>2173</v>
      </c>
      <c r="Z86" s="68"/>
      <c r="AA86" s="68"/>
      <c r="AB86" s="68"/>
      <c r="AC86" s="68"/>
    </row>
    <row r="87" spans="1:29" s="31" customFormat="1" x14ac:dyDescent="0.25">
      <c r="A87" s="68" t="s">
        <v>1924</v>
      </c>
      <c r="B87" s="68" t="s">
        <v>1883</v>
      </c>
      <c r="C87" s="59" t="str">
        <f>VLOOKUP(MID(E87,1,2),DATA!$B$2:$C$10,2,FALSE)</f>
        <v>FF01</v>
      </c>
      <c r="D87" s="68" t="str">
        <f>VLOOKUP(MID(E87,13,2),DATA!$M$2:$N$16,2,FALSE)</f>
        <v>Tarmac</v>
      </c>
      <c r="E87" s="66" t="s">
        <v>210</v>
      </c>
      <c r="F87" s="18" cm="1">
        <f t="array" ref="F87">SUMPRODUCT(1*('All Skus'!$C$2:$C$951=$E87),'All Skus'!$D$2:$D$951)</f>
        <v>34</v>
      </c>
      <c r="G87" s="12" t="str">
        <f>VLOOKUP(MID(E87,4,1),DATA!$F$2:$G$16,2,FALSE)</f>
        <v>19"</v>
      </c>
      <c r="H87" s="12" t="str">
        <f>VLOOKUP(MID(E87,5,3),DATA!$H$2:$I$16,2,FALSE)</f>
        <v>8.5"</v>
      </c>
      <c r="I87" s="12" t="str">
        <f t="shared" si="6"/>
        <v>50</v>
      </c>
      <c r="J87" s="12" t="str">
        <f>VLOOKUP(MID(E87,10,3),DATA!$J$2:$L$16,2,FALSE)</f>
        <v>5x130</v>
      </c>
      <c r="K87" s="12">
        <f>VLOOKUP(MID(E87,10,3),DATA!$J$2:$L$16,3,FALSE)</f>
        <v>71.599999999999994</v>
      </c>
      <c r="L87" s="68" t="str">
        <f>VLOOKUP(MID(E87,3,1),DATA!$D$2:$E$16,2,FALSE)</f>
        <v>High Offset</v>
      </c>
      <c r="M87" s="68">
        <v>22.2</v>
      </c>
      <c r="N87" s="9" t="s">
        <v>89</v>
      </c>
      <c r="O87" s="60" t="str">
        <f>VLOOKUP(MID(P87,1,2),DATA!$B$2:$C$10,2,FALSE)</f>
        <v>FF01</v>
      </c>
      <c r="P87" s="66" t="s">
        <v>224</v>
      </c>
      <c r="Q87" s="18" cm="1">
        <f t="array" ref="Q87">SUMPRODUCT(1*('All Skus'!$C$2:$C$951=$P87),'All Skus'!$D$2:$D$951)</f>
        <v>8</v>
      </c>
      <c r="R87" s="12" t="str">
        <f>VLOOKUP(MID(P87,4,1),DATA!$F$2:$G$16,2,FALSE)</f>
        <v>19"</v>
      </c>
      <c r="S87" s="12" t="str">
        <f>VLOOKUP(MID(P87,5,3),DATA!$H$2:$I$16,2,FALSE)</f>
        <v>10.0"</v>
      </c>
      <c r="T87" s="12" t="str">
        <f t="shared" si="7"/>
        <v>40</v>
      </c>
      <c r="U87" s="12" t="str">
        <f>VLOOKUP(MID(P87,10,3),DATA!$J$2:$L$16,2,FALSE)</f>
        <v>5x130</v>
      </c>
      <c r="V87" s="12">
        <f>VLOOKUP(MID(P87,10,3),DATA!$J$2:$L$16,3,FALSE)</f>
        <v>71.599999999999994</v>
      </c>
      <c r="W87" s="68" t="str">
        <f>VLOOKUP(MID(P87,3,1),DATA!$D$2:$E$16,2,FALSE)</f>
        <v>Medium Offset</v>
      </c>
      <c r="X87" s="68">
        <v>24</v>
      </c>
      <c r="Y87" s="9" t="s">
        <v>19</v>
      </c>
      <c r="Z87" s="68"/>
      <c r="AA87" s="68" t="s">
        <v>2055</v>
      </c>
      <c r="AB87" s="68" t="s">
        <v>5</v>
      </c>
      <c r="AC87" s="68" t="s">
        <v>2056</v>
      </c>
    </row>
    <row r="88" spans="1:29" s="31" customFormat="1" x14ac:dyDescent="0.25">
      <c r="A88" s="68" t="s">
        <v>1924</v>
      </c>
      <c r="B88" s="68" t="s">
        <v>1883</v>
      </c>
      <c r="C88" s="59" t="str">
        <f>VLOOKUP(MID(E88,1,2),DATA!$B$2:$C$10,2,FALSE)</f>
        <v>FF01</v>
      </c>
      <c r="D88" s="68" t="str">
        <f>VLOOKUP(MID(E88,13,2),DATA!$M$2:$N$16,2,FALSE)</f>
        <v>Liquid Silver</v>
      </c>
      <c r="E88" s="66" t="s">
        <v>229</v>
      </c>
      <c r="F88" s="18" cm="1">
        <f t="array" ref="F88">SUMPRODUCT(1*('All Skus'!$C$2:$C$951=$E88),'All Skus'!$D$2:$D$951)</f>
        <v>2</v>
      </c>
      <c r="G88" s="12" t="str">
        <f>VLOOKUP(MID(E88,4,1),DATA!$F$2:$G$16,2,FALSE)</f>
        <v>20"</v>
      </c>
      <c r="H88" s="12" t="str">
        <f>VLOOKUP(MID(E88,5,3),DATA!$H$2:$I$16,2,FALSE)</f>
        <v>8.5"</v>
      </c>
      <c r="I88" s="12" t="str">
        <f t="shared" si="6"/>
        <v>50</v>
      </c>
      <c r="J88" s="12" t="str">
        <f>VLOOKUP(MID(E88,10,3),DATA!$J$2:$L$16,2,FALSE)</f>
        <v>5x130</v>
      </c>
      <c r="K88" s="12">
        <f>VLOOKUP(MID(E88,10,3),DATA!$J$2:$L$16,3,FALSE)</f>
        <v>71.599999999999994</v>
      </c>
      <c r="L88" s="68" t="str">
        <f>VLOOKUP(MID(E88,3,1),DATA!$D$2:$E$16,2,FALSE)</f>
        <v>High Offset</v>
      </c>
      <c r="M88" s="68">
        <v>23.8</v>
      </c>
      <c r="N88" s="9" t="s">
        <v>108</v>
      </c>
      <c r="O88" s="60" t="str">
        <f>VLOOKUP(MID(P88,1,2),DATA!$B$2:$C$10,2,FALSE)</f>
        <v>FF01</v>
      </c>
      <c r="P88" s="66" t="s">
        <v>238</v>
      </c>
      <c r="Q88" s="18" cm="1">
        <f t="array" ref="Q88">SUMPRODUCT(1*('All Skus'!$C$2:$C$951=$P88),'All Skus'!$D$2:$D$951)</f>
        <v>14</v>
      </c>
      <c r="R88" s="12" t="str">
        <f>VLOOKUP(MID(P88,4,1),DATA!$F$2:$G$16,2,FALSE)</f>
        <v>20"</v>
      </c>
      <c r="S88" s="12" t="str">
        <f>VLOOKUP(MID(P88,5,3),DATA!$H$2:$I$16,2,FALSE)</f>
        <v>10.0"</v>
      </c>
      <c r="T88" s="12" t="str">
        <f t="shared" si="7"/>
        <v>40</v>
      </c>
      <c r="U88" s="12" t="str">
        <f>VLOOKUP(MID(P88,10,3),DATA!$J$2:$L$16,2,FALSE)</f>
        <v>5x130</v>
      </c>
      <c r="V88" s="12">
        <f>VLOOKUP(MID(P88,10,3),DATA!$J$2:$L$16,3,FALSE)</f>
        <v>71.599999999999994</v>
      </c>
      <c r="W88" s="68" t="str">
        <f>VLOOKUP(MID(P88,3,1),DATA!$D$2:$E$16,2,FALSE)</f>
        <v>Medium Offset</v>
      </c>
      <c r="X88" s="68">
        <v>24.8</v>
      </c>
      <c r="Y88" s="9" t="s">
        <v>48</v>
      </c>
      <c r="Z88" s="68"/>
      <c r="AA88" s="68" t="s">
        <v>2055</v>
      </c>
      <c r="AB88" s="68" t="s">
        <v>5</v>
      </c>
      <c r="AC88" s="68" t="s">
        <v>2056</v>
      </c>
    </row>
    <row r="89" spans="1:29" x14ac:dyDescent="0.25">
      <c r="A89" s="68" t="s">
        <v>1924</v>
      </c>
      <c r="B89" s="68" t="s">
        <v>1883</v>
      </c>
      <c r="C89" s="59" t="str">
        <f>VLOOKUP(MID(E89,1,2),DATA!$B$2:$C$10,2,FALSE)</f>
        <v>FF11</v>
      </c>
      <c r="D89" s="68" t="str">
        <f>VLOOKUP(MID(E89,13,2),DATA!$M$2:$N$16,2,FALSE)</f>
        <v>Raw</v>
      </c>
      <c r="E89" s="66" t="s">
        <v>2198</v>
      </c>
      <c r="F89" s="18" cm="1">
        <f t="array" ref="F89">SUMPRODUCT(1*('All Skus'!$C$2:$C$951=$E89),'All Skus'!$D$2:$D$951)</f>
        <v>9</v>
      </c>
      <c r="G89" s="12" t="str">
        <f>VLOOKUP(MID(E89,4,1),DATA!$F$2:$G$16,2,FALSE)</f>
        <v>20"</v>
      </c>
      <c r="H89" s="12" t="str">
        <f>VLOOKUP(MID(E89,5,3),DATA!$H$2:$I$16,2,FALSE)</f>
        <v>9.0"</v>
      </c>
      <c r="I89" s="12" t="str">
        <f t="shared" si="6"/>
        <v>50</v>
      </c>
      <c r="J89" s="12" t="str">
        <f>VLOOKUP(MID(E89,10,3),DATA!$J$2:$L$16,2,FALSE)</f>
        <v>5x130</v>
      </c>
      <c r="K89" s="12">
        <f>VLOOKUP(MID(E89,10,3),DATA!$J$2:$L$16,3,FALSE)</f>
        <v>71.599999999999994</v>
      </c>
      <c r="L89" s="68" t="str">
        <f>VLOOKUP(MID(E89,3,1),DATA!$D$2:$E$16,2,FALSE)</f>
        <v>High Offset</v>
      </c>
      <c r="M89" s="68"/>
      <c r="N89" s="9" t="s">
        <v>2275</v>
      </c>
      <c r="O89" s="60" t="str">
        <f>VLOOKUP(MID(P89,1,2),DATA!$B$2:$C$10,2,FALSE)</f>
        <v>FF11</v>
      </c>
      <c r="P89" s="66" t="s">
        <v>2203</v>
      </c>
      <c r="Q89" s="18" cm="1">
        <f t="array" ref="Q89">SUMPRODUCT(1*('All Skus'!$C$2:$C$951=$P89),'All Skus'!$D$2:$D$951)</f>
        <v>30</v>
      </c>
      <c r="R89" s="12" t="str">
        <f>VLOOKUP(MID(P89,4,1),DATA!$F$2:$G$16,2,FALSE)</f>
        <v>20"</v>
      </c>
      <c r="S89" s="12" t="str">
        <f>VLOOKUP(MID(P89,5,3),DATA!$H$2:$I$16,2,FALSE)</f>
        <v>11.0"</v>
      </c>
      <c r="T89" s="12" t="str">
        <f t="shared" si="7"/>
        <v>50</v>
      </c>
      <c r="U89" s="82" t="str">
        <f>VLOOKUP(MID(P89,10,3),DATA!$J$2:$L$16,2,FALSE)</f>
        <v>5x130</v>
      </c>
      <c r="V89" s="82">
        <f>VLOOKUP(MID(P89,10,3),DATA!$J$2:$L$16,3,FALSE)</f>
        <v>71.599999999999994</v>
      </c>
      <c r="W89" s="31" t="str">
        <f>VLOOKUP(MID(P89,3,1),DATA!$D$2:$E$16,2,FALSE)</f>
        <v>Medium Offset</v>
      </c>
      <c r="X89" s="31"/>
      <c r="Y89" s="83" t="s">
        <v>2276</v>
      </c>
      <c r="Z89" s="31"/>
      <c r="AA89" s="31"/>
      <c r="AB89" s="31"/>
      <c r="AC89" s="31"/>
    </row>
    <row r="90" spans="1:29" s="80" customFormat="1" x14ac:dyDescent="0.25">
      <c r="A90" s="68" t="s">
        <v>1925</v>
      </c>
      <c r="B90" s="68" t="s">
        <v>1838</v>
      </c>
      <c r="C90" s="59" t="str">
        <f>VLOOKUP(MID(E90,1,2),DATA!$B$2:$C$10,2,FALSE)</f>
        <v>FF01</v>
      </c>
      <c r="D90" s="68" t="str">
        <f>VLOOKUP(MID(E90,13,2),DATA!$M$2:$N$16,2,FALSE)</f>
        <v>Tarmac</v>
      </c>
      <c r="E90" s="66" t="s">
        <v>210</v>
      </c>
      <c r="F90" s="18" cm="1">
        <f t="array" ref="F90">SUMPRODUCT(1*('All Skus'!$C$2:$C$951=$E90),'All Skus'!$D$2:$D$951)</f>
        <v>34</v>
      </c>
      <c r="G90" s="12" t="str">
        <f>VLOOKUP(MID(E90,4,1),DATA!$F$2:$G$16,2,FALSE)</f>
        <v>19"</v>
      </c>
      <c r="H90" s="12" t="str">
        <f>VLOOKUP(MID(E90,5,3),DATA!$H$2:$I$16,2,FALSE)</f>
        <v>8.5"</v>
      </c>
      <c r="I90" s="12" t="str">
        <f t="shared" si="6"/>
        <v>50</v>
      </c>
      <c r="J90" s="12" t="str">
        <f>VLOOKUP(MID(E90,10,3),DATA!$J$2:$L$16,2,FALSE)</f>
        <v>5x130</v>
      </c>
      <c r="K90" s="12">
        <f>VLOOKUP(MID(E90,10,3),DATA!$J$2:$L$16,3,FALSE)</f>
        <v>71.599999999999994</v>
      </c>
      <c r="L90" s="68" t="str">
        <f>VLOOKUP(MID(E90,3,1),DATA!$D$2:$E$16,2,FALSE)</f>
        <v>High Offset</v>
      </c>
      <c r="M90" s="68">
        <v>22.2</v>
      </c>
      <c r="N90" s="9" t="s">
        <v>89</v>
      </c>
      <c r="O90" s="60" t="str">
        <f>VLOOKUP(MID(P90,1,2),DATA!$B$2:$C$10,2,FALSE)</f>
        <v>FF01</v>
      </c>
      <c r="P90" s="66" t="s">
        <v>224</v>
      </c>
      <c r="Q90" s="18" cm="1">
        <f t="array" ref="Q90">SUMPRODUCT(1*('All Skus'!$C$2:$C$951=$P90),'All Skus'!$D$2:$D$951)</f>
        <v>8</v>
      </c>
      <c r="R90" s="12" t="str">
        <f>VLOOKUP(MID(P90,4,1),DATA!$F$2:$G$16,2,FALSE)</f>
        <v>19"</v>
      </c>
      <c r="S90" s="12" t="str">
        <f>VLOOKUP(MID(P90,5,3),DATA!$H$2:$I$16,2,FALSE)</f>
        <v>10.0"</v>
      </c>
      <c r="T90" s="12" t="str">
        <f t="shared" si="7"/>
        <v>40</v>
      </c>
      <c r="U90" s="82" t="str">
        <f>VLOOKUP(MID(P90,10,3),DATA!$J$2:$L$16,2,FALSE)</f>
        <v>5x130</v>
      </c>
      <c r="V90" s="82">
        <f>VLOOKUP(MID(P90,10,3),DATA!$J$2:$L$16,3,FALSE)</f>
        <v>71.599999999999994</v>
      </c>
      <c r="W90" s="31" t="str">
        <f>VLOOKUP(MID(P90,3,1),DATA!$D$2:$E$16,2,FALSE)</f>
        <v>Medium Offset</v>
      </c>
      <c r="X90" s="31">
        <v>24</v>
      </c>
      <c r="Y90" s="83" t="s">
        <v>19</v>
      </c>
      <c r="Z90" s="31"/>
      <c r="AA90" s="31" t="s">
        <v>2055</v>
      </c>
      <c r="AB90" s="31" t="s">
        <v>5</v>
      </c>
      <c r="AC90" s="31" t="s">
        <v>2056</v>
      </c>
    </row>
    <row r="91" spans="1:29" x14ac:dyDescent="0.25">
      <c r="A91" s="68" t="s">
        <v>1925</v>
      </c>
      <c r="B91" s="68" t="s">
        <v>1838</v>
      </c>
      <c r="C91" s="59" t="str">
        <f>VLOOKUP(MID(E91,1,2),DATA!$B$2:$C$10,2,FALSE)</f>
        <v>FF01</v>
      </c>
      <c r="D91" s="68" t="str">
        <f>VLOOKUP(MID(E91,13,2),DATA!$M$2:$N$16,2,FALSE)</f>
        <v>Liquid Silver</v>
      </c>
      <c r="E91" s="66" t="s">
        <v>229</v>
      </c>
      <c r="F91" s="18" cm="1">
        <f t="array" ref="F91">SUMPRODUCT(1*('All Skus'!$C$2:$C$951=$E91),'All Skus'!$D$2:$D$951)</f>
        <v>2</v>
      </c>
      <c r="G91" s="12" t="str">
        <f>VLOOKUP(MID(E91,4,1),DATA!$F$2:$G$16,2,FALSE)</f>
        <v>20"</v>
      </c>
      <c r="H91" s="12" t="str">
        <f>VLOOKUP(MID(E91,5,3),DATA!$H$2:$I$16,2,FALSE)</f>
        <v>8.5"</v>
      </c>
      <c r="I91" s="12" t="str">
        <f t="shared" si="6"/>
        <v>50</v>
      </c>
      <c r="J91" s="12" t="str">
        <f>VLOOKUP(MID(E91,10,3),DATA!$J$2:$L$16,2,FALSE)</f>
        <v>5x130</v>
      </c>
      <c r="K91" s="12">
        <f>VLOOKUP(MID(E91,10,3),DATA!$J$2:$L$16,3,FALSE)</f>
        <v>71.599999999999994</v>
      </c>
      <c r="L91" s="68" t="str">
        <f>VLOOKUP(MID(E91,3,1),DATA!$D$2:$E$16,2,FALSE)</f>
        <v>High Offset</v>
      </c>
      <c r="M91" s="68">
        <v>23.8</v>
      </c>
      <c r="N91" s="9" t="s">
        <v>108</v>
      </c>
      <c r="O91" s="60" t="str">
        <f>VLOOKUP(MID(P91,1,2),DATA!$B$2:$C$10,2,FALSE)</f>
        <v>FF01</v>
      </c>
      <c r="P91" s="66" t="s">
        <v>238</v>
      </c>
      <c r="Q91" s="18" cm="1">
        <f t="array" ref="Q91">SUMPRODUCT(1*('All Skus'!$C$2:$C$951=$P91),'All Skus'!$D$2:$D$951)</f>
        <v>14</v>
      </c>
      <c r="R91" s="12" t="str">
        <f>VLOOKUP(MID(P91,4,1),DATA!$F$2:$G$16,2,FALSE)</f>
        <v>20"</v>
      </c>
      <c r="S91" s="12" t="str">
        <f>VLOOKUP(MID(P91,5,3),DATA!$H$2:$I$16,2,FALSE)</f>
        <v>10.0"</v>
      </c>
      <c r="T91" s="12" t="str">
        <f t="shared" si="7"/>
        <v>40</v>
      </c>
      <c r="U91" s="82" t="str">
        <f>VLOOKUP(MID(P91,10,3),DATA!$J$2:$L$16,2,FALSE)</f>
        <v>5x130</v>
      </c>
      <c r="V91" s="82">
        <f>VLOOKUP(MID(P91,10,3),DATA!$J$2:$L$16,3,FALSE)</f>
        <v>71.599999999999994</v>
      </c>
      <c r="W91" s="31" t="str">
        <f>VLOOKUP(MID(P91,3,1),DATA!$D$2:$E$16,2,FALSE)</f>
        <v>Medium Offset</v>
      </c>
      <c r="X91" s="31">
        <v>24.8</v>
      </c>
      <c r="Y91" s="83" t="s">
        <v>48</v>
      </c>
      <c r="Z91" s="31"/>
      <c r="AA91" s="31" t="s">
        <v>2055</v>
      </c>
      <c r="AB91" s="31" t="s">
        <v>5</v>
      </c>
      <c r="AC91" s="31" t="s">
        <v>2056</v>
      </c>
    </row>
    <row r="92" spans="1:29" s="80" customFormat="1" x14ac:dyDescent="0.25">
      <c r="A92" s="68" t="s">
        <v>1929</v>
      </c>
      <c r="B92" s="68" t="s">
        <v>139</v>
      </c>
      <c r="C92" s="59" t="str">
        <f>VLOOKUP(MID(E92,1,2),DATA!$B$2:$C$10,2,FALSE)</f>
        <v>FF01</v>
      </c>
      <c r="D92" s="68" t="str">
        <f>VLOOKUP(MID(E92,13,2),DATA!$M$2:$N$16,2,FALSE)</f>
        <v>Tarmac</v>
      </c>
      <c r="E92" s="66" t="s">
        <v>210</v>
      </c>
      <c r="F92" s="18" cm="1">
        <f t="array" ref="F92">SUMPRODUCT(1*('All Skus'!$C$2:$C$951=$E92),'All Skus'!$D$2:$D$951)</f>
        <v>34</v>
      </c>
      <c r="G92" s="12" t="str">
        <f>VLOOKUP(MID(E92,4,1),DATA!$F$2:$G$16,2,FALSE)</f>
        <v>19"</v>
      </c>
      <c r="H92" s="12" t="str">
        <f>VLOOKUP(MID(E92,5,3),DATA!$H$2:$I$16,2,FALSE)</f>
        <v>8.5"</v>
      </c>
      <c r="I92" s="12" t="str">
        <f t="shared" ref="I92:I109" si="8">MID(E92,8,2)</f>
        <v>50</v>
      </c>
      <c r="J92" s="12" t="str">
        <f>VLOOKUP(MID(E92,10,3),DATA!$J$2:$L$16,2,FALSE)</f>
        <v>5x130</v>
      </c>
      <c r="K92" s="12">
        <f>VLOOKUP(MID(E92,10,3),DATA!$J$2:$L$16,3,FALSE)</f>
        <v>71.599999999999994</v>
      </c>
      <c r="L92" s="68" t="str">
        <f>VLOOKUP(MID(E92,3,1),DATA!$D$2:$E$16,2,FALSE)</f>
        <v>High Offset</v>
      </c>
      <c r="M92" s="68">
        <v>22.2</v>
      </c>
      <c r="N92" s="9" t="s">
        <v>12</v>
      </c>
      <c r="O92" s="60" t="str">
        <f>VLOOKUP(MID(P92,1,2),DATA!$B$2:$C$10,2,FALSE)</f>
        <v>FF01</v>
      </c>
      <c r="P92" s="66" t="s">
        <v>224</v>
      </c>
      <c r="Q92" s="18" cm="1">
        <f t="array" ref="Q92">SUMPRODUCT(1*('All Skus'!$C$2:$C$951=$P92),'All Skus'!$D$2:$D$951)</f>
        <v>8</v>
      </c>
      <c r="R92" s="12" t="str">
        <f>VLOOKUP(MID(P92,4,1),DATA!$F$2:$G$16,2,FALSE)</f>
        <v>19"</v>
      </c>
      <c r="S92" s="12" t="str">
        <f>VLOOKUP(MID(P92,5,3),DATA!$H$2:$I$16,2,FALSE)</f>
        <v>10.0"</v>
      </c>
      <c r="T92" s="12" t="str">
        <f t="shared" ref="T92:T109" si="9">MID(P92,8,2)</f>
        <v>40</v>
      </c>
      <c r="U92" s="82" t="str">
        <f>VLOOKUP(MID(P92,10,3),DATA!$J$2:$L$16,2,FALSE)</f>
        <v>5x130</v>
      </c>
      <c r="V92" s="82">
        <f>VLOOKUP(MID(P92,10,3),DATA!$J$2:$L$16,3,FALSE)</f>
        <v>71.599999999999994</v>
      </c>
      <c r="W92" s="31" t="str">
        <f>VLOOKUP(MID(P92,3,1),DATA!$D$2:$E$16,2,FALSE)</f>
        <v>Medium Offset</v>
      </c>
      <c r="X92" s="31">
        <v>24</v>
      </c>
      <c r="Y92" s="83" t="s">
        <v>18</v>
      </c>
      <c r="Z92" s="31"/>
      <c r="AA92" s="31" t="s">
        <v>2055</v>
      </c>
      <c r="AB92" s="31" t="s">
        <v>5</v>
      </c>
      <c r="AC92" s="31" t="s">
        <v>2056</v>
      </c>
    </row>
    <row r="93" spans="1:29" s="80" customFormat="1" x14ac:dyDescent="0.25">
      <c r="A93" s="68" t="s">
        <v>1929</v>
      </c>
      <c r="B93" s="68" t="s">
        <v>139</v>
      </c>
      <c r="C93" s="59" t="str">
        <f>VLOOKUP(MID(E93,1,2),DATA!$B$2:$C$10,2,FALSE)</f>
        <v>FF01</v>
      </c>
      <c r="D93" s="68" t="str">
        <f>VLOOKUP(MID(E93,13,2),DATA!$M$2:$N$16,2,FALSE)</f>
        <v>Liquid Silver</v>
      </c>
      <c r="E93" s="66" t="s">
        <v>229</v>
      </c>
      <c r="F93" s="18" cm="1">
        <f t="array" ref="F93">SUMPRODUCT(1*('All Skus'!$C$2:$C$951=$E93),'All Skus'!$D$2:$D$951)</f>
        <v>2</v>
      </c>
      <c r="G93" s="12" t="str">
        <f>VLOOKUP(MID(E93,4,1),DATA!$F$2:$G$16,2,FALSE)</f>
        <v>20"</v>
      </c>
      <c r="H93" s="12" t="str">
        <f>VLOOKUP(MID(E93,5,3),DATA!$H$2:$I$16,2,FALSE)</f>
        <v>8.5"</v>
      </c>
      <c r="I93" s="12" t="str">
        <f t="shared" si="8"/>
        <v>50</v>
      </c>
      <c r="J93" s="12" t="str">
        <f>VLOOKUP(MID(E93,10,3),DATA!$J$2:$L$16,2,FALSE)</f>
        <v>5x130</v>
      </c>
      <c r="K93" s="12">
        <f>VLOOKUP(MID(E93,10,3),DATA!$J$2:$L$16,3,FALSE)</f>
        <v>71.599999999999994</v>
      </c>
      <c r="L93" s="68" t="str">
        <f>VLOOKUP(MID(E93,3,1),DATA!$D$2:$E$16,2,FALSE)</f>
        <v>High Offset</v>
      </c>
      <c r="M93" s="68">
        <v>23.8</v>
      </c>
      <c r="N93" s="9" t="s">
        <v>42</v>
      </c>
      <c r="O93" s="60" t="str">
        <f>VLOOKUP(MID(P93,1,2),DATA!$B$2:$C$10,2,FALSE)</f>
        <v>FF01</v>
      </c>
      <c r="P93" s="66" t="s">
        <v>238</v>
      </c>
      <c r="Q93" s="18" cm="1">
        <f t="array" ref="Q93">SUMPRODUCT(1*('All Skus'!$C$2:$C$951=$P93),'All Skus'!$D$2:$D$951)</f>
        <v>14</v>
      </c>
      <c r="R93" s="12" t="str">
        <f>VLOOKUP(MID(P93,4,1),DATA!$F$2:$G$16,2,FALSE)</f>
        <v>20"</v>
      </c>
      <c r="S93" s="12" t="str">
        <f>VLOOKUP(MID(P93,5,3),DATA!$H$2:$I$16,2,FALSE)</f>
        <v>10.0"</v>
      </c>
      <c r="T93" s="12" t="str">
        <f t="shared" si="9"/>
        <v>40</v>
      </c>
      <c r="U93" s="82" t="str">
        <f>VLOOKUP(MID(P93,10,3),DATA!$J$2:$L$16,2,FALSE)</f>
        <v>5x130</v>
      </c>
      <c r="V93" s="82">
        <f>VLOOKUP(MID(P93,10,3),DATA!$J$2:$L$16,3,FALSE)</f>
        <v>71.599999999999994</v>
      </c>
      <c r="W93" s="31" t="str">
        <f>VLOOKUP(MID(P93,3,1),DATA!$D$2:$E$16,2,FALSE)</f>
        <v>Medium Offset</v>
      </c>
      <c r="X93" s="31">
        <v>24.8</v>
      </c>
      <c r="Y93" s="83" t="s">
        <v>46</v>
      </c>
      <c r="Z93" s="31"/>
      <c r="AA93" s="31" t="s">
        <v>2055</v>
      </c>
      <c r="AB93" s="31" t="s">
        <v>5</v>
      </c>
      <c r="AC93" s="31" t="s">
        <v>2056</v>
      </c>
    </row>
    <row r="94" spans="1:29" s="80" customFormat="1" x14ac:dyDescent="0.25">
      <c r="A94" s="68" t="s">
        <v>2269</v>
      </c>
      <c r="B94" s="68" t="s">
        <v>1883</v>
      </c>
      <c r="C94" s="59" t="str">
        <f>VLOOKUP(MID(E94,1,2),DATA!$B$2:$C$10,2,FALSE)</f>
        <v>FF11</v>
      </c>
      <c r="D94" s="68" t="str">
        <f>VLOOKUP(MID(E94,13,2),DATA!$M$2:$N$16,2,FALSE)</f>
        <v>Raw</v>
      </c>
      <c r="E94" s="66" t="s">
        <v>2198</v>
      </c>
      <c r="F94" s="18" cm="1">
        <f t="array" ref="F94">SUMPRODUCT(1*('All Skus'!$C$2:$C$951=$E94),'All Skus'!$D$2:$D$951)</f>
        <v>9</v>
      </c>
      <c r="G94" s="12" t="str">
        <f>VLOOKUP(MID(E94,4,1),DATA!$F$2:$G$16,2,FALSE)</f>
        <v>20"</v>
      </c>
      <c r="H94" s="12" t="str">
        <f>VLOOKUP(MID(E94,5,3),DATA!$H$2:$I$16,2,FALSE)</f>
        <v>9.0"</v>
      </c>
      <c r="I94" s="12" t="str">
        <f t="shared" si="8"/>
        <v>50</v>
      </c>
      <c r="J94" s="12" t="str">
        <f>VLOOKUP(MID(E94,10,3),DATA!$J$2:$L$16,2,FALSE)</f>
        <v>5x130</v>
      </c>
      <c r="K94" s="12">
        <f>VLOOKUP(MID(E94,10,3),DATA!$J$2:$L$16,3,FALSE)</f>
        <v>71.599999999999994</v>
      </c>
      <c r="L94" s="68" t="str">
        <f>VLOOKUP(MID(E94,3,1),DATA!$D$2:$E$16,2,FALSE)</f>
        <v>High Offset</v>
      </c>
      <c r="M94" s="68"/>
      <c r="N94" s="9" t="s">
        <v>2275</v>
      </c>
      <c r="O94" s="60" t="str">
        <f>VLOOKUP(MID(P94,1,2),DATA!$B$2:$C$10,2,FALSE)</f>
        <v>FF11</v>
      </c>
      <c r="P94" s="66" t="s">
        <v>2203</v>
      </c>
      <c r="Q94" s="18" cm="1">
        <f t="array" ref="Q94">SUMPRODUCT(1*('All Skus'!$C$2:$C$951=$P94),'All Skus'!$D$2:$D$951)</f>
        <v>30</v>
      </c>
      <c r="R94" s="12" t="str">
        <f>VLOOKUP(MID(P94,4,1),DATA!$F$2:$G$16,2,FALSE)</f>
        <v>20"</v>
      </c>
      <c r="S94" s="12" t="str">
        <f>VLOOKUP(MID(P94,5,3),DATA!$H$2:$I$16,2,FALSE)</f>
        <v>11.0"</v>
      </c>
      <c r="T94" s="12" t="str">
        <f t="shared" si="9"/>
        <v>50</v>
      </c>
      <c r="U94" s="82" t="str">
        <f>VLOOKUP(MID(P94,10,3),DATA!$J$2:$L$16,2,FALSE)</f>
        <v>5x130</v>
      </c>
      <c r="V94" s="82">
        <f>VLOOKUP(MID(P94,10,3),DATA!$J$2:$L$16,3,FALSE)</f>
        <v>71.599999999999994</v>
      </c>
      <c r="W94" s="31" t="str">
        <f>VLOOKUP(MID(P94,3,1),DATA!$D$2:$E$16,2,FALSE)</f>
        <v>Medium Offset</v>
      </c>
      <c r="X94" s="31"/>
      <c r="Y94" s="83" t="s">
        <v>2276</v>
      </c>
      <c r="Z94" s="31"/>
      <c r="AA94" s="31"/>
      <c r="AB94" s="31"/>
      <c r="AC94" s="31"/>
    </row>
    <row r="95" spans="1:29" s="80" customFormat="1" x14ac:dyDescent="0.25">
      <c r="A95" s="68" t="s">
        <v>1926</v>
      </c>
      <c r="B95" s="68">
        <v>2016</v>
      </c>
      <c r="C95" s="59" t="str">
        <f>VLOOKUP(MID(E95,1,2),DATA!$B$2:$C$10,2,FALSE)</f>
        <v>FF01</v>
      </c>
      <c r="D95" s="68" t="str">
        <f>VLOOKUP(MID(E95,13,2),DATA!$M$2:$N$16,2,FALSE)</f>
        <v>Liquid Silver</v>
      </c>
      <c r="E95" s="66" t="s">
        <v>212</v>
      </c>
      <c r="F95" s="18" cm="1">
        <f t="array" ref="F95">SUMPRODUCT(1*('All Skus'!$C$2:$C$951=$E95),'All Skus'!$D$2:$D$951)</f>
        <v>7</v>
      </c>
      <c r="G95" s="12" t="str">
        <f>VLOOKUP(MID(E95,4,1),DATA!$F$2:$G$16,2,FALSE)</f>
        <v>19"</v>
      </c>
      <c r="H95" s="12" t="str">
        <f>VLOOKUP(MID(E95,5,3),DATA!$H$2:$I$16,2,FALSE)</f>
        <v>8.5"</v>
      </c>
      <c r="I95" s="12" t="str">
        <f t="shared" si="8"/>
        <v>50</v>
      </c>
      <c r="J95" s="12" t="str">
        <f>VLOOKUP(MID(E95,10,3),DATA!$J$2:$L$16,2,FALSE)</f>
        <v>5x130</v>
      </c>
      <c r="K95" s="12">
        <f>VLOOKUP(MID(E95,10,3),DATA!$J$2:$L$16,3,FALSE)</f>
        <v>71.599999999999994</v>
      </c>
      <c r="L95" s="68" t="str">
        <f>VLOOKUP(MID(E95,3,1),DATA!$D$2:$E$16,2,FALSE)</f>
        <v>High Offset</v>
      </c>
      <c r="M95" s="68">
        <v>22.2</v>
      </c>
      <c r="N95" s="9" t="s">
        <v>177</v>
      </c>
      <c r="O95" s="60" t="str">
        <f>VLOOKUP(MID(P95,1,2),DATA!$B$2:$C$10,2,FALSE)</f>
        <v>FF01</v>
      </c>
      <c r="P95" s="66" t="s">
        <v>213</v>
      </c>
      <c r="Q95" s="18" cm="1">
        <f t="array" ref="Q95">SUMPRODUCT(1*('All Skus'!$C$2:$C$951=$P95),'All Skus'!$D$2:$D$951)</f>
        <v>0</v>
      </c>
      <c r="R95" s="12" t="str">
        <f>VLOOKUP(MID(P95,4,1),DATA!$F$2:$G$16,2,FALSE)</f>
        <v>19"</v>
      </c>
      <c r="S95" s="12" t="str">
        <f>VLOOKUP(MID(P95,5,3),DATA!$H$2:$I$16,2,FALSE)</f>
        <v>11.0"</v>
      </c>
      <c r="T95" s="12" t="str">
        <f t="shared" si="9"/>
        <v>60</v>
      </c>
      <c r="U95" s="12" t="str">
        <f>VLOOKUP(MID(P95,10,3),DATA!$J$2:$L$16,2,FALSE)</f>
        <v>5x130</v>
      </c>
      <c r="V95" s="12">
        <f>VLOOKUP(MID(P95,10,3),DATA!$J$2:$L$16,3,FALSE)</f>
        <v>71.599999999999994</v>
      </c>
      <c r="W95" s="68" t="str">
        <f>VLOOKUP(MID(P95,3,1),DATA!$D$2:$E$16,2,FALSE)</f>
        <v>Medium Offset</v>
      </c>
      <c r="X95" s="68">
        <v>24.6</v>
      </c>
      <c r="Y95" s="9" t="s">
        <v>217</v>
      </c>
      <c r="Z95" s="68" t="s">
        <v>2039</v>
      </c>
      <c r="AA95" s="68" t="s">
        <v>2055</v>
      </c>
      <c r="AB95" s="68"/>
      <c r="AC95" s="68" t="s">
        <v>2056</v>
      </c>
    </row>
    <row r="96" spans="1:29" s="80" customFormat="1" x14ac:dyDescent="0.25">
      <c r="A96" s="68" t="s">
        <v>1926</v>
      </c>
      <c r="B96" s="68">
        <v>2016</v>
      </c>
      <c r="C96" s="59" t="str">
        <f>VLOOKUP(MID(E96,1,2),DATA!$B$2:$C$10,2,FALSE)</f>
        <v>FF01</v>
      </c>
      <c r="D96" s="68" t="str">
        <f>VLOOKUP(MID(E96,13,2),DATA!$M$2:$N$16,2,FALSE)</f>
        <v>Tarmac</v>
      </c>
      <c r="E96" s="66" t="s">
        <v>210</v>
      </c>
      <c r="F96" s="18" cm="1">
        <f t="array" ref="F96">SUMPRODUCT(1*('All Skus'!$C$2:$C$951=$E96),'All Skus'!$D$2:$D$951)</f>
        <v>34</v>
      </c>
      <c r="G96" s="12" t="str">
        <f>VLOOKUP(MID(E96,4,1),DATA!$F$2:$G$16,2,FALSE)</f>
        <v>19"</v>
      </c>
      <c r="H96" s="12" t="str">
        <f>VLOOKUP(MID(E96,5,3),DATA!$H$2:$I$16,2,FALSE)</f>
        <v>8.5"</v>
      </c>
      <c r="I96" s="12" t="str">
        <f t="shared" si="8"/>
        <v>50</v>
      </c>
      <c r="J96" s="12" t="str">
        <f>VLOOKUP(MID(E96,10,3),DATA!$J$2:$L$16,2,FALSE)</f>
        <v>5x130</v>
      </c>
      <c r="K96" s="12">
        <f>VLOOKUP(MID(E96,10,3),DATA!$J$2:$L$16,3,FALSE)</f>
        <v>71.599999999999994</v>
      </c>
      <c r="L96" s="68" t="str">
        <f>VLOOKUP(MID(E96,3,1),DATA!$D$2:$E$16,2,FALSE)</f>
        <v>High Offset</v>
      </c>
      <c r="M96" s="68">
        <v>22.2</v>
      </c>
      <c r="N96" s="9" t="s">
        <v>177</v>
      </c>
      <c r="O96" s="60" t="str">
        <f>VLOOKUP(MID(P96,1,2),DATA!$B$2:$C$10,2,FALSE)</f>
        <v>FF01</v>
      </c>
      <c r="P96" s="66" t="s">
        <v>211</v>
      </c>
      <c r="Q96" s="18" cm="1">
        <f t="array" ref="Q96">SUMPRODUCT(1*('All Skus'!$C$2:$C$951=$P96),'All Skus'!$D$2:$D$951)</f>
        <v>17</v>
      </c>
      <c r="R96" s="12" t="str">
        <f>VLOOKUP(MID(P96,4,1),DATA!$F$2:$G$16,2,FALSE)</f>
        <v>19"</v>
      </c>
      <c r="S96" s="12" t="str">
        <f>VLOOKUP(MID(P96,5,3),DATA!$H$2:$I$16,2,FALSE)</f>
        <v>11.0"</v>
      </c>
      <c r="T96" s="12" t="str">
        <f t="shared" si="9"/>
        <v>60</v>
      </c>
      <c r="U96" s="12" t="str">
        <f>VLOOKUP(MID(P96,10,3),DATA!$J$2:$L$16,2,FALSE)</f>
        <v>5x130</v>
      </c>
      <c r="V96" s="12">
        <f>VLOOKUP(MID(P96,10,3),DATA!$J$2:$L$16,3,FALSE)</f>
        <v>71.599999999999994</v>
      </c>
      <c r="W96" s="68" t="str">
        <f>VLOOKUP(MID(P96,3,1),DATA!$D$2:$E$16,2,FALSE)</f>
        <v>Medium Offset</v>
      </c>
      <c r="X96" s="68">
        <v>24.6</v>
      </c>
      <c r="Y96" s="9" t="s">
        <v>217</v>
      </c>
      <c r="Z96" s="68" t="s">
        <v>2039</v>
      </c>
      <c r="AA96" s="68" t="s">
        <v>2055</v>
      </c>
      <c r="AB96" s="68"/>
      <c r="AC96" s="68" t="s">
        <v>2056</v>
      </c>
    </row>
    <row r="97" spans="1:29" s="80" customFormat="1" x14ac:dyDescent="0.25">
      <c r="A97" s="68" t="s">
        <v>1926</v>
      </c>
      <c r="B97" s="68">
        <v>2016</v>
      </c>
      <c r="C97" s="59" t="str">
        <f>VLOOKUP(MID(E97,1,2),DATA!$B$2:$C$10,2,FALSE)</f>
        <v>FF01</v>
      </c>
      <c r="D97" s="68" t="str">
        <f>VLOOKUP(MID(E97,13,2),DATA!$M$2:$N$16,2,FALSE)</f>
        <v>Liquid Silver</v>
      </c>
      <c r="E97" s="66" t="s">
        <v>229</v>
      </c>
      <c r="F97" s="18" cm="1">
        <f t="array" ref="F97">SUMPRODUCT(1*('All Skus'!$C$2:$C$951=$E97),'All Skus'!$D$2:$D$951)</f>
        <v>2</v>
      </c>
      <c r="G97" s="12" t="str">
        <f>VLOOKUP(MID(E97,4,1),DATA!$F$2:$G$16,2,FALSE)</f>
        <v>20"</v>
      </c>
      <c r="H97" s="12" t="str">
        <f>VLOOKUP(MID(E97,5,3),DATA!$H$2:$I$16,2,FALSE)</f>
        <v>8.5"</v>
      </c>
      <c r="I97" s="12" t="str">
        <f t="shared" si="8"/>
        <v>50</v>
      </c>
      <c r="J97" s="12" t="str">
        <f>VLOOKUP(MID(E97,10,3),DATA!$J$2:$L$16,2,FALSE)</f>
        <v>5x130</v>
      </c>
      <c r="K97" s="12">
        <f>VLOOKUP(MID(E97,10,3),DATA!$J$2:$L$16,3,FALSE)</f>
        <v>71.599999999999994</v>
      </c>
      <c r="L97" s="68" t="str">
        <f>VLOOKUP(MID(E97,3,1),DATA!$D$2:$E$16,2,FALSE)</f>
        <v>High Offset</v>
      </c>
      <c r="M97" s="68">
        <v>23.8</v>
      </c>
      <c r="N97" s="9" t="s">
        <v>235</v>
      </c>
      <c r="O97" s="60" t="str">
        <f>VLOOKUP(MID(P97,1,2),DATA!$B$2:$C$10,2,FALSE)</f>
        <v>FF01</v>
      </c>
      <c r="P97" s="66" t="s">
        <v>230</v>
      </c>
      <c r="Q97" s="18" cm="1">
        <f t="array" ref="Q97">SUMPRODUCT(1*('All Skus'!$C$2:$C$951=$P97),'All Skus'!$D$2:$D$951)</f>
        <v>1</v>
      </c>
      <c r="R97" s="12" t="str">
        <f>VLOOKUP(MID(P97,4,1),DATA!$F$2:$G$16,2,FALSE)</f>
        <v>20"</v>
      </c>
      <c r="S97" s="12" t="str">
        <f>VLOOKUP(MID(P97,5,3),DATA!$H$2:$I$16,2,FALSE)</f>
        <v>11.0"</v>
      </c>
      <c r="T97" s="12" t="str">
        <f t="shared" si="9"/>
        <v>60</v>
      </c>
      <c r="U97" s="12" t="str">
        <f>VLOOKUP(MID(P97,10,3),DATA!$J$2:$L$16,2,FALSE)</f>
        <v>5x130</v>
      </c>
      <c r="V97" s="12">
        <f>VLOOKUP(MID(P97,10,3),DATA!$J$2:$L$16,3,FALSE)</f>
        <v>71.599999999999994</v>
      </c>
      <c r="W97" s="68" t="str">
        <f>VLOOKUP(MID(P97,3,1),DATA!$D$2:$E$16,2,FALSE)</f>
        <v>Medium Offset</v>
      </c>
      <c r="X97" s="68">
        <v>24.6</v>
      </c>
      <c r="Y97" s="9" t="s">
        <v>236</v>
      </c>
      <c r="Z97" s="68" t="s">
        <v>2039</v>
      </c>
      <c r="AA97" s="68" t="s">
        <v>2055</v>
      </c>
      <c r="AB97" s="68"/>
      <c r="AC97" s="68" t="s">
        <v>2056</v>
      </c>
    </row>
    <row r="98" spans="1:29" s="31" customFormat="1" x14ac:dyDescent="0.25">
      <c r="A98" s="68" t="s">
        <v>1926</v>
      </c>
      <c r="B98" s="68">
        <v>2016</v>
      </c>
      <c r="C98" s="59" t="str">
        <f>VLOOKUP(MID(E98,1,2),DATA!$B$2:$C$10,2,FALSE)</f>
        <v>FF01</v>
      </c>
      <c r="D98" s="68" t="str">
        <f>VLOOKUP(MID(E98,13,2),DATA!$M$2:$N$16,2,FALSE)</f>
        <v>Tarmac</v>
      </c>
      <c r="E98" s="66" t="s">
        <v>227</v>
      </c>
      <c r="F98" s="18" cm="1">
        <f t="array" ref="F98">SUMPRODUCT(1*('All Skus'!$C$2:$C$951=$E98),'All Skus'!$D$2:$D$951)</f>
        <v>32</v>
      </c>
      <c r="G98" s="12" t="str">
        <f>VLOOKUP(MID(E98,4,1),DATA!$F$2:$G$16,2,FALSE)</f>
        <v>20"</v>
      </c>
      <c r="H98" s="12" t="str">
        <f>VLOOKUP(MID(E98,5,3),DATA!$H$2:$I$16,2,FALSE)</f>
        <v>8.5"</v>
      </c>
      <c r="I98" s="12" t="str">
        <f t="shared" si="8"/>
        <v>50</v>
      </c>
      <c r="J98" s="12" t="str">
        <f>VLOOKUP(MID(E98,10,3),DATA!$J$2:$L$16,2,FALSE)</f>
        <v>5x130</v>
      </c>
      <c r="K98" s="12">
        <f>VLOOKUP(MID(E98,10,3),DATA!$J$2:$L$16,3,FALSE)</f>
        <v>71.599999999999994</v>
      </c>
      <c r="L98" s="68" t="str">
        <f>VLOOKUP(MID(E98,3,1),DATA!$D$2:$E$16,2,FALSE)</f>
        <v>High Offset</v>
      </c>
      <c r="M98" s="68">
        <v>23.8</v>
      </c>
      <c r="N98" s="9" t="s">
        <v>235</v>
      </c>
      <c r="O98" s="60" t="str">
        <f>VLOOKUP(MID(P98,1,2),DATA!$B$2:$C$10,2,FALSE)</f>
        <v>FF01</v>
      </c>
      <c r="P98" s="66" t="s">
        <v>2171</v>
      </c>
      <c r="Q98" s="18" cm="1">
        <f t="array" ref="Q98">SUMPRODUCT(1*('All Skus'!$C$2:$C$951=$P98),'All Skus'!$D$2:$D$951)</f>
        <v>0</v>
      </c>
      <c r="R98" s="12" t="str">
        <f>VLOOKUP(MID(P98,4,1),DATA!$F$2:$G$16,2,FALSE)</f>
        <v>20"</v>
      </c>
      <c r="S98" s="12" t="str">
        <f>VLOOKUP(MID(P98,5,3),DATA!$H$2:$I$16,2,FALSE)</f>
        <v>11.0"</v>
      </c>
      <c r="T98" s="12" t="str">
        <f t="shared" si="9"/>
        <v>60</v>
      </c>
      <c r="U98" s="12" t="str">
        <f>VLOOKUP(MID(P98,10,3),DATA!$J$2:$L$16,2,FALSE)</f>
        <v>5x130</v>
      </c>
      <c r="V98" s="12">
        <f>VLOOKUP(MID(P98,10,3),DATA!$J$2:$L$16,3,FALSE)</f>
        <v>71.599999999999994</v>
      </c>
      <c r="W98" s="68" t="str">
        <f>VLOOKUP(MID(P98,3,1),DATA!$D$2:$E$16,2,FALSE)</f>
        <v>Medium Offset</v>
      </c>
      <c r="X98" s="68">
        <v>24.6</v>
      </c>
      <c r="Y98" s="9" t="s">
        <v>236</v>
      </c>
      <c r="Z98" s="68" t="s">
        <v>2039</v>
      </c>
      <c r="AA98" s="68" t="s">
        <v>2055</v>
      </c>
      <c r="AB98" s="68"/>
      <c r="AC98" s="68" t="s">
        <v>2056</v>
      </c>
    </row>
    <row r="99" spans="1:29" s="31" customFormat="1" x14ac:dyDescent="0.25">
      <c r="A99" s="68" t="s">
        <v>1918</v>
      </c>
      <c r="B99" s="68" t="s">
        <v>1853</v>
      </c>
      <c r="C99" s="59" t="str">
        <f>VLOOKUP(MID(E99,1,2),DATA!$B$2:$C$10,2,FALSE)</f>
        <v>FF01</v>
      </c>
      <c r="D99" s="68" t="str">
        <f>VLOOKUP(MID(E99,13,2),DATA!$M$2:$N$16,2,FALSE)</f>
        <v>Liquid Silver</v>
      </c>
      <c r="E99" s="66" t="s">
        <v>160</v>
      </c>
      <c r="F99" s="18" cm="1">
        <f t="array" ref="F99">SUMPRODUCT(1*('All Skus'!$C$2:$C$951=$E99),'All Skus'!$D$2:$D$951)</f>
        <v>34</v>
      </c>
      <c r="G99" s="12" t="str">
        <f>VLOOKUP(MID(E99,4,1),DATA!$F$2:$G$16,2,FALSE)</f>
        <v>20"</v>
      </c>
      <c r="H99" s="12" t="str">
        <f>VLOOKUP(MID(E99,5,3),DATA!$H$2:$I$16,2,FALSE)</f>
        <v>9.0"</v>
      </c>
      <c r="I99" s="12" t="str">
        <f t="shared" si="8"/>
        <v>25</v>
      </c>
      <c r="J99" s="12" t="str">
        <f>VLOOKUP(MID(E99,10,3),DATA!$J$2:$L$16,2,FALSE)</f>
        <v>5x112</v>
      </c>
      <c r="K99" s="12">
        <f>VLOOKUP(MID(E99,10,3),DATA!$J$2:$L$16,3,FALSE)</f>
        <v>66.56</v>
      </c>
      <c r="L99" s="68" t="str">
        <f>VLOOKUP(MID(E99,3,1),DATA!$D$2:$E$16,2,FALSE)</f>
        <v>Medium Offset</v>
      </c>
      <c r="M99" s="68">
        <v>25.8</v>
      </c>
      <c r="N99" s="9" t="s">
        <v>126</v>
      </c>
      <c r="O99" s="60" t="str">
        <f>VLOOKUP(MID(P99,1,2),DATA!$B$2:$C$10,2,FALSE)</f>
        <v>FF01</v>
      </c>
      <c r="P99" s="66" t="s">
        <v>156</v>
      </c>
      <c r="Q99" s="18" cm="1">
        <f t="array" ref="Q99">SUMPRODUCT(1*('All Skus'!$C$2:$C$951=$P99),'All Skus'!$D$2:$D$951)</f>
        <v>26</v>
      </c>
      <c r="R99" s="12" t="str">
        <f>VLOOKUP(MID(P99,4,1),DATA!$F$2:$G$16,2,FALSE)</f>
        <v>20"</v>
      </c>
      <c r="S99" s="12" t="str">
        <f>VLOOKUP(MID(P99,5,3),DATA!$H$2:$I$16,2,FALSE)</f>
        <v>10.5"</v>
      </c>
      <c r="T99" s="12" t="str">
        <f t="shared" si="9"/>
        <v>35</v>
      </c>
      <c r="U99" s="12" t="str">
        <f>VLOOKUP(MID(P99,10,3),DATA!$J$2:$L$16,2,FALSE)</f>
        <v>5x112</v>
      </c>
      <c r="V99" s="12">
        <f>VLOOKUP(MID(P99,10,3),DATA!$J$2:$L$16,3,FALSE)</f>
        <v>66.56</v>
      </c>
      <c r="W99" s="68" t="str">
        <f>VLOOKUP(MID(P99,3,1),DATA!$D$2:$E$16,2,FALSE)</f>
        <v>Medium Offset</v>
      </c>
      <c r="X99" s="68">
        <v>28</v>
      </c>
      <c r="Y99" s="9" t="s">
        <v>127</v>
      </c>
      <c r="Z99" s="68" t="s">
        <v>2040</v>
      </c>
      <c r="AA99" s="68"/>
      <c r="AB99" s="68" t="s">
        <v>5</v>
      </c>
      <c r="AC99" s="31" t="s">
        <v>2058</v>
      </c>
    </row>
    <row r="100" spans="1:29" s="31" customFormat="1" x14ac:dyDescent="0.25">
      <c r="A100" s="68" t="s">
        <v>1918</v>
      </c>
      <c r="B100" s="68" t="s">
        <v>1853</v>
      </c>
      <c r="C100" s="59" t="str">
        <f>VLOOKUP(MID(E100,1,2),DATA!$B$2:$C$10,2,FALSE)</f>
        <v>FF01</v>
      </c>
      <c r="D100" s="68" t="str">
        <f>VLOOKUP(MID(E100,13,2),DATA!$M$2:$N$16,2,FALSE)</f>
        <v>Tarmac</v>
      </c>
      <c r="E100" s="66" t="s">
        <v>159</v>
      </c>
      <c r="F100" s="18" cm="1">
        <f t="array" ref="F100">SUMPRODUCT(1*('All Skus'!$C$2:$C$951=$E100),'All Skus'!$D$2:$D$951)</f>
        <v>0</v>
      </c>
      <c r="G100" s="12" t="str">
        <f>VLOOKUP(MID(E100,4,1),DATA!$F$2:$G$16,2,FALSE)</f>
        <v>20"</v>
      </c>
      <c r="H100" s="12" t="str">
        <f>VLOOKUP(MID(E100,5,3),DATA!$H$2:$I$16,2,FALSE)</f>
        <v>9.0"</v>
      </c>
      <c r="I100" s="12" t="str">
        <f t="shared" si="8"/>
        <v>25</v>
      </c>
      <c r="J100" s="12" t="str">
        <f>VLOOKUP(MID(E100,10,3),DATA!$J$2:$L$16,2,FALSE)</f>
        <v>5x112</v>
      </c>
      <c r="K100" s="12">
        <f>VLOOKUP(MID(E100,10,3),DATA!$J$2:$L$16,3,FALSE)</f>
        <v>66.56</v>
      </c>
      <c r="L100" s="68" t="str">
        <f>VLOOKUP(MID(E100,3,1),DATA!$D$2:$E$16,2,FALSE)</f>
        <v>Medium Offset</v>
      </c>
      <c r="M100" s="68">
        <v>25.8</v>
      </c>
      <c r="N100" s="9" t="s">
        <v>126</v>
      </c>
      <c r="O100" s="60" t="str">
        <f>VLOOKUP(MID(P100,1,2),DATA!$B$2:$C$10,2,FALSE)</f>
        <v>FF01</v>
      </c>
      <c r="P100" s="66" t="s">
        <v>155</v>
      </c>
      <c r="Q100" s="18" cm="1">
        <f t="array" ref="Q100">SUMPRODUCT(1*('All Skus'!$C$2:$C$951=$P100),'All Skus'!$D$2:$D$951)</f>
        <v>1</v>
      </c>
      <c r="R100" s="12" t="str">
        <f>VLOOKUP(MID(P100,4,1),DATA!$F$2:$G$16,2,FALSE)</f>
        <v>20"</v>
      </c>
      <c r="S100" s="12" t="str">
        <f>VLOOKUP(MID(P100,5,3),DATA!$H$2:$I$16,2,FALSE)</f>
        <v>10.5"</v>
      </c>
      <c r="T100" s="12" t="str">
        <f t="shared" si="9"/>
        <v>35</v>
      </c>
      <c r="U100" s="12" t="str">
        <f>VLOOKUP(MID(P100,10,3),DATA!$J$2:$L$16,2,FALSE)</f>
        <v>5x112</v>
      </c>
      <c r="V100" s="12">
        <f>VLOOKUP(MID(P100,10,3),DATA!$J$2:$L$16,3,FALSE)</f>
        <v>66.56</v>
      </c>
      <c r="W100" s="68" t="str">
        <f>VLOOKUP(MID(P100,3,1),DATA!$D$2:$E$16,2,FALSE)</f>
        <v>Medium Offset</v>
      </c>
      <c r="X100" s="68">
        <v>28</v>
      </c>
      <c r="Y100" s="9" t="s">
        <v>127</v>
      </c>
      <c r="Z100" s="68" t="s">
        <v>2040</v>
      </c>
      <c r="AA100" s="68" t="s">
        <v>2055</v>
      </c>
      <c r="AB100" s="68" t="s">
        <v>5</v>
      </c>
      <c r="AC100" s="31" t="s">
        <v>2058</v>
      </c>
    </row>
    <row r="101" spans="1:29" s="80" customFormat="1" x14ac:dyDescent="0.25">
      <c r="A101" s="68" t="s">
        <v>1918</v>
      </c>
      <c r="B101" s="68" t="s">
        <v>1853</v>
      </c>
      <c r="C101" s="59" t="str">
        <f>VLOOKUP(MID(E101,1,2),DATA!$B$2:$C$10,2,FALSE)</f>
        <v>FF04</v>
      </c>
      <c r="D101" s="68" t="str">
        <f>VLOOKUP(MID(E101,13,2),DATA!$M$2:$N$16,2,FALSE)</f>
        <v>Liquid Metal</v>
      </c>
      <c r="E101" s="66" t="s">
        <v>304</v>
      </c>
      <c r="F101" s="18" cm="1">
        <f t="array" ref="F101">SUMPRODUCT(1*('All Skus'!$C$2:$C$951=$E101),'All Skus'!$D$2:$D$951)</f>
        <v>9</v>
      </c>
      <c r="G101" s="12" t="str">
        <f>VLOOKUP(MID(E101,4,1),DATA!$F$2:$G$16,2,FALSE)</f>
        <v>20"</v>
      </c>
      <c r="H101" s="12" t="str">
        <f>VLOOKUP(MID(E101,5,3),DATA!$H$2:$I$16,2,FALSE)</f>
        <v>9.0"</v>
      </c>
      <c r="I101" s="12" t="str">
        <f t="shared" si="8"/>
        <v>25</v>
      </c>
      <c r="J101" s="12" t="str">
        <f>VLOOKUP(MID(E101,10,3),DATA!$J$2:$L$16,2,FALSE)</f>
        <v>5x112</v>
      </c>
      <c r="K101" s="12">
        <f>VLOOKUP(MID(E101,10,3),DATA!$J$2:$L$16,3,FALSE)</f>
        <v>66.56</v>
      </c>
      <c r="L101" s="68" t="str">
        <f>VLOOKUP(MID(E101,3,1),DATA!$D$2:$E$16,2,FALSE)</f>
        <v>Medium Offset</v>
      </c>
      <c r="M101" s="68">
        <v>24.8</v>
      </c>
      <c r="N101" s="9" t="s">
        <v>126</v>
      </c>
      <c r="O101" s="60" t="str">
        <f>VLOOKUP(MID(P101,1,2),DATA!$B$2:$C$10,2,FALSE)</f>
        <v>FF04</v>
      </c>
      <c r="P101" s="66" t="s">
        <v>302</v>
      </c>
      <c r="Q101" s="18" cm="1">
        <f t="array" ref="Q101">SUMPRODUCT(1*('All Skus'!$C$2:$C$951=$P101),'All Skus'!$D$2:$D$951)</f>
        <v>1</v>
      </c>
      <c r="R101" s="12" t="str">
        <f>VLOOKUP(MID(P101,4,1),DATA!$F$2:$G$16,2,FALSE)</f>
        <v>20"</v>
      </c>
      <c r="S101" s="12" t="str">
        <f>VLOOKUP(MID(P101,5,3),DATA!$H$2:$I$16,2,FALSE)</f>
        <v>10.5"</v>
      </c>
      <c r="T101" s="12" t="str">
        <f t="shared" si="9"/>
        <v>35</v>
      </c>
      <c r="U101" s="12" t="str">
        <f>VLOOKUP(MID(P101,10,3),DATA!$J$2:$L$16,2,FALSE)</f>
        <v>5x112</v>
      </c>
      <c r="V101" s="12">
        <f>VLOOKUP(MID(P101,10,3),DATA!$J$2:$L$16,3,FALSE)</f>
        <v>66.56</v>
      </c>
      <c r="W101" s="68" t="str">
        <f>VLOOKUP(MID(P101,3,1),DATA!$D$2:$E$16,2,FALSE)</f>
        <v>Medium Offset</v>
      </c>
      <c r="X101" s="68">
        <v>26.2</v>
      </c>
      <c r="Y101" s="9" t="s">
        <v>127</v>
      </c>
      <c r="Z101" s="68" t="s">
        <v>2054</v>
      </c>
      <c r="AA101" s="68"/>
      <c r="AB101" s="68" t="s">
        <v>5</v>
      </c>
      <c r="AC101" s="31" t="s">
        <v>2058</v>
      </c>
    </row>
    <row r="102" spans="1:29" x14ac:dyDescent="0.25">
      <c r="A102" s="68" t="s">
        <v>1918</v>
      </c>
      <c r="B102" s="8" t="s">
        <v>1853</v>
      </c>
      <c r="C102" s="59" t="str">
        <f>VLOOKUP(MID(E102,1,2),DATA!$B$2:$C$10,2,FALSE)</f>
        <v>FF04</v>
      </c>
      <c r="D102" s="68" t="str">
        <f>VLOOKUP(MID(E102,13,2),DATA!$M$2:$N$16,2,FALSE)</f>
        <v>Tarmac</v>
      </c>
      <c r="E102" s="66" t="s">
        <v>303</v>
      </c>
      <c r="F102" s="18" cm="1">
        <f t="array" ref="F102">SUMPRODUCT(1*('All Skus'!$C$2:$C$951=$E102),'All Skus'!$D$2:$D$951)</f>
        <v>7</v>
      </c>
      <c r="G102" s="12" t="str">
        <f>VLOOKUP(MID(E102,4,1),DATA!$F$2:$G$16,2,FALSE)</f>
        <v>20"</v>
      </c>
      <c r="H102" s="12" t="str">
        <f>VLOOKUP(MID(E102,5,3),DATA!$H$2:$I$16,2,FALSE)</f>
        <v>9.0"</v>
      </c>
      <c r="I102" s="12" t="str">
        <f t="shared" si="8"/>
        <v>25</v>
      </c>
      <c r="J102" s="12" t="str">
        <f>VLOOKUP(MID(E102,10,3),DATA!$J$2:$L$16,2,FALSE)</f>
        <v>5x112</v>
      </c>
      <c r="K102" s="12">
        <f>VLOOKUP(MID(E102,10,3),DATA!$J$2:$L$16,3,FALSE)</f>
        <v>66.56</v>
      </c>
      <c r="L102" s="68" t="str">
        <f>VLOOKUP(MID(E102,3,1),DATA!$D$2:$E$16,2,FALSE)</f>
        <v>Medium Offset</v>
      </c>
      <c r="M102" s="8">
        <v>24.8</v>
      </c>
      <c r="N102" s="9" t="s">
        <v>126</v>
      </c>
      <c r="O102" s="60" t="str">
        <f>VLOOKUP(MID(P102,1,2),DATA!$B$2:$C$10,2,FALSE)</f>
        <v>FF04</v>
      </c>
      <c r="P102" s="66" t="s">
        <v>301</v>
      </c>
      <c r="Q102" s="18" cm="1">
        <f t="array" ref="Q102">SUMPRODUCT(1*('All Skus'!$C$2:$C$951=$P102),'All Skus'!$D$2:$D$951)</f>
        <v>28</v>
      </c>
      <c r="R102" s="12" t="str">
        <f>VLOOKUP(MID(P102,4,1),DATA!$F$2:$G$16,2,FALSE)</f>
        <v>20"</v>
      </c>
      <c r="S102" s="12" t="str">
        <f>VLOOKUP(MID(P102,5,3),DATA!$H$2:$I$16,2,FALSE)</f>
        <v>10.5"</v>
      </c>
      <c r="T102" s="12" t="str">
        <f t="shared" si="9"/>
        <v>35</v>
      </c>
      <c r="U102" s="12" t="str">
        <f>VLOOKUP(MID(P102,10,3),DATA!$J$2:$L$16,2,FALSE)</f>
        <v>5x112</v>
      </c>
      <c r="V102" s="12">
        <f>VLOOKUP(MID(P102,10,3),DATA!$J$2:$L$16,3,FALSE)</f>
        <v>66.56</v>
      </c>
      <c r="W102" s="68" t="str">
        <f>VLOOKUP(MID(P102,3,1),DATA!$D$2:$E$16,2,FALSE)</f>
        <v>Medium Offset</v>
      </c>
      <c r="X102" s="68">
        <v>26.2</v>
      </c>
      <c r="Y102" s="9" t="s">
        <v>127</v>
      </c>
      <c r="Z102" s="68" t="s">
        <v>2054</v>
      </c>
      <c r="AA102" s="68" t="s">
        <v>2</v>
      </c>
      <c r="AB102" s="68" t="s">
        <v>5</v>
      </c>
      <c r="AC102" s="31" t="s">
        <v>2058</v>
      </c>
    </row>
    <row r="103" spans="1:29" x14ac:dyDescent="0.25">
      <c r="A103" s="68" t="s">
        <v>1918</v>
      </c>
      <c r="B103" s="68" t="s">
        <v>1853</v>
      </c>
      <c r="C103" s="59" t="str">
        <f>VLOOKUP(MID(E103,1,2),DATA!$B$2:$C$10,2,FALSE)</f>
        <v>FF10</v>
      </c>
      <c r="D103" s="68" t="str">
        <f>VLOOKUP(MID(E103,13,2),DATA!$M$2:$N$16,2,FALSE)</f>
        <v>Liquid Metal</v>
      </c>
      <c r="E103" s="66" t="s">
        <v>29</v>
      </c>
      <c r="F103" s="18" cm="1">
        <f t="array" ref="F103">SUMPRODUCT(1*('All Skus'!$C$2:$C$951=$E103),'All Skus'!$D$2:$D$951)</f>
        <v>8</v>
      </c>
      <c r="G103" s="12" t="str">
        <f>VLOOKUP(MID(E103,4,1),DATA!$F$2:$G$16,2,FALSE)</f>
        <v>20"</v>
      </c>
      <c r="H103" s="12" t="str">
        <f>VLOOKUP(MID(E103,5,3),DATA!$H$2:$I$16,2,FALSE)</f>
        <v>9.0"</v>
      </c>
      <c r="I103" s="12" t="str">
        <f t="shared" si="8"/>
        <v>25</v>
      </c>
      <c r="J103" s="12" t="str">
        <f>VLOOKUP(MID(E103,10,3),DATA!$J$2:$L$16,2,FALSE)</f>
        <v>5x112</v>
      </c>
      <c r="K103" s="12">
        <f>VLOOKUP(MID(E103,10,3),DATA!$J$2:$L$16,3,FALSE)</f>
        <v>66.56</v>
      </c>
      <c r="L103" s="68" t="str">
        <f>VLOOKUP(MID(E103,3,1),DATA!$D$2:$E$16,2,FALSE)</f>
        <v>Medium Offset</v>
      </c>
      <c r="N103" s="9" t="s">
        <v>126</v>
      </c>
      <c r="O103" s="60" t="str">
        <f>VLOOKUP(MID(P103,1,2),DATA!$B$2:$C$10,2,FALSE)</f>
        <v>FF10</v>
      </c>
      <c r="P103" s="66" t="s">
        <v>32</v>
      </c>
      <c r="Q103" s="18" cm="1">
        <f t="array" ref="Q103">SUMPRODUCT(1*('All Skus'!$C$2:$C$951=$P103),'All Skus'!$D$2:$D$951)</f>
        <v>10</v>
      </c>
      <c r="R103" s="12" t="str">
        <f>VLOOKUP(MID(P103,4,1),DATA!$F$2:$G$16,2,FALSE)</f>
        <v>20"</v>
      </c>
      <c r="S103" s="12" t="str">
        <f>VLOOKUP(MID(P103,5,3),DATA!$H$2:$I$16,2,FALSE)</f>
        <v>10.5"</v>
      </c>
      <c r="T103" s="12" t="str">
        <f t="shared" si="9"/>
        <v>35</v>
      </c>
      <c r="U103" s="12" t="str">
        <f>VLOOKUP(MID(P103,10,3),DATA!$J$2:$L$16,2,FALSE)</f>
        <v>5x112</v>
      </c>
      <c r="V103" s="12">
        <f>VLOOKUP(MID(P103,10,3),DATA!$J$2:$L$16,3,FALSE)</f>
        <v>66.56</v>
      </c>
      <c r="W103" s="68" t="str">
        <f>VLOOKUP(MID(P103,3,1),DATA!$D$2:$E$16,2,FALSE)</f>
        <v>Medium Offset</v>
      </c>
      <c r="Y103" s="9" t="s">
        <v>127</v>
      </c>
      <c r="Z103" s="8" t="s">
        <v>2165</v>
      </c>
      <c r="AB103" s="8" t="s">
        <v>5</v>
      </c>
      <c r="AC103" s="31" t="s">
        <v>2058</v>
      </c>
    </row>
    <row r="104" spans="1:29" x14ac:dyDescent="0.25">
      <c r="A104" s="68" t="s">
        <v>1918</v>
      </c>
      <c r="B104" s="68" t="s">
        <v>1853</v>
      </c>
      <c r="C104" s="59" t="str">
        <f>VLOOKUP(MID(E104,1,2),DATA!$B$2:$C$10,2,FALSE)</f>
        <v>FF10</v>
      </c>
      <c r="D104" s="68" t="str">
        <f>VLOOKUP(MID(E104,13,2),DATA!$M$2:$N$16,2,FALSE)</f>
        <v>Tarmac</v>
      </c>
      <c r="E104" s="66" t="s">
        <v>28</v>
      </c>
      <c r="F104" s="18" cm="1">
        <f t="array" ref="F104">SUMPRODUCT(1*('All Skus'!$C$2:$C$951=$E104),'All Skus'!$D$2:$D$951)</f>
        <v>24</v>
      </c>
      <c r="G104" s="12" t="str">
        <f>VLOOKUP(MID(E104,4,1),DATA!$F$2:$G$16,2,FALSE)</f>
        <v>20"</v>
      </c>
      <c r="H104" s="12" t="str">
        <f>VLOOKUP(MID(E104,5,3),DATA!$H$2:$I$16,2,FALSE)</f>
        <v>9.0"</v>
      </c>
      <c r="I104" s="12" t="str">
        <f t="shared" si="8"/>
        <v>25</v>
      </c>
      <c r="J104" s="12" t="str">
        <f>VLOOKUP(MID(E104,10,3),DATA!$J$2:$L$16,2,FALSE)</f>
        <v>5x112</v>
      </c>
      <c r="K104" s="12">
        <f>VLOOKUP(MID(E104,10,3),DATA!$J$2:$L$16,3,FALSE)</f>
        <v>66.56</v>
      </c>
      <c r="L104" s="68" t="str">
        <f>VLOOKUP(MID(E104,3,1),DATA!$D$2:$E$16,2,FALSE)</f>
        <v>Medium Offset</v>
      </c>
      <c r="N104" s="9" t="s">
        <v>126</v>
      </c>
      <c r="O104" s="60" t="str">
        <f>VLOOKUP(MID(P104,1,2),DATA!$B$2:$C$10,2,FALSE)</f>
        <v>FF10</v>
      </c>
      <c r="P104" s="66" t="s">
        <v>31</v>
      </c>
      <c r="Q104" s="18" cm="1">
        <f t="array" ref="Q104">SUMPRODUCT(1*('All Skus'!$C$2:$C$951=$P104),'All Skus'!$D$2:$D$951)</f>
        <v>68</v>
      </c>
      <c r="R104" s="12" t="str">
        <f>VLOOKUP(MID(P104,4,1),DATA!$F$2:$G$16,2,FALSE)</f>
        <v>20"</v>
      </c>
      <c r="S104" s="12" t="str">
        <f>VLOOKUP(MID(P104,5,3),DATA!$H$2:$I$16,2,FALSE)</f>
        <v>10.5"</v>
      </c>
      <c r="T104" s="12" t="str">
        <f t="shared" si="9"/>
        <v>35</v>
      </c>
      <c r="U104" s="12" t="str">
        <f>VLOOKUP(MID(P104,10,3),DATA!$J$2:$L$16,2,FALSE)</f>
        <v>5x112</v>
      </c>
      <c r="V104" s="12">
        <f>VLOOKUP(MID(P104,10,3),DATA!$J$2:$L$16,3,FALSE)</f>
        <v>66.56</v>
      </c>
      <c r="W104" s="68" t="str">
        <f>VLOOKUP(MID(P104,3,1),DATA!$D$2:$E$16,2,FALSE)</f>
        <v>Medium Offset</v>
      </c>
      <c r="X104" s="68"/>
      <c r="Y104" s="9" t="s">
        <v>127</v>
      </c>
      <c r="Z104" s="68" t="s">
        <v>2165</v>
      </c>
      <c r="AA104" s="68"/>
      <c r="AB104" s="68" t="s">
        <v>5</v>
      </c>
      <c r="AC104" s="31" t="s">
        <v>2058</v>
      </c>
    </row>
    <row r="105" spans="1:29" x14ac:dyDescent="0.25">
      <c r="A105" s="68" t="s">
        <v>1918</v>
      </c>
      <c r="B105" s="68" t="s">
        <v>1853</v>
      </c>
      <c r="C105" s="59" t="str">
        <f>VLOOKUP(MID(E105,1,2),DATA!$B$2:$C$10,2,FALSE)</f>
        <v>FF11</v>
      </c>
      <c r="D105" s="68" t="str">
        <f>VLOOKUP(MID(E105,13,2),DATA!$M$2:$N$16,2,FALSE)</f>
        <v>Liquid Metal</v>
      </c>
      <c r="E105" s="66" t="s">
        <v>379</v>
      </c>
      <c r="F105" s="18" cm="1">
        <f t="array" ref="F105">SUMPRODUCT(1*('All Skus'!$C$2:$C$951=$E105),'All Skus'!$D$2:$D$951)</f>
        <v>5</v>
      </c>
      <c r="G105" s="12" t="str">
        <f>VLOOKUP(MID(E105,4,1),DATA!$F$2:$G$16,2,FALSE)</f>
        <v>20"</v>
      </c>
      <c r="H105" s="12" t="str">
        <f>VLOOKUP(MID(E105,5,3),DATA!$H$2:$I$16,2,FALSE)</f>
        <v>9.0"</v>
      </c>
      <c r="I105" s="12" t="str">
        <f t="shared" si="8"/>
        <v>25</v>
      </c>
      <c r="J105" s="12" t="str">
        <f>VLOOKUP(MID(E105,10,3),DATA!$J$2:$L$16,2,FALSE)</f>
        <v>5x112</v>
      </c>
      <c r="K105" s="12">
        <f>VLOOKUP(MID(E105,10,3),DATA!$J$2:$L$16,3,FALSE)</f>
        <v>66.56</v>
      </c>
      <c r="L105" s="68" t="str">
        <f>VLOOKUP(MID(E105,3,1),DATA!$D$2:$E$16,2,FALSE)</f>
        <v>Medium Offset</v>
      </c>
      <c r="N105" s="9" t="s">
        <v>126</v>
      </c>
      <c r="O105" s="60" t="str">
        <f>VLOOKUP(MID(P105,1,2),DATA!$B$2:$C$10,2,FALSE)</f>
        <v>FF11</v>
      </c>
      <c r="P105" s="66" t="s">
        <v>381</v>
      </c>
      <c r="Q105" s="18" cm="1">
        <f t="array" ref="Q105">SUMPRODUCT(1*('All Skus'!$C$2:$C$951=$P105),'All Skus'!$D$2:$D$951)</f>
        <v>13</v>
      </c>
      <c r="R105" s="12" t="str">
        <f>VLOOKUP(MID(P105,4,1),DATA!$F$2:$G$16,2,FALSE)</f>
        <v>20"</v>
      </c>
      <c r="S105" s="12" t="str">
        <f>VLOOKUP(MID(P105,5,3),DATA!$H$2:$I$16,2,FALSE)</f>
        <v>10.5"</v>
      </c>
      <c r="T105" s="12" t="str">
        <f t="shared" si="9"/>
        <v>35</v>
      </c>
      <c r="U105" s="12" t="str">
        <f>VLOOKUP(MID(P105,10,3),DATA!$J$2:$L$16,2,FALSE)</f>
        <v>5x112</v>
      </c>
      <c r="V105" s="12">
        <f>VLOOKUP(MID(P105,10,3),DATA!$J$2:$L$16,3,FALSE)</f>
        <v>66.56</v>
      </c>
      <c r="W105" s="68" t="str">
        <f>VLOOKUP(MID(P105,3,1),DATA!$D$2:$E$16,2,FALSE)</f>
        <v>Medium Offset</v>
      </c>
      <c r="X105" s="68"/>
      <c r="Y105" s="9" t="s">
        <v>127</v>
      </c>
      <c r="Z105" s="68" t="s">
        <v>2165</v>
      </c>
      <c r="AA105" s="68"/>
      <c r="AB105" s="68" t="s">
        <v>5</v>
      </c>
      <c r="AC105" s="31" t="s">
        <v>2058</v>
      </c>
    </row>
    <row r="106" spans="1:29" x14ac:dyDescent="0.25">
      <c r="A106" s="68" t="s">
        <v>1918</v>
      </c>
      <c r="B106" s="68" t="s">
        <v>1853</v>
      </c>
      <c r="C106" s="59" t="str">
        <f>VLOOKUP(MID(E106,1,2),DATA!$B$2:$C$10,2,FALSE)</f>
        <v>FF11</v>
      </c>
      <c r="D106" s="68" t="str">
        <f>VLOOKUP(MID(E106,13,2),DATA!$M$2:$N$16,2,FALSE)</f>
        <v>Tarmac</v>
      </c>
      <c r="E106" s="66" t="s">
        <v>378</v>
      </c>
      <c r="F106" s="18" cm="1">
        <f t="array" ref="F106">SUMPRODUCT(1*('All Skus'!$C$2:$C$951=$E106),'All Skus'!$D$2:$D$951)</f>
        <v>22</v>
      </c>
      <c r="G106" s="12" t="str">
        <f>VLOOKUP(MID(E106,4,1),DATA!$F$2:$G$16,2,FALSE)</f>
        <v>20"</v>
      </c>
      <c r="H106" s="12" t="str">
        <f>VLOOKUP(MID(E106,5,3),DATA!$H$2:$I$16,2,FALSE)</f>
        <v>9.0"</v>
      </c>
      <c r="I106" s="12" t="str">
        <f t="shared" si="8"/>
        <v>25</v>
      </c>
      <c r="J106" s="12" t="str">
        <f>VLOOKUP(MID(E106,10,3),DATA!$J$2:$L$16,2,FALSE)</f>
        <v>5x112</v>
      </c>
      <c r="K106" s="12">
        <f>VLOOKUP(MID(E106,10,3),DATA!$J$2:$L$16,3,FALSE)</f>
        <v>66.56</v>
      </c>
      <c r="L106" s="68" t="str">
        <f>VLOOKUP(MID(E106,3,1),DATA!$D$2:$E$16,2,FALSE)</f>
        <v>Medium Offset</v>
      </c>
      <c r="N106" s="9" t="s">
        <v>126</v>
      </c>
      <c r="O106" s="60" t="str">
        <f>VLOOKUP(MID(P106,1,2),DATA!$B$2:$C$10,2,FALSE)</f>
        <v>FF11</v>
      </c>
      <c r="P106" s="66" t="s">
        <v>380</v>
      </c>
      <c r="Q106" s="18" cm="1">
        <f t="array" ref="Q106">SUMPRODUCT(1*('All Skus'!$C$2:$C$951=$P106),'All Skus'!$D$2:$D$951)</f>
        <v>23</v>
      </c>
      <c r="R106" s="12" t="str">
        <f>VLOOKUP(MID(P106,4,1),DATA!$F$2:$G$16,2,FALSE)</f>
        <v>20"</v>
      </c>
      <c r="S106" s="12" t="str">
        <f>VLOOKUP(MID(P106,5,3),DATA!$H$2:$I$16,2,FALSE)</f>
        <v>10.5"</v>
      </c>
      <c r="T106" s="12" t="str">
        <f t="shared" si="9"/>
        <v>35</v>
      </c>
      <c r="U106" s="12" t="str">
        <f>VLOOKUP(MID(P106,10,3),DATA!$J$2:$L$16,2,FALSE)</f>
        <v>5x112</v>
      </c>
      <c r="V106" s="12">
        <f>VLOOKUP(MID(P106,10,3),DATA!$J$2:$L$16,3,FALSE)</f>
        <v>66.56</v>
      </c>
      <c r="W106" s="68" t="str">
        <f>VLOOKUP(MID(P106,3,1),DATA!$D$2:$E$16,2,FALSE)</f>
        <v>Medium Offset</v>
      </c>
      <c r="X106" s="68"/>
      <c r="Y106" s="9" t="s">
        <v>127</v>
      </c>
      <c r="Z106" s="68" t="s">
        <v>2165</v>
      </c>
      <c r="AA106" s="68"/>
      <c r="AB106" s="68" t="s">
        <v>5</v>
      </c>
      <c r="AC106" s="31" t="s">
        <v>2058</v>
      </c>
    </row>
    <row r="107" spans="1:29" x14ac:dyDescent="0.25">
      <c r="A107" s="68" t="s">
        <v>1918</v>
      </c>
      <c r="B107" s="68" t="s">
        <v>1853</v>
      </c>
      <c r="C107" s="59" t="str">
        <f>VLOOKUP(MID(E107,1,2),DATA!$B$2:$C$10,2,FALSE)</f>
        <v>FF11</v>
      </c>
      <c r="D107" s="68" t="str">
        <f>VLOOKUP(MID(E107,13,2),DATA!$M$2:$N$16,2,FALSE)</f>
        <v>Liquid Metal</v>
      </c>
      <c r="E107" s="66" t="s">
        <v>390</v>
      </c>
      <c r="F107" s="18" cm="1">
        <f t="array" ref="F107">SUMPRODUCT(1*('All Skus'!$C$2:$C$951=$E107),'All Skus'!$D$2:$D$951)</f>
        <v>-2</v>
      </c>
      <c r="G107" s="12" t="str">
        <f>VLOOKUP(MID(E107,4,1),DATA!$F$2:$G$16,2,FALSE)</f>
        <v>21"</v>
      </c>
      <c r="H107" s="12" t="str">
        <f>VLOOKUP(MID(E107,5,3),DATA!$H$2:$I$16,2,FALSE)</f>
        <v>9.5"</v>
      </c>
      <c r="I107" s="12" t="str">
        <f t="shared" si="8"/>
        <v>30</v>
      </c>
      <c r="J107" s="12" t="str">
        <f>VLOOKUP(MID(E107,10,3),DATA!$J$2:$L$16,2,FALSE)</f>
        <v>5x112</v>
      </c>
      <c r="K107" s="12">
        <f>VLOOKUP(MID(E107,10,3),DATA!$J$2:$L$16,3,FALSE)</f>
        <v>66.56</v>
      </c>
      <c r="L107" s="68" t="str">
        <f>VLOOKUP(MID(E107,3,1),DATA!$D$2:$E$16,2,FALSE)</f>
        <v>Medium Offset</v>
      </c>
      <c r="N107" s="9" t="s">
        <v>128</v>
      </c>
      <c r="O107" s="60" t="str">
        <f>VLOOKUP(MID(P107,1,2),DATA!$B$2:$C$10,2,FALSE)</f>
        <v>FF11</v>
      </c>
      <c r="P107" s="66" t="s">
        <v>533</v>
      </c>
      <c r="Q107" s="18" cm="1">
        <f t="array" ref="Q107">SUMPRODUCT(1*('All Skus'!$C$2:$C$951=$P107),'All Skus'!$D$2:$D$951)</f>
        <v>0</v>
      </c>
      <c r="R107" s="82" t="str">
        <f>VLOOKUP(MID(P107,4,1),DATA!$F$2:$G$16,2,FALSE)</f>
        <v>21"</v>
      </c>
      <c r="S107" s="82" t="str">
        <f>VLOOKUP(MID(P107,5,3),DATA!$H$2:$I$16,2,FALSE)</f>
        <v>10.5"</v>
      </c>
      <c r="T107" s="82" t="str">
        <f t="shared" si="9"/>
        <v>19</v>
      </c>
      <c r="U107" s="82" t="str">
        <f>VLOOKUP(MID(P107,10,3),DATA!$J$2:$L$16,2,FALSE)</f>
        <v>5x112</v>
      </c>
      <c r="V107" s="82">
        <f>VLOOKUP(MID(P107,10,3),DATA!$J$2:$L$16,3,FALSE)</f>
        <v>66.56</v>
      </c>
      <c r="W107" s="31" t="str">
        <f>VLOOKUP(MID(P107,3,1),DATA!$D$2:$E$16,2,FALSE)</f>
        <v>Low Offset</v>
      </c>
      <c r="X107" s="31"/>
      <c r="Y107" s="83" t="s">
        <v>129</v>
      </c>
      <c r="Z107" s="31"/>
      <c r="AA107" s="31"/>
      <c r="AB107" s="31" t="s">
        <v>5</v>
      </c>
      <c r="AC107" s="31" t="s">
        <v>2058</v>
      </c>
    </row>
    <row r="108" spans="1:29" x14ac:dyDescent="0.25">
      <c r="A108" s="68" t="s">
        <v>1918</v>
      </c>
      <c r="B108" s="68" t="s">
        <v>1853</v>
      </c>
      <c r="C108" s="59" t="str">
        <f>VLOOKUP(MID(E108,1,2),DATA!$B$2:$C$10,2,FALSE)</f>
        <v>FF11</v>
      </c>
      <c r="D108" s="68" t="str">
        <f>VLOOKUP(MID(E108,13,2),DATA!$M$2:$N$16,2,FALSE)</f>
        <v>Raw</v>
      </c>
      <c r="E108" s="66" t="s">
        <v>391</v>
      </c>
      <c r="F108" s="18" cm="1">
        <f t="array" ref="F108">SUMPRODUCT(1*('All Skus'!$C$2:$C$951=$E108),'All Skus'!$D$2:$D$951)</f>
        <v>19</v>
      </c>
      <c r="G108" s="12" t="str">
        <f>VLOOKUP(MID(E108,4,1),DATA!$F$2:$G$16,2,FALSE)</f>
        <v>21"</v>
      </c>
      <c r="H108" s="12" t="str">
        <f>VLOOKUP(MID(E108,5,3),DATA!$H$2:$I$16,2,FALSE)</f>
        <v>9.5"</v>
      </c>
      <c r="I108" s="12" t="str">
        <f t="shared" si="8"/>
        <v>30</v>
      </c>
      <c r="J108" s="12" t="str">
        <f>VLOOKUP(MID(E108,10,3),DATA!$J$2:$L$16,2,FALSE)</f>
        <v>5x112</v>
      </c>
      <c r="K108" s="12">
        <f>VLOOKUP(MID(E108,10,3),DATA!$J$2:$L$16,3,FALSE)</f>
        <v>66.56</v>
      </c>
      <c r="L108" s="68" t="str">
        <f>VLOOKUP(MID(E108,3,1),DATA!$D$2:$E$16,2,FALSE)</f>
        <v>Medium Offset</v>
      </c>
      <c r="N108" s="9" t="s">
        <v>128</v>
      </c>
      <c r="O108" s="60" t="str">
        <f>VLOOKUP(MID(P108,1,2),DATA!$B$2:$C$10,2,FALSE)</f>
        <v>FF11</v>
      </c>
      <c r="P108" s="66" t="s">
        <v>532</v>
      </c>
      <c r="Q108" s="18" cm="1">
        <f t="array" ref="Q108">SUMPRODUCT(1*('All Skus'!$C$2:$C$951=$P108),'All Skus'!$D$2:$D$951)</f>
        <v>33</v>
      </c>
      <c r="R108" s="82" t="str">
        <f>VLOOKUP(MID(P108,4,1),DATA!$F$2:$G$16,2,FALSE)</f>
        <v>21"</v>
      </c>
      <c r="S108" s="82" t="str">
        <f>VLOOKUP(MID(P108,5,3),DATA!$H$2:$I$16,2,FALSE)</f>
        <v>10.5"</v>
      </c>
      <c r="T108" s="82" t="str">
        <f t="shared" si="9"/>
        <v>19</v>
      </c>
      <c r="U108" s="82" t="str">
        <f>VLOOKUP(MID(P108,10,3),DATA!$J$2:$L$16,2,FALSE)</f>
        <v>5x112</v>
      </c>
      <c r="V108" s="82">
        <f>VLOOKUP(MID(P108,10,3),DATA!$J$2:$L$16,3,FALSE)</f>
        <v>66.56</v>
      </c>
      <c r="W108" s="31" t="str">
        <f>VLOOKUP(MID(P108,3,1),DATA!$D$2:$E$16,2,FALSE)</f>
        <v>Low Offset</v>
      </c>
      <c r="X108" s="31"/>
      <c r="Y108" s="83" t="s">
        <v>129</v>
      </c>
      <c r="Z108" s="31"/>
      <c r="AA108" s="31"/>
      <c r="AB108" s="31" t="s">
        <v>5</v>
      </c>
      <c r="AC108" s="31" t="s">
        <v>2058</v>
      </c>
    </row>
    <row r="109" spans="1:29" x14ac:dyDescent="0.25">
      <c r="A109" s="68" t="s">
        <v>1918</v>
      </c>
      <c r="B109" s="68" t="s">
        <v>1853</v>
      </c>
      <c r="C109" s="59" t="str">
        <f>VLOOKUP(MID(E109,1,2),DATA!$B$2:$C$10,2,FALSE)</f>
        <v>FF11</v>
      </c>
      <c r="D109" s="68" t="str">
        <f>VLOOKUP(MID(E109,13,2),DATA!$M$2:$N$16,2,FALSE)</f>
        <v>Tarmac</v>
      </c>
      <c r="E109" s="66" t="s">
        <v>389</v>
      </c>
      <c r="F109" s="18" cm="1">
        <f t="array" ref="F109">SUMPRODUCT(1*('All Skus'!$C$2:$C$951=$E109),'All Skus'!$D$2:$D$951)</f>
        <v>1</v>
      </c>
      <c r="G109" s="12" t="str">
        <f>VLOOKUP(MID(E109,4,1),DATA!$F$2:$G$16,2,FALSE)</f>
        <v>21"</v>
      </c>
      <c r="H109" s="12" t="str">
        <f>VLOOKUP(MID(E109,5,3),DATA!$H$2:$I$16,2,FALSE)</f>
        <v>9.5"</v>
      </c>
      <c r="I109" s="12" t="str">
        <f t="shared" si="8"/>
        <v>30</v>
      </c>
      <c r="J109" s="12" t="str">
        <f>VLOOKUP(MID(E109,10,3),DATA!$J$2:$L$16,2,FALSE)</f>
        <v>5x112</v>
      </c>
      <c r="K109" s="12">
        <f>VLOOKUP(MID(E109,10,3),DATA!$J$2:$L$16,3,FALSE)</f>
        <v>66.56</v>
      </c>
      <c r="L109" s="68" t="str">
        <f>VLOOKUP(MID(E109,3,1),DATA!$D$2:$E$16,2,FALSE)</f>
        <v>Medium Offset</v>
      </c>
      <c r="N109" s="9" t="s">
        <v>128</v>
      </c>
      <c r="O109" s="60" t="str">
        <f>VLOOKUP(MID(P109,1,2),DATA!$B$2:$C$10,2,FALSE)</f>
        <v>FF11</v>
      </c>
      <c r="P109" s="66" t="s">
        <v>534</v>
      </c>
      <c r="Q109" s="18" cm="1">
        <f t="array" ref="Q109">SUMPRODUCT(1*('All Skus'!$C$2:$C$951=$P109),'All Skus'!$D$2:$D$951)</f>
        <v>4</v>
      </c>
      <c r="R109" s="82" t="str">
        <f>VLOOKUP(MID(P109,4,1),DATA!$F$2:$G$16,2,FALSE)</f>
        <v>21"</v>
      </c>
      <c r="S109" s="82" t="str">
        <f>VLOOKUP(MID(P109,5,3),DATA!$H$2:$I$16,2,FALSE)</f>
        <v>10.5"</v>
      </c>
      <c r="T109" s="82" t="str">
        <f t="shared" si="9"/>
        <v>19</v>
      </c>
      <c r="U109" s="82" t="str">
        <f>VLOOKUP(MID(P109,10,3),DATA!$J$2:$L$16,2,FALSE)</f>
        <v>5x112</v>
      </c>
      <c r="V109" s="82">
        <f>VLOOKUP(MID(P109,10,3),DATA!$J$2:$L$16,3,FALSE)</f>
        <v>66.56</v>
      </c>
      <c r="W109" s="31" t="str">
        <f>VLOOKUP(MID(P109,3,1),DATA!$D$2:$E$16,2,FALSE)</f>
        <v>Low Offset</v>
      </c>
      <c r="X109" s="31"/>
      <c r="Y109" s="83" t="s">
        <v>129</v>
      </c>
      <c r="Z109" s="31"/>
      <c r="AA109" s="31"/>
      <c r="AB109" s="31" t="s">
        <v>5</v>
      </c>
      <c r="AC109" s="31" t="s">
        <v>2058</v>
      </c>
    </row>
    <row r="110" spans="1:29" x14ac:dyDescent="0.25">
      <c r="A110" s="31" t="s">
        <v>2524</v>
      </c>
      <c r="B110" s="31" t="s">
        <v>1843</v>
      </c>
      <c r="C110" s="59" t="str">
        <f>VLOOKUP(MID(E110,1,2),DATA!$B$2:$C$10,2,FALSE)</f>
        <v>FF10</v>
      </c>
      <c r="D110" s="68" t="str">
        <f>VLOOKUP(MID(E110,13,2),DATA!$M$2:$N$16,2,FALSE)</f>
        <v>Liquid Metal</v>
      </c>
      <c r="E110" s="66" t="s">
        <v>1372</v>
      </c>
      <c r="F110" s="18" cm="1">
        <f t="array" ref="F110">SUMPRODUCT(1*('All Skus'!$C$2:$C$951=$E110),'All Skus'!$D$2:$D$951)</f>
        <v>3</v>
      </c>
      <c r="G110" s="12" t="str">
        <f>VLOOKUP(MID(E110,4,1),DATA!$F$2:$G$16,2,FALSE)</f>
        <v>22"</v>
      </c>
      <c r="H110" s="12" t="str">
        <f>VLOOKUP(MID(E110,5,3),DATA!$H$2:$I$16,2,FALSE)</f>
        <v>10.0"</v>
      </c>
      <c r="I110" s="12" t="str">
        <f t="shared" ref="I110:I115" si="10">MID(E110,8,2)</f>
        <v>45</v>
      </c>
      <c r="J110" s="12" t="str">
        <f>VLOOKUP(MID(E110,10,3),DATA!$J$2:$L$16,2,FALSE)</f>
        <v>5x130</v>
      </c>
      <c r="K110" s="12">
        <f>VLOOKUP(MID(E110,10,3),DATA!$J$2:$L$16,3,FALSE)</f>
        <v>71.599999999999994</v>
      </c>
      <c r="L110" s="68" t="str">
        <f>VLOOKUP(MID(E110,3,1),DATA!$D$2:$E$16,2,FALSE)</f>
        <v>Medium Offset</v>
      </c>
      <c r="N110" s="9" t="s">
        <v>2172</v>
      </c>
      <c r="O110" s="60" t="str">
        <f>VLOOKUP(MID(P110,1,2),DATA!$B$2:$C$10,2,FALSE)</f>
        <v>FF10</v>
      </c>
      <c r="P110" s="66" t="s">
        <v>592</v>
      </c>
      <c r="Q110" s="18" cm="1">
        <f t="array" ref="Q110">SUMPRODUCT(1*('All Skus'!$C$2:$C$951=$P110),'All Skus'!$D$2:$D$951)</f>
        <v>-2</v>
      </c>
      <c r="R110" s="12" t="str">
        <f>VLOOKUP(MID(P110,4,1),DATA!$F$2:$G$16,2,FALSE)</f>
        <v>22"</v>
      </c>
      <c r="S110" s="12" t="str">
        <f>VLOOKUP(MID(P110,5,3),DATA!$H$2:$I$16,2,FALSE)</f>
        <v>11.5"</v>
      </c>
      <c r="T110" s="12" t="str">
        <f t="shared" ref="T110:T115" si="11">MID(P110,8,2)</f>
        <v>50</v>
      </c>
      <c r="U110" s="12" t="str">
        <f>VLOOKUP(MID(P110,10,3),DATA!$J$2:$L$16,2,FALSE)</f>
        <v>5x130</v>
      </c>
      <c r="V110" s="12">
        <f>VLOOKUP(MID(P110,10,3),DATA!$J$2:$L$16,3,FALSE)</f>
        <v>71.599999999999994</v>
      </c>
      <c r="W110" s="68" t="str">
        <f>VLOOKUP(MID(P110,3,1),DATA!$D$2:$E$16,2,FALSE)</f>
        <v>Medium Offset</v>
      </c>
      <c r="Y110" s="9" t="s">
        <v>2173</v>
      </c>
      <c r="Z110" s="8" t="s">
        <v>2525</v>
      </c>
    </row>
    <row r="111" spans="1:29" x14ac:dyDescent="0.25">
      <c r="A111" s="31" t="s">
        <v>2524</v>
      </c>
      <c r="B111" s="31" t="s">
        <v>1843</v>
      </c>
      <c r="C111" s="59" t="str">
        <f>VLOOKUP(MID(E111,1,2),DATA!$B$2:$C$10,2,FALSE)</f>
        <v>FF10</v>
      </c>
      <c r="D111" s="68" t="str">
        <f>VLOOKUP(MID(E111,13,2),DATA!$M$2:$N$16,2,FALSE)</f>
        <v>Raw</v>
      </c>
      <c r="E111" s="66" t="s">
        <v>1374</v>
      </c>
      <c r="F111" s="18" cm="1">
        <f t="array" ref="F111">SUMPRODUCT(1*('All Skus'!$C$2:$C$951=$E111),'All Skus'!$D$2:$D$951)</f>
        <v>12</v>
      </c>
      <c r="G111" s="12" t="str">
        <f>VLOOKUP(MID(E111,4,1),DATA!$F$2:$G$16,2,FALSE)</f>
        <v>22"</v>
      </c>
      <c r="H111" s="12" t="str">
        <f>VLOOKUP(MID(E111,5,3),DATA!$H$2:$I$16,2,FALSE)</f>
        <v>10.0"</v>
      </c>
      <c r="I111" s="12" t="str">
        <f t="shared" si="10"/>
        <v>45</v>
      </c>
      <c r="J111" s="12" t="str">
        <f>VLOOKUP(MID(E111,10,3),DATA!$J$2:$L$16,2,FALSE)</f>
        <v>5x130</v>
      </c>
      <c r="K111" s="12">
        <f>VLOOKUP(MID(E111,10,3),DATA!$J$2:$L$16,3,FALSE)</f>
        <v>71.599999999999994</v>
      </c>
      <c r="L111" s="68" t="str">
        <f>VLOOKUP(MID(E111,3,1),DATA!$D$2:$E$16,2,FALSE)</f>
        <v>Medium Offset</v>
      </c>
      <c r="N111" s="9" t="s">
        <v>2172</v>
      </c>
      <c r="O111" s="60" t="str">
        <f>VLOOKUP(MID(P111,1,2),DATA!$B$2:$C$10,2,FALSE)</f>
        <v>FF10</v>
      </c>
      <c r="P111" s="66" t="s">
        <v>594</v>
      </c>
      <c r="Q111" s="18" cm="1">
        <f t="array" ref="Q111">SUMPRODUCT(1*('All Skus'!$C$2:$C$951=$P111),'All Skus'!$D$2:$D$951)</f>
        <v>10</v>
      </c>
      <c r="R111" s="12" t="str">
        <f>VLOOKUP(MID(P111,4,1),DATA!$F$2:$G$16,2,FALSE)</f>
        <v>22"</v>
      </c>
      <c r="S111" s="12" t="str">
        <f>VLOOKUP(MID(P111,5,3),DATA!$H$2:$I$16,2,FALSE)</f>
        <v>11.5"</v>
      </c>
      <c r="T111" s="12" t="str">
        <f t="shared" si="11"/>
        <v>50</v>
      </c>
      <c r="U111" s="12" t="str">
        <f>VLOOKUP(MID(P111,10,3),DATA!$J$2:$L$16,2,FALSE)</f>
        <v>5x130</v>
      </c>
      <c r="V111" s="12">
        <f>VLOOKUP(MID(P111,10,3),DATA!$J$2:$L$16,3,FALSE)</f>
        <v>71.599999999999994</v>
      </c>
      <c r="W111" s="68" t="str">
        <f>VLOOKUP(MID(P111,3,1),DATA!$D$2:$E$16,2,FALSE)</f>
        <v>Medium Offset</v>
      </c>
      <c r="Y111" s="9" t="s">
        <v>2173</v>
      </c>
      <c r="Z111" s="68" t="s">
        <v>2525</v>
      </c>
    </row>
    <row r="112" spans="1:29" x14ac:dyDescent="0.25">
      <c r="A112" s="31" t="s">
        <v>2524</v>
      </c>
      <c r="B112" s="31" t="s">
        <v>1843</v>
      </c>
      <c r="C112" s="59" t="str">
        <f>VLOOKUP(MID(E112,1,2),DATA!$B$2:$C$10,2,FALSE)</f>
        <v>FF10</v>
      </c>
      <c r="D112" s="68" t="str">
        <f>VLOOKUP(MID(E112,13,2),DATA!$M$2:$N$16,2,FALSE)</f>
        <v>Tarmac</v>
      </c>
      <c r="E112" s="66" t="s">
        <v>1376</v>
      </c>
      <c r="F112" s="18" cm="1">
        <f t="array" ref="F112">SUMPRODUCT(1*('All Skus'!$C$2:$C$951=$E112),'All Skus'!$D$2:$D$951)</f>
        <v>17</v>
      </c>
      <c r="G112" s="12" t="str">
        <f>VLOOKUP(MID(E112,4,1),DATA!$F$2:$G$16,2,FALSE)</f>
        <v>22"</v>
      </c>
      <c r="H112" s="12" t="str">
        <f>VLOOKUP(MID(E112,5,3),DATA!$H$2:$I$16,2,FALSE)</f>
        <v>10.0"</v>
      </c>
      <c r="I112" s="12" t="str">
        <f t="shared" si="10"/>
        <v>45</v>
      </c>
      <c r="J112" s="12" t="str">
        <f>VLOOKUP(MID(E112,10,3),DATA!$J$2:$L$16,2,FALSE)</f>
        <v>5x130</v>
      </c>
      <c r="K112" s="12">
        <f>VLOOKUP(MID(E112,10,3),DATA!$J$2:$L$16,3,FALSE)</f>
        <v>71.599999999999994</v>
      </c>
      <c r="L112" s="68" t="str">
        <f>VLOOKUP(MID(E112,3,1),DATA!$D$2:$E$16,2,FALSE)</f>
        <v>Medium Offset</v>
      </c>
      <c r="N112" s="9" t="s">
        <v>2172</v>
      </c>
      <c r="O112" s="60" t="str">
        <f>VLOOKUP(MID(P112,1,2),DATA!$B$2:$C$10,2,FALSE)</f>
        <v>FF10</v>
      </c>
      <c r="P112" s="66" t="s">
        <v>596</v>
      </c>
      <c r="Q112" s="18" cm="1">
        <f t="array" ref="Q112">SUMPRODUCT(1*('All Skus'!$C$2:$C$951=$P112),'All Skus'!$D$2:$D$951)</f>
        <v>26</v>
      </c>
      <c r="R112" s="12" t="str">
        <f>VLOOKUP(MID(P112,4,1),DATA!$F$2:$G$16,2,FALSE)</f>
        <v>22"</v>
      </c>
      <c r="S112" s="12" t="str">
        <f>VLOOKUP(MID(P112,5,3),DATA!$H$2:$I$16,2,FALSE)</f>
        <v>11.5"</v>
      </c>
      <c r="T112" s="12" t="str">
        <f t="shared" si="11"/>
        <v>50</v>
      </c>
      <c r="U112" s="12" t="str">
        <f>VLOOKUP(MID(P112,10,3),DATA!$J$2:$L$16,2,FALSE)</f>
        <v>5x130</v>
      </c>
      <c r="V112" s="12">
        <f>VLOOKUP(MID(P112,10,3),DATA!$J$2:$L$16,3,FALSE)</f>
        <v>71.599999999999994</v>
      </c>
      <c r="W112" s="68" t="str">
        <f>VLOOKUP(MID(P112,3,1),DATA!$D$2:$E$16,2,FALSE)</f>
        <v>Medium Offset</v>
      </c>
      <c r="Y112" s="9" t="s">
        <v>2173</v>
      </c>
      <c r="Z112" s="68" t="s">
        <v>2525</v>
      </c>
    </row>
    <row r="113" spans="1:26" x14ac:dyDescent="0.25">
      <c r="A113" s="31" t="s">
        <v>2524</v>
      </c>
      <c r="B113" s="31" t="s">
        <v>1843</v>
      </c>
      <c r="C113" s="59" t="str">
        <f>VLOOKUP(MID(E113,1,2),DATA!$B$2:$C$10,2,FALSE)</f>
        <v>FF11</v>
      </c>
      <c r="D113" s="68" t="str">
        <f>VLOOKUP(MID(E113,13,2),DATA!$M$2:$N$16,2,FALSE)</f>
        <v>Liquid Metal</v>
      </c>
      <c r="E113" s="66" t="s">
        <v>1492</v>
      </c>
      <c r="F113" s="18" cm="1">
        <f t="array" ref="F113">SUMPRODUCT(1*('All Skus'!$C$2:$C$951=$E113),'All Skus'!$D$2:$D$951)</f>
        <v>8</v>
      </c>
      <c r="G113" s="12" t="str">
        <f>VLOOKUP(MID(E113,4,1),DATA!$F$2:$G$16,2,FALSE)</f>
        <v>22"</v>
      </c>
      <c r="H113" s="12" t="str">
        <f>VLOOKUP(MID(E113,5,3),DATA!$H$2:$I$16,2,FALSE)</f>
        <v>10.0"</v>
      </c>
      <c r="I113" s="12" t="str">
        <f t="shared" si="10"/>
        <v>45</v>
      </c>
      <c r="J113" s="12" t="str">
        <f>VLOOKUP(MID(E113,10,3),DATA!$J$2:$L$16,2,FALSE)</f>
        <v>5x130</v>
      </c>
      <c r="K113" s="12">
        <f>VLOOKUP(MID(E113,10,3),DATA!$J$2:$L$16,3,FALSE)</f>
        <v>71.599999999999994</v>
      </c>
      <c r="L113" s="68" t="str">
        <f>VLOOKUP(MID(E113,3,1),DATA!$D$2:$E$16,2,FALSE)</f>
        <v>Medium Offset</v>
      </c>
      <c r="N113" s="9" t="s">
        <v>2172</v>
      </c>
      <c r="O113" s="60" t="str">
        <f>VLOOKUP(MID(P113,1,2),DATA!$B$2:$C$10,2,FALSE)</f>
        <v>FF11</v>
      </c>
      <c r="P113" s="66" t="s">
        <v>598</v>
      </c>
      <c r="Q113" s="18" cm="1">
        <f t="array" ref="Q113">SUMPRODUCT(1*('All Skus'!$C$2:$C$951=$P113),'All Skus'!$D$2:$D$951)</f>
        <v>23</v>
      </c>
      <c r="R113" s="12" t="str">
        <f>VLOOKUP(MID(P113,4,1),DATA!$F$2:$G$16,2,FALSE)</f>
        <v>22"</v>
      </c>
      <c r="S113" s="12" t="str">
        <f>VLOOKUP(MID(P113,5,3),DATA!$H$2:$I$16,2,FALSE)</f>
        <v>11.5"</v>
      </c>
      <c r="T113" s="12" t="str">
        <f t="shared" si="11"/>
        <v>50</v>
      </c>
      <c r="U113" s="12" t="str">
        <f>VLOOKUP(MID(P113,10,3),DATA!$J$2:$L$16,2,FALSE)</f>
        <v>5x130</v>
      </c>
      <c r="V113" s="12">
        <f>VLOOKUP(MID(P113,10,3),DATA!$J$2:$L$16,3,FALSE)</f>
        <v>71.599999999999994</v>
      </c>
      <c r="W113" s="68" t="str">
        <f>VLOOKUP(MID(P113,3,1),DATA!$D$2:$E$16,2,FALSE)</f>
        <v>Medium Offset</v>
      </c>
      <c r="Y113" s="9" t="s">
        <v>2173</v>
      </c>
      <c r="Z113" s="68" t="s">
        <v>2525</v>
      </c>
    </row>
    <row r="114" spans="1:26" x14ac:dyDescent="0.25">
      <c r="A114" s="31" t="s">
        <v>2524</v>
      </c>
      <c r="B114" s="31" t="s">
        <v>1843</v>
      </c>
      <c r="C114" s="59" t="str">
        <f>VLOOKUP(MID(E114,1,2),DATA!$B$2:$C$10,2,FALSE)</f>
        <v>FF11</v>
      </c>
      <c r="D114" s="68" t="str">
        <f>VLOOKUP(MID(E114,13,2),DATA!$M$2:$N$16,2,FALSE)</f>
        <v>Raw</v>
      </c>
      <c r="E114" s="66" t="s">
        <v>1494</v>
      </c>
      <c r="F114" s="18" cm="1">
        <f t="array" ref="F114">SUMPRODUCT(1*('All Skus'!$C$2:$C$951=$E114),'All Skus'!$D$2:$D$951)</f>
        <v>24</v>
      </c>
      <c r="G114" s="12" t="str">
        <f>VLOOKUP(MID(E114,4,1),DATA!$F$2:$G$16,2,FALSE)</f>
        <v>22"</v>
      </c>
      <c r="H114" s="12" t="str">
        <f>VLOOKUP(MID(E114,5,3),DATA!$H$2:$I$16,2,FALSE)</f>
        <v>10.0"</v>
      </c>
      <c r="I114" s="12" t="str">
        <f t="shared" si="10"/>
        <v>45</v>
      </c>
      <c r="J114" s="12" t="str">
        <f>VLOOKUP(MID(E114,10,3),DATA!$J$2:$L$16,2,FALSE)</f>
        <v>5x130</v>
      </c>
      <c r="K114" s="12">
        <f>VLOOKUP(MID(E114,10,3),DATA!$J$2:$L$16,3,FALSE)</f>
        <v>71.599999999999994</v>
      </c>
      <c r="L114" s="68" t="str">
        <f>VLOOKUP(MID(E114,3,1),DATA!$D$2:$E$16,2,FALSE)</f>
        <v>Medium Offset</v>
      </c>
      <c r="N114" s="9" t="s">
        <v>2172</v>
      </c>
      <c r="O114" s="60" t="str">
        <f>VLOOKUP(MID(P114,1,2),DATA!$B$2:$C$10,2,FALSE)</f>
        <v>FF11</v>
      </c>
      <c r="P114" s="66" t="s">
        <v>600</v>
      </c>
      <c r="Q114" s="18" cm="1">
        <f t="array" ref="Q114">SUMPRODUCT(1*('All Skus'!$C$2:$C$951=$P114),'All Skus'!$D$2:$D$951)</f>
        <v>24</v>
      </c>
      <c r="R114" s="12" t="str">
        <f>VLOOKUP(MID(P114,4,1),DATA!$F$2:$G$16,2,FALSE)</f>
        <v>22"</v>
      </c>
      <c r="S114" s="12" t="str">
        <f>VLOOKUP(MID(P114,5,3),DATA!$H$2:$I$16,2,FALSE)</f>
        <v>11.5"</v>
      </c>
      <c r="T114" s="12" t="str">
        <f t="shared" si="11"/>
        <v>50</v>
      </c>
      <c r="U114" s="12" t="str">
        <f>VLOOKUP(MID(P114,10,3),DATA!$J$2:$L$16,2,FALSE)</f>
        <v>5x130</v>
      </c>
      <c r="V114" s="12">
        <f>VLOOKUP(MID(P114,10,3),DATA!$J$2:$L$16,3,FALSE)</f>
        <v>71.599999999999994</v>
      </c>
      <c r="W114" s="68" t="str">
        <f>VLOOKUP(MID(P114,3,1),DATA!$D$2:$E$16,2,FALSE)</f>
        <v>Medium Offset</v>
      </c>
      <c r="Y114" s="9" t="s">
        <v>2173</v>
      </c>
      <c r="Z114" s="68" t="s">
        <v>2525</v>
      </c>
    </row>
    <row r="115" spans="1:26" x14ac:dyDescent="0.25">
      <c r="A115" s="31" t="s">
        <v>2524</v>
      </c>
      <c r="B115" s="31" t="s">
        <v>1843</v>
      </c>
      <c r="C115" s="59" t="str">
        <f>VLOOKUP(MID(E115,1,2),DATA!$B$2:$C$10,2,FALSE)</f>
        <v>FF11</v>
      </c>
      <c r="D115" s="68" t="str">
        <f>VLOOKUP(MID(E115,13,2),DATA!$M$2:$N$16,2,FALSE)</f>
        <v>Tarmac</v>
      </c>
      <c r="E115" s="66" t="s">
        <v>1496</v>
      </c>
      <c r="F115" s="18" cm="1">
        <f t="array" ref="F115">SUMPRODUCT(1*('All Skus'!$C$2:$C$951=$E115),'All Skus'!$D$2:$D$951)</f>
        <v>23</v>
      </c>
      <c r="G115" s="12" t="str">
        <f>VLOOKUP(MID(E115,4,1),DATA!$F$2:$G$16,2,FALSE)</f>
        <v>22"</v>
      </c>
      <c r="H115" s="12" t="str">
        <f>VLOOKUP(MID(E115,5,3),DATA!$H$2:$I$16,2,FALSE)</f>
        <v>10.0"</v>
      </c>
      <c r="I115" s="12" t="str">
        <f t="shared" si="10"/>
        <v>45</v>
      </c>
      <c r="J115" s="12" t="str">
        <f>VLOOKUP(MID(E115,10,3),DATA!$J$2:$L$16,2,FALSE)</f>
        <v>5x130</v>
      </c>
      <c r="K115" s="12">
        <f>VLOOKUP(MID(E115,10,3),DATA!$J$2:$L$16,3,FALSE)</f>
        <v>71.599999999999994</v>
      </c>
      <c r="L115" s="68" t="str">
        <f>VLOOKUP(MID(E115,3,1),DATA!$D$2:$E$16,2,FALSE)</f>
        <v>Medium Offset</v>
      </c>
      <c r="N115" s="9" t="s">
        <v>2172</v>
      </c>
      <c r="O115" s="60" t="str">
        <f>VLOOKUP(MID(P115,1,2),DATA!$B$2:$C$10,2,FALSE)</f>
        <v>FF11</v>
      </c>
      <c r="P115" s="66" t="s">
        <v>602</v>
      </c>
      <c r="Q115" s="18" cm="1">
        <f t="array" ref="Q115">SUMPRODUCT(1*('All Skus'!$C$2:$C$951=$P115),'All Skus'!$D$2:$D$951)</f>
        <v>33</v>
      </c>
      <c r="R115" s="12" t="str">
        <f>VLOOKUP(MID(P115,4,1),DATA!$F$2:$G$16,2,FALSE)</f>
        <v>22"</v>
      </c>
      <c r="S115" s="12" t="str">
        <f>VLOOKUP(MID(P115,5,3),DATA!$H$2:$I$16,2,FALSE)</f>
        <v>11.5"</v>
      </c>
      <c r="T115" s="12" t="str">
        <f t="shared" si="11"/>
        <v>50</v>
      </c>
      <c r="U115" s="12" t="str">
        <f>VLOOKUP(MID(P115,10,3),DATA!$J$2:$L$16,2,FALSE)</f>
        <v>5x130</v>
      </c>
      <c r="V115" s="12">
        <f>VLOOKUP(MID(P115,10,3),DATA!$J$2:$L$16,3,FALSE)</f>
        <v>71.599999999999994</v>
      </c>
      <c r="W115" s="68" t="str">
        <f>VLOOKUP(MID(P115,3,1),DATA!$D$2:$E$16,2,FALSE)</f>
        <v>Medium Offset</v>
      </c>
      <c r="Y115" s="9" t="s">
        <v>2173</v>
      </c>
      <c r="Z115" s="68" t="s">
        <v>2525</v>
      </c>
    </row>
  </sheetData>
  <autoFilter ref="A1:AC115" xr:uid="{E1486C87-8F57-4CFD-A36A-000002C810F4}"/>
  <phoneticPr fontId="2" type="noConversion"/>
  <conditionalFormatting sqref="F101:F1048576 Q101:Q1048576 Q1:Q97 F1:F97">
    <cfRule type="cellIs" dxfId="185" priority="25" operator="lessThan">
      <formula>2</formula>
    </cfRule>
  </conditionalFormatting>
  <conditionalFormatting sqref="F98:F100 Q98:Q100">
    <cfRule type="cellIs" dxfId="184" priority="1" operator="lessThan">
      <formula>2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5473A7A25A66498D5E8A332CD271CF" ma:contentTypeVersion="2" ma:contentTypeDescription="Create a new document." ma:contentTypeScope="" ma:versionID="5cc96729a75b10de4e5b0cdc1f2d09f6">
  <xsd:schema xmlns:xsd="http://www.w3.org/2001/XMLSchema" xmlns:xs="http://www.w3.org/2001/XMLSchema" xmlns:p="http://schemas.microsoft.com/office/2006/metadata/properties" xmlns:ns3="d4e3c9b5-5807-4e14-8ec6-36e84f6ae882" targetNamespace="http://schemas.microsoft.com/office/2006/metadata/properties" ma:root="true" ma:fieldsID="ac8ee2465c5355f24bb2038380ffcf2e" ns3:_="">
    <xsd:import namespace="d4e3c9b5-5807-4e14-8ec6-36e84f6ae88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3c9b5-5807-4e14-8ec6-36e84f6ae8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0436EF-4D5D-4AAE-A44E-5C64FAAD96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8C546E-CE41-4B5F-81BF-3C7C23E495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e3c9b5-5807-4e14-8ec6-36e84f6ae8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9AA73F-67A1-4DA9-8E9F-3416D618B0CB}">
  <ds:schemaRefs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d4e3c9b5-5807-4e14-8ec6-36e84f6ae88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All Skus</vt:lpstr>
      <vt:lpstr>Audi</vt:lpstr>
      <vt:lpstr>BMW</vt:lpstr>
      <vt:lpstr>Dodge</vt:lpstr>
      <vt:lpstr>Ford</vt:lpstr>
      <vt:lpstr>GM</vt:lpstr>
      <vt:lpstr>Land Rover</vt:lpstr>
      <vt:lpstr>Mercedes</vt:lpstr>
      <vt:lpstr>Porsche</vt:lpstr>
      <vt:lpstr>Tesla</vt:lpstr>
      <vt:lpstr>VW</vt:lpstr>
      <vt:lpstr>Misc</vt:lpstr>
      <vt:lpstr>FT1 Truck</vt:lpstr>
      <vt:lpstr>Potential Sku's</vt:lpstr>
      <vt:lpstr>Export</vt:lpstr>
      <vt:lpstr>Allocated</vt:lpstr>
      <vt:lpstr>Old Fitments</vt:lpstr>
      <vt:lpstr>Discontinued</vt:lpstr>
      <vt:lpstr>DATA</vt:lpstr>
      <vt:lpstr>ALL</vt:lpstr>
      <vt:lpstr>FF10 FF11 21_22 Skus</vt:lpstr>
      <vt:lpstr>Old Sku's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Tito Ruiz</dc:creator>
  <cp:lastModifiedBy>Tito Ruiz</cp:lastModifiedBy>
  <cp:lastPrinted>2021-08-16T14:41:42Z</cp:lastPrinted>
  <dcterms:created xsi:type="dcterms:W3CDTF">2019-08-29T16:47:03Z</dcterms:created>
  <dcterms:modified xsi:type="dcterms:W3CDTF">2022-01-03T18:58:52Z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0x010100DD5473A7A25A66498D5E8A332CD271CF</vt:lpwstr>
  </property>
</Properties>
</file>